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7D8C9C8E-E29F-4B03-B96D-482A70D2239D}" xr6:coauthVersionLast="47" xr6:coauthVersionMax="47" xr10:uidLastSave="{00000000-0000-0000-0000-000000000000}"/>
  <workbookProtection workbookAlgorithmName="SHA-512" workbookHashValue="y+cM2bG3kshWFg74hovV9rGD7lkXRyOZExn5F0ODrd6khwjzAGjdvKIE9ocPWaIACedBsKauiolCQow0x/9oVQ==" workbookSaltValue="l/P+qFKtZfN9rc+jj4mSQw==" workbookSpinCount="100000" lockStructure="1"/>
  <bookViews>
    <workbookView xWindow="0" yWindow="0" windowWidth="17610" windowHeight="10800" tabRatio="783" xr2:uid="{00000000-000D-0000-FFFF-FFFF00000000}"/>
  </bookViews>
  <sheets>
    <sheet name="①入力シート" sheetId="91" r:id="rId1"/>
    <sheet name="②入力シート２" sheetId="112" r:id="rId2"/>
    <sheet name="③入力シート３" sheetId="113" r:id="rId3"/>
    <sheet name="④平均年齢別児童数計算表（１号）" sheetId="96" r:id="rId4"/>
    <sheet name="④平均年齢別児童数計算表（２・３号）" sheetId="100" r:id="rId5"/>
    <sheet name="⑤積算表（区分３）" sheetId="94" r:id="rId6"/>
    <sheet name="⑥第４号様式" sheetId="73" r:id="rId7"/>
    <sheet name="計算式等" sheetId="114" state="hidden" r:id="rId8"/>
    <sheet name="施設情報" sheetId="106" state="hidden" r:id="rId9"/>
  </sheets>
  <definedNames>
    <definedName name="_Fill" localSheetId="0" hidden="1">#REF!</definedName>
    <definedName name="_Fill" localSheetId="3" hidden="1">#REF!</definedName>
    <definedName name="_Fill" localSheetId="5" hidden="1">#REF!</definedName>
    <definedName name="_Fill" hidden="1">#REF!</definedName>
    <definedName name="_xlnm._FilterDatabase" localSheetId="5" hidden="1">'⑤積算表（区分３）'!$C$14:$L$14</definedName>
    <definedName name="_xlnm._FilterDatabase" localSheetId="8" hidden="1">施設情報!$A$1:$G$79</definedName>
    <definedName name="_Key1" localSheetId="0" hidden="1">#REF!</definedName>
    <definedName name="_Key1" localSheetId="3" hidden="1">#REF!</definedName>
    <definedName name="_Key1" localSheetId="5" hidden="1">#REF!</definedName>
    <definedName name="_Key1" hidden="1">#REF!</definedName>
    <definedName name="_Order1" hidden="1">255</definedName>
    <definedName name="_Qr228" localSheetId="3">#REF!</definedName>
    <definedName name="_Qr228" localSheetId="6">#REF!</definedName>
    <definedName name="_Qr228">#REF!</definedName>
    <definedName name="_Sort" localSheetId="0" hidden="1">#REF!</definedName>
    <definedName name="_Sort" localSheetId="5" hidden="1">#REF!</definedName>
    <definedName name="_Sort" hidden="1">#REF!</definedName>
    <definedName name="_xlnm.Print_Area" localSheetId="0">①入力シート!$A$1:$J$70</definedName>
    <definedName name="_xlnm.Print_Area" localSheetId="1">②入力シート２!$A$1:$AG$305</definedName>
    <definedName name="_xlnm.Print_Area" localSheetId="2">③入力シート３!$A$1:$T$305</definedName>
    <definedName name="_xlnm.Print_Area" localSheetId="3">'④平均年齢別児童数計算表（１号）'!$A$1:$Q$48</definedName>
    <definedName name="_xlnm.Print_Area" localSheetId="4">'④平均年齢別児童数計算表（２・３号）'!$A$1:$Q$58</definedName>
    <definedName name="_xlnm.Print_Area" localSheetId="5">'⑤積算表（区分３）'!$A$1:$AF$86</definedName>
    <definedName name="_xlnm.Print_Area" localSheetId="6">⑥第４号様式!$A$1:$AM$38</definedName>
    <definedName name="その他">#REF!</definedName>
    <definedName name="っっｗ" localSheetId="3">#REF!,#REF!,#REF!,#REF!</definedName>
    <definedName name="っっｗ" localSheetId="5">#REF!,#REF!,#REF!,#REF!</definedName>
    <definedName name="っっｗ" localSheetId="6">#REF!,#REF!,#REF!,#REF!</definedName>
    <definedName name="っっｗ">#REF!,#REF!,#REF!,#REF!</definedName>
    <definedName name="引上率">#REF!</definedName>
    <definedName name="教育単価表" localSheetId="3">#REF!</definedName>
    <definedName name="教育単価表">#REF!</definedName>
    <definedName name="教育定員" localSheetId="3">#REF!</definedName>
    <definedName name="教育定員">#REF!</definedName>
    <definedName name="教育定員Ⅱ" localSheetId="3">#REF!</definedName>
    <definedName name="教育定員Ⅱ" localSheetId="5">#REF!</definedName>
    <definedName name="教育定員Ⅱ">#REF!</definedName>
    <definedName name="第7号様式" localSheetId="5">#REF!</definedName>
    <definedName name="第7号様式" localSheetId="6">#REF!</definedName>
    <definedName name="第7号様式">#REF!</definedName>
    <definedName name="単価表" localSheetId="5">#REF!</definedName>
    <definedName name="単価表">#REF!</definedName>
    <definedName name="定員" localSheetId="5">#REF!</definedName>
    <definedName name="定員">#REF!</definedName>
    <definedName name="定員Ⅱ" localSheetId="5">#REF!</definedName>
    <definedName name="定員Ⅱ">#REF!</definedName>
    <definedName name="適リスト">#REF!</definedName>
    <definedName name="入力欄②００１">#REF!,#REF!,#REF!,#REF!,#REF!,#REF!,#REF!,#REF!,#REF!,#REF!,#REF!,#REF!,#REF!,#REF!,#REF!,#REF!,#REF!,#REF!,#REF!,#REF!,#REF!,#REF!</definedName>
    <definedName name="入力欄②０１">#REF!,#REF!,#REF!,#REF!,#REF!,#REF!,#REF!,#REF!,#REF!,#REF!,#REF!,#REF!,#REF!,#REF!,#REF!,#REF!,#REF!,#REF!,#REF!,#REF!,#REF!,#REF!</definedName>
    <definedName name="入力欄②１" localSheetId="5">#REF!,#REF!,#REF!,#REF!,#REF!,#REF!,#REF!,#REF!,#REF!,#REF!,#REF!,#REF!,#REF!,#REF!,#REF!,#REF!,#REF!,#REF!,#REF!,#REF!,#REF!,#REF!</definedName>
    <definedName name="入力欄②１" localSheetId="6">#REF!,#REF!,#REF!,#REF!,#REF!,#REF!,#REF!,#REF!,#REF!,#REF!,#REF!,#REF!,#REF!,#REF!,#REF!,#REF!,#REF!,#REF!,#REF!,#REF!,#REF!,#REF!</definedName>
    <definedName name="入力欄②１">#REF!,#REF!,#REF!,#REF!,#REF!,#REF!,#REF!,#REF!,#REF!,#REF!,#REF!,#REF!,#REF!,#REF!,#REF!,#REF!,#REF!,#REF!,#REF!,#REF!,#REF!,#REF!</definedName>
    <definedName name="入力欄②Ａ">#REF!,#REF!,#REF!,#REF!,#REF!,#REF!,#REF!,#REF!,#REF!,#REF!,#REF!,#REF!,#REF!,#REF!,#REF!,#REF!,#REF!,#REF!,#REF!,#REF!,#REF!,#REF!</definedName>
    <definedName name="入力欄③０１" localSheetId="5">#REF!,#REF!,#REF!,#REF!,#REF!,#REF!,#REF!,#REF!,#REF!,#REF!,#REF!,#REF!,#REF!,#REF!</definedName>
    <definedName name="入力欄③０１" localSheetId="6">#REF!,#REF!,#REF!,#REF!,#REF!,#REF!,#REF!,#REF!,#REF!,#REF!,#REF!,#REF!,#REF!,#REF!</definedName>
    <definedName name="入力欄③０１">#REF!,#REF!,#REF!,#REF!,#REF!,#REF!,#REF!,#REF!,#REF!,#REF!,#REF!,#REF!,#REF!,#REF!</definedName>
    <definedName name="入力欄③０２">#REF!,#REF!,#REF!,#REF!</definedName>
    <definedName name="入力欄③１" localSheetId="5">#REF!,#REF!,#REF!,#REF!,#REF!,#REF!,#REF!,#REF!,#REF!,#REF!,#REF!,#REF!,#REF!,#REF!</definedName>
    <definedName name="入力欄③１" localSheetId="6">#REF!,#REF!,#REF!,#REF!,#REF!,#REF!,#REF!,#REF!,#REF!,#REF!,#REF!,#REF!,#REF!,#REF!</definedName>
    <definedName name="入力欄③１">#REF!,#REF!,#REF!,#REF!,#REF!,#REF!,#REF!,#REF!,#REF!,#REF!,#REF!,#REF!,#REF!,#REF!</definedName>
    <definedName name="入力欄③２">#REF!,#REF!,#REF!,#REF!</definedName>
    <definedName name="入力欄③Ａ" localSheetId="5">#REF!,#REF!,#REF!,#REF!,#REF!,#REF!,#REF!,#REF!,#REF!,#REF!,#REF!,#REF!,#REF!,#REF!</definedName>
    <definedName name="入力欄③Ａ" localSheetId="6">#REF!,#REF!,#REF!,#REF!,#REF!,#REF!,#REF!,#REF!,#REF!,#REF!,#REF!,#REF!,#REF!,#REF!</definedName>
    <definedName name="入力欄③Ａ">#REF!,#REF!,#REF!,#REF!,#REF!,#REF!,#REF!,#REF!,#REF!,#REF!,#REF!,#REF!,#REF!,#REF!</definedName>
    <definedName name="入力欄③Ｂ">#REF!,#REF!,#REF!,#REF!</definedName>
    <definedName name="否リスト">#REF!</definedName>
    <definedName name="平均勤続年数" localSheetId="5">#REF!</definedName>
    <definedName name="平均勤続年数">#REF!</definedName>
    <definedName name="保育単価表" localSheetId="3">#REF!</definedName>
    <definedName name="保育単価表">#REF!</definedName>
    <definedName name="保育定員" localSheetId="3">#REF!</definedName>
    <definedName name="保育定員">#REF!</definedName>
    <definedName name="保育定員Ⅱ" localSheetId="3">#REF!</definedName>
    <definedName name="保育定員Ⅱ" localSheetId="5">#REF!</definedName>
    <definedName name="保育定員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75" i="94" l="1"/>
  <c r="O2" i="112" s="1"/>
  <c r="Q1" i="113"/>
  <c r="S2" i="113"/>
  <c r="AF2" i="112"/>
  <c r="AD1" i="112"/>
  <c r="L2" i="112"/>
  <c r="I2" i="112"/>
  <c r="D102" i="114" l="1"/>
  <c r="C102" i="114" a="1"/>
  <c r="C102" i="114" s="1"/>
  <c r="B102" i="114"/>
  <c r="A102" i="114" a="1"/>
  <c r="A102" i="114" s="1"/>
  <c r="F102" i="114" s="1"/>
  <c r="D101" i="114"/>
  <c r="C101" i="114"/>
  <c r="H101" i="114" s="1"/>
  <c r="C101" i="114" a="1"/>
  <c r="B101" i="114"/>
  <c r="A101" i="114"/>
  <c r="A101" i="114" a="1"/>
  <c r="F100" i="114"/>
  <c r="E100" i="114"/>
  <c r="D100" i="114"/>
  <c r="C100" i="114" a="1"/>
  <c r="C100" i="114" s="1"/>
  <c r="B100" i="114"/>
  <c r="A100" i="114"/>
  <c r="A100" i="114" a="1"/>
  <c r="D99" i="114"/>
  <c r="C99" i="114" a="1"/>
  <c r="C99" i="114" s="1"/>
  <c r="B99" i="114"/>
  <c r="A99" i="114"/>
  <c r="A99" i="114" a="1"/>
  <c r="F98" i="114"/>
  <c r="E98" i="114"/>
  <c r="D98" i="114"/>
  <c r="C98" i="114" a="1"/>
  <c r="C98" i="114" s="1"/>
  <c r="B98" i="114"/>
  <c r="A98" i="114"/>
  <c r="A98" i="114" a="1"/>
  <c r="D97" i="114"/>
  <c r="C97" i="114" a="1"/>
  <c r="C97" i="114" s="1"/>
  <c r="B97" i="114"/>
  <c r="A97" i="114" a="1"/>
  <c r="A97" i="114" s="1"/>
  <c r="F96" i="114"/>
  <c r="E96" i="114"/>
  <c r="D96" i="114"/>
  <c r="C96" i="114" a="1"/>
  <c r="C96" i="114" s="1"/>
  <c r="B96" i="114"/>
  <c r="A96" i="114"/>
  <c r="A96" i="114" a="1"/>
  <c r="D95" i="114"/>
  <c r="C95" i="114" a="1"/>
  <c r="C95" i="114" s="1"/>
  <c r="B95" i="114"/>
  <c r="A95" i="114" a="1"/>
  <c r="A95" i="114" s="1"/>
  <c r="F94" i="114"/>
  <c r="D94" i="114"/>
  <c r="C94" i="114" a="1"/>
  <c r="C94" i="114" s="1"/>
  <c r="B94" i="114"/>
  <c r="A94" i="114" a="1"/>
  <c r="A94" i="114" s="1"/>
  <c r="E94" i="114" s="1"/>
  <c r="D93" i="114"/>
  <c r="C93" i="114" a="1"/>
  <c r="C93" i="114" s="1"/>
  <c r="B93" i="114"/>
  <c r="A93" i="114"/>
  <c r="A93" i="114" a="1"/>
  <c r="D92" i="114"/>
  <c r="C92" i="114" a="1"/>
  <c r="C92" i="114" s="1"/>
  <c r="B92" i="114"/>
  <c r="A92" i="114" a="1"/>
  <c r="A92" i="114" s="1"/>
  <c r="F92" i="114" s="1"/>
  <c r="H91" i="114"/>
  <c r="D91" i="114"/>
  <c r="C91" i="114"/>
  <c r="G91" i="114" s="1"/>
  <c r="C91" i="114" a="1"/>
  <c r="B91" i="114"/>
  <c r="A91" i="114" a="1"/>
  <c r="A91" i="114" s="1"/>
  <c r="F90" i="114"/>
  <c r="E90" i="114"/>
  <c r="D90" i="114"/>
  <c r="C90" i="114" a="1"/>
  <c r="C90" i="114" s="1"/>
  <c r="B90" i="114"/>
  <c r="A90" i="114"/>
  <c r="A90" i="114" a="1"/>
  <c r="D89" i="114"/>
  <c r="C89" i="114" a="1"/>
  <c r="C89" i="114" s="1"/>
  <c r="B89" i="114"/>
  <c r="A89" i="114" a="1"/>
  <c r="A89" i="114" s="1"/>
  <c r="F88" i="114"/>
  <c r="E88" i="114"/>
  <c r="D88" i="114"/>
  <c r="C88" i="114" a="1"/>
  <c r="C88" i="114" s="1"/>
  <c r="B88" i="114"/>
  <c r="A88" i="114"/>
  <c r="A88" i="114" a="1"/>
  <c r="D87" i="114"/>
  <c r="C87" i="114" a="1"/>
  <c r="C87" i="114" s="1"/>
  <c r="B87" i="114"/>
  <c r="A87" i="114"/>
  <c r="A87" i="114" a="1"/>
  <c r="D86" i="114"/>
  <c r="C86" i="114" a="1"/>
  <c r="C86" i="114" s="1"/>
  <c r="B86" i="114"/>
  <c r="A86" i="114" a="1"/>
  <c r="A86" i="114" s="1"/>
  <c r="F86" i="114" s="1"/>
  <c r="D85" i="114"/>
  <c r="C85" i="114"/>
  <c r="G85" i="114" s="1"/>
  <c r="C85" i="114" a="1"/>
  <c r="B85" i="114"/>
  <c r="A85" i="114"/>
  <c r="A85" i="114" a="1"/>
  <c r="F84" i="114"/>
  <c r="E84" i="114"/>
  <c r="D84" i="114"/>
  <c r="C84" i="114" a="1"/>
  <c r="C84" i="114" s="1"/>
  <c r="B84" i="114"/>
  <c r="A84" i="114"/>
  <c r="A84" i="114" a="1"/>
  <c r="D83" i="114"/>
  <c r="C83" i="114" a="1"/>
  <c r="C83" i="114" s="1"/>
  <c r="B83" i="114"/>
  <c r="A83" i="114" a="1"/>
  <c r="A83" i="114" s="1"/>
  <c r="F82" i="114"/>
  <c r="E82" i="114"/>
  <c r="D82" i="114"/>
  <c r="C82" i="114" a="1"/>
  <c r="C82" i="114" s="1"/>
  <c r="B82" i="114"/>
  <c r="A82" i="114"/>
  <c r="A82" i="114" a="1"/>
  <c r="D81" i="114"/>
  <c r="C81" i="114" a="1"/>
  <c r="C81" i="114" s="1"/>
  <c r="B81" i="114"/>
  <c r="A81" i="114"/>
  <c r="A81" i="114" a="1"/>
  <c r="D80" i="114"/>
  <c r="C80" i="114" a="1"/>
  <c r="C80" i="114" s="1"/>
  <c r="B80" i="114"/>
  <c r="A80" i="114" a="1"/>
  <c r="A80" i="114" s="1"/>
  <c r="F80" i="114" s="1"/>
  <c r="D79" i="114"/>
  <c r="C79" i="114" a="1"/>
  <c r="C79" i="114" s="1"/>
  <c r="B79" i="114"/>
  <c r="A79" i="114" a="1"/>
  <c r="A79" i="114" s="1"/>
  <c r="D78" i="114"/>
  <c r="C78" i="114" a="1"/>
  <c r="C78" i="114" s="1"/>
  <c r="G78" i="114" s="1"/>
  <c r="B78" i="114"/>
  <c r="A78" i="114"/>
  <c r="F78" i="114" s="1"/>
  <c r="A78" i="114" a="1"/>
  <c r="D77" i="114"/>
  <c r="C77" i="114" a="1"/>
  <c r="C77" i="114" s="1"/>
  <c r="B77" i="114"/>
  <c r="A77" i="114"/>
  <c r="A77" i="114" a="1"/>
  <c r="D76" i="114"/>
  <c r="C76" i="114" a="1"/>
  <c r="C76" i="114" s="1"/>
  <c r="G76" i="114" s="1"/>
  <c r="B76" i="114"/>
  <c r="A76" i="114"/>
  <c r="F76" i="114" s="1"/>
  <c r="A76" i="114" a="1"/>
  <c r="F75" i="114"/>
  <c r="D75" i="114"/>
  <c r="C75" i="114" a="1"/>
  <c r="C75" i="114" s="1"/>
  <c r="H75" i="114" s="1"/>
  <c r="B75" i="114"/>
  <c r="A75" i="114" a="1"/>
  <c r="A75" i="114" s="1"/>
  <c r="E75" i="114" s="1"/>
  <c r="F74" i="114"/>
  <c r="D74" i="114"/>
  <c r="C74" i="114" a="1"/>
  <c r="C74" i="114" s="1"/>
  <c r="G74" i="114" s="1"/>
  <c r="B74" i="114"/>
  <c r="A74" i="114"/>
  <c r="E74" i="114" s="1"/>
  <c r="A74" i="114" a="1"/>
  <c r="D73" i="114"/>
  <c r="C73" i="114" a="1"/>
  <c r="C73" i="114" s="1"/>
  <c r="H73" i="114" s="1"/>
  <c r="B73" i="114"/>
  <c r="A73" i="114"/>
  <c r="E73" i="114" s="1"/>
  <c r="A73" i="114" a="1"/>
  <c r="D72" i="114"/>
  <c r="C72" i="114" a="1"/>
  <c r="C72" i="114" s="1"/>
  <c r="B72" i="114"/>
  <c r="A72" i="114"/>
  <c r="F72" i="114" s="1"/>
  <c r="A72" i="114" a="1"/>
  <c r="D71" i="114"/>
  <c r="C71" i="114" a="1"/>
  <c r="C71" i="114" s="1"/>
  <c r="B71" i="114"/>
  <c r="A71" i="114" a="1"/>
  <c r="A71" i="114" s="1"/>
  <c r="D70" i="114"/>
  <c r="C70" i="114" a="1"/>
  <c r="C70" i="114" s="1"/>
  <c r="G70" i="114" s="1"/>
  <c r="B70" i="114"/>
  <c r="A70" i="114"/>
  <c r="F70" i="114" s="1"/>
  <c r="A70" i="114" a="1"/>
  <c r="D69" i="114"/>
  <c r="C69" i="114" a="1"/>
  <c r="C69" i="114" s="1"/>
  <c r="B69" i="114"/>
  <c r="A69" i="114"/>
  <c r="A69" i="114" a="1"/>
  <c r="D68" i="114"/>
  <c r="C68" i="114" a="1"/>
  <c r="C68" i="114" s="1"/>
  <c r="G68" i="114" s="1"/>
  <c r="B68" i="114"/>
  <c r="A68" i="114"/>
  <c r="F68" i="114" s="1"/>
  <c r="A68" i="114" a="1"/>
  <c r="D67" i="114"/>
  <c r="C67" i="114" a="1"/>
  <c r="C67" i="114" s="1"/>
  <c r="H67" i="114" s="1"/>
  <c r="B67" i="114"/>
  <c r="A67" i="114" a="1"/>
  <c r="A67" i="114" s="1"/>
  <c r="F66" i="114"/>
  <c r="D66" i="114"/>
  <c r="C66" i="114" a="1"/>
  <c r="C66" i="114" s="1"/>
  <c r="G66" i="114" s="1"/>
  <c r="B66" i="114"/>
  <c r="A66" i="114"/>
  <c r="E66" i="114" s="1"/>
  <c r="A66" i="114" a="1"/>
  <c r="D65" i="114"/>
  <c r="C65" i="114" a="1"/>
  <c r="C65" i="114" s="1"/>
  <c r="B65" i="114"/>
  <c r="A65" i="114"/>
  <c r="E65" i="114" s="1"/>
  <c r="A65" i="114" a="1"/>
  <c r="D64" i="114"/>
  <c r="C64" i="114" a="1"/>
  <c r="C64" i="114" s="1"/>
  <c r="G64" i="114" s="1"/>
  <c r="B64" i="114"/>
  <c r="A64" i="114"/>
  <c r="F64" i="114" s="1"/>
  <c r="A64" i="114" a="1"/>
  <c r="D63" i="114"/>
  <c r="C63" i="114" a="1"/>
  <c r="C63" i="114" s="1"/>
  <c r="B63" i="114"/>
  <c r="A63" i="114" a="1"/>
  <c r="A63" i="114" s="1"/>
  <c r="F62" i="114"/>
  <c r="D62" i="114"/>
  <c r="C62" i="114" a="1"/>
  <c r="C62" i="114" s="1"/>
  <c r="G62" i="114" s="1"/>
  <c r="B62" i="114"/>
  <c r="A62" i="114"/>
  <c r="E62" i="114" s="1"/>
  <c r="A62" i="114" a="1"/>
  <c r="D61" i="114"/>
  <c r="C61" i="114" a="1"/>
  <c r="C61" i="114" s="1"/>
  <c r="B61" i="114"/>
  <c r="A61" i="114"/>
  <c r="A61" i="114" a="1"/>
  <c r="D60" i="114"/>
  <c r="C60" i="114" a="1"/>
  <c r="C60" i="114" s="1"/>
  <c r="G60" i="114" s="1"/>
  <c r="B60" i="114"/>
  <c r="A60" i="114"/>
  <c r="F60" i="114" s="1"/>
  <c r="A60" i="114" a="1"/>
  <c r="F59" i="114"/>
  <c r="D59" i="114"/>
  <c r="C59" i="114" a="1"/>
  <c r="C59" i="114" s="1"/>
  <c r="H59" i="114" s="1"/>
  <c r="B59" i="114"/>
  <c r="A59" i="114"/>
  <c r="E59" i="114" s="1"/>
  <c r="A59" i="114" a="1"/>
  <c r="F58" i="114"/>
  <c r="D58" i="114"/>
  <c r="C58" i="114" a="1"/>
  <c r="C58" i="114" s="1"/>
  <c r="G58" i="114" s="1"/>
  <c r="B58" i="114"/>
  <c r="A58" i="114"/>
  <c r="E58" i="114" s="1"/>
  <c r="A58" i="114" a="1"/>
  <c r="D57" i="114"/>
  <c r="C57" i="114" a="1"/>
  <c r="C57" i="114" s="1"/>
  <c r="B57" i="114"/>
  <c r="A57" i="114"/>
  <c r="E57" i="114" s="1"/>
  <c r="A57" i="114" a="1"/>
  <c r="H56" i="114"/>
  <c r="D56" i="114"/>
  <c r="C56" i="114" a="1"/>
  <c r="C56" i="114" s="1"/>
  <c r="G56" i="114" s="1"/>
  <c r="B56" i="114"/>
  <c r="A56" i="114"/>
  <c r="F56" i="114" s="1"/>
  <c r="A56" i="114" a="1"/>
  <c r="D55" i="114"/>
  <c r="C55" i="114" a="1"/>
  <c r="C55" i="114" s="1"/>
  <c r="B55" i="114"/>
  <c r="A55" i="114" a="1"/>
  <c r="A55" i="114" s="1"/>
  <c r="F54" i="114"/>
  <c r="D54" i="114"/>
  <c r="C54" i="114" a="1"/>
  <c r="C54" i="114" s="1"/>
  <c r="G54" i="114" s="1"/>
  <c r="B54" i="114"/>
  <c r="A54" i="114"/>
  <c r="E54" i="114" s="1"/>
  <c r="A54" i="114" a="1"/>
  <c r="D53" i="114"/>
  <c r="C53" i="114" a="1"/>
  <c r="C53" i="114" s="1"/>
  <c r="B53" i="114"/>
  <c r="A53" i="114"/>
  <c r="A53" i="114" a="1"/>
  <c r="D52" i="114"/>
  <c r="C52" i="114" a="1"/>
  <c r="C52" i="114" s="1"/>
  <c r="G52" i="114" s="1"/>
  <c r="B52" i="114"/>
  <c r="A52" i="114"/>
  <c r="F52" i="114" s="1"/>
  <c r="A52" i="114" a="1"/>
  <c r="D51" i="114"/>
  <c r="C51" i="114" a="1"/>
  <c r="C51" i="114" s="1"/>
  <c r="H51" i="114" s="1"/>
  <c r="B51" i="114"/>
  <c r="A51" i="114" a="1"/>
  <c r="A51" i="114" s="1"/>
  <c r="E51" i="114" s="1"/>
  <c r="F50" i="114"/>
  <c r="D50" i="114"/>
  <c r="C50" i="114" a="1"/>
  <c r="C50" i="114" s="1"/>
  <c r="G50" i="114" s="1"/>
  <c r="B50" i="114"/>
  <c r="A50" i="114"/>
  <c r="E50" i="114" s="1"/>
  <c r="A50" i="114" a="1"/>
  <c r="D49" i="114"/>
  <c r="C49" i="114" a="1"/>
  <c r="C49" i="114" s="1"/>
  <c r="B49" i="114"/>
  <c r="A49" i="114"/>
  <c r="E49" i="114" s="1"/>
  <c r="A49" i="114" a="1"/>
  <c r="D48" i="114"/>
  <c r="C48" i="114" a="1"/>
  <c r="C48" i="114" s="1"/>
  <c r="G48" i="114" s="1"/>
  <c r="B48" i="114"/>
  <c r="A48" i="114"/>
  <c r="F48" i="114" s="1"/>
  <c r="A48" i="114" a="1"/>
  <c r="D47" i="114"/>
  <c r="C47" i="114" a="1"/>
  <c r="C47" i="114" s="1"/>
  <c r="B47" i="114"/>
  <c r="A47" i="114" a="1"/>
  <c r="A47" i="114" s="1"/>
  <c r="D46" i="114"/>
  <c r="C46" i="114" a="1"/>
  <c r="C46" i="114" s="1"/>
  <c r="B46" i="114"/>
  <c r="A46" i="114"/>
  <c r="A46" i="114" a="1"/>
  <c r="F45" i="114"/>
  <c r="D45" i="114"/>
  <c r="C45" i="114" a="1"/>
  <c r="C45" i="114" s="1"/>
  <c r="B45" i="114"/>
  <c r="A45" i="114"/>
  <c r="E45" i="114" s="1"/>
  <c r="A45" i="114" a="1"/>
  <c r="D44" i="114"/>
  <c r="C44" i="114" a="1"/>
  <c r="C44" i="114" s="1"/>
  <c r="B44" i="114"/>
  <c r="A44" i="114"/>
  <c r="A44" i="114" a="1"/>
  <c r="F43" i="114"/>
  <c r="D43" i="114"/>
  <c r="C43" i="114" a="1"/>
  <c r="C43" i="114" s="1"/>
  <c r="B43" i="114"/>
  <c r="A43" i="114"/>
  <c r="E43" i="114" s="1"/>
  <c r="A43" i="114" a="1"/>
  <c r="D42" i="114"/>
  <c r="C42" i="114" a="1"/>
  <c r="C42" i="114" s="1"/>
  <c r="B42" i="114"/>
  <c r="A42" i="114"/>
  <c r="A42" i="114" a="1"/>
  <c r="F41" i="114"/>
  <c r="D41" i="114"/>
  <c r="C41" i="114" a="1"/>
  <c r="C41" i="114" s="1"/>
  <c r="B41" i="114"/>
  <c r="A41" i="114"/>
  <c r="E41" i="114" s="1"/>
  <c r="A41" i="114" a="1"/>
  <c r="D40" i="114"/>
  <c r="C40" i="114" a="1"/>
  <c r="C40" i="114" s="1"/>
  <c r="B40" i="114"/>
  <c r="A40" i="114"/>
  <c r="A40" i="114" a="1"/>
  <c r="F39" i="114"/>
  <c r="D39" i="114"/>
  <c r="C39" i="114" a="1"/>
  <c r="C39" i="114" s="1"/>
  <c r="B39" i="114"/>
  <c r="A39" i="114"/>
  <c r="E39" i="114" s="1"/>
  <c r="A39" i="114" a="1"/>
  <c r="D38" i="114"/>
  <c r="C38" i="114" a="1"/>
  <c r="C38" i="114" s="1"/>
  <c r="B38" i="114"/>
  <c r="A38" i="114"/>
  <c r="A38" i="114" a="1"/>
  <c r="F37" i="114"/>
  <c r="D37" i="114"/>
  <c r="C37" i="114" a="1"/>
  <c r="C37" i="114" s="1"/>
  <c r="B37" i="114"/>
  <c r="A37" i="114"/>
  <c r="E37" i="114" s="1"/>
  <c r="A37" i="114" a="1"/>
  <c r="D36" i="114"/>
  <c r="C36" i="114" a="1"/>
  <c r="C36" i="114" s="1"/>
  <c r="B36" i="114"/>
  <c r="A36" i="114"/>
  <c r="A36" i="114" a="1"/>
  <c r="F35" i="114"/>
  <c r="D35" i="114"/>
  <c r="C35" i="114" a="1"/>
  <c r="C35" i="114" s="1"/>
  <c r="B35" i="114"/>
  <c r="A35" i="114"/>
  <c r="E35" i="114" s="1"/>
  <c r="A35" i="114" a="1"/>
  <c r="D34" i="114"/>
  <c r="C34" i="114" a="1"/>
  <c r="C34" i="114" s="1"/>
  <c r="B34" i="114"/>
  <c r="A34" i="114"/>
  <c r="A34" i="114" a="1"/>
  <c r="F33" i="114"/>
  <c r="D33" i="114"/>
  <c r="C33" i="114" a="1"/>
  <c r="C33" i="114" s="1"/>
  <c r="B33" i="114"/>
  <c r="A33" i="114"/>
  <c r="E33" i="114" s="1"/>
  <c r="A33" i="114" a="1"/>
  <c r="D32" i="114"/>
  <c r="C32" i="114" a="1"/>
  <c r="C32" i="114" s="1"/>
  <c r="B32" i="114"/>
  <c r="A32" i="114"/>
  <c r="A32" i="114" a="1"/>
  <c r="F31" i="114"/>
  <c r="D31" i="114"/>
  <c r="C31" i="114" a="1"/>
  <c r="C31" i="114" s="1"/>
  <c r="B31" i="114"/>
  <c r="A31" i="114"/>
  <c r="E31" i="114" s="1"/>
  <c r="A31" i="114" a="1"/>
  <c r="D30" i="114"/>
  <c r="C30" i="114" a="1"/>
  <c r="C30" i="114" s="1"/>
  <c r="B30" i="114"/>
  <c r="A30" i="114"/>
  <c r="A30" i="114" a="1"/>
  <c r="F29" i="114"/>
  <c r="D29" i="114"/>
  <c r="C29" i="114" a="1"/>
  <c r="C29" i="114" s="1"/>
  <c r="B29" i="114"/>
  <c r="A29" i="114"/>
  <c r="E29" i="114" s="1"/>
  <c r="A29" i="114" a="1"/>
  <c r="D28" i="114"/>
  <c r="C28" i="114" a="1"/>
  <c r="C28" i="114" s="1"/>
  <c r="B28" i="114"/>
  <c r="A28" i="114"/>
  <c r="A28" i="114" a="1"/>
  <c r="F27" i="114"/>
  <c r="D27" i="114"/>
  <c r="C27" i="114" a="1"/>
  <c r="C27" i="114" s="1"/>
  <c r="B27" i="114"/>
  <c r="A27" i="114"/>
  <c r="E27" i="114" s="1"/>
  <c r="A27" i="114" a="1"/>
  <c r="D26" i="114"/>
  <c r="C26" i="114" a="1"/>
  <c r="C26" i="114" s="1"/>
  <c r="B26" i="114"/>
  <c r="A26" i="114"/>
  <c r="A26" i="114" a="1"/>
  <c r="F25" i="114"/>
  <c r="D25" i="114"/>
  <c r="C25" i="114" a="1"/>
  <c r="C25" i="114" s="1"/>
  <c r="B25" i="114"/>
  <c r="A25" i="114"/>
  <c r="E25" i="114" s="1"/>
  <c r="A25" i="114" a="1"/>
  <c r="D24" i="114"/>
  <c r="C24" i="114" a="1"/>
  <c r="C24" i="114" s="1"/>
  <c r="B24" i="114"/>
  <c r="A24" i="114"/>
  <c r="A24" i="114" a="1"/>
  <c r="F23" i="114"/>
  <c r="D23" i="114"/>
  <c r="C23" i="114" a="1"/>
  <c r="C23" i="114" s="1"/>
  <c r="B23" i="114"/>
  <c r="A23" i="114"/>
  <c r="E23" i="114" s="1"/>
  <c r="A23" i="114" a="1"/>
  <c r="D22" i="114"/>
  <c r="C22" i="114" a="1"/>
  <c r="C22" i="114" s="1"/>
  <c r="B22" i="114"/>
  <c r="A22" i="114"/>
  <c r="A22" i="114" a="1"/>
  <c r="D21" i="114"/>
  <c r="C21" i="114" a="1"/>
  <c r="C21" i="114" s="1"/>
  <c r="B21" i="114"/>
  <c r="A21" i="114"/>
  <c r="E21" i="114" s="1"/>
  <c r="A21" i="114" a="1"/>
  <c r="D20" i="114"/>
  <c r="C20" i="114" a="1"/>
  <c r="C20" i="114" s="1"/>
  <c r="H20" i="114" s="1"/>
  <c r="B20" i="114"/>
  <c r="A20" i="114" a="1"/>
  <c r="A20" i="114" s="1"/>
  <c r="E20" i="114" s="1"/>
  <c r="F19" i="114"/>
  <c r="D19" i="114"/>
  <c r="C19" i="114" a="1"/>
  <c r="C19" i="114" s="1"/>
  <c r="B19" i="114"/>
  <c r="A19" i="114"/>
  <c r="E19" i="114" s="1"/>
  <c r="A19" i="114" a="1"/>
  <c r="D18" i="114"/>
  <c r="C18" i="114" a="1"/>
  <c r="C18" i="114" s="1"/>
  <c r="G18" i="114" s="1"/>
  <c r="B18" i="114"/>
  <c r="A18" i="114" a="1"/>
  <c r="A18" i="114" s="1"/>
  <c r="D17" i="114"/>
  <c r="C17" i="114" a="1"/>
  <c r="C17" i="114" s="1"/>
  <c r="G17" i="114" s="1"/>
  <c r="B17" i="114"/>
  <c r="A17" i="114"/>
  <c r="F17" i="114" s="1"/>
  <c r="A17" i="114" a="1"/>
  <c r="D16" i="114"/>
  <c r="C16" i="114" a="1"/>
  <c r="C16" i="114" s="1"/>
  <c r="B16" i="114"/>
  <c r="A16" i="114" a="1"/>
  <c r="A16" i="114" s="1"/>
  <c r="D15" i="114"/>
  <c r="C15" i="114" a="1"/>
  <c r="C15" i="114" s="1"/>
  <c r="B15" i="114"/>
  <c r="A15" i="114"/>
  <c r="F15" i="114" s="1"/>
  <c r="A15" i="114" a="1"/>
  <c r="D14" i="114"/>
  <c r="C14" i="114" a="1"/>
  <c r="C14" i="114" s="1"/>
  <c r="H14" i="114" s="1"/>
  <c r="B14" i="114"/>
  <c r="A14" i="114" a="1"/>
  <c r="A14" i="114" s="1"/>
  <c r="D13" i="114"/>
  <c r="C13" i="114" a="1"/>
  <c r="C13" i="114" s="1"/>
  <c r="B13" i="114"/>
  <c r="A13" i="114"/>
  <c r="F13" i="114" s="1"/>
  <c r="A13" i="114" a="1"/>
  <c r="F12" i="114"/>
  <c r="D12" i="114"/>
  <c r="C12" i="114" a="1"/>
  <c r="C12" i="114" s="1"/>
  <c r="H12" i="114" s="1"/>
  <c r="B12" i="114"/>
  <c r="A12" i="114" a="1"/>
  <c r="A12" i="114" s="1"/>
  <c r="E12" i="114" s="1"/>
  <c r="E11" i="114"/>
  <c r="D11" i="114"/>
  <c r="C11" i="114" a="1"/>
  <c r="C11" i="114" s="1"/>
  <c r="B11" i="114"/>
  <c r="A11" i="114"/>
  <c r="F11" i="114" s="1"/>
  <c r="A11" i="114" a="1"/>
  <c r="F10" i="114"/>
  <c r="D10" i="114"/>
  <c r="C10" i="114" a="1"/>
  <c r="C10" i="114" s="1"/>
  <c r="B10" i="114"/>
  <c r="A10" i="114" a="1"/>
  <c r="A10" i="114" s="1"/>
  <c r="E10" i="114" s="1"/>
  <c r="D9" i="114"/>
  <c r="C9" i="114" a="1"/>
  <c r="C9" i="114" s="1"/>
  <c r="B9" i="114"/>
  <c r="A9" i="114"/>
  <c r="A9" i="114" a="1"/>
  <c r="D8" i="114"/>
  <c r="C8" i="114" a="1"/>
  <c r="C8" i="114" s="1"/>
  <c r="H8" i="114" s="1"/>
  <c r="B8" i="114"/>
  <c r="A8" i="114" a="1"/>
  <c r="A8" i="114" s="1"/>
  <c r="D7" i="114"/>
  <c r="C7" i="114" a="1"/>
  <c r="C7" i="114" s="1"/>
  <c r="B7" i="114"/>
  <c r="A7" i="114"/>
  <c r="F7" i="114" s="1"/>
  <c r="A7" i="114" a="1"/>
  <c r="D6" i="114"/>
  <c r="C6" i="114" a="1"/>
  <c r="C6" i="114" s="1"/>
  <c r="B6" i="114"/>
  <c r="A6" i="114" a="1"/>
  <c r="A6" i="114" s="1"/>
  <c r="E6" i="114" s="1"/>
  <c r="E5" i="114"/>
  <c r="D5" i="114"/>
  <c r="C5" i="114" a="1"/>
  <c r="C5" i="114" s="1"/>
  <c r="B5" i="114"/>
  <c r="A5" i="114"/>
  <c r="F5" i="114" s="1"/>
  <c r="A5" i="114" a="1"/>
  <c r="F4" i="114"/>
  <c r="D4" i="114"/>
  <c r="C4" i="114" a="1"/>
  <c r="C4" i="114" s="1"/>
  <c r="H4" i="114" s="1"/>
  <c r="B4" i="114"/>
  <c r="A4" i="114" a="1"/>
  <c r="A4" i="114" s="1"/>
  <c r="E4" i="114" s="1"/>
  <c r="E3" i="114"/>
  <c r="D3" i="114"/>
  <c r="C3" i="114" a="1"/>
  <c r="C3" i="114" s="1"/>
  <c r="B3" i="114"/>
  <c r="A3" i="114"/>
  <c r="F3" i="114" s="1"/>
  <c r="A3" i="114" a="1"/>
  <c r="T305" i="113"/>
  <c r="I304" i="113"/>
  <c r="CE303" i="113"/>
  <c r="CD303" i="113"/>
  <c r="CC303" i="113"/>
  <c r="CB303" i="113"/>
  <c r="CA303" i="113"/>
  <c r="BZ303" i="113"/>
  <c r="BY303" i="113"/>
  <c r="BX303" i="113"/>
  <c r="BW303" i="113"/>
  <c r="BV303" i="113"/>
  <c r="BU303" i="113"/>
  <c r="BT303" i="113"/>
  <c r="BG303" i="113"/>
  <c r="BG304" i="113" s="1"/>
  <c r="I303" i="113"/>
  <c r="T302" i="113"/>
  <c r="I301" i="113"/>
  <c r="J301" i="113" s="1"/>
  <c r="K301" i="113" s="1"/>
  <c r="L301" i="113" s="1"/>
  <c r="M301" i="113" s="1"/>
  <c r="N301" i="113" s="1"/>
  <c r="O301" i="113" s="1"/>
  <c r="P301" i="113" s="1"/>
  <c r="Q301" i="113" s="1"/>
  <c r="R301" i="113" s="1"/>
  <c r="S301" i="113" s="1"/>
  <c r="CE300" i="113"/>
  <c r="CD300" i="113"/>
  <c r="CC300" i="113"/>
  <c r="CB300" i="113"/>
  <c r="CA300" i="113"/>
  <c r="BZ300" i="113"/>
  <c r="BY300" i="113"/>
  <c r="BX300" i="113"/>
  <c r="BW300" i="113"/>
  <c r="BV300" i="113"/>
  <c r="BU300" i="113"/>
  <c r="BT300" i="113"/>
  <c r="BG300" i="113"/>
  <c r="BG301" i="113" s="1"/>
  <c r="I300" i="113"/>
  <c r="BH300" i="113" s="1"/>
  <c r="BH301" i="113" s="1"/>
  <c r="T299" i="113"/>
  <c r="I298" i="113"/>
  <c r="CE297" i="113"/>
  <c r="CD297" i="113"/>
  <c r="CC297" i="113"/>
  <c r="CB297" i="113"/>
  <c r="CA297" i="113"/>
  <c r="BZ297" i="113"/>
  <c r="BY297" i="113"/>
  <c r="BX297" i="113"/>
  <c r="BW297" i="113"/>
  <c r="BV297" i="113"/>
  <c r="BU297" i="113"/>
  <c r="BT297" i="113"/>
  <c r="BG297" i="113"/>
  <c r="BG298" i="113" s="1"/>
  <c r="I297" i="113"/>
  <c r="T296" i="113"/>
  <c r="I295" i="113"/>
  <c r="J295" i="113" s="1"/>
  <c r="K295" i="113" s="1"/>
  <c r="L295" i="113" s="1"/>
  <c r="M295" i="113" s="1"/>
  <c r="N295" i="113" s="1"/>
  <c r="O295" i="113" s="1"/>
  <c r="P295" i="113" s="1"/>
  <c r="Q295" i="113" s="1"/>
  <c r="R295" i="113" s="1"/>
  <c r="S295" i="113" s="1"/>
  <c r="CE294" i="113"/>
  <c r="CD294" i="113"/>
  <c r="CC294" i="113"/>
  <c r="CB294" i="113"/>
  <c r="CA294" i="113"/>
  <c r="BZ294" i="113"/>
  <c r="BY294" i="113"/>
  <c r="BX294" i="113"/>
  <c r="BW294" i="113"/>
  <c r="BV294" i="113"/>
  <c r="BU294" i="113"/>
  <c r="BT294" i="113"/>
  <c r="BG294" i="113"/>
  <c r="BG295" i="113" s="1"/>
  <c r="I294" i="113"/>
  <c r="T293" i="113"/>
  <c r="I292" i="113"/>
  <c r="CE291" i="113"/>
  <c r="CD291" i="113"/>
  <c r="CC291" i="113"/>
  <c r="CB291" i="113"/>
  <c r="CA291" i="113"/>
  <c r="BZ291" i="113"/>
  <c r="BY291" i="113"/>
  <c r="BX291" i="113"/>
  <c r="BW291" i="113"/>
  <c r="BV291" i="113"/>
  <c r="BU291" i="113"/>
  <c r="BT291" i="113"/>
  <c r="BG291" i="113"/>
  <c r="BG292" i="113" s="1"/>
  <c r="I291" i="113"/>
  <c r="BH291" i="113" s="1"/>
  <c r="BH292" i="113" s="1"/>
  <c r="T290" i="113"/>
  <c r="I289" i="113"/>
  <c r="J289" i="113" s="1"/>
  <c r="K289" i="113" s="1"/>
  <c r="L289" i="113" s="1"/>
  <c r="M289" i="113" s="1"/>
  <c r="N289" i="113" s="1"/>
  <c r="O289" i="113" s="1"/>
  <c r="P289" i="113" s="1"/>
  <c r="Q289" i="113" s="1"/>
  <c r="R289" i="113" s="1"/>
  <c r="S289" i="113" s="1"/>
  <c r="CE288" i="113"/>
  <c r="CD288" i="113"/>
  <c r="CC288" i="113"/>
  <c r="CB288" i="113"/>
  <c r="CA288" i="113"/>
  <c r="BZ288" i="113"/>
  <c r="BY288" i="113"/>
  <c r="BX288" i="113"/>
  <c r="BW288" i="113"/>
  <c r="BV288" i="113"/>
  <c r="BU288" i="113"/>
  <c r="BT288" i="113"/>
  <c r="BG288" i="113"/>
  <c r="BG289" i="113" s="1"/>
  <c r="I288" i="113"/>
  <c r="T287" i="113"/>
  <c r="I286" i="113"/>
  <c r="CE285" i="113"/>
  <c r="CD285" i="113"/>
  <c r="CC285" i="113"/>
  <c r="CB285" i="113"/>
  <c r="CA285" i="113"/>
  <c r="BZ285" i="113"/>
  <c r="BY285" i="113"/>
  <c r="BX285" i="113"/>
  <c r="BW285" i="113"/>
  <c r="BV285" i="113"/>
  <c r="BU285" i="113"/>
  <c r="BT285" i="113"/>
  <c r="BG285" i="113"/>
  <c r="BG286" i="113" s="1"/>
  <c r="I285" i="113"/>
  <c r="J285" i="113" s="1"/>
  <c r="T284" i="113"/>
  <c r="I283" i="113"/>
  <c r="J283" i="113" s="1"/>
  <c r="K283" i="113" s="1"/>
  <c r="L283" i="113" s="1"/>
  <c r="M283" i="113" s="1"/>
  <c r="N283" i="113" s="1"/>
  <c r="O283" i="113" s="1"/>
  <c r="P283" i="113" s="1"/>
  <c r="Q283" i="113" s="1"/>
  <c r="R283" i="113" s="1"/>
  <c r="S283" i="113" s="1"/>
  <c r="CE282" i="113"/>
  <c r="CD282" i="113"/>
  <c r="CC282" i="113"/>
  <c r="CB282" i="113"/>
  <c r="CA282" i="113"/>
  <c r="BZ282" i="113"/>
  <c r="BY282" i="113"/>
  <c r="BX282" i="113"/>
  <c r="BW282" i="113"/>
  <c r="BV282" i="113"/>
  <c r="BU282" i="113"/>
  <c r="BT282" i="113"/>
  <c r="BG282" i="113"/>
  <c r="BG283" i="113" s="1"/>
  <c r="I282" i="113"/>
  <c r="BH282" i="113" s="1"/>
  <c r="BH283" i="113" s="1"/>
  <c r="T281" i="113"/>
  <c r="I280" i="113"/>
  <c r="CE279" i="113"/>
  <c r="CD279" i="113"/>
  <c r="CC279" i="113"/>
  <c r="CB279" i="113"/>
  <c r="CA279" i="113"/>
  <c r="BZ279" i="113"/>
  <c r="BY279" i="113"/>
  <c r="BX279" i="113"/>
  <c r="BW279" i="113"/>
  <c r="BV279" i="113"/>
  <c r="BU279" i="113"/>
  <c r="BT279" i="113"/>
  <c r="BG279" i="113"/>
  <c r="I279" i="113"/>
  <c r="J279" i="113" s="1"/>
  <c r="T278" i="113"/>
  <c r="I277" i="113"/>
  <c r="J277" i="113" s="1"/>
  <c r="K277" i="113" s="1"/>
  <c r="L277" i="113" s="1"/>
  <c r="M277" i="113" s="1"/>
  <c r="N277" i="113" s="1"/>
  <c r="O277" i="113" s="1"/>
  <c r="P277" i="113" s="1"/>
  <c r="Q277" i="113" s="1"/>
  <c r="R277" i="113" s="1"/>
  <c r="S277" i="113" s="1"/>
  <c r="CE276" i="113"/>
  <c r="CD276" i="113"/>
  <c r="CC276" i="113"/>
  <c r="CB276" i="113"/>
  <c r="CA276" i="113"/>
  <c r="BZ276" i="113"/>
  <c r="BY276" i="113"/>
  <c r="BX276" i="113"/>
  <c r="BW276" i="113"/>
  <c r="BV276" i="113"/>
  <c r="BU276" i="113"/>
  <c r="BT276" i="113"/>
  <c r="BG276" i="113"/>
  <c r="BG277" i="113" s="1"/>
  <c r="I276" i="113"/>
  <c r="T275" i="113"/>
  <c r="I274" i="113"/>
  <c r="CE273" i="113"/>
  <c r="CD273" i="113"/>
  <c r="CC273" i="113"/>
  <c r="CB273" i="113"/>
  <c r="CA273" i="113"/>
  <c r="BZ273" i="113"/>
  <c r="BY273" i="113"/>
  <c r="BX273" i="113"/>
  <c r="BW273" i="113"/>
  <c r="BV273" i="113"/>
  <c r="BU273" i="113"/>
  <c r="BT273" i="113"/>
  <c r="BG273" i="113"/>
  <c r="BG274" i="113" s="1"/>
  <c r="I273" i="113"/>
  <c r="BH273" i="113" s="1"/>
  <c r="BH274" i="113" s="1"/>
  <c r="T272" i="113"/>
  <c r="I271" i="113"/>
  <c r="J271" i="113" s="1"/>
  <c r="K271" i="113" s="1"/>
  <c r="L271" i="113" s="1"/>
  <c r="M271" i="113" s="1"/>
  <c r="N271" i="113" s="1"/>
  <c r="O271" i="113" s="1"/>
  <c r="P271" i="113" s="1"/>
  <c r="Q271" i="113" s="1"/>
  <c r="R271" i="113" s="1"/>
  <c r="S271" i="113" s="1"/>
  <c r="CE270" i="113"/>
  <c r="CD270" i="113"/>
  <c r="CC270" i="113"/>
  <c r="CB270" i="113"/>
  <c r="CA270" i="113"/>
  <c r="BZ270" i="113"/>
  <c r="BY270" i="113"/>
  <c r="BX270" i="113"/>
  <c r="BW270" i="113"/>
  <c r="BV270" i="113"/>
  <c r="BU270" i="113"/>
  <c r="BT270" i="113"/>
  <c r="BG270" i="113"/>
  <c r="BG271" i="113" s="1"/>
  <c r="I270" i="113"/>
  <c r="T269" i="113"/>
  <c r="I268" i="113"/>
  <c r="CE267" i="113"/>
  <c r="CD267" i="113"/>
  <c r="CC267" i="113"/>
  <c r="CB267" i="113"/>
  <c r="CA267" i="113"/>
  <c r="BZ267" i="113"/>
  <c r="BY267" i="113"/>
  <c r="BX267" i="113"/>
  <c r="BW267" i="113"/>
  <c r="BV267" i="113"/>
  <c r="BU267" i="113"/>
  <c r="BT267" i="113"/>
  <c r="BG267" i="113"/>
  <c r="BG268" i="113" s="1"/>
  <c r="I267" i="113"/>
  <c r="BH267" i="113" s="1"/>
  <c r="BH268" i="113" s="1"/>
  <c r="T266" i="113"/>
  <c r="I265" i="113"/>
  <c r="J265" i="113" s="1"/>
  <c r="K265" i="113" s="1"/>
  <c r="L265" i="113" s="1"/>
  <c r="M265" i="113" s="1"/>
  <c r="N265" i="113" s="1"/>
  <c r="O265" i="113" s="1"/>
  <c r="P265" i="113" s="1"/>
  <c r="Q265" i="113" s="1"/>
  <c r="R265" i="113" s="1"/>
  <c r="S265" i="113" s="1"/>
  <c r="CE264" i="113"/>
  <c r="CD264" i="113"/>
  <c r="CC264" i="113"/>
  <c r="CB264" i="113"/>
  <c r="CA264" i="113"/>
  <c r="BZ264" i="113"/>
  <c r="BY264" i="113"/>
  <c r="BX264" i="113"/>
  <c r="BW264" i="113"/>
  <c r="BV264" i="113"/>
  <c r="BU264" i="113"/>
  <c r="BT264" i="113"/>
  <c r="BG264" i="113"/>
  <c r="BG265" i="113" s="1"/>
  <c r="I264" i="113"/>
  <c r="T263" i="113"/>
  <c r="I262" i="113"/>
  <c r="CE261" i="113"/>
  <c r="CD261" i="113"/>
  <c r="CC261" i="113"/>
  <c r="CB261" i="113"/>
  <c r="CA261" i="113"/>
  <c r="BZ261" i="113"/>
  <c r="BY261" i="113"/>
  <c r="BX261" i="113"/>
  <c r="BW261" i="113"/>
  <c r="BV261" i="113"/>
  <c r="BU261" i="113"/>
  <c r="BT261" i="113"/>
  <c r="BG261" i="113"/>
  <c r="BG262" i="113" s="1"/>
  <c r="I261" i="113"/>
  <c r="BH261" i="113" s="1"/>
  <c r="BH262" i="113" s="1"/>
  <c r="T260" i="113"/>
  <c r="I259" i="113"/>
  <c r="J259" i="113" s="1"/>
  <c r="K259" i="113" s="1"/>
  <c r="L259" i="113" s="1"/>
  <c r="M259" i="113" s="1"/>
  <c r="N259" i="113" s="1"/>
  <c r="O259" i="113" s="1"/>
  <c r="P259" i="113" s="1"/>
  <c r="Q259" i="113" s="1"/>
  <c r="R259" i="113" s="1"/>
  <c r="S259" i="113" s="1"/>
  <c r="CE258" i="113"/>
  <c r="CD258" i="113"/>
  <c r="CC258" i="113"/>
  <c r="CB258" i="113"/>
  <c r="CA258" i="113"/>
  <c r="BZ258" i="113"/>
  <c r="BY258" i="113"/>
  <c r="BX258" i="113"/>
  <c r="BW258" i="113"/>
  <c r="BV258" i="113"/>
  <c r="BU258" i="113"/>
  <c r="BT258" i="113"/>
  <c r="BG258" i="113"/>
  <c r="BG259" i="113" s="1"/>
  <c r="I258" i="113"/>
  <c r="T257" i="113"/>
  <c r="I256" i="113"/>
  <c r="CE255" i="113"/>
  <c r="CD255" i="113"/>
  <c r="CC255" i="113"/>
  <c r="CB255" i="113"/>
  <c r="CA255" i="113"/>
  <c r="BZ255" i="113"/>
  <c r="BY255" i="113"/>
  <c r="BX255" i="113"/>
  <c r="BW255" i="113"/>
  <c r="BV255" i="113"/>
  <c r="BU255" i="113"/>
  <c r="BT255" i="113"/>
  <c r="BG255" i="113"/>
  <c r="BG256" i="113" s="1"/>
  <c r="I255" i="113"/>
  <c r="BH255" i="113" s="1"/>
  <c r="BH256" i="113" s="1"/>
  <c r="T254" i="113"/>
  <c r="I253" i="113"/>
  <c r="J253" i="113" s="1"/>
  <c r="K253" i="113" s="1"/>
  <c r="L253" i="113" s="1"/>
  <c r="M253" i="113" s="1"/>
  <c r="N253" i="113" s="1"/>
  <c r="O253" i="113" s="1"/>
  <c r="P253" i="113" s="1"/>
  <c r="Q253" i="113" s="1"/>
  <c r="R253" i="113" s="1"/>
  <c r="S253" i="113" s="1"/>
  <c r="CE252" i="113"/>
  <c r="CD252" i="113"/>
  <c r="CC252" i="113"/>
  <c r="CB252" i="113"/>
  <c r="CA252" i="113"/>
  <c r="BZ252" i="113"/>
  <c r="BY252" i="113"/>
  <c r="BX252" i="113"/>
  <c r="BW252" i="113"/>
  <c r="BV252" i="113"/>
  <c r="BU252" i="113"/>
  <c r="BT252" i="113"/>
  <c r="BG252" i="113"/>
  <c r="BG253" i="113" s="1"/>
  <c r="I252" i="113"/>
  <c r="T251" i="113"/>
  <c r="I250" i="113"/>
  <c r="CE249" i="113"/>
  <c r="CD249" i="113"/>
  <c r="CC249" i="113"/>
  <c r="CB249" i="113"/>
  <c r="CA249" i="113"/>
  <c r="BZ249" i="113"/>
  <c r="BY249" i="113"/>
  <c r="BX249" i="113"/>
  <c r="BW249" i="113"/>
  <c r="BV249" i="113"/>
  <c r="BU249" i="113"/>
  <c r="BT249" i="113"/>
  <c r="BG249" i="113"/>
  <c r="BG250" i="113" s="1"/>
  <c r="I249" i="113"/>
  <c r="BH249" i="113" s="1"/>
  <c r="BH250" i="113" s="1"/>
  <c r="T248" i="113"/>
  <c r="I247" i="113"/>
  <c r="J247" i="113" s="1"/>
  <c r="K247" i="113" s="1"/>
  <c r="L247" i="113" s="1"/>
  <c r="M247" i="113" s="1"/>
  <c r="N247" i="113" s="1"/>
  <c r="O247" i="113" s="1"/>
  <c r="P247" i="113" s="1"/>
  <c r="Q247" i="113" s="1"/>
  <c r="R247" i="113" s="1"/>
  <c r="S247" i="113" s="1"/>
  <c r="CE246" i="113"/>
  <c r="CD246" i="113"/>
  <c r="CC246" i="113"/>
  <c r="CB246" i="113"/>
  <c r="CA246" i="113"/>
  <c r="BZ246" i="113"/>
  <c r="BY246" i="113"/>
  <c r="BX246" i="113"/>
  <c r="BW246" i="113"/>
  <c r="BV246" i="113"/>
  <c r="BU246" i="113"/>
  <c r="BT246" i="113"/>
  <c r="BG246" i="113"/>
  <c r="BG247" i="113" s="1"/>
  <c r="I246" i="113"/>
  <c r="T245" i="113"/>
  <c r="I244" i="113"/>
  <c r="CE243" i="113"/>
  <c r="CD243" i="113"/>
  <c r="CC243" i="113"/>
  <c r="CB243" i="113"/>
  <c r="CA243" i="113"/>
  <c r="BZ243" i="113"/>
  <c r="BY243" i="113"/>
  <c r="BX243" i="113"/>
  <c r="BW243" i="113"/>
  <c r="BV243" i="113"/>
  <c r="BU243" i="113"/>
  <c r="BT243" i="113"/>
  <c r="BG243" i="113"/>
  <c r="BG244" i="113" s="1"/>
  <c r="I243" i="113"/>
  <c r="BH243" i="113" s="1"/>
  <c r="BH244" i="113" s="1"/>
  <c r="T242" i="113"/>
  <c r="I241" i="113"/>
  <c r="J241" i="113" s="1"/>
  <c r="K241" i="113" s="1"/>
  <c r="L241" i="113" s="1"/>
  <c r="M241" i="113" s="1"/>
  <c r="N241" i="113" s="1"/>
  <c r="O241" i="113" s="1"/>
  <c r="P241" i="113" s="1"/>
  <c r="Q241" i="113" s="1"/>
  <c r="R241" i="113" s="1"/>
  <c r="S241" i="113" s="1"/>
  <c r="CE240" i="113"/>
  <c r="CD240" i="113"/>
  <c r="CC240" i="113"/>
  <c r="CB240" i="113"/>
  <c r="CA240" i="113"/>
  <c r="BZ240" i="113"/>
  <c r="BY240" i="113"/>
  <c r="BX240" i="113"/>
  <c r="BW240" i="113"/>
  <c r="BV240" i="113"/>
  <c r="BU240" i="113"/>
  <c r="BT240" i="113"/>
  <c r="BG240" i="113"/>
  <c r="BG241" i="113" s="1"/>
  <c r="I240" i="113"/>
  <c r="T239" i="113"/>
  <c r="I238" i="113"/>
  <c r="CE237" i="113"/>
  <c r="CD237" i="113"/>
  <c r="CC237" i="113"/>
  <c r="CB237" i="113"/>
  <c r="CA237" i="113"/>
  <c r="BZ237" i="113"/>
  <c r="BY237" i="113"/>
  <c r="BX237" i="113"/>
  <c r="BW237" i="113"/>
  <c r="BV237" i="113"/>
  <c r="BU237" i="113"/>
  <c r="BT237" i="113"/>
  <c r="BG237" i="113"/>
  <c r="BG238" i="113" s="1"/>
  <c r="I237" i="113"/>
  <c r="BH237" i="113" s="1"/>
  <c r="BH238" i="113" s="1"/>
  <c r="T236" i="113"/>
  <c r="I235" i="113"/>
  <c r="J235" i="113" s="1"/>
  <c r="K235" i="113" s="1"/>
  <c r="L235" i="113" s="1"/>
  <c r="M235" i="113" s="1"/>
  <c r="N235" i="113" s="1"/>
  <c r="O235" i="113" s="1"/>
  <c r="P235" i="113" s="1"/>
  <c r="Q235" i="113" s="1"/>
  <c r="R235" i="113" s="1"/>
  <c r="S235" i="113" s="1"/>
  <c r="CE234" i="113"/>
  <c r="CD234" i="113"/>
  <c r="CC234" i="113"/>
  <c r="CB234" i="113"/>
  <c r="CA234" i="113"/>
  <c r="BZ234" i="113"/>
  <c r="BY234" i="113"/>
  <c r="BX234" i="113"/>
  <c r="BW234" i="113"/>
  <c r="BV234" i="113"/>
  <c r="BU234" i="113"/>
  <c r="BT234" i="113"/>
  <c r="BG234" i="113"/>
  <c r="BG235" i="113" s="1"/>
  <c r="I234" i="113"/>
  <c r="T233" i="113"/>
  <c r="I232" i="113"/>
  <c r="CE231" i="113"/>
  <c r="CD231" i="113"/>
  <c r="CC231" i="113"/>
  <c r="CB231" i="113"/>
  <c r="CA231" i="113"/>
  <c r="BZ231" i="113"/>
  <c r="BY231" i="113"/>
  <c r="BX231" i="113"/>
  <c r="BW231" i="113"/>
  <c r="BV231" i="113"/>
  <c r="BU231" i="113"/>
  <c r="BT231" i="113"/>
  <c r="BG231" i="113"/>
  <c r="BG232" i="113" s="1"/>
  <c r="I231" i="113"/>
  <c r="BH231" i="113" s="1"/>
  <c r="BH232" i="113" s="1"/>
  <c r="T230" i="113"/>
  <c r="I229" i="113"/>
  <c r="J229" i="113" s="1"/>
  <c r="K229" i="113" s="1"/>
  <c r="L229" i="113" s="1"/>
  <c r="M229" i="113" s="1"/>
  <c r="N229" i="113" s="1"/>
  <c r="O229" i="113" s="1"/>
  <c r="P229" i="113" s="1"/>
  <c r="Q229" i="113" s="1"/>
  <c r="R229" i="113" s="1"/>
  <c r="S229" i="113" s="1"/>
  <c r="CE228" i="113"/>
  <c r="CD228" i="113"/>
  <c r="CC228" i="113"/>
  <c r="CB228" i="113"/>
  <c r="CA228" i="113"/>
  <c r="BZ228" i="113"/>
  <c r="BY228" i="113"/>
  <c r="BX228" i="113"/>
  <c r="BW228" i="113"/>
  <c r="BV228" i="113"/>
  <c r="BU228" i="113"/>
  <c r="BT228" i="113"/>
  <c r="BG228" i="113"/>
  <c r="BG229" i="113" s="1"/>
  <c r="I228" i="113"/>
  <c r="T227" i="113"/>
  <c r="I226" i="113"/>
  <c r="CE225" i="113"/>
  <c r="CD225" i="113"/>
  <c r="CC225" i="113"/>
  <c r="CB225" i="113"/>
  <c r="CA225" i="113"/>
  <c r="BZ225" i="113"/>
  <c r="BY225" i="113"/>
  <c r="BX225" i="113"/>
  <c r="BW225" i="113"/>
  <c r="BV225" i="113"/>
  <c r="BU225" i="113"/>
  <c r="BT225" i="113"/>
  <c r="BG225" i="113"/>
  <c r="BG226" i="113" s="1"/>
  <c r="I225" i="113"/>
  <c r="BH225" i="113" s="1"/>
  <c r="BH226" i="113" s="1"/>
  <c r="T224" i="113"/>
  <c r="I223" i="113"/>
  <c r="J223" i="113" s="1"/>
  <c r="K223" i="113" s="1"/>
  <c r="L223" i="113" s="1"/>
  <c r="M223" i="113" s="1"/>
  <c r="N223" i="113" s="1"/>
  <c r="O223" i="113" s="1"/>
  <c r="P223" i="113" s="1"/>
  <c r="Q223" i="113" s="1"/>
  <c r="R223" i="113" s="1"/>
  <c r="S223" i="113" s="1"/>
  <c r="CE222" i="113"/>
  <c r="CD222" i="113"/>
  <c r="CC222" i="113"/>
  <c r="CB222" i="113"/>
  <c r="CA222" i="113"/>
  <c r="BZ222" i="113"/>
  <c r="BY222" i="113"/>
  <c r="BX222" i="113"/>
  <c r="BW222" i="113"/>
  <c r="BV222" i="113"/>
  <c r="BU222" i="113"/>
  <c r="BT222" i="113"/>
  <c r="BG222" i="113"/>
  <c r="BG223" i="113" s="1"/>
  <c r="I222" i="113"/>
  <c r="T221" i="113"/>
  <c r="I220" i="113"/>
  <c r="CE219" i="113"/>
  <c r="CD219" i="113"/>
  <c r="CC219" i="113"/>
  <c r="CB219" i="113"/>
  <c r="CA219" i="113"/>
  <c r="BZ219" i="113"/>
  <c r="BY219" i="113"/>
  <c r="BX219" i="113"/>
  <c r="BW219" i="113"/>
  <c r="BV219" i="113"/>
  <c r="BU219" i="113"/>
  <c r="BT219" i="113"/>
  <c r="BG219" i="113"/>
  <c r="BG220" i="113" s="1"/>
  <c r="I219" i="113"/>
  <c r="T218" i="113"/>
  <c r="I217" i="113"/>
  <c r="J217" i="113" s="1"/>
  <c r="K217" i="113" s="1"/>
  <c r="L217" i="113" s="1"/>
  <c r="M217" i="113" s="1"/>
  <c r="N217" i="113" s="1"/>
  <c r="O217" i="113" s="1"/>
  <c r="P217" i="113" s="1"/>
  <c r="Q217" i="113" s="1"/>
  <c r="R217" i="113" s="1"/>
  <c r="S217" i="113" s="1"/>
  <c r="CE216" i="113"/>
  <c r="CD216" i="113"/>
  <c r="CC216" i="113"/>
  <c r="CB216" i="113"/>
  <c r="CA216" i="113"/>
  <c r="BZ216" i="113"/>
  <c r="BY216" i="113"/>
  <c r="BX216" i="113"/>
  <c r="BW216" i="113"/>
  <c r="BV216" i="113"/>
  <c r="BU216" i="113"/>
  <c r="BT216" i="113"/>
  <c r="BG216" i="113"/>
  <c r="BG217" i="113" s="1"/>
  <c r="I216" i="113"/>
  <c r="T215" i="113"/>
  <c r="I214" i="113"/>
  <c r="J214" i="113" s="1"/>
  <c r="K214" i="113" s="1"/>
  <c r="L214" i="113" s="1"/>
  <c r="M214" i="113" s="1"/>
  <c r="N214" i="113" s="1"/>
  <c r="O214" i="113" s="1"/>
  <c r="CE213" i="113"/>
  <c r="CD213" i="113"/>
  <c r="CC213" i="113"/>
  <c r="CB213" i="113"/>
  <c r="CA213" i="113"/>
  <c r="BZ213" i="113"/>
  <c r="BY213" i="113"/>
  <c r="BX213" i="113"/>
  <c r="BW213" i="113"/>
  <c r="BV213" i="113"/>
  <c r="BU213" i="113"/>
  <c r="BT213" i="113"/>
  <c r="BG213" i="113"/>
  <c r="BG214" i="113" s="1"/>
  <c r="I213" i="113"/>
  <c r="J213" i="113" s="1"/>
  <c r="K213" i="113" s="1"/>
  <c r="T212" i="113"/>
  <c r="I211" i="113"/>
  <c r="CE210" i="113"/>
  <c r="CD210" i="113"/>
  <c r="CC210" i="113"/>
  <c r="CB210" i="113"/>
  <c r="CA210" i="113"/>
  <c r="BZ210" i="113"/>
  <c r="BY210" i="113"/>
  <c r="BX210" i="113"/>
  <c r="BW210" i="113"/>
  <c r="BV210" i="113"/>
  <c r="BU210" i="113"/>
  <c r="BT210" i="113"/>
  <c r="BG210" i="113"/>
  <c r="I210" i="113"/>
  <c r="J210" i="113" s="1"/>
  <c r="T209" i="113"/>
  <c r="I208" i="113"/>
  <c r="J208" i="113" s="1"/>
  <c r="CE207" i="113"/>
  <c r="CD207" i="113"/>
  <c r="CC207" i="113"/>
  <c r="CB207" i="113"/>
  <c r="CA207" i="113"/>
  <c r="BZ207" i="113"/>
  <c r="BY207" i="113"/>
  <c r="BX207" i="113"/>
  <c r="BW207" i="113"/>
  <c r="BV207" i="113"/>
  <c r="BU207" i="113"/>
  <c r="BT207" i="113"/>
  <c r="BG207" i="113"/>
  <c r="BG208" i="113" s="1"/>
  <c r="I207" i="113"/>
  <c r="T206" i="113"/>
  <c r="I205" i="113"/>
  <c r="J205" i="113" s="1"/>
  <c r="CE204" i="113"/>
  <c r="CD204" i="113"/>
  <c r="CC204" i="113"/>
  <c r="CB204" i="113"/>
  <c r="CA204" i="113"/>
  <c r="BZ204" i="113"/>
  <c r="BY204" i="113"/>
  <c r="BX204" i="113"/>
  <c r="BW204" i="113"/>
  <c r="BV204" i="113"/>
  <c r="BU204" i="113"/>
  <c r="BT204" i="113"/>
  <c r="BG204" i="113"/>
  <c r="BG205" i="113" s="1"/>
  <c r="I204" i="113"/>
  <c r="J204" i="113" s="1"/>
  <c r="T203" i="113"/>
  <c r="I202" i="113"/>
  <c r="J202" i="113" s="1"/>
  <c r="CE201" i="113"/>
  <c r="CD201" i="113"/>
  <c r="CC201" i="113"/>
  <c r="CB201" i="113"/>
  <c r="CA201" i="113"/>
  <c r="BZ201" i="113"/>
  <c r="BY201" i="113"/>
  <c r="BX201" i="113"/>
  <c r="BW201" i="113"/>
  <c r="BV201" i="113"/>
  <c r="BU201" i="113"/>
  <c r="BT201" i="113"/>
  <c r="BG201" i="113"/>
  <c r="BG202" i="113" s="1"/>
  <c r="I201" i="113"/>
  <c r="T200" i="113"/>
  <c r="I199" i="113"/>
  <c r="J199" i="113" s="1"/>
  <c r="K199" i="113" s="1"/>
  <c r="CE198" i="113"/>
  <c r="CD198" i="113"/>
  <c r="CC198" i="113"/>
  <c r="CB198" i="113"/>
  <c r="CA198" i="113"/>
  <c r="BZ198" i="113"/>
  <c r="BY198" i="113"/>
  <c r="BX198" i="113"/>
  <c r="BW198" i="113"/>
  <c r="BV198" i="113"/>
  <c r="BU198" i="113"/>
  <c r="BT198" i="113"/>
  <c r="BG198" i="113"/>
  <c r="BG199" i="113" s="1"/>
  <c r="I198" i="113"/>
  <c r="J198" i="113" s="1"/>
  <c r="T197" i="113"/>
  <c r="I196" i="113"/>
  <c r="J196" i="113" s="1"/>
  <c r="CE195" i="113"/>
  <c r="CD195" i="113"/>
  <c r="CC195" i="113"/>
  <c r="CB195" i="113"/>
  <c r="CA195" i="113"/>
  <c r="BZ195" i="113"/>
  <c r="BY195" i="113"/>
  <c r="BX195" i="113"/>
  <c r="BW195" i="113"/>
  <c r="BV195" i="113"/>
  <c r="BU195" i="113"/>
  <c r="BT195" i="113"/>
  <c r="BG195" i="113"/>
  <c r="BG196" i="113" s="1"/>
  <c r="I195" i="113"/>
  <c r="T194" i="113"/>
  <c r="I193" i="113"/>
  <c r="J193" i="113" s="1"/>
  <c r="K193" i="113" s="1"/>
  <c r="L193" i="113" s="1"/>
  <c r="CE192" i="113"/>
  <c r="CD192" i="113"/>
  <c r="CC192" i="113"/>
  <c r="CB192" i="113"/>
  <c r="CA192" i="113"/>
  <c r="BZ192" i="113"/>
  <c r="BY192" i="113"/>
  <c r="BX192" i="113"/>
  <c r="BW192" i="113"/>
  <c r="BV192" i="113"/>
  <c r="BU192" i="113"/>
  <c r="BT192" i="113"/>
  <c r="BG192" i="113"/>
  <c r="BG193" i="113" s="1"/>
  <c r="I192" i="113"/>
  <c r="J192" i="113" s="1"/>
  <c r="T191" i="113"/>
  <c r="I190" i="113"/>
  <c r="J190" i="113" s="1"/>
  <c r="CE189" i="113"/>
  <c r="CD189" i="113"/>
  <c r="CC189" i="113"/>
  <c r="CB189" i="113"/>
  <c r="CA189" i="113"/>
  <c r="BZ189" i="113"/>
  <c r="BY189" i="113"/>
  <c r="BX189" i="113"/>
  <c r="BW189" i="113"/>
  <c r="BV189" i="113"/>
  <c r="BU189" i="113"/>
  <c r="BT189" i="113"/>
  <c r="BG189" i="113"/>
  <c r="BG190" i="113" s="1"/>
  <c r="I189" i="113"/>
  <c r="T188" i="113"/>
  <c r="I187" i="113"/>
  <c r="J187" i="113" s="1"/>
  <c r="K187" i="113" s="1"/>
  <c r="L187" i="113" s="1"/>
  <c r="CE186" i="113"/>
  <c r="CD186" i="113"/>
  <c r="CC186" i="113"/>
  <c r="CB186" i="113"/>
  <c r="CA186" i="113"/>
  <c r="BZ186" i="113"/>
  <c r="BY186" i="113"/>
  <c r="BX186" i="113"/>
  <c r="BW186" i="113"/>
  <c r="BV186" i="113"/>
  <c r="BU186" i="113"/>
  <c r="BT186" i="113"/>
  <c r="BG186" i="113"/>
  <c r="BG187" i="113" s="1"/>
  <c r="I186" i="113"/>
  <c r="J186" i="113" s="1"/>
  <c r="K186" i="113" s="1"/>
  <c r="L186" i="113" s="1"/>
  <c r="T185" i="113"/>
  <c r="I184" i="113"/>
  <c r="J184" i="113" s="1"/>
  <c r="K184" i="113" s="1"/>
  <c r="L184" i="113" s="1"/>
  <c r="M184" i="113" s="1"/>
  <c r="N184" i="113" s="1"/>
  <c r="O184" i="113" s="1"/>
  <c r="P184" i="113" s="1"/>
  <c r="Q184" i="113" s="1"/>
  <c r="R184" i="113" s="1"/>
  <c r="S184" i="113" s="1"/>
  <c r="CE183" i="113"/>
  <c r="CD183" i="113"/>
  <c r="CC183" i="113"/>
  <c r="CB183" i="113"/>
  <c r="CA183" i="113"/>
  <c r="BZ183" i="113"/>
  <c r="BY183" i="113"/>
  <c r="BX183" i="113"/>
  <c r="BW183" i="113"/>
  <c r="BV183" i="113"/>
  <c r="BU183" i="113"/>
  <c r="BT183" i="113"/>
  <c r="BG183" i="113"/>
  <c r="BG184" i="113" s="1"/>
  <c r="I183" i="113"/>
  <c r="T182" i="113"/>
  <c r="I181" i="113"/>
  <c r="J181" i="113" s="1"/>
  <c r="K181" i="113" s="1"/>
  <c r="L181" i="113" s="1"/>
  <c r="CE180" i="113"/>
  <c r="CD180" i="113"/>
  <c r="CC180" i="113"/>
  <c r="CB180" i="113"/>
  <c r="CA180" i="113"/>
  <c r="BZ180" i="113"/>
  <c r="BY180" i="113"/>
  <c r="BX180" i="113"/>
  <c r="BW180" i="113"/>
  <c r="BV180" i="113"/>
  <c r="BU180" i="113"/>
  <c r="BT180" i="113"/>
  <c r="BG180" i="113"/>
  <c r="BG181" i="113" s="1"/>
  <c r="I180" i="113"/>
  <c r="J180" i="113" s="1"/>
  <c r="T179" i="113"/>
  <c r="I178" i="113"/>
  <c r="J178" i="113" s="1"/>
  <c r="K178" i="113" s="1"/>
  <c r="L178" i="113" s="1"/>
  <c r="M178" i="113" s="1"/>
  <c r="N178" i="113" s="1"/>
  <c r="O178" i="113" s="1"/>
  <c r="P178" i="113" s="1"/>
  <c r="Q178" i="113" s="1"/>
  <c r="R178" i="113" s="1"/>
  <c r="S178" i="113" s="1"/>
  <c r="CE177" i="113"/>
  <c r="CD177" i="113"/>
  <c r="CC177" i="113"/>
  <c r="CB177" i="113"/>
  <c r="CA177" i="113"/>
  <c r="BZ177" i="113"/>
  <c r="BY177" i="113"/>
  <c r="BX177" i="113"/>
  <c r="BW177" i="113"/>
  <c r="BV177" i="113"/>
  <c r="BU177" i="113"/>
  <c r="BT177" i="113"/>
  <c r="BG177" i="113"/>
  <c r="BG178" i="113" s="1"/>
  <c r="I177" i="113"/>
  <c r="T176" i="113"/>
  <c r="I175" i="113"/>
  <c r="J175" i="113" s="1"/>
  <c r="CE174" i="113"/>
  <c r="CD174" i="113"/>
  <c r="CC174" i="113"/>
  <c r="CB174" i="113"/>
  <c r="CA174" i="113"/>
  <c r="BZ174" i="113"/>
  <c r="BY174" i="113"/>
  <c r="BX174" i="113"/>
  <c r="BW174" i="113"/>
  <c r="BV174" i="113"/>
  <c r="BU174" i="113"/>
  <c r="BT174" i="113"/>
  <c r="BG174" i="113"/>
  <c r="BG175" i="113" s="1"/>
  <c r="I174" i="113"/>
  <c r="T173" i="113"/>
  <c r="I172" i="113"/>
  <c r="J172" i="113" s="1"/>
  <c r="K172" i="113" s="1"/>
  <c r="L172" i="113" s="1"/>
  <c r="M172" i="113" s="1"/>
  <c r="N172" i="113" s="1"/>
  <c r="O172" i="113" s="1"/>
  <c r="P172" i="113" s="1"/>
  <c r="Q172" i="113" s="1"/>
  <c r="R172" i="113" s="1"/>
  <c r="S172" i="113" s="1"/>
  <c r="CE171" i="113"/>
  <c r="CD171" i="113"/>
  <c r="CC171" i="113"/>
  <c r="CB171" i="113"/>
  <c r="CA171" i="113"/>
  <c r="BZ171" i="113"/>
  <c r="BY171" i="113"/>
  <c r="BX171" i="113"/>
  <c r="BW171" i="113"/>
  <c r="BV171" i="113"/>
  <c r="BU171" i="113"/>
  <c r="BT171" i="113"/>
  <c r="BG171" i="113"/>
  <c r="BG172" i="113" s="1"/>
  <c r="I171" i="113"/>
  <c r="T170" i="113"/>
  <c r="I169" i="113"/>
  <c r="J169" i="113" s="1"/>
  <c r="CE168" i="113"/>
  <c r="CD168" i="113"/>
  <c r="CC168" i="113"/>
  <c r="CB168" i="113"/>
  <c r="CA168" i="113"/>
  <c r="BZ168" i="113"/>
  <c r="BY168" i="113"/>
  <c r="BX168" i="113"/>
  <c r="BW168" i="113"/>
  <c r="BV168" i="113"/>
  <c r="BU168" i="113"/>
  <c r="BT168" i="113"/>
  <c r="BG168" i="113"/>
  <c r="BG169" i="113" s="1"/>
  <c r="I168" i="113"/>
  <c r="T167" i="113"/>
  <c r="I166" i="113"/>
  <c r="CE165" i="113"/>
  <c r="CD165" i="113"/>
  <c r="CC165" i="113"/>
  <c r="CB165" i="113"/>
  <c r="CA165" i="113"/>
  <c r="BZ165" i="113"/>
  <c r="BY165" i="113"/>
  <c r="BX165" i="113"/>
  <c r="BW165" i="113"/>
  <c r="BV165" i="113"/>
  <c r="BU165" i="113"/>
  <c r="BT165" i="113"/>
  <c r="BG165" i="113"/>
  <c r="BG166" i="113" s="1"/>
  <c r="I165" i="113"/>
  <c r="T164" i="113"/>
  <c r="I163" i="113"/>
  <c r="J163" i="113" s="1"/>
  <c r="CE162" i="113"/>
  <c r="CD162" i="113"/>
  <c r="CC162" i="113"/>
  <c r="CB162" i="113"/>
  <c r="CA162" i="113"/>
  <c r="BZ162" i="113"/>
  <c r="BY162" i="113"/>
  <c r="BX162" i="113"/>
  <c r="BW162" i="113"/>
  <c r="BV162" i="113"/>
  <c r="BU162" i="113"/>
  <c r="BT162" i="113"/>
  <c r="BG162" i="113"/>
  <c r="BG163" i="113" s="1"/>
  <c r="I162" i="113"/>
  <c r="J162" i="113" s="1"/>
  <c r="K162" i="113" s="1"/>
  <c r="T161" i="113"/>
  <c r="I160" i="113"/>
  <c r="J160" i="113" s="1"/>
  <c r="K160" i="113" s="1"/>
  <c r="L160" i="113" s="1"/>
  <c r="M160" i="113" s="1"/>
  <c r="N160" i="113" s="1"/>
  <c r="O160" i="113" s="1"/>
  <c r="P160" i="113" s="1"/>
  <c r="Q160" i="113" s="1"/>
  <c r="R160" i="113" s="1"/>
  <c r="S160" i="113" s="1"/>
  <c r="CE159" i="113"/>
  <c r="CD159" i="113"/>
  <c r="CC159" i="113"/>
  <c r="CB159" i="113"/>
  <c r="CA159" i="113"/>
  <c r="BZ159" i="113"/>
  <c r="BY159" i="113"/>
  <c r="BX159" i="113"/>
  <c r="BW159" i="113"/>
  <c r="BV159" i="113"/>
  <c r="BU159" i="113"/>
  <c r="BT159" i="113"/>
  <c r="BG159" i="113"/>
  <c r="BG160" i="113" s="1"/>
  <c r="I159" i="113"/>
  <c r="T158" i="113"/>
  <c r="I157" i="113"/>
  <c r="J157" i="113" s="1"/>
  <c r="K157" i="113" s="1"/>
  <c r="L157" i="113" s="1"/>
  <c r="M157" i="113" s="1"/>
  <c r="N157" i="113" s="1"/>
  <c r="O157" i="113" s="1"/>
  <c r="P157" i="113" s="1"/>
  <c r="Q157" i="113" s="1"/>
  <c r="R157" i="113" s="1"/>
  <c r="S157" i="113" s="1"/>
  <c r="CE156" i="113"/>
  <c r="CD156" i="113"/>
  <c r="CC156" i="113"/>
  <c r="CB156" i="113"/>
  <c r="CA156" i="113"/>
  <c r="BZ156" i="113"/>
  <c r="BY156" i="113"/>
  <c r="BX156" i="113"/>
  <c r="BW156" i="113"/>
  <c r="BV156" i="113"/>
  <c r="BU156" i="113"/>
  <c r="BT156" i="113"/>
  <c r="BG156" i="113"/>
  <c r="BG157" i="113" s="1"/>
  <c r="I156" i="113"/>
  <c r="J156" i="113" s="1"/>
  <c r="T155" i="113"/>
  <c r="I154" i="113"/>
  <c r="J154" i="113" s="1"/>
  <c r="K154" i="113" s="1"/>
  <c r="L154" i="113" s="1"/>
  <c r="M154" i="113" s="1"/>
  <c r="N154" i="113" s="1"/>
  <c r="O154" i="113" s="1"/>
  <c r="P154" i="113" s="1"/>
  <c r="Q154" i="113" s="1"/>
  <c r="R154" i="113" s="1"/>
  <c r="S154" i="113" s="1"/>
  <c r="CE153" i="113"/>
  <c r="CD153" i="113"/>
  <c r="CC153" i="113"/>
  <c r="CB153" i="113"/>
  <c r="CA153" i="113"/>
  <c r="BZ153" i="113"/>
  <c r="BY153" i="113"/>
  <c r="BX153" i="113"/>
  <c r="BW153" i="113"/>
  <c r="BV153" i="113"/>
  <c r="BU153" i="113"/>
  <c r="BT153" i="113"/>
  <c r="BG153" i="113"/>
  <c r="BG154" i="113" s="1"/>
  <c r="I153" i="113"/>
  <c r="T152" i="113"/>
  <c r="I151" i="113"/>
  <c r="J151" i="113" s="1"/>
  <c r="K151" i="113" s="1"/>
  <c r="L151" i="113" s="1"/>
  <c r="M151" i="113" s="1"/>
  <c r="N151" i="113" s="1"/>
  <c r="O151" i="113" s="1"/>
  <c r="P151" i="113" s="1"/>
  <c r="Q151" i="113" s="1"/>
  <c r="R151" i="113" s="1"/>
  <c r="S151" i="113" s="1"/>
  <c r="CE150" i="113"/>
  <c r="CD150" i="113"/>
  <c r="CC150" i="113"/>
  <c r="CB150" i="113"/>
  <c r="CA150" i="113"/>
  <c r="BZ150" i="113"/>
  <c r="BY150" i="113"/>
  <c r="BX150" i="113"/>
  <c r="BW150" i="113"/>
  <c r="BV150" i="113"/>
  <c r="BU150" i="113"/>
  <c r="BT150" i="113"/>
  <c r="BG150" i="113"/>
  <c r="BG151" i="113" s="1"/>
  <c r="I150" i="113"/>
  <c r="J150" i="113" s="1"/>
  <c r="K150" i="113" s="1"/>
  <c r="L150" i="113" s="1"/>
  <c r="T149" i="113"/>
  <c r="I148" i="113"/>
  <c r="J148" i="113" s="1"/>
  <c r="K148" i="113" s="1"/>
  <c r="L148" i="113" s="1"/>
  <c r="M148" i="113" s="1"/>
  <c r="N148" i="113" s="1"/>
  <c r="O148" i="113" s="1"/>
  <c r="P148" i="113" s="1"/>
  <c r="Q148" i="113" s="1"/>
  <c r="R148" i="113" s="1"/>
  <c r="S148" i="113" s="1"/>
  <c r="CE147" i="113"/>
  <c r="CD147" i="113"/>
  <c r="CC147" i="113"/>
  <c r="CB147" i="113"/>
  <c r="CA147" i="113"/>
  <c r="BZ147" i="113"/>
  <c r="BY147" i="113"/>
  <c r="BX147" i="113"/>
  <c r="BW147" i="113"/>
  <c r="BV147" i="113"/>
  <c r="BU147" i="113"/>
  <c r="BT147" i="113"/>
  <c r="BG147" i="113"/>
  <c r="BG148" i="113" s="1"/>
  <c r="I147" i="113"/>
  <c r="T146" i="113"/>
  <c r="I145" i="113"/>
  <c r="J145" i="113" s="1"/>
  <c r="K145" i="113" s="1"/>
  <c r="L145" i="113" s="1"/>
  <c r="CE144" i="113"/>
  <c r="CD144" i="113"/>
  <c r="CC144" i="113"/>
  <c r="CB144" i="113"/>
  <c r="CA144" i="113"/>
  <c r="BZ144" i="113"/>
  <c r="BY144" i="113"/>
  <c r="BX144" i="113"/>
  <c r="BW144" i="113"/>
  <c r="BV144" i="113"/>
  <c r="BU144" i="113"/>
  <c r="BT144" i="113"/>
  <c r="BG144" i="113"/>
  <c r="BG145" i="113" s="1"/>
  <c r="I144" i="113"/>
  <c r="J144" i="113" s="1"/>
  <c r="T143" i="113"/>
  <c r="I142" i="113"/>
  <c r="J142" i="113" s="1"/>
  <c r="K142" i="113" s="1"/>
  <c r="L142" i="113" s="1"/>
  <c r="M142" i="113" s="1"/>
  <c r="N142" i="113" s="1"/>
  <c r="O142" i="113" s="1"/>
  <c r="P142" i="113" s="1"/>
  <c r="Q142" i="113" s="1"/>
  <c r="R142" i="113" s="1"/>
  <c r="S142" i="113" s="1"/>
  <c r="CE141" i="113"/>
  <c r="CD141" i="113"/>
  <c r="CC141" i="113"/>
  <c r="CB141" i="113"/>
  <c r="CA141" i="113"/>
  <c r="BZ141" i="113"/>
  <c r="BY141" i="113"/>
  <c r="BX141" i="113"/>
  <c r="BW141" i="113"/>
  <c r="BV141" i="113"/>
  <c r="BU141" i="113"/>
  <c r="BT141" i="113"/>
  <c r="BG141" i="113"/>
  <c r="BG142" i="113" s="1"/>
  <c r="I141" i="113"/>
  <c r="T140" i="113"/>
  <c r="I139" i="113"/>
  <c r="J139" i="113" s="1"/>
  <c r="CE138" i="113"/>
  <c r="CD138" i="113"/>
  <c r="CC138" i="113"/>
  <c r="CB138" i="113"/>
  <c r="CA138" i="113"/>
  <c r="BZ138" i="113"/>
  <c r="BY138" i="113"/>
  <c r="BX138" i="113"/>
  <c r="BW138" i="113"/>
  <c r="BV138" i="113"/>
  <c r="BU138" i="113"/>
  <c r="BT138" i="113"/>
  <c r="BG138" i="113"/>
  <c r="BG139" i="113" s="1"/>
  <c r="I138" i="113"/>
  <c r="J138" i="113" s="1"/>
  <c r="K138" i="113" s="1"/>
  <c r="T137" i="113"/>
  <c r="I136" i="113"/>
  <c r="J136" i="113" s="1"/>
  <c r="K136" i="113" s="1"/>
  <c r="L136" i="113" s="1"/>
  <c r="M136" i="113" s="1"/>
  <c r="N136" i="113" s="1"/>
  <c r="O136" i="113" s="1"/>
  <c r="P136" i="113" s="1"/>
  <c r="Q136" i="113" s="1"/>
  <c r="R136" i="113" s="1"/>
  <c r="S136" i="113" s="1"/>
  <c r="CE135" i="113"/>
  <c r="CD135" i="113"/>
  <c r="CC135" i="113"/>
  <c r="CB135" i="113"/>
  <c r="CA135" i="113"/>
  <c r="BZ135" i="113"/>
  <c r="BY135" i="113"/>
  <c r="BX135" i="113"/>
  <c r="BW135" i="113"/>
  <c r="BV135" i="113"/>
  <c r="BU135" i="113"/>
  <c r="BT135" i="113"/>
  <c r="BG135" i="113"/>
  <c r="BG136" i="113" s="1"/>
  <c r="I135" i="113"/>
  <c r="T134" i="113"/>
  <c r="I133" i="113"/>
  <c r="J133" i="113" s="1"/>
  <c r="K133" i="113" s="1"/>
  <c r="L133" i="113" s="1"/>
  <c r="CE132" i="113"/>
  <c r="CD132" i="113"/>
  <c r="CC132" i="113"/>
  <c r="CB132" i="113"/>
  <c r="CA132" i="113"/>
  <c r="BZ132" i="113"/>
  <c r="BY132" i="113"/>
  <c r="BX132" i="113"/>
  <c r="BW132" i="113"/>
  <c r="BV132" i="113"/>
  <c r="BU132" i="113"/>
  <c r="BT132" i="113"/>
  <c r="BG132" i="113"/>
  <c r="BG133" i="113" s="1"/>
  <c r="I132" i="113"/>
  <c r="T131" i="113"/>
  <c r="I130" i="113"/>
  <c r="J130" i="113" s="1"/>
  <c r="K130" i="113" s="1"/>
  <c r="L130" i="113" s="1"/>
  <c r="M130" i="113" s="1"/>
  <c r="N130" i="113" s="1"/>
  <c r="O130" i="113" s="1"/>
  <c r="P130" i="113" s="1"/>
  <c r="Q130" i="113" s="1"/>
  <c r="R130" i="113" s="1"/>
  <c r="S130" i="113" s="1"/>
  <c r="CE129" i="113"/>
  <c r="CD129" i="113"/>
  <c r="CC129" i="113"/>
  <c r="CB129" i="113"/>
  <c r="CA129" i="113"/>
  <c r="BZ129" i="113"/>
  <c r="BY129" i="113"/>
  <c r="BX129" i="113"/>
  <c r="BW129" i="113"/>
  <c r="BV129" i="113"/>
  <c r="BU129" i="113"/>
  <c r="BT129" i="113"/>
  <c r="BG129" i="113"/>
  <c r="BG130" i="113" s="1"/>
  <c r="I129" i="113"/>
  <c r="T128" i="113"/>
  <c r="I127" i="113"/>
  <c r="J127" i="113" s="1"/>
  <c r="K127" i="113" s="1"/>
  <c r="L127" i="113" s="1"/>
  <c r="M127" i="113" s="1"/>
  <c r="N127" i="113" s="1"/>
  <c r="O127" i="113" s="1"/>
  <c r="P127" i="113" s="1"/>
  <c r="Q127" i="113" s="1"/>
  <c r="R127" i="113" s="1"/>
  <c r="S127" i="113" s="1"/>
  <c r="CE126" i="113"/>
  <c r="CD126" i="113"/>
  <c r="CC126" i="113"/>
  <c r="CB126" i="113"/>
  <c r="CA126" i="113"/>
  <c r="BZ126" i="113"/>
  <c r="BY126" i="113"/>
  <c r="BX126" i="113"/>
  <c r="BW126" i="113"/>
  <c r="BV126" i="113"/>
  <c r="BU126" i="113"/>
  <c r="BT126" i="113"/>
  <c r="BG126" i="113"/>
  <c r="BG127" i="113" s="1"/>
  <c r="I126" i="113"/>
  <c r="J126" i="113" s="1"/>
  <c r="T125" i="113"/>
  <c r="I124" i="113"/>
  <c r="J124" i="113" s="1"/>
  <c r="K124" i="113" s="1"/>
  <c r="L124" i="113" s="1"/>
  <c r="M124" i="113" s="1"/>
  <c r="N124" i="113" s="1"/>
  <c r="O124" i="113" s="1"/>
  <c r="P124" i="113" s="1"/>
  <c r="Q124" i="113" s="1"/>
  <c r="R124" i="113" s="1"/>
  <c r="S124" i="113" s="1"/>
  <c r="CE123" i="113"/>
  <c r="CD123" i="113"/>
  <c r="CC123" i="113"/>
  <c r="CB123" i="113"/>
  <c r="CA123" i="113"/>
  <c r="BZ123" i="113"/>
  <c r="BY123" i="113"/>
  <c r="BX123" i="113"/>
  <c r="BW123" i="113"/>
  <c r="BV123" i="113"/>
  <c r="BU123" i="113"/>
  <c r="BT123" i="113"/>
  <c r="BG123" i="113"/>
  <c r="BG124" i="113" s="1"/>
  <c r="I123" i="113"/>
  <c r="T122" i="113"/>
  <c r="I121" i="113"/>
  <c r="J121" i="113" s="1"/>
  <c r="K121" i="113" s="1"/>
  <c r="L121" i="113" s="1"/>
  <c r="M121" i="113" s="1"/>
  <c r="N121" i="113" s="1"/>
  <c r="O121" i="113" s="1"/>
  <c r="P121" i="113" s="1"/>
  <c r="Q121" i="113" s="1"/>
  <c r="R121" i="113" s="1"/>
  <c r="S121" i="113" s="1"/>
  <c r="CE120" i="113"/>
  <c r="CD120" i="113"/>
  <c r="CC120" i="113"/>
  <c r="CB120" i="113"/>
  <c r="CA120" i="113"/>
  <c r="BZ120" i="113"/>
  <c r="BY120" i="113"/>
  <c r="BX120" i="113"/>
  <c r="BW120" i="113"/>
  <c r="BV120" i="113"/>
  <c r="BU120" i="113"/>
  <c r="BT120" i="113"/>
  <c r="BG120" i="113"/>
  <c r="BG121" i="113" s="1"/>
  <c r="I120" i="113"/>
  <c r="T119" i="113"/>
  <c r="I118" i="113"/>
  <c r="J118" i="113" s="1"/>
  <c r="K118" i="113" s="1"/>
  <c r="L118" i="113" s="1"/>
  <c r="M118" i="113" s="1"/>
  <c r="N118" i="113" s="1"/>
  <c r="O118" i="113" s="1"/>
  <c r="P118" i="113" s="1"/>
  <c r="Q118" i="113" s="1"/>
  <c r="R118" i="113" s="1"/>
  <c r="S118" i="113" s="1"/>
  <c r="CE117" i="113"/>
  <c r="CD117" i="113"/>
  <c r="CC117" i="113"/>
  <c r="CB117" i="113"/>
  <c r="CA117" i="113"/>
  <c r="BZ117" i="113"/>
  <c r="BY117" i="113"/>
  <c r="BX117" i="113"/>
  <c r="BW117" i="113"/>
  <c r="BV117" i="113"/>
  <c r="BU117" i="113"/>
  <c r="BT117" i="113"/>
  <c r="BG117" i="113"/>
  <c r="BG118" i="113" s="1"/>
  <c r="I117" i="113"/>
  <c r="T116" i="113"/>
  <c r="I115" i="113"/>
  <c r="J115" i="113" s="1"/>
  <c r="K115" i="113" s="1"/>
  <c r="L115" i="113" s="1"/>
  <c r="M115" i="113" s="1"/>
  <c r="N115" i="113" s="1"/>
  <c r="O115" i="113" s="1"/>
  <c r="P115" i="113" s="1"/>
  <c r="Q115" i="113" s="1"/>
  <c r="R115" i="113" s="1"/>
  <c r="S115" i="113" s="1"/>
  <c r="CE114" i="113"/>
  <c r="CD114" i="113"/>
  <c r="CC114" i="113"/>
  <c r="CB114" i="113"/>
  <c r="CA114" i="113"/>
  <c r="BZ114" i="113"/>
  <c r="BY114" i="113"/>
  <c r="BX114" i="113"/>
  <c r="BW114" i="113"/>
  <c r="BV114" i="113"/>
  <c r="BU114" i="113"/>
  <c r="BT114" i="113"/>
  <c r="BG114" i="113"/>
  <c r="BG115" i="113" s="1"/>
  <c r="I114" i="113"/>
  <c r="T113" i="113"/>
  <c r="I112" i="113"/>
  <c r="J112" i="113" s="1"/>
  <c r="K112" i="113" s="1"/>
  <c r="L112" i="113" s="1"/>
  <c r="M112" i="113" s="1"/>
  <c r="N112" i="113" s="1"/>
  <c r="O112" i="113" s="1"/>
  <c r="P112" i="113" s="1"/>
  <c r="Q112" i="113" s="1"/>
  <c r="R112" i="113" s="1"/>
  <c r="S112" i="113" s="1"/>
  <c r="CE111" i="113"/>
  <c r="CD111" i="113"/>
  <c r="CC111" i="113"/>
  <c r="CB111" i="113"/>
  <c r="CA111" i="113"/>
  <c r="BZ111" i="113"/>
  <c r="BY111" i="113"/>
  <c r="BX111" i="113"/>
  <c r="BW111" i="113"/>
  <c r="BV111" i="113"/>
  <c r="BU111" i="113"/>
  <c r="BT111" i="113"/>
  <c r="BG111" i="113"/>
  <c r="BG112" i="113" s="1"/>
  <c r="I111" i="113"/>
  <c r="T110" i="113"/>
  <c r="I109" i="113"/>
  <c r="J109" i="113" s="1"/>
  <c r="K109" i="113" s="1"/>
  <c r="L109" i="113" s="1"/>
  <c r="M109" i="113" s="1"/>
  <c r="N109" i="113" s="1"/>
  <c r="O109" i="113" s="1"/>
  <c r="P109" i="113" s="1"/>
  <c r="Q109" i="113" s="1"/>
  <c r="R109" i="113" s="1"/>
  <c r="S109" i="113" s="1"/>
  <c r="CE108" i="113"/>
  <c r="CD108" i="113"/>
  <c r="CC108" i="113"/>
  <c r="CB108" i="113"/>
  <c r="CA108" i="113"/>
  <c r="BZ108" i="113"/>
  <c r="BY108" i="113"/>
  <c r="BX108" i="113"/>
  <c r="BW108" i="113"/>
  <c r="BV108" i="113"/>
  <c r="BU108" i="113"/>
  <c r="BT108" i="113"/>
  <c r="BG108" i="113"/>
  <c r="BG109" i="113" s="1"/>
  <c r="I108" i="113"/>
  <c r="T107" i="113"/>
  <c r="I106" i="113"/>
  <c r="J106" i="113" s="1"/>
  <c r="K106" i="113" s="1"/>
  <c r="L106" i="113" s="1"/>
  <c r="M106" i="113" s="1"/>
  <c r="N106" i="113" s="1"/>
  <c r="O106" i="113" s="1"/>
  <c r="P106" i="113" s="1"/>
  <c r="Q106" i="113" s="1"/>
  <c r="R106" i="113" s="1"/>
  <c r="S106" i="113" s="1"/>
  <c r="CE105" i="113"/>
  <c r="CD105" i="113"/>
  <c r="CC105" i="113"/>
  <c r="CB105" i="113"/>
  <c r="CA105" i="113"/>
  <c r="BZ105" i="113"/>
  <c r="BY105" i="113"/>
  <c r="BX105" i="113"/>
  <c r="BW105" i="113"/>
  <c r="BV105" i="113"/>
  <c r="BU105" i="113"/>
  <c r="BT105" i="113"/>
  <c r="BG105" i="113"/>
  <c r="BG106" i="113" s="1"/>
  <c r="I105" i="113"/>
  <c r="T104" i="113"/>
  <c r="BG103" i="113"/>
  <c r="I103" i="113"/>
  <c r="J103" i="113" s="1"/>
  <c r="K103" i="113" s="1"/>
  <c r="L103" i="113" s="1"/>
  <c r="M103" i="113" s="1"/>
  <c r="N103" i="113" s="1"/>
  <c r="O103" i="113" s="1"/>
  <c r="P103" i="113" s="1"/>
  <c r="Q103" i="113" s="1"/>
  <c r="R103" i="113" s="1"/>
  <c r="S103" i="113" s="1"/>
  <c r="CE102" i="113"/>
  <c r="CD102" i="113"/>
  <c r="CC102" i="113"/>
  <c r="CB102" i="113"/>
  <c r="CA102" i="113"/>
  <c r="BZ102" i="113"/>
  <c r="BY102" i="113"/>
  <c r="BX102" i="113"/>
  <c r="BW102" i="113"/>
  <c r="BV102" i="113"/>
  <c r="BU102" i="113"/>
  <c r="BT102" i="113"/>
  <c r="BG102" i="113"/>
  <c r="I102" i="113"/>
  <c r="T101" i="113"/>
  <c r="I100" i="113"/>
  <c r="J100" i="113" s="1"/>
  <c r="K100" i="113" s="1"/>
  <c r="L100" i="113" s="1"/>
  <c r="M100" i="113" s="1"/>
  <c r="N100" i="113" s="1"/>
  <c r="O100" i="113" s="1"/>
  <c r="P100" i="113" s="1"/>
  <c r="Q100" i="113" s="1"/>
  <c r="R100" i="113" s="1"/>
  <c r="S100" i="113" s="1"/>
  <c r="CE99" i="113"/>
  <c r="CD99" i="113"/>
  <c r="CC99" i="113"/>
  <c r="CB99" i="113"/>
  <c r="CA99" i="113"/>
  <c r="BZ99" i="113"/>
  <c r="BY99" i="113"/>
  <c r="BX99" i="113"/>
  <c r="BW99" i="113"/>
  <c r="BV99" i="113"/>
  <c r="BU99" i="113"/>
  <c r="BT99" i="113"/>
  <c r="BG99" i="113"/>
  <c r="BG100" i="113" s="1"/>
  <c r="I99" i="113"/>
  <c r="T98" i="113"/>
  <c r="I97" i="113"/>
  <c r="J97" i="113" s="1"/>
  <c r="K97" i="113" s="1"/>
  <c r="L97" i="113" s="1"/>
  <c r="M97" i="113" s="1"/>
  <c r="N97" i="113" s="1"/>
  <c r="O97" i="113" s="1"/>
  <c r="P97" i="113" s="1"/>
  <c r="Q97" i="113" s="1"/>
  <c r="R97" i="113" s="1"/>
  <c r="S97" i="113" s="1"/>
  <c r="CE96" i="113"/>
  <c r="CD96" i="113"/>
  <c r="CC96" i="113"/>
  <c r="CB96" i="113"/>
  <c r="CA96" i="113"/>
  <c r="BZ96" i="113"/>
  <c r="BY96" i="113"/>
  <c r="BX96" i="113"/>
  <c r="BW96" i="113"/>
  <c r="BV96" i="113"/>
  <c r="BU96" i="113"/>
  <c r="BT96" i="113"/>
  <c r="BG96" i="113"/>
  <c r="BG97" i="113" s="1"/>
  <c r="I96" i="113"/>
  <c r="J96" i="113" s="1"/>
  <c r="K96" i="113" s="1"/>
  <c r="L96" i="113" s="1"/>
  <c r="T95" i="113"/>
  <c r="I94" i="113"/>
  <c r="J94" i="113" s="1"/>
  <c r="K94" i="113" s="1"/>
  <c r="L94" i="113" s="1"/>
  <c r="M94" i="113" s="1"/>
  <c r="N94" i="113" s="1"/>
  <c r="O94" i="113" s="1"/>
  <c r="P94" i="113" s="1"/>
  <c r="Q94" i="113" s="1"/>
  <c r="R94" i="113" s="1"/>
  <c r="S94" i="113" s="1"/>
  <c r="CE93" i="113"/>
  <c r="CD93" i="113"/>
  <c r="CC93" i="113"/>
  <c r="CB93" i="113"/>
  <c r="CA93" i="113"/>
  <c r="BZ93" i="113"/>
  <c r="BY93" i="113"/>
  <c r="BX93" i="113"/>
  <c r="BW93" i="113"/>
  <c r="BV93" i="113"/>
  <c r="BU93" i="113"/>
  <c r="BT93" i="113"/>
  <c r="BG93" i="113"/>
  <c r="BG94" i="113" s="1"/>
  <c r="I93" i="113"/>
  <c r="T92" i="113"/>
  <c r="I91" i="113"/>
  <c r="J91" i="113" s="1"/>
  <c r="K91" i="113" s="1"/>
  <c r="L91" i="113" s="1"/>
  <c r="CE90" i="113"/>
  <c r="CD90" i="113"/>
  <c r="CC90" i="113"/>
  <c r="CB90" i="113"/>
  <c r="CA90" i="113"/>
  <c r="BZ90" i="113"/>
  <c r="BY90" i="113"/>
  <c r="BX90" i="113"/>
  <c r="BW90" i="113"/>
  <c r="BV90" i="113"/>
  <c r="BU90" i="113"/>
  <c r="BT90" i="113"/>
  <c r="BG90" i="113"/>
  <c r="BG91" i="113" s="1"/>
  <c r="I90" i="113"/>
  <c r="J90" i="113" s="1"/>
  <c r="T89" i="113"/>
  <c r="I88" i="113"/>
  <c r="J88" i="113" s="1"/>
  <c r="K88" i="113" s="1"/>
  <c r="L88" i="113" s="1"/>
  <c r="M88" i="113" s="1"/>
  <c r="N88" i="113" s="1"/>
  <c r="O88" i="113" s="1"/>
  <c r="P88" i="113" s="1"/>
  <c r="Q88" i="113" s="1"/>
  <c r="R88" i="113" s="1"/>
  <c r="S88" i="113" s="1"/>
  <c r="CE87" i="113"/>
  <c r="CD87" i="113"/>
  <c r="CC87" i="113"/>
  <c r="CB87" i="113"/>
  <c r="CA87" i="113"/>
  <c r="BZ87" i="113"/>
  <c r="BY87" i="113"/>
  <c r="BX87" i="113"/>
  <c r="BW87" i="113"/>
  <c r="BV87" i="113"/>
  <c r="BU87" i="113"/>
  <c r="BT87" i="113"/>
  <c r="BG87" i="113"/>
  <c r="BG88" i="113" s="1"/>
  <c r="I87" i="113"/>
  <c r="T86" i="113"/>
  <c r="BG85" i="113"/>
  <c r="I85" i="113"/>
  <c r="J85" i="113" s="1"/>
  <c r="CE84" i="113"/>
  <c r="CD84" i="113"/>
  <c r="CC84" i="113"/>
  <c r="CB84" i="113"/>
  <c r="CA84" i="113"/>
  <c r="BZ84" i="113"/>
  <c r="BY84" i="113"/>
  <c r="BX84" i="113"/>
  <c r="BW84" i="113"/>
  <c r="BV84" i="113"/>
  <c r="BU84" i="113"/>
  <c r="BT84" i="113"/>
  <c r="BG84" i="113"/>
  <c r="I84" i="113"/>
  <c r="J84" i="113" s="1"/>
  <c r="K84" i="113" s="1"/>
  <c r="T83" i="113"/>
  <c r="I82" i="113"/>
  <c r="J82" i="113" s="1"/>
  <c r="K82" i="113" s="1"/>
  <c r="L82" i="113" s="1"/>
  <c r="M82" i="113" s="1"/>
  <c r="N82" i="113" s="1"/>
  <c r="O82" i="113" s="1"/>
  <c r="P82" i="113" s="1"/>
  <c r="Q82" i="113" s="1"/>
  <c r="R82" i="113" s="1"/>
  <c r="S82" i="113" s="1"/>
  <c r="CE81" i="113"/>
  <c r="CD81" i="113"/>
  <c r="CC81" i="113"/>
  <c r="CB81" i="113"/>
  <c r="CA81" i="113"/>
  <c r="BZ81" i="113"/>
  <c r="BY81" i="113"/>
  <c r="BX81" i="113"/>
  <c r="BW81" i="113"/>
  <c r="BV81" i="113"/>
  <c r="BU81" i="113"/>
  <c r="BT81" i="113"/>
  <c r="BG81" i="113"/>
  <c r="BG82" i="113" s="1"/>
  <c r="I81" i="113"/>
  <c r="T80" i="113"/>
  <c r="I79" i="113"/>
  <c r="J79" i="113" s="1"/>
  <c r="CE78" i="113"/>
  <c r="CD78" i="113"/>
  <c r="CC78" i="113"/>
  <c r="CB78" i="113"/>
  <c r="CA78" i="113"/>
  <c r="BZ78" i="113"/>
  <c r="BY78" i="113"/>
  <c r="BX78" i="113"/>
  <c r="BW78" i="113"/>
  <c r="BV78" i="113"/>
  <c r="BU78" i="113"/>
  <c r="BT78" i="113"/>
  <c r="BG78" i="113"/>
  <c r="BG79" i="113" s="1"/>
  <c r="I78" i="113"/>
  <c r="T77" i="113"/>
  <c r="I76" i="113"/>
  <c r="CE75" i="113"/>
  <c r="CD75" i="113"/>
  <c r="CC75" i="113"/>
  <c r="CB75" i="113"/>
  <c r="CA75" i="113"/>
  <c r="BZ75" i="113"/>
  <c r="BY75" i="113"/>
  <c r="BX75" i="113"/>
  <c r="BW75" i="113"/>
  <c r="BV75" i="113"/>
  <c r="BU75" i="113"/>
  <c r="BT75" i="113"/>
  <c r="BG75" i="113"/>
  <c r="BG76" i="113" s="1"/>
  <c r="I75" i="113"/>
  <c r="T74" i="113"/>
  <c r="I73" i="113"/>
  <c r="J73" i="113" s="1"/>
  <c r="CE72" i="113"/>
  <c r="CD72" i="113"/>
  <c r="CC72" i="113"/>
  <c r="CB72" i="113"/>
  <c r="CA72" i="113"/>
  <c r="BZ72" i="113"/>
  <c r="BY72" i="113"/>
  <c r="BX72" i="113"/>
  <c r="BW72" i="113"/>
  <c r="BV72" i="113"/>
  <c r="BU72" i="113"/>
  <c r="BT72" i="113"/>
  <c r="BG72" i="113"/>
  <c r="BG73" i="113" s="1"/>
  <c r="I72" i="113"/>
  <c r="T71" i="113"/>
  <c r="I70" i="113"/>
  <c r="J70" i="113" s="1"/>
  <c r="K70" i="113" s="1"/>
  <c r="L70" i="113" s="1"/>
  <c r="M70" i="113" s="1"/>
  <c r="N70" i="113" s="1"/>
  <c r="O70" i="113" s="1"/>
  <c r="P70" i="113" s="1"/>
  <c r="Q70" i="113" s="1"/>
  <c r="R70" i="113" s="1"/>
  <c r="S70" i="113" s="1"/>
  <c r="CE69" i="113"/>
  <c r="CD69" i="113"/>
  <c r="CC69" i="113"/>
  <c r="CB69" i="113"/>
  <c r="CA69" i="113"/>
  <c r="BZ69" i="113"/>
  <c r="BY69" i="113"/>
  <c r="BX69" i="113"/>
  <c r="BW69" i="113"/>
  <c r="BV69" i="113"/>
  <c r="BU69" i="113"/>
  <c r="BT69" i="113"/>
  <c r="BG69" i="113"/>
  <c r="BG70" i="113" s="1"/>
  <c r="I69" i="113"/>
  <c r="T68" i="113"/>
  <c r="I67" i="113"/>
  <c r="J67" i="113" s="1"/>
  <c r="CE66" i="113"/>
  <c r="CD66" i="113"/>
  <c r="CC66" i="113"/>
  <c r="CB66" i="113"/>
  <c r="CA66" i="113"/>
  <c r="BZ66" i="113"/>
  <c r="BY66" i="113"/>
  <c r="BX66" i="113"/>
  <c r="BW66" i="113"/>
  <c r="BV66" i="113"/>
  <c r="BU66" i="113"/>
  <c r="BT66" i="113"/>
  <c r="BG66" i="113"/>
  <c r="BG67" i="113" s="1"/>
  <c r="I66" i="113"/>
  <c r="J66" i="113" s="1"/>
  <c r="K66" i="113" s="1"/>
  <c r="T65" i="113"/>
  <c r="I64" i="113"/>
  <c r="J64" i="113" s="1"/>
  <c r="CE63" i="113"/>
  <c r="CD63" i="113"/>
  <c r="CC63" i="113"/>
  <c r="CB63" i="113"/>
  <c r="CA63" i="113"/>
  <c r="BZ63" i="113"/>
  <c r="BY63" i="113"/>
  <c r="BX63" i="113"/>
  <c r="BW63" i="113"/>
  <c r="BV63" i="113"/>
  <c r="BU63" i="113"/>
  <c r="BT63" i="113"/>
  <c r="BG63" i="113"/>
  <c r="BG64" i="113" s="1"/>
  <c r="I63" i="113"/>
  <c r="T62" i="113"/>
  <c r="I61" i="113"/>
  <c r="J61" i="113" s="1"/>
  <c r="K61" i="113" s="1"/>
  <c r="CE60" i="113"/>
  <c r="CD60" i="113"/>
  <c r="CC60" i="113"/>
  <c r="CB60" i="113"/>
  <c r="CA60" i="113"/>
  <c r="BZ60" i="113"/>
  <c r="BY60" i="113"/>
  <c r="BX60" i="113"/>
  <c r="BW60" i="113"/>
  <c r="BV60" i="113"/>
  <c r="BU60" i="113"/>
  <c r="BT60" i="113"/>
  <c r="BG60" i="113"/>
  <c r="BG61" i="113" s="1"/>
  <c r="I60" i="113"/>
  <c r="J60" i="113" s="1"/>
  <c r="T59" i="113"/>
  <c r="I58" i="113"/>
  <c r="J58" i="113" s="1"/>
  <c r="CE57" i="113"/>
  <c r="CD57" i="113"/>
  <c r="CC57" i="113"/>
  <c r="CB57" i="113"/>
  <c r="CA57" i="113"/>
  <c r="BZ57" i="113"/>
  <c r="BY57" i="113"/>
  <c r="BX57" i="113"/>
  <c r="BW57" i="113"/>
  <c r="BV57" i="113"/>
  <c r="BU57" i="113"/>
  <c r="BT57" i="113"/>
  <c r="BG57" i="113"/>
  <c r="BG58" i="113" s="1"/>
  <c r="I57" i="113"/>
  <c r="T56" i="113"/>
  <c r="I55" i="113"/>
  <c r="J55" i="113" s="1"/>
  <c r="K55" i="113" s="1"/>
  <c r="CE54" i="113"/>
  <c r="CD54" i="113"/>
  <c r="CC54" i="113"/>
  <c r="CB54" i="113"/>
  <c r="CA54" i="113"/>
  <c r="BZ54" i="113"/>
  <c r="BY54" i="113"/>
  <c r="BX54" i="113"/>
  <c r="BW54" i="113"/>
  <c r="BV54" i="113"/>
  <c r="BU54" i="113"/>
  <c r="BT54" i="113"/>
  <c r="BG54" i="113"/>
  <c r="BG55" i="113" s="1"/>
  <c r="I54" i="113"/>
  <c r="J54" i="113" s="1"/>
  <c r="T53" i="113"/>
  <c r="I52" i="113"/>
  <c r="CE51" i="113"/>
  <c r="CD51" i="113"/>
  <c r="CC51" i="113"/>
  <c r="CB51" i="113"/>
  <c r="CA51" i="113"/>
  <c r="BZ51" i="113"/>
  <c r="BY51" i="113"/>
  <c r="BX51" i="113"/>
  <c r="BW51" i="113"/>
  <c r="BV51" i="113"/>
  <c r="BU51" i="113"/>
  <c r="BT51" i="113"/>
  <c r="BG51" i="113"/>
  <c r="BG52" i="113" s="1"/>
  <c r="I51" i="113"/>
  <c r="T50" i="113"/>
  <c r="I49" i="113"/>
  <c r="J49" i="113" s="1"/>
  <c r="CE48" i="113"/>
  <c r="CD48" i="113"/>
  <c r="CC48" i="113"/>
  <c r="CB48" i="113"/>
  <c r="CA48" i="113"/>
  <c r="BZ48" i="113"/>
  <c r="BY48" i="113"/>
  <c r="BX48" i="113"/>
  <c r="BW48" i="113"/>
  <c r="BV48" i="113"/>
  <c r="BU48" i="113"/>
  <c r="BT48" i="113"/>
  <c r="BG48" i="113"/>
  <c r="BG49" i="113" s="1"/>
  <c r="I48" i="113"/>
  <c r="J48" i="113" s="1"/>
  <c r="K48" i="113" s="1"/>
  <c r="T47" i="113"/>
  <c r="I46" i="113"/>
  <c r="J46" i="113" s="1"/>
  <c r="K46" i="113" s="1"/>
  <c r="L46" i="113" s="1"/>
  <c r="M46" i="113" s="1"/>
  <c r="N46" i="113" s="1"/>
  <c r="O46" i="113" s="1"/>
  <c r="P46" i="113" s="1"/>
  <c r="Q46" i="113" s="1"/>
  <c r="R46" i="113" s="1"/>
  <c r="S46" i="113" s="1"/>
  <c r="CE45" i="113"/>
  <c r="CD45" i="113"/>
  <c r="CC45" i="113"/>
  <c r="CB45" i="113"/>
  <c r="CA45" i="113"/>
  <c r="BZ45" i="113"/>
  <c r="BY45" i="113"/>
  <c r="BX45" i="113"/>
  <c r="BW45" i="113"/>
  <c r="BV45" i="113"/>
  <c r="BU45" i="113"/>
  <c r="BT45" i="113"/>
  <c r="BG45" i="113"/>
  <c r="BG46" i="113" s="1"/>
  <c r="I45" i="113"/>
  <c r="T44" i="113"/>
  <c r="I43" i="113"/>
  <c r="J43" i="113" s="1"/>
  <c r="K43" i="113" s="1"/>
  <c r="L43" i="113" s="1"/>
  <c r="M43" i="113" s="1"/>
  <c r="N43" i="113" s="1"/>
  <c r="O43" i="113" s="1"/>
  <c r="P43" i="113" s="1"/>
  <c r="Q43" i="113" s="1"/>
  <c r="R43" i="113" s="1"/>
  <c r="S43" i="113" s="1"/>
  <c r="CE42" i="113"/>
  <c r="CD42" i="113"/>
  <c r="CC42" i="113"/>
  <c r="CB42" i="113"/>
  <c r="CA42" i="113"/>
  <c r="BZ42" i="113"/>
  <c r="BY42" i="113"/>
  <c r="BX42" i="113"/>
  <c r="BW42" i="113"/>
  <c r="BV42" i="113"/>
  <c r="BU42" i="113"/>
  <c r="BT42" i="113"/>
  <c r="BG42" i="113"/>
  <c r="BG43" i="113" s="1"/>
  <c r="I42" i="113"/>
  <c r="J42" i="113" s="1"/>
  <c r="T41" i="113"/>
  <c r="I40" i="113"/>
  <c r="J40" i="113" s="1"/>
  <c r="K40" i="113" s="1"/>
  <c r="L40" i="113" s="1"/>
  <c r="M40" i="113" s="1"/>
  <c r="N40" i="113" s="1"/>
  <c r="O40" i="113" s="1"/>
  <c r="P40" i="113" s="1"/>
  <c r="Q40" i="113" s="1"/>
  <c r="R40" i="113" s="1"/>
  <c r="S40" i="113" s="1"/>
  <c r="CE39" i="113"/>
  <c r="CD39" i="113"/>
  <c r="CC39" i="113"/>
  <c r="CB39" i="113"/>
  <c r="CA39" i="113"/>
  <c r="BZ39" i="113"/>
  <c r="BY39" i="113"/>
  <c r="BX39" i="113"/>
  <c r="BW39" i="113"/>
  <c r="BV39" i="113"/>
  <c r="BU39" i="113"/>
  <c r="BT39" i="113"/>
  <c r="BG39" i="113"/>
  <c r="BG40" i="113" s="1"/>
  <c r="I39" i="113"/>
  <c r="T38" i="113"/>
  <c r="I37" i="113"/>
  <c r="J37" i="113" s="1"/>
  <c r="K37" i="113" s="1"/>
  <c r="L37" i="113" s="1"/>
  <c r="M37" i="113" s="1"/>
  <c r="N37" i="113" s="1"/>
  <c r="O37" i="113" s="1"/>
  <c r="P37" i="113" s="1"/>
  <c r="Q37" i="113" s="1"/>
  <c r="R37" i="113" s="1"/>
  <c r="S37" i="113" s="1"/>
  <c r="CE36" i="113"/>
  <c r="CD36" i="113"/>
  <c r="CC36" i="113"/>
  <c r="CB36" i="113"/>
  <c r="CA36" i="113"/>
  <c r="BZ36" i="113"/>
  <c r="BY36" i="113"/>
  <c r="BX36" i="113"/>
  <c r="BW36" i="113"/>
  <c r="BV36" i="113"/>
  <c r="BU36" i="113"/>
  <c r="BT36" i="113"/>
  <c r="BG36" i="113"/>
  <c r="BG37" i="113" s="1"/>
  <c r="I36" i="113"/>
  <c r="J36" i="113" s="1"/>
  <c r="K36" i="113" s="1"/>
  <c r="L36" i="113" s="1"/>
  <c r="T35" i="113"/>
  <c r="I34" i="113"/>
  <c r="J34" i="113" s="1"/>
  <c r="K34" i="113" s="1"/>
  <c r="L34" i="113" s="1"/>
  <c r="M34" i="113" s="1"/>
  <c r="N34" i="113" s="1"/>
  <c r="O34" i="113" s="1"/>
  <c r="P34" i="113" s="1"/>
  <c r="Q34" i="113" s="1"/>
  <c r="R34" i="113" s="1"/>
  <c r="S34" i="113" s="1"/>
  <c r="CE33" i="113"/>
  <c r="CD33" i="113"/>
  <c r="CC33" i="113"/>
  <c r="CB33" i="113"/>
  <c r="CA33" i="113"/>
  <c r="BZ33" i="113"/>
  <c r="BY33" i="113"/>
  <c r="BX33" i="113"/>
  <c r="BW33" i="113"/>
  <c r="BV33" i="113"/>
  <c r="BU33" i="113"/>
  <c r="BT33" i="113"/>
  <c r="BG33" i="113"/>
  <c r="BG34" i="113" s="1"/>
  <c r="I33" i="113"/>
  <c r="T32" i="113"/>
  <c r="I31" i="113"/>
  <c r="J31" i="113" s="1"/>
  <c r="K31" i="113" s="1"/>
  <c r="L31" i="113" s="1"/>
  <c r="CE30" i="113"/>
  <c r="CD30" i="113"/>
  <c r="CC30" i="113"/>
  <c r="CB30" i="113"/>
  <c r="CA30" i="113"/>
  <c r="BZ30" i="113"/>
  <c r="BY30" i="113"/>
  <c r="BX30" i="113"/>
  <c r="BW30" i="113"/>
  <c r="BV30" i="113"/>
  <c r="BU30" i="113"/>
  <c r="BT30" i="113"/>
  <c r="BG30" i="113"/>
  <c r="I30" i="113"/>
  <c r="J30" i="113" s="1"/>
  <c r="T29" i="113"/>
  <c r="I28" i="113"/>
  <c r="J28" i="113" s="1"/>
  <c r="K28" i="113" s="1"/>
  <c r="L28" i="113" s="1"/>
  <c r="M28" i="113" s="1"/>
  <c r="N28" i="113" s="1"/>
  <c r="O28" i="113" s="1"/>
  <c r="P28" i="113" s="1"/>
  <c r="Q28" i="113" s="1"/>
  <c r="R28" i="113" s="1"/>
  <c r="S28" i="113" s="1"/>
  <c r="CE27" i="113"/>
  <c r="CD27" i="113"/>
  <c r="CC27" i="113"/>
  <c r="CB27" i="113"/>
  <c r="CA27" i="113"/>
  <c r="BZ27" i="113"/>
  <c r="BY27" i="113"/>
  <c r="BX27" i="113"/>
  <c r="BW27" i="113"/>
  <c r="BV27" i="113"/>
  <c r="BU27" i="113"/>
  <c r="BT27" i="113"/>
  <c r="BG27" i="113"/>
  <c r="BG28" i="113" s="1"/>
  <c r="I27" i="113"/>
  <c r="T26" i="113"/>
  <c r="I25" i="113"/>
  <c r="J25" i="113" s="1"/>
  <c r="CE24" i="113"/>
  <c r="CD24" i="113"/>
  <c r="CC24" i="113"/>
  <c r="CB24" i="113"/>
  <c r="CA24" i="113"/>
  <c r="BZ24" i="113"/>
  <c r="BY24" i="113"/>
  <c r="BX24" i="113"/>
  <c r="BW24" i="113"/>
  <c r="BV24" i="113"/>
  <c r="BU24" i="113"/>
  <c r="BT24" i="113"/>
  <c r="BG24" i="113"/>
  <c r="BG25" i="113" s="1"/>
  <c r="I24" i="113"/>
  <c r="J24" i="113" s="1"/>
  <c r="K24" i="113" s="1"/>
  <c r="T23" i="113"/>
  <c r="I22" i="113"/>
  <c r="J22" i="113" s="1"/>
  <c r="K22" i="113" s="1"/>
  <c r="L22" i="113" s="1"/>
  <c r="M22" i="113" s="1"/>
  <c r="N22" i="113" s="1"/>
  <c r="O22" i="113" s="1"/>
  <c r="P22" i="113" s="1"/>
  <c r="Q22" i="113" s="1"/>
  <c r="R22" i="113" s="1"/>
  <c r="S22" i="113" s="1"/>
  <c r="CE21" i="113"/>
  <c r="CD21" i="113"/>
  <c r="CC21" i="113"/>
  <c r="CB21" i="113"/>
  <c r="CA21" i="113"/>
  <c r="BZ21" i="113"/>
  <c r="BY21" i="113"/>
  <c r="BX21" i="113"/>
  <c r="BW21" i="113"/>
  <c r="BV21" i="113"/>
  <c r="BU21" i="113"/>
  <c r="BT21" i="113"/>
  <c r="BG21" i="113"/>
  <c r="BG22" i="113" s="1"/>
  <c r="I21" i="113"/>
  <c r="T20" i="113"/>
  <c r="I19" i="113"/>
  <c r="J19" i="113" s="1"/>
  <c r="K19" i="113" s="1"/>
  <c r="L19" i="113" s="1"/>
  <c r="M19" i="113" s="1"/>
  <c r="N19" i="113" s="1"/>
  <c r="O19" i="113" s="1"/>
  <c r="P19" i="113" s="1"/>
  <c r="CE18" i="113"/>
  <c r="CD18" i="113"/>
  <c r="CC18" i="113"/>
  <c r="CB18" i="113"/>
  <c r="CA18" i="113"/>
  <c r="BZ18" i="113"/>
  <c r="BY18" i="113"/>
  <c r="BX18" i="113"/>
  <c r="BW18" i="113"/>
  <c r="BV18" i="113"/>
  <c r="BU18" i="113"/>
  <c r="BT18" i="113"/>
  <c r="BG18" i="113"/>
  <c r="BG19" i="113" s="1"/>
  <c r="I18" i="113"/>
  <c r="J18" i="113" s="1"/>
  <c r="T17" i="113"/>
  <c r="I16" i="113"/>
  <c r="J16" i="113" s="1"/>
  <c r="K16" i="113" s="1"/>
  <c r="L16" i="113" s="1"/>
  <c r="M16" i="113" s="1"/>
  <c r="N16" i="113" s="1"/>
  <c r="O16" i="113" s="1"/>
  <c r="P16" i="113" s="1"/>
  <c r="Q16" i="113" s="1"/>
  <c r="R16" i="113" s="1"/>
  <c r="S16" i="113" s="1"/>
  <c r="CE15" i="113"/>
  <c r="CD15" i="113"/>
  <c r="CC15" i="113"/>
  <c r="CB15" i="113"/>
  <c r="CA15" i="113"/>
  <c r="BZ15" i="113"/>
  <c r="BY15" i="113"/>
  <c r="BX15" i="113"/>
  <c r="BW15" i="113"/>
  <c r="BV15" i="113"/>
  <c r="BU15" i="113"/>
  <c r="BT15" i="113"/>
  <c r="BG15" i="113"/>
  <c r="BG16" i="113" s="1"/>
  <c r="I15" i="113"/>
  <c r="T14" i="113"/>
  <c r="I13" i="113"/>
  <c r="J13" i="113" s="1"/>
  <c r="K13" i="113" s="1"/>
  <c r="L13" i="113" s="1"/>
  <c r="M13" i="113" s="1"/>
  <c r="N13" i="113" s="1"/>
  <c r="O13" i="113" s="1"/>
  <c r="P13" i="113" s="1"/>
  <c r="Q13" i="113" s="1"/>
  <c r="R13" i="113" s="1"/>
  <c r="S13" i="113" s="1"/>
  <c r="CE12" i="113"/>
  <c r="CD12" i="113"/>
  <c r="CC12" i="113"/>
  <c r="CB12" i="113"/>
  <c r="CA12" i="113"/>
  <c r="BZ12" i="113"/>
  <c r="BY12" i="113"/>
  <c r="BX12" i="113"/>
  <c r="BW12" i="113"/>
  <c r="BV12" i="113"/>
  <c r="BU12" i="113"/>
  <c r="BT12" i="113"/>
  <c r="BG12" i="113"/>
  <c r="BG13" i="113" s="1"/>
  <c r="I12" i="113"/>
  <c r="T11" i="113"/>
  <c r="I10" i="113"/>
  <c r="J10" i="113" s="1"/>
  <c r="K10" i="113" s="1"/>
  <c r="L10" i="113" s="1"/>
  <c r="M10" i="113" s="1"/>
  <c r="N10" i="113" s="1"/>
  <c r="O10" i="113" s="1"/>
  <c r="P10" i="113" s="1"/>
  <c r="Q10" i="113" s="1"/>
  <c r="R10" i="113" s="1"/>
  <c r="S10" i="113" s="1"/>
  <c r="CE9" i="113"/>
  <c r="CD9" i="113"/>
  <c r="CC9" i="113"/>
  <c r="CB9" i="113"/>
  <c r="CA9" i="113"/>
  <c r="BZ9" i="113"/>
  <c r="BY9" i="113"/>
  <c r="BX9" i="113"/>
  <c r="BW9" i="113"/>
  <c r="BV9" i="113"/>
  <c r="BU9" i="113"/>
  <c r="BT9" i="113"/>
  <c r="BG9" i="113"/>
  <c r="BG10" i="113" s="1"/>
  <c r="I9" i="113"/>
  <c r="T8" i="113"/>
  <c r="L7" i="113"/>
  <c r="M7" i="113" s="1"/>
  <c r="N7" i="113" s="1"/>
  <c r="O7" i="113" s="1"/>
  <c r="P7" i="113" s="1"/>
  <c r="I7" i="113"/>
  <c r="J7" i="113" s="1"/>
  <c r="K7" i="113" s="1"/>
  <c r="CE6" i="113"/>
  <c r="CD6" i="113"/>
  <c r="CC6" i="113"/>
  <c r="CB6" i="113"/>
  <c r="CA6" i="113"/>
  <c r="BZ6" i="113"/>
  <c r="BY6" i="113"/>
  <c r="BX6" i="113"/>
  <c r="BW6" i="113"/>
  <c r="BV6" i="113"/>
  <c r="BU6" i="113"/>
  <c r="BT6" i="113"/>
  <c r="BJ6" i="113"/>
  <c r="BG6" i="113"/>
  <c r="BG7" i="113" s="1"/>
  <c r="K6" i="113"/>
  <c r="L6" i="113" s="1"/>
  <c r="J6" i="113"/>
  <c r="BI6" i="113" s="1"/>
  <c r="I6" i="113"/>
  <c r="BH6" i="113" s="1"/>
  <c r="BH7" i="113" s="1"/>
  <c r="BG4" i="113"/>
  <c r="AG305" i="112"/>
  <c r="T305" i="112"/>
  <c r="W304" i="112"/>
  <c r="V304" i="112"/>
  <c r="I304" i="112"/>
  <c r="J304" i="112" s="1"/>
  <c r="K304" i="112" s="1"/>
  <c r="L304" i="112" s="1"/>
  <c r="M304" i="112" s="1"/>
  <c r="N304" i="112" s="1"/>
  <c r="O304" i="112" s="1"/>
  <c r="P304" i="112" s="1"/>
  <c r="Q304" i="112" s="1"/>
  <c r="R304" i="112" s="1"/>
  <c r="S304" i="112" s="1"/>
  <c r="BU303" i="112"/>
  <c r="BT303" i="112"/>
  <c r="BG303" i="112"/>
  <c r="X303" i="112"/>
  <c r="W303" i="112"/>
  <c r="V303" i="112"/>
  <c r="I303" i="112"/>
  <c r="AG302" i="112"/>
  <c r="T302" i="112"/>
  <c r="X301" i="112"/>
  <c r="W301" i="112"/>
  <c r="V301" i="112"/>
  <c r="I301" i="112"/>
  <c r="J301" i="112" s="1"/>
  <c r="K301" i="112" s="1"/>
  <c r="BT300" i="112"/>
  <c r="BG300" i="112"/>
  <c r="CI300" i="112" s="1"/>
  <c r="V300" i="112"/>
  <c r="I300" i="112"/>
  <c r="AG299" i="112"/>
  <c r="T299" i="112"/>
  <c r="V298" i="112"/>
  <c r="W298" i="112" s="1"/>
  <c r="X298" i="112" s="1"/>
  <c r="Y298" i="112" s="1"/>
  <c r="Z298" i="112" s="1"/>
  <c r="AA298" i="112" s="1"/>
  <c r="AB298" i="112" s="1"/>
  <c r="AC298" i="112" s="1"/>
  <c r="AD298" i="112" s="1"/>
  <c r="AE298" i="112" s="1"/>
  <c r="AF298" i="112" s="1"/>
  <c r="I298" i="112"/>
  <c r="BT297" i="112"/>
  <c r="BG297" i="112"/>
  <c r="BG298" i="112" s="1"/>
  <c r="V297" i="112"/>
  <c r="I297" i="112"/>
  <c r="AG296" i="112"/>
  <c r="T296" i="112"/>
  <c r="W295" i="112"/>
  <c r="X295" i="112" s="1"/>
  <c r="Y295" i="112" s="1"/>
  <c r="Z295" i="112" s="1"/>
  <c r="AA295" i="112" s="1"/>
  <c r="AB295" i="112" s="1"/>
  <c r="AC295" i="112" s="1"/>
  <c r="AD295" i="112" s="1"/>
  <c r="AE295" i="112" s="1"/>
  <c r="AF295" i="112" s="1"/>
  <c r="V295" i="112"/>
  <c r="I295" i="112"/>
  <c r="BU294" i="112"/>
  <c r="BT294" i="112"/>
  <c r="BG294" i="112"/>
  <c r="CI294" i="112" s="1"/>
  <c r="X294" i="112"/>
  <c r="W294" i="112"/>
  <c r="V294" i="112"/>
  <c r="I294" i="112"/>
  <c r="AG293" i="112"/>
  <c r="T293" i="112"/>
  <c r="AB292" i="112"/>
  <c r="AC292" i="112" s="1"/>
  <c r="AD292" i="112" s="1"/>
  <c r="AE292" i="112" s="1"/>
  <c r="AF292" i="112" s="1"/>
  <c r="W292" i="112"/>
  <c r="X292" i="112" s="1"/>
  <c r="Y292" i="112" s="1"/>
  <c r="Z292" i="112" s="1"/>
  <c r="AA292" i="112" s="1"/>
  <c r="V292" i="112"/>
  <c r="I292" i="112"/>
  <c r="BU291" i="112"/>
  <c r="BT291" i="112"/>
  <c r="BG291" i="112"/>
  <c r="X291" i="112"/>
  <c r="W291" i="112"/>
  <c r="V291" i="112"/>
  <c r="I291" i="112"/>
  <c r="J291" i="112" s="1"/>
  <c r="K291" i="112" s="1"/>
  <c r="AG290" i="112"/>
  <c r="T290" i="112"/>
  <c r="AG289" i="112"/>
  <c r="Y289" i="112"/>
  <c r="Z289" i="112" s="1"/>
  <c r="AA289" i="112" s="1"/>
  <c r="AB289" i="112" s="1"/>
  <c r="AC289" i="112" s="1"/>
  <c r="AD289" i="112" s="1"/>
  <c r="AE289" i="112" s="1"/>
  <c r="AF289" i="112" s="1"/>
  <c r="X289" i="112"/>
  <c r="W289" i="112"/>
  <c r="V289" i="112"/>
  <c r="I289" i="112"/>
  <c r="J289" i="112" s="1"/>
  <c r="K289" i="112" s="1"/>
  <c r="L289" i="112" s="1"/>
  <c r="M289" i="112" s="1"/>
  <c r="N289" i="112" s="1"/>
  <c r="O289" i="112" s="1"/>
  <c r="P289" i="112" s="1"/>
  <c r="Q289" i="112" s="1"/>
  <c r="R289" i="112" s="1"/>
  <c r="S289" i="112" s="1"/>
  <c r="BT288" i="112"/>
  <c r="BG288" i="112"/>
  <c r="V288" i="112"/>
  <c r="I288" i="112"/>
  <c r="AG287" i="112"/>
  <c r="T287" i="112"/>
  <c r="Z286" i="112"/>
  <c r="AA286" i="112" s="1"/>
  <c r="AB286" i="112" s="1"/>
  <c r="AC286" i="112" s="1"/>
  <c r="AD286" i="112" s="1"/>
  <c r="AE286" i="112" s="1"/>
  <c r="AF286" i="112" s="1"/>
  <c r="V286" i="112"/>
  <c r="W286" i="112" s="1"/>
  <c r="X286" i="112" s="1"/>
  <c r="Y286" i="112" s="1"/>
  <c r="I286" i="112"/>
  <c r="BT285" i="112"/>
  <c r="BG285" i="112"/>
  <c r="V285" i="112"/>
  <c r="J285" i="112"/>
  <c r="I285" i="112"/>
  <c r="AG284" i="112"/>
  <c r="T284" i="112"/>
  <c r="V283" i="112"/>
  <c r="I283" i="112"/>
  <c r="BT282" i="112"/>
  <c r="BG282" i="112"/>
  <c r="W282" i="112"/>
  <c r="V282" i="112"/>
  <c r="I282" i="112"/>
  <c r="AG281" i="112"/>
  <c r="T281" i="112"/>
  <c r="AA280" i="112"/>
  <c r="AB280" i="112" s="1"/>
  <c r="AC280" i="112" s="1"/>
  <c r="AD280" i="112" s="1"/>
  <c r="AE280" i="112" s="1"/>
  <c r="AF280" i="112" s="1"/>
  <c r="W280" i="112"/>
  <c r="X280" i="112" s="1"/>
  <c r="Y280" i="112" s="1"/>
  <c r="Z280" i="112" s="1"/>
  <c r="V280" i="112"/>
  <c r="I280" i="112"/>
  <c r="J280" i="112" s="1"/>
  <c r="K280" i="112" s="1"/>
  <c r="L280" i="112" s="1"/>
  <c r="M280" i="112" s="1"/>
  <c r="N280" i="112" s="1"/>
  <c r="O280" i="112" s="1"/>
  <c r="P280" i="112" s="1"/>
  <c r="Q280" i="112" s="1"/>
  <c r="R280" i="112" s="1"/>
  <c r="S280" i="112" s="1"/>
  <c r="BU279" i="112"/>
  <c r="BT279" i="112"/>
  <c r="BG279" i="112"/>
  <c r="CI279" i="112" s="1"/>
  <c r="X279" i="112"/>
  <c r="W279" i="112"/>
  <c r="V279" i="112"/>
  <c r="I279" i="112"/>
  <c r="AG278" i="112"/>
  <c r="T278" i="112"/>
  <c r="W277" i="112"/>
  <c r="X277" i="112" s="1"/>
  <c r="Y277" i="112" s="1"/>
  <c r="Z277" i="112" s="1"/>
  <c r="AA277" i="112" s="1"/>
  <c r="AB277" i="112" s="1"/>
  <c r="AC277" i="112" s="1"/>
  <c r="AD277" i="112" s="1"/>
  <c r="AE277" i="112" s="1"/>
  <c r="AF277" i="112" s="1"/>
  <c r="V277" i="112"/>
  <c r="I277" i="112"/>
  <c r="J277" i="112" s="1"/>
  <c r="K277" i="112" s="1"/>
  <c r="L277" i="112" s="1"/>
  <c r="M277" i="112" s="1"/>
  <c r="N277" i="112" s="1"/>
  <c r="O277" i="112" s="1"/>
  <c r="P277" i="112" s="1"/>
  <c r="Q277" i="112" s="1"/>
  <c r="R277" i="112" s="1"/>
  <c r="S277" i="112" s="1"/>
  <c r="BT276" i="112"/>
  <c r="BG276" i="112"/>
  <c r="CI276" i="112" s="1"/>
  <c r="V276" i="112"/>
  <c r="W276" i="112" s="1"/>
  <c r="I276" i="112"/>
  <c r="J276" i="112" s="1"/>
  <c r="AG275" i="112"/>
  <c r="T275" i="112"/>
  <c r="X274" i="112"/>
  <c r="Y274" i="112" s="1"/>
  <c r="Z274" i="112" s="1"/>
  <c r="AA274" i="112" s="1"/>
  <c r="AB274" i="112" s="1"/>
  <c r="AC274" i="112" s="1"/>
  <c r="AD274" i="112" s="1"/>
  <c r="AE274" i="112" s="1"/>
  <c r="AF274" i="112" s="1"/>
  <c r="V274" i="112"/>
  <c r="W274" i="112" s="1"/>
  <c r="I274" i="112"/>
  <c r="J274" i="112" s="1"/>
  <c r="K274" i="112" s="1"/>
  <c r="L274" i="112" s="1"/>
  <c r="M274" i="112" s="1"/>
  <c r="N274" i="112" s="1"/>
  <c r="O274" i="112" s="1"/>
  <c r="P274" i="112" s="1"/>
  <c r="Q274" i="112" s="1"/>
  <c r="R274" i="112" s="1"/>
  <c r="S274" i="112" s="1"/>
  <c r="BT273" i="112"/>
  <c r="BG273" i="112"/>
  <c r="CI273" i="112" s="1"/>
  <c r="V273" i="112"/>
  <c r="BU273" i="112" s="1"/>
  <c r="I273" i="112"/>
  <c r="AG272" i="112"/>
  <c r="T272" i="112"/>
  <c r="Z271" i="112"/>
  <c r="AA271" i="112" s="1"/>
  <c r="AB271" i="112" s="1"/>
  <c r="AC271" i="112" s="1"/>
  <c r="AD271" i="112" s="1"/>
  <c r="AE271" i="112" s="1"/>
  <c r="AF271" i="112" s="1"/>
  <c r="V271" i="112"/>
  <c r="W271" i="112" s="1"/>
  <c r="X271" i="112" s="1"/>
  <c r="Y271" i="112" s="1"/>
  <c r="I271" i="112"/>
  <c r="BT270" i="112"/>
  <c r="BG270" i="112"/>
  <c r="CI270" i="112" s="1"/>
  <c r="V270" i="112"/>
  <c r="I270" i="112"/>
  <c r="J270" i="112" s="1"/>
  <c r="AG269" i="112"/>
  <c r="T269" i="112"/>
  <c r="V268" i="112"/>
  <c r="I268" i="112"/>
  <c r="J268" i="112" s="1"/>
  <c r="K268" i="112" s="1"/>
  <c r="L268" i="112" s="1"/>
  <c r="M268" i="112" s="1"/>
  <c r="N268" i="112" s="1"/>
  <c r="O268" i="112" s="1"/>
  <c r="P268" i="112" s="1"/>
  <c r="Q268" i="112" s="1"/>
  <c r="R268" i="112" s="1"/>
  <c r="S268" i="112" s="1"/>
  <c r="BT267" i="112"/>
  <c r="BG267" i="112"/>
  <c r="W267" i="112"/>
  <c r="V267" i="112"/>
  <c r="I267" i="112"/>
  <c r="AG266" i="112"/>
  <c r="T266" i="112"/>
  <c r="AE265" i="112"/>
  <c r="AF265" i="112" s="1"/>
  <c r="Y265" i="112"/>
  <c r="Z265" i="112" s="1"/>
  <c r="AA265" i="112" s="1"/>
  <c r="AB265" i="112" s="1"/>
  <c r="AC265" i="112" s="1"/>
  <c r="AD265" i="112" s="1"/>
  <c r="W265" i="112"/>
  <c r="X265" i="112" s="1"/>
  <c r="V265" i="112"/>
  <c r="I265" i="112"/>
  <c r="J265" i="112" s="1"/>
  <c r="K265" i="112" s="1"/>
  <c r="L265" i="112" s="1"/>
  <c r="M265" i="112" s="1"/>
  <c r="N265" i="112" s="1"/>
  <c r="O265" i="112" s="1"/>
  <c r="BT264" i="112"/>
  <c r="BG264" i="112"/>
  <c r="V264" i="112"/>
  <c r="W264" i="112" s="1"/>
  <c r="BV264" i="112" s="1"/>
  <c r="I264" i="112"/>
  <c r="AG263" i="112"/>
  <c r="T263" i="112"/>
  <c r="V262" i="112"/>
  <c r="W262" i="112" s="1"/>
  <c r="X262" i="112" s="1"/>
  <c r="Y262" i="112" s="1"/>
  <c r="Z262" i="112" s="1"/>
  <c r="AA262" i="112" s="1"/>
  <c r="AB262" i="112" s="1"/>
  <c r="I262" i="112"/>
  <c r="J262" i="112" s="1"/>
  <c r="K262" i="112" s="1"/>
  <c r="L262" i="112" s="1"/>
  <c r="M262" i="112" s="1"/>
  <c r="N262" i="112" s="1"/>
  <c r="O262" i="112" s="1"/>
  <c r="P262" i="112" s="1"/>
  <c r="Q262" i="112" s="1"/>
  <c r="R262" i="112" s="1"/>
  <c r="S262" i="112" s="1"/>
  <c r="BT261" i="112"/>
  <c r="BG261" i="112"/>
  <c r="W261" i="112"/>
  <c r="V261" i="112"/>
  <c r="I261" i="112"/>
  <c r="AG260" i="112"/>
  <c r="T260" i="112"/>
  <c r="AD259" i="112"/>
  <c r="AE259" i="112" s="1"/>
  <c r="AF259" i="112" s="1"/>
  <c r="Y259" i="112"/>
  <c r="Z259" i="112" s="1"/>
  <c r="AA259" i="112" s="1"/>
  <c r="AB259" i="112" s="1"/>
  <c r="AC259" i="112" s="1"/>
  <c r="V259" i="112"/>
  <c r="W259" i="112" s="1"/>
  <c r="X259" i="112" s="1"/>
  <c r="I259" i="112"/>
  <c r="J259" i="112" s="1"/>
  <c r="K259" i="112" s="1"/>
  <c r="L259" i="112" s="1"/>
  <c r="M259" i="112" s="1"/>
  <c r="N259" i="112" s="1"/>
  <c r="O259" i="112" s="1"/>
  <c r="P259" i="112" s="1"/>
  <c r="Q259" i="112" s="1"/>
  <c r="R259" i="112" s="1"/>
  <c r="S259" i="112" s="1"/>
  <c r="BU258" i="112"/>
  <c r="BT258" i="112"/>
  <c r="BG258" i="112"/>
  <c r="V258" i="112"/>
  <c r="I258" i="112"/>
  <c r="AG257" i="112"/>
  <c r="T257" i="112"/>
  <c r="V256" i="112"/>
  <c r="I256" i="112"/>
  <c r="BT255" i="112"/>
  <c r="BG255" i="112"/>
  <c r="CI255" i="112" s="1"/>
  <c r="W255" i="112"/>
  <c r="X255" i="112" s="1"/>
  <c r="V255" i="112"/>
  <c r="I255" i="112"/>
  <c r="J255" i="112" s="1"/>
  <c r="K255" i="112" s="1"/>
  <c r="AG254" i="112"/>
  <c r="T254" i="112"/>
  <c r="AC253" i="112"/>
  <c r="AD253" i="112" s="1"/>
  <c r="AE253" i="112" s="1"/>
  <c r="AF253" i="112" s="1"/>
  <c r="X253" i="112"/>
  <c r="Y253" i="112" s="1"/>
  <c r="Z253" i="112" s="1"/>
  <c r="AA253" i="112" s="1"/>
  <c r="AB253" i="112" s="1"/>
  <c r="W253" i="112"/>
  <c r="V253" i="112"/>
  <c r="I253" i="112"/>
  <c r="J253" i="112" s="1"/>
  <c r="K253" i="112" s="1"/>
  <c r="L253" i="112" s="1"/>
  <c r="M253" i="112" s="1"/>
  <c r="N253" i="112" s="1"/>
  <c r="O253" i="112" s="1"/>
  <c r="P253" i="112" s="1"/>
  <c r="Q253" i="112" s="1"/>
  <c r="R253" i="112" s="1"/>
  <c r="S253" i="112" s="1"/>
  <c r="BT252" i="112"/>
  <c r="BG252" i="112"/>
  <c r="CI252" i="112" s="1"/>
  <c r="V252" i="112"/>
  <c r="W252" i="112" s="1"/>
  <c r="BV252" i="112" s="1"/>
  <c r="I252" i="112"/>
  <c r="AG251" i="112"/>
  <c r="T251" i="112"/>
  <c r="Z250" i="112"/>
  <c r="AA250" i="112" s="1"/>
  <c r="AB250" i="112" s="1"/>
  <c r="AC250" i="112" s="1"/>
  <c r="AD250" i="112" s="1"/>
  <c r="AE250" i="112" s="1"/>
  <c r="AF250" i="112" s="1"/>
  <c r="V250" i="112"/>
  <c r="W250" i="112" s="1"/>
  <c r="X250" i="112" s="1"/>
  <c r="Y250" i="112" s="1"/>
  <c r="I250" i="112"/>
  <c r="J250" i="112" s="1"/>
  <c r="K250" i="112" s="1"/>
  <c r="L250" i="112" s="1"/>
  <c r="M250" i="112" s="1"/>
  <c r="N250" i="112" s="1"/>
  <c r="O250" i="112" s="1"/>
  <c r="P250" i="112" s="1"/>
  <c r="Q250" i="112" s="1"/>
  <c r="R250" i="112" s="1"/>
  <c r="S250" i="112" s="1"/>
  <c r="BT249" i="112"/>
  <c r="BG249" i="112"/>
  <c r="BG250" i="112" s="1"/>
  <c r="V249" i="112"/>
  <c r="I249" i="112"/>
  <c r="J249" i="112" s="1"/>
  <c r="AG248" i="112"/>
  <c r="T248" i="112"/>
  <c r="W247" i="112"/>
  <c r="X247" i="112" s="1"/>
  <c r="Y247" i="112" s="1"/>
  <c r="Z247" i="112" s="1"/>
  <c r="AA247" i="112" s="1"/>
  <c r="AB247" i="112" s="1"/>
  <c r="AC247" i="112" s="1"/>
  <c r="AD247" i="112" s="1"/>
  <c r="AE247" i="112" s="1"/>
  <c r="AF247" i="112" s="1"/>
  <c r="V247" i="112"/>
  <c r="I247" i="112"/>
  <c r="J247" i="112" s="1"/>
  <c r="K247" i="112" s="1"/>
  <c r="L247" i="112" s="1"/>
  <c r="M247" i="112" s="1"/>
  <c r="N247" i="112" s="1"/>
  <c r="O247" i="112" s="1"/>
  <c r="P247" i="112" s="1"/>
  <c r="Q247" i="112" s="1"/>
  <c r="R247" i="112" s="1"/>
  <c r="S247" i="112" s="1"/>
  <c r="BU246" i="112"/>
  <c r="BT246" i="112"/>
  <c r="BG246" i="112"/>
  <c r="BG247" i="112" s="1"/>
  <c r="V246" i="112"/>
  <c r="I246" i="112"/>
  <c r="AG245" i="112"/>
  <c r="T245" i="112"/>
  <c r="V244" i="112"/>
  <c r="I244" i="112"/>
  <c r="BU243" i="112"/>
  <c r="BT243" i="112"/>
  <c r="BG243" i="112"/>
  <c r="BG244" i="112" s="1"/>
  <c r="Y243" i="112"/>
  <c r="W243" i="112"/>
  <c r="X243" i="112" s="1"/>
  <c r="V243" i="112"/>
  <c r="I243" i="112"/>
  <c r="J243" i="112" s="1"/>
  <c r="K243" i="112" s="1"/>
  <c r="AG242" i="112"/>
  <c r="T242" i="112"/>
  <c r="W241" i="112"/>
  <c r="X241" i="112" s="1"/>
  <c r="Y241" i="112" s="1"/>
  <c r="Z241" i="112" s="1"/>
  <c r="AA241" i="112" s="1"/>
  <c r="AB241" i="112" s="1"/>
  <c r="AC241" i="112" s="1"/>
  <c r="AD241" i="112" s="1"/>
  <c r="AE241" i="112" s="1"/>
  <c r="AF241" i="112" s="1"/>
  <c r="V241" i="112"/>
  <c r="I241" i="112"/>
  <c r="J241" i="112" s="1"/>
  <c r="K241" i="112" s="1"/>
  <c r="L241" i="112" s="1"/>
  <c r="M241" i="112" s="1"/>
  <c r="N241" i="112" s="1"/>
  <c r="O241" i="112" s="1"/>
  <c r="P241" i="112" s="1"/>
  <c r="Q241" i="112" s="1"/>
  <c r="R241" i="112" s="1"/>
  <c r="S241" i="112" s="1"/>
  <c r="BT240" i="112"/>
  <c r="BG240" i="112"/>
  <c r="CI240" i="112" s="1"/>
  <c r="X240" i="112"/>
  <c r="V240" i="112"/>
  <c r="W240" i="112" s="1"/>
  <c r="I240" i="112"/>
  <c r="J240" i="112" s="1"/>
  <c r="K240" i="112" s="1"/>
  <c r="L240" i="112" s="1"/>
  <c r="AG239" i="112"/>
  <c r="T239" i="112"/>
  <c r="V238" i="112"/>
  <c r="W238" i="112" s="1"/>
  <c r="X238" i="112" s="1"/>
  <c r="Y238" i="112" s="1"/>
  <c r="Z238" i="112" s="1"/>
  <c r="AA238" i="112" s="1"/>
  <c r="AB238" i="112" s="1"/>
  <c r="AC238" i="112" s="1"/>
  <c r="AD238" i="112" s="1"/>
  <c r="AE238" i="112" s="1"/>
  <c r="AF238" i="112" s="1"/>
  <c r="I238" i="112"/>
  <c r="J238" i="112" s="1"/>
  <c r="K238" i="112" s="1"/>
  <c r="L238" i="112" s="1"/>
  <c r="M238" i="112" s="1"/>
  <c r="N238" i="112" s="1"/>
  <c r="O238" i="112" s="1"/>
  <c r="P238" i="112" s="1"/>
  <c r="Q238" i="112" s="1"/>
  <c r="R238" i="112" s="1"/>
  <c r="S238" i="112" s="1"/>
  <c r="BT237" i="112"/>
  <c r="BG237" i="112"/>
  <c r="V237" i="112"/>
  <c r="BU237" i="112" s="1"/>
  <c r="I237" i="112"/>
  <c r="AG236" i="112"/>
  <c r="T236" i="112"/>
  <c r="V235" i="112"/>
  <c r="I235" i="112"/>
  <c r="J235" i="112" s="1"/>
  <c r="K235" i="112" s="1"/>
  <c r="L235" i="112" s="1"/>
  <c r="M235" i="112" s="1"/>
  <c r="N235" i="112" s="1"/>
  <c r="O235" i="112" s="1"/>
  <c r="P235" i="112" s="1"/>
  <c r="Q235" i="112" s="1"/>
  <c r="R235" i="112" s="1"/>
  <c r="S235" i="112" s="1"/>
  <c r="BT234" i="112"/>
  <c r="BG234" i="112"/>
  <c r="W234" i="112"/>
  <c r="V234" i="112"/>
  <c r="I234" i="112"/>
  <c r="AG233" i="112"/>
  <c r="T233" i="112"/>
  <c r="W232" i="112"/>
  <c r="V232" i="112"/>
  <c r="I232" i="112"/>
  <c r="BU231" i="112"/>
  <c r="BT231" i="112"/>
  <c r="BG231" i="112"/>
  <c r="BG232" i="112" s="1"/>
  <c r="X231" i="112"/>
  <c r="W231" i="112"/>
  <c r="V231" i="112"/>
  <c r="I231" i="112"/>
  <c r="AG230" i="112"/>
  <c r="T230" i="112"/>
  <c r="W229" i="112"/>
  <c r="X229" i="112" s="1"/>
  <c r="Y229" i="112" s="1"/>
  <c r="Z229" i="112" s="1"/>
  <c r="AA229" i="112" s="1"/>
  <c r="AB229" i="112" s="1"/>
  <c r="AC229" i="112" s="1"/>
  <c r="AD229" i="112" s="1"/>
  <c r="AE229" i="112" s="1"/>
  <c r="AF229" i="112" s="1"/>
  <c r="V229" i="112"/>
  <c r="I229" i="112"/>
  <c r="J229" i="112" s="1"/>
  <c r="K229" i="112" s="1"/>
  <c r="L229" i="112" s="1"/>
  <c r="M229" i="112" s="1"/>
  <c r="N229" i="112" s="1"/>
  <c r="O229" i="112" s="1"/>
  <c r="P229" i="112" s="1"/>
  <c r="Q229" i="112" s="1"/>
  <c r="R229" i="112" s="1"/>
  <c r="S229" i="112" s="1"/>
  <c r="BT228" i="112"/>
  <c r="BG228" i="112"/>
  <c r="CI228" i="112" s="1"/>
  <c r="V228" i="112"/>
  <c r="W228" i="112" s="1"/>
  <c r="I228" i="112"/>
  <c r="J228" i="112" s="1"/>
  <c r="AG227" i="112"/>
  <c r="T227" i="112"/>
  <c r="X226" i="112"/>
  <c r="Y226" i="112" s="1"/>
  <c r="Z226" i="112" s="1"/>
  <c r="AA226" i="112" s="1"/>
  <c r="AB226" i="112" s="1"/>
  <c r="AC226" i="112" s="1"/>
  <c r="AD226" i="112" s="1"/>
  <c r="AE226" i="112" s="1"/>
  <c r="AF226" i="112" s="1"/>
  <c r="V226" i="112"/>
  <c r="W226" i="112" s="1"/>
  <c r="I226" i="112"/>
  <c r="J226" i="112" s="1"/>
  <c r="K226" i="112" s="1"/>
  <c r="L226" i="112" s="1"/>
  <c r="M226" i="112" s="1"/>
  <c r="N226" i="112" s="1"/>
  <c r="O226" i="112" s="1"/>
  <c r="P226" i="112" s="1"/>
  <c r="Q226" i="112" s="1"/>
  <c r="R226" i="112" s="1"/>
  <c r="S226" i="112" s="1"/>
  <c r="BT225" i="112"/>
  <c r="BG225" i="112"/>
  <c r="CI225" i="112" s="1"/>
  <c r="V225" i="112"/>
  <c r="BU225" i="112" s="1"/>
  <c r="I225" i="112"/>
  <c r="AG224" i="112"/>
  <c r="T224" i="112"/>
  <c r="Z223" i="112"/>
  <c r="AA223" i="112" s="1"/>
  <c r="AB223" i="112" s="1"/>
  <c r="AC223" i="112" s="1"/>
  <c r="AD223" i="112" s="1"/>
  <c r="AE223" i="112" s="1"/>
  <c r="AF223" i="112" s="1"/>
  <c r="V223" i="112"/>
  <c r="W223" i="112" s="1"/>
  <c r="X223" i="112" s="1"/>
  <c r="Y223" i="112" s="1"/>
  <c r="I223" i="112"/>
  <c r="BT222" i="112"/>
  <c r="BG222" i="112"/>
  <c r="CI222" i="112" s="1"/>
  <c r="V222" i="112"/>
  <c r="I222" i="112"/>
  <c r="J222" i="112" s="1"/>
  <c r="AG221" i="112"/>
  <c r="T221" i="112"/>
  <c r="V220" i="112"/>
  <c r="I220" i="112"/>
  <c r="J220" i="112" s="1"/>
  <c r="K220" i="112" s="1"/>
  <c r="L220" i="112" s="1"/>
  <c r="M220" i="112" s="1"/>
  <c r="N220" i="112" s="1"/>
  <c r="O220" i="112" s="1"/>
  <c r="P220" i="112" s="1"/>
  <c r="Q220" i="112" s="1"/>
  <c r="R220" i="112" s="1"/>
  <c r="S220" i="112" s="1"/>
  <c r="BT219" i="112"/>
  <c r="BG219" i="112"/>
  <c r="W219" i="112"/>
  <c r="V219" i="112"/>
  <c r="I219" i="112"/>
  <c r="AG218" i="112"/>
  <c r="T218" i="112"/>
  <c r="AE217" i="112"/>
  <c r="AF217" i="112" s="1"/>
  <c r="Y217" i="112"/>
  <c r="Z217" i="112" s="1"/>
  <c r="AA217" i="112" s="1"/>
  <c r="AB217" i="112" s="1"/>
  <c r="AC217" i="112" s="1"/>
  <c r="AD217" i="112" s="1"/>
  <c r="W217" i="112"/>
  <c r="X217" i="112" s="1"/>
  <c r="V217" i="112"/>
  <c r="I217" i="112"/>
  <c r="J217" i="112" s="1"/>
  <c r="K217" i="112" s="1"/>
  <c r="L217" i="112" s="1"/>
  <c r="M217" i="112" s="1"/>
  <c r="N217" i="112" s="1"/>
  <c r="O217" i="112" s="1"/>
  <c r="BT216" i="112"/>
  <c r="BG216" i="112"/>
  <c r="V216" i="112"/>
  <c r="W216" i="112" s="1"/>
  <c r="BV216" i="112" s="1"/>
  <c r="I216" i="112"/>
  <c r="AG215" i="112"/>
  <c r="T215" i="112"/>
  <c r="V214" i="112"/>
  <c r="W214" i="112" s="1"/>
  <c r="X214" i="112" s="1"/>
  <c r="Y214" i="112" s="1"/>
  <c r="Z214" i="112" s="1"/>
  <c r="AA214" i="112" s="1"/>
  <c r="AB214" i="112" s="1"/>
  <c r="I214" i="112"/>
  <c r="J214" i="112" s="1"/>
  <c r="K214" i="112" s="1"/>
  <c r="L214" i="112" s="1"/>
  <c r="M214" i="112" s="1"/>
  <c r="N214" i="112" s="1"/>
  <c r="O214" i="112" s="1"/>
  <c r="P214" i="112" s="1"/>
  <c r="Q214" i="112" s="1"/>
  <c r="R214" i="112" s="1"/>
  <c r="S214" i="112" s="1"/>
  <c r="BT213" i="112"/>
  <c r="BG213" i="112"/>
  <c r="W213" i="112"/>
  <c r="V213" i="112"/>
  <c r="I213" i="112"/>
  <c r="AG212" i="112"/>
  <c r="T212" i="112"/>
  <c r="AD211" i="112"/>
  <c r="AE211" i="112" s="1"/>
  <c r="AF211" i="112" s="1"/>
  <c r="Y211" i="112"/>
  <c r="Z211" i="112" s="1"/>
  <c r="AA211" i="112" s="1"/>
  <c r="AB211" i="112" s="1"/>
  <c r="AC211" i="112" s="1"/>
  <c r="V211" i="112"/>
  <c r="W211" i="112" s="1"/>
  <c r="X211" i="112" s="1"/>
  <c r="I211" i="112"/>
  <c r="J211" i="112" s="1"/>
  <c r="K211" i="112" s="1"/>
  <c r="L211" i="112" s="1"/>
  <c r="M211" i="112" s="1"/>
  <c r="N211" i="112" s="1"/>
  <c r="O211" i="112" s="1"/>
  <c r="P211" i="112" s="1"/>
  <c r="Q211" i="112" s="1"/>
  <c r="R211" i="112" s="1"/>
  <c r="S211" i="112" s="1"/>
  <c r="BU210" i="112"/>
  <c r="BT210" i="112"/>
  <c r="BG210" i="112"/>
  <c r="BG211" i="112" s="1"/>
  <c r="W210" i="112"/>
  <c r="V210" i="112"/>
  <c r="I210" i="112"/>
  <c r="AG209" i="112"/>
  <c r="T209" i="112"/>
  <c r="W208" i="112"/>
  <c r="V208" i="112"/>
  <c r="I208" i="112"/>
  <c r="J208" i="112" s="1"/>
  <c r="BU207" i="112"/>
  <c r="BT207" i="112"/>
  <c r="BG207" i="112"/>
  <c r="CI207" i="112" s="1"/>
  <c r="V207" i="112"/>
  <c r="W207" i="112" s="1"/>
  <c r="I207" i="112"/>
  <c r="J207" i="112" s="1"/>
  <c r="AG206" i="112"/>
  <c r="T206" i="112"/>
  <c r="AB205" i="112"/>
  <c r="AC205" i="112" s="1"/>
  <c r="AD205" i="112" s="1"/>
  <c r="AE205" i="112" s="1"/>
  <c r="AF205" i="112" s="1"/>
  <c r="X205" i="112"/>
  <c r="Y205" i="112" s="1"/>
  <c r="Z205" i="112" s="1"/>
  <c r="AA205" i="112" s="1"/>
  <c r="V205" i="112"/>
  <c r="W205" i="112" s="1"/>
  <c r="I205" i="112"/>
  <c r="J205" i="112" s="1"/>
  <c r="K205" i="112" s="1"/>
  <c r="L205" i="112" s="1"/>
  <c r="M205" i="112" s="1"/>
  <c r="N205" i="112" s="1"/>
  <c r="O205" i="112" s="1"/>
  <c r="P205" i="112" s="1"/>
  <c r="Q205" i="112" s="1"/>
  <c r="R205" i="112" s="1"/>
  <c r="S205" i="112" s="1"/>
  <c r="BT204" i="112"/>
  <c r="BG204" i="112"/>
  <c r="BG205" i="112" s="1"/>
  <c r="V204" i="112"/>
  <c r="BU204" i="112" s="1"/>
  <c r="I204" i="112"/>
  <c r="BH204" i="112" s="1"/>
  <c r="CJ204" i="112" s="1"/>
  <c r="AG203" i="112"/>
  <c r="T203" i="112"/>
  <c r="AC202" i="112"/>
  <c r="AD202" i="112" s="1"/>
  <c r="AE202" i="112" s="1"/>
  <c r="AF202" i="112" s="1"/>
  <c r="Y202" i="112"/>
  <c r="Z202" i="112" s="1"/>
  <c r="AA202" i="112" s="1"/>
  <c r="AB202" i="112" s="1"/>
  <c r="V202" i="112"/>
  <c r="W202" i="112" s="1"/>
  <c r="X202" i="112" s="1"/>
  <c r="I202" i="112"/>
  <c r="J202" i="112" s="1"/>
  <c r="K202" i="112" s="1"/>
  <c r="L202" i="112" s="1"/>
  <c r="M202" i="112" s="1"/>
  <c r="N202" i="112" s="1"/>
  <c r="O202" i="112" s="1"/>
  <c r="P202" i="112" s="1"/>
  <c r="Q202" i="112" s="1"/>
  <c r="R202" i="112" s="1"/>
  <c r="S202" i="112" s="1"/>
  <c r="BT201" i="112"/>
  <c r="BG201" i="112"/>
  <c r="BG202" i="112" s="1"/>
  <c r="V201" i="112"/>
  <c r="I201" i="112"/>
  <c r="AG200" i="112"/>
  <c r="T200" i="112"/>
  <c r="V199" i="112"/>
  <c r="I199" i="112"/>
  <c r="BT198" i="112"/>
  <c r="BG198" i="112"/>
  <c r="BG199" i="112" s="1"/>
  <c r="W198" i="112"/>
  <c r="V198" i="112"/>
  <c r="I198" i="112"/>
  <c r="J198" i="112" s="1"/>
  <c r="AG197" i="112"/>
  <c r="T197" i="112"/>
  <c r="W196" i="112"/>
  <c r="V196" i="112"/>
  <c r="I196" i="112"/>
  <c r="J196" i="112" s="1"/>
  <c r="BU195" i="112"/>
  <c r="BT195" i="112"/>
  <c r="BG195" i="112"/>
  <c r="V195" i="112"/>
  <c r="W195" i="112" s="1"/>
  <c r="I195" i="112"/>
  <c r="J195" i="112" s="1"/>
  <c r="K195" i="112" s="1"/>
  <c r="AG194" i="112"/>
  <c r="T194" i="112"/>
  <c r="V193" i="112"/>
  <c r="W193" i="112" s="1"/>
  <c r="I193" i="112"/>
  <c r="J193" i="112" s="1"/>
  <c r="K193" i="112" s="1"/>
  <c r="L193" i="112" s="1"/>
  <c r="M193" i="112" s="1"/>
  <c r="N193" i="112" s="1"/>
  <c r="O193" i="112" s="1"/>
  <c r="P193" i="112" s="1"/>
  <c r="Q193" i="112" s="1"/>
  <c r="R193" i="112" s="1"/>
  <c r="S193" i="112" s="1"/>
  <c r="BT192" i="112"/>
  <c r="BG192" i="112"/>
  <c r="BG193" i="112" s="1"/>
  <c r="V192" i="112"/>
  <c r="BU192" i="112" s="1"/>
  <c r="I192" i="112"/>
  <c r="BH192" i="112" s="1"/>
  <c r="CJ192" i="112" s="1"/>
  <c r="AG191" i="112"/>
  <c r="T191" i="112"/>
  <c r="V190" i="112"/>
  <c r="W190" i="112" s="1"/>
  <c r="X190" i="112" s="1"/>
  <c r="Y190" i="112" s="1"/>
  <c r="I190" i="112"/>
  <c r="J190" i="112" s="1"/>
  <c r="K190" i="112" s="1"/>
  <c r="L190" i="112" s="1"/>
  <c r="BT189" i="112"/>
  <c r="BG189" i="112"/>
  <c r="BG190" i="112" s="1"/>
  <c r="V189" i="112"/>
  <c r="I189" i="112"/>
  <c r="AG188" i="112"/>
  <c r="T188" i="112"/>
  <c r="V187" i="112"/>
  <c r="I187" i="112"/>
  <c r="BT186" i="112"/>
  <c r="BG186" i="112"/>
  <c r="BG187" i="112" s="1"/>
  <c r="W186" i="112"/>
  <c r="V186" i="112"/>
  <c r="I186" i="112"/>
  <c r="J186" i="112" s="1"/>
  <c r="AG185" i="112"/>
  <c r="T185" i="112"/>
  <c r="W184" i="112"/>
  <c r="V184" i="112"/>
  <c r="I184" i="112"/>
  <c r="J184" i="112" s="1"/>
  <c r="BU183" i="112"/>
  <c r="BT183" i="112"/>
  <c r="BG183" i="112"/>
  <c r="X183" i="112"/>
  <c r="V183" i="112"/>
  <c r="W183" i="112" s="1"/>
  <c r="I183" i="112"/>
  <c r="AG182" i="112"/>
  <c r="T182" i="112"/>
  <c r="V181" i="112"/>
  <c r="W181" i="112" s="1"/>
  <c r="X181" i="112" s="1"/>
  <c r="Y181" i="112" s="1"/>
  <c r="Z181" i="112" s="1"/>
  <c r="AA181" i="112" s="1"/>
  <c r="AB181" i="112" s="1"/>
  <c r="AC181" i="112" s="1"/>
  <c r="AD181" i="112" s="1"/>
  <c r="AE181" i="112" s="1"/>
  <c r="AF181" i="112" s="1"/>
  <c r="I181" i="112"/>
  <c r="J181" i="112" s="1"/>
  <c r="K181" i="112" s="1"/>
  <c r="L181" i="112" s="1"/>
  <c r="M181" i="112" s="1"/>
  <c r="N181" i="112" s="1"/>
  <c r="O181" i="112" s="1"/>
  <c r="P181" i="112" s="1"/>
  <c r="Q181" i="112" s="1"/>
  <c r="R181" i="112" s="1"/>
  <c r="S181" i="112" s="1"/>
  <c r="BT180" i="112"/>
  <c r="BG180" i="112"/>
  <c r="BG181" i="112" s="1"/>
  <c r="V180" i="112"/>
  <c r="BU180" i="112" s="1"/>
  <c r="I180" i="112"/>
  <c r="BH180" i="112" s="1"/>
  <c r="CJ180" i="112" s="1"/>
  <c r="AG179" i="112"/>
  <c r="T179" i="112"/>
  <c r="V178" i="112"/>
  <c r="W178" i="112" s="1"/>
  <c r="X178" i="112" s="1"/>
  <c r="Y178" i="112" s="1"/>
  <c r="Z178" i="112" s="1"/>
  <c r="AA178" i="112" s="1"/>
  <c r="AB178" i="112" s="1"/>
  <c r="AC178" i="112" s="1"/>
  <c r="AD178" i="112" s="1"/>
  <c r="AE178" i="112" s="1"/>
  <c r="AF178" i="112" s="1"/>
  <c r="I178" i="112"/>
  <c r="J178" i="112" s="1"/>
  <c r="K178" i="112" s="1"/>
  <c r="L178" i="112" s="1"/>
  <c r="M178" i="112" s="1"/>
  <c r="N178" i="112" s="1"/>
  <c r="O178" i="112" s="1"/>
  <c r="P178" i="112" s="1"/>
  <c r="Q178" i="112" s="1"/>
  <c r="R178" i="112" s="1"/>
  <c r="S178" i="112" s="1"/>
  <c r="BT177" i="112"/>
  <c r="BG177" i="112"/>
  <c r="BG178" i="112" s="1"/>
  <c r="V177" i="112"/>
  <c r="I177" i="112"/>
  <c r="AG176" i="112"/>
  <c r="T176" i="112"/>
  <c r="V175" i="112"/>
  <c r="I175" i="112"/>
  <c r="BT174" i="112"/>
  <c r="BG174" i="112"/>
  <c r="CI174" i="112" s="1"/>
  <c r="W174" i="112"/>
  <c r="V174" i="112"/>
  <c r="I174" i="112"/>
  <c r="J174" i="112" s="1"/>
  <c r="AG173" i="112"/>
  <c r="T173" i="112"/>
  <c r="W172" i="112"/>
  <c r="V172" i="112"/>
  <c r="I172" i="112"/>
  <c r="J172" i="112" s="1"/>
  <c r="BU171" i="112"/>
  <c r="BT171" i="112"/>
  <c r="BG171" i="112"/>
  <c r="CI171" i="112" s="1"/>
  <c r="X171" i="112"/>
  <c r="V171" i="112"/>
  <c r="W171" i="112" s="1"/>
  <c r="I171" i="112"/>
  <c r="J171" i="112" s="1"/>
  <c r="K171" i="112" s="1"/>
  <c r="AG170" i="112"/>
  <c r="T170" i="112"/>
  <c r="X169" i="112"/>
  <c r="Y169" i="112" s="1"/>
  <c r="Z169" i="112" s="1"/>
  <c r="AA169" i="112" s="1"/>
  <c r="AB169" i="112" s="1"/>
  <c r="AC169" i="112" s="1"/>
  <c r="AD169" i="112" s="1"/>
  <c r="AE169" i="112" s="1"/>
  <c r="AF169" i="112" s="1"/>
  <c r="V169" i="112"/>
  <c r="W169" i="112" s="1"/>
  <c r="BV168" i="112" s="1"/>
  <c r="I169" i="112"/>
  <c r="J169" i="112" s="1"/>
  <c r="K169" i="112" s="1"/>
  <c r="L169" i="112" s="1"/>
  <c r="M169" i="112" s="1"/>
  <c r="N169" i="112" s="1"/>
  <c r="O169" i="112" s="1"/>
  <c r="P169" i="112" s="1"/>
  <c r="Q169" i="112" s="1"/>
  <c r="R169" i="112" s="1"/>
  <c r="S169" i="112" s="1"/>
  <c r="BT168" i="112"/>
  <c r="BG168" i="112"/>
  <c r="BG169" i="112" s="1"/>
  <c r="Y168" i="112"/>
  <c r="W168" i="112"/>
  <c r="X168" i="112" s="1"/>
  <c r="V168" i="112"/>
  <c r="BU168" i="112" s="1"/>
  <c r="I168" i="112"/>
  <c r="BH168" i="112" s="1"/>
  <c r="CJ168" i="112" s="1"/>
  <c r="AG167" i="112"/>
  <c r="T167" i="112"/>
  <c r="W166" i="112"/>
  <c r="X166" i="112" s="1"/>
  <c r="Y166" i="112" s="1"/>
  <c r="V166" i="112"/>
  <c r="I166" i="112"/>
  <c r="J166" i="112" s="1"/>
  <c r="K166" i="112" s="1"/>
  <c r="BT165" i="112"/>
  <c r="BG165" i="112"/>
  <c r="BG166" i="112" s="1"/>
  <c r="V165" i="112"/>
  <c r="I165" i="112"/>
  <c r="AG164" i="112"/>
  <c r="T164" i="112"/>
  <c r="V163" i="112"/>
  <c r="I163" i="112"/>
  <c r="BT162" i="112"/>
  <c r="BG162" i="112"/>
  <c r="CI162" i="112" s="1"/>
  <c r="W162" i="112"/>
  <c r="V162" i="112"/>
  <c r="I162" i="112"/>
  <c r="J162" i="112" s="1"/>
  <c r="AG161" i="112"/>
  <c r="T161" i="112"/>
  <c r="W160" i="112"/>
  <c r="V160" i="112"/>
  <c r="I160" i="112"/>
  <c r="J160" i="112" s="1"/>
  <c r="BU159" i="112"/>
  <c r="BT159" i="112"/>
  <c r="BG159" i="112"/>
  <c r="CI159" i="112" s="1"/>
  <c r="V159" i="112"/>
  <c r="W159" i="112" s="1"/>
  <c r="BV159" i="112" s="1"/>
  <c r="I159" i="112"/>
  <c r="J159" i="112" s="1"/>
  <c r="AG158" i="112"/>
  <c r="T158" i="112"/>
  <c r="AB157" i="112"/>
  <c r="AC157" i="112" s="1"/>
  <c r="AD157" i="112" s="1"/>
  <c r="AE157" i="112" s="1"/>
  <c r="AF157" i="112" s="1"/>
  <c r="X157" i="112"/>
  <c r="Y157" i="112" s="1"/>
  <c r="Z157" i="112" s="1"/>
  <c r="AA157" i="112" s="1"/>
  <c r="V157" i="112"/>
  <c r="W157" i="112" s="1"/>
  <c r="I157" i="112"/>
  <c r="J157" i="112" s="1"/>
  <c r="K157" i="112" s="1"/>
  <c r="L157" i="112" s="1"/>
  <c r="M157" i="112" s="1"/>
  <c r="N157" i="112" s="1"/>
  <c r="O157" i="112" s="1"/>
  <c r="P157" i="112" s="1"/>
  <c r="Q157" i="112" s="1"/>
  <c r="R157" i="112" s="1"/>
  <c r="S157" i="112" s="1"/>
  <c r="BV156" i="112"/>
  <c r="BT156" i="112"/>
  <c r="BG156" i="112"/>
  <c r="BG157" i="112" s="1"/>
  <c r="Y156" i="112"/>
  <c r="W156" i="112"/>
  <c r="X156" i="112" s="1"/>
  <c r="V156" i="112"/>
  <c r="BU156" i="112" s="1"/>
  <c r="I156" i="112"/>
  <c r="AG155" i="112"/>
  <c r="T155" i="112"/>
  <c r="W154" i="112"/>
  <c r="X154" i="112" s="1"/>
  <c r="V154" i="112"/>
  <c r="I154" i="112"/>
  <c r="J154" i="112" s="1"/>
  <c r="K154" i="112" s="1"/>
  <c r="L154" i="112" s="1"/>
  <c r="M154" i="112" s="1"/>
  <c r="N154" i="112" s="1"/>
  <c r="O154" i="112" s="1"/>
  <c r="P154" i="112" s="1"/>
  <c r="Q154" i="112" s="1"/>
  <c r="R154" i="112" s="1"/>
  <c r="S154" i="112" s="1"/>
  <c r="BT153" i="112"/>
  <c r="BG153" i="112"/>
  <c r="BG154" i="112" s="1"/>
  <c r="V153" i="112"/>
  <c r="I153" i="112"/>
  <c r="AG152" i="112"/>
  <c r="T152" i="112"/>
  <c r="V151" i="112"/>
  <c r="I151" i="112"/>
  <c r="BT150" i="112"/>
  <c r="BG150" i="112"/>
  <c r="BG151" i="112" s="1"/>
  <c r="W150" i="112"/>
  <c r="V150" i="112"/>
  <c r="I150" i="112"/>
  <c r="J150" i="112" s="1"/>
  <c r="AG149" i="112"/>
  <c r="T149" i="112"/>
  <c r="W148" i="112"/>
  <c r="V148" i="112"/>
  <c r="I148" i="112"/>
  <c r="BU147" i="112"/>
  <c r="BT147" i="112"/>
  <c r="BG147" i="112"/>
  <c r="CI147" i="112" s="1"/>
  <c r="V147" i="112"/>
  <c r="W147" i="112" s="1"/>
  <c r="BV147" i="112" s="1"/>
  <c r="I147" i="112"/>
  <c r="J147" i="112" s="1"/>
  <c r="AG146" i="112"/>
  <c r="T146" i="112"/>
  <c r="V145" i="112"/>
  <c r="W145" i="112" s="1"/>
  <c r="X145" i="112" s="1"/>
  <c r="Y145" i="112" s="1"/>
  <c r="Z145" i="112" s="1"/>
  <c r="AA145" i="112" s="1"/>
  <c r="AB145" i="112" s="1"/>
  <c r="AC145" i="112" s="1"/>
  <c r="AD145" i="112" s="1"/>
  <c r="AE145" i="112" s="1"/>
  <c r="AF145" i="112" s="1"/>
  <c r="I145" i="112"/>
  <c r="J145" i="112" s="1"/>
  <c r="K145" i="112" s="1"/>
  <c r="L145" i="112" s="1"/>
  <c r="M145" i="112" s="1"/>
  <c r="N145" i="112" s="1"/>
  <c r="O145" i="112" s="1"/>
  <c r="P145" i="112" s="1"/>
  <c r="Q145" i="112" s="1"/>
  <c r="R145" i="112" s="1"/>
  <c r="S145" i="112" s="1"/>
  <c r="BV144" i="112"/>
  <c r="BT144" i="112"/>
  <c r="BG144" i="112"/>
  <c r="BG145" i="112" s="1"/>
  <c r="W144" i="112"/>
  <c r="X144" i="112" s="1"/>
  <c r="V144" i="112"/>
  <c r="BU144" i="112" s="1"/>
  <c r="I144" i="112"/>
  <c r="AG143" i="112"/>
  <c r="T143" i="112"/>
  <c r="Y142" i="112"/>
  <c r="Z142" i="112" s="1"/>
  <c r="AA142" i="112" s="1"/>
  <c r="AB142" i="112" s="1"/>
  <c r="AC142" i="112" s="1"/>
  <c r="AD142" i="112" s="1"/>
  <c r="AE142" i="112" s="1"/>
  <c r="AF142" i="112" s="1"/>
  <c r="W142" i="112"/>
  <c r="X142" i="112" s="1"/>
  <c r="AG142" i="112" s="1"/>
  <c r="V142" i="112"/>
  <c r="I142" i="112"/>
  <c r="J142" i="112" s="1"/>
  <c r="K142" i="112" s="1"/>
  <c r="L142" i="112" s="1"/>
  <c r="M142" i="112" s="1"/>
  <c r="N142" i="112" s="1"/>
  <c r="O142" i="112" s="1"/>
  <c r="P142" i="112" s="1"/>
  <c r="Q142" i="112" s="1"/>
  <c r="R142" i="112" s="1"/>
  <c r="S142" i="112" s="1"/>
  <c r="BT141" i="112"/>
  <c r="BG141" i="112"/>
  <c r="BG142" i="112" s="1"/>
  <c r="V141" i="112"/>
  <c r="I141" i="112"/>
  <c r="AG140" i="112"/>
  <c r="T140" i="112"/>
  <c r="V139" i="112"/>
  <c r="I139" i="112"/>
  <c r="BT138" i="112"/>
  <c r="BG138" i="112"/>
  <c r="BG139" i="112" s="1"/>
  <c r="W138" i="112"/>
  <c r="V138" i="112"/>
  <c r="I138" i="112"/>
  <c r="J138" i="112" s="1"/>
  <c r="AG137" i="112"/>
  <c r="T137" i="112"/>
  <c r="W136" i="112"/>
  <c r="V136" i="112"/>
  <c r="I136" i="112"/>
  <c r="J136" i="112" s="1"/>
  <c r="BU135" i="112"/>
  <c r="BT135" i="112"/>
  <c r="BG135" i="112"/>
  <c r="CI135" i="112" s="1"/>
  <c r="X135" i="112"/>
  <c r="V135" i="112"/>
  <c r="W135" i="112" s="1"/>
  <c r="I135" i="112"/>
  <c r="J135" i="112" s="1"/>
  <c r="K135" i="112" s="1"/>
  <c r="AG134" i="112"/>
  <c r="T134" i="112"/>
  <c r="V133" i="112"/>
  <c r="W133" i="112" s="1"/>
  <c r="BV132" i="112" s="1"/>
  <c r="I133" i="112"/>
  <c r="J133" i="112" s="1"/>
  <c r="BT132" i="112"/>
  <c r="BG132" i="112"/>
  <c r="BG133" i="112" s="1"/>
  <c r="W132" i="112"/>
  <c r="X132" i="112" s="1"/>
  <c r="Y132" i="112" s="1"/>
  <c r="V132" i="112"/>
  <c r="BU132" i="112" s="1"/>
  <c r="I132" i="112"/>
  <c r="AG131" i="112"/>
  <c r="T131" i="112"/>
  <c r="AC130" i="112"/>
  <c r="AD130" i="112" s="1"/>
  <c r="AE130" i="112" s="1"/>
  <c r="AF130" i="112" s="1"/>
  <c r="Y130" i="112"/>
  <c r="Z130" i="112" s="1"/>
  <c r="AA130" i="112" s="1"/>
  <c r="AB130" i="112" s="1"/>
  <c r="W130" i="112"/>
  <c r="X130" i="112" s="1"/>
  <c r="V130" i="112"/>
  <c r="I130" i="112"/>
  <c r="J130" i="112" s="1"/>
  <c r="K130" i="112" s="1"/>
  <c r="L130" i="112" s="1"/>
  <c r="BT129" i="112"/>
  <c r="BG129" i="112"/>
  <c r="BG130" i="112" s="1"/>
  <c r="V129" i="112"/>
  <c r="I129" i="112"/>
  <c r="AG128" i="112"/>
  <c r="T128" i="112"/>
  <c r="V127" i="112"/>
  <c r="I127" i="112"/>
  <c r="BT126" i="112"/>
  <c r="BG126" i="112"/>
  <c r="CI126" i="112" s="1"/>
  <c r="W126" i="112"/>
  <c r="V126" i="112"/>
  <c r="I126" i="112"/>
  <c r="J126" i="112" s="1"/>
  <c r="AG125" i="112"/>
  <c r="T125" i="112"/>
  <c r="W124" i="112"/>
  <c r="V124" i="112"/>
  <c r="I124" i="112"/>
  <c r="J124" i="112" s="1"/>
  <c r="BU123" i="112"/>
  <c r="BT123" i="112"/>
  <c r="BG123" i="112"/>
  <c r="CI123" i="112" s="1"/>
  <c r="X123" i="112"/>
  <c r="V123" i="112"/>
  <c r="W123" i="112" s="1"/>
  <c r="I123" i="112"/>
  <c r="AG122" i="112"/>
  <c r="T122" i="112"/>
  <c r="X121" i="112"/>
  <c r="Y121" i="112" s="1"/>
  <c r="Z121" i="112" s="1"/>
  <c r="AA121" i="112" s="1"/>
  <c r="AB121" i="112" s="1"/>
  <c r="AC121" i="112" s="1"/>
  <c r="AD121" i="112" s="1"/>
  <c r="AE121" i="112" s="1"/>
  <c r="AF121" i="112" s="1"/>
  <c r="V121" i="112"/>
  <c r="W121" i="112" s="1"/>
  <c r="I121" i="112"/>
  <c r="J121" i="112" s="1"/>
  <c r="K121" i="112" s="1"/>
  <c r="L121" i="112" s="1"/>
  <c r="M121" i="112" s="1"/>
  <c r="N121" i="112" s="1"/>
  <c r="O121" i="112" s="1"/>
  <c r="P121" i="112" s="1"/>
  <c r="Q121" i="112" s="1"/>
  <c r="R121" i="112" s="1"/>
  <c r="S121" i="112" s="1"/>
  <c r="BT120" i="112"/>
  <c r="BG120" i="112"/>
  <c r="BG121" i="112" s="1"/>
  <c r="V120" i="112"/>
  <c r="BU120" i="112" s="1"/>
  <c r="I120" i="112"/>
  <c r="BH120" i="112" s="1"/>
  <c r="CJ120" i="112" s="1"/>
  <c r="AG119" i="112"/>
  <c r="T119" i="112"/>
  <c r="Y118" i="112"/>
  <c r="Z118" i="112" s="1"/>
  <c r="AA118" i="112" s="1"/>
  <c r="AB118" i="112" s="1"/>
  <c r="AC118" i="112" s="1"/>
  <c r="AD118" i="112" s="1"/>
  <c r="AE118" i="112" s="1"/>
  <c r="AF118" i="112" s="1"/>
  <c r="V118" i="112"/>
  <c r="W118" i="112" s="1"/>
  <c r="X118" i="112" s="1"/>
  <c r="I118" i="112"/>
  <c r="J118" i="112" s="1"/>
  <c r="K118" i="112" s="1"/>
  <c r="L118" i="112" s="1"/>
  <c r="M118" i="112" s="1"/>
  <c r="N118" i="112" s="1"/>
  <c r="O118" i="112" s="1"/>
  <c r="P118" i="112" s="1"/>
  <c r="Q118" i="112" s="1"/>
  <c r="R118" i="112" s="1"/>
  <c r="S118" i="112" s="1"/>
  <c r="BT117" i="112"/>
  <c r="BG117" i="112"/>
  <c r="BG118" i="112" s="1"/>
  <c r="V117" i="112"/>
  <c r="I117" i="112"/>
  <c r="AG116" i="112"/>
  <c r="T116" i="112"/>
  <c r="V115" i="112"/>
  <c r="I115" i="112"/>
  <c r="BT114" i="112"/>
  <c r="BG114" i="112"/>
  <c r="CI114" i="112" s="1"/>
  <c r="W114" i="112"/>
  <c r="V114" i="112"/>
  <c r="I114" i="112"/>
  <c r="J114" i="112" s="1"/>
  <c r="AG113" i="112"/>
  <c r="T113" i="112"/>
  <c r="W112" i="112"/>
  <c r="V112" i="112"/>
  <c r="I112" i="112"/>
  <c r="J112" i="112" s="1"/>
  <c r="BU111" i="112"/>
  <c r="BT111" i="112"/>
  <c r="BG111" i="112"/>
  <c r="CI111" i="112" s="1"/>
  <c r="V111" i="112"/>
  <c r="W111" i="112" s="1"/>
  <c r="I111" i="112"/>
  <c r="AG110" i="112"/>
  <c r="T110" i="112"/>
  <c r="AB109" i="112"/>
  <c r="AC109" i="112" s="1"/>
  <c r="AD109" i="112" s="1"/>
  <c r="AE109" i="112" s="1"/>
  <c r="AF109" i="112" s="1"/>
  <c r="X109" i="112"/>
  <c r="Y109" i="112" s="1"/>
  <c r="Z109" i="112" s="1"/>
  <c r="AA109" i="112" s="1"/>
  <c r="V109" i="112"/>
  <c r="W109" i="112" s="1"/>
  <c r="I109" i="112"/>
  <c r="J109" i="112" s="1"/>
  <c r="K109" i="112" s="1"/>
  <c r="L109" i="112" s="1"/>
  <c r="M109" i="112" s="1"/>
  <c r="N109" i="112" s="1"/>
  <c r="O109" i="112" s="1"/>
  <c r="P109" i="112" s="1"/>
  <c r="Q109" i="112" s="1"/>
  <c r="R109" i="112" s="1"/>
  <c r="S109" i="112" s="1"/>
  <c r="BT108" i="112"/>
  <c r="BG108" i="112"/>
  <c r="BG109" i="112" s="1"/>
  <c r="V108" i="112"/>
  <c r="BU108" i="112" s="1"/>
  <c r="I108" i="112"/>
  <c r="BH108" i="112" s="1"/>
  <c r="CJ108" i="112" s="1"/>
  <c r="AG107" i="112"/>
  <c r="T107" i="112"/>
  <c r="AC106" i="112"/>
  <c r="AD106" i="112" s="1"/>
  <c r="AE106" i="112" s="1"/>
  <c r="AF106" i="112" s="1"/>
  <c r="Y106" i="112"/>
  <c r="Z106" i="112" s="1"/>
  <c r="AA106" i="112" s="1"/>
  <c r="AB106" i="112" s="1"/>
  <c r="V106" i="112"/>
  <c r="W106" i="112" s="1"/>
  <c r="X106" i="112" s="1"/>
  <c r="I106" i="112"/>
  <c r="J106" i="112" s="1"/>
  <c r="K106" i="112" s="1"/>
  <c r="L106" i="112" s="1"/>
  <c r="M106" i="112" s="1"/>
  <c r="N106" i="112" s="1"/>
  <c r="O106" i="112" s="1"/>
  <c r="P106" i="112" s="1"/>
  <c r="Q106" i="112" s="1"/>
  <c r="R106" i="112" s="1"/>
  <c r="S106" i="112" s="1"/>
  <c r="BT105" i="112"/>
  <c r="BG105" i="112"/>
  <c r="BG106" i="112" s="1"/>
  <c r="V105" i="112"/>
  <c r="I105" i="112"/>
  <c r="AG104" i="112"/>
  <c r="T104" i="112"/>
  <c r="V103" i="112"/>
  <c r="I103" i="112"/>
  <c r="BT102" i="112"/>
  <c r="BG102" i="112"/>
  <c r="BG103" i="112" s="1"/>
  <c r="W102" i="112"/>
  <c r="V102" i="112"/>
  <c r="I102" i="112"/>
  <c r="J102" i="112" s="1"/>
  <c r="AG101" i="112"/>
  <c r="T101" i="112"/>
  <c r="W100" i="112"/>
  <c r="V100" i="112"/>
  <c r="I100" i="112"/>
  <c r="J100" i="112" s="1"/>
  <c r="BU99" i="112"/>
  <c r="BT99" i="112"/>
  <c r="BG99" i="112"/>
  <c r="V99" i="112"/>
  <c r="W99" i="112" s="1"/>
  <c r="I99" i="112"/>
  <c r="J99" i="112" s="1"/>
  <c r="K99" i="112" s="1"/>
  <c r="AG98" i="112"/>
  <c r="T98" i="112"/>
  <c r="V97" i="112"/>
  <c r="W97" i="112" s="1"/>
  <c r="I97" i="112"/>
  <c r="J97" i="112" s="1"/>
  <c r="BT96" i="112"/>
  <c r="BG96" i="112"/>
  <c r="BG97" i="112" s="1"/>
  <c r="V96" i="112"/>
  <c r="BU96" i="112" s="1"/>
  <c r="I96" i="112"/>
  <c r="BH96" i="112" s="1"/>
  <c r="CJ96" i="112" s="1"/>
  <c r="AG95" i="112"/>
  <c r="T95" i="112"/>
  <c r="V94" i="112"/>
  <c r="W94" i="112" s="1"/>
  <c r="X94" i="112" s="1"/>
  <c r="Y94" i="112" s="1"/>
  <c r="I94" i="112"/>
  <c r="J94" i="112" s="1"/>
  <c r="K94" i="112" s="1"/>
  <c r="L94" i="112" s="1"/>
  <c r="BT93" i="112"/>
  <c r="BG93" i="112"/>
  <c r="BG94" i="112" s="1"/>
  <c r="V93" i="112"/>
  <c r="I93" i="112"/>
  <c r="AG92" i="112"/>
  <c r="T92" i="112"/>
  <c r="V91" i="112"/>
  <c r="I91" i="112"/>
  <c r="BT90" i="112"/>
  <c r="BG90" i="112"/>
  <c r="BG91" i="112" s="1"/>
  <c r="W90" i="112"/>
  <c r="V90" i="112"/>
  <c r="I90" i="112"/>
  <c r="J90" i="112" s="1"/>
  <c r="AG89" i="112"/>
  <c r="T89" i="112"/>
  <c r="W88" i="112"/>
  <c r="V88" i="112"/>
  <c r="I88" i="112"/>
  <c r="J88" i="112" s="1"/>
  <c r="BU87" i="112"/>
  <c r="BT87" i="112"/>
  <c r="BG87" i="112"/>
  <c r="X87" i="112"/>
  <c r="V87" i="112"/>
  <c r="W87" i="112" s="1"/>
  <c r="I87" i="112"/>
  <c r="AG86" i="112"/>
  <c r="T86" i="112"/>
  <c r="V85" i="112"/>
  <c r="W85" i="112" s="1"/>
  <c r="X85" i="112" s="1"/>
  <c r="Y85" i="112" s="1"/>
  <c r="Z85" i="112" s="1"/>
  <c r="AA85" i="112" s="1"/>
  <c r="AB85" i="112" s="1"/>
  <c r="AC85" i="112" s="1"/>
  <c r="AD85" i="112" s="1"/>
  <c r="AE85" i="112" s="1"/>
  <c r="AF85" i="112" s="1"/>
  <c r="I85" i="112"/>
  <c r="J85" i="112" s="1"/>
  <c r="K85" i="112" s="1"/>
  <c r="L85" i="112" s="1"/>
  <c r="M85" i="112" s="1"/>
  <c r="N85" i="112" s="1"/>
  <c r="O85" i="112" s="1"/>
  <c r="P85" i="112" s="1"/>
  <c r="Q85" i="112" s="1"/>
  <c r="R85" i="112" s="1"/>
  <c r="S85" i="112" s="1"/>
  <c r="BT84" i="112"/>
  <c r="BG84" i="112"/>
  <c r="BG85" i="112" s="1"/>
  <c r="V84" i="112"/>
  <c r="BU84" i="112" s="1"/>
  <c r="I84" i="112"/>
  <c r="BH84" i="112" s="1"/>
  <c r="CJ84" i="112" s="1"/>
  <c r="AG83" i="112"/>
  <c r="T83" i="112"/>
  <c r="V82" i="112"/>
  <c r="W82" i="112" s="1"/>
  <c r="X82" i="112" s="1"/>
  <c r="Y82" i="112" s="1"/>
  <c r="Z82" i="112" s="1"/>
  <c r="AA82" i="112" s="1"/>
  <c r="AB82" i="112" s="1"/>
  <c r="AC82" i="112" s="1"/>
  <c r="AD82" i="112" s="1"/>
  <c r="AE82" i="112" s="1"/>
  <c r="AF82" i="112" s="1"/>
  <c r="I82" i="112"/>
  <c r="J82" i="112" s="1"/>
  <c r="K82" i="112" s="1"/>
  <c r="L82" i="112" s="1"/>
  <c r="M82" i="112" s="1"/>
  <c r="N82" i="112" s="1"/>
  <c r="O82" i="112" s="1"/>
  <c r="P82" i="112" s="1"/>
  <c r="Q82" i="112" s="1"/>
  <c r="R82" i="112" s="1"/>
  <c r="S82" i="112" s="1"/>
  <c r="BT81" i="112"/>
  <c r="BG81" i="112"/>
  <c r="BG82" i="112" s="1"/>
  <c r="V81" i="112"/>
  <c r="I81" i="112"/>
  <c r="AG80" i="112"/>
  <c r="T80" i="112"/>
  <c r="V79" i="112"/>
  <c r="I79" i="112"/>
  <c r="BT78" i="112"/>
  <c r="BG78" i="112"/>
  <c r="CI78" i="112" s="1"/>
  <c r="W78" i="112"/>
  <c r="V78" i="112"/>
  <c r="I78" i="112"/>
  <c r="J78" i="112" s="1"/>
  <c r="AG77" i="112"/>
  <c r="T77" i="112"/>
  <c r="W76" i="112"/>
  <c r="V76" i="112"/>
  <c r="I76" i="112"/>
  <c r="J76" i="112" s="1"/>
  <c r="BU75" i="112"/>
  <c r="BT75" i="112"/>
  <c r="BG75" i="112"/>
  <c r="CI75" i="112" s="1"/>
  <c r="X75" i="112"/>
  <c r="V75" i="112"/>
  <c r="W75" i="112" s="1"/>
  <c r="I75" i="112"/>
  <c r="J75" i="112" s="1"/>
  <c r="K75" i="112" s="1"/>
  <c r="AG74" i="112"/>
  <c r="T74" i="112"/>
  <c r="X73" i="112"/>
  <c r="Y73" i="112" s="1"/>
  <c r="Z73" i="112" s="1"/>
  <c r="AA73" i="112" s="1"/>
  <c r="AB73" i="112" s="1"/>
  <c r="AC73" i="112" s="1"/>
  <c r="AD73" i="112" s="1"/>
  <c r="AE73" i="112" s="1"/>
  <c r="AF73" i="112" s="1"/>
  <c r="V73" i="112"/>
  <c r="W73" i="112" s="1"/>
  <c r="I73" i="112"/>
  <c r="J73" i="112" s="1"/>
  <c r="K73" i="112" s="1"/>
  <c r="L73" i="112" s="1"/>
  <c r="M73" i="112" s="1"/>
  <c r="N73" i="112" s="1"/>
  <c r="O73" i="112" s="1"/>
  <c r="P73" i="112" s="1"/>
  <c r="Q73" i="112" s="1"/>
  <c r="R73" i="112" s="1"/>
  <c r="S73" i="112" s="1"/>
  <c r="BT72" i="112"/>
  <c r="BG72" i="112"/>
  <c r="BG73" i="112" s="1"/>
  <c r="V72" i="112"/>
  <c r="BU72" i="112" s="1"/>
  <c r="I72" i="112"/>
  <c r="BH72" i="112" s="1"/>
  <c r="CJ72" i="112" s="1"/>
  <c r="AG71" i="112"/>
  <c r="T71" i="112"/>
  <c r="Y70" i="112"/>
  <c r="Z70" i="112" s="1"/>
  <c r="AA70" i="112" s="1"/>
  <c r="AB70" i="112" s="1"/>
  <c r="AC70" i="112" s="1"/>
  <c r="AD70" i="112" s="1"/>
  <c r="AE70" i="112" s="1"/>
  <c r="AF70" i="112" s="1"/>
  <c r="V70" i="112"/>
  <c r="W70" i="112" s="1"/>
  <c r="X70" i="112" s="1"/>
  <c r="I70" i="112"/>
  <c r="J70" i="112" s="1"/>
  <c r="K70" i="112" s="1"/>
  <c r="L70" i="112" s="1"/>
  <c r="M70" i="112" s="1"/>
  <c r="N70" i="112" s="1"/>
  <c r="O70" i="112" s="1"/>
  <c r="P70" i="112" s="1"/>
  <c r="Q70" i="112" s="1"/>
  <c r="R70" i="112" s="1"/>
  <c r="S70" i="112" s="1"/>
  <c r="BT69" i="112"/>
  <c r="BG69" i="112"/>
  <c r="BG70" i="112" s="1"/>
  <c r="V69" i="112"/>
  <c r="I69" i="112"/>
  <c r="AG68" i="112"/>
  <c r="T68" i="112"/>
  <c r="V67" i="112"/>
  <c r="I67" i="112"/>
  <c r="BT66" i="112"/>
  <c r="BG66" i="112"/>
  <c r="CI66" i="112" s="1"/>
  <c r="W66" i="112"/>
  <c r="V66" i="112"/>
  <c r="I66" i="112"/>
  <c r="J66" i="112" s="1"/>
  <c r="AG65" i="112"/>
  <c r="T65" i="112"/>
  <c r="W64" i="112"/>
  <c r="V64" i="112"/>
  <c r="I64" i="112"/>
  <c r="J64" i="112" s="1"/>
  <c r="BU63" i="112"/>
  <c r="BT63" i="112"/>
  <c r="BG63" i="112"/>
  <c r="CI63" i="112" s="1"/>
  <c r="V63" i="112"/>
  <c r="W63" i="112" s="1"/>
  <c r="BV63" i="112" s="1"/>
  <c r="I63" i="112"/>
  <c r="J63" i="112" s="1"/>
  <c r="AG62" i="112"/>
  <c r="T62" i="112"/>
  <c r="AB61" i="112"/>
  <c r="AC61" i="112" s="1"/>
  <c r="AD61" i="112" s="1"/>
  <c r="AE61" i="112" s="1"/>
  <c r="AF61" i="112" s="1"/>
  <c r="X61" i="112"/>
  <c r="Y61" i="112" s="1"/>
  <c r="Z61" i="112" s="1"/>
  <c r="AA61" i="112" s="1"/>
  <c r="V61" i="112"/>
  <c r="W61" i="112" s="1"/>
  <c r="I61" i="112"/>
  <c r="J61" i="112" s="1"/>
  <c r="K61" i="112" s="1"/>
  <c r="L61" i="112" s="1"/>
  <c r="M61" i="112" s="1"/>
  <c r="N61" i="112" s="1"/>
  <c r="O61" i="112" s="1"/>
  <c r="P61" i="112" s="1"/>
  <c r="Q61" i="112" s="1"/>
  <c r="R61" i="112" s="1"/>
  <c r="S61" i="112" s="1"/>
  <c r="BV60" i="112"/>
  <c r="BT60" i="112"/>
  <c r="BG60" i="112"/>
  <c r="BG61" i="112" s="1"/>
  <c r="Y60" i="112"/>
  <c r="W60" i="112"/>
  <c r="X60" i="112" s="1"/>
  <c r="V60" i="112"/>
  <c r="BU60" i="112" s="1"/>
  <c r="I60" i="112"/>
  <c r="AG59" i="112"/>
  <c r="T59" i="112"/>
  <c r="W58" i="112"/>
  <c r="X58" i="112" s="1"/>
  <c r="V58" i="112"/>
  <c r="I58" i="112"/>
  <c r="J58" i="112" s="1"/>
  <c r="K58" i="112" s="1"/>
  <c r="BT57" i="112"/>
  <c r="BG57" i="112"/>
  <c r="BG58" i="112" s="1"/>
  <c r="V57" i="112"/>
  <c r="I57" i="112"/>
  <c r="AG56" i="112"/>
  <c r="T56" i="112"/>
  <c r="V55" i="112"/>
  <c r="I55" i="112"/>
  <c r="BT54" i="112"/>
  <c r="BG54" i="112"/>
  <c r="BG55" i="112" s="1"/>
  <c r="W54" i="112"/>
  <c r="V54" i="112"/>
  <c r="I54" i="112"/>
  <c r="J54" i="112" s="1"/>
  <c r="AG53" i="112"/>
  <c r="T53" i="112"/>
  <c r="W52" i="112"/>
  <c r="V52" i="112"/>
  <c r="I52" i="112"/>
  <c r="J52" i="112" s="1"/>
  <c r="BU51" i="112"/>
  <c r="BT51" i="112"/>
  <c r="BG51" i="112"/>
  <c r="CI51" i="112" s="1"/>
  <c r="V51" i="112"/>
  <c r="W51" i="112" s="1"/>
  <c r="BV51" i="112" s="1"/>
  <c r="I51" i="112"/>
  <c r="J51" i="112" s="1"/>
  <c r="AG50" i="112"/>
  <c r="T50" i="112"/>
  <c r="V49" i="112"/>
  <c r="W49" i="112" s="1"/>
  <c r="X49" i="112" s="1"/>
  <c r="Y49" i="112" s="1"/>
  <c r="Z49" i="112" s="1"/>
  <c r="AA49" i="112" s="1"/>
  <c r="AB49" i="112" s="1"/>
  <c r="AC49" i="112" s="1"/>
  <c r="AD49" i="112" s="1"/>
  <c r="AE49" i="112" s="1"/>
  <c r="AF49" i="112" s="1"/>
  <c r="I49" i="112"/>
  <c r="J49" i="112" s="1"/>
  <c r="K49" i="112" s="1"/>
  <c r="L49" i="112" s="1"/>
  <c r="M49" i="112" s="1"/>
  <c r="N49" i="112" s="1"/>
  <c r="O49" i="112" s="1"/>
  <c r="P49" i="112" s="1"/>
  <c r="Q49" i="112" s="1"/>
  <c r="R49" i="112" s="1"/>
  <c r="S49" i="112" s="1"/>
  <c r="BT48" i="112"/>
  <c r="BG48" i="112"/>
  <c r="BG49" i="112" s="1"/>
  <c r="V48" i="112"/>
  <c r="BU48" i="112" s="1"/>
  <c r="I48" i="112"/>
  <c r="BH48" i="112" s="1"/>
  <c r="CJ48" i="112" s="1"/>
  <c r="AG47" i="112"/>
  <c r="T47" i="112"/>
  <c r="V46" i="112"/>
  <c r="W46" i="112" s="1"/>
  <c r="X46" i="112" s="1"/>
  <c r="Y46" i="112" s="1"/>
  <c r="I46" i="112"/>
  <c r="J46" i="112" s="1"/>
  <c r="K46" i="112" s="1"/>
  <c r="L46" i="112" s="1"/>
  <c r="BT45" i="112"/>
  <c r="BG45" i="112"/>
  <c r="W45" i="112"/>
  <c r="BV45" i="112" s="1"/>
  <c r="V45" i="112"/>
  <c r="I45" i="112"/>
  <c r="J45" i="112" s="1"/>
  <c r="AG44" i="112"/>
  <c r="T44" i="112"/>
  <c r="W43" i="112"/>
  <c r="X43" i="112" s="1"/>
  <c r="Y43" i="112" s="1"/>
  <c r="Z43" i="112" s="1"/>
  <c r="AA43" i="112" s="1"/>
  <c r="AB43" i="112" s="1"/>
  <c r="AC43" i="112" s="1"/>
  <c r="AD43" i="112" s="1"/>
  <c r="AE43" i="112" s="1"/>
  <c r="AF43" i="112" s="1"/>
  <c r="V43" i="112"/>
  <c r="BU42" i="112" s="1"/>
  <c r="I43" i="112"/>
  <c r="J43" i="112" s="1"/>
  <c r="K43" i="112" s="1"/>
  <c r="L43" i="112" s="1"/>
  <c r="M43" i="112" s="1"/>
  <c r="N43" i="112" s="1"/>
  <c r="O43" i="112" s="1"/>
  <c r="P43" i="112" s="1"/>
  <c r="Q43" i="112" s="1"/>
  <c r="R43" i="112" s="1"/>
  <c r="S43" i="112" s="1"/>
  <c r="BT42" i="112"/>
  <c r="BG42" i="112"/>
  <c r="CI42" i="112" s="1"/>
  <c r="X42" i="112"/>
  <c r="Y42" i="112" s="1"/>
  <c r="W42" i="112"/>
  <c r="V42" i="112"/>
  <c r="I42" i="112"/>
  <c r="AG41" i="112"/>
  <c r="T41" i="112"/>
  <c r="W40" i="112"/>
  <c r="X40" i="112" s="1"/>
  <c r="Y40" i="112" s="1"/>
  <c r="Z40" i="112" s="1"/>
  <c r="AA40" i="112" s="1"/>
  <c r="AB40" i="112" s="1"/>
  <c r="AC40" i="112" s="1"/>
  <c r="AD40" i="112" s="1"/>
  <c r="AE40" i="112" s="1"/>
  <c r="AF40" i="112" s="1"/>
  <c r="V40" i="112"/>
  <c r="I40" i="112"/>
  <c r="J40" i="112" s="1"/>
  <c r="K40" i="112" s="1"/>
  <c r="L40" i="112" s="1"/>
  <c r="M40" i="112" s="1"/>
  <c r="N40" i="112" s="1"/>
  <c r="O40" i="112" s="1"/>
  <c r="P40" i="112" s="1"/>
  <c r="Q40" i="112" s="1"/>
  <c r="R40" i="112" s="1"/>
  <c r="S40" i="112" s="1"/>
  <c r="BT39" i="112"/>
  <c r="BG39" i="112"/>
  <c r="CI39" i="112" s="1"/>
  <c r="V39" i="112"/>
  <c r="W39" i="112" s="1"/>
  <c r="BV39" i="112" s="1"/>
  <c r="I39" i="112"/>
  <c r="J39" i="112" s="1"/>
  <c r="AG38" i="112"/>
  <c r="T38" i="112"/>
  <c r="X37" i="112"/>
  <c r="Y37" i="112" s="1"/>
  <c r="Z37" i="112" s="1"/>
  <c r="AA37" i="112" s="1"/>
  <c r="AB37" i="112" s="1"/>
  <c r="AC37" i="112" s="1"/>
  <c r="AD37" i="112" s="1"/>
  <c r="AE37" i="112" s="1"/>
  <c r="AF37" i="112" s="1"/>
  <c r="V37" i="112"/>
  <c r="W37" i="112" s="1"/>
  <c r="I37" i="112"/>
  <c r="J37" i="112" s="1"/>
  <c r="K37" i="112" s="1"/>
  <c r="L37" i="112" s="1"/>
  <c r="M37" i="112" s="1"/>
  <c r="N37" i="112" s="1"/>
  <c r="O37" i="112" s="1"/>
  <c r="P37" i="112" s="1"/>
  <c r="Q37" i="112" s="1"/>
  <c r="R37" i="112" s="1"/>
  <c r="S37" i="112" s="1"/>
  <c r="BT36" i="112"/>
  <c r="BG36" i="112"/>
  <c r="CI36" i="112" s="1"/>
  <c r="Y36" i="112"/>
  <c r="W36" i="112"/>
  <c r="X36" i="112" s="1"/>
  <c r="BW36" i="112" s="1"/>
  <c r="V36" i="112"/>
  <c r="I36" i="112"/>
  <c r="AG35" i="112"/>
  <c r="T35" i="112"/>
  <c r="V34" i="112"/>
  <c r="W34" i="112" s="1"/>
  <c r="X34" i="112" s="1"/>
  <c r="Y34" i="112" s="1"/>
  <c r="Z34" i="112" s="1"/>
  <c r="AA34" i="112" s="1"/>
  <c r="AB34" i="112" s="1"/>
  <c r="AC34" i="112" s="1"/>
  <c r="AD34" i="112" s="1"/>
  <c r="AE34" i="112" s="1"/>
  <c r="AF34" i="112" s="1"/>
  <c r="I34" i="112"/>
  <c r="BT33" i="112"/>
  <c r="BG33" i="112"/>
  <c r="BG34" i="112" s="1"/>
  <c r="V33" i="112"/>
  <c r="W33" i="112" s="1"/>
  <c r="I33" i="112"/>
  <c r="J33" i="112" s="1"/>
  <c r="K33" i="112" s="1"/>
  <c r="AG32" i="112"/>
  <c r="T32" i="112"/>
  <c r="V31" i="112"/>
  <c r="W31" i="112" s="1"/>
  <c r="X31" i="112" s="1"/>
  <c r="Y31" i="112" s="1"/>
  <c r="Z31" i="112" s="1"/>
  <c r="AA31" i="112" s="1"/>
  <c r="AB31" i="112" s="1"/>
  <c r="AC31" i="112" s="1"/>
  <c r="AD31" i="112" s="1"/>
  <c r="AE31" i="112" s="1"/>
  <c r="AF31" i="112" s="1"/>
  <c r="I31" i="112"/>
  <c r="BT30" i="112"/>
  <c r="BG30" i="112"/>
  <c r="CI30" i="112" s="1"/>
  <c r="W30" i="112"/>
  <c r="BV30" i="112" s="1"/>
  <c r="V30" i="112"/>
  <c r="K30" i="112"/>
  <c r="L30" i="112" s="1"/>
  <c r="M30" i="112" s="1"/>
  <c r="I30" i="112"/>
  <c r="J30" i="112" s="1"/>
  <c r="AG29" i="112"/>
  <c r="T29" i="112"/>
  <c r="Y28" i="112"/>
  <c r="Z28" i="112" s="1"/>
  <c r="AA28" i="112" s="1"/>
  <c r="AB28" i="112" s="1"/>
  <c r="AC28" i="112" s="1"/>
  <c r="AD28" i="112" s="1"/>
  <c r="AE28" i="112" s="1"/>
  <c r="AF28" i="112" s="1"/>
  <c r="X28" i="112"/>
  <c r="W28" i="112"/>
  <c r="V28" i="112"/>
  <c r="I28" i="112"/>
  <c r="J28" i="112" s="1"/>
  <c r="BT27" i="112"/>
  <c r="BG27" i="112"/>
  <c r="CI27" i="112" s="1"/>
  <c r="V27" i="112"/>
  <c r="W27" i="112" s="1"/>
  <c r="BV27" i="112" s="1"/>
  <c r="I27" i="112"/>
  <c r="J27" i="112" s="1"/>
  <c r="BI27" i="112" s="1"/>
  <c r="AG26" i="112"/>
  <c r="T26" i="112"/>
  <c r="V25" i="112"/>
  <c r="W25" i="112" s="1"/>
  <c r="X25" i="112" s="1"/>
  <c r="Y25" i="112" s="1"/>
  <c r="Z25" i="112" s="1"/>
  <c r="AA25" i="112" s="1"/>
  <c r="AB25" i="112" s="1"/>
  <c r="AC25" i="112" s="1"/>
  <c r="AD25" i="112" s="1"/>
  <c r="AE25" i="112" s="1"/>
  <c r="AF25" i="112" s="1"/>
  <c r="K25" i="112"/>
  <c r="L25" i="112" s="1"/>
  <c r="M25" i="112" s="1"/>
  <c r="N25" i="112" s="1"/>
  <c r="O25" i="112" s="1"/>
  <c r="P25" i="112" s="1"/>
  <c r="Q25" i="112" s="1"/>
  <c r="R25" i="112" s="1"/>
  <c r="S25" i="112" s="1"/>
  <c r="I25" i="112"/>
  <c r="J25" i="112" s="1"/>
  <c r="BT24" i="112"/>
  <c r="BG24" i="112"/>
  <c r="BG25" i="112" s="1"/>
  <c r="W24" i="112"/>
  <c r="X24" i="112" s="1"/>
  <c r="BW24" i="112" s="1"/>
  <c r="V24" i="112"/>
  <c r="I24" i="112"/>
  <c r="J24" i="112" s="1"/>
  <c r="K24" i="112" s="1"/>
  <c r="AG23" i="112"/>
  <c r="T23" i="112"/>
  <c r="Y22" i="112"/>
  <c r="Z22" i="112" s="1"/>
  <c r="AA22" i="112" s="1"/>
  <c r="AB22" i="112" s="1"/>
  <c r="AC22" i="112" s="1"/>
  <c r="AD22" i="112" s="1"/>
  <c r="AE22" i="112" s="1"/>
  <c r="AF22" i="112" s="1"/>
  <c r="W22" i="112"/>
  <c r="X22" i="112" s="1"/>
  <c r="V22" i="112"/>
  <c r="I22" i="112"/>
  <c r="J22" i="112" s="1"/>
  <c r="K22" i="112" s="1"/>
  <c r="L22" i="112" s="1"/>
  <c r="M22" i="112" s="1"/>
  <c r="N22" i="112" s="1"/>
  <c r="O22" i="112" s="1"/>
  <c r="P22" i="112" s="1"/>
  <c r="Q22" i="112" s="1"/>
  <c r="R22" i="112" s="1"/>
  <c r="S22" i="112" s="1"/>
  <c r="BU21" i="112"/>
  <c r="BT21" i="112"/>
  <c r="BG21" i="112"/>
  <c r="CI21" i="112" s="1"/>
  <c r="V21" i="112"/>
  <c r="I21" i="112"/>
  <c r="J21" i="112" s="1"/>
  <c r="AG20" i="112"/>
  <c r="T20" i="112"/>
  <c r="V19" i="112"/>
  <c r="I19" i="112"/>
  <c r="BU18" i="112"/>
  <c r="BT18" i="112"/>
  <c r="BG18" i="112"/>
  <c r="BG19" i="112" s="1"/>
  <c r="W18" i="112"/>
  <c r="X18" i="112" s="1"/>
  <c r="V18" i="112"/>
  <c r="I18" i="112"/>
  <c r="J18" i="112" s="1"/>
  <c r="K18" i="112" s="1"/>
  <c r="L18" i="112" s="1"/>
  <c r="AG17" i="112"/>
  <c r="T17" i="112"/>
  <c r="X16" i="112"/>
  <c r="Y16" i="112" s="1"/>
  <c r="Z16" i="112" s="1"/>
  <c r="AA16" i="112" s="1"/>
  <c r="AB16" i="112" s="1"/>
  <c r="AC16" i="112" s="1"/>
  <c r="AD16" i="112" s="1"/>
  <c r="AE16" i="112" s="1"/>
  <c r="AF16" i="112" s="1"/>
  <c r="W16" i="112"/>
  <c r="V16" i="112"/>
  <c r="I16" i="112"/>
  <c r="J16" i="112" s="1"/>
  <c r="K16" i="112" s="1"/>
  <c r="L16" i="112" s="1"/>
  <c r="M16" i="112" s="1"/>
  <c r="N16" i="112" s="1"/>
  <c r="O16" i="112" s="1"/>
  <c r="P16" i="112" s="1"/>
  <c r="Q16" i="112" s="1"/>
  <c r="R16" i="112" s="1"/>
  <c r="S16" i="112" s="1"/>
  <c r="BU15" i="112"/>
  <c r="BT15" i="112"/>
  <c r="BG15" i="112"/>
  <c r="CI15" i="112" s="1"/>
  <c r="V15" i="112"/>
  <c r="W15" i="112" s="1"/>
  <c r="I15" i="112"/>
  <c r="AG14" i="112"/>
  <c r="T14" i="112"/>
  <c r="V13" i="112"/>
  <c r="W13" i="112" s="1"/>
  <c r="I13" i="112"/>
  <c r="J13" i="112" s="1"/>
  <c r="BT12" i="112"/>
  <c r="BG12" i="112"/>
  <c r="BG13" i="112" s="1"/>
  <c r="V12" i="112"/>
  <c r="I12" i="112"/>
  <c r="AG11" i="112"/>
  <c r="T11" i="112"/>
  <c r="V10" i="112"/>
  <c r="I10" i="112"/>
  <c r="BT9" i="112"/>
  <c r="AP3" i="112" s="1"/>
  <c r="Z2" i="112" s="1"/>
  <c r="BG9" i="112"/>
  <c r="W9" i="112"/>
  <c r="V9" i="112"/>
  <c r="I9" i="112"/>
  <c r="J9" i="112" s="1"/>
  <c r="AG8" i="112"/>
  <c r="T8" i="112"/>
  <c r="X7" i="112"/>
  <c r="Y7" i="112" s="1"/>
  <c r="Z7" i="112" s="1"/>
  <c r="AA7" i="112" s="1"/>
  <c r="AB7" i="112" s="1"/>
  <c r="AC7" i="112" s="1"/>
  <c r="AD7" i="112" s="1"/>
  <c r="AE7" i="112" s="1"/>
  <c r="AF7" i="112" s="1"/>
  <c r="W7" i="112"/>
  <c r="AG7" i="112" s="1"/>
  <c r="V7" i="112"/>
  <c r="K7" i="112"/>
  <c r="L7" i="112" s="1"/>
  <c r="M7" i="112" s="1"/>
  <c r="N7" i="112" s="1"/>
  <c r="O7" i="112" s="1"/>
  <c r="P7" i="112" s="1"/>
  <c r="Q7" i="112" s="1"/>
  <c r="R7" i="112" s="1"/>
  <c r="S7" i="112" s="1"/>
  <c r="J7" i="112"/>
  <c r="T7" i="112" s="1"/>
  <c r="I7" i="112"/>
  <c r="BT6" i="112"/>
  <c r="BG6" i="112"/>
  <c r="BG7" i="112" s="1"/>
  <c r="V6" i="112"/>
  <c r="BU6" i="112" s="1"/>
  <c r="I6" i="112"/>
  <c r="BH6" i="112" s="1"/>
  <c r="O3" i="112"/>
  <c r="AP2" i="112"/>
  <c r="O2" i="113"/>
  <c r="L2" i="113"/>
  <c r="L3" i="113" s="1"/>
  <c r="I2" i="113"/>
  <c r="BG229" i="112" l="1"/>
  <c r="BH135" i="113"/>
  <c r="BH136" i="113" s="1"/>
  <c r="BH147" i="113"/>
  <c r="BH148" i="113" s="1"/>
  <c r="BH159" i="112"/>
  <c r="BH160" i="112" s="1"/>
  <c r="BH279" i="112"/>
  <c r="BH303" i="112"/>
  <c r="CJ303" i="112" s="1"/>
  <c r="BH42" i="112"/>
  <c r="CJ42" i="112" s="1"/>
  <c r="BH63" i="112"/>
  <c r="BH64" i="112" s="1"/>
  <c r="BH102" i="113"/>
  <c r="BH103" i="113" s="1"/>
  <c r="BG277" i="112"/>
  <c r="BG301" i="112"/>
  <c r="BH21" i="113"/>
  <c r="BH22" i="113" s="1"/>
  <c r="BH189" i="113"/>
  <c r="BG40" i="112"/>
  <c r="BG124" i="112"/>
  <c r="BH195" i="112"/>
  <c r="BH196" i="112" s="1"/>
  <c r="BH75" i="112"/>
  <c r="BH76" i="112" s="1"/>
  <c r="BH231" i="112"/>
  <c r="CJ231" i="112" s="1"/>
  <c r="BH273" i="112"/>
  <c r="CJ273" i="112" s="1"/>
  <c r="J303" i="112"/>
  <c r="K303" i="112" s="1"/>
  <c r="L303" i="112" s="1"/>
  <c r="BH93" i="113"/>
  <c r="CI18" i="112"/>
  <c r="BH36" i="112"/>
  <c r="CJ36" i="112" s="1"/>
  <c r="BH51" i="112"/>
  <c r="BH52" i="112" s="1"/>
  <c r="BG295" i="112"/>
  <c r="BH45" i="113"/>
  <c r="BH46" i="113" s="1"/>
  <c r="BH78" i="113"/>
  <c r="BH79" i="113" s="1"/>
  <c r="BH120" i="113"/>
  <c r="BH121" i="113" s="1"/>
  <c r="BH159" i="113"/>
  <c r="BH160" i="113" s="1"/>
  <c r="BI198" i="113"/>
  <c r="BI199" i="113" s="1"/>
  <c r="CI243" i="112"/>
  <c r="J279" i="112"/>
  <c r="K279" i="112" s="1"/>
  <c r="L279" i="112" s="1"/>
  <c r="BH84" i="113"/>
  <c r="BH85" i="113" s="1"/>
  <c r="BH129" i="113"/>
  <c r="BH130" i="113" s="1"/>
  <c r="BH132" i="113"/>
  <c r="BH133" i="113" s="1"/>
  <c r="BH183" i="113"/>
  <c r="BH184" i="113" s="1"/>
  <c r="BH280" i="112"/>
  <c r="CJ279" i="112"/>
  <c r="BH205" i="112"/>
  <c r="J42" i="112"/>
  <c r="K42" i="112" s="1"/>
  <c r="BJ42" i="112" s="1"/>
  <c r="BH132" i="112"/>
  <c r="CJ132" i="112" s="1"/>
  <c r="J168" i="112"/>
  <c r="K168" i="112" s="1"/>
  <c r="L168" i="112" s="1"/>
  <c r="J231" i="112"/>
  <c r="K231" i="112" s="1"/>
  <c r="L231" i="112" s="1"/>
  <c r="J120" i="113"/>
  <c r="K120" i="113" s="1"/>
  <c r="L120" i="113" s="1"/>
  <c r="M120" i="113" s="1"/>
  <c r="BI204" i="113"/>
  <c r="BI205" i="113" s="1"/>
  <c r="BG22" i="112"/>
  <c r="BH18" i="112"/>
  <c r="CJ18" i="112" s="1"/>
  <c r="BI45" i="112"/>
  <c r="CK45" i="112" s="1"/>
  <c r="J132" i="112"/>
  <c r="K132" i="112" s="1"/>
  <c r="L132" i="112" s="1"/>
  <c r="BG148" i="112"/>
  <c r="BH213" i="112"/>
  <c r="CJ213" i="112" s="1"/>
  <c r="BH234" i="112"/>
  <c r="BG253" i="112"/>
  <c r="BI276" i="112"/>
  <c r="CK276" i="112" s="1"/>
  <c r="BH114" i="113"/>
  <c r="BH115" i="113" s="1"/>
  <c r="BH174" i="113"/>
  <c r="BH175" i="113" s="1"/>
  <c r="BH207" i="113"/>
  <c r="BH208" i="113" s="1"/>
  <c r="BG16" i="112"/>
  <c r="CI33" i="112"/>
  <c r="K45" i="112"/>
  <c r="L45" i="112" s="1"/>
  <c r="BK45" i="112" s="1"/>
  <c r="BH45" i="112"/>
  <c r="BH109" i="112"/>
  <c r="CI210" i="112"/>
  <c r="BH225" i="112"/>
  <c r="CJ225" i="112" s="1"/>
  <c r="K276" i="112"/>
  <c r="T43" i="113"/>
  <c r="BI90" i="113"/>
  <c r="BI91" i="113" s="1"/>
  <c r="G20" i="114"/>
  <c r="G12" i="114"/>
  <c r="G9" i="114"/>
  <c r="H9" i="114"/>
  <c r="G83" i="114"/>
  <c r="H83" i="114"/>
  <c r="H95" i="114"/>
  <c r="G95" i="114"/>
  <c r="G99" i="114"/>
  <c r="H99" i="114"/>
  <c r="G7" i="114"/>
  <c r="H7" i="114"/>
  <c r="G16" i="114"/>
  <c r="H16" i="114"/>
  <c r="G71" i="114"/>
  <c r="H71" i="114"/>
  <c r="G5" i="114"/>
  <c r="H5" i="114"/>
  <c r="H81" i="114"/>
  <c r="G81" i="114"/>
  <c r="G89" i="114"/>
  <c r="H89" i="114"/>
  <c r="H93" i="114"/>
  <c r="G93" i="114"/>
  <c r="G3" i="114"/>
  <c r="H3" i="114"/>
  <c r="G11" i="114"/>
  <c r="H11" i="114"/>
  <c r="G87" i="114"/>
  <c r="H87" i="114"/>
  <c r="H48" i="114"/>
  <c r="H64" i="114"/>
  <c r="G73" i="114"/>
  <c r="H85" i="114"/>
  <c r="G101" i="114"/>
  <c r="X15" i="112"/>
  <c r="BV15" i="112"/>
  <c r="BI21" i="112"/>
  <c r="K21" i="112"/>
  <c r="AG16" i="112"/>
  <c r="M18" i="112"/>
  <c r="M46" i="112"/>
  <c r="T154" i="112"/>
  <c r="M190" i="112"/>
  <c r="L195" i="112"/>
  <c r="BV33" i="112"/>
  <c r="X33" i="112"/>
  <c r="Z42" i="112"/>
  <c r="BX42" i="112"/>
  <c r="Z46" i="112"/>
  <c r="M94" i="112"/>
  <c r="L99" i="112"/>
  <c r="Z132" i="112"/>
  <c r="Z190" i="112"/>
  <c r="AC262" i="112"/>
  <c r="CJ6" i="112"/>
  <c r="BH7" i="112"/>
  <c r="X13" i="112"/>
  <c r="BH19" i="112"/>
  <c r="CK27" i="112"/>
  <c r="BI28" i="112"/>
  <c r="K13" i="112"/>
  <c r="Y18" i="112"/>
  <c r="AG22" i="112"/>
  <c r="AG28" i="112"/>
  <c r="L33" i="112"/>
  <c r="BX36" i="112"/>
  <c r="T40" i="112"/>
  <c r="Z94" i="112"/>
  <c r="M130" i="112"/>
  <c r="Z166" i="112"/>
  <c r="AC214" i="112"/>
  <c r="I3" i="112"/>
  <c r="CI9" i="112"/>
  <c r="BU81" i="112"/>
  <c r="W81" i="112"/>
  <c r="K88" i="112"/>
  <c r="BV99" i="112"/>
  <c r="K102" i="112"/>
  <c r="BH117" i="112"/>
  <c r="J117" i="112"/>
  <c r="L135" i="112"/>
  <c r="W151" i="112"/>
  <c r="BU150" i="112"/>
  <c r="BU177" i="112"/>
  <c r="W177" i="112"/>
  <c r="X184" i="112"/>
  <c r="J187" i="112"/>
  <c r="BH186" i="112"/>
  <c r="BV195" i="112"/>
  <c r="BU222" i="112"/>
  <c r="W222" i="112"/>
  <c r="T229" i="112"/>
  <c r="Y255" i="112"/>
  <c r="BH255" i="112"/>
  <c r="J256" i="112"/>
  <c r="BU270" i="112"/>
  <c r="W270" i="112"/>
  <c r="T277" i="112"/>
  <c r="F20" i="114"/>
  <c r="F91" i="114"/>
  <c r="E91" i="114"/>
  <c r="H97" i="114"/>
  <c r="G97" i="114"/>
  <c r="J6" i="112"/>
  <c r="W6" i="112"/>
  <c r="K9" i="112"/>
  <c r="X9" i="112"/>
  <c r="BH9" i="112"/>
  <c r="BU9" i="112"/>
  <c r="J10" i="112"/>
  <c r="W10" i="112"/>
  <c r="BG10" i="112"/>
  <c r="J12" i="112"/>
  <c r="W12" i="112"/>
  <c r="CI12" i="112"/>
  <c r="J19" i="112"/>
  <c r="BI18" i="112" s="1"/>
  <c r="T22" i="112"/>
  <c r="Y24" i="112"/>
  <c r="BI24" i="112"/>
  <c r="K27" i="112"/>
  <c r="BU27" i="112"/>
  <c r="K28" i="112"/>
  <c r="N30" i="112"/>
  <c r="X30" i="112"/>
  <c r="BG31" i="112"/>
  <c r="J34" i="112"/>
  <c r="BI33" i="112" s="1"/>
  <c r="AG34" i="112"/>
  <c r="Z36" i="112"/>
  <c r="BV36" i="112"/>
  <c r="X39" i="112"/>
  <c r="AG40" i="112"/>
  <c r="BH43" i="112"/>
  <c r="M45" i="112"/>
  <c r="X45" i="112"/>
  <c r="CJ45" i="112"/>
  <c r="K51" i="112"/>
  <c r="X51" i="112"/>
  <c r="K52" i="112"/>
  <c r="X52" i="112"/>
  <c r="J55" i="112"/>
  <c r="BI54" i="112" s="1"/>
  <c r="BH54" i="112"/>
  <c r="Y58" i="112"/>
  <c r="K66" i="112"/>
  <c r="X66" i="112"/>
  <c r="BG67" i="112"/>
  <c r="W67" i="112"/>
  <c r="BU66" i="112"/>
  <c r="BH81" i="112"/>
  <c r="J81" i="112"/>
  <c r="BH85" i="112"/>
  <c r="CI90" i="112"/>
  <c r="BU93" i="112"/>
  <c r="W93" i="112"/>
  <c r="X99" i="112"/>
  <c r="K100" i="112"/>
  <c r="BJ99" i="112" s="1"/>
  <c r="X100" i="112"/>
  <c r="J103" i="112"/>
  <c r="BH102" i="112"/>
  <c r="T106" i="112"/>
  <c r="AG106" i="112"/>
  <c r="BV111" i="112"/>
  <c r="K114" i="112"/>
  <c r="BV114" i="112"/>
  <c r="X114" i="112"/>
  <c r="BG115" i="112"/>
  <c r="W115" i="112"/>
  <c r="BU114" i="112"/>
  <c r="BH129" i="112"/>
  <c r="J129" i="112"/>
  <c r="AG130" i="112"/>
  <c r="K133" i="112"/>
  <c r="BJ132" i="112" s="1"/>
  <c r="X133" i="112"/>
  <c r="CI138" i="112"/>
  <c r="BU141" i="112"/>
  <c r="W141" i="112"/>
  <c r="T142" i="112"/>
  <c r="BW144" i="112"/>
  <c r="K147" i="112"/>
  <c r="X147" i="112"/>
  <c r="X148" i="112"/>
  <c r="J151" i="112"/>
  <c r="BI150" i="112" s="1"/>
  <c r="BH150" i="112"/>
  <c r="Y154" i="112"/>
  <c r="K162" i="112"/>
  <c r="X162" i="112"/>
  <c r="BG163" i="112"/>
  <c r="W163" i="112"/>
  <c r="BU162" i="112"/>
  <c r="L166" i="112"/>
  <c r="BH177" i="112"/>
  <c r="J177" i="112"/>
  <c r="BH181" i="112"/>
  <c r="CI186" i="112"/>
  <c r="BU189" i="112"/>
  <c r="W189" i="112"/>
  <c r="X195" i="112"/>
  <c r="K196" i="112"/>
  <c r="X196" i="112"/>
  <c r="J199" i="112"/>
  <c r="BH198" i="112"/>
  <c r="T202" i="112"/>
  <c r="AG202" i="112"/>
  <c r="BI207" i="112"/>
  <c r="BV207" i="112"/>
  <c r="BV210" i="112"/>
  <c r="X210" i="112"/>
  <c r="X219" i="112"/>
  <c r="BU228" i="112"/>
  <c r="BV231" i="112"/>
  <c r="X232" i="112"/>
  <c r="CI234" i="112"/>
  <c r="BG235" i="112"/>
  <c r="BU234" i="112"/>
  <c r="BH235" i="112" s="1"/>
  <c r="W235" i="112"/>
  <c r="AG253" i="112"/>
  <c r="L255" i="112"/>
  <c r="X267" i="112"/>
  <c r="BU276" i="112"/>
  <c r="X282" i="112"/>
  <c r="J286" i="112"/>
  <c r="BI285" i="112" s="1"/>
  <c r="BU288" i="112"/>
  <c r="W288" i="112"/>
  <c r="BU297" i="112"/>
  <c r="W297" i="112"/>
  <c r="T304" i="112"/>
  <c r="X304" i="112"/>
  <c r="BV303" i="112"/>
  <c r="AG31" i="112"/>
  <c r="BW42" i="112"/>
  <c r="BG46" i="112"/>
  <c r="CI45" i="112"/>
  <c r="K54" i="112"/>
  <c r="W55" i="112"/>
  <c r="BU54" i="112"/>
  <c r="BH69" i="112"/>
  <c r="J69" i="112"/>
  <c r="BW87" i="112"/>
  <c r="Y87" i="112"/>
  <c r="X88" i="112"/>
  <c r="J91" i="112"/>
  <c r="BH90" i="112"/>
  <c r="BI99" i="112"/>
  <c r="BV102" i="112"/>
  <c r="X102" i="112"/>
  <c r="BU129" i="112"/>
  <c r="W129" i="112"/>
  <c r="M132" i="112"/>
  <c r="X136" i="112"/>
  <c r="J139" i="112"/>
  <c r="BI138" i="112" s="1"/>
  <c r="BH138" i="112"/>
  <c r="BV150" i="112"/>
  <c r="X150" i="112"/>
  <c r="BH165" i="112"/>
  <c r="J165" i="112"/>
  <c r="Y183" i="112"/>
  <c r="K184" i="112"/>
  <c r="BI195" i="112"/>
  <c r="BI198" i="112"/>
  <c r="K198" i="112"/>
  <c r="X198" i="112"/>
  <c r="W199" i="112"/>
  <c r="BU198" i="112"/>
  <c r="CI219" i="112"/>
  <c r="BG220" i="112"/>
  <c r="BU219" i="112"/>
  <c r="W220" i="112"/>
  <c r="BH222" i="112"/>
  <c r="J223" i="112"/>
  <c r="BV228" i="112"/>
  <c r="X228" i="112"/>
  <c r="BW231" i="112"/>
  <c r="Y231" i="112"/>
  <c r="BU249" i="112"/>
  <c r="W249" i="112"/>
  <c r="BI255" i="112"/>
  <c r="BU267" i="112"/>
  <c r="W268" i="112"/>
  <c r="BH270" i="112"/>
  <c r="J271" i="112"/>
  <c r="BI270" i="112" s="1"/>
  <c r="BU282" i="112"/>
  <c r="W283" i="112"/>
  <c r="AO2" i="112"/>
  <c r="CI6" i="112"/>
  <c r="BH12" i="112"/>
  <c r="BU12" i="112"/>
  <c r="W19" i="112"/>
  <c r="W21" i="112"/>
  <c r="BH24" i="112"/>
  <c r="BV24" i="112"/>
  <c r="CI24" i="112"/>
  <c r="X27" i="112"/>
  <c r="BU30" i="112"/>
  <c r="J36" i="112"/>
  <c r="BU36" i="112"/>
  <c r="T37" i="112"/>
  <c r="BH39" i="112"/>
  <c r="BV42" i="112"/>
  <c r="T43" i="112"/>
  <c r="BH49" i="112"/>
  <c r="CI54" i="112"/>
  <c r="BU57" i="112"/>
  <c r="W57" i="112"/>
  <c r="BW60" i="112"/>
  <c r="K63" i="112"/>
  <c r="X63" i="112"/>
  <c r="K64" i="112"/>
  <c r="X64" i="112"/>
  <c r="J67" i="112"/>
  <c r="BH66" i="112"/>
  <c r="T70" i="112"/>
  <c r="AG70" i="112"/>
  <c r="BI75" i="112"/>
  <c r="BV75" i="112"/>
  <c r="K78" i="112"/>
  <c r="BV78" i="112"/>
  <c r="X78" i="112"/>
  <c r="BG79" i="112"/>
  <c r="W79" i="112"/>
  <c r="BU78" i="112"/>
  <c r="BH93" i="112"/>
  <c r="J93" i="112"/>
  <c r="K97" i="112"/>
  <c r="X97" i="112"/>
  <c r="BH97" i="112"/>
  <c r="CI102" i="112"/>
  <c r="BU105" i="112"/>
  <c r="W105" i="112"/>
  <c r="T109" i="112"/>
  <c r="AG109" i="112"/>
  <c r="X111" i="112"/>
  <c r="K112" i="112"/>
  <c r="X112" i="112"/>
  <c r="J115" i="112"/>
  <c r="BH114" i="112"/>
  <c r="T118" i="112"/>
  <c r="AG118" i="112"/>
  <c r="BV123" i="112"/>
  <c r="K126" i="112"/>
  <c r="X126" i="112"/>
  <c r="BG127" i="112"/>
  <c r="W127" i="112"/>
  <c r="BU126" i="112"/>
  <c r="BH141" i="112"/>
  <c r="J141" i="112"/>
  <c r="Y144" i="112"/>
  <c r="CI150" i="112"/>
  <c r="BU153" i="112"/>
  <c r="W153" i="112"/>
  <c r="BW156" i="112"/>
  <c r="K159" i="112"/>
  <c r="X159" i="112"/>
  <c r="K160" i="112"/>
  <c r="X160" i="112"/>
  <c r="J163" i="112"/>
  <c r="BI162" i="112" s="1"/>
  <c r="BH162" i="112"/>
  <c r="BI171" i="112"/>
  <c r="BV171" i="112"/>
  <c r="K174" i="112"/>
  <c r="BV174" i="112"/>
  <c r="X174" i="112"/>
  <c r="BG175" i="112"/>
  <c r="W175" i="112"/>
  <c r="BU174" i="112"/>
  <c r="BH189" i="112"/>
  <c r="J189" i="112"/>
  <c r="X193" i="112"/>
  <c r="BH193" i="112"/>
  <c r="CI198" i="112"/>
  <c r="BU201" i="112"/>
  <c r="W201" i="112"/>
  <c r="T205" i="112"/>
  <c r="AG205" i="112"/>
  <c r="K207" i="112"/>
  <c r="X207" i="112"/>
  <c r="K208" i="112"/>
  <c r="X208" i="112"/>
  <c r="BG214" i="112"/>
  <c r="CI213" i="112"/>
  <c r="J216" i="112"/>
  <c r="BH216" i="112"/>
  <c r="BI222" i="112"/>
  <c r="K222" i="112"/>
  <c r="BV234" i="112"/>
  <c r="X234" i="112"/>
  <c r="T235" i="112"/>
  <c r="BH237" i="112"/>
  <c r="J237" i="112"/>
  <c r="BJ240" i="112"/>
  <c r="BW240" i="112"/>
  <c r="Y240" i="112"/>
  <c r="BV240" i="112"/>
  <c r="AG241" i="112"/>
  <c r="L243" i="112"/>
  <c r="K249" i="112"/>
  <c r="BI249" i="112"/>
  <c r="T250" i="112"/>
  <c r="BG262" i="112"/>
  <c r="CI261" i="112"/>
  <c r="J264" i="112"/>
  <c r="BH264" i="112"/>
  <c r="K270" i="112"/>
  <c r="T289" i="112"/>
  <c r="AG292" i="112"/>
  <c r="J81" i="113"/>
  <c r="BH81" i="113"/>
  <c r="BH82" i="113" s="1"/>
  <c r="AG25" i="112"/>
  <c r="BU39" i="112"/>
  <c r="BV54" i="112"/>
  <c r="X54" i="112"/>
  <c r="W103" i="112"/>
  <c r="BU102" i="112"/>
  <c r="BW135" i="112"/>
  <c r="Y135" i="112"/>
  <c r="K136" i="112"/>
  <c r="BJ135" i="112" s="1"/>
  <c r="K150" i="112"/>
  <c r="BX168" i="112"/>
  <c r="Z168" i="112"/>
  <c r="BH232" i="112"/>
  <c r="CI267" i="112"/>
  <c r="BG268" i="112"/>
  <c r="BV276" i="112"/>
  <c r="X276" i="112"/>
  <c r="BW303" i="112"/>
  <c r="Y303" i="112"/>
  <c r="F81" i="114"/>
  <c r="E81" i="114"/>
  <c r="F87" i="114"/>
  <c r="E87" i="114"/>
  <c r="BH21" i="112"/>
  <c r="BU24" i="112"/>
  <c r="T25" i="112"/>
  <c r="BH27" i="112"/>
  <c r="BU33" i="112"/>
  <c r="BG37" i="112"/>
  <c r="AG37" i="112"/>
  <c r="AG43" i="112"/>
  <c r="BU45" i="112"/>
  <c r="BH46" i="112" s="1"/>
  <c r="BH57" i="112"/>
  <c r="J57" i="112"/>
  <c r="BX60" i="112"/>
  <c r="Z60" i="112"/>
  <c r="BU69" i="112"/>
  <c r="W69" i="112"/>
  <c r="L75" i="112"/>
  <c r="Y75" i="112"/>
  <c r="CJ75" i="112"/>
  <c r="K76" i="112"/>
  <c r="BJ75" i="112" s="1"/>
  <c r="X76" i="112"/>
  <c r="J79" i="112"/>
  <c r="BH78" i="112"/>
  <c r="T82" i="112"/>
  <c r="AG82" i="112"/>
  <c r="BV87" i="112"/>
  <c r="K90" i="112"/>
  <c r="X90" i="112"/>
  <c r="W91" i="112"/>
  <c r="BU90" i="112"/>
  <c r="BH105" i="112"/>
  <c r="J105" i="112"/>
  <c r="BU117" i="112"/>
  <c r="W117" i="112"/>
  <c r="T121" i="112"/>
  <c r="AG121" i="112"/>
  <c r="Y123" i="112"/>
  <c r="K124" i="112"/>
  <c r="X124" i="112"/>
  <c r="J127" i="112"/>
  <c r="BI126" i="112" s="1"/>
  <c r="BH126" i="112"/>
  <c r="BI135" i="112"/>
  <c r="BV135" i="112"/>
  <c r="K138" i="112"/>
  <c r="X138" i="112"/>
  <c r="W139" i="112"/>
  <c r="BU138" i="112"/>
  <c r="BH153" i="112"/>
  <c r="J153" i="112"/>
  <c r="BX156" i="112"/>
  <c r="Z156" i="112"/>
  <c r="BU165" i="112"/>
  <c r="W165" i="112"/>
  <c r="BK168" i="112"/>
  <c r="M168" i="112"/>
  <c r="BW168" i="112"/>
  <c r="L171" i="112"/>
  <c r="Y171" i="112"/>
  <c r="K172" i="112"/>
  <c r="BJ171" i="112" s="1"/>
  <c r="X172" i="112"/>
  <c r="J175" i="112"/>
  <c r="BI174" i="112" s="1"/>
  <c r="BH174" i="112"/>
  <c r="T178" i="112"/>
  <c r="AG178" i="112"/>
  <c r="BV183" i="112"/>
  <c r="BI186" i="112"/>
  <c r="K186" i="112"/>
  <c r="X186" i="112"/>
  <c r="W187" i="112"/>
  <c r="BU186" i="112"/>
  <c r="BH201" i="112"/>
  <c r="J201" i="112"/>
  <c r="X213" i="112"/>
  <c r="BV213" i="112"/>
  <c r="BK240" i="112"/>
  <c r="M240" i="112"/>
  <c r="Z243" i="112"/>
  <c r="AG247" i="112"/>
  <c r="BH258" i="112"/>
  <c r="J258" i="112"/>
  <c r="X261" i="112"/>
  <c r="BV261" i="112"/>
  <c r="K285" i="112"/>
  <c r="BW294" i="112"/>
  <c r="Y294" i="112"/>
  <c r="T49" i="112"/>
  <c r="AG49" i="112"/>
  <c r="CI57" i="112"/>
  <c r="T61" i="112"/>
  <c r="AG61" i="112"/>
  <c r="CI69" i="112"/>
  <c r="T73" i="112"/>
  <c r="AG73" i="112"/>
  <c r="CI81" i="112"/>
  <c r="T85" i="112"/>
  <c r="AG85" i="112"/>
  <c r="CI93" i="112"/>
  <c r="CI105" i="112"/>
  <c r="CI117" i="112"/>
  <c r="CI129" i="112"/>
  <c r="CI141" i="112"/>
  <c r="T145" i="112"/>
  <c r="AG145" i="112"/>
  <c r="CI153" i="112"/>
  <c r="T157" i="112"/>
  <c r="AG157" i="112"/>
  <c r="CI165" i="112"/>
  <c r="T169" i="112"/>
  <c r="AG169" i="112"/>
  <c r="CI177" i="112"/>
  <c r="T181" i="112"/>
  <c r="AG181" i="112"/>
  <c r="CI189" i="112"/>
  <c r="T193" i="112"/>
  <c r="CI201" i="112"/>
  <c r="T211" i="112"/>
  <c r="BU216" i="112"/>
  <c r="AG223" i="112"/>
  <c r="AG229" i="112"/>
  <c r="T238" i="112"/>
  <c r="AG250" i="112"/>
  <c r="T253" i="112"/>
  <c r="T259" i="112"/>
  <c r="BU264" i="112"/>
  <c r="AG271" i="112"/>
  <c r="AG277" i="112"/>
  <c r="AG280" i="112"/>
  <c r="BU285" i="112"/>
  <c r="BW291" i="112"/>
  <c r="CI297" i="112"/>
  <c r="BH300" i="112"/>
  <c r="J300" i="112"/>
  <c r="Q7" i="113"/>
  <c r="J48" i="112"/>
  <c r="W48" i="112"/>
  <c r="CI48" i="112"/>
  <c r="CI60" i="112"/>
  <c r="J72" i="112"/>
  <c r="W72" i="112"/>
  <c r="CI72" i="112"/>
  <c r="J84" i="112"/>
  <c r="W84" i="112"/>
  <c r="CI84" i="112"/>
  <c r="J96" i="112"/>
  <c r="W96" i="112"/>
  <c r="CI96" i="112"/>
  <c r="J108" i="112"/>
  <c r="W108" i="112"/>
  <c r="CI108" i="112"/>
  <c r="J120" i="112"/>
  <c r="W120" i="112"/>
  <c r="CI120" i="112"/>
  <c r="CI132" i="112"/>
  <c r="CI144" i="112"/>
  <c r="CI156" i="112"/>
  <c r="CI168" i="112"/>
  <c r="J180" i="112"/>
  <c r="W180" i="112"/>
  <c r="CI180" i="112"/>
  <c r="J192" i="112"/>
  <c r="W192" i="112"/>
  <c r="CI192" i="112"/>
  <c r="J204" i="112"/>
  <c r="W204" i="112"/>
  <c r="CI204" i="112"/>
  <c r="AG211" i="112"/>
  <c r="X216" i="112"/>
  <c r="AG217" i="112"/>
  <c r="BG223" i="112"/>
  <c r="J225" i="112"/>
  <c r="T226" i="112"/>
  <c r="W237" i="112"/>
  <c r="AG238" i="112"/>
  <c r="BI240" i="112"/>
  <c r="T241" i="112"/>
  <c r="J244" i="112"/>
  <c r="J246" i="112"/>
  <c r="T247" i="112"/>
  <c r="BU252" i="112"/>
  <c r="W256" i="112"/>
  <c r="BG256" i="112"/>
  <c r="W258" i="112"/>
  <c r="AG259" i="112"/>
  <c r="X264" i="112"/>
  <c r="AG265" i="112"/>
  <c r="BG271" i="112"/>
  <c r="J273" i="112"/>
  <c r="T274" i="112"/>
  <c r="BW279" i="112"/>
  <c r="T280" i="112"/>
  <c r="W285" i="112"/>
  <c r="BG286" i="112"/>
  <c r="CI285" i="112"/>
  <c r="BH288" i="112"/>
  <c r="J288" i="112"/>
  <c r="L291" i="112"/>
  <c r="Y291" i="112"/>
  <c r="BV291" i="112"/>
  <c r="J295" i="112"/>
  <c r="BH297" i="112"/>
  <c r="AG298" i="112"/>
  <c r="L48" i="113"/>
  <c r="J213" i="112"/>
  <c r="BU213" i="112"/>
  <c r="T214" i="112"/>
  <c r="T220" i="112"/>
  <c r="W225" i="112"/>
  <c r="BG226" i="112"/>
  <c r="AG226" i="112"/>
  <c r="J232" i="112"/>
  <c r="J234" i="112"/>
  <c r="CJ234" i="112"/>
  <c r="BU240" i="112"/>
  <c r="BH243" i="112"/>
  <c r="W244" i="112"/>
  <c r="W246" i="112"/>
  <c r="BH249" i="112"/>
  <c r="CI249" i="112"/>
  <c r="X252" i="112"/>
  <c r="BU255" i="112"/>
  <c r="J261" i="112"/>
  <c r="BU261" i="112"/>
  <c r="T262" i="112"/>
  <c r="T268" i="112"/>
  <c r="W273" i="112"/>
  <c r="BG274" i="112"/>
  <c r="AG274" i="112"/>
  <c r="Y279" i="112"/>
  <c r="BV279" i="112"/>
  <c r="J283" i="112"/>
  <c r="BH285" i="112"/>
  <c r="AG286" i="112"/>
  <c r="BV294" i="112"/>
  <c r="AG295" i="112"/>
  <c r="J297" i="112"/>
  <c r="BU300" i="112"/>
  <c r="W300" i="112"/>
  <c r="L301" i="112"/>
  <c r="Y301" i="112"/>
  <c r="J171" i="113"/>
  <c r="BH171" i="113"/>
  <c r="BH172" i="113" s="1"/>
  <c r="Q19" i="113"/>
  <c r="M31" i="113"/>
  <c r="BI42" i="113"/>
  <c r="BI43" i="113" s="1"/>
  <c r="K42" i="113"/>
  <c r="J57" i="113"/>
  <c r="BH57" i="113"/>
  <c r="BH58" i="113" s="1"/>
  <c r="P214" i="113"/>
  <c r="J69" i="113"/>
  <c r="BH69" i="113"/>
  <c r="BH70" i="113" s="1"/>
  <c r="L138" i="113"/>
  <c r="J27" i="113"/>
  <c r="BH27" i="113"/>
  <c r="BH28" i="113" s="1"/>
  <c r="BI7" i="113"/>
  <c r="K25" i="113"/>
  <c r="BJ24" i="113" s="1"/>
  <c r="BJ25" i="113" s="1"/>
  <c r="J51" i="113"/>
  <c r="BH51" i="113"/>
  <c r="BH52" i="113" s="1"/>
  <c r="L55" i="113"/>
  <c r="K67" i="113"/>
  <c r="K79" i="113"/>
  <c r="L84" i="113"/>
  <c r="BH94" i="113"/>
  <c r="J141" i="113"/>
  <c r="BH141" i="113"/>
  <c r="BH142" i="113" s="1"/>
  <c r="M145" i="113"/>
  <c r="BI156" i="113"/>
  <c r="BI157" i="113" s="1"/>
  <c r="K156" i="113"/>
  <c r="L162" i="113"/>
  <c r="K169" i="113"/>
  <c r="BH190" i="113"/>
  <c r="T28" i="113"/>
  <c r="K49" i="113"/>
  <c r="BJ48" i="113" s="1"/>
  <c r="BJ49" i="113" s="1"/>
  <c r="J63" i="113"/>
  <c r="BH63" i="113"/>
  <c r="BH64" i="113" s="1"/>
  <c r="T70" i="113"/>
  <c r="J75" i="113"/>
  <c r="BH75" i="113"/>
  <c r="BH76" i="113" s="1"/>
  <c r="T82" i="113"/>
  <c r="J87" i="113"/>
  <c r="BH87" i="113"/>
  <c r="BH88" i="113" s="1"/>
  <c r="M91" i="113"/>
  <c r="BI126" i="113"/>
  <c r="BI127" i="113" s="1"/>
  <c r="K126" i="113"/>
  <c r="K139" i="113"/>
  <c r="BJ138" i="113" s="1"/>
  <c r="BJ139" i="113" s="1"/>
  <c r="J165" i="113"/>
  <c r="BH165" i="113"/>
  <c r="BH166" i="113" s="1"/>
  <c r="T172" i="113"/>
  <c r="J177" i="113"/>
  <c r="BH177" i="113"/>
  <c r="BH178" i="113" s="1"/>
  <c r="M181" i="113"/>
  <c r="M187" i="113"/>
  <c r="M193" i="113"/>
  <c r="J201" i="113"/>
  <c r="BH201" i="113"/>
  <c r="BH202" i="113" s="1"/>
  <c r="K210" i="113"/>
  <c r="T13" i="113"/>
  <c r="L24" i="113"/>
  <c r="L61" i="113"/>
  <c r="L66" i="113"/>
  <c r="K73" i="113"/>
  <c r="K85" i="113"/>
  <c r="BJ84" i="113" s="1"/>
  <c r="BJ85" i="113" s="1"/>
  <c r="K163" i="113"/>
  <c r="BJ162" i="113" s="1"/>
  <c r="BJ163" i="113" s="1"/>
  <c r="K175" i="113"/>
  <c r="K190" i="113"/>
  <c r="K196" i="113"/>
  <c r="L199" i="113"/>
  <c r="K285" i="113"/>
  <c r="M6" i="113"/>
  <c r="BK6" i="113"/>
  <c r="J9" i="113"/>
  <c r="T10" i="113"/>
  <c r="J15" i="113"/>
  <c r="T16" i="113"/>
  <c r="J21" i="113"/>
  <c r="T22" i="113"/>
  <c r="BI36" i="113"/>
  <c r="BI37" i="113" s="1"/>
  <c r="T37" i="113"/>
  <c r="J45" i="113"/>
  <c r="T46" i="113"/>
  <c r="K58" i="113"/>
  <c r="K64" i="113"/>
  <c r="BI96" i="113"/>
  <c r="BI97" i="113" s="1"/>
  <c r="T97" i="113"/>
  <c r="T103" i="113"/>
  <c r="T109" i="113"/>
  <c r="T115" i="113"/>
  <c r="T121" i="113"/>
  <c r="J129" i="113"/>
  <c r="T130" i="113"/>
  <c r="J135" i="113"/>
  <c r="T136" i="113"/>
  <c r="BI150" i="113"/>
  <c r="BI151" i="113" s="1"/>
  <c r="T151" i="113"/>
  <c r="J159" i="113"/>
  <c r="T160" i="113"/>
  <c r="K202" i="113"/>
  <c r="J207" i="113"/>
  <c r="L213" i="113"/>
  <c r="BJ213" i="113"/>
  <c r="BJ214" i="113" s="1"/>
  <c r="BI213" i="113"/>
  <c r="BI214" i="113" s="1"/>
  <c r="BJ7" i="113"/>
  <c r="M36" i="113"/>
  <c r="BK36" i="113"/>
  <c r="BK37" i="113" s="1"/>
  <c r="J39" i="113"/>
  <c r="T40" i="113"/>
  <c r="M96" i="113"/>
  <c r="BK96" i="113"/>
  <c r="BK97" i="113" s="1"/>
  <c r="J99" i="113"/>
  <c r="T100" i="113"/>
  <c r="J105" i="113"/>
  <c r="T106" i="113"/>
  <c r="J111" i="113"/>
  <c r="T112" i="113"/>
  <c r="J117" i="113"/>
  <c r="T118" i="113"/>
  <c r="BK120" i="113"/>
  <c r="BK121" i="113" s="1"/>
  <c r="J123" i="113"/>
  <c r="T124" i="113"/>
  <c r="M150" i="113"/>
  <c r="BK150" i="113"/>
  <c r="BK151" i="113" s="1"/>
  <c r="J153" i="113"/>
  <c r="T154" i="113"/>
  <c r="M186" i="113"/>
  <c r="BK186" i="113"/>
  <c r="BK187" i="113" s="1"/>
  <c r="K208" i="113"/>
  <c r="BI24" i="113"/>
  <c r="BI25" i="113" s="1"/>
  <c r="K30" i="113"/>
  <c r="J33" i="113"/>
  <c r="T34" i="113"/>
  <c r="BJ36" i="113"/>
  <c r="BJ37" i="113" s="1"/>
  <c r="BH39" i="113"/>
  <c r="BH40" i="113" s="1"/>
  <c r="BI48" i="113"/>
  <c r="BI49" i="113" s="1"/>
  <c r="K54" i="113"/>
  <c r="K60" i="113"/>
  <c r="BI66" i="113"/>
  <c r="BI67" i="113" s="1"/>
  <c r="BI84" i="113"/>
  <c r="BI85" i="113" s="1"/>
  <c r="K90" i="113"/>
  <c r="J93" i="113"/>
  <c r="T94" i="113"/>
  <c r="BJ96" i="113"/>
  <c r="BJ97" i="113" s="1"/>
  <c r="BH99" i="113"/>
  <c r="BH100" i="113" s="1"/>
  <c r="BH105" i="113"/>
  <c r="BH106" i="113" s="1"/>
  <c r="BH111" i="113"/>
  <c r="BH112" i="113" s="1"/>
  <c r="BH117" i="113"/>
  <c r="BH118" i="113" s="1"/>
  <c r="BH123" i="113"/>
  <c r="BH124" i="113" s="1"/>
  <c r="BI138" i="113"/>
  <c r="BI139" i="113" s="1"/>
  <c r="K144" i="113"/>
  <c r="J147" i="113"/>
  <c r="T148" i="113"/>
  <c r="BJ150" i="113"/>
  <c r="BJ151" i="113" s="1"/>
  <c r="BH153" i="113"/>
  <c r="BH154" i="113" s="1"/>
  <c r="BI162" i="113"/>
  <c r="BI163" i="113" s="1"/>
  <c r="K180" i="113"/>
  <c r="J183" i="113"/>
  <c r="T184" i="113"/>
  <c r="BJ186" i="113"/>
  <c r="BJ187" i="113" s="1"/>
  <c r="J189" i="113"/>
  <c r="J195" i="113"/>
  <c r="K198" i="113"/>
  <c r="J280" i="113"/>
  <c r="BI279" i="113" s="1"/>
  <c r="BI280" i="113" s="1"/>
  <c r="BG211" i="113"/>
  <c r="J220" i="113"/>
  <c r="J226" i="113"/>
  <c r="J232" i="113"/>
  <c r="J238" i="113"/>
  <c r="J244" i="113"/>
  <c r="J250" i="113"/>
  <c r="J256" i="113"/>
  <c r="J262" i="113"/>
  <c r="J268" i="113"/>
  <c r="J274" i="113"/>
  <c r="K279" i="113"/>
  <c r="BG280" i="113"/>
  <c r="BH24" i="113"/>
  <c r="BH30" i="113"/>
  <c r="BH31" i="113" s="1"/>
  <c r="BH36" i="113"/>
  <c r="BH37" i="113" s="1"/>
  <c r="BH42" i="113"/>
  <c r="BH43" i="113" s="1"/>
  <c r="BH48" i="113"/>
  <c r="BH49" i="113" s="1"/>
  <c r="BH54" i="113"/>
  <c r="BH55" i="113" s="1"/>
  <c r="BH60" i="113"/>
  <c r="BH61" i="113" s="1"/>
  <c r="BH66" i="113"/>
  <c r="BH67" i="113" s="1"/>
  <c r="BH90" i="113"/>
  <c r="BH91" i="113" s="1"/>
  <c r="BH96" i="113"/>
  <c r="BH97" i="113" s="1"/>
  <c r="BH126" i="113"/>
  <c r="BH127" i="113" s="1"/>
  <c r="BH138" i="113"/>
  <c r="BH139" i="113" s="1"/>
  <c r="BH144" i="113"/>
  <c r="BH145" i="113" s="1"/>
  <c r="BH150" i="113"/>
  <c r="BH151" i="113" s="1"/>
  <c r="BH156" i="113"/>
  <c r="BH157" i="113" s="1"/>
  <c r="BH162" i="113"/>
  <c r="BH163" i="113" s="1"/>
  <c r="BH180" i="113"/>
  <c r="BH181" i="113" s="1"/>
  <c r="BH186" i="113"/>
  <c r="BH187" i="113" s="1"/>
  <c r="BH192" i="113"/>
  <c r="BH193" i="113" s="1"/>
  <c r="BH198" i="113"/>
  <c r="BH199" i="113" s="1"/>
  <c r="BH204" i="113"/>
  <c r="BH205" i="113" s="1"/>
  <c r="BH210" i="113"/>
  <c r="BH211" i="113" s="1"/>
  <c r="J211" i="113"/>
  <c r="BI210" i="113" s="1"/>
  <c r="BI211" i="113" s="1"/>
  <c r="BH213" i="113"/>
  <c r="BH214" i="113" s="1"/>
  <c r="J286" i="113"/>
  <c r="BI285" i="113" s="1"/>
  <c r="BI286" i="113" s="1"/>
  <c r="J292" i="113"/>
  <c r="J298" i="113"/>
  <c r="J304" i="113"/>
  <c r="T217" i="113"/>
  <c r="T223" i="113"/>
  <c r="T229" i="113"/>
  <c r="T235" i="113"/>
  <c r="T241" i="113"/>
  <c r="T247" i="113"/>
  <c r="T253" i="113"/>
  <c r="T259" i="113"/>
  <c r="T265" i="113"/>
  <c r="T271" i="113"/>
  <c r="T277" i="113"/>
  <c r="BH279" i="113"/>
  <c r="BH280" i="113" s="1"/>
  <c r="T283" i="113"/>
  <c r="BH285" i="113"/>
  <c r="BH286" i="113" s="1"/>
  <c r="T289" i="113"/>
  <c r="T295" i="113"/>
  <c r="T301" i="113"/>
  <c r="F9" i="114"/>
  <c r="E9" i="114"/>
  <c r="H10" i="114"/>
  <c r="G10" i="114"/>
  <c r="G13" i="114"/>
  <c r="H13" i="114"/>
  <c r="E15" i="114"/>
  <c r="H18" i="114"/>
  <c r="G19" i="114"/>
  <c r="H19" i="114"/>
  <c r="G4" i="114"/>
  <c r="H6" i="114"/>
  <c r="G6" i="114"/>
  <c r="E16" i="114"/>
  <c r="F16" i="114"/>
  <c r="G55" i="114"/>
  <c r="H55" i="114"/>
  <c r="E8" i="114"/>
  <c r="F8" i="114"/>
  <c r="E14" i="114"/>
  <c r="F14" i="114"/>
  <c r="G28" i="114"/>
  <c r="H28" i="114"/>
  <c r="G36" i="114"/>
  <c r="H36" i="114"/>
  <c r="G44" i="114"/>
  <c r="H44" i="114"/>
  <c r="G47" i="114"/>
  <c r="H47" i="114"/>
  <c r="H17" i="114"/>
  <c r="G26" i="114"/>
  <c r="H26" i="114"/>
  <c r="G34" i="114"/>
  <c r="H34" i="114"/>
  <c r="G42" i="114"/>
  <c r="H42" i="114"/>
  <c r="E52" i="114"/>
  <c r="H53" i="114"/>
  <c r="G53" i="114"/>
  <c r="E55" i="114"/>
  <c r="F55" i="114"/>
  <c r="H65" i="114"/>
  <c r="G65" i="114"/>
  <c r="E67" i="114"/>
  <c r="F67" i="114"/>
  <c r="E77" i="114"/>
  <c r="F77" i="114"/>
  <c r="G79" i="114"/>
  <c r="H79" i="114"/>
  <c r="H96" i="114"/>
  <c r="G96" i="114"/>
  <c r="F97" i="114"/>
  <c r="E97" i="114"/>
  <c r="F6" i="114"/>
  <c r="E7" i="114"/>
  <c r="G8" i="114"/>
  <c r="E13" i="114"/>
  <c r="G14" i="114"/>
  <c r="G15" i="114"/>
  <c r="H15" i="114"/>
  <c r="E18" i="114"/>
  <c r="F18" i="114"/>
  <c r="G24" i="114"/>
  <c r="H24" i="114"/>
  <c r="G32" i="114"/>
  <c r="H32" i="114"/>
  <c r="G40" i="114"/>
  <c r="H40" i="114"/>
  <c r="G63" i="114"/>
  <c r="H63" i="114"/>
  <c r="E79" i="114"/>
  <c r="F79" i="114"/>
  <c r="F21" i="114"/>
  <c r="G22" i="114"/>
  <c r="H22" i="114"/>
  <c r="G30" i="114"/>
  <c r="H30" i="114"/>
  <c r="G38" i="114"/>
  <c r="H38" i="114"/>
  <c r="G46" i="114"/>
  <c r="H46" i="114"/>
  <c r="H49" i="114"/>
  <c r="G49" i="114"/>
  <c r="H57" i="114"/>
  <c r="G57" i="114"/>
  <c r="E60" i="114"/>
  <c r="H61" i="114"/>
  <c r="G61" i="114"/>
  <c r="E63" i="114"/>
  <c r="F63" i="114"/>
  <c r="E68" i="114"/>
  <c r="H69" i="114"/>
  <c r="G69" i="114"/>
  <c r="G72" i="114"/>
  <c r="H72" i="114"/>
  <c r="E17" i="114"/>
  <c r="H21" i="114"/>
  <c r="G21" i="114"/>
  <c r="F22" i="114"/>
  <c r="E22" i="114"/>
  <c r="H23" i="114"/>
  <c r="G23" i="114"/>
  <c r="F24" i="114"/>
  <c r="E24" i="114"/>
  <c r="H25" i="114"/>
  <c r="G25" i="114"/>
  <c r="F26" i="114"/>
  <c r="E26" i="114"/>
  <c r="H27" i="114"/>
  <c r="G27" i="114"/>
  <c r="F28" i="114"/>
  <c r="E28" i="114"/>
  <c r="H29" i="114"/>
  <c r="G29" i="114"/>
  <c r="F30" i="114"/>
  <c r="E30" i="114"/>
  <c r="H31" i="114"/>
  <c r="G31" i="114"/>
  <c r="F32" i="114"/>
  <c r="E32" i="114"/>
  <c r="H33" i="114"/>
  <c r="G33" i="114"/>
  <c r="F34" i="114"/>
  <c r="E34" i="114"/>
  <c r="H35" i="114"/>
  <c r="G35" i="114"/>
  <c r="F36" i="114"/>
  <c r="E36" i="114"/>
  <c r="H37" i="114"/>
  <c r="G37" i="114"/>
  <c r="F38" i="114"/>
  <c r="E38" i="114"/>
  <c r="H39" i="114"/>
  <c r="G39" i="114"/>
  <c r="F40" i="114"/>
  <c r="E40" i="114"/>
  <c r="H41" i="114"/>
  <c r="G41" i="114"/>
  <c r="F42" i="114"/>
  <c r="E42" i="114"/>
  <c r="H43" i="114"/>
  <c r="G43" i="114"/>
  <c r="F44" i="114"/>
  <c r="E44" i="114"/>
  <c r="H45" i="114"/>
  <c r="G45" i="114"/>
  <c r="F46" i="114"/>
  <c r="E46" i="114"/>
  <c r="E47" i="114"/>
  <c r="F47" i="114"/>
  <c r="E69" i="114"/>
  <c r="F69" i="114"/>
  <c r="E76" i="114"/>
  <c r="H77" i="114"/>
  <c r="G77" i="114"/>
  <c r="F83" i="114"/>
  <c r="E83" i="114"/>
  <c r="F89" i="114"/>
  <c r="E89" i="114"/>
  <c r="F99" i="114"/>
  <c r="E99" i="114"/>
  <c r="H102" i="114"/>
  <c r="G102" i="114"/>
  <c r="F51" i="114"/>
  <c r="E53" i="114"/>
  <c r="F53" i="114"/>
  <c r="E61" i="114"/>
  <c r="F61" i="114"/>
  <c r="E71" i="114"/>
  <c r="F71" i="114"/>
  <c r="F93" i="114"/>
  <c r="E93" i="114"/>
  <c r="F95" i="114"/>
  <c r="E95" i="114"/>
  <c r="H50" i="114"/>
  <c r="G51" i="114"/>
  <c r="H58" i="114"/>
  <c r="G59" i="114"/>
  <c r="H66" i="114"/>
  <c r="G67" i="114"/>
  <c r="E70" i="114"/>
  <c r="H74" i="114"/>
  <c r="G75" i="114"/>
  <c r="E78" i="114"/>
  <c r="E80" i="114"/>
  <c r="H84" i="114"/>
  <c r="G84" i="114"/>
  <c r="E86" i="114"/>
  <c r="H90" i="114"/>
  <c r="G90" i="114"/>
  <c r="E92" i="114"/>
  <c r="H94" i="114"/>
  <c r="G94" i="114"/>
  <c r="E48" i="114"/>
  <c r="H52" i="114"/>
  <c r="E56" i="114"/>
  <c r="H60" i="114"/>
  <c r="E64" i="114"/>
  <c r="H68" i="114"/>
  <c r="E72" i="114"/>
  <c r="H76" i="114"/>
  <c r="H82" i="114"/>
  <c r="G82" i="114"/>
  <c r="F85" i="114"/>
  <c r="E85" i="114"/>
  <c r="H88" i="114"/>
  <c r="G88" i="114"/>
  <c r="H100" i="114"/>
  <c r="G100" i="114"/>
  <c r="E102" i="114"/>
  <c r="F49" i="114"/>
  <c r="H54" i="114"/>
  <c r="F57" i="114"/>
  <c r="H62" i="114"/>
  <c r="F65" i="114"/>
  <c r="H70" i="114"/>
  <c r="F73" i="114"/>
  <c r="H78" i="114"/>
  <c r="H80" i="114"/>
  <c r="G80" i="114"/>
  <c r="H86" i="114"/>
  <c r="G86" i="114"/>
  <c r="H92" i="114"/>
  <c r="G92" i="114"/>
  <c r="H98" i="114"/>
  <c r="G98" i="114"/>
  <c r="F101" i="114"/>
  <c r="E101" i="114"/>
  <c r="CJ63" i="112" l="1"/>
  <c r="CJ159" i="112"/>
  <c r="BJ45" i="112"/>
  <c r="BI46" i="112"/>
  <c r="CJ195" i="112"/>
  <c r="BI303" i="112"/>
  <c r="L42" i="112"/>
  <c r="BH37" i="112"/>
  <c r="BH304" i="112"/>
  <c r="BJ168" i="112"/>
  <c r="BJ279" i="112"/>
  <c r="BJ280" i="112" s="1"/>
  <c r="BJ303" i="112"/>
  <c r="BJ304" i="112" s="1"/>
  <c r="BI42" i="112"/>
  <c r="BI279" i="112"/>
  <c r="CK279" i="112" s="1"/>
  <c r="BH214" i="112"/>
  <c r="BJ120" i="113"/>
  <c r="BJ121" i="113" s="1"/>
  <c r="BI120" i="113"/>
  <c r="BI121" i="113" s="1"/>
  <c r="BI280" i="112"/>
  <c r="L58" i="112"/>
  <c r="BH144" i="112"/>
  <c r="J144" i="112"/>
  <c r="BG283" i="112"/>
  <c r="CI282" i="112"/>
  <c r="J292" i="112"/>
  <c r="BH291" i="112"/>
  <c r="BH12" i="113"/>
  <c r="BH13" i="113" s="1"/>
  <c r="J12" i="113"/>
  <c r="CI87" i="112"/>
  <c r="BG88" i="112"/>
  <c r="BH282" i="112"/>
  <c r="CJ282" i="112" s="1"/>
  <c r="J282" i="112"/>
  <c r="BI282" i="112" s="1"/>
  <c r="CI291" i="112"/>
  <c r="BG292" i="112"/>
  <c r="BI18" i="113"/>
  <c r="BI19" i="113" s="1"/>
  <c r="K18" i="113"/>
  <c r="BH219" i="113"/>
  <c r="BH220" i="113" s="1"/>
  <c r="J219" i="113"/>
  <c r="BJ24" i="112"/>
  <c r="L24" i="112"/>
  <c r="BH219" i="112"/>
  <c r="J219" i="112"/>
  <c r="BH246" i="112"/>
  <c r="P265" i="112"/>
  <c r="T16" i="112"/>
  <c r="CJ51" i="112"/>
  <c r="BG52" i="112"/>
  <c r="J123" i="112"/>
  <c r="BH123" i="112"/>
  <c r="J148" i="112"/>
  <c r="BH147" i="112"/>
  <c r="BH73" i="112"/>
  <c r="J87" i="112"/>
  <c r="BH87" i="112"/>
  <c r="CI99" i="112"/>
  <c r="BG100" i="112"/>
  <c r="J111" i="112"/>
  <c r="BH111" i="112"/>
  <c r="BH156" i="112"/>
  <c r="J156" i="112"/>
  <c r="CI183" i="112"/>
  <c r="BG184" i="112"/>
  <c r="CI195" i="112"/>
  <c r="BG196" i="112"/>
  <c r="BH210" i="112"/>
  <c r="J210" i="112"/>
  <c r="CI216" i="112"/>
  <c r="BG217" i="112"/>
  <c r="P217" i="112"/>
  <c r="BH294" i="112"/>
  <c r="J294" i="112"/>
  <c r="BI294" i="112" s="1"/>
  <c r="CK294" i="112" s="1"/>
  <c r="BH72" i="113"/>
  <c r="BH73" i="113" s="1"/>
  <c r="J72" i="113"/>
  <c r="J15" i="112"/>
  <c r="BH15" i="112"/>
  <c r="BH60" i="112"/>
  <c r="J60" i="112"/>
  <c r="BG64" i="112"/>
  <c r="J183" i="112"/>
  <c r="BH183" i="112"/>
  <c r="J252" i="112"/>
  <c r="BH252" i="112"/>
  <c r="CI264" i="112"/>
  <c r="BG265" i="112"/>
  <c r="BG31" i="113"/>
  <c r="BG5" i="113" a="1"/>
  <c r="BG5" i="113" s="1"/>
  <c r="BH108" i="113"/>
  <c r="BH109" i="113" s="1"/>
  <c r="J108" i="113"/>
  <c r="M133" i="113"/>
  <c r="BH168" i="113"/>
  <c r="BH169" i="113" s="1"/>
  <c r="J168" i="113"/>
  <c r="BH297" i="113"/>
  <c r="BH298" i="113" s="1"/>
  <c r="J297" i="113"/>
  <c r="BI147" i="112"/>
  <c r="BI159" i="112"/>
  <c r="BG208" i="112"/>
  <c r="CI231" i="112"/>
  <c r="BG280" i="112"/>
  <c r="BH9" i="113"/>
  <c r="BI60" i="113"/>
  <c r="BI61" i="113" s="1"/>
  <c r="T88" i="113"/>
  <c r="BI192" i="113"/>
  <c r="BI193" i="113" s="1"/>
  <c r="K192" i="113"/>
  <c r="BH222" i="113"/>
  <c r="BH223" i="113" s="1"/>
  <c r="J222" i="113"/>
  <c r="J231" i="113"/>
  <c r="BH234" i="113"/>
  <c r="BH235" i="113" s="1"/>
  <c r="J234" i="113"/>
  <c r="J243" i="113"/>
  <c r="BI243" i="113" s="1"/>
  <c r="BI244" i="113" s="1"/>
  <c r="BH246" i="113"/>
  <c r="BH247" i="113" s="1"/>
  <c r="J246" i="113"/>
  <c r="J255" i="113"/>
  <c r="BH258" i="113"/>
  <c r="BH259" i="113" s="1"/>
  <c r="J258" i="113"/>
  <c r="J267" i="113"/>
  <c r="BI267" i="113" s="1"/>
  <c r="BI268" i="113" s="1"/>
  <c r="BH270" i="113"/>
  <c r="BH271" i="113" s="1"/>
  <c r="J270" i="113"/>
  <c r="J282" i="113"/>
  <c r="BH288" i="113"/>
  <c r="BH289" i="113" s="1"/>
  <c r="J288" i="113"/>
  <c r="BH303" i="113"/>
  <c r="BH304" i="113" s="1"/>
  <c r="J303" i="113"/>
  <c r="BI303" i="113" s="1"/>
  <c r="BI304" i="113" s="1"/>
  <c r="AO3" i="112"/>
  <c r="V2" i="112" s="1"/>
  <c r="BH30" i="112"/>
  <c r="CJ30" i="112" s="1"/>
  <c r="BI39" i="112"/>
  <c r="BG43" i="112"/>
  <c r="BI51" i="112"/>
  <c r="BI63" i="112"/>
  <c r="BH99" i="112"/>
  <c r="BG112" i="112"/>
  <c r="BH121" i="112"/>
  <c r="BI132" i="112"/>
  <c r="BG172" i="112"/>
  <c r="BH207" i="112"/>
  <c r="BI228" i="112"/>
  <c r="BH228" i="112"/>
  <c r="CJ228" i="112" s="1"/>
  <c r="BG259" i="112"/>
  <c r="CI258" i="112"/>
  <c r="BH274" i="112"/>
  <c r="CI303" i="112"/>
  <c r="BG304" i="112"/>
  <c r="BH15" i="113"/>
  <c r="BH16" i="113" s="1"/>
  <c r="J166" i="113"/>
  <c r="BH195" i="113"/>
  <c r="BH196" i="113" s="1"/>
  <c r="K205" i="113"/>
  <c r="BG28" i="112"/>
  <c r="J31" i="112"/>
  <c r="BH33" i="112"/>
  <c r="CJ33" i="112" s="1"/>
  <c r="K39" i="112"/>
  <c r="BG76" i="112"/>
  <c r="BH135" i="112"/>
  <c r="BG136" i="112"/>
  <c r="BG160" i="112"/>
  <c r="BI168" i="112"/>
  <c r="BH169" i="112"/>
  <c r="BH171" i="112"/>
  <c r="BH226" i="112"/>
  <c r="K228" i="112"/>
  <c r="BG238" i="112"/>
  <c r="CI237" i="112"/>
  <c r="CI246" i="112"/>
  <c r="BH267" i="112"/>
  <c r="J267" i="112"/>
  <c r="CI288" i="112"/>
  <c r="BG289" i="112"/>
  <c r="J298" i="112"/>
  <c r="BI297" i="112" s="1"/>
  <c r="BH33" i="113"/>
  <c r="BH34" i="113" s="1"/>
  <c r="J102" i="113"/>
  <c r="T127" i="113"/>
  <c r="T157" i="113"/>
  <c r="K204" i="113"/>
  <c r="J225" i="113"/>
  <c r="BH228" i="113"/>
  <c r="BH229" i="113" s="1"/>
  <c r="J228" i="113"/>
  <c r="J237" i="113"/>
  <c r="BH240" i="113"/>
  <c r="BH241" i="113" s="1"/>
  <c r="J240" i="113"/>
  <c r="J249" i="113"/>
  <c r="BH252" i="113"/>
  <c r="BH253" i="113" s="1"/>
  <c r="J252" i="113"/>
  <c r="J261" i="113"/>
  <c r="BH264" i="113"/>
  <c r="BH265" i="113" s="1"/>
  <c r="J264" i="113"/>
  <c r="J273" i="113"/>
  <c r="BH276" i="113"/>
  <c r="BH277" i="113" s="1"/>
  <c r="J276" i="113"/>
  <c r="J291" i="113"/>
  <c r="BH294" i="113"/>
  <c r="BH295" i="113" s="1"/>
  <c r="J294" i="113"/>
  <c r="BG241" i="112"/>
  <c r="BI54" i="113"/>
  <c r="BI55" i="113" s="1"/>
  <c r="BH216" i="113"/>
  <c r="BH217" i="113" s="1"/>
  <c r="BH240" i="112"/>
  <c r="CJ240" i="112" s="1"/>
  <c r="BH261" i="112"/>
  <c r="CJ261" i="112" s="1"/>
  <c r="BH276" i="112"/>
  <c r="CJ276" i="112" s="1"/>
  <c r="BH18" i="113"/>
  <c r="BH19" i="113" s="1"/>
  <c r="BI30" i="113"/>
  <c r="BI31" i="113" s="1"/>
  <c r="J52" i="113"/>
  <c r="J76" i="113"/>
  <c r="BI75" i="113" s="1"/>
  <c r="BI76" i="113" s="1"/>
  <c r="J78" i="113"/>
  <c r="J114" i="113"/>
  <c r="J132" i="113"/>
  <c r="T142" i="113"/>
  <c r="BI144" i="113"/>
  <c r="BI145" i="113" s="1"/>
  <c r="J174" i="113"/>
  <c r="T178" i="113"/>
  <c r="BI180" i="113"/>
  <c r="BI181" i="113" s="1"/>
  <c r="BI186" i="113"/>
  <c r="BI187" i="113" s="1"/>
  <c r="J216" i="113"/>
  <c r="J300" i="113"/>
  <c r="N36" i="113"/>
  <c r="BL36" i="113"/>
  <c r="BL37" i="113" s="1"/>
  <c r="K123" i="113"/>
  <c r="BI123" i="113"/>
  <c r="BI124" i="113" s="1"/>
  <c r="K207" i="113"/>
  <c r="BI207" i="113"/>
  <c r="BI208" i="113" s="1"/>
  <c r="M61" i="113"/>
  <c r="K165" i="113"/>
  <c r="BI165" i="113"/>
  <c r="BI166" i="113" s="1"/>
  <c r="N91" i="113"/>
  <c r="BW252" i="112"/>
  <c r="Y252" i="112"/>
  <c r="BI295" i="112"/>
  <c r="BX291" i="112"/>
  <c r="Z291" i="112"/>
  <c r="BV258" i="112"/>
  <c r="X258" i="112"/>
  <c r="CK138" i="112"/>
  <c r="M75" i="112"/>
  <c r="BI172" i="112"/>
  <c r="CK171" i="112"/>
  <c r="BW111" i="112"/>
  <c r="Y111" i="112"/>
  <c r="BV105" i="112"/>
  <c r="X105" i="112"/>
  <c r="X249" i="112"/>
  <c r="BV249" i="112"/>
  <c r="BW228" i="112"/>
  <c r="Y228" i="112"/>
  <c r="X220" i="112"/>
  <c r="BV219" i="112"/>
  <c r="Z87" i="112"/>
  <c r="BW195" i="112"/>
  <c r="Y195" i="112"/>
  <c r="BW147" i="112"/>
  <c r="Y147" i="112"/>
  <c r="BV141" i="112"/>
  <c r="X141" i="112"/>
  <c r="Y66" i="112"/>
  <c r="BI43" i="112"/>
  <c r="CK42" i="112"/>
  <c r="M135" i="112"/>
  <c r="BV81" i="112"/>
  <c r="X81" i="112"/>
  <c r="M99" i="112"/>
  <c r="BW15" i="112"/>
  <c r="Y15" i="112"/>
  <c r="L144" i="113"/>
  <c r="BJ144" i="113"/>
  <c r="BJ145" i="113" s="1"/>
  <c r="N186" i="113"/>
  <c r="BL186" i="113"/>
  <c r="BL187" i="113" s="1"/>
  <c r="K99" i="113"/>
  <c r="BI99" i="113"/>
  <c r="BI100" i="113" s="1"/>
  <c r="L190" i="113"/>
  <c r="L210" i="113"/>
  <c r="K177" i="113"/>
  <c r="BI177" i="113"/>
  <c r="BI178" i="113" s="1"/>
  <c r="K300" i="112"/>
  <c r="BI300" i="112"/>
  <c r="CM240" i="112"/>
  <c r="BI153" i="112"/>
  <c r="K153" i="112"/>
  <c r="Y90" i="112"/>
  <c r="L150" i="112"/>
  <c r="Y54" i="112"/>
  <c r="BW207" i="112"/>
  <c r="Y207" i="112"/>
  <c r="BV201" i="112"/>
  <c r="X201" i="112"/>
  <c r="Y126" i="112"/>
  <c r="BW63" i="112"/>
  <c r="Y63" i="112"/>
  <c r="BV57" i="112"/>
  <c r="X57" i="112"/>
  <c r="X268" i="112"/>
  <c r="BV267" i="112"/>
  <c r="Y267" i="112"/>
  <c r="L27" i="112"/>
  <c r="BJ27" i="112"/>
  <c r="BV222" i="112"/>
  <c r="X222" i="112"/>
  <c r="AA166" i="112"/>
  <c r="M42" i="112"/>
  <c r="BK42" i="112"/>
  <c r="Z18" i="112"/>
  <c r="N190" i="112"/>
  <c r="CK21" i="112"/>
  <c r="L90" i="113"/>
  <c r="BJ90" i="113"/>
  <c r="BJ91" i="113" s="1"/>
  <c r="K45" i="113"/>
  <c r="BI45" i="113"/>
  <c r="BI46" i="113" s="1"/>
  <c r="N187" i="113"/>
  <c r="L126" i="113"/>
  <c r="BJ126" i="113"/>
  <c r="BJ127" i="113" s="1"/>
  <c r="K57" i="113"/>
  <c r="BI57" i="113"/>
  <c r="BI58" i="113" s="1"/>
  <c r="Z301" i="112"/>
  <c r="K297" i="112"/>
  <c r="BI241" i="112"/>
  <c r="CK240" i="112"/>
  <c r="X180" i="112"/>
  <c r="BV180" i="112"/>
  <c r="K120" i="112"/>
  <c r="BI120" i="112"/>
  <c r="X84" i="112"/>
  <c r="BV84" i="112"/>
  <c r="K72" i="112"/>
  <c r="BI72" i="112"/>
  <c r="K48" i="112"/>
  <c r="BI48" i="112"/>
  <c r="Y186" i="112"/>
  <c r="M171" i="112"/>
  <c r="BK169" i="112"/>
  <c r="CM168" i="112"/>
  <c r="Y124" i="112"/>
  <c r="BW123" i="112"/>
  <c r="BJ136" i="112"/>
  <c r="CL135" i="112"/>
  <c r="X103" i="112"/>
  <c r="BJ249" i="112"/>
  <c r="L249" i="112"/>
  <c r="L222" i="112"/>
  <c r="K216" i="112"/>
  <c r="BI216" i="112"/>
  <c r="L174" i="112"/>
  <c r="BH115" i="112"/>
  <c r="CJ114" i="112"/>
  <c r="Y198" i="112"/>
  <c r="K91" i="112"/>
  <c r="BI90" i="112"/>
  <c r="Y196" i="112"/>
  <c r="X163" i="112"/>
  <c r="BV162" i="112"/>
  <c r="Y148" i="112"/>
  <c r="O30" i="112"/>
  <c r="Y184" i="112"/>
  <c r="BW183" i="112"/>
  <c r="N130" i="112"/>
  <c r="M199" i="113"/>
  <c r="L156" i="113"/>
  <c r="BJ156" i="113"/>
  <c r="BJ157" i="113" s="1"/>
  <c r="M55" i="113"/>
  <c r="BV246" i="112"/>
  <c r="X246" i="112"/>
  <c r="CJ288" i="112"/>
  <c r="BH289" i="112"/>
  <c r="K225" i="112"/>
  <c r="BI225" i="112"/>
  <c r="CK285" i="112"/>
  <c r="BH259" i="112"/>
  <c r="CJ258" i="112"/>
  <c r="BI175" i="112"/>
  <c r="CK174" i="112"/>
  <c r="BJ133" i="112"/>
  <c r="CL132" i="112"/>
  <c r="Z135" i="112"/>
  <c r="BH265" i="112"/>
  <c r="CJ264" i="112"/>
  <c r="BX144" i="112"/>
  <c r="Z144" i="112"/>
  <c r="BH94" i="112"/>
  <c r="CJ93" i="112"/>
  <c r="BH67" i="112"/>
  <c r="CJ66" i="112"/>
  <c r="BK303" i="112"/>
  <c r="M303" i="112"/>
  <c r="L184" i="112"/>
  <c r="BH139" i="112"/>
  <c r="CJ138" i="112"/>
  <c r="L54" i="112"/>
  <c r="M255" i="112"/>
  <c r="BH178" i="112"/>
  <c r="CJ177" i="112"/>
  <c r="BI163" i="112"/>
  <c r="CK162" i="112"/>
  <c r="Z154" i="112"/>
  <c r="Y133" i="112"/>
  <c r="BW132" i="112"/>
  <c r="BH130" i="112"/>
  <c r="CJ129" i="112"/>
  <c r="BV93" i="112"/>
  <c r="X93" i="112"/>
  <c r="BH10" i="112"/>
  <c r="CJ9" i="112"/>
  <c r="K6" i="112"/>
  <c r="BI6" i="112"/>
  <c r="AD262" i="112"/>
  <c r="K304" i="113"/>
  <c r="K292" i="113"/>
  <c r="BH25" i="113"/>
  <c r="K268" i="113"/>
  <c r="K256" i="113"/>
  <c r="K244" i="113"/>
  <c r="K232" i="113"/>
  <c r="K220" i="113"/>
  <c r="K280" i="113"/>
  <c r="L198" i="113"/>
  <c r="BJ198" i="113"/>
  <c r="BJ199" i="113" s="1"/>
  <c r="K189" i="113"/>
  <c r="BI189" i="113"/>
  <c r="BI190" i="113" s="1"/>
  <c r="K183" i="113"/>
  <c r="BI183" i="113"/>
  <c r="BI184" i="113" s="1"/>
  <c r="L60" i="113"/>
  <c r="BJ60" i="113"/>
  <c r="BJ61" i="113" s="1"/>
  <c r="L30" i="113"/>
  <c r="BJ30" i="113"/>
  <c r="BJ31" i="113" s="1"/>
  <c r="N150" i="113"/>
  <c r="BL150" i="113"/>
  <c r="BL151" i="113" s="1"/>
  <c r="K117" i="113"/>
  <c r="BI117" i="113"/>
  <c r="BI118" i="113" s="1"/>
  <c r="K39" i="113"/>
  <c r="BI39" i="113"/>
  <c r="BI40" i="113" s="1"/>
  <c r="K159" i="113"/>
  <c r="BI159" i="113"/>
  <c r="BI160" i="113" s="1"/>
  <c r="L58" i="113"/>
  <c r="K21" i="113"/>
  <c r="BI21" i="113"/>
  <c r="BI22" i="113" s="1"/>
  <c r="BK7" i="113"/>
  <c r="L285" i="113"/>
  <c r="L85" i="113"/>
  <c r="BK84" i="113" s="1"/>
  <c r="BK85" i="113" s="1"/>
  <c r="L73" i="113"/>
  <c r="L49" i="113"/>
  <c r="BK48" i="113" s="1"/>
  <c r="BK49" i="113" s="1"/>
  <c r="L169" i="113"/>
  <c r="K141" i="113"/>
  <c r="BI141" i="113"/>
  <c r="BI142" i="113" s="1"/>
  <c r="M84" i="113"/>
  <c r="M138" i="113"/>
  <c r="N31" i="113"/>
  <c r="K171" i="113"/>
  <c r="BI171" i="113"/>
  <c r="BI172" i="113" s="1"/>
  <c r="M301" i="112"/>
  <c r="K283" i="112"/>
  <c r="BX279" i="112"/>
  <c r="Z279" i="112"/>
  <c r="K261" i="112"/>
  <c r="BI261" i="112"/>
  <c r="BV243" i="112"/>
  <c r="X244" i="112"/>
  <c r="K232" i="112"/>
  <c r="X225" i="112"/>
  <c r="BV225" i="112"/>
  <c r="M48" i="113"/>
  <c r="BH298" i="112"/>
  <c r="CJ297" i="112"/>
  <c r="BW264" i="112"/>
  <c r="Y264" i="112"/>
  <c r="K244" i="112"/>
  <c r="BI243" i="112"/>
  <c r="X192" i="112"/>
  <c r="BV192" i="112"/>
  <c r="K180" i="112"/>
  <c r="BI180" i="112"/>
  <c r="X96" i="112"/>
  <c r="BV96" i="112"/>
  <c r="K84" i="112"/>
  <c r="BI84" i="112"/>
  <c r="CJ300" i="112"/>
  <c r="BH301" i="112"/>
  <c r="BW213" i="112"/>
  <c r="Y213" i="112"/>
  <c r="CK186" i="112"/>
  <c r="Y172" i="112"/>
  <c r="CL171" i="112"/>
  <c r="BV165" i="112"/>
  <c r="X165" i="112"/>
  <c r="BH154" i="112"/>
  <c r="CJ153" i="112"/>
  <c r="X139" i="112"/>
  <c r="BV138" i="112"/>
  <c r="BI139" i="112" s="1"/>
  <c r="BH127" i="112"/>
  <c r="CJ126" i="112"/>
  <c r="Z123" i="112"/>
  <c r="Y76" i="112"/>
  <c r="CL75" i="112"/>
  <c r="BI57" i="112"/>
  <c r="K57" i="112"/>
  <c r="L270" i="112"/>
  <c r="K264" i="112"/>
  <c r="BI264" i="112"/>
  <c r="BJ241" i="112"/>
  <c r="CL240" i="112"/>
  <c r="Y234" i="112"/>
  <c r="CK222" i="112"/>
  <c r="BI223" i="112"/>
  <c r="L208" i="112"/>
  <c r="BJ207" i="112"/>
  <c r="L207" i="112"/>
  <c r="Y193" i="112"/>
  <c r="Y174" i="112"/>
  <c r="BJ169" i="112"/>
  <c r="CL168" i="112"/>
  <c r="Y160" i="112"/>
  <c r="BI141" i="112"/>
  <c r="K141" i="112"/>
  <c r="X127" i="112"/>
  <c r="CK126" i="112"/>
  <c r="K115" i="112"/>
  <c r="BJ114" i="112" s="1"/>
  <c r="L112" i="112"/>
  <c r="Y97" i="112"/>
  <c r="L78" i="112"/>
  <c r="BI76" i="112"/>
  <c r="CK75" i="112"/>
  <c r="K67" i="112"/>
  <c r="BJ66" i="112" s="1"/>
  <c r="L64" i="112"/>
  <c r="BJ63" i="112"/>
  <c r="L63" i="112"/>
  <c r="BW27" i="112"/>
  <c r="Y27" i="112"/>
  <c r="CJ24" i="112"/>
  <c r="BH25" i="112"/>
  <c r="BH13" i="112"/>
  <c r="CJ12" i="112"/>
  <c r="CK198" i="112"/>
  <c r="Y150" i="112"/>
  <c r="K139" i="112"/>
  <c r="BJ138" i="112" s="1"/>
  <c r="N132" i="112"/>
  <c r="CK33" i="112"/>
  <c r="BI34" i="112"/>
  <c r="K286" i="112"/>
  <c r="BJ285" i="112" s="1"/>
  <c r="BW219" i="112"/>
  <c r="Y219" i="112"/>
  <c r="Y210" i="112"/>
  <c r="BW210" i="112"/>
  <c r="BH199" i="112"/>
  <c r="CJ198" i="112"/>
  <c r="BH151" i="112"/>
  <c r="CJ150" i="112"/>
  <c r="L147" i="112"/>
  <c r="L133" i="112"/>
  <c r="L114" i="112"/>
  <c r="Y100" i="112"/>
  <c r="BW99" i="112"/>
  <c r="BJ100" i="112" s="1"/>
  <c r="Y99" i="112"/>
  <c r="BI81" i="112"/>
  <c r="K81" i="112"/>
  <c r="X67" i="112"/>
  <c r="BI66" i="112"/>
  <c r="Z58" i="112"/>
  <c r="Y52" i="112"/>
  <c r="BW51" i="112"/>
  <c r="Y51" i="112"/>
  <c r="Y45" i="112"/>
  <c r="BW45" i="112"/>
  <c r="K34" i="112"/>
  <c r="L28" i="112"/>
  <c r="CK24" i="112"/>
  <c r="BI25" i="112"/>
  <c r="X10" i="112"/>
  <c r="Y9" i="112"/>
  <c r="Z255" i="112"/>
  <c r="BH187" i="112"/>
  <c r="CJ186" i="112"/>
  <c r="L102" i="112"/>
  <c r="CL42" i="112"/>
  <c r="BJ43" i="112"/>
  <c r="M33" i="112"/>
  <c r="CL99" i="112"/>
  <c r="AA46" i="112"/>
  <c r="Y33" i="112"/>
  <c r="BW33" i="112"/>
  <c r="M195" i="112"/>
  <c r="N46" i="112"/>
  <c r="CK18" i="112"/>
  <c r="K211" i="113"/>
  <c r="L279" i="113"/>
  <c r="K195" i="113"/>
  <c r="BI195" i="113"/>
  <c r="BI196" i="113" s="1"/>
  <c r="K147" i="113"/>
  <c r="BI147" i="113"/>
  <c r="BI148" i="113" s="1"/>
  <c r="K93" i="113"/>
  <c r="BI93" i="113"/>
  <c r="BI94" i="113" s="1"/>
  <c r="L54" i="113"/>
  <c r="BJ54" i="113"/>
  <c r="BJ55" i="113" s="1"/>
  <c r="K153" i="113"/>
  <c r="BI153" i="113"/>
  <c r="BI154" i="113" s="1"/>
  <c r="K111" i="113"/>
  <c r="BI111" i="113"/>
  <c r="BI112" i="113" s="1"/>
  <c r="L202" i="113"/>
  <c r="K135" i="113"/>
  <c r="BI135" i="113"/>
  <c r="BI136" i="113" s="1"/>
  <c r="K15" i="113"/>
  <c r="BI15" i="113"/>
  <c r="BI16" i="113" s="1"/>
  <c r="N6" i="113"/>
  <c r="BL6" i="113"/>
  <c r="L196" i="113"/>
  <c r="BJ66" i="113"/>
  <c r="BJ67" i="113" s="1"/>
  <c r="N193" i="113"/>
  <c r="N181" i="113"/>
  <c r="K87" i="113"/>
  <c r="BI87" i="113"/>
  <c r="BI88" i="113" s="1"/>
  <c r="K75" i="113"/>
  <c r="K63" i="113"/>
  <c r="BI63" i="113"/>
  <c r="BI64" i="113" s="1"/>
  <c r="L25" i="113"/>
  <c r="K27" i="113"/>
  <c r="BI27" i="113"/>
  <c r="BI28" i="113" s="1"/>
  <c r="Q214" i="113"/>
  <c r="L42" i="113"/>
  <c r="BJ42" i="113"/>
  <c r="BJ43" i="113" s="1"/>
  <c r="X300" i="112"/>
  <c r="BV300" i="112"/>
  <c r="CJ243" i="112"/>
  <c r="BH244" i="112"/>
  <c r="BI304" i="112"/>
  <c r="CK303" i="112"/>
  <c r="M291" i="112"/>
  <c r="X256" i="112"/>
  <c r="BV255" i="112"/>
  <c r="BW216" i="112"/>
  <c r="Y216" i="112"/>
  <c r="X204" i="112"/>
  <c r="BV204" i="112"/>
  <c r="K192" i="112"/>
  <c r="BI192" i="112"/>
  <c r="X108" i="112"/>
  <c r="BV108" i="112"/>
  <c r="K96" i="112"/>
  <c r="BI96" i="112"/>
  <c r="R7" i="113"/>
  <c r="BW261" i="112"/>
  <c r="Y261" i="112"/>
  <c r="AA243" i="112"/>
  <c r="M231" i="112"/>
  <c r="BI201" i="112"/>
  <c r="K201" i="112"/>
  <c r="X187" i="112"/>
  <c r="BW186" i="112" s="1"/>
  <c r="BV186" i="112"/>
  <c r="BI187" i="112" s="1"/>
  <c r="BH175" i="112"/>
  <c r="CJ174" i="112"/>
  <c r="BX171" i="112"/>
  <c r="Z171" i="112"/>
  <c r="BY156" i="112"/>
  <c r="AA156" i="112"/>
  <c r="L138" i="112"/>
  <c r="BI136" i="112"/>
  <c r="CK135" i="112"/>
  <c r="K127" i="112"/>
  <c r="L124" i="112"/>
  <c r="BI105" i="112"/>
  <c r="K105" i="112"/>
  <c r="X91" i="112"/>
  <c r="BV90" i="112"/>
  <c r="BH79" i="112"/>
  <c r="CJ78" i="112"/>
  <c r="Z75" i="112"/>
  <c r="BV69" i="112"/>
  <c r="X69" i="112"/>
  <c r="BH58" i="112"/>
  <c r="CJ57" i="112"/>
  <c r="BW276" i="112"/>
  <c r="Y276" i="112"/>
  <c r="BY168" i="112"/>
  <c r="AA168" i="112"/>
  <c r="BI151" i="112"/>
  <c r="CK150" i="112"/>
  <c r="L136" i="112"/>
  <c r="K81" i="113"/>
  <c r="BI81" i="113"/>
  <c r="BI82" i="113" s="1"/>
  <c r="CK270" i="112"/>
  <c r="M243" i="112"/>
  <c r="K237" i="112"/>
  <c r="BI237" i="112"/>
  <c r="BI189" i="112"/>
  <c r="K189" i="112"/>
  <c r="X175" i="112"/>
  <c r="BH163" i="112"/>
  <c r="CJ162" i="112"/>
  <c r="BW159" i="112"/>
  <c r="Y159" i="112"/>
  <c r="BV153" i="112"/>
  <c r="X153" i="112"/>
  <c r="BH142" i="112"/>
  <c r="CJ141" i="112"/>
  <c r="BV126" i="112"/>
  <c r="BI127" i="112" s="1"/>
  <c r="L97" i="112"/>
  <c r="Y78" i="112"/>
  <c r="BJ46" i="112"/>
  <c r="CL45" i="112"/>
  <c r="BH40" i="112"/>
  <c r="CJ39" i="112"/>
  <c r="K36" i="112"/>
  <c r="BI36" i="112"/>
  <c r="BV21" i="112"/>
  <c r="BI22" i="112" s="1"/>
  <c r="X21" i="112"/>
  <c r="K271" i="112"/>
  <c r="Z231" i="112"/>
  <c r="K223" i="112"/>
  <c r="X199" i="112"/>
  <c r="BV198" i="112"/>
  <c r="BI199" i="112" s="1"/>
  <c r="Z183" i="112"/>
  <c r="BI165" i="112"/>
  <c r="K165" i="112"/>
  <c r="BW102" i="112"/>
  <c r="Y102" i="112"/>
  <c r="BI100" i="112"/>
  <c r="CK99" i="112"/>
  <c r="Y88" i="112"/>
  <c r="BI69" i="112"/>
  <c r="K69" i="112"/>
  <c r="X55" i="112"/>
  <c r="BI55" i="112"/>
  <c r="CK54" i="112"/>
  <c r="Y304" i="112"/>
  <c r="BV297" i="112"/>
  <c r="X297" i="112"/>
  <c r="X288" i="112"/>
  <c r="BV288" i="112"/>
  <c r="Y282" i="112"/>
  <c r="BI208" i="112"/>
  <c r="CK207" i="112"/>
  <c r="K199" i="112"/>
  <c r="BJ198" i="112" s="1"/>
  <c r="L196" i="112"/>
  <c r="BV189" i="112"/>
  <c r="X189" i="112"/>
  <c r="M166" i="112"/>
  <c r="L162" i="112"/>
  <c r="K151" i="112"/>
  <c r="Y114" i="112"/>
  <c r="BH103" i="112"/>
  <c r="CJ102" i="112"/>
  <c r="BH82" i="112"/>
  <c r="CJ81" i="112"/>
  <c r="BV66" i="112"/>
  <c r="BH55" i="112"/>
  <c r="CJ54" i="112"/>
  <c r="BJ51" i="112"/>
  <c r="L51" i="112"/>
  <c r="BL45" i="112"/>
  <c r="N45" i="112"/>
  <c r="BY36" i="112"/>
  <c r="AA36" i="112"/>
  <c r="Z24" i="112"/>
  <c r="BX24" i="112"/>
  <c r="BV12" i="112"/>
  <c r="X12" i="112"/>
  <c r="K10" i="112"/>
  <c r="BJ9" i="112" s="1"/>
  <c r="L9" i="112"/>
  <c r="K256" i="112"/>
  <c r="K187" i="112"/>
  <c r="BJ186" i="112" s="1"/>
  <c r="BV177" i="112"/>
  <c r="X177" i="112"/>
  <c r="X151" i="112"/>
  <c r="BI117" i="112"/>
  <c r="K117" i="112"/>
  <c r="L88" i="112"/>
  <c r="AD214" i="112"/>
  <c r="AA94" i="112"/>
  <c r="L13" i="112"/>
  <c r="BI9" i="112"/>
  <c r="Y13" i="112"/>
  <c r="AA190" i="112"/>
  <c r="AA132" i="112"/>
  <c r="BJ195" i="112"/>
  <c r="BI219" i="113"/>
  <c r="BI220" i="113" s="1"/>
  <c r="K298" i="113"/>
  <c r="K286" i="113"/>
  <c r="K274" i="113"/>
  <c r="K262" i="113"/>
  <c r="K250" i="113"/>
  <c r="K238" i="113"/>
  <c r="K226" i="113"/>
  <c r="L180" i="113"/>
  <c r="BJ180" i="113"/>
  <c r="BJ181" i="113" s="1"/>
  <c r="K33" i="113"/>
  <c r="BI33" i="113"/>
  <c r="BI34" i="113" s="1"/>
  <c r="L208" i="113"/>
  <c r="N120" i="113"/>
  <c r="BL120" i="113"/>
  <c r="BL121" i="113" s="1"/>
  <c r="K105" i="113"/>
  <c r="BI105" i="113"/>
  <c r="BI106" i="113" s="1"/>
  <c r="N96" i="113"/>
  <c r="BL96" i="113"/>
  <c r="BL97" i="113" s="1"/>
  <c r="M213" i="113"/>
  <c r="BK213" i="113"/>
  <c r="BK214" i="113" s="1"/>
  <c r="K129" i="113"/>
  <c r="BI129" i="113"/>
  <c r="BI130" i="113" s="1"/>
  <c r="L64" i="113"/>
  <c r="K9" i="113"/>
  <c r="BI9" i="113"/>
  <c r="L175" i="113"/>
  <c r="L163" i="113"/>
  <c r="BK162" i="113" s="1"/>
  <c r="BK163" i="113" s="1"/>
  <c r="M66" i="113"/>
  <c r="M24" i="113"/>
  <c r="BK24" i="113"/>
  <c r="BK25" i="113" s="1"/>
  <c r="K201" i="113"/>
  <c r="BI201" i="113"/>
  <c r="BI202" i="113" s="1"/>
  <c r="L139" i="113"/>
  <c r="BK138" i="113" s="1"/>
  <c r="BK139" i="113" s="1"/>
  <c r="M162" i="113"/>
  <c r="N145" i="113"/>
  <c r="L79" i="113"/>
  <c r="L67" i="113"/>
  <c r="K51" i="113"/>
  <c r="BI51" i="113"/>
  <c r="BI52" i="113" s="1"/>
  <c r="K69" i="113"/>
  <c r="BI69" i="113"/>
  <c r="BI70" i="113" s="1"/>
  <c r="R19" i="113"/>
  <c r="BH286" i="112"/>
  <c r="CJ285" i="112"/>
  <c r="BK279" i="112"/>
  <c r="M279" i="112"/>
  <c r="X273" i="112"/>
  <c r="BV273" i="112"/>
  <c r="CJ249" i="112"/>
  <c r="BH250" i="112"/>
  <c r="BI234" i="112"/>
  <c r="K234" i="112"/>
  <c r="K213" i="112"/>
  <c r="BI213" i="112"/>
  <c r="K295" i="112"/>
  <c r="K288" i="112"/>
  <c r="BI288" i="112"/>
  <c r="BV285" i="112"/>
  <c r="BI286" i="112" s="1"/>
  <c r="X285" i="112"/>
  <c r="K273" i="112"/>
  <c r="BI273" i="112"/>
  <c r="BI246" i="112"/>
  <c r="K246" i="112"/>
  <c r="X237" i="112"/>
  <c r="BV237" i="112"/>
  <c r="K204" i="112"/>
  <c r="BI204" i="112"/>
  <c r="X120" i="112"/>
  <c r="BV120" i="112"/>
  <c r="K108" i="112"/>
  <c r="BI108" i="112"/>
  <c r="X72" i="112"/>
  <c r="BV72" i="112"/>
  <c r="X48" i="112"/>
  <c r="BV48" i="112"/>
  <c r="BI231" i="112"/>
  <c r="Z294" i="112"/>
  <c r="BX294" i="112"/>
  <c r="L285" i="112"/>
  <c r="BI258" i="112"/>
  <c r="K258" i="112"/>
  <c r="N240" i="112"/>
  <c r="BL240" i="112"/>
  <c r="BH202" i="112"/>
  <c r="CJ201" i="112"/>
  <c r="L186" i="112"/>
  <c r="K175" i="112"/>
  <c r="BJ174" i="112" s="1"/>
  <c r="L172" i="112"/>
  <c r="BW171" i="112"/>
  <c r="BJ172" i="112" s="1"/>
  <c r="BL168" i="112"/>
  <c r="N168" i="112"/>
  <c r="BW138" i="112"/>
  <c r="Y138" i="112"/>
  <c r="BV117" i="112"/>
  <c r="X117" i="112"/>
  <c r="BH106" i="112"/>
  <c r="CJ105" i="112"/>
  <c r="BJ90" i="112"/>
  <c r="L90" i="112"/>
  <c r="K79" i="112"/>
  <c r="L76" i="112"/>
  <c r="BW75" i="112"/>
  <c r="BJ76" i="112" s="1"/>
  <c r="BY60" i="112"/>
  <c r="AA60" i="112"/>
  <c r="BH28" i="112"/>
  <c r="CJ27" i="112"/>
  <c r="BH22" i="112"/>
  <c r="CJ21" i="112"/>
  <c r="BX303" i="112"/>
  <c r="Z303" i="112"/>
  <c r="BI250" i="112"/>
  <c r="CK249" i="112"/>
  <c r="BX240" i="112"/>
  <c r="BK241" i="112" s="1"/>
  <c r="Z240" i="112"/>
  <c r="CJ237" i="112"/>
  <c r="BH238" i="112"/>
  <c r="BH217" i="112"/>
  <c r="CJ216" i="112"/>
  <c r="Y208" i="112"/>
  <c r="BH190" i="112"/>
  <c r="CJ189" i="112"/>
  <c r="K163" i="112"/>
  <c r="BJ162" i="112" s="1"/>
  <c r="L160" i="112"/>
  <c r="BJ159" i="112"/>
  <c r="L159" i="112"/>
  <c r="BJ126" i="112"/>
  <c r="L126" i="112"/>
  <c r="Y112" i="112"/>
  <c r="BI93" i="112"/>
  <c r="K93" i="112"/>
  <c r="X79" i="112"/>
  <c r="BW78" i="112" s="1"/>
  <c r="BI78" i="112"/>
  <c r="Y64" i="112"/>
  <c r="X19" i="112"/>
  <c r="BV18" i="112"/>
  <c r="BI19" i="112" s="1"/>
  <c r="X283" i="112"/>
  <c r="BW282" i="112" s="1"/>
  <c r="BH271" i="112"/>
  <c r="CJ270" i="112"/>
  <c r="BI256" i="112"/>
  <c r="CK255" i="112"/>
  <c r="BH223" i="112"/>
  <c r="CJ222" i="112"/>
  <c r="L198" i="112"/>
  <c r="BI196" i="112"/>
  <c r="CK195" i="112"/>
  <c r="BH166" i="112"/>
  <c r="CJ165" i="112"/>
  <c r="Y136" i="112"/>
  <c r="BV129" i="112"/>
  <c r="X129" i="112"/>
  <c r="BH91" i="112"/>
  <c r="CJ90" i="112"/>
  <c r="BH70" i="112"/>
  <c r="CJ69" i="112"/>
  <c r="BV282" i="112"/>
  <c r="X235" i="112"/>
  <c r="Y232" i="112"/>
  <c r="BI177" i="112"/>
  <c r="K177" i="112"/>
  <c r="BW162" i="112"/>
  <c r="Y162" i="112"/>
  <c r="BI129" i="112"/>
  <c r="K129" i="112"/>
  <c r="X115" i="112"/>
  <c r="BW114" i="112" s="1"/>
  <c r="BI114" i="112"/>
  <c r="K103" i="112"/>
  <c r="BJ102" i="112" s="1"/>
  <c r="L100" i="112"/>
  <c r="BK99" i="112" s="1"/>
  <c r="L66" i="112"/>
  <c r="K55" i="112"/>
  <c r="L52" i="112"/>
  <c r="BW39" i="112"/>
  <c r="Y39" i="112"/>
  <c r="BW30" i="112"/>
  <c r="Y30" i="112"/>
  <c r="K19" i="112"/>
  <c r="BI12" i="112"/>
  <c r="K12" i="112"/>
  <c r="X6" i="112"/>
  <c r="BV6" i="112"/>
  <c r="BV270" i="112"/>
  <c r="BI271" i="112" s="1"/>
  <c r="X270" i="112"/>
  <c r="BH256" i="112"/>
  <c r="CJ255" i="112"/>
  <c r="BH118" i="112"/>
  <c r="CJ117" i="112"/>
  <c r="BI102" i="112"/>
  <c r="CM45" i="112"/>
  <c r="BV9" i="112"/>
  <c r="N94" i="112"/>
  <c r="AA42" i="112"/>
  <c r="BY42" i="112"/>
  <c r="N18" i="112"/>
  <c r="L21" i="112"/>
  <c r="BJ21" i="112"/>
  <c r="CL303" i="112" l="1"/>
  <c r="CL279" i="112"/>
  <c r="L276" i="112"/>
  <c r="BJ276" i="112"/>
  <c r="CL276" i="112" s="1"/>
  <c r="BH133" i="112"/>
  <c r="BI277" i="112"/>
  <c r="K78" i="113"/>
  <c r="BI78" i="113"/>
  <c r="BI79" i="113" s="1"/>
  <c r="BI276" i="113"/>
  <c r="BI277" i="113" s="1"/>
  <c r="K276" i="113"/>
  <c r="K249" i="113"/>
  <c r="BI249" i="113"/>
  <c r="BI250" i="113" s="1"/>
  <c r="BI228" i="113"/>
  <c r="BI229" i="113" s="1"/>
  <c r="K228" i="113"/>
  <c r="K267" i="112"/>
  <c r="BI267" i="112"/>
  <c r="BH136" i="112"/>
  <c r="CJ135" i="112"/>
  <c r="K31" i="112"/>
  <c r="BH100" i="112"/>
  <c r="CJ99" i="112"/>
  <c r="BI40" i="112"/>
  <c r="CK39" i="112"/>
  <c r="BI270" i="113"/>
  <c r="BI271" i="113" s="1"/>
  <c r="K270" i="113"/>
  <c r="K243" i="113"/>
  <c r="BI222" i="113"/>
  <c r="BI223" i="113" s="1"/>
  <c r="K222" i="113"/>
  <c r="K297" i="113"/>
  <c r="BJ297" i="113" s="1"/>
  <c r="BJ298" i="113" s="1"/>
  <c r="BI297" i="113"/>
  <c r="BI298" i="113" s="1"/>
  <c r="CJ252" i="112"/>
  <c r="BH253" i="112"/>
  <c r="BI15" i="112"/>
  <c r="K15" i="112"/>
  <c r="BH295" i="112"/>
  <c r="CJ294" i="112"/>
  <c r="CJ156" i="112"/>
  <c r="BH157" i="112"/>
  <c r="BI30" i="112"/>
  <c r="K123" i="112"/>
  <c r="BI123" i="112"/>
  <c r="CJ219" i="112"/>
  <c r="BH220" i="112"/>
  <c r="CJ291" i="112"/>
  <c r="BH292" i="112"/>
  <c r="K144" i="112"/>
  <c r="BI144" i="112"/>
  <c r="BH31" i="112"/>
  <c r="BH262" i="112"/>
  <c r="BH277" i="112"/>
  <c r="K76" i="113"/>
  <c r="BI294" i="113"/>
  <c r="BI295" i="113" s="1"/>
  <c r="K294" i="113"/>
  <c r="K261" i="113"/>
  <c r="BI261" i="113"/>
  <c r="BI262" i="113" s="1"/>
  <c r="BI240" i="113"/>
  <c r="BI241" i="113" s="1"/>
  <c r="K240" i="113"/>
  <c r="K298" i="112"/>
  <c r="CJ267" i="112"/>
  <c r="BH268" i="112"/>
  <c r="L228" i="112"/>
  <c r="BJ228" i="112"/>
  <c r="CK168" i="112"/>
  <c r="BI169" i="112"/>
  <c r="K166" i="113"/>
  <c r="BJ165" i="113" s="1"/>
  <c r="BJ166" i="113" s="1"/>
  <c r="BI133" i="112"/>
  <c r="CK132" i="112"/>
  <c r="BI64" i="112"/>
  <c r="CK63" i="112"/>
  <c r="BI288" i="113"/>
  <c r="BI289" i="113" s="1"/>
  <c r="K288" i="113"/>
  <c r="K255" i="113"/>
  <c r="BI255" i="113"/>
  <c r="BI256" i="113" s="1"/>
  <c r="BI234" i="113"/>
  <c r="BI235" i="113" s="1"/>
  <c r="K234" i="113"/>
  <c r="N133" i="113"/>
  <c r="K252" i="112"/>
  <c r="BI252" i="112"/>
  <c r="K60" i="112"/>
  <c r="BI60" i="112"/>
  <c r="K72" i="113"/>
  <c r="BI72" i="113"/>
  <c r="BI73" i="113" s="1"/>
  <c r="K210" i="112"/>
  <c r="BI210" i="112"/>
  <c r="BH112" i="112"/>
  <c r="CJ111" i="112"/>
  <c r="BH88" i="112"/>
  <c r="CJ87" i="112"/>
  <c r="BH148" i="112"/>
  <c r="CJ147" i="112"/>
  <c r="Q265" i="112"/>
  <c r="M24" i="112"/>
  <c r="BK24" i="112"/>
  <c r="CM24" i="112" s="1"/>
  <c r="L18" i="113"/>
  <c r="BJ18" i="113"/>
  <c r="BJ19" i="113" s="1"/>
  <c r="K282" i="112"/>
  <c r="K292" i="112"/>
  <c r="BI291" i="112"/>
  <c r="CJ144" i="112"/>
  <c r="BH145" i="112"/>
  <c r="BH283" i="112"/>
  <c r="BI300" i="113"/>
  <c r="BI301" i="113" s="1"/>
  <c r="K300" i="113"/>
  <c r="BI132" i="113"/>
  <c r="BI133" i="113" s="1"/>
  <c r="K132" i="113"/>
  <c r="K52" i="113"/>
  <c r="K273" i="113"/>
  <c r="BI273" i="113"/>
  <c r="BI274" i="113" s="1"/>
  <c r="BI252" i="113"/>
  <c r="BI253" i="113" s="1"/>
  <c r="K252" i="113"/>
  <c r="K225" i="113"/>
  <c r="BI225" i="113"/>
  <c r="BI226" i="113" s="1"/>
  <c r="K102" i="113"/>
  <c r="BI102" i="113"/>
  <c r="BI103" i="113" s="1"/>
  <c r="BJ39" i="112"/>
  <c r="CL39" i="112" s="1"/>
  <c r="L39" i="112"/>
  <c r="BI229" i="112"/>
  <c r="CK228" i="112"/>
  <c r="BI52" i="112"/>
  <c r="CK51" i="112"/>
  <c r="K267" i="113"/>
  <c r="BJ267" i="113" s="1"/>
  <c r="BJ268" i="113" s="1"/>
  <c r="BI246" i="113"/>
  <c r="BI247" i="113" s="1"/>
  <c r="K246" i="113"/>
  <c r="L192" i="113"/>
  <c r="BJ192" i="113"/>
  <c r="BJ193" i="113" s="1"/>
  <c r="CK159" i="112"/>
  <c r="BI160" i="112"/>
  <c r="K168" i="113"/>
  <c r="BI168" i="113"/>
  <c r="K108" i="113"/>
  <c r="BI108" i="113"/>
  <c r="BI109" i="113" s="1"/>
  <c r="BH184" i="112"/>
  <c r="CJ183" i="112"/>
  <c r="CJ60" i="112"/>
  <c r="BH61" i="112"/>
  <c r="Q217" i="112"/>
  <c r="CJ210" i="112"/>
  <c r="BH211" i="112"/>
  <c r="BI111" i="112"/>
  <c r="K111" i="112"/>
  <c r="K87" i="112"/>
  <c r="BI87" i="112"/>
  <c r="K148" i="112"/>
  <c r="BH247" i="112"/>
  <c r="CJ246" i="112"/>
  <c r="CL24" i="112"/>
  <c r="BJ25" i="112"/>
  <c r="BI12" i="113"/>
  <c r="BI13" i="113" s="1"/>
  <c r="K12" i="113"/>
  <c r="M58" i="112"/>
  <c r="BH241" i="112"/>
  <c r="BH34" i="112"/>
  <c r="K216" i="113"/>
  <c r="BI216" i="113"/>
  <c r="BI217" i="113" s="1"/>
  <c r="K174" i="113"/>
  <c r="BI174" i="113"/>
  <c r="BI175" i="113" s="1"/>
  <c r="K114" i="113"/>
  <c r="BI114" i="113"/>
  <c r="BI115" i="113" s="1"/>
  <c r="K291" i="113"/>
  <c r="BI291" i="113"/>
  <c r="BI292" i="113" s="1"/>
  <c r="BI264" i="113"/>
  <c r="BI265" i="113" s="1"/>
  <c r="K264" i="113"/>
  <c r="K237" i="113"/>
  <c r="BI237" i="113"/>
  <c r="BI238" i="113" s="1"/>
  <c r="L204" i="113"/>
  <c r="BJ204" i="113"/>
  <c r="BJ205" i="113" s="1"/>
  <c r="BH172" i="112"/>
  <c r="CJ171" i="112"/>
  <c r="L205" i="113"/>
  <c r="BH208" i="112"/>
  <c r="CJ207" i="112"/>
  <c r="K303" i="113"/>
  <c r="BJ303" i="113" s="1"/>
  <c r="BJ304" i="113" s="1"/>
  <c r="K282" i="113"/>
  <c r="BI282" i="113"/>
  <c r="BI283" i="113" s="1"/>
  <c r="BI258" i="113"/>
  <c r="BI259" i="113" s="1"/>
  <c r="K258" i="113"/>
  <c r="K231" i="113"/>
  <c r="BI231" i="113"/>
  <c r="BI232" i="113" s="1"/>
  <c r="CK147" i="112"/>
  <c r="BI148" i="112"/>
  <c r="K183" i="112"/>
  <c r="BI183" i="112"/>
  <c r="CJ15" i="112"/>
  <c r="BH16" i="112"/>
  <c r="K294" i="112"/>
  <c r="BJ294" i="112" s="1"/>
  <c r="K156" i="112"/>
  <c r="BI156" i="112"/>
  <c r="BH124" i="112"/>
  <c r="CJ123" i="112"/>
  <c r="K219" i="112"/>
  <c r="BI219" i="112"/>
  <c r="K219" i="113"/>
  <c r="BH229" i="112"/>
  <c r="CM99" i="112"/>
  <c r="CL174" i="112"/>
  <c r="CL102" i="112"/>
  <c r="BJ103" i="112"/>
  <c r="CL9" i="112"/>
  <c r="CL186" i="112"/>
  <c r="BJ187" i="112"/>
  <c r="AB42" i="112"/>
  <c r="BZ42" i="112"/>
  <c r="BI103" i="112"/>
  <c r="CK102" i="112"/>
  <c r="Y6" i="112"/>
  <c r="BW6" i="112"/>
  <c r="L129" i="112"/>
  <c r="BJ129" i="112"/>
  <c r="Z162" i="112"/>
  <c r="Z232" i="112"/>
  <c r="Y129" i="112"/>
  <c r="BW129" i="112"/>
  <c r="CL198" i="112"/>
  <c r="L93" i="112"/>
  <c r="BJ93" i="112"/>
  <c r="CL126" i="112"/>
  <c r="M160" i="112"/>
  <c r="Z208" i="112"/>
  <c r="AB60" i="112"/>
  <c r="BZ60" i="112"/>
  <c r="L79" i="112"/>
  <c r="BK78" i="112" s="1"/>
  <c r="CL90" i="112"/>
  <c r="Y117" i="112"/>
  <c r="BW117" i="112"/>
  <c r="L258" i="112"/>
  <c r="BJ258" i="112"/>
  <c r="BI109" i="112"/>
  <c r="CK108" i="112"/>
  <c r="BW120" i="112"/>
  <c r="Y120" i="112"/>
  <c r="CK273" i="112"/>
  <c r="BI274" i="112"/>
  <c r="CK288" i="112"/>
  <c r="BI289" i="112"/>
  <c r="BJ213" i="112"/>
  <c r="L213" i="112"/>
  <c r="CM279" i="112"/>
  <c r="BK280" i="112"/>
  <c r="S19" i="113"/>
  <c r="T19" i="113" s="1"/>
  <c r="O145" i="113"/>
  <c r="L9" i="113"/>
  <c r="BJ9" i="113"/>
  <c r="BM96" i="113"/>
  <c r="BM97" i="113" s="1"/>
  <c r="O96" i="113"/>
  <c r="BM120" i="113"/>
  <c r="BM121" i="113" s="1"/>
  <c r="O120" i="113"/>
  <c r="L250" i="113"/>
  <c r="BJ249" i="113"/>
  <c r="BJ250" i="113" s="1"/>
  <c r="AB190" i="112"/>
  <c r="M13" i="112"/>
  <c r="M88" i="112"/>
  <c r="Y151" i="112"/>
  <c r="L256" i="112"/>
  <c r="BJ255" i="112"/>
  <c r="Y12" i="112"/>
  <c r="BW12" i="112"/>
  <c r="AB36" i="112"/>
  <c r="BZ36" i="112"/>
  <c r="BK51" i="112"/>
  <c r="M51" i="112"/>
  <c r="CL162" i="112"/>
  <c r="BJ163" i="112"/>
  <c r="M196" i="112"/>
  <c r="BL195" i="112" s="1"/>
  <c r="Y55" i="112"/>
  <c r="AA183" i="112"/>
  <c r="Y199" i="112"/>
  <c r="L271" i="112"/>
  <c r="Y21" i="112"/>
  <c r="BW21" i="112"/>
  <c r="L81" i="113"/>
  <c r="BJ81" i="113"/>
  <c r="BJ82" i="113" s="1"/>
  <c r="Y69" i="112"/>
  <c r="BW69" i="112"/>
  <c r="Y91" i="112"/>
  <c r="L127" i="112"/>
  <c r="CL138" i="112"/>
  <c r="BJ139" i="112"/>
  <c r="AA171" i="112"/>
  <c r="CK201" i="112"/>
  <c r="BI202" i="112"/>
  <c r="BJ96" i="112"/>
  <c r="L96" i="112"/>
  <c r="L111" i="113"/>
  <c r="BJ111" i="113"/>
  <c r="BJ112" i="113" s="1"/>
  <c r="L211" i="113"/>
  <c r="N195" i="112"/>
  <c r="AB46" i="112"/>
  <c r="N33" i="112"/>
  <c r="M102" i="112"/>
  <c r="Y10" i="112"/>
  <c r="L34" i="112"/>
  <c r="BJ33" i="112"/>
  <c r="Y67" i="112"/>
  <c r="M133" i="112"/>
  <c r="BK132" i="112"/>
  <c r="Z219" i="112"/>
  <c r="L139" i="112"/>
  <c r="BK138" i="112" s="1"/>
  <c r="BJ64" i="112"/>
  <c r="CL63" i="112"/>
  <c r="Y127" i="112"/>
  <c r="BK207" i="112"/>
  <c r="M207" i="112"/>
  <c r="Z234" i="112"/>
  <c r="CK264" i="112"/>
  <c r="BI265" i="112"/>
  <c r="L57" i="112"/>
  <c r="BJ57" i="112"/>
  <c r="Z76" i="112"/>
  <c r="Z213" i="112"/>
  <c r="BX213" i="112"/>
  <c r="BW96" i="112"/>
  <c r="Y96" i="112"/>
  <c r="BI244" i="112"/>
  <c r="CK243" i="112"/>
  <c r="L232" i="112"/>
  <c r="BJ231" i="112"/>
  <c r="BJ261" i="112"/>
  <c r="L261" i="112"/>
  <c r="N301" i="112"/>
  <c r="M169" i="113"/>
  <c r="M73" i="113"/>
  <c r="M285" i="113"/>
  <c r="M58" i="113"/>
  <c r="L159" i="113"/>
  <c r="BJ159" i="113"/>
  <c r="BJ160" i="113" s="1"/>
  <c r="L280" i="113"/>
  <c r="L256" i="113"/>
  <c r="BJ255" i="113"/>
  <c r="BJ256" i="113" s="1"/>
  <c r="Z133" i="112"/>
  <c r="BX132" i="112"/>
  <c r="N255" i="112"/>
  <c r="M184" i="112"/>
  <c r="Y246" i="112"/>
  <c r="BW246" i="112"/>
  <c r="Z184" i="112"/>
  <c r="Z148" i="112"/>
  <c r="M249" i="112"/>
  <c r="BK249" i="112"/>
  <c r="Z124" i="112"/>
  <c r="N171" i="112"/>
  <c r="BI73" i="112"/>
  <c r="CK72" i="112"/>
  <c r="BJ120" i="112"/>
  <c r="L120" i="112"/>
  <c r="L297" i="112"/>
  <c r="BJ297" i="112"/>
  <c r="AB166" i="112"/>
  <c r="Y201" i="112"/>
  <c r="BW201" i="112"/>
  <c r="Z90" i="112"/>
  <c r="BX90" i="112"/>
  <c r="CK153" i="112"/>
  <c r="BI154" i="112"/>
  <c r="CK300" i="112"/>
  <c r="BI301" i="112"/>
  <c r="M210" i="113"/>
  <c r="BK210" i="113"/>
  <c r="BK211" i="113" s="1"/>
  <c r="N99" i="112"/>
  <c r="BW66" i="112"/>
  <c r="BX195" i="112"/>
  <c r="Z195" i="112"/>
  <c r="Y258" i="112"/>
  <c r="BW258" i="112"/>
  <c r="M52" i="112"/>
  <c r="O18" i="112"/>
  <c r="O94" i="112"/>
  <c r="Y270" i="112"/>
  <c r="BW270" i="112"/>
  <c r="L12" i="112"/>
  <c r="BJ12" i="112"/>
  <c r="L55" i="112"/>
  <c r="CK129" i="112"/>
  <c r="BI130" i="112"/>
  <c r="Y19" i="112"/>
  <c r="BW18" i="112"/>
  <c r="Z64" i="112"/>
  <c r="CK93" i="112"/>
  <c r="BI94" i="112"/>
  <c r="L163" i="112"/>
  <c r="AA303" i="112"/>
  <c r="BY303" i="112"/>
  <c r="M172" i="112"/>
  <c r="M186" i="112"/>
  <c r="CK258" i="112"/>
  <c r="BI259" i="112"/>
  <c r="AA294" i="112"/>
  <c r="BY294" i="112"/>
  <c r="BJ108" i="112"/>
  <c r="L108" i="112"/>
  <c r="Y237" i="112"/>
  <c r="BW237" i="112"/>
  <c r="L273" i="112"/>
  <c r="BJ273" i="112"/>
  <c r="BJ288" i="112"/>
  <c r="L288" i="112"/>
  <c r="L234" i="112"/>
  <c r="BJ234" i="112"/>
  <c r="L51" i="113"/>
  <c r="BJ51" i="113"/>
  <c r="BJ52" i="113" s="1"/>
  <c r="M139" i="113"/>
  <c r="BL138" i="113" s="1"/>
  <c r="BL139" i="113" s="1"/>
  <c r="N24" i="113"/>
  <c r="M64" i="113"/>
  <c r="BL213" i="113"/>
  <c r="BL214" i="113" s="1"/>
  <c r="N213" i="113"/>
  <c r="M208" i="113"/>
  <c r="L33" i="113"/>
  <c r="BJ33" i="113"/>
  <c r="BJ34" i="113" s="1"/>
  <c r="L262" i="113"/>
  <c r="BJ261" i="113"/>
  <c r="BJ262" i="113" s="1"/>
  <c r="L286" i="113"/>
  <c r="AB94" i="112"/>
  <c r="Y177" i="112"/>
  <c r="BW177" i="112"/>
  <c r="M9" i="112"/>
  <c r="BJ52" i="112"/>
  <c r="CL51" i="112"/>
  <c r="N166" i="112"/>
  <c r="L199" i="112"/>
  <c r="Z304" i="112"/>
  <c r="L69" i="112"/>
  <c r="BJ69" i="112"/>
  <c r="BX183" i="112"/>
  <c r="L223" i="112"/>
  <c r="M97" i="112"/>
  <c r="Y153" i="112"/>
  <c r="BW153" i="112"/>
  <c r="Y175" i="112"/>
  <c r="L105" i="112"/>
  <c r="BJ105" i="112"/>
  <c r="Z261" i="112"/>
  <c r="BX261" i="112"/>
  <c r="S7" i="113"/>
  <c r="T7" i="113" s="1"/>
  <c r="BI193" i="112"/>
  <c r="CK192" i="112"/>
  <c r="BW204" i="112"/>
  <c r="Y204" i="112"/>
  <c r="Y256" i="112"/>
  <c r="BW255" i="112"/>
  <c r="N291" i="112"/>
  <c r="L27" i="113"/>
  <c r="BJ27" i="113"/>
  <c r="BJ28" i="113" s="1"/>
  <c r="L63" i="113"/>
  <c r="BJ63" i="113"/>
  <c r="BJ64" i="113" s="1"/>
  <c r="L87" i="113"/>
  <c r="BJ87" i="113"/>
  <c r="BJ88" i="113" s="1"/>
  <c r="M196" i="113"/>
  <c r="L15" i="113"/>
  <c r="BJ15" i="113"/>
  <c r="BJ16" i="113" s="1"/>
  <c r="L135" i="113"/>
  <c r="BJ135" i="113"/>
  <c r="BJ136" i="113" s="1"/>
  <c r="L93" i="113"/>
  <c r="BJ93" i="113"/>
  <c r="BJ94" i="113" s="1"/>
  <c r="BK195" i="112"/>
  <c r="AA255" i="112"/>
  <c r="Z52" i="112"/>
  <c r="L81" i="112"/>
  <c r="BJ81" i="112"/>
  <c r="Z100" i="112"/>
  <c r="M147" i="112"/>
  <c r="Z150" i="112"/>
  <c r="BX150" i="112"/>
  <c r="BX27" i="112"/>
  <c r="Z27" i="112"/>
  <c r="M64" i="112"/>
  <c r="M78" i="112"/>
  <c r="L141" i="112"/>
  <c r="BJ141" i="112"/>
  <c r="Z174" i="112"/>
  <c r="BX174" i="112"/>
  <c r="BJ208" i="112"/>
  <c r="CL207" i="112"/>
  <c r="L264" i="112"/>
  <c r="BJ264" i="112"/>
  <c r="CK57" i="112"/>
  <c r="BI58" i="112"/>
  <c r="AA123" i="112"/>
  <c r="BY123" i="112"/>
  <c r="Y165" i="112"/>
  <c r="BW165" i="112"/>
  <c r="Z172" i="112"/>
  <c r="BY171" i="112" s="1"/>
  <c r="BJ84" i="112"/>
  <c r="L84" i="112"/>
  <c r="BI181" i="112"/>
  <c r="CK180" i="112"/>
  <c r="L244" i="112"/>
  <c r="BJ243" i="112"/>
  <c r="N48" i="113"/>
  <c r="Y244" i="112"/>
  <c r="BW243" i="112"/>
  <c r="AA279" i="112"/>
  <c r="BY279" i="112"/>
  <c r="N138" i="113"/>
  <c r="N84" i="113"/>
  <c r="M49" i="113"/>
  <c r="M85" i="113"/>
  <c r="BJ285" i="113"/>
  <c r="BJ286" i="113" s="1"/>
  <c r="BM150" i="113"/>
  <c r="BM151" i="113" s="1"/>
  <c r="O150" i="113"/>
  <c r="M60" i="113"/>
  <c r="BK60" i="113"/>
  <c r="BK61" i="113" s="1"/>
  <c r="L189" i="113"/>
  <c r="BJ189" i="113"/>
  <c r="BJ190" i="113" s="1"/>
  <c r="L220" i="113"/>
  <c r="BJ219" i="113"/>
  <c r="BJ220" i="113" s="1"/>
  <c r="L268" i="113"/>
  <c r="AE262" i="112"/>
  <c r="AA154" i="112"/>
  <c r="BY144" i="112"/>
  <c r="AA144" i="112"/>
  <c r="AA135" i="112"/>
  <c r="CK225" i="112"/>
  <c r="BI226" i="112"/>
  <c r="N199" i="113"/>
  <c r="O130" i="112"/>
  <c r="Z196" i="112"/>
  <c r="BI91" i="112"/>
  <c r="CK90" i="112"/>
  <c r="Z198" i="112"/>
  <c r="BX198" i="112"/>
  <c r="BJ222" i="112"/>
  <c r="CL249" i="112"/>
  <c r="BK171" i="112"/>
  <c r="BW84" i="112"/>
  <c r="Y84" i="112"/>
  <c r="CK297" i="112"/>
  <c r="BI298" i="112"/>
  <c r="L57" i="113"/>
  <c r="BJ57" i="113"/>
  <c r="BJ58" i="113" s="1"/>
  <c r="M126" i="113"/>
  <c r="BK126" i="113"/>
  <c r="BK127" i="113" s="1"/>
  <c r="O190" i="112"/>
  <c r="BK43" i="112"/>
  <c r="CM42" i="112"/>
  <c r="BJ28" i="112"/>
  <c r="CL27" i="112"/>
  <c r="Y268" i="112"/>
  <c r="Z126" i="112"/>
  <c r="BX126" i="112"/>
  <c r="M150" i="112"/>
  <c r="BW90" i="112"/>
  <c r="BJ91" i="112" s="1"/>
  <c r="BJ300" i="112"/>
  <c r="L300" i="112"/>
  <c r="BJ210" i="113"/>
  <c r="BJ211" i="113" s="1"/>
  <c r="L99" i="113"/>
  <c r="BJ99" i="113"/>
  <c r="BJ100" i="113" s="1"/>
  <c r="BX147" i="112"/>
  <c r="Z147" i="112"/>
  <c r="Y105" i="112"/>
  <c r="BW105" i="112"/>
  <c r="L165" i="113"/>
  <c r="L123" i="113"/>
  <c r="BJ123" i="113"/>
  <c r="BJ124" i="113" s="1"/>
  <c r="CL21" i="112"/>
  <c r="BJ22" i="112"/>
  <c r="CK12" i="112"/>
  <c r="BI13" i="112"/>
  <c r="BX39" i="112"/>
  <c r="Z39" i="112"/>
  <c r="M66" i="112"/>
  <c r="M100" i="112"/>
  <c r="BI115" i="112"/>
  <c r="CK114" i="112"/>
  <c r="L177" i="112"/>
  <c r="BJ177" i="112"/>
  <c r="Y235" i="112"/>
  <c r="Z136" i="112"/>
  <c r="BI79" i="112"/>
  <c r="CK78" i="112"/>
  <c r="Z112" i="112"/>
  <c r="BK159" i="112"/>
  <c r="M159" i="112"/>
  <c r="O168" i="112"/>
  <c r="BM168" i="112"/>
  <c r="L175" i="112"/>
  <c r="BK174" i="112" s="1"/>
  <c r="CN240" i="112"/>
  <c r="CL285" i="112"/>
  <c r="BW72" i="112"/>
  <c r="Y72" i="112"/>
  <c r="BI205" i="112"/>
  <c r="CK204" i="112"/>
  <c r="L246" i="112"/>
  <c r="BJ246" i="112"/>
  <c r="Y285" i="112"/>
  <c r="BW285" i="112"/>
  <c r="BJ286" i="112" s="1"/>
  <c r="L295" i="112"/>
  <c r="CK234" i="112"/>
  <c r="BI235" i="112"/>
  <c r="BW273" i="112"/>
  <c r="Y273" i="112"/>
  <c r="L69" i="113"/>
  <c r="BJ69" i="113"/>
  <c r="BJ70" i="113" s="1"/>
  <c r="M67" i="113"/>
  <c r="BL66" i="113" s="1"/>
  <c r="BL67" i="113" s="1"/>
  <c r="N162" i="113"/>
  <c r="BK66" i="113"/>
  <c r="BK67" i="113" s="1"/>
  <c r="M163" i="113"/>
  <c r="BL162" i="113" s="1"/>
  <c r="BL163" i="113" s="1"/>
  <c r="L105" i="113"/>
  <c r="BJ105" i="113"/>
  <c r="BJ106" i="113" s="1"/>
  <c r="L226" i="113"/>
  <c r="BJ225" i="113"/>
  <c r="BJ226" i="113" s="1"/>
  <c r="L274" i="113"/>
  <c r="BJ273" i="113"/>
  <c r="BJ274" i="113" s="1"/>
  <c r="L298" i="113"/>
  <c r="AB132" i="112"/>
  <c r="Z13" i="112"/>
  <c r="L117" i="112"/>
  <c r="BJ117" i="112"/>
  <c r="BM45" i="112"/>
  <c r="O45" i="112"/>
  <c r="L151" i="112"/>
  <c r="Y189" i="112"/>
  <c r="BW189" i="112"/>
  <c r="BW288" i="112"/>
  <c r="Y288" i="112"/>
  <c r="CK69" i="112"/>
  <c r="BI70" i="112"/>
  <c r="Z102" i="112"/>
  <c r="L165" i="112"/>
  <c r="BJ165" i="112"/>
  <c r="BX231" i="112"/>
  <c r="CK36" i="112"/>
  <c r="BI37" i="112"/>
  <c r="L189" i="112"/>
  <c r="BJ189" i="112"/>
  <c r="CK237" i="112"/>
  <c r="BI238" i="112"/>
  <c r="N243" i="112"/>
  <c r="AB168" i="112"/>
  <c r="BZ168" i="112"/>
  <c r="BX276" i="112"/>
  <c r="Z276" i="112"/>
  <c r="AA75" i="112"/>
  <c r="BY75" i="112"/>
  <c r="CK105" i="112"/>
  <c r="BI106" i="112"/>
  <c r="AB156" i="112"/>
  <c r="BZ156" i="112"/>
  <c r="Y187" i="112"/>
  <c r="N231" i="112"/>
  <c r="BJ192" i="112"/>
  <c r="L192" i="112"/>
  <c r="BX216" i="112"/>
  <c r="Z216" i="112"/>
  <c r="M42" i="113"/>
  <c r="BK42" i="113"/>
  <c r="BK43" i="113" s="1"/>
  <c r="M25" i="113"/>
  <c r="O181" i="113"/>
  <c r="BL7" i="113"/>
  <c r="M279" i="113"/>
  <c r="BK279" i="113"/>
  <c r="BK280" i="113" s="1"/>
  <c r="Z9" i="112"/>
  <c r="BX9" i="112"/>
  <c r="BX45" i="112"/>
  <c r="BK46" i="112" s="1"/>
  <c r="Z45" i="112"/>
  <c r="AA58" i="112"/>
  <c r="CK81" i="112"/>
  <c r="BI82" i="112"/>
  <c r="M114" i="112"/>
  <c r="Z210" i="112"/>
  <c r="BX210" i="112"/>
  <c r="L286" i="112"/>
  <c r="BK285" i="112" s="1"/>
  <c r="O132" i="112"/>
  <c r="BW150" i="112"/>
  <c r="L67" i="112"/>
  <c r="BJ78" i="112"/>
  <c r="M112" i="112"/>
  <c r="CK141" i="112"/>
  <c r="BI142" i="112"/>
  <c r="Z160" i="112"/>
  <c r="BW174" i="112"/>
  <c r="BJ175" i="112" s="1"/>
  <c r="M208" i="112"/>
  <c r="BJ270" i="112"/>
  <c r="BX123" i="112"/>
  <c r="Y139" i="112"/>
  <c r="BW192" i="112"/>
  <c r="Y192" i="112"/>
  <c r="BX264" i="112"/>
  <c r="Z264" i="112"/>
  <c r="L171" i="113"/>
  <c r="BJ171" i="113"/>
  <c r="BJ172" i="113" s="1"/>
  <c r="L232" i="113"/>
  <c r="BJ231" i="113"/>
  <c r="BJ232" i="113" s="1"/>
  <c r="L292" i="113"/>
  <c r="BJ291" i="113"/>
  <c r="BJ292" i="113" s="1"/>
  <c r="BI7" i="112"/>
  <c r="CK6" i="112"/>
  <c r="Y93" i="112"/>
  <c r="BW93" i="112"/>
  <c r="M54" i="112"/>
  <c r="BK54" i="112"/>
  <c r="N303" i="112"/>
  <c r="BL303" i="112"/>
  <c r="BX135" i="112"/>
  <c r="L225" i="112"/>
  <c r="BJ225" i="112"/>
  <c r="P30" i="112"/>
  <c r="BW198" i="112"/>
  <c r="BJ199" i="112" s="1"/>
  <c r="CK216" i="112"/>
  <c r="BI217" i="112"/>
  <c r="M222" i="112"/>
  <c r="BK222" i="112"/>
  <c r="BI49" i="112"/>
  <c r="CK48" i="112"/>
  <c r="BJ72" i="112"/>
  <c r="L72" i="112"/>
  <c r="BI121" i="112"/>
  <c r="CK120" i="112"/>
  <c r="AA301" i="112"/>
  <c r="M90" i="113"/>
  <c r="BK90" i="113"/>
  <c r="BK91" i="113" s="1"/>
  <c r="BL42" i="112"/>
  <c r="N42" i="112"/>
  <c r="Y222" i="112"/>
  <c r="BW222" i="112"/>
  <c r="BK27" i="112"/>
  <c r="M27" i="112"/>
  <c r="Z267" i="112"/>
  <c r="BX267" i="112"/>
  <c r="BX63" i="112"/>
  <c r="Z63" i="112"/>
  <c r="BW126" i="112"/>
  <c r="BJ127" i="112" s="1"/>
  <c r="Z54" i="112"/>
  <c r="BX54" i="112"/>
  <c r="BJ150" i="112"/>
  <c r="M144" i="113"/>
  <c r="BK144" i="113"/>
  <c r="BK145" i="113" s="1"/>
  <c r="N135" i="112"/>
  <c r="Y141" i="112"/>
  <c r="BW141" i="112"/>
  <c r="AA87" i="112"/>
  <c r="Y220" i="112"/>
  <c r="N75" i="112"/>
  <c r="O91" i="113"/>
  <c r="L207" i="113"/>
  <c r="BJ207" i="113"/>
  <c r="BJ208" i="113" s="1"/>
  <c r="M21" i="112"/>
  <c r="BK21" i="112"/>
  <c r="L19" i="112"/>
  <c r="BJ18" i="112"/>
  <c r="Z30" i="112"/>
  <c r="BX30" i="112"/>
  <c r="CL66" i="112"/>
  <c r="BJ67" i="112"/>
  <c r="L103" i="112"/>
  <c r="Y115" i="112"/>
  <c r="CK177" i="112"/>
  <c r="BI178" i="112"/>
  <c r="M198" i="112"/>
  <c r="BK198" i="112"/>
  <c r="Y283" i="112"/>
  <c r="Y79" i="112"/>
  <c r="M126" i="112"/>
  <c r="BK126" i="112"/>
  <c r="BJ160" i="112"/>
  <c r="CL159" i="112"/>
  <c r="AA240" i="112"/>
  <c r="BY240" i="112"/>
  <c r="BL241" i="112" s="1"/>
  <c r="M76" i="112"/>
  <c r="M90" i="112"/>
  <c r="Z138" i="112"/>
  <c r="CN168" i="112"/>
  <c r="BL169" i="112"/>
  <c r="O240" i="112"/>
  <c r="BM240" i="112"/>
  <c r="M285" i="112"/>
  <c r="BI232" i="112"/>
  <c r="CK231" i="112"/>
  <c r="BI283" i="112"/>
  <c r="CK282" i="112"/>
  <c r="BW48" i="112"/>
  <c r="Y48" i="112"/>
  <c r="BJ204" i="112"/>
  <c r="L204" i="112"/>
  <c r="CK246" i="112"/>
  <c r="BI247" i="112"/>
  <c r="CK213" i="112"/>
  <c r="BI214" i="112"/>
  <c r="N279" i="112"/>
  <c r="BL279" i="112"/>
  <c r="M79" i="113"/>
  <c r="L201" i="113"/>
  <c r="BJ201" i="113"/>
  <c r="BJ202" i="113" s="1"/>
  <c r="N66" i="113"/>
  <c r="M175" i="113"/>
  <c r="BI10" i="113"/>
  <c r="L129" i="113"/>
  <c r="BJ129" i="113"/>
  <c r="BJ130" i="113" s="1"/>
  <c r="M180" i="113"/>
  <c r="BK180" i="113"/>
  <c r="BK181" i="113" s="1"/>
  <c r="L238" i="113"/>
  <c r="BJ237" i="113"/>
  <c r="BJ238" i="113" s="1"/>
  <c r="BJ196" i="112"/>
  <c r="CL195" i="112"/>
  <c r="BI10" i="112"/>
  <c r="CK9" i="112"/>
  <c r="AE214" i="112"/>
  <c r="CK117" i="112"/>
  <c r="BI118" i="112"/>
  <c r="L187" i="112"/>
  <c r="L10" i="112"/>
  <c r="BK9" i="112" s="1"/>
  <c r="BY24" i="112"/>
  <c r="AA24" i="112"/>
  <c r="CN45" i="112"/>
  <c r="Z114" i="112"/>
  <c r="BX114" i="112"/>
  <c r="M162" i="112"/>
  <c r="BK162" i="112"/>
  <c r="Z282" i="112"/>
  <c r="Y297" i="112"/>
  <c r="BW297" i="112"/>
  <c r="Z88" i="112"/>
  <c r="CK165" i="112"/>
  <c r="BI166" i="112"/>
  <c r="AA231" i="112"/>
  <c r="BY231" i="112"/>
  <c r="L36" i="112"/>
  <c r="BJ36" i="112"/>
  <c r="Z78" i="112"/>
  <c r="BX78" i="112"/>
  <c r="BX159" i="112"/>
  <c r="Z159" i="112"/>
  <c r="CK189" i="112"/>
  <c r="BI190" i="112"/>
  <c r="L237" i="112"/>
  <c r="BJ237" i="112"/>
  <c r="M136" i="112"/>
  <c r="BX75" i="112"/>
  <c r="M124" i="112"/>
  <c r="M138" i="112"/>
  <c r="L201" i="112"/>
  <c r="BJ201" i="112"/>
  <c r="AB243" i="112"/>
  <c r="BI97" i="112"/>
  <c r="CK96" i="112"/>
  <c r="BW108" i="112"/>
  <c r="Y108" i="112"/>
  <c r="BW300" i="112"/>
  <c r="Y300" i="112"/>
  <c r="R214" i="113"/>
  <c r="L75" i="113"/>
  <c r="BJ75" i="113"/>
  <c r="BJ76" i="113" s="1"/>
  <c r="O193" i="113"/>
  <c r="BM6" i="113"/>
  <c r="O6" i="113"/>
  <c r="M202" i="113"/>
  <c r="L153" i="113"/>
  <c r="BJ153" i="113"/>
  <c r="BJ154" i="113" s="1"/>
  <c r="M54" i="113"/>
  <c r="BK54" i="113"/>
  <c r="BK55" i="113" s="1"/>
  <c r="L147" i="113"/>
  <c r="BJ147" i="113"/>
  <c r="BJ148" i="113" s="1"/>
  <c r="L195" i="113"/>
  <c r="BJ195" i="113"/>
  <c r="BJ196" i="113" s="1"/>
  <c r="BJ279" i="113"/>
  <c r="BJ280" i="113" s="1"/>
  <c r="O46" i="112"/>
  <c r="Z33" i="112"/>
  <c r="BX33" i="112"/>
  <c r="BW9" i="112"/>
  <c r="BJ10" i="112" s="1"/>
  <c r="M28" i="112"/>
  <c r="BX51" i="112"/>
  <c r="Z51" i="112"/>
  <c r="BI67" i="112"/>
  <c r="CK66" i="112"/>
  <c r="BX99" i="112"/>
  <c r="BK100" i="112" s="1"/>
  <c r="Z99" i="112"/>
  <c r="CL114" i="112"/>
  <c r="BJ115" i="112"/>
  <c r="BK63" i="112"/>
  <c r="M63" i="112"/>
  <c r="Z97" i="112"/>
  <c r="L115" i="112"/>
  <c r="Z193" i="112"/>
  <c r="BW234" i="112"/>
  <c r="M270" i="112"/>
  <c r="BK270" i="112"/>
  <c r="BI85" i="112"/>
  <c r="CK84" i="112"/>
  <c r="BJ180" i="112"/>
  <c r="L180" i="112"/>
  <c r="BW225" i="112"/>
  <c r="Y225" i="112"/>
  <c r="CK261" i="112"/>
  <c r="BI262" i="112"/>
  <c r="L283" i="112"/>
  <c r="O31" i="113"/>
  <c r="L141" i="113"/>
  <c r="BJ141" i="113"/>
  <c r="BJ142" i="113" s="1"/>
  <c r="L21" i="113"/>
  <c r="BJ21" i="113"/>
  <c r="BJ22" i="113" s="1"/>
  <c r="L39" i="113"/>
  <c r="BJ39" i="113"/>
  <c r="BJ40" i="113" s="1"/>
  <c r="L117" i="113"/>
  <c r="BJ117" i="113"/>
  <c r="BJ118" i="113" s="1"/>
  <c r="M30" i="113"/>
  <c r="BK30" i="113"/>
  <c r="BK31" i="113" s="1"/>
  <c r="L183" i="113"/>
  <c r="BJ183" i="113"/>
  <c r="BJ184" i="113" s="1"/>
  <c r="M198" i="113"/>
  <c r="BK198" i="113"/>
  <c r="BK199" i="113" s="1"/>
  <c r="L244" i="113"/>
  <c r="BJ243" i="113"/>
  <c r="BJ244" i="113" s="1"/>
  <c r="L304" i="113"/>
  <c r="L6" i="112"/>
  <c r="BJ6" i="112"/>
  <c r="BJ54" i="112"/>
  <c r="CM303" i="112"/>
  <c r="BK304" i="112"/>
  <c r="N55" i="113"/>
  <c r="M156" i="113"/>
  <c r="BK156" i="113"/>
  <c r="BK157" i="113" s="1"/>
  <c r="Y163" i="112"/>
  <c r="L91" i="112"/>
  <c r="M174" i="112"/>
  <c r="L216" i="112"/>
  <c r="BJ216" i="112"/>
  <c r="Y103" i="112"/>
  <c r="Z186" i="112"/>
  <c r="BX186" i="112"/>
  <c r="BJ48" i="112"/>
  <c r="L48" i="112"/>
  <c r="BW180" i="112"/>
  <c r="Y180" i="112"/>
  <c r="O187" i="113"/>
  <c r="L45" i="113"/>
  <c r="BJ45" i="113"/>
  <c r="BJ46" i="113" s="1"/>
  <c r="AA18" i="112"/>
  <c r="BW267" i="112"/>
  <c r="Y57" i="112"/>
  <c r="BW57" i="112"/>
  <c r="BX207" i="112"/>
  <c r="Z207" i="112"/>
  <c r="BW54" i="112"/>
  <c r="L153" i="112"/>
  <c r="BJ153" i="112"/>
  <c r="L177" i="113"/>
  <c r="BJ177" i="113"/>
  <c r="BJ178" i="113" s="1"/>
  <c r="M190" i="113"/>
  <c r="BM186" i="113"/>
  <c r="BM187" i="113" s="1"/>
  <c r="O186" i="113"/>
  <c r="BX15" i="112"/>
  <c r="Z15" i="112"/>
  <c r="Y81" i="112"/>
  <c r="BW81" i="112"/>
  <c r="BK135" i="112"/>
  <c r="Z66" i="112"/>
  <c r="BX66" i="112"/>
  <c r="BX87" i="112"/>
  <c r="BX228" i="112"/>
  <c r="Z228" i="112"/>
  <c r="Y249" i="112"/>
  <c r="BW249" i="112"/>
  <c r="BJ250" i="112" s="1"/>
  <c r="BX111" i="112"/>
  <c r="Z111" i="112"/>
  <c r="BK75" i="112"/>
  <c r="AA291" i="112"/>
  <c r="BY291" i="112"/>
  <c r="BX252" i="112"/>
  <c r="Z252" i="112"/>
  <c r="N61" i="113"/>
  <c r="BM36" i="113"/>
  <c r="BM37" i="113" s="1"/>
  <c r="O36" i="113"/>
  <c r="BI169" i="113" l="1"/>
  <c r="BI5" i="113" a="1"/>
  <c r="BI5" i="113" s="1"/>
  <c r="CJ5" i="112"/>
  <c r="BJ277" i="112"/>
  <c r="BH10" i="113"/>
  <c r="BH5" i="113" a="1"/>
  <c r="BH5" i="113" s="1"/>
  <c r="CI5" i="112"/>
  <c r="BK276" i="112"/>
  <c r="CM276" i="112" s="1"/>
  <c r="M276" i="112"/>
  <c r="BI220" i="112"/>
  <c r="CK219" i="112"/>
  <c r="BI157" i="112"/>
  <c r="CK156" i="112"/>
  <c r="L237" i="113"/>
  <c r="L291" i="113"/>
  <c r="L111" i="112"/>
  <c r="BJ111" i="112"/>
  <c r="R217" i="112"/>
  <c r="L168" i="113"/>
  <c r="BJ168" i="113"/>
  <c r="BJ169" i="113" s="1"/>
  <c r="M192" i="113"/>
  <c r="BK192" i="113"/>
  <c r="BK193" i="113" s="1"/>
  <c r="M39" i="112"/>
  <c r="BK39" i="112"/>
  <c r="CM39" i="112" s="1"/>
  <c r="L292" i="112"/>
  <c r="BJ291" i="112"/>
  <c r="L72" i="113"/>
  <c r="BJ72" i="113"/>
  <c r="BJ252" i="112"/>
  <c r="L252" i="112"/>
  <c r="L166" i="113"/>
  <c r="BK228" i="112"/>
  <c r="CM228" i="112" s="1"/>
  <c r="M228" i="112"/>
  <c r="BJ240" i="113"/>
  <c r="BJ241" i="113" s="1"/>
  <c r="L240" i="113"/>
  <c r="BJ294" i="113"/>
  <c r="BJ295" i="113" s="1"/>
  <c r="L294" i="113"/>
  <c r="L144" i="112"/>
  <c r="BJ144" i="112"/>
  <c r="BJ15" i="112"/>
  <c r="L15" i="112"/>
  <c r="L243" i="113"/>
  <c r="BK243" i="113" s="1"/>
  <c r="BK244" i="113" s="1"/>
  <c r="L31" i="112"/>
  <c r="BJ30" i="112"/>
  <c r="BJ267" i="112"/>
  <c r="CL267" i="112" s="1"/>
  <c r="L267" i="112"/>
  <c r="L249" i="113"/>
  <c r="L78" i="113"/>
  <c r="BJ78" i="113"/>
  <c r="BJ79" i="113" s="1"/>
  <c r="BK25" i="112"/>
  <c r="BJ219" i="112"/>
  <c r="L219" i="112"/>
  <c r="BJ156" i="112"/>
  <c r="L156" i="112"/>
  <c r="BI184" i="112"/>
  <c r="CK183" i="112"/>
  <c r="L264" i="113"/>
  <c r="BJ264" i="113"/>
  <c r="BJ265" i="113" s="1"/>
  <c r="L174" i="113"/>
  <c r="BJ174" i="113"/>
  <c r="BJ175" i="113" s="1"/>
  <c r="L148" i="112"/>
  <c r="BJ147" i="112"/>
  <c r="CK111" i="112"/>
  <c r="BI112" i="112"/>
  <c r="L246" i="113"/>
  <c r="BJ246" i="113"/>
  <c r="BJ247" i="113" s="1"/>
  <c r="L225" i="113"/>
  <c r="L273" i="113"/>
  <c r="BK273" i="113" s="1"/>
  <c r="BK274" i="113" s="1"/>
  <c r="L300" i="113"/>
  <c r="BJ300" i="113"/>
  <c r="BJ301" i="113" s="1"/>
  <c r="L282" i="112"/>
  <c r="N24" i="112"/>
  <c r="BL24" i="112"/>
  <c r="CN24" i="112" s="1"/>
  <c r="CK210" i="112"/>
  <c r="BI211" i="112"/>
  <c r="BI61" i="112"/>
  <c r="CK60" i="112"/>
  <c r="O133" i="113"/>
  <c r="L255" i="113"/>
  <c r="CK123" i="112"/>
  <c r="BI124" i="112"/>
  <c r="BI16" i="112"/>
  <c r="CK15" i="112"/>
  <c r="L297" i="113"/>
  <c r="BK297" i="113" s="1"/>
  <c r="BK298" i="113" s="1"/>
  <c r="L270" i="113"/>
  <c r="BJ270" i="113"/>
  <c r="BJ271" i="113" s="1"/>
  <c r="BJ228" i="113"/>
  <c r="BJ229" i="113" s="1"/>
  <c r="L228" i="113"/>
  <c r="L276" i="113"/>
  <c r="BJ276" i="113"/>
  <c r="BJ277" i="113" s="1"/>
  <c r="BJ40" i="112"/>
  <c r="BK229" i="112"/>
  <c r="L294" i="112"/>
  <c r="L183" i="112"/>
  <c r="BJ183" i="112"/>
  <c r="L231" i="113"/>
  <c r="BK231" i="113" s="1"/>
  <c r="BK232" i="113" s="1"/>
  <c r="BJ282" i="113"/>
  <c r="BJ283" i="113" s="1"/>
  <c r="L282" i="113"/>
  <c r="M205" i="113"/>
  <c r="BK204" i="113"/>
  <c r="BK205" i="113" s="1"/>
  <c r="M204" i="113"/>
  <c r="N58" i="112"/>
  <c r="BI88" i="112"/>
  <c r="CK87" i="112"/>
  <c r="L108" i="113"/>
  <c r="BJ108" i="113"/>
  <c r="BJ109" i="113" s="1"/>
  <c r="L252" i="113"/>
  <c r="BJ252" i="113"/>
  <c r="BJ253" i="113" s="1"/>
  <c r="L52" i="113"/>
  <c r="R265" i="112"/>
  <c r="L210" i="112"/>
  <c r="BJ210" i="112"/>
  <c r="BJ60" i="112"/>
  <c r="L60" i="112"/>
  <c r="L234" i="113"/>
  <c r="BJ234" i="113"/>
  <c r="BJ235" i="113" s="1"/>
  <c r="L288" i="113"/>
  <c r="BJ288" i="113"/>
  <c r="BJ289" i="113" s="1"/>
  <c r="BJ123" i="112"/>
  <c r="L123" i="112"/>
  <c r="L222" i="113"/>
  <c r="BJ222" i="113"/>
  <c r="BJ223" i="113" s="1"/>
  <c r="BJ282" i="112"/>
  <c r="BJ268" i="112"/>
  <c r="L219" i="113"/>
  <c r="L258" i="113"/>
  <c r="BJ258" i="113"/>
  <c r="BJ259" i="113" s="1"/>
  <c r="L303" i="113"/>
  <c r="BK303" i="113" s="1"/>
  <c r="BK304" i="113" s="1"/>
  <c r="L114" i="113"/>
  <c r="BJ114" i="113"/>
  <c r="BJ115" i="113" s="1"/>
  <c r="BJ216" i="113"/>
  <c r="BJ217" i="113" s="1"/>
  <c r="L216" i="113"/>
  <c r="L12" i="113"/>
  <c r="BJ12" i="113"/>
  <c r="BJ13" i="113" s="1"/>
  <c r="L87" i="112"/>
  <c r="BJ87" i="112"/>
  <c r="L267" i="113"/>
  <c r="L102" i="113"/>
  <c r="BJ102" i="113"/>
  <c r="BJ103" i="113" s="1"/>
  <c r="L132" i="113"/>
  <c r="BJ132" i="113"/>
  <c r="BJ133" i="113" s="1"/>
  <c r="BI292" i="112"/>
  <c r="CK291" i="112"/>
  <c r="M18" i="113"/>
  <c r="BK18" i="113"/>
  <c r="BK19" i="113" s="1"/>
  <c r="BI253" i="112"/>
  <c r="CK252" i="112"/>
  <c r="CL228" i="112"/>
  <c r="BJ229" i="112"/>
  <c r="L298" i="112"/>
  <c r="L261" i="113"/>
  <c r="BK261" i="113" s="1"/>
  <c r="BK262" i="113" s="1"/>
  <c r="L76" i="113"/>
  <c r="BK75" i="113" s="1"/>
  <c r="BK76" i="113" s="1"/>
  <c r="BI145" i="112"/>
  <c r="CK144" i="112"/>
  <c r="BI31" i="112"/>
  <c r="CK30" i="112"/>
  <c r="BI268" i="112"/>
  <c r="CK267" i="112"/>
  <c r="BK10" i="112"/>
  <c r="CM9" i="112"/>
  <c r="AA228" i="112"/>
  <c r="BY228" i="112"/>
  <c r="BK177" i="113"/>
  <c r="BK178" i="113" s="1"/>
  <c r="M177" i="113"/>
  <c r="BJ154" i="112"/>
  <c r="CL153" i="112"/>
  <c r="AA207" i="112"/>
  <c r="BY207" i="112"/>
  <c r="AB18" i="112"/>
  <c r="BK45" i="113"/>
  <c r="BK46" i="113" s="1"/>
  <c r="M45" i="113"/>
  <c r="AA186" i="112"/>
  <c r="Z163" i="112"/>
  <c r="N156" i="113"/>
  <c r="BL156" i="113"/>
  <c r="BL157" i="113" s="1"/>
  <c r="CL54" i="112"/>
  <c r="BJ55" i="112"/>
  <c r="BK6" i="112"/>
  <c r="M6" i="112"/>
  <c r="M304" i="113"/>
  <c r="N198" i="113"/>
  <c r="BL198" i="113"/>
  <c r="BL199" i="113" s="1"/>
  <c r="BX225" i="112"/>
  <c r="Z225" i="112"/>
  <c r="BJ181" i="112"/>
  <c r="CL180" i="112"/>
  <c r="AA193" i="112"/>
  <c r="N63" i="112"/>
  <c r="BL63" i="112"/>
  <c r="AA51" i="112"/>
  <c r="BY51" i="112"/>
  <c r="P46" i="112"/>
  <c r="BK153" i="113"/>
  <c r="BK154" i="113" s="1"/>
  <c r="M153" i="113"/>
  <c r="M75" i="113"/>
  <c r="N138" i="112"/>
  <c r="CL237" i="112"/>
  <c r="BJ238" i="112"/>
  <c r="AA282" i="112"/>
  <c r="BK201" i="113"/>
  <c r="BK202" i="113" s="1"/>
  <c r="M201" i="113"/>
  <c r="BK204" i="112"/>
  <c r="M204" i="112"/>
  <c r="N90" i="112"/>
  <c r="N198" i="112"/>
  <c r="Z115" i="112"/>
  <c r="CL18" i="112"/>
  <c r="BJ19" i="112"/>
  <c r="CM21" i="112"/>
  <c r="O75" i="112"/>
  <c r="BZ87" i="112"/>
  <c r="AB87" i="112"/>
  <c r="O135" i="112"/>
  <c r="N27" i="112"/>
  <c r="BL27" i="112"/>
  <c r="BM42" i="112"/>
  <c r="O42" i="112"/>
  <c r="AB301" i="112"/>
  <c r="BK72" i="112"/>
  <c r="M72" i="112"/>
  <c r="BK225" i="112"/>
  <c r="M225" i="112"/>
  <c r="M292" i="113"/>
  <c r="BK291" i="113"/>
  <c r="BK292" i="113" s="1"/>
  <c r="BX192" i="112"/>
  <c r="Z192" i="112"/>
  <c r="AA160" i="112"/>
  <c r="CL78" i="112"/>
  <c r="BJ79" i="112"/>
  <c r="P132" i="112"/>
  <c r="BY210" i="112"/>
  <c r="AA210" i="112"/>
  <c r="N114" i="112"/>
  <c r="AA9" i="112"/>
  <c r="P181" i="113"/>
  <c r="AA276" i="112"/>
  <c r="BY276" i="112"/>
  <c r="BJ190" i="112"/>
  <c r="CL189" i="112"/>
  <c r="BJ166" i="112"/>
  <c r="CL165" i="112"/>
  <c r="AA102" i="112"/>
  <c r="BX288" i="112"/>
  <c r="Z288" i="112"/>
  <c r="BX189" i="112"/>
  <c r="Z189" i="112"/>
  <c r="BJ118" i="112"/>
  <c r="CL117" i="112"/>
  <c r="BK246" i="112"/>
  <c r="M246" i="112"/>
  <c r="BN168" i="112"/>
  <c r="P168" i="112"/>
  <c r="AA112" i="112"/>
  <c r="AA136" i="112"/>
  <c r="BK177" i="112"/>
  <c r="M177" i="112"/>
  <c r="N100" i="112"/>
  <c r="BJ301" i="112"/>
  <c r="CL300" i="112"/>
  <c r="BX84" i="112"/>
  <c r="Z84" i="112"/>
  <c r="M220" i="113"/>
  <c r="BK219" i="113"/>
  <c r="BK220" i="113" s="1"/>
  <c r="N60" i="113"/>
  <c r="BL60" i="113"/>
  <c r="BL61" i="113" s="1"/>
  <c r="N49" i="113"/>
  <c r="BM48" i="113" s="1"/>
  <c r="BM49" i="113" s="1"/>
  <c r="Z244" i="112"/>
  <c r="BX243" i="112"/>
  <c r="CL243" i="112"/>
  <c r="BJ244" i="112"/>
  <c r="BK84" i="112"/>
  <c r="M84" i="112"/>
  <c r="BX165" i="112"/>
  <c r="Z165" i="112"/>
  <c r="AA174" i="112"/>
  <c r="BK141" i="112"/>
  <c r="M141" i="112"/>
  <c r="N78" i="112"/>
  <c r="AA52" i="112"/>
  <c r="CM195" i="112"/>
  <c r="BK196" i="112"/>
  <c r="BK93" i="113"/>
  <c r="BK94" i="113" s="1"/>
  <c r="M93" i="113"/>
  <c r="BK15" i="113"/>
  <c r="BK16" i="113" s="1"/>
  <c r="M15" i="113"/>
  <c r="BK63" i="113"/>
  <c r="BK64" i="113" s="1"/>
  <c r="M63" i="113"/>
  <c r="Z256" i="112"/>
  <c r="BX255" i="112"/>
  <c r="BK105" i="112"/>
  <c r="M105" i="112"/>
  <c r="BX153" i="112"/>
  <c r="Z153" i="112"/>
  <c r="BX177" i="112"/>
  <c r="Z177" i="112"/>
  <c r="M262" i="113"/>
  <c r="N139" i="113"/>
  <c r="BM138" i="113" s="1"/>
  <c r="BM139" i="113" s="1"/>
  <c r="BK288" i="112"/>
  <c r="M288" i="112"/>
  <c r="BJ109" i="112"/>
  <c r="CL108" i="112"/>
  <c r="N186" i="112"/>
  <c r="P18" i="112"/>
  <c r="AA90" i="112"/>
  <c r="BK120" i="112"/>
  <c r="M120" i="112"/>
  <c r="BL171" i="112"/>
  <c r="BL249" i="112"/>
  <c r="N249" i="112"/>
  <c r="AA184" i="112"/>
  <c r="N184" i="112"/>
  <c r="AA133" i="112"/>
  <c r="BY132" i="112"/>
  <c r="N285" i="113"/>
  <c r="N169" i="113"/>
  <c r="CL231" i="112"/>
  <c r="BJ232" i="112"/>
  <c r="AA76" i="112"/>
  <c r="CM207" i="112"/>
  <c r="BK208" i="112"/>
  <c r="M139" i="112"/>
  <c r="N102" i="112"/>
  <c r="M211" i="113"/>
  <c r="BL210" i="113" s="1"/>
  <c r="BL211" i="113" s="1"/>
  <c r="BK96" i="112"/>
  <c r="M96" i="112"/>
  <c r="M271" i="112"/>
  <c r="BL270" i="112" s="1"/>
  <c r="BY183" i="112"/>
  <c r="BX12" i="112"/>
  <c r="Z12" i="112"/>
  <c r="P120" i="113"/>
  <c r="BN120" i="113"/>
  <c r="BN121" i="113" s="1"/>
  <c r="BK213" i="112"/>
  <c r="M213" i="112"/>
  <c r="M258" i="112"/>
  <c r="BK258" i="112"/>
  <c r="AA208" i="112"/>
  <c r="AA232" i="112"/>
  <c r="BX57" i="112"/>
  <c r="Z57" i="112"/>
  <c r="CM75" i="112"/>
  <c r="BK76" i="112"/>
  <c r="AA66" i="112"/>
  <c r="BK153" i="112"/>
  <c r="M153" i="112"/>
  <c r="BK48" i="112"/>
  <c r="M48" i="112"/>
  <c r="BK216" i="112"/>
  <c r="M216" i="112"/>
  <c r="M91" i="112"/>
  <c r="BL90" i="112" s="1"/>
  <c r="O55" i="113"/>
  <c r="N30" i="113"/>
  <c r="BL30" i="113"/>
  <c r="BL31" i="113" s="1"/>
  <c r="BK39" i="113"/>
  <c r="BK40" i="113" s="1"/>
  <c r="M39" i="113"/>
  <c r="M283" i="112"/>
  <c r="CM270" i="112"/>
  <c r="BK271" i="112"/>
  <c r="CM63" i="112"/>
  <c r="BK64" i="112"/>
  <c r="N54" i="113"/>
  <c r="BL54" i="113"/>
  <c r="BL55" i="113" s="1"/>
  <c r="P6" i="113"/>
  <c r="BN6" i="113"/>
  <c r="P193" i="113"/>
  <c r="BX108" i="112"/>
  <c r="Z108" i="112"/>
  <c r="BJ202" i="112"/>
  <c r="CL201" i="112"/>
  <c r="N124" i="112"/>
  <c r="M237" i="112"/>
  <c r="BK237" i="112"/>
  <c r="AA159" i="112"/>
  <c r="BY159" i="112"/>
  <c r="AA78" i="112"/>
  <c r="Z297" i="112"/>
  <c r="BX297" i="112"/>
  <c r="M10" i="112"/>
  <c r="BL9" i="112" s="1"/>
  <c r="N180" i="113"/>
  <c r="BL180" i="113"/>
  <c r="BL181" i="113" s="1"/>
  <c r="O66" i="113"/>
  <c r="N79" i="113"/>
  <c r="BJ205" i="112"/>
  <c r="CL204" i="112"/>
  <c r="BM241" i="112"/>
  <c r="CO240" i="112"/>
  <c r="Z79" i="112"/>
  <c r="Z283" i="112"/>
  <c r="N21" i="112"/>
  <c r="BL21" i="112"/>
  <c r="BK207" i="113"/>
  <c r="BK208" i="113" s="1"/>
  <c r="M207" i="113"/>
  <c r="Z220" i="112"/>
  <c r="AA54" i="112"/>
  <c r="CM27" i="112"/>
  <c r="BK28" i="112"/>
  <c r="BL43" i="112"/>
  <c r="CN42" i="112"/>
  <c r="BJ73" i="112"/>
  <c r="CL72" i="112"/>
  <c r="CM222" i="112"/>
  <c r="BK223" i="112"/>
  <c r="BK55" i="112"/>
  <c r="CM54" i="112"/>
  <c r="BK171" i="113"/>
  <c r="BK172" i="113" s="1"/>
  <c r="M171" i="113"/>
  <c r="Z139" i="112"/>
  <c r="M67" i="112"/>
  <c r="BY45" i="112"/>
  <c r="BL46" i="112" s="1"/>
  <c r="AA45" i="112"/>
  <c r="N279" i="113"/>
  <c r="N42" i="113"/>
  <c r="BL42" i="113"/>
  <c r="BL43" i="113" s="1"/>
  <c r="BK192" i="112"/>
  <c r="M192" i="112"/>
  <c r="O231" i="112"/>
  <c r="CA156" i="112"/>
  <c r="AC156" i="112"/>
  <c r="O243" i="112"/>
  <c r="BK189" i="112"/>
  <c r="M189" i="112"/>
  <c r="BK165" i="112"/>
  <c r="M165" i="112"/>
  <c r="P45" i="112"/>
  <c r="BN45" i="112"/>
  <c r="BK117" i="112"/>
  <c r="M117" i="112"/>
  <c r="BK105" i="113"/>
  <c r="BK106" i="113" s="1"/>
  <c r="M105" i="113"/>
  <c r="N159" i="112"/>
  <c r="BL159" i="112"/>
  <c r="Z235" i="112"/>
  <c r="AA39" i="112"/>
  <c r="BY39" i="112"/>
  <c r="BK123" i="113"/>
  <c r="BK124" i="113" s="1"/>
  <c r="M123" i="113"/>
  <c r="BX105" i="112"/>
  <c r="Z105" i="112"/>
  <c r="BK99" i="113"/>
  <c r="BK100" i="113" s="1"/>
  <c r="M99" i="113"/>
  <c r="AA126" i="112"/>
  <c r="P190" i="112"/>
  <c r="BK57" i="113"/>
  <c r="BK58" i="113" s="1"/>
  <c r="M57" i="113"/>
  <c r="CL222" i="112"/>
  <c r="BJ223" i="112"/>
  <c r="P130" i="112"/>
  <c r="BY135" i="112"/>
  <c r="AB154" i="112"/>
  <c r="P150" i="113"/>
  <c r="BN150" i="113"/>
  <c r="BN151" i="113" s="1"/>
  <c r="BZ279" i="112"/>
  <c r="AB279" i="112"/>
  <c r="M244" i="112"/>
  <c r="BK243" i="112"/>
  <c r="BJ85" i="112"/>
  <c r="CL84" i="112"/>
  <c r="BJ265" i="112"/>
  <c r="CL264" i="112"/>
  <c r="N64" i="112"/>
  <c r="AA150" i="112"/>
  <c r="AA100" i="112"/>
  <c r="BK135" i="113"/>
  <c r="BK136" i="113" s="1"/>
  <c r="M135" i="113"/>
  <c r="BK87" i="113"/>
  <c r="BK88" i="113" s="1"/>
  <c r="M87" i="113"/>
  <c r="O291" i="112"/>
  <c r="BX204" i="112"/>
  <c r="Z204" i="112"/>
  <c r="BY261" i="112"/>
  <c r="AA261" i="112"/>
  <c r="Z175" i="112"/>
  <c r="N97" i="112"/>
  <c r="AA304" i="112"/>
  <c r="O166" i="112"/>
  <c r="N9" i="112"/>
  <c r="M286" i="113"/>
  <c r="BL285" i="113" s="1"/>
  <c r="BL286" i="113" s="1"/>
  <c r="N208" i="113"/>
  <c r="BJ235" i="112"/>
  <c r="CL234" i="112"/>
  <c r="BJ289" i="112"/>
  <c r="CL288" i="112"/>
  <c r="M163" i="112"/>
  <c r="BL162" i="112" s="1"/>
  <c r="AA64" i="112"/>
  <c r="BJ121" i="112"/>
  <c r="CL120" i="112"/>
  <c r="O171" i="112"/>
  <c r="BK159" i="113"/>
  <c r="BK160" i="113" s="1"/>
  <c r="M159" i="113"/>
  <c r="O301" i="112"/>
  <c r="M232" i="112"/>
  <c r="BK231" i="112"/>
  <c r="BJ58" i="112"/>
  <c r="CL57" i="112"/>
  <c r="BX234" i="112"/>
  <c r="BX219" i="112"/>
  <c r="N133" i="112"/>
  <c r="BL132" i="112"/>
  <c r="M34" i="112"/>
  <c r="BK33" i="112"/>
  <c r="AC46" i="112"/>
  <c r="BJ97" i="112"/>
  <c r="CL96" i="112"/>
  <c r="M127" i="112"/>
  <c r="BX69" i="112"/>
  <c r="Z69" i="112"/>
  <c r="AB183" i="112"/>
  <c r="N196" i="112"/>
  <c r="N51" i="112"/>
  <c r="BL51" i="112"/>
  <c r="AC36" i="112"/>
  <c r="CA36" i="112"/>
  <c r="Z151" i="112"/>
  <c r="BY150" i="112" s="1"/>
  <c r="N13" i="112"/>
  <c r="BJ214" i="112"/>
  <c r="CL213" i="112"/>
  <c r="CA60" i="112"/>
  <c r="AC60" i="112"/>
  <c r="BJ130" i="112"/>
  <c r="CL129" i="112"/>
  <c r="BX6" i="112"/>
  <c r="Z6" i="112"/>
  <c r="CA42" i="112"/>
  <c r="AC42" i="112"/>
  <c r="BX81" i="112"/>
  <c r="Z81" i="112"/>
  <c r="BJ217" i="112"/>
  <c r="CL216" i="112"/>
  <c r="O61" i="113"/>
  <c r="Z249" i="112"/>
  <c r="BX249" i="112"/>
  <c r="CM135" i="112"/>
  <c r="BK136" i="112"/>
  <c r="BY15" i="112"/>
  <c r="AA15" i="112"/>
  <c r="N190" i="113"/>
  <c r="P187" i="113"/>
  <c r="BX180" i="112"/>
  <c r="Z180" i="112"/>
  <c r="BJ49" i="112"/>
  <c r="CL48" i="112"/>
  <c r="Z103" i="112"/>
  <c r="BK175" i="112"/>
  <c r="CM174" i="112"/>
  <c r="M244" i="113"/>
  <c r="BK183" i="113"/>
  <c r="BK184" i="113" s="1"/>
  <c r="M183" i="113"/>
  <c r="BK141" i="113"/>
  <c r="BK142" i="113" s="1"/>
  <c r="M141" i="113"/>
  <c r="N270" i="112"/>
  <c r="M115" i="112"/>
  <c r="BL114" i="112" s="1"/>
  <c r="N28" i="112"/>
  <c r="BY33" i="112"/>
  <c r="AA33" i="112"/>
  <c r="BK147" i="113"/>
  <c r="BK148" i="113" s="1"/>
  <c r="M147" i="113"/>
  <c r="N202" i="113"/>
  <c r="BM7" i="113"/>
  <c r="S214" i="113"/>
  <c r="BK201" i="112"/>
  <c r="M201" i="112"/>
  <c r="CL36" i="112"/>
  <c r="BJ37" i="112"/>
  <c r="AB231" i="112"/>
  <c r="BZ231" i="112"/>
  <c r="AA88" i="112"/>
  <c r="CM162" i="112"/>
  <c r="BY114" i="112"/>
  <c r="AA114" i="112"/>
  <c r="AB24" i="112"/>
  <c r="BZ24" i="112"/>
  <c r="M238" i="113"/>
  <c r="BK237" i="113"/>
  <c r="BK238" i="113" s="1"/>
  <c r="N175" i="113"/>
  <c r="CN279" i="112"/>
  <c r="BL280" i="112"/>
  <c r="BK286" i="112"/>
  <c r="CM285" i="112"/>
  <c r="P240" i="112"/>
  <c r="BN240" i="112"/>
  <c r="BX138" i="112"/>
  <c r="N76" i="112"/>
  <c r="BM75" i="112" s="1"/>
  <c r="BZ240" i="112"/>
  <c r="AB240" i="112"/>
  <c r="BK127" i="112"/>
  <c r="CM126" i="112"/>
  <c r="M103" i="112"/>
  <c r="BL102" i="112" s="1"/>
  <c r="M19" i="112"/>
  <c r="BK18" i="112"/>
  <c r="P91" i="113"/>
  <c r="BX141" i="112"/>
  <c r="Z141" i="112"/>
  <c r="N222" i="112"/>
  <c r="BL304" i="112"/>
  <c r="CN303" i="112"/>
  <c r="N54" i="112"/>
  <c r="BX93" i="112"/>
  <c r="Z93" i="112"/>
  <c r="M232" i="113"/>
  <c r="AA264" i="112"/>
  <c r="BY264" i="112"/>
  <c r="N208" i="112"/>
  <c r="M286" i="112"/>
  <c r="BL285" i="112" s="1"/>
  <c r="N25" i="113"/>
  <c r="BM24" i="113" s="1"/>
  <c r="BM25" i="113" s="1"/>
  <c r="BJ193" i="112"/>
  <c r="CL192" i="112"/>
  <c r="AB75" i="112"/>
  <c r="M151" i="112"/>
  <c r="CO45" i="112"/>
  <c r="AC132" i="112"/>
  <c r="M298" i="113"/>
  <c r="M226" i="113"/>
  <c r="BK225" i="113"/>
  <c r="BK226" i="113" s="1"/>
  <c r="N163" i="113"/>
  <c r="BM162" i="113" s="1"/>
  <c r="BM163" i="113" s="1"/>
  <c r="O162" i="113"/>
  <c r="BK69" i="113"/>
  <c r="BK70" i="113" s="1"/>
  <c r="M69" i="113"/>
  <c r="Z285" i="112"/>
  <c r="BX285" i="112"/>
  <c r="M175" i="112"/>
  <c r="CM159" i="112"/>
  <c r="BK160" i="112"/>
  <c r="BK66" i="112"/>
  <c r="AA147" i="112"/>
  <c r="BY147" i="112"/>
  <c r="BK150" i="112"/>
  <c r="Z268" i="112"/>
  <c r="CM171" i="112"/>
  <c r="BK172" i="112"/>
  <c r="AA196" i="112"/>
  <c r="O199" i="113"/>
  <c r="BZ135" i="112"/>
  <c r="AB135" i="112"/>
  <c r="AF262" i="112"/>
  <c r="AG262" i="112" s="1"/>
  <c r="M268" i="113"/>
  <c r="BK267" i="113"/>
  <c r="BK268" i="113" s="1"/>
  <c r="BK189" i="113"/>
  <c r="BK190" i="113" s="1"/>
  <c r="M189" i="113"/>
  <c r="N85" i="113"/>
  <c r="BM84" i="113" s="1"/>
  <c r="BM85" i="113" s="1"/>
  <c r="BL84" i="113"/>
  <c r="BL85" i="113" s="1"/>
  <c r="O138" i="113"/>
  <c r="BL48" i="113"/>
  <c r="BL49" i="113" s="1"/>
  <c r="AA172" i="112"/>
  <c r="AB123" i="112"/>
  <c r="BK264" i="112"/>
  <c r="M264" i="112"/>
  <c r="AA27" i="112"/>
  <c r="BY27" i="112"/>
  <c r="BJ82" i="112"/>
  <c r="CL81" i="112"/>
  <c r="AB255" i="112"/>
  <c r="N196" i="113"/>
  <c r="BK27" i="113"/>
  <c r="BK28" i="113" s="1"/>
  <c r="M27" i="113"/>
  <c r="BJ70" i="112"/>
  <c r="CL69" i="112"/>
  <c r="N64" i="113"/>
  <c r="BL24" i="113"/>
  <c r="BL25" i="113" s="1"/>
  <c r="BK234" i="112"/>
  <c r="M234" i="112"/>
  <c r="CL273" i="112"/>
  <c r="BJ274" i="112"/>
  <c r="BX237" i="112"/>
  <c r="Z237" i="112"/>
  <c r="N172" i="112"/>
  <c r="BM171" i="112" s="1"/>
  <c r="BJ13" i="112"/>
  <c r="CL12" i="112"/>
  <c r="Z270" i="112"/>
  <c r="BX270" i="112"/>
  <c r="N52" i="112"/>
  <c r="BX258" i="112"/>
  <c r="Z258" i="112"/>
  <c r="BL99" i="112"/>
  <c r="N210" i="113"/>
  <c r="BX201" i="112"/>
  <c r="Z201" i="112"/>
  <c r="BJ298" i="112"/>
  <c r="CL297" i="112"/>
  <c r="AA124" i="112"/>
  <c r="BZ123" i="112" s="1"/>
  <c r="BX246" i="112"/>
  <c r="Z246" i="112"/>
  <c r="O255" i="112"/>
  <c r="M256" i="113"/>
  <c r="BK255" i="113"/>
  <c r="BK256" i="113" s="1"/>
  <c r="N58" i="113"/>
  <c r="N73" i="113"/>
  <c r="BK261" i="112"/>
  <c r="M261" i="112"/>
  <c r="BK57" i="112"/>
  <c r="M57" i="112"/>
  <c r="AA234" i="112"/>
  <c r="BY234" i="112"/>
  <c r="AA219" i="112"/>
  <c r="BY219" i="112"/>
  <c r="Z67" i="112"/>
  <c r="Z10" i="112"/>
  <c r="CN195" i="112"/>
  <c r="BZ171" i="112"/>
  <c r="AB171" i="112"/>
  <c r="Z91" i="112"/>
  <c r="BY90" i="112" s="1"/>
  <c r="Z21" i="112"/>
  <c r="BX21" i="112"/>
  <c r="BK22" i="112" s="1"/>
  <c r="Z199" i="112"/>
  <c r="CM51" i="112"/>
  <c r="BK52" i="112"/>
  <c r="CL255" i="112"/>
  <c r="BJ256" i="112"/>
  <c r="M250" i="113"/>
  <c r="BK249" i="113"/>
  <c r="BK250" i="113" s="1"/>
  <c r="BJ10" i="113"/>
  <c r="BX120" i="112"/>
  <c r="Z120" i="112"/>
  <c r="N160" i="112"/>
  <c r="BJ94" i="112"/>
  <c r="CL93" i="112"/>
  <c r="BX129" i="112"/>
  <c r="Z129" i="112"/>
  <c r="BX162" i="112"/>
  <c r="BK163" i="112" s="1"/>
  <c r="BK129" i="112"/>
  <c r="M129" i="112"/>
  <c r="AA252" i="112"/>
  <c r="BY252" i="112"/>
  <c r="P36" i="113"/>
  <c r="BN36" i="113"/>
  <c r="BN37" i="113" s="1"/>
  <c r="AB291" i="112"/>
  <c r="BZ291" i="112"/>
  <c r="AA111" i="112"/>
  <c r="BY111" i="112"/>
  <c r="P186" i="113"/>
  <c r="BN186" i="113"/>
  <c r="BN187" i="113" s="1"/>
  <c r="BL174" i="112"/>
  <c r="N174" i="112"/>
  <c r="BJ7" i="112"/>
  <c r="CL6" i="112"/>
  <c r="BK117" i="113"/>
  <c r="BK118" i="113" s="1"/>
  <c r="M117" i="113"/>
  <c r="BK21" i="113"/>
  <c r="BK22" i="113" s="1"/>
  <c r="M21" i="113"/>
  <c r="P31" i="113"/>
  <c r="BK180" i="112"/>
  <c r="M180" i="112"/>
  <c r="CL294" i="112"/>
  <c r="BJ295" i="112"/>
  <c r="AA97" i="112"/>
  <c r="AA99" i="112"/>
  <c r="BY99" i="112"/>
  <c r="BK195" i="113"/>
  <c r="BK196" i="113" s="1"/>
  <c r="M195" i="113"/>
  <c r="BX300" i="112"/>
  <c r="Z300" i="112"/>
  <c r="AC243" i="112"/>
  <c r="BK139" i="112"/>
  <c r="CM138" i="112"/>
  <c r="N136" i="112"/>
  <c r="BK36" i="112"/>
  <c r="M36" i="112"/>
  <c r="BX282" i="112"/>
  <c r="N162" i="112"/>
  <c r="M187" i="112"/>
  <c r="AF214" i="112"/>
  <c r="BK129" i="113"/>
  <c r="BK130" i="113" s="1"/>
  <c r="M129" i="113"/>
  <c r="BM279" i="112"/>
  <c r="O279" i="112"/>
  <c r="BX48" i="112"/>
  <c r="Z48" i="112"/>
  <c r="N285" i="112"/>
  <c r="BY138" i="112"/>
  <c r="AA138" i="112"/>
  <c r="BK90" i="112"/>
  <c r="BL126" i="112"/>
  <c r="N126" i="112"/>
  <c r="BK199" i="112"/>
  <c r="CM198" i="112"/>
  <c r="AA30" i="112"/>
  <c r="BY30" i="112"/>
  <c r="BL75" i="112"/>
  <c r="BY87" i="112"/>
  <c r="BL135" i="112"/>
  <c r="N144" i="113"/>
  <c r="BL144" i="113"/>
  <c r="BL145" i="113" s="1"/>
  <c r="CL150" i="112"/>
  <c r="BJ151" i="112"/>
  <c r="AA63" i="112"/>
  <c r="BY63" i="112"/>
  <c r="AA267" i="112"/>
  <c r="BY267" i="112"/>
  <c r="Z222" i="112"/>
  <c r="BX222" i="112"/>
  <c r="N90" i="113"/>
  <c r="BL90" i="113"/>
  <c r="BL91" i="113" s="1"/>
  <c r="Q30" i="112"/>
  <c r="CL225" i="112"/>
  <c r="BJ226" i="112"/>
  <c r="O303" i="112"/>
  <c r="BM303" i="112"/>
  <c r="CL270" i="112"/>
  <c r="BJ271" i="112"/>
  <c r="N112" i="112"/>
  <c r="BK114" i="112"/>
  <c r="AB58" i="112"/>
  <c r="AA216" i="112"/>
  <c r="BY216" i="112"/>
  <c r="Z187" i="112"/>
  <c r="CA168" i="112"/>
  <c r="AC168" i="112"/>
  <c r="BX102" i="112"/>
  <c r="AA13" i="112"/>
  <c r="M274" i="113"/>
  <c r="N67" i="113"/>
  <c r="BM66" i="113" s="1"/>
  <c r="BM67" i="113" s="1"/>
  <c r="BX273" i="112"/>
  <c r="Z273" i="112"/>
  <c r="M295" i="112"/>
  <c r="CL246" i="112"/>
  <c r="BJ247" i="112"/>
  <c r="BX72" i="112"/>
  <c r="Z72" i="112"/>
  <c r="BM169" i="112"/>
  <c r="CO168" i="112"/>
  <c r="BJ178" i="112"/>
  <c r="CL177" i="112"/>
  <c r="BL66" i="112"/>
  <c r="N66" i="112"/>
  <c r="BK165" i="113"/>
  <c r="BK166" i="113" s="1"/>
  <c r="M165" i="113"/>
  <c r="BK300" i="112"/>
  <c r="M300" i="112"/>
  <c r="BL150" i="112"/>
  <c r="N150" i="112"/>
  <c r="N126" i="113"/>
  <c r="BL126" i="113"/>
  <c r="BL127" i="113" s="1"/>
  <c r="BY198" i="112"/>
  <c r="AA198" i="112"/>
  <c r="AB144" i="112"/>
  <c r="BZ144" i="112"/>
  <c r="O84" i="113"/>
  <c r="O48" i="113"/>
  <c r="BJ142" i="112"/>
  <c r="CL141" i="112"/>
  <c r="BK79" i="112"/>
  <c r="CM78" i="112"/>
  <c r="N147" i="112"/>
  <c r="BK81" i="112"/>
  <c r="M81" i="112"/>
  <c r="BJ106" i="112"/>
  <c r="CL105" i="112"/>
  <c r="M223" i="112"/>
  <c r="BL222" i="112" s="1"/>
  <c r="BK69" i="112"/>
  <c r="M69" i="112"/>
  <c r="M199" i="112"/>
  <c r="AC94" i="112"/>
  <c r="BK33" i="113"/>
  <c r="BK34" i="113" s="1"/>
  <c r="M33" i="113"/>
  <c r="BM213" i="113"/>
  <c r="BM214" i="113" s="1"/>
  <c r="O213" i="113"/>
  <c r="O24" i="113"/>
  <c r="BK51" i="113"/>
  <c r="BK52" i="113" s="1"/>
  <c r="M51" i="113"/>
  <c r="BK273" i="112"/>
  <c r="M273" i="112"/>
  <c r="BK108" i="112"/>
  <c r="M108" i="112"/>
  <c r="BZ294" i="112"/>
  <c r="AB294" i="112"/>
  <c r="BK186" i="112"/>
  <c r="BZ303" i="112"/>
  <c r="AB303" i="112"/>
  <c r="Z19" i="112"/>
  <c r="BX18" i="112"/>
  <c r="M55" i="112"/>
  <c r="BK12" i="112"/>
  <c r="M12" i="112"/>
  <c r="P94" i="112"/>
  <c r="AA195" i="112"/>
  <c r="BY195" i="112"/>
  <c r="BL196" i="112" s="1"/>
  <c r="BM99" i="112"/>
  <c r="O99" i="112"/>
  <c r="AC166" i="112"/>
  <c r="BK297" i="112"/>
  <c r="M297" i="112"/>
  <c r="BK250" i="112"/>
  <c r="CM249" i="112"/>
  <c r="AA148" i="112"/>
  <c r="M280" i="113"/>
  <c r="BK285" i="113"/>
  <c r="BK286" i="113" s="1"/>
  <c r="BJ262" i="112"/>
  <c r="CL261" i="112"/>
  <c r="BK282" i="112"/>
  <c r="BX96" i="112"/>
  <c r="Z96" i="112"/>
  <c r="BY213" i="112"/>
  <c r="AA213" i="112"/>
  <c r="N207" i="112"/>
  <c r="BL207" i="112"/>
  <c r="Z127" i="112"/>
  <c r="BK133" i="112"/>
  <c r="CM132" i="112"/>
  <c r="BJ34" i="112"/>
  <c r="CL33" i="112"/>
  <c r="BK102" i="112"/>
  <c r="O33" i="112"/>
  <c r="BM195" i="112"/>
  <c r="O195" i="112"/>
  <c r="BK111" i="113"/>
  <c r="BK112" i="113" s="1"/>
  <c r="M111" i="113"/>
  <c r="BK81" i="113"/>
  <c r="BK82" i="113" s="1"/>
  <c r="M81" i="113"/>
  <c r="Z55" i="112"/>
  <c r="M256" i="112"/>
  <c r="BK255" i="112"/>
  <c r="N88" i="112"/>
  <c r="AC190" i="112"/>
  <c r="P96" i="113"/>
  <c r="BN96" i="113"/>
  <c r="BN97" i="113" s="1"/>
  <c r="BK9" i="113"/>
  <c r="M9" i="113"/>
  <c r="P145" i="113"/>
  <c r="CL258" i="112"/>
  <c r="BJ259" i="112"/>
  <c r="BX117" i="112"/>
  <c r="Z117" i="112"/>
  <c r="M79" i="112"/>
  <c r="BK93" i="112"/>
  <c r="M93" i="112"/>
  <c r="BY162" i="112"/>
  <c r="AA162" i="112"/>
  <c r="CK5" i="112" l="1"/>
  <c r="N276" i="112"/>
  <c r="BL276" i="112"/>
  <c r="CN276" i="112" s="1"/>
  <c r="BK277" i="112"/>
  <c r="BK40" i="112"/>
  <c r="M261" i="113"/>
  <c r="BL18" i="113"/>
  <c r="BL19" i="113" s="1"/>
  <c r="N18" i="113"/>
  <c r="M132" i="113"/>
  <c r="BK132" i="113"/>
  <c r="BK133" i="113" s="1"/>
  <c r="BJ88" i="112"/>
  <c r="CL87" i="112"/>
  <c r="M216" i="113"/>
  <c r="BK216" i="113"/>
  <c r="BK217" i="113" s="1"/>
  <c r="M303" i="113"/>
  <c r="BL303" i="113" s="1"/>
  <c r="BL304" i="113" s="1"/>
  <c r="M222" i="113"/>
  <c r="BK222" i="113"/>
  <c r="BK223" i="113" s="1"/>
  <c r="BK288" i="113"/>
  <c r="BK289" i="113" s="1"/>
  <c r="M288" i="113"/>
  <c r="BJ61" i="112"/>
  <c r="CL60" i="112"/>
  <c r="M231" i="113"/>
  <c r="M228" i="113"/>
  <c r="BK228" i="113"/>
  <c r="BK229" i="113" s="1"/>
  <c r="M297" i="113"/>
  <c r="M300" i="113"/>
  <c r="BK300" i="113"/>
  <c r="BK301" i="113" s="1"/>
  <c r="M246" i="113"/>
  <c r="BK246" i="113"/>
  <c r="BK247" i="113" s="1"/>
  <c r="M148" i="112"/>
  <c r="BK147" i="112"/>
  <c r="M264" i="113"/>
  <c r="BK264" i="113"/>
  <c r="BK265" i="113" s="1"/>
  <c r="BJ157" i="112"/>
  <c r="CL156" i="112"/>
  <c r="M249" i="113"/>
  <c r="M31" i="112"/>
  <c r="BK30" i="112"/>
  <c r="BJ145" i="112"/>
  <c r="CL144" i="112"/>
  <c r="M240" i="113"/>
  <c r="BK240" i="113"/>
  <c r="BK241" i="113" s="1"/>
  <c r="BK111" i="112"/>
  <c r="M111" i="112"/>
  <c r="M87" i="112"/>
  <c r="BK87" i="112"/>
  <c r="BK123" i="112"/>
  <c r="M123" i="112"/>
  <c r="CL210" i="112"/>
  <c r="BJ211" i="112"/>
  <c r="M52" i="113"/>
  <c r="M108" i="113"/>
  <c r="BK108" i="113"/>
  <c r="BK109" i="113" s="1"/>
  <c r="O58" i="112"/>
  <c r="N205" i="113"/>
  <c r="BJ184" i="112"/>
  <c r="CL183" i="112"/>
  <c r="M255" i="113"/>
  <c r="O24" i="112"/>
  <c r="BM24" i="112"/>
  <c r="CO24" i="112" s="1"/>
  <c r="M273" i="113"/>
  <c r="M219" i="112"/>
  <c r="BK219" i="112"/>
  <c r="CM219" i="112" s="1"/>
  <c r="BK267" i="112"/>
  <c r="M267" i="112"/>
  <c r="M243" i="113"/>
  <c r="M144" i="112"/>
  <c r="BK144" i="112"/>
  <c r="M166" i="113"/>
  <c r="M72" i="113"/>
  <c r="BK72" i="113"/>
  <c r="BK73" i="113" s="1"/>
  <c r="BL39" i="112"/>
  <c r="N39" i="112"/>
  <c r="M168" i="113"/>
  <c r="BK168" i="113"/>
  <c r="BK169" i="113" s="1"/>
  <c r="M291" i="113"/>
  <c r="BL25" i="112"/>
  <c r="BK220" i="112"/>
  <c r="M298" i="112"/>
  <c r="BL297" i="112" s="1"/>
  <c r="M102" i="113"/>
  <c r="BK102" i="113"/>
  <c r="BK103" i="113" s="1"/>
  <c r="BK258" i="113"/>
  <c r="BK259" i="113" s="1"/>
  <c r="M258" i="113"/>
  <c r="CL282" i="112"/>
  <c r="BJ283" i="112"/>
  <c r="BJ124" i="112"/>
  <c r="CL123" i="112"/>
  <c r="M234" i="113"/>
  <c r="BK234" i="113"/>
  <c r="BK235" i="113" s="1"/>
  <c r="M210" i="112"/>
  <c r="BK210" i="112"/>
  <c r="N204" i="113"/>
  <c r="BL204" i="113"/>
  <c r="BL205" i="113" s="1"/>
  <c r="M282" i="113"/>
  <c r="BK282" i="113"/>
  <c r="BK283" i="113" s="1"/>
  <c r="M183" i="112"/>
  <c r="BK183" i="112"/>
  <c r="M282" i="112"/>
  <c r="M225" i="113"/>
  <c r="BK174" i="113"/>
  <c r="BK175" i="113" s="1"/>
  <c r="M174" i="113"/>
  <c r="CL219" i="112"/>
  <c r="BJ220" i="112"/>
  <c r="M15" i="112"/>
  <c r="BK15" i="112"/>
  <c r="BK294" i="113"/>
  <c r="BK295" i="113" s="1"/>
  <c r="M294" i="113"/>
  <c r="N228" i="112"/>
  <c r="BL228" i="112"/>
  <c r="CN228" i="112" s="1"/>
  <c r="BK252" i="112"/>
  <c r="M252" i="112"/>
  <c r="BJ292" i="112"/>
  <c r="CL291" i="112"/>
  <c r="S217" i="112"/>
  <c r="M237" i="113"/>
  <c r="M76" i="113"/>
  <c r="M267" i="113"/>
  <c r="M12" i="113"/>
  <c r="BK12" i="113"/>
  <c r="BK13" i="113" s="1"/>
  <c r="M114" i="113"/>
  <c r="BK114" i="113"/>
  <c r="BK115" i="113" s="1"/>
  <c r="M219" i="113"/>
  <c r="BL219" i="113" s="1"/>
  <c r="BL220" i="113" s="1"/>
  <c r="BK60" i="112"/>
  <c r="M60" i="112"/>
  <c r="S265" i="112"/>
  <c r="BK252" i="113"/>
  <c r="BK253" i="113" s="1"/>
  <c r="M252" i="113"/>
  <c r="M294" i="112"/>
  <c r="BK294" i="112"/>
  <c r="M276" i="113"/>
  <c r="BK276" i="113"/>
  <c r="BK277" i="113" s="1"/>
  <c r="M270" i="113"/>
  <c r="BK270" i="113"/>
  <c r="BK271" i="113" s="1"/>
  <c r="P133" i="113"/>
  <c r="BJ148" i="112"/>
  <c r="CL147" i="112"/>
  <c r="BK156" i="112"/>
  <c r="M156" i="112"/>
  <c r="BK78" i="113"/>
  <c r="BK79" i="113" s="1"/>
  <c r="M78" i="113"/>
  <c r="CL30" i="112"/>
  <c r="BJ31" i="112"/>
  <c r="BJ16" i="112"/>
  <c r="CL15" i="112"/>
  <c r="BJ253" i="112"/>
  <c r="CL252" i="112"/>
  <c r="M292" i="112"/>
  <c r="BK291" i="112"/>
  <c r="N192" i="113"/>
  <c r="BL192" i="113"/>
  <c r="BL193" i="113" s="1"/>
  <c r="CL111" i="112"/>
  <c r="BJ112" i="112"/>
  <c r="CN102" i="112"/>
  <c r="BL115" i="112"/>
  <c r="CN114" i="112"/>
  <c r="CO75" i="112"/>
  <c r="AA55" i="112"/>
  <c r="BL93" i="112"/>
  <c r="N93" i="112"/>
  <c r="N9" i="113"/>
  <c r="BL9" i="113"/>
  <c r="N81" i="113"/>
  <c r="BL81" i="113"/>
  <c r="BL82" i="113" s="1"/>
  <c r="BK103" i="112"/>
  <c r="CM102" i="112"/>
  <c r="BM207" i="112"/>
  <c r="O207" i="112"/>
  <c r="P99" i="112"/>
  <c r="N55" i="112"/>
  <c r="BM54" i="112" s="1"/>
  <c r="BK274" i="112"/>
  <c r="CM273" i="112"/>
  <c r="N199" i="112"/>
  <c r="BM198" i="112" s="1"/>
  <c r="AB198" i="112"/>
  <c r="CN66" i="112"/>
  <c r="BK94" i="112"/>
  <c r="CM93" i="112"/>
  <c r="BK10" i="113"/>
  <c r="BK5" i="113" a="1"/>
  <c r="BK5" i="113" s="1"/>
  <c r="N256" i="112"/>
  <c r="BL255" i="112"/>
  <c r="CO195" i="112"/>
  <c r="AA127" i="112"/>
  <c r="AB213" i="112"/>
  <c r="BZ213" i="112"/>
  <c r="BK283" i="112"/>
  <c r="CM282" i="112"/>
  <c r="N280" i="113"/>
  <c r="BM279" i="113" s="1"/>
  <c r="BM280" i="113" s="1"/>
  <c r="N297" i="112"/>
  <c r="CO99" i="112"/>
  <c r="BK187" i="112"/>
  <c r="CM186" i="112"/>
  <c r="BL108" i="112"/>
  <c r="N108" i="112"/>
  <c r="N51" i="113"/>
  <c r="BL69" i="112"/>
  <c r="N69" i="112"/>
  <c r="BL81" i="112"/>
  <c r="N81" i="112"/>
  <c r="P48" i="113"/>
  <c r="BL300" i="112"/>
  <c r="N300" i="112"/>
  <c r="N165" i="113"/>
  <c r="BL165" i="113"/>
  <c r="BL166" i="113" s="1"/>
  <c r="BY273" i="112"/>
  <c r="AA273" i="112"/>
  <c r="N274" i="113"/>
  <c r="BL273" i="113"/>
  <c r="BL274" i="113" s="1"/>
  <c r="AA187" i="112"/>
  <c r="BM304" i="112"/>
  <c r="CO303" i="112"/>
  <c r="BM90" i="113"/>
  <c r="BM91" i="113" s="1"/>
  <c r="O90" i="113"/>
  <c r="O126" i="112"/>
  <c r="AB138" i="112"/>
  <c r="BY48" i="112"/>
  <c r="AA48" i="112"/>
  <c r="AG214" i="112"/>
  <c r="BK37" i="112"/>
  <c r="CM36" i="112"/>
  <c r="BY300" i="112"/>
  <c r="AA300" i="112"/>
  <c r="AB97" i="112"/>
  <c r="BK181" i="112"/>
  <c r="CM180" i="112"/>
  <c r="N21" i="113"/>
  <c r="BL21" i="113"/>
  <c r="BL22" i="113" s="1"/>
  <c r="BY120" i="112"/>
  <c r="AA120" i="112"/>
  <c r="BY21" i="112"/>
  <c r="AA21" i="112"/>
  <c r="AA10" i="112"/>
  <c r="BK262" i="112"/>
  <c r="CM261" i="112"/>
  <c r="N256" i="113"/>
  <c r="BL255" i="113"/>
  <c r="BL256" i="113" s="1"/>
  <c r="BY201" i="112"/>
  <c r="AA201" i="112"/>
  <c r="BL100" i="112"/>
  <c r="CN99" i="112"/>
  <c r="O172" i="112"/>
  <c r="O64" i="113"/>
  <c r="O196" i="113"/>
  <c r="AC255" i="112"/>
  <c r="N264" i="112"/>
  <c r="BL264" i="112"/>
  <c r="O85" i="113"/>
  <c r="BN84" i="113" s="1"/>
  <c r="BN85" i="113" s="1"/>
  <c r="N189" i="113"/>
  <c r="BL189" i="113"/>
  <c r="BL190" i="113" s="1"/>
  <c r="N268" i="113"/>
  <c r="BL267" i="113"/>
  <c r="BL268" i="113" s="1"/>
  <c r="P162" i="113"/>
  <c r="N226" i="113"/>
  <c r="BL225" i="113"/>
  <c r="BL226" i="113" s="1"/>
  <c r="AD132" i="112"/>
  <c r="N151" i="112"/>
  <c r="BZ75" i="112"/>
  <c r="BM76" i="112" s="1"/>
  <c r="BZ264" i="112"/>
  <c r="AB264" i="112"/>
  <c r="O54" i="112"/>
  <c r="BY141" i="112"/>
  <c r="AA141" i="112"/>
  <c r="Q91" i="113"/>
  <c r="N238" i="113"/>
  <c r="BL237" i="113"/>
  <c r="BL238" i="113" s="1"/>
  <c r="AB88" i="112"/>
  <c r="O28" i="112"/>
  <c r="O270" i="112"/>
  <c r="AB15" i="112"/>
  <c r="BZ15" i="112"/>
  <c r="P61" i="113"/>
  <c r="BY6" i="112"/>
  <c r="AA6" i="112"/>
  <c r="O196" i="112"/>
  <c r="BN195" i="112" s="1"/>
  <c r="AD46" i="112"/>
  <c r="O133" i="112"/>
  <c r="BM132" i="112"/>
  <c r="N159" i="113"/>
  <c r="BL159" i="113"/>
  <c r="BL160" i="113" s="1"/>
  <c r="AB64" i="112"/>
  <c r="O208" i="113"/>
  <c r="P166" i="112"/>
  <c r="AA175" i="112"/>
  <c r="BY204" i="112"/>
  <c r="AA204" i="112"/>
  <c r="N87" i="113"/>
  <c r="BL87" i="113"/>
  <c r="BL88" i="113" s="1"/>
  <c r="AB150" i="112"/>
  <c r="AC154" i="112"/>
  <c r="BY105" i="112"/>
  <c r="AA105" i="112"/>
  <c r="BM159" i="112"/>
  <c r="O159" i="112"/>
  <c r="BO45" i="112"/>
  <c r="Q45" i="112"/>
  <c r="BK190" i="112"/>
  <c r="CM189" i="112"/>
  <c r="P243" i="112"/>
  <c r="BK193" i="112"/>
  <c r="CM192" i="112"/>
  <c r="O279" i="113"/>
  <c r="N67" i="112"/>
  <c r="BM66" i="112" s="1"/>
  <c r="AA139" i="112"/>
  <c r="AA220" i="112"/>
  <c r="BL22" i="112"/>
  <c r="CN21" i="112"/>
  <c r="BY108" i="112"/>
  <c r="AA108" i="112"/>
  <c r="Q6" i="113"/>
  <c r="BO6" i="113"/>
  <c r="N91" i="112"/>
  <c r="BL153" i="112"/>
  <c r="N153" i="112"/>
  <c r="CM258" i="112"/>
  <c r="BK259" i="112"/>
  <c r="BK214" i="112"/>
  <c r="CM213" i="112"/>
  <c r="N271" i="112"/>
  <c r="O102" i="112"/>
  <c r="O184" i="112"/>
  <c r="BL172" i="112"/>
  <c r="CN171" i="112"/>
  <c r="BY177" i="112"/>
  <c r="AA177" i="112"/>
  <c r="BL105" i="112"/>
  <c r="N105" i="112"/>
  <c r="N15" i="113"/>
  <c r="BL15" i="113"/>
  <c r="BL16" i="113" s="1"/>
  <c r="BL141" i="112"/>
  <c r="N141" i="112"/>
  <c r="BY174" i="112"/>
  <c r="O100" i="112"/>
  <c r="AB112" i="112"/>
  <c r="BL246" i="112"/>
  <c r="N246" i="112"/>
  <c r="BY288" i="112"/>
  <c r="AA288" i="112"/>
  <c r="Q181" i="113"/>
  <c r="BZ9" i="112"/>
  <c r="AB9" i="112"/>
  <c r="BM43" i="112"/>
  <c r="CO42" i="112"/>
  <c r="P135" i="112"/>
  <c r="BL204" i="112"/>
  <c r="N204" i="112"/>
  <c r="BL138" i="112"/>
  <c r="N304" i="113"/>
  <c r="BM156" i="113"/>
  <c r="BM157" i="113" s="1"/>
  <c r="O156" i="113"/>
  <c r="BY186" i="112"/>
  <c r="AC18" i="112"/>
  <c r="N79" i="112"/>
  <c r="AD190" i="112"/>
  <c r="P33" i="112"/>
  <c r="BK298" i="112"/>
  <c r="CM297" i="112"/>
  <c r="BK109" i="112"/>
  <c r="CM108" i="112"/>
  <c r="P213" i="113"/>
  <c r="BN213" i="113"/>
  <c r="BN214" i="113" s="1"/>
  <c r="CA144" i="112"/>
  <c r="AC144" i="112"/>
  <c r="AB13" i="112"/>
  <c r="R30" i="112"/>
  <c r="BL76" i="112"/>
  <c r="CN75" i="112"/>
  <c r="N187" i="112"/>
  <c r="Q31" i="113"/>
  <c r="BZ111" i="112"/>
  <c r="AB111" i="112"/>
  <c r="BZ252" i="112"/>
  <c r="AB252" i="112"/>
  <c r="BY129" i="112"/>
  <c r="AA129" i="112"/>
  <c r="AA91" i="112"/>
  <c r="AA67" i="112"/>
  <c r="BL57" i="112"/>
  <c r="N57" i="112"/>
  <c r="BY258" i="112"/>
  <c r="AA258" i="112"/>
  <c r="BY237" i="112"/>
  <c r="AA237" i="112"/>
  <c r="N234" i="112"/>
  <c r="BL234" i="112"/>
  <c r="N27" i="113"/>
  <c r="BL27" i="113"/>
  <c r="BL28" i="113" s="1"/>
  <c r="CM264" i="112"/>
  <c r="BK265" i="112"/>
  <c r="BZ147" i="112"/>
  <c r="AB147" i="112"/>
  <c r="N147" i="113"/>
  <c r="BL147" i="113"/>
  <c r="BL148" i="113" s="1"/>
  <c r="BZ33" i="112"/>
  <c r="AB33" i="112"/>
  <c r="Q187" i="113"/>
  <c r="AD36" i="112"/>
  <c r="CB36" i="112"/>
  <c r="AC183" i="112"/>
  <c r="N127" i="112"/>
  <c r="BM126" i="112" s="1"/>
  <c r="CM33" i="112"/>
  <c r="BK34" i="112"/>
  <c r="BK232" i="112"/>
  <c r="CM231" i="112"/>
  <c r="N163" i="112"/>
  <c r="N286" i="113"/>
  <c r="AB304" i="112"/>
  <c r="CA303" i="112" s="1"/>
  <c r="AB261" i="112"/>
  <c r="BZ261" i="112"/>
  <c r="CM243" i="112"/>
  <c r="BK244" i="112"/>
  <c r="BZ126" i="112"/>
  <c r="AB126" i="112"/>
  <c r="AB39" i="112"/>
  <c r="BZ39" i="112"/>
  <c r="N105" i="113"/>
  <c r="BL105" i="113"/>
  <c r="BL106" i="113" s="1"/>
  <c r="BL117" i="112"/>
  <c r="N117" i="112"/>
  <c r="BL165" i="112"/>
  <c r="N165" i="112"/>
  <c r="P231" i="112"/>
  <c r="BZ45" i="112"/>
  <c r="BM46" i="112" s="1"/>
  <c r="AB45" i="112"/>
  <c r="AB54" i="112"/>
  <c r="BM21" i="112"/>
  <c r="O21" i="112"/>
  <c r="BY297" i="112"/>
  <c r="AA297" i="112"/>
  <c r="BZ159" i="112"/>
  <c r="AB159" i="112"/>
  <c r="O124" i="112"/>
  <c r="BL48" i="112"/>
  <c r="N48" i="112"/>
  <c r="BK154" i="112"/>
  <c r="CM153" i="112"/>
  <c r="BL258" i="112"/>
  <c r="N258" i="112"/>
  <c r="BY12" i="112"/>
  <c r="AA12" i="112"/>
  <c r="BL96" i="112"/>
  <c r="N96" i="112"/>
  <c r="AB76" i="112"/>
  <c r="O285" i="113"/>
  <c r="AB184" i="112"/>
  <c r="BL120" i="112"/>
  <c r="N120" i="112"/>
  <c r="O186" i="112"/>
  <c r="BL288" i="112"/>
  <c r="N288" i="112"/>
  <c r="BK106" i="112"/>
  <c r="CM105" i="112"/>
  <c r="AB52" i="112"/>
  <c r="BM78" i="112"/>
  <c r="O78" i="112"/>
  <c r="BK142" i="112"/>
  <c r="CM141" i="112"/>
  <c r="BL84" i="112"/>
  <c r="N84" i="112"/>
  <c r="N220" i="113"/>
  <c r="BY84" i="112"/>
  <c r="AA84" i="112"/>
  <c r="BL177" i="112"/>
  <c r="N177" i="112"/>
  <c r="BK247" i="112"/>
  <c r="CM246" i="112"/>
  <c r="BY9" i="112"/>
  <c r="BL10" i="112" s="1"/>
  <c r="Q132" i="112"/>
  <c r="BY192" i="112"/>
  <c r="AA192" i="112"/>
  <c r="BL225" i="112"/>
  <c r="N225" i="112"/>
  <c r="AC301" i="112"/>
  <c r="BM135" i="112"/>
  <c r="P75" i="112"/>
  <c r="AA115" i="112"/>
  <c r="BK205" i="112"/>
  <c r="CM204" i="112"/>
  <c r="N75" i="113"/>
  <c r="Q46" i="112"/>
  <c r="BL64" i="112"/>
  <c r="CN63" i="112"/>
  <c r="AB162" i="112"/>
  <c r="N111" i="113"/>
  <c r="BL111" i="113"/>
  <c r="BL112" i="113" s="1"/>
  <c r="AB148" i="112"/>
  <c r="BL12" i="112"/>
  <c r="N12" i="112"/>
  <c r="AA19" i="112"/>
  <c r="BY18" i="112"/>
  <c r="CA294" i="112"/>
  <c r="AC294" i="112"/>
  <c r="AD94" i="112"/>
  <c r="BK70" i="112"/>
  <c r="CM69" i="112"/>
  <c r="BK82" i="112"/>
  <c r="CM81" i="112"/>
  <c r="BK301" i="112"/>
  <c r="CM300" i="112"/>
  <c r="CB168" i="112"/>
  <c r="AD168" i="112"/>
  <c r="O112" i="112"/>
  <c r="BN303" i="112"/>
  <c r="P303" i="112"/>
  <c r="BZ63" i="112"/>
  <c r="AB63" i="112"/>
  <c r="CN126" i="112"/>
  <c r="N129" i="113"/>
  <c r="BL129" i="113"/>
  <c r="BL130" i="113" s="1"/>
  <c r="O160" i="112"/>
  <c r="O73" i="113"/>
  <c r="AB124" i="112"/>
  <c r="BY270" i="112"/>
  <c r="AA270" i="112"/>
  <c r="P138" i="113"/>
  <c r="P199" i="113"/>
  <c r="AA268" i="112"/>
  <c r="BY285" i="112"/>
  <c r="AA285" i="112"/>
  <c r="O208" i="112"/>
  <c r="BY93" i="112"/>
  <c r="AA93" i="112"/>
  <c r="BL54" i="112"/>
  <c r="BL223" i="112"/>
  <c r="CN222" i="112"/>
  <c r="CM18" i="112"/>
  <c r="BK19" i="112"/>
  <c r="CA240" i="112"/>
  <c r="AC240" i="112"/>
  <c r="O175" i="113"/>
  <c r="BL201" i="112"/>
  <c r="N201" i="112"/>
  <c r="BY117" i="112"/>
  <c r="AA117" i="112"/>
  <c r="Q145" i="113"/>
  <c r="Q96" i="113"/>
  <c r="BO96" i="113"/>
  <c r="BO97" i="113" s="1"/>
  <c r="O88" i="112"/>
  <c r="BL208" i="112"/>
  <c r="CN207" i="112"/>
  <c r="BY96" i="112"/>
  <c r="AA96" i="112"/>
  <c r="AD166" i="112"/>
  <c r="BZ195" i="112"/>
  <c r="BM196" i="112" s="1"/>
  <c r="AB195" i="112"/>
  <c r="BK13" i="112"/>
  <c r="CM12" i="112"/>
  <c r="AC303" i="112"/>
  <c r="BL273" i="112"/>
  <c r="N273" i="112"/>
  <c r="P24" i="113"/>
  <c r="N223" i="112"/>
  <c r="P84" i="113"/>
  <c r="BM126" i="113"/>
  <c r="BM127" i="113" s="1"/>
  <c r="O126" i="113"/>
  <c r="BM150" i="112"/>
  <c r="O150" i="112"/>
  <c r="O66" i="112"/>
  <c r="BY72" i="112"/>
  <c r="AA72" i="112"/>
  <c r="O67" i="113"/>
  <c r="BZ216" i="112"/>
  <c r="AB216" i="112"/>
  <c r="AC58" i="112"/>
  <c r="BZ267" i="112"/>
  <c r="AB267" i="112"/>
  <c r="BM144" i="113"/>
  <c r="BM145" i="113" s="1"/>
  <c r="O144" i="113"/>
  <c r="AB30" i="112"/>
  <c r="BZ30" i="112"/>
  <c r="O285" i="112"/>
  <c r="BN279" i="112"/>
  <c r="P279" i="112"/>
  <c r="BM162" i="112"/>
  <c r="O162" i="112"/>
  <c r="AD243" i="112"/>
  <c r="BZ99" i="112"/>
  <c r="BM100" i="112" s="1"/>
  <c r="AB99" i="112"/>
  <c r="O174" i="112"/>
  <c r="Q186" i="113"/>
  <c r="BO186" i="113"/>
  <c r="BO187" i="113" s="1"/>
  <c r="Q36" i="113"/>
  <c r="BO36" i="113"/>
  <c r="BO37" i="113" s="1"/>
  <c r="BL129" i="112"/>
  <c r="N129" i="112"/>
  <c r="AA199" i="112"/>
  <c r="CA171" i="112"/>
  <c r="AC171" i="112"/>
  <c r="BK58" i="112"/>
  <c r="CM57" i="112"/>
  <c r="O58" i="113"/>
  <c r="P255" i="112"/>
  <c r="CM234" i="112"/>
  <c r="BK235" i="112"/>
  <c r="BZ27" i="112"/>
  <c r="AB27" i="112"/>
  <c r="AB172" i="112"/>
  <c r="AC135" i="112"/>
  <c r="BK151" i="112"/>
  <c r="CM150" i="112"/>
  <c r="BK67" i="112"/>
  <c r="CM66" i="112"/>
  <c r="N69" i="113"/>
  <c r="BL69" i="113"/>
  <c r="BL70" i="113" s="1"/>
  <c r="O163" i="113"/>
  <c r="BN162" i="113" s="1"/>
  <c r="BN163" i="113" s="1"/>
  <c r="BM222" i="112"/>
  <c r="O222" i="112"/>
  <c r="N19" i="112"/>
  <c r="BL18" i="112"/>
  <c r="BN241" i="112"/>
  <c r="CP240" i="112"/>
  <c r="CA24" i="112"/>
  <c r="AC24" i="112"/>
  <c r="CA231" i="112"/>
  <c r="AC231" i="112"/>
  <c r="BK202" i="112"/>
  <c r="CM201" i="112"/>
  <c r="N115" i="112"/>
  <c r="N141" i="113"/>
  <c r="BL141" i="113"/>
  <c r="BL142" i="113" s="1"/>
  <c r="BY180" i="112"/>
  <c r="AA180" i="112"/>
  <c r="BY249" i="112"/>
  <c r="BL250" i="112" s="1"/>
  <c r="AA249" i="112"/>
  <c r="AD42" i="112"/>
  <c r="CB42" i="112"/>
  <c r="CB60" i="112"/>
  <c r="AD60" i="112"/>
  <c r="O13" i="112"/>
  <c r="BL52" i="112"/>
  <c r="CN51" i="112"/>
  <c r="BZ183" i="112"/>
  <c r="N34" i="112"/>
  <c r="BL33" i="112"/>
  <c r="N232" i="112"/>
  <c r="BL231" i="112"/>
  <c r="BN171" i="112"/>
  <c r="P171" i="112"/>
  <c r="O9" i="112"/>
  <c r="N135" i="113"/>
  <c r="BL135" i="113"/>
  <c r="BL136" i="113" s="1"/>
  <c r="AB100" i="112"/>
  <c r="N244" i="112"/>
  <c r="BL243" i="112"/>
  <c r="N57" i="113"/>
  <c r="BL57" i="113"/>
  <c r="BL58" i="113" s="1"/>
  <c r="BY126" i="112"/>
  <c r="BL127" i="112" s="1"/>
  <c r="N123" i="113"/>
  <c r="BL123" i="113"/>
  <c r="BL124" i="113" s="1"/>
  <c r="AA235" i="112"/>
  <c r="BK118" i="112"/>
  <c r="CM117" i="112"/>
  <c r="BK166" i="112"/>
  <c r="CM165" i="112"/>
  <c r="CB156" i="112"/>
  <c r="AD156" i="112"/>
  <c r="BM42" i="113"/>
  <c r="BM43" i="113" s="1"/>
  <c r="O42" i="113"/>
  <c r="N171" i="113"/>
  <c r="BL171" i="113"/>
  <c r="BL172" i="113" s="1"/>
  <c r="BY54" i="112"/>
  <c r="N207" i="113"/>
  <c r="BL207" i="113"/>
  <c r="BL208" i="113" s="1"/>
  <c r="AA283" i="112"/>
  <c r="O79" i="113"/>
  <c r="BM180" i="113"/>
  <c r="BM181" i="113" s="1"/>
  <c r="O180" i="113"/>
  <c r="AB78" i="112"/>
  <c r="BK238" i="112"/>
  <c r="CM237" i="112"/>
  <c r="Q193" i="113"/>
  <c r="BM54" i="113"/>
  <c r="BM55" i="113" s="1"/>
  <c r="O54" i="113"/>
  <c r="BM30" i="113"/>
  <c r="BM31" i="113" s="1"/>
  <c r="O30" i="113"/>
  <c r="N216" i="112"/>
  <c r="BL216" i="112"/>
  <c r="BK49" i="112"/>
  <c r="CM48" i="112"/>
  <c r="BZ66" i="112"/>
  <c r="AB66" i="112"/>
  <c r="BY57" i="112"/>
  <c r="AA57" i="112"/>
  <c r="AB232" i="112"/>
  <c r="Q120" i="113"/>
  <c r="BO120" i="113"/>
  <c r="BO121" i="113" s="1"/>
  <c r="BK97" i="112"/>
  <c r="CM96" i="112"/>
  <c r="O169" i="113"/>
  <c r="O249" i="112"/>
  <c r="BM249" i="112"/>
  <c r="BK121" i="112"/>
  <c r="CM120" i="112"/>
  <c r="BL186" i="112"/>
  <c r="BK289" i="112"/>
  <c r="CM288" i="112"/>
  <c r="BY153" i="112"/>
  <c r="AA153" i="112"/>
  <c r="N63" i="113"/>
  <c r="BL63" i="113"/>
  <c r="BL64" i="113" s="1"/>
  <c r="N93" i="113"/>
  <c r="BL93" i="113"/>
  <c r="BL94" i="113" s="1"/>
  <c r="BL78" i="112"/>
  <c r="BY165" i="112"/>
  <c r="AA165" i="112"/>
  <c r="BK85" i="112"/>
  <c r="CM84" i="112"/>
  <c r="AA244" i="112"/>
  <c r="BY243" i="112"/>
  <c r="BM60" i="113"/>
  <c r="BM61" i="113" s="1"/>
  <c r="O60" i="113"/>
  <c r="BK178" i="112"/>
  <c r="CM177" i="112"/>
  <c r="BO168" i="112"/>
  <c r="Q168" i="112"/>
  <c r="BY189" i="112"/>
  <c r="AA189" i="112"/>
  <c r="AB102" i="112"/>
  <c r="BZ210" i="112"/>
  <c r="AB210" i="112"/>
  <c r="AB160" i="112"/>
  <c r="BK226" i="112"/>
  <c r="CM225" i="112"/>
  <c r="BL72" i="112"/>
  <c r="N72" i="112"/>
  <c r="BL28" i="112"/>
  <c r="CN27" i="112"/>
  <c r="CA87" i="112"/>
  <c r="AC87" i="112"/>
  <c r="O198" i="112"/>
  <c r="BM90" i="112"/>
  <c r="O90" i="112"/>
  <c r="N201" i="113"/>
  <c r="BL201" i="113"/>
  <c r="BL202" i="113" s="1"/>
  <c r="BY282" i="112"/>
  <c r="BM63" i="112"/>
  <c r="O63" i="112"/>
  <c r="BM198" i="113"/>
  <c r="BM199" i="113" s="1"/>
  <c r="O198" i="113"/>
  <c r="BL6" i="112"/>
  <c r="N6" i="112"/>
  <c r="AA163" i="112"/>
  <c r="BZ162" i="112" s="1"/>
  <c r="N45" i="113"/>
  <c r="BL45" i="113"/>
  <c r="BL46" i="113" s="1"/>
  <c r="BZ228" i="112"/>
  <c r="AB228" i="112"/>
  <c r="CM255" i="112"/>
  <c r="BK256" i="112"/>
  <c r="P195" i="112"/>
  <c r="Q94" i="112"/>
  <c r="N33" i="113"/>
  <c r="BL33" i="113"/>
  <c r="BL34" i="113" s="1"/>
  <c r="O147" i="112"/>
  <c r="BL151" i="112"/>
  <c r="CN150" i="112"/>
  <c r="N295" i="112"/>
  <c r="BK115" i="112"/>
  <c r="CM114" i="112"/>
  <c r="BY222" i="112"/>
  <c r="AA222" i="112"/>
  <c r="BL136" i="112"/>
  <c r="CN135" i="112"/>
  <c r="BK91" i="112"/>
  <c r="CM90" i="112"/>
  <c r="BL286" i="112"/>
  <c r="CN285" i="112"/>
  <c r="BM280" i="112"/>
  <c r="CO279" i="112"/>
  <c r="BL163" i="112"/>
  <c r="CN162" i="112"/>
  <c r="BL36" i="112"/>
  <c r="N36" i="112"/>
  <c r="O136" i="112"/>
  <c r="BN135" i="112" s="1"/>
  <c r="N195" i="113"/>
  <c r="BL195" i="113"/>
  <c r="BL196" i="113" s="1"/>
  <c r="BL180" i="112"/>
  <c r="N180" i="112"/>
  <c r="N117" i="113"/>
  <c r="BL117" i="113"/>
  <c r="BL118" i="113" s="1"/>
  <c r="BL175" i="112"/>
  <c r="CN174" i="112"/>
  <c r="CA291" i="112"/>
  <c r="AC291" i="112"/>
  <c r="BK130" i="112"/>
  <c r="CM129" i="112"/>
  <c r="N250" i="113"/>
  <c r="BL249" i="113"/>
  <c r="BL250" i="113" s="1"/>
  <c r="BZ219" i="112"/>
  <c r="AB219" i="112"/>
  <c r="BZ234" i="112"/>
  <c r="AB234" i="112"/>
  <c r="BL261" i="112"/>
  <c r="N261" i="112"/>
  <c r="AA246" i="112"/>
  <c r="BY246" i="112"/>
  <c r="O210" i="113"/>
  <c r="O52" i="112"/>
  <c r="CA123" i="112"/>
  <c r="AC123" i="112"/>
  <c r="AB196" i="112"/>
  <c r="N175" i="112"/>
  <c r="N298" i="113"/>
  <c r="BL297" i="113"/>
  <c r="BL298" i="113" s="1"/>
  <c r="CA75" i="112"/>
  <c r="AC75" i="112"/>
  <c r="O25" i="113"/>
  <c r="N286" i="112"/>
  <c r="N232" i="113"/>
  <c r="BL231" i="113"/>
  <c r="BL232" i="113" s="1"/>
  <c r="N103" i="112"/>
  <c r="BM102" i="112" s="1"/>
  <c r="O76" i="112"/>
  <c r="BN75" i="112" s="1"/>
  <c r="BO240" i="112"/>
  <c r="Q240" i="112"/>
  <c r="BZ114" i="112"/>
  <c r="AB114" i="112"/>
  <c r="T214" i="113"/>
  <c r="O202" i="113"/>
  <c r="BL271" i="112"/>
  <c r="CN270" i="112"/>
  <c r="N183" i="113"/>
  <c r="BL183" i="113"/>
  <c r="BL184" i="113" s="1"/>
  <c r="N244" i="113"/>
  <c r="BL243" i="113"/>
  <c r="BL244" i="113" s="1"/>
  <c r="AA103" i="112"/>
  <c r="O190" i="113"/>
  <c r="BY81" i="112"/>
  <c r="AA81" i="112"/>
  <c r="AA151" i="112"/>
  <c r="BZ150" i="112" s="1"/>
  <c r="BM51" i="112"/>
  <c r="O51" i="112"/>
  <c r="BY69" i="112"/>
  <c r="AA69" i="112"/>
  <c r="CN132" i="112"/>
  <c r="BL133" i="112"/>
  <c r="P301" i="112"/>
  <c r="BM172" i="112"/>
  <c r="CO171" i="112"/>
  <c r="CN9" i="112"/>
  <c r="O97" i="112"/>
  <c r="P291" i="112"/>
  <c r="O64" i="112"/>
  <c r="CA279" i="112"/>
  <c r="AC279" i="112"/>
  <c r="Q150" i="113"/>
  <c r="BO150" i="113"/>
  <c r="BO151" i="113" s="1"/>
  <c r="Q130" i="112"/>
  <c r="Q190" i="112"/>
  <c r="N99" i="113"/>
  <c r="BL99" i="113"/>
  <c r="BL100" i="113" s="1"/>
  <c r="BL160" i="112"/>
  <c r="CN159" i="112"/>
  <c r="CP45" i="112"/>
  <c r="BL189" i="112"/>
  <c r="N189" i="112"/>
  <c r="BL192" i="112"/>
  <c r="N192" i="112"/>
  <c r="BL279" i="113"/>
  <c r="BL280" i="113" s="1"/>
  <c r="AA79" i="112"/>
  <c r="BZ78" i="112" s="1"/>
  <c r="P66" i="113"/>
  <c r="BN66" i="113"/>
  <c r="BN67" i="113" s="1"/>
  <c r="N10" i="112"/>
  <c r="BY78" i="112"/>
  <c r="BL237" i="112"/>
  <c r="N237" i="112"/>
  <c r="BN7" i="113"/>
  <c r="N283" i="112"/>
  <c r="N39" i="113"/>
  <c r="BL39" i="113"/>
  <c r="BL40" i="113" s="1"/>
  <c r="P55" i="113"/>
  <c r="CM216" i="112"/>
  <c r="BK217" i="112"/>
  <c r="BY66" i="112"/>
  <c r="BL67" i="112" s="1"/>
  <c r="AB208" i="112"/>
  <c r="BL213" i="112"/>
  <c r="N213" i="112"/>
  <c r="N211" i="113"/>
  <c r="N139" i="112"/>
  <c r="BM138" i="112" s="1"/>
  <c r="BL282" i="112"/>
  <c r="AB133" i="112"/>
  <c r="BZ132" i="112"/>
  <c r="CN249" i="112"/>
  <c r="BZ90" i="112"/>
  <c r="AB90" i="112"/>
  <c r="Q18" i="112"/>
  <c r="O139" i="113"/>
  <c r="N262" i="113"/>
  <c r="BL261" i="113"/>
  <c r="BL262" i="113" s="1"/>
  <c r="AA256" i="112"/>
  <c r="BY255" i="112"/>
  <c r="BZ174" i="112"/>
  <c r="AB174" i="112"/>
  <c r="O49" i="113"/>
  <c r="BN48" i="113" s="1"/>
  <c r="BN49" i="113" s="1"/>
  <c r="AB136" i="112"/>
  <c r="BN169" i="112"/>
  <c r="CP168" i="112"/>
  <c r="BY102" i="112"/>
  <c r="BL103" i="112" s="1"/>
  <c r="BZ276" i="112"/>
  <c r="AB276" i="112"/>
  <c r="BM114" i="112"/>
  <c r="O114" i="112"/>
  <c r="BL294" i="112"/>
  <c r="N292" i="113"/>
  <c r="BL291" i="113"/>
  <c r="BL292" i="113" s="1"/>
  <c r="BK73" i="112"/>
  <c r="CM72" i="112"/>
  <c r="BN42" i="112"/>
  <c r="P42" i="112"/>
  <c r="BM27" i="112"/>
  <c r="O27" i="112"/>
  <c r="BL198" i="112"/>
  <c r="BL91" i="112"/>
  <c r="CN90" i="112"/>
  <c r="BZ282" i="112"/>
  <c r="AB282" i="112"/>
  <c r="O138" i="112"/>
  <c r="N153" i="113"/>
  <c r="BL153" i="113"/>
  <c r="BL154" i="113" s="1"/>
  <c r="BZ51" i="112"/>
  <c r="AB51" i="112"/>
  <c r="AB193" i="112"/>
  <c r="BY225" i="112"/>
  <c r="AA225" i="112"/>
  <c r="CM6" i="112"/>
  <c r="BK7" i="112"/>
  <c r="BZ186" i="112"/>
  <c r="AB186" i="112"/>
  <c r="BZ207" i="112"/>
  <c r="AB207" i="112"/>
  <c r="N177" i="113"/>
  <c r="BL177" i="113"/>
  <c r="BL178" i="113" s="1"/>
  <c r="AQ2921" i="113"/>
  <c r="AQ3135" i="113"/>
  <c r="AQ3264" i="113"/>
  <c r="AQ2948" i="113"/>
  <c r="AQ2741" i="113"/>
  <c r="AQ3547" i="113"/>
  <c r="AQ1734" i="113"/>
  <c r="AQ3604" i="113"/>
  <c r="AQ1909" i="113"/>
  <c r="AQ3458" i="113"/>
  <c r="AQ1365" i="113"/>
  <c r="AQ2995" i="113"/>
  <c r="AQ1386" i="113"/>
  <c r="AQ3024" i="113"/>
  <c r="AQ2647" i="113"/>
  <c r="AQ2526" i="113"/>
  <c r="AQ1769" i="113"/>
  <c r="AQ3330" i="113"/>
  <c r="AQ1438" i="113"/>
  <c r="AQ2959" i="113"/>
  <c r="AQ1338" i="113"/>
  <c r="AQ3114" i="113"/>
  <c r="AQ2950" i="113"/>
  <c r="AQ2954" i="113"/>
  <c r="AQ1677" i="113"/>
  <c r="AQ3055" i="113"/>
  <c r="AQ1362" i="113"/>
  <c r="AQ3496" i="113"/>
  <c r="AQ1262" i="113"/>
  <c r="AQ2805" i="113"/>
  <c r="AQ2771" i="113"/>
  <c r="AQ3594" i="113"/>
  <c r="AQ2826" i="113"/>
  <c r="AQ3558" i="113"/>
  <c r="AQ2882" i="113"/>
  <c r="AQ3284" i="113"/>
  <c r="AQ2410" i="113"/>
  <c r="AQ2274" i="113"/>
  <c r="AQ3049" i="113"/>
  <c r="AQ2840" i="113"/>
  <c r="AQ3417" i="113"/>
  <c r="AQ3485" i="113"/>
  <c r="AQ3091" i="113"/>
  <c r="AQ2812" i="113"/>
  <c r="AQ2447" i="113"/>
  <c r="AQ1862" i="113"/>
  <c r="AQ1402" i="113"/>
  <c r="AQ3043" i="113"/>
  <c r="AQ3044" i="113"/>
  <c r="AQ2006" i="113"/>
  <c r="AQ2543" i="113"/>
  <c r="AQ1542" i="113"/>
  <c r="AQ3062" i="113"/>
  <c r="AQ1614" i="113"/>
  <c r="AQ3455" i="113"/>
  <c r="AQ2908" i="113"/>
  <c r="AQ2804" i="113"/>
  <c r="AQ1638" i="113"/>
  <c r="AQ2443" i="113"/>
  <c r="AQ3571" i="113"/>
  <c r="AQ2878" i="113"/>
  <c r="AQ1506" i="113"/>
  <c r="AQ3482" i="113"/>
  <c r="AQ3051" i="113"/>
  <c r="AQ1426" i="113"/>
  <c r="AQ2764" i="113"/>
  <c r="AQ3349" i="113"/>
  <c r="AQ3316" i="113"/>
  <c r="AQ3190" i="113"/>
  <c r="AQ1569" i="113"/>
  <c r="AQ3561" i="113"/>
  <c r="AQ2153" i="113"/>
  <c r="AQ3007" i="113"/>
  <c r="AQ2146" i="113"/>
  <c r="AQ3235" i="113"/>
  <c r="AQ2128" i="113"/>
  <c r="AQ3052" i="113"/>
  <c r="AQ3583" i="113"/>
  <c r="AQ3097" i="113"/>
  <c r="AQ2309" i="113"/>
  <c r="AQ3565" i="113"/>
  <c r="AQ2593" i="113"/>
  <c r="AQ3481" i="113"/>
  <c r="AQ2074" i="113"/>
  <c r="AQ2688" i="113"/>
  <c r="AQ3245" i="113"/>
  <c r="AQ3125" i="113"/>
  <c r="AQ2761" i="113"/>
  <c r="AQ3269" i="113"/>
  <c r="AQ2090" i="113"/>
  <c r="AQ3522" i="113"/>
  <c r="AQ2288" i="113"/>
  <c r="AQ1653" i="113"/>
  <c r="AQ2980" i="113"/>
  <c r="AQ3463" i="113"/>
  <c r="AQ2664" i="113"/>
  <c r="AQ2446" i="113"/>
  <c r="AQ3021" i="113"/>
  <c r="AQ1602" i="113"/>
  <c r="AQ2844" i="113"/>
  <c r="AQ2769" i="113"/>
  <c r="AQ2974" i="113"/>
  <c r="AQ2734" i="113"/>
  <c r="AQ2973" i="113"/>
  <c r="AQ2479" i="113"/>
  <c r="AQ2774" i="113"/>
  <c r="AQ2485" i="113"/>
  <c r="AQ2841" i="113"/>
  <c r="AQ2689" i="113"/>
  <c r="AQ2107" i="113"/>
  <c r="AQ970" i="113"/>
  <c r="AQ1625" i="113"/>
  <c r="AQ938" i="113"/>
  <c r="AQ1250" i="113"/>
  <c r="AQ3241" i="113"/>
  <c r="AQ1425" i="113"/>
  <c r="AQ2051" i="113"/>
  <c r="AQ3488" i="113"/>
  <c r="AQ1690" i="113"/>
  <c r="AQ3529" i="113"/>
  <c r="AQ1646" i="113"/>
  <c r="AQ3150" i="113"/>
  <c r="AQ2523" i="113"/>
  <c r="AQ3272" i="113"/>
  <c r="AQ2670" i="113"/>
  <c r="AQ3491" i="113"/>
  <c r="AQ2620" i="113"/>
  <c r="AQ3240" i="113"/>
  <c r="AQ2413" i="113"/>
  <c r="AQ2705" i="113"/>
  <c r="AQ3406" i="113"/>
  <c r="AQ2955" i="113"/>
  <c r="AQ1350" i="113"/>
  <c r="AQ3382" i="113"/>
  <c r="AQ3411" i="113"/>
  <c r="AQ3094" i="113"/>
  <c r="AQ2977" i="113"/>
  <c r="AQ1717" i="113"/>
  <c r="AQ2195" i="113"/>
  <c r="AQ2448" i="113"/>
  <c r="AQ3247" i="113"/>
  <c r="AQ2811" i="113"/>
  <c r="AQ3174" i="113"/>
  <c r="AQ2617" i="113"/>
  <c r="AQ2846" i="113"/>
  <c r="AQ1389" i="113"/>
  <c r="AQ3187" i="113"/>
  <c r="AQ2325" i="113"/>
  <c r="AQ3117" i="113"/>
  <c r="AQ2234" i="113"/>
  <c r="AQ3331" i="113"/>
  <c r="AQ2625" i="113"/>
  <c r="AQ2698" i="113"/>
  <c r="AQ2550" i="113"/>
  <c r="AQ2991" i="113"/>
  <c r="AQ2830" i="113"/>
  <c r="AQ2985" i="113"/>
  <c r="AQ3553" i="113"/>
  <c r="AQ2829" i="113"/>
  <c r="AQ2979" i="113"/>
  <c r="AQ2595" i="113"/>
  <c r="AQ3385" i="113"/>
  <c r="AQ3459" i="113"/>
  <c r="AQ2396" i="113"/>
  <c r="AQ2845" i="113"/>
  <c r="AQ3018" i="113"/>
  <c r="AQ2662" i="113"/>
  <c r="AQ2621" i="113"/>
  <c r="AQ2842" i="113"/>
  <c r="AQ3311" i="113"/>
  <c r="AQ3047" i="113"/>
  <c r="AQ2268" i="113"/>
  <c r="AQ2738" i="113"/>
  <c r="AQ2669" i="113"/>
  <c r="AQ2453" i="113"/>
  <c r="AQ2381" i="113"/>
  <c r="AQ3595" i="113"/>
  <c r="AQ3457" i="113"/>
  <c r="AQ3208" i="113"/>
  <c r="AQ1782" i="113"/>
  <c r="AQ2923" i="113"/>
  <c r="AQ1326" i="113"/>
  <c r="AQ3597" i="113"/>
  <c r="AQ2863" i="113"/>
  <c r="AQ2013" i="113"/>
  <c r="AQ3351" i="113"/>
  <c r="AQ2160" i="113"/>
  <c r="AQ3196" i="113"/>
  <c r="AQ2634" i="113"/>
  <c r="AQ3409" i="113"/>
  <c r="AQ1545" i="113"/>
  <c r="AQ3410" i="113"/>
  <c r="AQ3027" i="113"/>
  <c r="AQ3421" i="113"/>
  <c r="AQ2376" i="113"/>
  <c r="AQ2046" i="113"/>
  <c r="AQ1649" i="113"/>
  <c r="AQ2014" i="113"/>
  <c r="AQ1501" i="113"/>
  <c r="AQ3236" i="113"/>
  <c r="AQ3028" i="113"/>
  <c r="AQ3195" i="113"/>
  <c r="AQ2240" i="113"/>
  <c r="AQ1942" i="113"/>
  <c r="AQ1517" i="113"/>
  <c r="AQ1926" i="113"/>
  <c r="AQ1401" i="113"/>
  <c r="AQ3198" i="113"/>
  <c r="AQ2916" i="113"/>
  <c r="AQ3477" i="113"/>
  <c r="AQ2901" i="113"/>
  <c r="AQ3335" i="113"/>
  <c r="AQ2144" i="113"/>
  <c r="AQ3602" i="113"/>
  <c r="AQ2159" i="113"/>
  <c r="AQ1722" i="113"/>
  <c r="AQ2467" i="113"/>
  <c r="AQ3557" i="113"/>
  <c r="AQ3200" i="113"/>
  <c r="AQ3402" i="113"/>
  <c r="AQ2808" i="113"/>
  <c r="AQ2623" i="113"/>
  <c r="AQ3498" i="113"/>
  <c r="AQ3511" i="113"/>
  <c r="AQ3095" i="113"/>
  <c r="AQ2635" i="113"/>
  <c r="AQ2663" i="113"/>
  <c r="AQ3169" i="113"/>
  <c r="AQ2628" i="113"/>
  <c r="AQ2736" i="113"/>
  <c r="AQ2484" i="113"/>
  <c r="AQ3570" i="113"/>
  <c r="AQ2899" i="113"/>
  <c r="AQ2934" i="113"/>
  <c r="AQ2559" i="113"/>
  <c r="AQ2880" i="113"/>
  <c r="AQ2508" i="113"/>
  <c r="AQ2667" i="113"/>
  <c r="AQ2125" i="113"/>
  <c r="AQ2552" i="113"/>
  <c r="AQ3563" i="113"/>
  <c r="AQ3057" i="113"/>
  <c r="AQ3380" i="113"/>
  <c r="AQ2270" i="113"/>
  <c r="AQ2694" i="113"/>
  <c r="AQ3259" i="113"/>
  <c r="AQ2093" i="113"/>
  <c r="AQ3354" i="113"/>
  <c r="AQ2488" i="113"/>
  <c r="AQ1985" i="113"/>
  <c r="AQ1825" i="113"/>
  <c r="AQ3192" i="113"/>
  <c r="AQ3367" i="113"/>
  <c r="AQ2951" i="113"/>
  <c r="AQ2902" i="113"/>
  <c r="AQ1378" i="113"/>
  <c r="AQ1477" i="113"/>
  <c r="AQ1950" i="113"/>
  <c r="AQ3533" i="113"/>
  <c r="AQ2847" i="113"/>
  <c r="AQ1265" i="113"/>
  <c r="AQ3487" i="113"/>
  <c r="AQ3510" i="113"/>
  <c r="AQ2380" i="113"/>
  <c r="AQ2018" i="113"/>
  <c r="AQ3530" i="113"/>
  <c r="AQ3273" i="113"/>
  <c r="AQ2252" i="113"/>
  <c r="AQ2081" i="113"/>
  <c r="AQ1461" i="113"/>
  <c r="AQ1466" i="113"/>
  <c r="AQ2754" i="113"/>
  <c r="AQ3567" i="113"/>
  <c r="AQ3131" i="113"/>
  <c r="AQ3281" i="113"/>
  <c r="AQ3546" i="113"/>
  <c r="AQ2226" i="113"/>
  <c r="AQ2194" i="113"/>
  <c r="AQ3263" i="113"/>
  <c r="AQ3277" i="113"/>
  <c r="AQ3294" i="113"/>
  <c r="AQ2685" i="113"/>
  <c r="AQ3524" i="113"/>
  <c r="AQ2739" i="113"/>
  <c r="AQ2731" i="113"/>
  <c r="AQ3381" i="113"/>
  <c r="AQ2336" i="113"/>
  <c r="AQ2905" i="113"/>
  <c r="AQ1462" i="113"/>
  <c r="AQ2683" i="113"/>
  <c r="AQ3283" i="113"/>
  <c r="AQ3126" i="113"/>
  <c r="AQ2340" i="113"/>
  <c r="AQ2156" i="113"/>
  <c r="AQ1751" i="113"/>
  <c r="AQ2375" i="113"/>
  <c r="AQ2776" i="113"/>
  <c r="AQ2106" i="113"/>
  <c r="AQ2762" i="113"/>
  <c r="AQ2588" i="113"/>
  <c r="AQ3067" i="113"/>
  <c r="AQ1210" i="113"/>
  <c r="AQ1710" i="113"/>
  <c r="AQ1293" i="113"/>
  <c r="AQ2813" i="113"/>
  <c r="AQ2992" i="113"/>
  <c r="AQ2682" i="113"/>
  <c r="AQ2306" i="113"/>
  <c r="AQ3282" i="113"/>
  <c r="AQ2230" i="113"/>
  <c r="AQ2881" i="113"/>
  <c r="AQ2626" i="113"/>
  <c r="AQ3193" i="113"/>
  <c r="AQ1566" i="113"/>
  <c r="AQ3405" i="113"/>
  <c r="AQ2699" i="113"/>
  <c r="AQ2972" i="113"/>
  <c r="AQ2549" i="113"/>
  <c r="AQ2732" i="113"/>
  <c r="AQ2558" i="113"/>
  <c r="AQ1621" i="113"/>
  <c r="AQ1974" i="113"/>
  <c r="AQ1399" i="113"/>
  <c r="AQ1819" i="113"/>
  <c r="AQ1763" i="113"/>
  <c r="AQ1795" i="113"/>
  <c r="AQ3476" i="113"/>
  <c r="AQ2346" i="113"/>
  <c r="AQ2233" i="113"/>
  <c r="AQ2706" i="113"/>
  <c r="AQ1442" i="113"/>
  <c r="AQ866" i="113"/>
  <c r="AQ3484" i="113"/>
  <c r="AQ826" i="113"/>
  <c r="AQ3274" i="113"/>
  <c r="AQ2073" i="113"/>
  <c r="AQ2952" i="113"/>
  <c r="AQ2956" i="113"/>
  <c r="AQ2254" i="113"/>
  <c r="AQ1738" i="113"/>
  <c r="AQ2178" i="113"/>
  <c r="AQ1694" i="113"/>
  <c r="AQ2553" i="113"/>
  <c r="AQ2142" i="113"/>
  <c r="AQ3425" i="113"/>
  <c r="AQ3355" i="113"/>
  <c r="AQ3201" i="113"/>
  <c r="AQ1829" i="113"/>
  <c r="AQ2757" i="113"/>
  <c r="AQ1321" i="113"/>
  <c r="AQ2615" i="113"/>
  <c r="AQ1361" i="113"/>
  <c r="AQ3596" i="113"/>
  <c r="AQ3270" i="113"/>
  <c r="AQ1226" i="113"/>
  <c r="AQ1467" i="113"/>
  <c r="AQ1395" i="113"/>
  <c r="AQ1443" i="113"/>
  <c r="AQ2851" i="113"/>
  <c r="AQ3483" i="113"/>
  <c r="AQ2170" i="113"/>
  <c r="AQ1913" i="113"/>
  <c r="AQ2733" i="113"/>
  <c r="AQ3422" i="113"/>
  <c r="AQ2541" i="113"/>
  <c r="AQ2630" i="113"/>
  <c r="AQ3549" i="113"/>
  <c r="AQ3312" i="113"/>
  <c r="AQ3420" i="113"/>
  <c r="AQ1654" i="113"/>
  <c r="AQ1678" i="113"/>
  <c r="AQ3480" i="113"/>
  <c r="AQ3495" i="113"/>
  <c r="AQ3170" i="113"/>
  <c r="AQ1441" i="113"/>
  <c r="AQ1838" i="113"/>
  <c r="AQ3188" i="113"/>
  <c r="AQ2953" i="113"/>
  <c r="AQ2718" i="113"/>
  <c r="AQ1758" i="113"/>
  <c r="AQ2370" i="113"/>
  <c r="AQ1873" i="113"/>
  <c r="AQ1822" i="113"/>
  <c r="AQ2719" i="113"/>
  <c r="AQ3030" i="113"/>
  <c r="AQ3407" i="113"/>
  <c r="AQ3603" i="113"/>
  <c r="AQ3172" i="113"/>
  <c r="AQ2305" i="113"/>
  <c r="AQ2145" i="113"/>
  <c r="AQ2618" i="113"/>
  <c r="AQ3079" i="113"/>
  <c r="AQ2161" i="113"/>
  <c r="AQ2666" i="113"/>
  <c r="AQ3479" i="113"/>
  <c r="AQ2983" i="113"/>
  <c r="AQ3490" i="113"/>
  <c r="AQ3566" i="113"/>
  <c r="AQ3554" i="113"/>
  <c r="AQ3336" i="113"/>
  <c r="AQ3205" i="113"/>
  <c r="AQ3527" i="113"/>
  <c r="AQ2432" i="113"/>
  <c r="AQ1757" i="113"/>
  <c r="AQ3489" i="113"/>
  <c r="AQ3204" i="113"/>
  <c r="AQ2758" i="113"/>
  <c r="AQ1433" i="113"/>
  <c r="AQ3139" i="113"/>
  <c r="AQ3056" i="113"/>
  <c r="AQ3020" i="113"/>
  <c r="AQ2947" i="113"/>
  <c r="AQ2632" i="113"/>
  <c r="AQ2668" i="113"/>
  <c r="AQ3164" i="113"/>
  <c r="AQ1337" i="113"/>
  <c r="AQ2335" i="113"/>
  <c r="AQ2002" i="113"/>
  <c r="AQ2837" i="113"/>
  <c r="AQ3439" i="113"/>
  <c r="AQ2265" i="113"/>
  <c r="AQ2994" i="113"/>
  <c r="AQ2814" i="113"/>
  <c r="AQ966" i="113"/>
  <c r="AQ2505" i="113"/>
  <c r="AQ3568" i="113"/>
  <c r="AQ2987" i="113"/>
  <c r="AQ3121" i="113"/>
  <c r="AQ3124" i="113"/>
  <c r="AQ1586" i="113"/>
  <c r="AQ1190" i="113"/>
  <c r="AQ3414" i="113"/>
  <c r="AQ3552" i="113"/>
  <c r="AQ3550" i="113"/>
  <c r="AQ3413" i="113"/>
  <c r="AQ3388" i="113"/>
  <c r="AQ1881" i="113"/>
  <c r="AQ3031" i="113"/>
  <c r="AQ1793" i="113"/>
  <c r="AQ3356" i="113"/>
  <c r="AQ2338" i="113"/>
  <c r="AQ3450" i="113"/>
  <c r="AQ2838" i="113"/>
  <c r="AQ2556" i="113"/>
  <c r="AQ2372" i="113"/>
  <c r="AQ3029" i="113"/>
  <c r="AQ3175" i="113"/>
  <c r="AQ2163" i="113"/>
  <c r="AQ2298" i="113"/>
  <c r="AQ2190" i="113"/>
  <c r="AQ2614" i="113"/>
  <c r="AQ2660" i="113"/>
  <c r="AQ2416" i="113"/>
  <c r="AQ2548" i="113"/>
  <c r="AQ3280" i="113"/>
  <c r="AQ2449" i="113"/>
  <c r="AQ1998" i="113"/>
  <c r="AQ1659" i="113"/>
  <c r="AQ3022" i="113"/>
  <c r="AQ2087" i="113"/>
  <c r="AQ2835" i="113"/>
  <c r="AQ2071" i="113"/>
  <c r="AQ2911" i="113"/>
  <c r="AQ2490" i="113"/>
  <c r="AQ3560" i="113"/>
  <c r="AQ2547" i="113"/>
  <c r="AQ3569" i="113"/>
  <c r="AQ3313" i="113"/>
  <c r="AQ3426" i="113"/>
  <c r="AQ3099" i="113"/>
  <c r="AQ3451" i="113"/>
  <c r="AQ2904" i="113"/>
  <c r="AQ1573" i="113"/>
  <c r="AQ2772" i="113"/>
  <c r="AQ2152" i="113"/>
  <c r="AQ2518" i="113"/>
  <c r="AQ2442" i="113"/>
  <c r="AQ2308" i="113"/>
  <c r="AQ2483" i="113"/>
  <c r="AQ3261" i="113"/>
  <c r="AQ1981" i="113"/>
  <c r="AQ1786" i="113"/>
  <c r="AQ1905" i="113"/>
  <c r="AQ2374" i="113"/>
  <c r="AQ1797" i="113"/>
  <c r="AQ2262" i="113"/>
  <c r="AQ3194" i="113"/>
  <c r="AQ1333" i="113"/>
  <c r="AQ3389" i="113"/>
  <c r="AQ1323" i="113"/>
  <c r="AQ2562" i="113"/>
  <c r="AQ1727" i="113"/>
  <c r="AQ2378" i="113"/>
  <c r="AQ1711" i="113"/>
  <c r="AQ3412" i="113"/>
  <c r="AQ1874" i="113"/>
  <c r="AQ3271" i="113"/>
  <c r="AQ3352" i="113"/>
  <c r="AQ3600" i="113"/>
  <c r="AQ3456" i="113"/>
  <c r="AQ2182" i="113"/>
  <c r="AQ1297" i="113"/>
  <c r="AQ3564" i="113"/>
  <c r="AQ2850" i="113"/>
  <c r="AQ2451" i="113"/>
  <c r="AQ3601" i="113"/>
  <c r="AQ2216" i="113"/>
  <c r="AQ3265" i="113"/>
  <c r="AQ2922" i="113"/>
  <c r="AQ3423" i="113"/>
  <c r="AQ3222" i="113"/>
  <c r="AQ3454" i="113"/>
  <c r="AQ1582" i="113"/>
  <c r="AQ2273" i="113"/>
  <c r="AQ3424" i="113"/>
  <c r="AQ2445" i="113"/>
  <c r="AQ3438" i="113"/>
  <c r="AQ3137" i="113"/>
  <c r="AQ3475" i="113"/>
  <c r="AQ3535" i="113"/>
  <c r="AQ2875" i="113"/>
  <c r="AQ1858" i="113"/>
  <c r="AQ2086" i="113"/>
  <c r="AQ1254" i="113"/>
  <c r="AQ934" i="113"/>
  <c r="AQ3246" i="113"/>
  <c r="AQ1214" i="113"/>
  <c r="AQ1546" i="113"/>
  <c r="AQ2054" i="113"/>
  <c r="AQ3165" i="113"/>
  <c r="AQ1865" i="113"/>
  <c r="AQ1765" i="113"/>
  <c r="AQ2492" i="113"/>
  <c r="AQ3494" i="113"/>
  <c r="AQ3408" i="113"/>
  <c r="AQ3562" i="113"/>
  <c r="AQ1585" i="113"/>
  <c r="AQ2487" i="113"/>
  <c r="AQ3006" i="113"/>
  <c r="AQ2001" i="113"/>
  <c r="AQ2154" i="113"/>
  <c r="AQ2122" i="113"/>
  <c r="AQ2091" i="113"/>
  <c r="AQ3478" i="113"/>
  <c r="AQ3404" i="113"/>
  <c r="AQ3168" i="113"/>
  <c r="AQ3499" i="113"/>
  <c r="AQ3345" i="113"/>
  <c r="AQ2597" i="113"/>
  <c r="AQ3493" i="113"/>
  <c r="AQ3403" i="113"/>
  <c r="AQ3058" i="113"/>
  <c r="AQ3532" i="113"/>
  <c r="AQ2898" i="113"/>
  <c r="AQ2554" i="113"/>
  <c r="AQ2493" i="113"/>
  <c r="AQ3333" i="113"/>
  <c r="AQ1731" i="113"/>
  <c r="AQ1715" i="113"/>
  <c r="AQ2382" i="113"/>
  <c r="AQ3262" i="113"/>
  <c r="AQ1906" i="113"/>
  <c r="AQ3343" i="113"/>
  <c r="AQ2108" i="113"/>
  <c r="AQ1726" i="113"/>
  <c r="AQ1150" i="113"/>
  <c r="AQ1291" i="113"/>
  <c r="AQ1902" i="113"/>
  <c r="AQ1571" i="113"/>
  <c r="AQ3061" i="113"/>
  <c r="AQ1999" i="113"/>
  <c r="AQ2877" i="113"/>
  <c r="AQ1975" i="113"/>
  <c r="AQ2760" i="113"/>
  <c r="AQ1836" i="113"/>
  <c r="AQ1170" i="113"/>
  <c r="AQ1698" i="113"/>
  <c r="AQ3555" i="113"/>
  <c r="AQ3350" i="113"/>
  <c r="AQ2730" i="113"/>
  <c r="AQ3599" i="113"/>
  <c r="AQ2622" i="113"/>
  <c r="AQ1473" i="113"/>
  <c r="AQ2690" i="113"/>
  <c r="AQ3427" i="113"/>
  <c r="AQ1980" i="113"/>
  <c r="AQ2431" i="113"/>
  <c r="AQ1639" i="113"/>
  <c r="AQ2089" i="113"/>
  <c r="AQ1615" i="113"/>
  <c r="AQ2546" i="113"/>
  <c r="AQ2058" i="113"/>
  <c r="AQ2253" i="113"/>
  <c r="AQ1076" i="113"/>
  <c r="AQ997" i="113"/>
  <c r="AQ34" i="113"/>
  <c r="AQ1977" i="113"/>
  <c r="AQ3605" i="113"/>
  <c r="AQ2162" i="113"/>
  <c r="AQ2169" i="113"/>
  <c r="AQ2409" i="113"/>
  <c r="AQ2167" i="113"/>
  <c r="AQ1806" i="113"/>
  <c r="AQ1154" i="113"/>
  <c r="AQ1359" i="113"/>
  <c r="AQ1749" i="113"/>
  <c r="AQ1446" i="113"/>
  <c r="AQ2050" i="113"/>
  <c r="AQ1693" i="113"/>
  <c r="AQ1946" i="113"/>
  <c r="AQ1577" i="113"/>
  <c r="AQ3453" i="113"/>
  <c r="AQ1868" i="113"/>
  <c r="AQ1174" i="113"/>
  <c r="AQ1231" i="113"/>
  <c r="AQ1088" i="113"/>
  <c r="AQ789" i="113"/>
  <c r="AQ690" i="113"/>
  <c r="AQ1135" i="113"/>
  <c r="AQ968" i="113"/>
  <c r="AQ882" i="113"/>
  <c r="AQ2118" i="113"/>
  <c r="AQ1831" i="113"/>
  <c r="AQ2970" i="113"/>
  <c r="AQ1879" i="113"/>
  <c r="AQ221" i="113"/>
  <c r="AQ751" i="113"/>
  <c r="AQ459" i="113"/>
  <c r="AQ1783" i="113"/>
  <c r="AQ1854" i="113"/>
  <c r="AQ2671" i="113"/>
  <c r="AQ2915" i="113"/>
  <c r="AQ1645" i="113"/>
  <c r="AQ581" i="113"/>
  <c r="AQ61" i="113"/>
  <c r="AQ940" i="113"/>
  <c r="AQ1676" i="113"/>
  <c r="AQ464" i="113"/>
  <c r="AQ3060" i="113"/>
  <c r="AQ2083" i="113"/>
  <c r="AS3564" i="112"/>
  <c r="AQ492" i="113"/>
  <c r="AQ1867" i="113"/>
  <c r="AQ432" i="113"/>
  <c r="AQ2920" i="113"/>
  <c r="AQ1014" i="113"/>
  <c r="AQ795" i="113"/>
  <c r="AQ540" i="113"/>
  <c r="AQ1911" i="113"/>
  <c r="AQ678" i="113"/>
  <c r="AQ3129" i="112"/>
  <c r="AQ3101" i="112"/>
  <c r="AQ1397" i="113"/>
  <c r="AQ1875" i="113"/>
  <c r="AQ3054" i="113"/>
  <c r="AQ458" i="113"/>
  <c r="AQ186" i="113"/>
  <c r="AQ1229" i="113"/>
  <c r="AQ2779" i="113"/>
  <c r="AQ348" i="113"/>
  <c r="AQ2686" i="113"/>
  <c r="AQ926" i="113"/>
  <c r="AQ3102" i="113"/>
  <c r="AQ3353" i="113"/>
  <c r="AQ1927" i="113"/>
  <c r="AQ1390" i="113"/>
  <c r="AQ871" i="113"/>
  <c r="AQ2008" i="113"/>
  <c r="AQ2874" i="113"/>
  <c r="AQ3203" i="113"/>
  <c r="AQ927" i="113"/>
  <c r="AQ2778" i="113"/>
  <c r="AQ794" i="113"/>
  <c r="AQ342" i="113"/>
  <c r="AQ1119" i="113"/>
  <c r="AQ2613" i="113"/>
  <c r="AQ1041" i="113"/>
  <c r="AQ428" i="113"/>
  <c r="AQ1951" i="113"/>
  <c r="AQ425" i="113"/>
  <c r="AQ791" i="113"/>
  <c r="AQ2263" i="113"/>
  <c r="AQ925" i="113"/>
  <c r="AQ141" i="113"/>
  <c r="AS2552" i="112"/>
  <c r="AQ2418" i="113"/>
  <c r="AQ2516" i="113"/>
  <c r="AQ1891" i="113"/>
  <c r="AQ1121" i="113"/>
  <c r="AQ456" i="113"/>
  <c r="AQ325" i="113"/>
  <c r="AQ1699" i="113"/>
  <c r="AQ497" i="113"/>
  <c r="AQ344" i="113"/>
  <c r="AQ1839" i="113"/>
  <c r="AQ2551" i="113"/>
  <c r="AQ1798" i="113"/>
  <c r="AQ2646" i="113"/>
  <c r="AQ2912" i="113"/>
  <c r="AQ3295" i="113"/>
  <c r="AQ457" i="113"/>
  <c r="AQ894" i="113"/>
  <c r="AQ205" i="113"/>
  <c r="AQ2542" i="113"/>
  <c r="AQ3162" i="113"/>
  <c r="AQ2988" i="113"/>
  <c r="AQ1511" i="113"/>
  <c r="AQ512" i="113"/>
  <c r="AQ3600" i="112"/>
  <c r="AQ1407" i="113"/>
  <c r="AQ1043" i="113"/>
  <c r="AQ2359" i="113"/>
  <c r="AQ524" i="113"/>
  <c r="AQ1225" i="113"/>
  <c r="AQ3390" i="112"/>
  <c r="AQ435" i="113"/>
  <c r="AQ403" i="113"/>
  <c r="AS3006" i="112"/>
  <c r="AQ3347" i="113"/>
  <c r="AQ2412" i="113"/>
  <c r="AQ2266" i="113"/>
  <c r="AQ1218" i="113"/>
  <c r="AQ1067" i="113"/>
  <c r="AQ904" i="113"/>
  <c r="AQ3416" i="113"/>
  <c r="AQ1118" i="113"/>
  <c r="AQ939" i="113"/>
  <c r="AQ1987" i="113"/>
  <c r="AQ1317" i="113"/>
  <c r="AQ1761" i="113"/>
  <c r="AQ1514" i="113"/>
  <c r="AQ1301" i="113"/>
  <c r="AQ1227" i="113"/>
  <c r="AQ2946" i="113"/>
  <c r="AQ777" i="113"/>
  <c r="AQ1510" i="113"/>
  <c r="AQ2695" i="113"/>
  <c r="AQ1050" i="113"/>
  <c r="AQ3275" i="113"/>
  <c r="AQ3042" i="113"/>
  <c r="AQ2592" i="113"/>
  <c r="AQ2740" i="113"/>
  <c r="AQ1357" i="113"/>
  <c r="AQ3206" i="113"/>
  <c r="AQ2791" i="113"/>
  <c r="AQ3341" i="113"/>
  <c r="AQ2900" i="113"/>
  <c r="AQ2594" i="113"/>
  <c r="AQ3366" i="113"/>
  <c r="AQ2202" i="113"/>
  <c r="AQ3120" i="113"/>
  <c r="AQ3559" i="113"/>
  <c r="AQ3101" i="113"/>
  <c r="AQ2575" i="113"/>
  <c r="AQ2201" i="113"/>
  <c r="AQ1505" i="113"/>
  <c r="AQ2121" i="113"/>
  <c r="AQ2094" i="113"/>
  <c r="AQ3460" i="113"/>
  <c r="AQ3115" i="113"/>
  <c r="AQ2502" i="113"/>
  <c r="AQ1366" i="113"/>
  <c r="AQ3497" i="113"/>
  <c r="AQ3378" i="113"/>
  <c r="AQ1755" i="113"/>
  <c r="AQ2131" i="113"/>
  <c r="AQ2759" i="113"/>
  <c r="AQ778" i="113"/>
  <c r="AQ2976" i="113"/>
  <c r="AQ3383" i="113"/>
  <c r="AQ2165" i="113"/>
  <c r="AQ3531" i="113"/>
  <c r="AQ3556" i="113"/>
  <c r="AQ3344" i="113"/>
  <c r="AQ2563" i="113"/>
  <c r="AQ2158" i="113"/>
  <c r="AQ2383" i="113"/>
  <c r="AQ1753" i="113"/>
  <c r="AQ1403" i="113"/>
  <c r="AQ1807" i="113"/>
  <c r="AQ1791" i="113"/>
  <c r="AQ2322" i="113"/>
  <c r="AQ2324" i="113"/>
  <c r="AQ862" i="113"/>
  <c r="AQ846" i="113"/>
  <c r="AQ2009" i="113"/>
  <c r="AQ2126" i="113"/>
  <c r="AQ3166" i="113"/>
  <c r="AQ2984" i="113"/>
  <c r="AQ2935" i="113"/>
  <c r="AQ2885" i="113"/>
  <c r="AQ1841" i="113"/>
  <c r="AQ1729" i="113"/>
  <c r="AQ2407" i="113"/>
  <c r="AQ1230" i="113"/>
  <c r="AQ1463" i="113"/>
  <c r="AQ1439" i="113"/>
  <c r="AQ3525" i="113"/>
  <c r="AQ1789" i="113"/>
  <c r="AQ2590" i="113"/>
  <c r="AQ2408" i="113"/>
  <c r="AQ3207" i="113"/>
  <c r="AQ2478" i="113"/>
  <c r="AQ2883" i="113"/>
  <c r="AQ3308" i="113"/>
  <c r="AQ2010" i="113"/>
  <c r="AQ1818" i="113"/>
  <c r="AQ1387" i="113"/>
  <c r="AQ1302" i="113"/>
  <c r="AQ2302" i="113"/>
  <c r="AQ2417" i="113"/>
  <c r="AQ3025" i="113"/>
  <c r="AQ774" i="113"/>
  <c r="AQ2913" i="113"/>
  <c r="AQ750" i="113"/>
  <c r="AQ2394" i="113"/>
  <c r="AQ3338" i="113"/>
  <c r="AQ1206" i="113"/>
  <c r="AQ3048" i="113"/>
  <c r="AQ1978" i="113"/>
  <c r="AQ1266" i="113"/>
  <c r="AQ3023" i="113"/>
  <c r="AQ1468" i="113"/>
  <c r="AQ2704" i="113"/>
  <c r="AQ2123" i="113"/>
  <c r="AQ3093" i="113"/>
  <c r="AQ1754" i="113"/>
  <c r="AQ1393" i="113"/>
  <c r="AQ2486" i="113"/>
  <c r="AQ2765" i="113"/>
  <c r="AQ2360" i="113"/>
  <c r="AQ2557" i="113"/>
  <c r="AQ3128" i="113"/>
  <c r="AQ1325" i="113"/>
  <c r="AQ834" i="113"/>
  <c r="AQ1496" i="113"/>
  <c r="AQ3402" i="112"/>
  <c r="AS3450" i="112"/>
  <c r="AQ714" i="113"/>
  <c r="AQ3278" i="113"/>
  <c r="AQ2560" i="113"/>
  <c r="AQ2522" i="113"/>
  <c r="AQ1982" i="113"/>
  <c r="AQ1322" i="113"/>
  <c r="AQ2456" i="113"/>
  <c r="AQ1870" i="113"/>
  <c r="AQ2287" i="113"/>
  <c r="AQ2849" i="113"/>
  <c r="AQ1078" i="113"/>
  <c r="AQ3387" i="113"/>
  <c r="AQ1295" i="113"/>
  <c r="AQ3243" i="113"/>
  <c r="AQ1279" i="113"/>
  <c r="AQ3116" i="113"/>
  <c r="AQ3474" i="113"/>
  <c r="AQ1354" i="113"/>
  <c r="AQ608" i="113"/>
  <c r="AQ1752" i="113"/>
  <c r="AS3416" i="112"/>
  <c r="AQ2059" i="113"/>
  <c r="AQ1720" i="113"/>
  <c r="AQ761" i="113"/>
  <c r="AQ2055" i="113"/>
  <c r="AQ2876" i="113"/>
  <c r="AQ1406" i="113"/>
  <c r="AQ2075" i="113"/>
  <c r="AQ506" i="113"/>
  <c r="AQ1716" i="113"/>
  <c r="AQ350" i="113"/>
  <c r="AQ1587" i="113"/>
  <c r="AQ1760" i="113"/>
  <c r="AQ1482" i="113"/>
  <c r="AQ2022" i="113"/>
  <c r="AQ1134" i="113"/>
  <c r="AQ1578" i="113"/>
  <c r="AQ867" i="113"/>
  <c r="AQ2839" i="113"/>
  <c r="AS3548" i="112"/>
  <c r="AQ1627" i="113"/>
  <c r="AQ3526" i="113"/>
  <c r="AQ2312" i="113"/>
  <c r="AQ1353" i="113"/>
  <c r="AQ755" i="113"/>
  <c r="AS3372" i="112"/>
  <c r="AQ1842" i="113"/>
  <c r="AQ140" i="113"/>
  <c r="AQ1006" i="113"/>
  <c r="AQ1908" i="113"/>
  <c r="AQ414" i="113"/>
  <c r="AQ213" i="113"/>
  <c r="AQ329" i="113"/>
  <c r="AQ1784" i="113"/>
  <c r="AS3417" i="112"/>
  <c r="AQ3356" i="112"/>
  <c r="AQ1479" i="113"/>
  <c r="AQ1827" i="113"/>
  <c r="AQ1799" i="113"/>
  <c r="AQ152" i="113"/>
  <c r="AQ631" i="113"/>
  <c r="AQ1860" i="113"/>
  <c r="AQ1695" i="113"/>
  <c r="AQ654" i="113"/>
  <c r="AQ822" i="113"/>
  <c r="AQ1508" i="113"/>
  <c r="AQ1429" i="113"/>
  <c r="AQ1861" i="113"/>
  <c r="AQ1570" i="113"/>
  <c r="AQ1294" i="113"/>
  <c r="AQ22" i="113"/>
  <c r="AQ1424" i="113"/>
  <c r="AQ318" i="113"/>
  <c r="AQ2082" i="113"/>
  <c r="AQ869" i="113"/>
  <c r="AQ1062" i="113"/>
  <c r="AQ1355" i="113"/>
  <c r="AQ3366" i="112"/>
  <c r="AQ431" i="113"/>
  <c r="AQ1724" i="113"/>
  <c r="AQ143" i="113"/>
  <c r="AQ1330" i="113"/>
  <c r="AQ578" i="113"/>
  <c r="AQ1892" i="113"/>
  <c r="AQ386" i="113"/>
  <c r="AQ538" i="113"/>
  <c r="AQ883" i="113"/>
  <c r="AS2943" i="112"/>
  <c r="AS2915" i="112"/>
  <c r="AQ2181" i="113"/>
  <c r="AQ2455" i="113"/>
  <c r="AQ2414" i="113"/>
  <c r="AQ166" i="113"/>
  <c r="AQ151" i="113"/>
  <c r="AQ510" i="113"/>
  <c r="AQ2057" i="113"/>
  <c r="AQ76" i="113"/>
  <c r="AQ1859" i="113"/>
  <c r="AQ2235" i="113"/>
  <c r="AQ2975" i="113"/>
  <c r="AQ3260" i="113"/>
  <c r="AQ2807" i="113"/>
  <c r="AQ1114" i="113"/>
  <c r="AQ1534" i="113"/>
  <c r="AQ1207" i="113"/>
  <c r="AQ1334" i="113"/>
  <c r="AQ496" i="113"/>
  <c r="AQ1303" i="113"/>
  <c r="AQ2978" i="113"/>
  <c r="AQ1371" i="113"/>
  <c r="AQ759" i="113"/>
  <c r="AQ3546" i="112"/>
  <c r="AQ2406" i="113"/>
  <c r="AQ615" i="113"/>
  <c r="AQ1185" i="113"/>
  <c r="AQ2701" i="113"/>
  <c r="AQ797" i="113"/>
  <c r="AQ393" i="113"/>
  <c r="AS3451" i="112"/>
  <c r="AQ1876" i="113"/>
  <c r="AS3368" i="112"/>
  <c r="AQ2987" i="112"/>
  <c r="AQ2466" i="113"/>
  <c r="AQ1903" i="113"/>
  <c r="AQ1687" i="113"/>
  <c r="AQ647" i="113"/>
  <c r="AQ1336" i="113"/>
  <c r="AQ729" i="113"/>
  <c r="AQ2092" i="113"/>
  <c r="AQ495" i="113"/>
  <c r="AQ833" i="113"/>
  <c r="AQ3123" i="113"/>
  <c r="AQ898" i="113"/>
  <c r="AQ1329" i="113"/>
  <c r="AQ3268" i="113"/>
  <c r="AQ1590" i="113"/>
  <c r="AQ219" i="113"/>
  <c r="AQ1331" i="113"/>
  <c r="AQ1123" i="113"/>
  <c r="AQ1941" i="113"/>
  <c r="AQ2236" i="113"/>
  <c r="AQ1038" i="113"/>
  <c r="AQ2323" i="113"/>
  <c r="AQ3239" i="113"/>
  <c r="AQ1469" i="113"/>
  <c r="AQ3309" i="113"/>
  <c r="AQ1733" i="113"/>
  <c r="AQ3209" i="113"/>
  <c r="AQ3314" i="113"/>
  <c r="AQ2700" i="113"/>
  <c r="AQ2228" i="113"/>
  <c r="AQ2790" i="113"/>
  <c r="AQ2777" i="113"/>
  <c r="AQ2192" i="113"/>
  <c r="AQ2589" i="113"/>
  <c r="AQ3173" i="113"/>
  <c r="AQ2989" i="113"/>
  <c r="AQ2078" i="113"/>
  <c r="AQ3386" i="113"/>
  <c r="AQ1650" i="113"/>
  <c r="AQ3346" i="113"/>
  <c r="AQ1554" i="113"/>
  <c r="AQ3418" i="113"/>
  <c r="AQ2886" i="113"/>
  <c r="AQ2540" i="113"/>
  <c r="AQ2538" i="113"/>
  <c r="AQ2239" i="113"/>
  <c r="AQ2599" i="113"/>
  <c r="AQ2909" i="113"/>
  <c r="AQ2693" i="113"/>
  <c r="AQ2775" i="113"/>
  <c r="AQ2015" i="113"/>
  <c r="AQ3059" i="113"/>
  <c r="AQ2803" i="113"/>
  <c r="AQ3523" i="113"/>
  <c r="AQ3127" i="113"/>
  <c r="AQ3332" i="113"/>
  <c r="AQ2509" i="113"/>
  <c r="AQ2143" i="113"/>
  <c r="AQ1626" i="113"/>
  <c r="AQ1502" i="113"/>
  <c r="AQ2119" i="113"/>
  <c r="AQ2489" i="113"/>
  <c r="AQ2624" i="113"/>
  <c r="AQ2524" i="113"/>
  <c r="AQ2237" i="113"/>
  <c r="AQ1655" i="113"/>
  <c r="AQ2035" i="113"/>
  <c r="AQ2011" i="113"/>
  <c r="AQ2334" i="113"/>
  <c r="AQ3138" i="113"/>
  <c r="AQ3098" i="113"/>
  <c r="AQ2596" i="113"/>
  <c r="AQ2480" i="113"/>
  <c r="AQ1445" i="113"/>
  <c r="AQ1286" i="113"/>
  <c r="AQ2311" i="113"/>
  <c r="AQ3103" i="113"/>
  <c r="AQ1730" i="113"/>
  <c r="AQ2150" i="113"/>
  <c r="AQ2415" i="113"/>
  <c r="AQ2307" i="113"/>
  <c r="AQ1319" i="113"/>
  <c r="AQ1675" i="113"/>
  <c r="AQ1651" i="113"/>
  <c r="AQ3237" i="113"/>
  <c r="AQ3267" i="113"/>
  <c r="AQ3337" i="113"/>
  <c r="AQ1878" i="113"/>
  <c r="AQ1762" i="113"/>
  <c r="AQ3211" i="113"/>
  <c r="AQ1315" i="113"/>
  <c r="AQ2810" i="113"/>
  <c r="AQ1821" i="113"/>
  <c r="AQ1567" i="113"/>
  <c r="AQ2019" i="113"/>
  <c r="AQ1939" i="113"/>
  <c r="AQ2003" i="113"/>
  <c r="AQ1915" i="113"/>
  <c r="AQ994" i="113"/>
  <c r="AQ1756" i="113"/>
  <c r="AQ2884" i="113"/>
  <c r="AQ2665" i="113"/>
  <c r="AQ3319" i="113"/>
  <c r="AQ2918" i="113"/>
  <c r="AQ2519" i="113"/>
  <c r="AQ3492" i="113"/>
  <c r="AQ1837" i="113"/>
  <c r="AQ1377" i="113"/>
  <c r="AQ1770" i="113"/>
  <c r="AQ3167" i="113"/>
  <c r="AQ1964" i="113"/>
  <c r="AQ1643" i="113"/>
  <c r="AQ1579" i="113"/>
  <c r="AQ1619" i="113"/>
  <c r="AQ1555" i="113"/>
  <c r="AQ1242" i="113"/>
  <c r="AQ1962" i="113"/>
  <c r="AQ2007" i="113"/>
  <c r="AQ1213" i="113"/>
  <c r="AQ847" i="113"/>
  <c r="AQ547" i="113"/>
  <c r="AQ1863" i="113"/>
  <c r="AQ2506" i="113"/>
  <c r="AQ2917" i="113"/>
  <c r="AQ2629" i="113"/>
  <c r="AQ1405" i="113"/>
  <c r="AQ1890" i="113"/>
  <c r="AQ3391" i="113"/>
  <c r="AQ1375" i="113"/>
  <c r="AQ3334" i="113"/>
  <c r="AQ2887" i="113"/>
  <c r="AQ1394" i="113"/>
  <c r="AQ1805" i="113"/>
  <c r="AQ1465" i="113"/>
  <c r="AQ1721" i="113"/>
  <c r="AQ1369" i="113"/>
  <c r="AQ2848" i="113"/>
  <c r="AQ1788" i="113"/>
  <c r="AQ2264" i="113"/>
  <c r="AQ225" i="113"/>
  <c r="AQ1149" i="113"/>
  <c r="AS3499" i="112"/>
  <c r="AQ2229" i="113"/>
  <c r="AQ287" i="113"/>
  <c r="AQ2450" i="113"/>
  <c r="AQ702" i="113"/>
  <c r="AQ2815" i="113"/>
  <c r="AQ1278" i="113"/>
  <c r="AQ1949" i="113"/>
  <c r="AQ3238" i="113"/>
  <c r="AQ2544" i="113"/>
  <c r="AQ3050" i="113"/>
  <c r="AQ3340" i="113"/>
  <c r="AQ2696" i="113"/>
  <c r="AQ2828" i="113"/>
  <c r="AQ1186" i="113"/>
  <c r="AQ2250" i="113"/>
  <c r="AQ3133" i="113"/>
  <c r="AQ3534" i="113"/>
  <c r="AQ3223" i="113"/>
  <c r="AQ1718" i="113"/>
  <c r="AQ3045" i="113"/>
  <c r="AQ2903" i="113"/>
  <c r="AQ2527" i="113"/>
  <c r="AQ2491" i="113"/>
  <c r="AQ2109" i="113"/>
  <c r="AQ2619" i="113"/>
  <c r="AQ3019" i="113"/>
  <c r="AQ3315" i="113"/>
  <c r="AQ2005" i="113"/>
  <c r="AQ2196" i="113"/>
  <c r="AQ1409" i="113"/>
  <c r="AQ426" i="113"/>
  <c r="AQ3092" i="113"/>
  <c r="AQ3415" i="113"/>
  <c r="AQ1074" i="113"/>
  <c r="AQ2993" i="113"/>
  <c r="AQ574" i="113"/>
  <c r="AQ2096" i="113"/>
  <c r="AQ1370" i="113"/>
  <c r="AQ969" i="113"/>
  <c r="AS3410" i="112"/>
  <c r="AQ3202" i="113"/>
  <c r="AQ2659" i="113"/>
  <c r="AQ1066" i="113"/>
  <c r="AQ942" i="113"/>
  <c r="AQ1328" i="113"/>
  <c r="AQ3100" i="113"/>
  <c r="AQ2482" i="113"/>
  <c r="AQ812" i="113"/>
  <c r="AQ1458" i="113"/>
  <c r="AQ1159" i="113"/>
  <c r="AQ460" i="113"/>
  <c r="AS2956" i="112"/>
  <c r="AQ1843" i="113"/>
  <c r="AQ864" i="113"/>
  <c r="AQ3510" i="112"/>
  <c r="AQ704" i="113"/>
  <c r="AQ1298" i="113"/>
  <c r="AQ1436" i="113"/>
  <c r="AQ1530" i="113"/>
  <c r="AQ570" i="113"/>
  <c r="AQ1588" i="113"/>
  <c r="AQ2371" i="113"/>
  <c r="AQ1151" i="113"/>
  <c r="AQ859" i="113"/>
  <c r="AQ860" i="113"/>
  <c r="AQ1177" i="113"/>
  <c r="AS3426" i="112"/>
  <c r="AQ3566" i="112"/>
  <c r="AQ1581" i="113"/>
  <c r="AQ2444" i="113"/>
  <c r="AQ884" i="113"/>
  <c r="AQ1481" i="113"/>
  <c r="AQ724" i="113"/>
  <c r="AQ649" i="113"/>
  <c r="AQ2191" i="113"/>
  <c r="AQ1674" i="113"/>
  <c r="AQ955" i="113"/>
  <c r="AQ1660" i="113"/>
  <c r="AQ1358" i="113"/>
  <c r="AQ2703" i="113"/>
  <c r="AQ1002" i="113"/>
  <c r="AQ1010" i="113"/>
  <c r="AQ1044" i="113"/>
  <c r="AQ1000" i="113"/>
  <c r="AS2755" i="112"/>
  <c r="AQ1483" i="113"/>
  <c r="AQ1938" i="113"/>
  <c r="AQ1808" i="113"/>
  <c r="AQ1662" i="113"/>
  <c r="AQ2958" i="113"/>
  <c r="AQ1550" i="113"/>
  <c r="AQ2827" i="113"/>
  <c r="AQ6" i="113"/>
  <c r="AQ3242" i="113"/>
  <c r="AQ3064" i="113"/>
  <c r="AQ1580" i="113"/>
  <c r="AQ370" i="113"/>
  <c r="AQ646" i="113"/>
  <c r="AQ1194" i="113"/>
  <c r="AQ611" i="113"/>
  <c r="AQ1435" i="113"/>
  <c r="AQ378" i="113"/>
  <c r="AQ669" i="113"/>
  <c r="AQ1085" i="113"/>
  <c r="AQ3562" i="112"/>
  <c r="AQ905" i="113"/>
  <c r="AQ2828" i="112"/>
  <c r="AQ2907" i="113"/>
  <c r="AQ2773" i="113"/>
  <c r="AQ2806" i="113"/>
  <c r="AQ870" i="113"/>
  <c r="AQ643" i="113"/>
  <c r="AQ1153" i="113"/>
  <c r="AQ1593" i="113"/>
  <c r="AQ726" i="113"/>
  <c r="AQ491" i="113"/>
  <c r="AQ1471" i="113"/>
  <c r="AQ330" i="113"/>
  <c r="AQ321" i="113"/>
  <c r="AQ502" i="113"/>
  <c r="AQ977" i="113"/>
  <c r="AS3342" i="112"/>
  <c r="AQ2766" i="113"/>
  <c r="AQ971" i="113"/>
  <c r="AQ827" i="113"/>
  <c r="AQ3474" i="112"/>
  <c r="AQ498" i="113"/>
  <c r="AQ3279" i="112"/>
  <c r="AQ1087" i="113"/>
  <c r="AQ715" i="113"/>
  <c r="AS2883" i="112"/>
  <c r="AS2847" i="112"/>
  <c r="AQ1552" i="113"/>
  <c r="AQ785" i="113"/>
  <c r="AQ3308" i="112"/>
  <c r="AQ2763" i="113"/>
  <c r="AQ507" i="113"/>
  <c r="AQ2020" i="113"/>
  <c r="AQ3418" i="112"/>
  <c r="AQ1440" i="113"/>
  <c r="AS3237" i="112"/>
  <c r="AQ679" i="113"/>
  <c r="AQ571" i="113"/>
  <c r="AQ2833" i="112"/>
  <c r="AS2807" i="112"/>
  <c r="AQ995" i="113"/>
  <c r="AQ438" i="113"/>
  <c r="AQ3268" i="112"/>
  <c r="AS3242" i="112"/>
  <c r="AQ1339" i="113"/>
  <c r="AQ1098" i="113"/>
  <c r="AQ278" i="113"/>
  <c r="AQ165" i="113"/>
  <c r="AQ3462" i="112"/>
  <c r="AS2842" i="112"/>
  <c r="AQ503" i="113"/>
  <c r="AQ3406" i="112"/>
  <c r="AS3029" i="112"/>
  <c r="AQ2286" i="113"/>
  <c r="AQ328" i="113"/>
  <c r="AQ973" i="113"/>
  <c r="AQ2580" i="112"/>
  <c r="AQ3310" i="113"/>
  <c r="AQ1472" i="113"/>
  <c r="AQ1211" i="113"/>
  <c r="AQ35" i="113"/>
  <c r="AQ102" i="113"/>
  <c r="AS3511" i="112"/>
  <c r="AQ2016" i="113"/>
  <c r="AQ835" i="113"/>
  <c r="AQ3387" i="112"/>
  <c r="AQ2804" i="112"/>
  <c r="AQ509" i="113"/>
  <c r="AQ470" i="113"/>
  <c r="AS3491" i="112"/>
  <c r="AQ3233" i="112"/>
  <c r="AQ3202" i="112"/>
  <c r="AS3446" i="112"/>
  <c r="AQ3305" i="112"/>
  <c r="AQ2015" i="112"/>
  <c r="AQ288" i="113"/>
  <c r="AQ357" i="113"/>
  <c r="AQ3384" i="112"/>
  <c r="AQ967" i="113"/>
  <c r="AS3516" i="112"/>
  <c r="AS3133" i="112"/>
  <c r="AQ1543" i="113"/>
  <c r="AQ396" i="113"/>
  <c r="AQ2214" i="113"/>
  <c r="AQ296" i="113"/>
  <c r="AQ1148" i="113"/>
  <c r="AS2627" i="112"/>
  <c r="AQ474" i="113"/>
  <c r="AQ295" i="113"/>
  <c r="AS2950" i="112"/>
  <c r="AQ2924" i="112"/>
  <c r="AQ863" i="113"/>
  <c r="AQ3490" i="112"/>
  <c r="AS3117" i="112"/>
  <c r="AQ2658" i="113"/>
  <c r="AQ113" i="113"/>
  <c r="AQ1790" i="113"/>
  <c r="AQ235" i="113"/>
  <c r="AQ1064" i="113"/>
  <c r="AS2575" i="112"/>
  <c r="AQ280" i="113"/>
  <c r="AQ1373" i="113"/>
  <c r="AQ3151" i="113"/>
  <c r="AQ3276" i="113"/>
  <c r="AQ2520" i="113"/>
  <c r="AQ2149" i="113"/>
  <c r="AQ3339" i="113"/>
  <c r="AQ2231" i="113"/>
  <c r="AQ1589" i="113"/>
  <c r="AQ3419" i="113"/>
  <c r="AQ3452" i="113"/>
  <c r="AQ2197" i="113"/>
  <c r="AQ3486" i="113"/>
  <c r="AQ3189" i="113"/>
  <c r="AQ3266" i="113"/>
  <c r="AQ2179" i="113"/>
  <c r="AQ1910" i="113"/>
  <c r="AQ1914" i="113"/>
  <c r="AQ2986" i="113"/>
  <c r="AQ722" i="113"/>
  <c r="AQ2344" i="113"/>
  <c r="AQ2684" i="113"/>
  <c r="AQ2521" i="113"/>
  <c r="AQ2586" i="113"/>
  <c r="AQ1658" i="113"/>
  <c r="AQ1979" i="113"/>
  <c r="AQ2454" i="113"/>
  <c r="AQ3551" i="113"/>
  <c r="AQ1299" i="113"/>
  <c r="AQ3548" i="113"/>
  <c r="AQ2379" i="113"/>
  <c r="AQ2300" i="113"/>
  <c r="AQ2085" i="113"/>
  <c r="AQ419" i="113"/>
  <c r="AQ2227" i="113"/>
  <c r="AQ3348" i="113"/>
  <c r="AQ2879" i="113"/>
  <c r="AQ3598" i="112"/>
  <c r="AQ723" i="113"/>
  <c r="AQ2200" i="113"/>
  <c r="AQ974" i="113"/>
  <c r="AQ1219" i="113"/>
  <c r="AQ1249" i="113"/>
  <c r="AQ439" i="113"/>
  <c r="AQ26" i="113"/>
  <c r="AQ385" i="113"/>
  <c r="AQ2982" i="113"/>
  <c r="AQ1691" i="113"/>
  <c r="AQ1300" i="113"/>
  <c r="AQ2155" i="113"/>
  <c r="AQ1156" i="113"/>
  <c r="AQ359" i="113"/>
  <c r="AQ3046" i="113"/>
  <c r="AQ2339" i="113"/>
  <c r="AQ1943" i="113"/>
  <c r="AQ1248" i="113"/>
  <c r="AQ2832" i="113"/>
  <c r="AQ996" i="113"/>
  <c r="AQ2343" i="113"/>
  <c r="AQ2342" i="113"/>
  <c r="AQ462" i="113"/>
  <c r="AQ1796" i="113"/>
  <c r="AS3202" i="112"/>
  <c r="AQ2616" i="113"/>
  <c r="AQ1431" i="113"/>
  <c r="AQ1364" i="113"/>
  <c r="AQ1327" i="113"/>
  <c r="AQ1657" i="113"/>
  <c r="AQ3306" i="113"/>
  <c r="AQ3234" i="113"/>
  <c r="AQ2127" i="113"/>
  <c r="AQ727" i="113"/>
  <c r="AQ471" i="113"/>
  <c r="AQ2047" i="113"/>
  <c r="AQ1764" i="113"/>
  <c r="AQ1544" i="113"/>
  <c r="AQ1575" i="113"/>
  <c r="AQ2004" i="113"/>
  <c r="AQ3382" i="112"/>
  <c r="AQ3412" i="112"/>
  <c r="AQ2304" i="113"/>
  <c r="AQ222" i="113"/>
  <c r="AQ176" i="113"/>
  <c r="AQ1013" i="113"/>
  <c r="AQ1689" i="113"/>
  <c r="AQ1947" i="113"/>
  <c r="AQ2347" i="113"/>
  <c r="AQ1500" i="113"/>
  <c r="AQ1102" i="113"/>
  <c r="AQ2691" i="113"/>
  <c r="AQ1732" i="113"/>
  <c r="AQ215" i="113"/>
  <c r="AQ1945" i="113"/>
  <c r="AQ1256" i="113"/>
  <c r="AQ252" i="113"/>
  <c r="AQ1533" i="113"/>
  <c r="AQ3590" i="112"/>
  <c r="AQ522" i="113"/>
  <c r="AQ1267" i="113"/>
  <c r="AQ508" i="113"/>
  <c r="AQ345" i="113"/>
  <c r="AQ2803" i="112"/>
  <c r="AQ1553" i="113"/>
  <c r="AQ2539" i="113"/>
  <c r="AQ718" i="113"/>
  <c r="AQ1316" i="113"/>
  <c r="AQ282" i="113"/>
  <c r="AQ202" i="113"/>
  <c r="AQ2914" i="113"/>
  <c r="AQ1144" i="113"/>
  <c r="AQ1252" i="113"/>
  <c r="AQ1400" i="113"/>
  <c r="AS3520" i="112"/>
  <c r="AQ3572" i="112"/>
  <c r="AQ104" i="113"/>
  <c r="AQ167" i="113"/>
  <c r="AQ3319" i="112"/>
  <c r="AQ1725" i="113"/>
  <c r="AQ752" i="113"/>
  <c r="AQ1803" i="113"/>
  <c r="AQ993" i="113"/>
  <c r="AQ1244" i="113"/>
  <c r="AQ2997" i="112"/>
  <c r="AQ920" i="113"/>
  <c r="AQ1736" i="113"/>
  <c r="AQ3136" i="112"/>
  <c r="AS3118" i="112"/>
  <c r="AQ594" i="113"/>
  <c r="AQ136" i="113"/>
  <c r="AQ3303" i="112"/>
  <c r="AQ2661" i="113"/>
  <c r="AQ689" i="113"/>
  <c r="AQ1644" i="113"/>
  <c r="AQ473" i="113"/>
  <c r="AQ1075" i="113"/>
  <c r="AQ2957" i="112"/>
  <c r="AQ1656" i="113"/>
  <c r="AQ1029" i="113"/>
  <c r="AS3094" i="112"/>
  <c r="AQ3064" i="112"/>
  <c r="AQ1872" i="113"/>
  <c r="AQ65" i="113"/>
  <c r="AQ3263" i="112"/>
  <c r="AQ3227" i="112"/>
  <c r="AQ1504" i="113"/>
  <c r="AQ1215" i="113"/>
  <c r="AQ1224" i="113"/>
  <c r="AQ783" i="113"/>
  <c r="AQ2841" i="112"/>
  <c r="AQ790" i="113"/>
  <c r="AS3448" i="112"/>
  <c r="AQ3560" i="112"/>
  <c r="AS3478" i="112"/>
  <c r="AQ782" i="113"/>
  <c r="AQ979" i="113"/>
  <c r="AS2959" i="112"/>
  <c r="AQ2941" i="112"/>
  <c r="AQ2198" i="113"/>
  <c r="AQ1192" i="113"/>
  <c r="AQ1866" i="113"/>
  <c r="AQ684" i="113"/>
  <c r="AQ69" i="113"/>
  <c r="AS3151" i="112"/>
  <c r="AQ1396" i="113"/>
  <c r="AQ294" i="113"/>
  <c r="AQ3348" i="112"/>
  <c r="AQ3100" i="112"/>
  <c r="AQ613" i="113"/>
  <c r="AS3598" i="112"/>
  <c r="AQ2625" i="112"/>
  <c r="AQ3563" i="112"/>
  <c r="AQ1982" i="112"/>
  <c r="AS2699" i="112"/>
  <c r="AQ2521" i="112"/>
  <c r="AQ2082" i="112"/>
  <c r="AQ182" i="113"/>
  <c r="AQ687" i="113"/>
  <c r="AQ922" i="113"/>
  <c r="AQ137" i="113"/>
  <c r="AS3547" i="112"/>
  <c r="AS2488" i="112"/>
  <c r="AQ1335" i="113"/>
  <c r="AQ1090" i="113"/>
  <c r="AQ131" i="113"/>
  <c r="AQ2299" i="113"/>
  <c r="AQ114" i="113"/>
  <c r="AQ2756" i="112"/>
  <c r="AQ1176" i="113"/>
  <c r="AQ204" i="113"/>
  <c r="AS2937" i="112"/>
  <c r="AQ2166" i="113"/>
  <c r="AQ58" i="113"/>
  <c r="AQ3493" i="112"/>
  <c r="AQ62" i="113"/>
  <c r="AQ3053" i="113"/>
  <c r="AQ2129" i="113"/>
  <c r="AQ64" i="113"/>
  <c r="AQ1696" i="113"/>
  <c r="AQ2395" i="113"/>
  <c r="AS3583" i="112"/>
  <c r="AQ992" i="113"/>
  <c r="AQ3065" i="113"/>
  <c r="AQ3379" i="113"/>
  <c r="AQ2990" i="113"/>
  <c r="AQ3090" i="113"/>
  <c r="AQ3163" i="113"/>
  <c r="AQ3384" i="113"/>
  <c r="AQ2430" i="113"/>
  <c r="AQ2612" i="113"/>
  <c r="AQ2574" i="113"/>
  <c r="AQ1697" i="113"/>
  <c r="AQ2525" i="113"/>
  <c r="AQ3318" i="113"/>
  <c r="AQ1785" i="113"/>
  <c r="AQ3066" i="113"/>
  <c r="AQ1289" i="113"/>
  <c r="AQ3390" i="113"/>
  <c r="AQ2802" i="113"/>
  <c r="AQ2971" i="113"/>
  <c r="AQ3118" i="113"/>
  <c r="AQ1281" i="113"/>
  <c r="AQ3122" i="113"/>
  <c r="AQ1372" i="113"/>
  <c r="AQ1509" i="113"/>
  <c r="AQ2834" i="113"/>
  <c r="AQ642" i="113"/>
  <c r="AQ2503" i="113"/>
  <c r="AQ1513" i="113"/>
  <c r="AQ2919" i="113"/>
  <c r="AQ1948" i="113"/>
  <c r="AQ1459" i="113"/>
  <c r="AQ3078" i="113"/>
  <c r="AQ1116" i="113"/>
  <c r="AQ738" i="113"/>
  <c r="AQ685" i="113"/>
  <c r="AQ2862" i="113"/>
  <c r="AQ1857" i="113"/>
  <c r="AQ1110" i="113"/>
  <c r="AQ616" i="113"/>
  <c r="AQ395" i="113"/>
  <c r="AQ1835" i="113"/>
  <c r="AQ2203" i="113"/>
  <c r="AQ2232" i="113"/>
  <c r="AQ307" i="113"/>
  <c r="AQ3386" i="112"/>
  <c r="AQ907" i="113"/>
  <c r="AQ3588" i="112"/>
  <c r="AQ2077" i="113"/>
  <c r="AQ1285" i="113"/>
  <c r="AQ331" i="113"/>
  <c r="AQ1642" i="113"/>
  <c r="AQ236" i="113"/>
  <c r="AQ2053" i="113"/>
  <c r="AQ2598" i="113"/>
  <c r="AQ1737" i="113"/>
  <c r="AQ2767" i="113"/>
  <c r="AQ1663" i="113"/>
  <c r="AQ1030" i="113"/>
  <c r="AQ353" i="113"/>
  <c r="AQ1047" i="113"/>
  <c r="AQ786" i="113"/>
  <c r="AS3376" i="112"/>
  <c r="AQ1143" i="113"/>
  <c r="AS3193" i="112"/>
  <c r="AQ2555" i="113"/>
  <c r="AQ1071" i="113"/>
  <c r="AQ351" i="113"/>
  <c r="AQ943" i="113"/>
  <c r="AQ2611" i="113"/>
  <c r="AQ1830" i="113"/>
  <c r="AQ1138" i="113"/>
  <c r="AS3412" i="112"/>
  <c r="AQ383" i="113"/>
  <c r="AQ320" i="113"/>
  <c r="AQ1106" i="113"/>
  <c r="AQ1145" i="113"/>
  <c r="AS3488" i="112"/>
  <c r="AQ1191" i="113"/>
  <c r="AQ501" i="113"/>
  <c r="AQ1748" i="113"/>
  <c r="AQ2709" i="112"/>
  <c r="AQ1871" i="113"/>
  <c r="AS3496" i="112"/>
  <c r="AQ1139" i="113"/>
  <c r="AS3444" i="112"/>
  <c r="AQ2687" i="113"/>
  <c r="AQ3258" i="113"/>
  <c r="AQ418" i="113"/>
  <c r="AQ1604" i="113"/>
  <c r="AQ668" i="113"/>
  <c r="AQ918" i="113"/>
  <c r="AQ369" i="113"/>
  <c r="AQ1008" i="113"/>
  <c r="AQ2627" i="113"/>
  <c r="AQ290" i="113"/>
  <c r="AQ2692" i="113"/>
  <c r="AQ1804" i="113"/>
  <c r="AQ1187" i="113"/>
  <c r="AQ1068" i="113"/>
  <c r="AQ762" i="113"/>
  <c r="AQ8" i="113"/>
  <c r="AS3311" i="112"/>
  <c r="AQ3285" i="112"/>
  <c r="AQ2049" i="113"/>
  <c r="AQ2743" i="113"/>
  <c r="AQ1026" i="113"/>
  <c r="AQ319" i="113"/>
  <c r="AQ3494" i="112"/>
  <c r="AQ3548" i="112"/>
  <c r="AQ906" i="113"/>
  <c r="AQ223" i="113"/>
  <c r="AQ2168" i="113"/>
  <c r="AQ461" i="113"/>
  <c r="AQ1079" i="113"/>
  <c r="AQ2419" i="113"/>
  <c r="AQ284" i="113"/>
  <c r="AQ3528" i="112"/>
  <c r="AQ2774" i="112"/>
  <c r="AQ3528" i="113"/>
  <c r="AQ3342" i="113"/>
  <c r="AQ945" i="113"/>
  <c r="AS3522" i="112"/>
  <c r="AQ100" i="113"/>
  <c r="AQ2940" i="112"/>
  <c r="AQ919" i="113"/>
  <c r="AQ3498" i="112"/>
  <c r="AS3125" i="112"/>
  <c r="AQ1713" i="113"/>
  <c r="AQ217" i="113"/>
  <c r="AS3486" i="112"/>
  <c r="AS2698" i="112"/>
  <c r="AQ2021" i="113"/>
  <c r="AQ1494" i="113"/>
  <c r="AQ1259" i="113"/>
  <c r="AS3474" i="112"/>
  <c r="AQ23" i="113"/>
  <c r="AQ2900" i="112"/>
  <c r="AQ719" i="113"/>
  <c r="AQ3454" i="112"/>
  <c r="AS3081" i="112"/>
  <c r="AQ2070" i="113"/>
  <c r="AQ825" i="113"/>
  <c r="AQ3408" i="112"/>
  <c r="AS2648" i="112"/>
  <c r="AQ1869" i="113"/>
  <c r="AQ1180" i="113"/>
  <c r="AQ1072" i="113"/>
  <c r="AQ132" i="113"/>
  <c r="AQ775" i="113"/>
  <c r="AQ3091" i="112"/>
  <c r="AQ1428" i="113"/>
  <c r="AQ2251" i="113"/>
  <c r="AQ2793" i="112"/>
  <c r="AQ2765" i="112"/>
  <c r="AQ539" i="113"/>
  <c r="AQ362" i="113"/>
  <c r="AQ3228" i="112"/>
  <c r="AQ3200" i="112"/>
  <c r="AQ2345" i="113"/>
  <c r="AQ3063" i="113"/>
  <c r="AQ788" i="113"/>
  <c r="AQ91" i="113"/>
  <c r="AQ249" i="113"/>
  <c r="AQ2980" i="112"/>
  <c r="AQ1103" i="113"/>
  <c r="AQ3558" i="112"/>
  <c r="AS3512" i="112"/>
  <c r="AQ2023" i="113"/>
  <c r="AS3475" i="112"/>
  <c r="AS3020" i="112"/>
  <c r="AQ2816" i="112"/>
  <c r="AQ3529" i="112"/>
  <c r="AS2953" i="112"/>
  <c r="AS2906" i="112"/>
  <c r="AQ2772" i="112"/>
  <c r="AQ2411" i="113"/>
  <c r="AQ1476" i="113"/>
  <c r="AQ306" i="113"/>
  <c r="AQ1175" i="113"/>
  <c r="AQ739" i="113"/>
  <c r="AQ2901" i="112"/>
  <c r="AS2863" i="112"/>
  <c r="AQ511" i="113"/>
  <c r="AQ2036" i="113"/>
  <c r="AQ832" i="113"/>
  <c r="AQ358" i="113"/>
  <c r="AS2655" i="112"/>
  <c r="AQ1963" i="113"/>
  <c r="AQ96" i="113"/>
  <c r="AS3366" i="112"/>
  <c r="AS3563" i="112"/>
  <c r="AQ999" i="113"/>
  <c r="AQ683" i="113"/>
  <c r="AS2875" i="112"/>
  <c r="AS2839" i="112"/>
  <c r="AQ1184" i="113"/>
  <c r="AQ1048" i="113"/>
  <c r="AQ688" i="113"/>
  <c r="AQ423" i="113"/>
  <c r="AQ2597" i="112"/>
  <c r="AQ2076" i="113"/>
  <c r="AQ257" i="113"/>
  <c r="AQ2017" i="113"/>
  <c r="AQ3129" i="113"/>
  <c r="AQ3199" i="113"/>
  <c r="AQ3317" i="113"/>
  <c r="AQ2269" i="113"/>
  <c r="AQ2836" i="113"/>
  <c r="AQ2180" i="113"/>
  <c r="AQ1746" i="113"/>
  <c r="AQ2358" i="113"/>
  <c r="AQ1661" i="113"/>
  <c r="AQ2341" i="113"/>
  <c r="AQ3134" i="113"/>
  <c r="AQ1794" i="113"/>
  <c r="AQ2561" i="113"/>
  <c r="AQ2275" i="113"/>
  <c r="AQ2957" i="113"/>
  <c r="AQ3132" i="113"/>
  <c r="AQ1363" i="113"/>
  <c r="AQ754" i="113"/>
  <c r="AQ3119" i="113"/>
  <c r="AQ2768" i="113"/>
  <c r="AQ1618" i="113"/>
  <c r="AQ3026" i="113"/>
  <c r="AQ1290" i="113"/>
  <c r="AQ2120" i="113"/>
  <c r="AQ2507" i="113"/>
  <c r="AQ1246" i="113"/>
  <c r="AQ3186" i="113"/>
  <c r="AQ1283" i="113"/>
  <c r="AQ1623" i="113"/>
  <c r="AQ1495" i="113"/>
  <c r="AQ2770" i="113"/>
  <c r="AQ972" i="113"/>
  <c r="AS3568" i="112"/>
  <c r="AQ2735" i="113"/>
  <c r="AQ2737" i="113"/>
  <c r="AQ1515" i="113"/>
  <c r="AQ1086" i="113"/>
  <c r="AQ1622" i="113"/>
  <c r="AQ1318" i="113"/>
  <c r="AQ937" i="113"/>
  <c r="AQ830" i="113"/>
  <c r="AQ1146" i="113"/>
  <c r="AQ3570" i="112"/>
  <c r="AQ275" i="113"/>
  <c r="AS3415" i="112"/>
  <c r="AQ1907" i="113"/>
  <c r="AQ1840" i="113"/>
  <c r="AQ246" i="113"/>
  <c r="AQ1408" i="113"/>
  <c r="AQ1070" i="113"/>
  <c r="AQ2631" i="113"/>
  <c r="AQ1430" i="113"/>
  <c r="AQ632" i="113"/>
  <c r="AQ941" i="113"/>
  <c r="AQ2843" i="113"/>
  <c r="AQ1374" i="113"/>
  <c r="AQ361" i="113"/>
  <c r="AQ1728" i="113"/>
  <c r="AQ1016" i="113"/>
  <c r="AS3596" i="112"/>
  <c r="AQ322" i="113"/>
  <c r="AQ3461" i="113"/>
  <c r="AQ3191" i="113"/>
  <c r="AQ1824" i="113"/>
  <c r="AQ1834" i="113"/>
  <c r="AQ1392" i="113"/>
  <c r="AQ924" i="113"/>
  <c r="AQ3171" i="113"/>
  <c r="AQ1801" i="113"/>
  <c r="AQ291" i="113"/>
  <c r="AQ1478" i="113"/>
  <c r="AQ2949" i="113"/>
  <c r="AQ399" i="113"/>
  <c r="AQ1583" i="113"/>
  <c r="AQ2373" i="113"/>
  <c r="AQ534" i="113"/>
  <c r="AQ2238" i="113"/>
  <c r="AS3482" i="112"/>
  <c r="AQ3582" i="113"/>
  <c r="AQ1820" i="113"/>
  <c r="AQ142" i="113"/>
  <c r="AQ1324" i="113"/>
  <c r="AQ2981" i="113"/>
  <c r="AQ1356" i="113"/>
  <c r="AQ1474" i="113"/>
  <c r="AQ1108" i="113"/>
  <c r="AQ354" i="113"/>
  <c r="AQ2587" i="113"/>
  <c r="AQ2377" i="113"/>
  <c r="AQ1147" i="113"/>
  <c r="AQ541" i="113"/>
  <c r="AQ2310" i="113"/>
  <c r="AQ198" i="113"/>
  <c r="AQ1282" i="113"/>
  <c r="AQ799" i="113"/>
  <c r="AQ572" i="113"/>
  <c r="AQ1368" i="113"/>
  <c r="AQ1081" i="113"/>
  <c r="AQ944" i="113"/>
  <c r="AQ2553" i="112"/>
  <c r="AQ2525" i="112"/>
  <c r="AQ2514" i="113"/>
  <c r="AQ3210" i="113"/>
  <c r="AQ2633" i="113"/>
  <c r="AQ292" i="113"/>
  <c r="AQ1039" i="113"/>
  <c r="AQ763" i="113"/>
  <c r="AQ2079" i="113"/>
  <c r="AQ78" i="113"/>
  <c r="AQ1855" i="113"/>
  <c r="AQ691" i="113"/>
  <c r="AQ1592" i="113"/>
  <c r="AQ1551" i="113"/>
  <c r="AQ2048" i="113"/>
  <c r="AQ3085" i="112"/>
  <c r="AQ3057" i="112"/>
  <c r="AQ1142" i="113"/>
  <c r="AQ1042" i="113"/>
  <c r="AQ579" i="113"/>
  <c r="AQ1692" i="113"/>
  <c r="AS3043" i="112"/>
  <c r="AQ3096" i="113"/>
  <c r="AQ101" i="113"/>
  <c r="AS3523" i="112"/>
  <c r="AQ92" i="113"/>
  <c r="AQ1367" i="113"/>
  <c r="AQ1584" i="113"/>
  <c r="AQ610" i="113"/>
  <c r="AQ1767" i="113"/>
  <c r="AQ1158" i="113"/>
  <c r="AQ1547" i="113"/>
  <c r="AQ595" i="113"/>
  <c r="AS3050" i="112"/>
  <c r="AQ3211" i="112"/>
  <c r="AQ923" i="113"/>
  <c r="AQ401" i="113"/>
  <c r="AQ488" i="113"/>
  <c r="AS3061" i="112"/>
  <c r="AQ379" i="113"/>
  <c r="AQ3152" i="112"/>
  <c r="AQ127" i="113"/>
  <c r="AQ1216" i="113"/>
  <c r="AQ1288" i="113"/>
  <c r="AQ645" i="113"/>
  <c r="AQ258" i="113"/>
  <c r="AS3459" i="112"/>
  <c r="AQ3405" i="112"/>
  <c r="AQ543" i="113"/>
  <c r="AQ523" i="113"/>
  <c r="AQ2817" i="112"/>
  <c r="AS2799" i="112"/>
  <c r="AQ1475" i="113"/>
  <c r="AS3456" i="112"/>
  <c r="AQ2199" i="113"/>
  <c r="AQ440" i="113"/>
  <c r="AQ716" i="113"/>
  <c r="AQ3547" i="112"/>
  <c r="AQ59" i="113"/>
  <c r="AQ1193" i="113"/>
  <c r="AQ2852" i="112"/>
  <c r="AS2834" i="112"/>
  <c r="AQ463" i="113"/>
  <c r="AS3388" i="112"/>
  <c r="AS3021" i="112"/>
  <c r="AQ1826" i="113"/>
  <c r="AQ975" i="113"/>
  <c r="AQ831" i="113"/>
  <c r="AQ1140" i="113"/>
  <c r="AQ1828" i="113"/>
  <c r="AQ2801" i="112"/>
  <c r="AQ1549" i="113"/>
  <c r="AQ1069" i="113"/>
  <c r="AS3454" i="112"/>
  <c r="AQ206" i="113"/>
  <c r="AQ451" i="113"/>
  <c r="AQ346" i="113"/>
  <c r="AS2793" i="112"/>
  <c r="AQ3046" i="112"/>
  <c r="AQ2610" i="112"/>
  <c r="AQ2875" i="112"/>
  <c r="AQ3423" i="112"/>
  <c r="AQ2734" i="112"/>
  <c r="AQ208" i="113"/>
  <c r="AQ181" i="113"/>
  <c r="AQ582" i="113"/>
  <c r="AQ1220" i="113"/>
  <c r="AQ309" i="113"/>
  <c r="AS2945" i="112"/>
  <c r="AQ1617" i="113"/>
  <c r="AQ115" i="113"/>
  <c r="AQ1391" i="113"/>
  <c r="AQ149" i="113"/>
  <c r="AQ513" i="113"/>
  <c r="AS3306" i="112"/>
  <c r="AQ3426" i="112"/>
  <c r="AQ436" i="113"/>
  <c r="AS2770" i="112"/>
  <c r="AQ1320" i="113"/>
  <c r="AQ1136" i="113"/>
  <c r="AQ174" i="113"/>
  <c r="AQ2919" i="112"/>
  <c r="AQ2481" i="113"/>
  <c r="AQ3496" i="112"/>
  <c r="AQ1178" i="113"/>
  <c r="AQ70" i="113"/>
  <c r="AQ398" i="113"/>
  <c r="AS3266" i="112"/>
  <c r="AQ454" i="113"/>
  <c r="AQ352" i="113"/>
  <c r="AQ3585" i="112"/>
  <c r="AS3559" i="112"/>
  <c r="AQ932" i="113"/>
  <c r="AQ60" i="113"/>
  <c r="AS2877" i="112"/>
  <c r="AQ1255" i="113"/>
  <c r="AQ364" i="113"/>
  <c r="AQ1181" i="113"/>
  <c r="AQ289" i="113"/>
  <c r="AQ544" i="113"/>
  <c r="AS3102" i="112"/>
  <c r="AQ1258" i="113"/>
  <c r="AQ3573" i="112"/>
  <c r="AQ3165" i="112"/>
  <c r="AS3135" i="112"/>
  <c r="AQ259" i="113"/>
  <c r="AQ1004" i="113"/>
  <c r="AQ2577" i="112"/>
  <c r="AS2551" i="112"/>
  <c r="AQ2742" i="113"/>
  <c r="AQ126" i="113"/>
  <c r="AQ1759" i="113"/>
  <c r="AQ356" i="113"/>
  <c r="AQ580" i="113"/>
  <c r="AQ3451" i="112"/>
  <c r="AS3528" i="112"/>
  <c r="AQ793" i="113"/>
  <c r="AQ2504" i="113"/>
  <c r="AQ3598" i="113"/>
  <c r="AS3408" i="112"/>
  <c r="AS3441" i="112"/>
  <c r="AQ3224" i="112"/>
  <c r="AS3078" i="112"/>
  <c r="AS2703" i="112"/>
  <c r="AQ3296" i="112"/>
  <c r="AQ3156" i="112"/>
  <c r="AQ1662" i="112"/>
  <c r="AQ1107" i="113"/>
  <c r="AQ956" i="113"/>
  <c r="AQ2517" i="113"/>
  <c r="AS3514" i="112"/>
  <c r="AS3271" i="112"/>
  <c r="AQ3245" i="112"/>
  <c r="AQ1714" i="113"/>
  <c r="AQ1498" i="113"/>
  <c r="AQ1648" i="113"/>
  <c r="AQ1411" i="113"/>
  <c r="AQ3565" i="112"/>
  <c r="AQ2272" i="113"/>
  <c r="AQ253" i="113"/>
  <c r="AS3494" i="112"/>
  <c r="AS2732" i="112"/>
  <c r="AQ2906" i="113"/>
  <c r="AS3458" i="112"/>
  <c r="AS3247" i="112"/>
  <c r="AQ3229" i="112"/>
  <c r="AQ2095" i="113"/>
  <c r="AQ1983" i="113"/>
  <c r="AQ1296" i="113"/>
  <c r="AQ1122" i="113"/>
  <c r="AS3387" i="112"/>
  <c r="AQ2193" i="113"/>
  <c r="AQ1049" i="113"/>
  <c r="AQ3416" i="112"/>
  <c r="AQ2659" i="112"/>
  <c r="AQ1750" i="113"/>
  <c r="AS3374" i="112"/>
  <c r="AQ3205" i="112"/>
  <c r="AS3171" i="112"/>
  <c r="AQ1532" i="113"/>
  <c r="AQ535" i="113"/>
  <c r="AQ2910" i="113"/>
  <c r="AQ796" i="113"/>
  <c r="AS3418" i="112"/>
  <c r="AS3203" i="112"/>
  <c r="AQ667" i="113"/>
  <c r="AQ382" i="113"/>
  <c r="AQ3236" i="112"/>
  <c r="AQ3208" i="112"/>
  <c r="AQ1768" i="113"/>
  <c r="AQ861" i="113"/>
  <c r="AS3455" i="112"/>
  <c r="AS3383" i="112"/>
  <c r="AQ2303" i="113"/>
  <c r="AQ1641" i="113"/>
  <c r="AQ630" i="113"/>
  <c r="AQ990" i="113"/>
  <c r="AQ3584" i="112"/>
  <c r="AQ3139" i="112"/>
  <c r="AQ415" i="113"/>
  <c r="AS3570" i="112"/>
  <c r="AQ900" i="113"/>
  <c r="AQ1880" i="113"/>
  <c r="AQ976" i="113"/>
  <c r="AS3353" i="112"/>
  <c r="AQ2991" i="112"/>
  <c r="AS2837" i="112"/>
  <c r="AQ2948" i="112"/>
  <c r="AS3085" i="112"/>
  <c r="AS2921" i="112"/>
  <c r="AQ2081" i="112"/>
  <c r="AQ3571" i="112"/>
  <c r="AS3225" i="112"/>
  <c r="AS3057" i="112"/>
  <c r="AS2011" i="112"/>
  <c r="AS3234" i="112"/>
  <c r="AQ3159" i="112"/>
  <c r="AQ1137" i="113"/>
  <c r="AQ279" i="113"/>
  <c r="AQ868" i="113"/>
  <c r="AQ3163" i="112"/>
  <c r="AS2949" i="112"/>
  <c r="AS2797" i="112"/>
  <c r="AQ2768" i="112"/>
  <c r="AQ3043" i="112"/>
  <c r="AQ2879" i="112"/>
  <c r="AS1799" i="112"/>
  <c r="AS3261" i="112"/>
  <c r="AQ2975" i="112"/>
  <c r="AS2813" i="112"/>
  <c r="AS3168" i="112"/>
  <c r="AQ3087" i="112"/>
  <c r="AQ2915" i="112"/>
  <c r="AS3532" i="112"/>
  <c r="AQ1253" i="113"/>
  <c r="AQ609" i="113"/>
  <c r="AQ2883" i="112"/>
  <c r="AQ3487" i="112"/>
  <c r="AQ2790" i="112"/>
  <c r="AQ2959" i="112"/>
  <c r="AQ2799" i="112"/>
  <c r="AS3100" i="112"/>
  <c r="AS2018" i="112"/>
  <c r="AS2909" i="112"/>
  <c r="AS2733" i="112"/>
  <c r="AQ2886" i="112"/>
  <c r="AQ1871" i="112"/>
  <c r="AS2841" i="112"/>
  <c r="AS3260" i="112"/>
  <c r="AQ3027" i="112"/>
  <c r="AS2941" i="112"/>
  <c r="AS2881" i="112"/>
  <c r="AQ2815" i="112"/>
  <c r="AS2520" i="112"/>
  <c r="AS1624" i="112"/>
  <c r="AS2155" i="112"/>
  <c r="AS2119" i="112"/>
  <c r="AQ2021" i="112"/>
  <c r="AQ653" i="112"/>
  <c r="AS2087" i="112"/>
  <c r="AS2059" i="112"/>
  <c r="AQ2013" i="112"/>
  <c r="AQ645" i="112"/>
  <c r="AQ2017" i="112"/>
  <c r="AQ1981" i="112"/>
  <c r="AS2833" i="112"/>
  <c r="AS2741" i="112"/>
  <c r="AS3308" i="112"/>
  <c r="AQ3078" i="112"/>
  <c r="AS2504" i="112"/>
  <c r="AQ2479" i="112"/>
  <c r="AS2095" i="112"/>
  <c r="AQ2077" i="112"/>
  <c r="AS1971" i="112"/>
  <c r="AS2229" i="112"/>
  <c r="AQ2579" i="112"/>
  <c r="AQ75" i="113"/>
  <c r="AS2161" i="112"/>
  <c r="AS2133" i="112"/>
  <c r="AQ3596" i="112"/>
  <c r="AS3190" i="112"/>
  <c r="AQ3355" i="112"/>
  <c r="AS3059" i="112"/>
  <c r="AQ467" i="113"/>
  <c r="AS3560" i="112"/>
  <c r="AQ1155" i="113"/>
  <c r="AQ1245" i="113"/>
  <c r="AS2815" i="112"/>
  <c r="AS3022" i="112"/>
  <c r="AQ3171" i="112"/>
  <c r="AQ1410" i="113"/>
  <c r="AQ63" i="113"/>
  <c r="AS2977" i="112"/>
  <c r="AQ2899" i="112"/>
  <c r="AQ3534" i="112"/>
  <c r="AQ1518" i="113"/>
  <c r="AQ1040" i="113"/>
  <c r="AS2687" i="112"/>
  <c r="AQ3128" i="112"/>
  <c r="AQ618" i="113"/>
  <c r="AQ1120" i="113"/>
  <c r="AS2647" i="112"/>
  <c r="AS2615" i="112"/>
  <c r="AQ1009" i="113"/>
  <c r="AQ901" i="113"/>
  <c r="AQ3084" i="112"/>
  <c r="AQ3056" i="112"/>
  <c r="AQ1686" i="113"/>
  <c r="AQ1314" i="113"/>
  <c r="AS3476" i="112"/>
  <c r="AQ1099" i="113"/>
  <c r="AQ110" i="113"/>
  <c r="AQ3425" i="112"/>
  <c r="AQ720" i="113"/>
  <c r="AQ1263" i="113"/>
  <c r="AQ2835" i="112"/>
  <c r="AQ2755" i="113"/>
  <c r="AS3424" i="112"/>
  <c r="AS3526" i="112"/>
  <c r="AQ3452" i="112"/>
  <c r="AQ3279" i="113"/>
  <c r="AQ756" i="113"/>
  <c r="AQ596" i="113"/>
  <c r="AQ18" i="113"/>
  <c r="AQ559" i="113"/>
  <c r="AQ3047" i="112"/>
  <c r="AQ896" i="113"/>
  <c r="AQ1620" i="113"/>
  <c r="AQ3385" i="112"/>
  <c r="AS2777" i="112"/>
  <c r="AQ1183" i="113"/>
  <c r="AQ3582" i="112"/>
  <c r="AS3227" i="112"/>
  <c r="AQ3045" i="112"/>
  <c r="AQ2631" i="112"/>
  <c r="AS3299" i="112"/>
  <c r="AS3123" i="112"/>
  <c r="AQ2754" i="112"/>
  <c r="AQ2000" i="113"/>
  <c r="AQ1572" i="113"/>
  <c r="AQ2215" i="113"/>
  <c r="AQ150" i="113"/>
  <c r="AQ3388" i="112"/>
  <c r="AQ3605" i="112"/>
  <c r="AQ1404" i="113"/>
  <c r="AQ1182" i="113"/>
  <c r="AQ168" i="113"/>
  <c r="AQ2591" i="113"/>
  <c r="AQ3424" i="112"/>
  <c r="AS3285" i="112"/>
  <c r="AQ545" i="113"/>
  <c r="AQ163" i="113"/>
  <c r="AS2737" i="112"/>
  <c r="AQ1787" i="113"/>
  <c r="AQ36" i="113"/>
  <c r="AQ201" i="113"/>
  <c r="AS3515" i="112"/>
  <c r="AQ930" i="113"/>
  <c r="AQ810" i="113"/>
  <c r="AQ54" i="113"/>
  <c r="AQ2756" i="113"/>
  <c r="AS3382" i="112"/>
  <c r="AQ3243" i="112"/>
  <c r="AQ326" i="113"/>
  <c r="AQ98" i="113"/>
  <c r="AS3276" i="112"/>
  <c r="AQ1516" i="113"/>
  <c r="AQ199" i="113"/>
  <c r="AS3427" i="112"/>
  <c r="AQ3381" i="112"/>
  <c r="AQ3462" i="113"/>
  <c r="AQ72" i="113"/>
  <c r="AQ2337" i="113"/>
  <c r="AQ575" i="113"/>
  <c r="AS3584" i="112"/>
  <c r="AS3602" i="112"/>
  <c r="AQ389" i="113"/>
  <c r="AQ536" i="113"/>
  <c r="AS3481" i="112"/>
  <c r="AQ3427" i="112"/>
  <c r="AQ10" i="113"/>
  <c r="AQ1113" i="113"/>
  <c r="AQ2844" i="112"/>
  <c r="AS2826" i="112"/>
  <c r="AQ1723" i="113"/>
  <c r="AQ1499" i="113"/>
  <c r="AS3428" i="112"/>
  <c r="AQ1003" i="113"/>
  <c r="AQ37" i="113"/>
  <c r="AS3345" i="112"/>
  <c r="AQ1912" i="113"/>
  <c r="AQ251" i="113"/>
  <c r="AQ3564" i="112"/>
  <c r="AQ1100" i="113"/>
  <c r="AQ1940" i="113"/>
  <c r="AS3385" i="112"/>
  <c r="AQ3199" i="112"/>
  <c r="AQ3031" i="112"/>
  <c r="AQ2685" i="112"/>
  <c r="AQ3275" i="112"/>
  <c r="AQ3119" i="112"/>
  <c r="AQ2147" i="113"/>
  <c r="AQ1976" i="113"/>
  <c r="AQ921" i="113"/>
  <c r="AQ433" i="113"/>
  <c r="AQ824" i="113"/>
  <c r="AQ2509" i="112"/>
  <c r="AQ381" i="113"/>
  <c r="AS3452" i="112"/>
  <c r="AS3404" i="112"/>
  <c r="AQ400" i="113"/>
  <c r="AQ417" i="113"/>
  <c r="AS2918" i="112"/>
  <c r="AQ1447" i="113"/>
  <c r="AQ1792" i="113"/>
  <c r="AS3067" i="112"/>
  <c r="AQ3049" i="112"/>
  <c r="AQ107" i="113"/>
  <c r="AQ776" i="113"/>
  <c r="AQ781" i="113"/>
  <c r="AQ3603" i="112"/>
  <c r="AQ108" i="113"/>
  <c r="AQ573" i="113"/>
  <c r="AQ308" i="113"/>
  <c r="AQ94" i="113"/>
  <c r="AQ2876" i="112"/>
  <c r="AQ1292" i="113"/>
  <c r="AQ1195" i="113"/>
  <c r="AQ3025" i="112"/>
  <c r="AQ2989" i="112"/>
  <c r="AS3460" i="112"/>
  <c r="AQ648" i="113"/>
  <c r="AS3561" i="112"/>
  <c r="AS3497" i="112"/>
  <c r="AQ1747" i="113"/>
  <c r="AQ2702" i="113"/>
  <c r="AQ1228" i="113"/>
  <c r="AQ146" i="113"/>
  <c r="AQ368" i="113"/>
  <c r="AS3030" i="112"/>
  <c r="AQ1280" i="113"/>
  <c r="AQ3602" i="112"/>
  <c r="AS3229" i="112"/>
  <c r="AS3189" i="112"/>
  <c r="AQ933" i="113"/>
  <c r="AQ7" i="113"/>
  <c r="AQ3062" i="112"/>
  <c r="AQ858" i="113"/>
  <c r="AQ95" i="113"/>
  <c r="AS3600" i="112"/>
  <c r="AQ218" i="113"/>
  <c r="AQ390" i="113"/>
  <c r="AS3058" i="112"/>
  <c r="AQ1823" i="113"/>
  <c r="AQ614" i="113"/>
  <c r="AQ3121" i="112"/>
  <c r="AS2527" i="112"/>
  <c r="AQ3586" i="112"/>
  <c r="AQ1001" i="113"/>
  <c r="AQ79" i="113"/>
  <c r="AS3531" i="112"/>
  <c r="AQ2127" i="112"/>
  <c r="AQ2658" i="112"/>
  <c r="AQ3460" i="112"/>
  <c r="AQ2239" i="112"/>
  <c r="AS2453" i="112"/>
  <c r="AS3052" i="112"/>
  <c r="AQ2611" i="112"/>
  <c r="AQ2403" i="112"/>
  <c r="AQ2383" i="112"/>
  <c r="AQ2806" i="112"/>
  <c r="AS2935" i="112"/>
  <c r="AS3369" i="112"/>
  <c r="AQ3486" i="112"/>
  <c r="AQ537" i="113"/>
  <c r="AQ3568" i="112"/>
  <c r="AQ3389" i="112"/>
  <c r="AS2085" i="112"/>
  <c r="AQ2595" i="112"/>
  <c r="AQ429" i="113"/>
  <c r="AQ2179" i="112"/>
  <c r="AQ2159" i="112"/>
  <c r="AQ20" i="113"/>
  <c r="AQ3429" i="112"/>
  <c r="AQ2111" i="112"/>
  <c r="AQ2091" i="112"/>
  <c r="AQ3492" i="112"/>
  <c r="AS2990" i="112"/>
  <c r="AS3165" i="112"/>
  <c r="AQ546" i="113"/>
  <c r="AQ112" i="113"/>
  <c r="AS3307" i="112"/>
  <c r="AS3131" i="112"/>
  <c r="AQ2802" i="112"/>
  <c r="AS3443" i="112"/>
  <c r="AQ3225" i="112"/>
  <c r="AQ3154" i="112"/>
  <c r="AQ3138" i="112"/>
  <c r="AS3343" i="112"/>
  <c r="AQ3157" i="112"/>
  <c r="AS2904" i="112"/>
  <c r="AQ2898" i="112"/>
  <c r="AS3275" i="112"/>
  <c r="AQ363" i="113"/>
  <c r="AQ2847" i="112"/>
  <c r="AQ2779" i="112"/>
  <c r="AS3525" i="112"/>
  <c r="AQ2993" i="112"/>
  <c r="AQ2583" i="112"/>
  <c r="AQ2582" i="112"/>
  <c r="AQ1622" i="112"/>
  <c r="AQ2483" i="112"/>
  <c r="AQ1470" i="112"/>
  <c r="AS1675" i="112"/>
  <c r="AQ2451" i="112"/>
  <c r="AS2413" i="112"/>
  <c r="AS1444" i="112"/>
  <c r="AS1657" i="112"/>
  <c r="AS2381" i="112"/>
  <c r="AQ468" i="113"/>
  <c r="AQ3222" i="112"/>
  <c r="AQ2934" i="112"/>
  <c r="AQ2706" i="112"/>
  <c r="AQ2945" i="112"/>
  <c r="AQ2519" i="112"/>
  <c r="AQ2518" i="112"/>
  <c r="AS2469" i="112"/>
  <c r="AQ2431" i="112"/>
  <c r="AS1404" i="112"/>
  <c r="AQ2298" i="112"/>
  <c r="AQ2837" i="112"/>
  <c r="AQ2657" i="112"/>
  <c r="AQ2230" i="112"/>
  <c r="AS2228" i="112"/>
  <c r="AS2779" i="112"/>
  <c r="AS3162" i="112"/>
  <c r="AQ2956" i="112"/>
  <c r="AS3031" i="112"/>
  <c r="AQ998" i="113"/>
  <c r="AQ67" i="113"/>
  <c r="AS3007" i="112"/>
  <c r="AQ978" i="113"/>
  <c r="AQ310" i="113"/>
  <c r="AQ1223" i="113"/>
  <c r="AQ1351" i="113"/>
  <c r="AQ3173" i="112"/>
  <c r="AQ681" i="113"/>
  <c r="AQ2807" i="112"/>
  <c r="AQ2731" i="112"/>
  <c r="AQ1012" i="113"/>
  <c r="AQ929" i="113"/>
  <c r="AQ2903" i="112"/>
  <c r="AQ2661" i="112"/>
  <c r="AQ3136" i="113"/>
  <c r="AQ780" i="113"/>
  <c r="AQ224" i="113"/>
  <c r="AS2910" i="112"/>
  <c r="AS2882" i="112"/>
  <c r="AQ655" i="113"/>
  <c r="AQ3438" i="112"/>
  <c r="AQ3063" i="112"/>
  <c r="AQ3197" i="113"/>
  <c r="AQ728" i="113"/>
  <c r="AQ576" i="113"/>
  <c r="AQ1105" i="113"/>
  <c r="AS3572" i="112"/>
  <c r="AQ33" i="113"/>
  <c r="AQ1046" i="113"/>
  <c r="AQ103" i="113"/>
  <c r="AS3355" i="112"/>
  <c r="AQ3317" i="112"/>
  <c r="AQ1212" i="113"/>
  <c r="AQ2052" i="113"/>
  <c r="AS2775" i="112"/>
  <c r="AS2743" i="112"/>
  <c r="AQ2301" i="113"/>
  <c r="AQ272" i="113"/>
  <c r="AQ2707" i="113"/>
  <c r="AQ1045" i="113"/>
  <c r="AQ475" i="113"/>
  <c r="AQ2773" i="112"/>
  <c r="AQ355" i="113"/>
  <c r="AQ387" i="113"/>
  <c r="AS3317" i="112"/>
  <c r="AQ111" i="113"/>
  <c r="AQ255" i="113"/>
  <c r="AQ3137" i="112"/>
  <c r="AS3465" i="112"/>
  <c r="AS3262" i="112"/>
  <c r="AS3414" i="112"/>
  <c r="AS2487" i="112"/>
  <c r="AQ3344" i="112"/>
  <c r="AQ3130" i="113"/>
  <c r="AQ936" i="113"/>
  <c r="AQ391" i="113"/>
  <c r="AQ500" i="113"/>
  <c r="AQ1264" i="113"/>
  <c r="AS2695" i="112"/>
  <c r="AQ2669" i="112"/>
  <c r="AQ1109" i="113"/>
  <c r="AQ469" i="113"/>
  <c r="AQ2809" i="113"/>
  <c r="AQ1171" i="113"/>
  <c r="AQ3284" i="112"/>
  <c r="AQ2610" i="113"/>
  <c r="AQ3488" i="112"/>
  <c r="AS3263" i="112"/>
  <c r="AQ3237" i="112"/>
  <c r="AQ753" i="113"/>
  <c r="AQ1188" i="113"/>
  <c r="AS2671" i="112"/>
  <c r="AQ2653" i="112"/>
  <c r="AQ247" i="113"/>
  <c r="AQ1243" i="113"/>
  <c r="AQ1173" i="113"/>
  <c r="AQ779" i="113"/>
  <c r="AQ3244" i="112"/>
  <c r="AQ2034" i="113"/>
  <c r="AS3402" i="112"/>
  <c r="AS3223" i="112"/>
  <c r="AS3191" i="112"/>
  <c r="AQ1189" i="113"/>
  <c r="AQ1104" i="113"/>
  <c r="AQ2629" i="112"/>
  <c r="AS2595" i="112"/>
  <c r="AQ1531" i="113"/>
  <c r="AS3603" i="112"/>
  <c r="AQ798" i="113"/>
  <c r="AS3484" i="112"/>
  <c r="AQ1141" i="113"/>
  <c r="AS3226" i="112"/>
  <c r="AQ42" i="113"/>
  <c r="AQ1640" i="113"/>
  <c r="AS3487" i="112"/>
  <c r="AQ3409" i="112"/>
  <c r="AQ652" i="113"/>
  <c r="AQ829" i="113"/>
  <c r="AQ2827" i="112"/>
  <c r="AQ2164" i="113"/>
  <c r="AQ577" i="113"/>
  <c r="AQ394" i="113"/>
  <c r="AQ721" i="113"/>
  <c r="AQ3378" i="112"/>
  <c r="AQ3499" i="112"/>
  <c r="AQ2515" i="113"/>
  <c r="AQ3592" i="112"/>
  <c r="AS3303" i="112"/>
  <c r="AS3295" i="112"/>
  <c r="AQ1077" i="113"/>
  <c r="AQ427" i="113"/>
  <c r="AQ2950" i="112"/>
  <c r="AQ2578" i="112"/>
  <c r="AS2377" i="112"/>
  <c r="AQ3270" i="112"/>
  <c r="AS2682" i="112"/>
  <c r="AS2473" i="112"/>
  <c r="AQ703" i="113"/>
  <c r="AQ203" i="113"/>
  <c r="AQ214" i="113"/>
  <c r="AQ3458" i="112"/>
  <c r="AQ465" i="113"/>
  <c r="AS2778" i="112"/>
  <c r="AQ1548" i="113"/>
  <c r="AQ1376" i="113"/>
  <c r="AQ2697" i="113"/>
  <c r="AQ1247" i="113"/>
  <c r="AQ490" i="113"/>
  <c r="AQ3421" i="112"/>
  <c r="AQ1904" i="113"/>
  <c r="AQ865" i="113"/>
  <c r="AQ3316" i="112"/>
  <c r="AS3298" i="112"/>
  <c r="AQ3410" i="112"/>
  <c r="AQ420" i="113"/>
  <c r="AQ2760" i="112"/>
  <c r="AQ1986" i="113"/>
  <c r="AQ935" i="113"/>
  <c r="AQ1503" i="113"/>
  <c r="AQ1152" i="113"/>
  <c r="AQ134" i="113"/>
  <c r="AQ3345" i="112"/>
  <c r="AQ1083" i="113"/>
  <c r="AQ466" i="113"/>
  <c r="AQ3276" i="112"/>
  <c r="AS3258" i="112"/>
  <c r="AQ286" i="113"/>
  <c r="AQ324" i="113"/>
  <c r="AQ3561" i="112"/>
  <c r="AQ3497" i="112"/>
  <c r="AQ1719" i="113"/>
  <c r="AQ1591" i="113"/>
  <c r="AQ1011" i="113"/>
  <c r="AQ1437" i="113"/>
  <c r="AS3231" i="112"/>
  <c r="AQ2833" i="113"/>
  <c r="AQ380" i="113"/>
  <c r="AS3370" i="112"/>
  <c r="AQ2596" i="112"/>
  <c r="AQ2124" i="113"/>
  <c r="AQ3525" i="112"/>
  <c r="AQ3153" i="112"/>
  <c r="AS3127" i="112"/>
  <c r="AQ2110" i="113"/>
  <c r="AQ682" i="113"/>
  <c r="AQ1507" i="113"/>
  <c r="AQ487" i="113"/>
  <c r="AS3464" i="112"/>
  <c r="AS3498" i="112"/>
  <c r="AQ170" i="113"/>
  <c r="AQ1464" i="113"/>
  <c r="AQ3093" i="112"/>
  <c r="AS2507" i="112"/>
  <c r="AQ584" i="113"/>
  <c r="AQ452" i="113"/>
  <c r="AQ2813" i="112"/>
  <c r="AS2631" i="112"/>
  <c r="AQ2198" i="112"/>
  <c r="AQ2905" i="112"/>
  <c r="AS2731" i="112"/>
  <c r="AS2300" i="112"/>
  <c r="AQ2487" i="112"/>
  <c r="AQ3029" i="112"/>
  <c r="AS2851" i="112"/>
  <c r="AQ2442" i="112"/>
  <c r="AS2432" i="112"/>
  <c r="AS2971" i="112"/>
  <c r="AS2907" i="112"/>
  <c r="AS3330" i="112"/>
  <c r="AQ1089" i="113"/>
  <c r="AQ187" i="113"/>
  <c r="AS2771" i="112"/>
  <c r="AQ2581" i="112"/>
  <c r="AS2132" i="112"/>
  <c r="AQ2845" i="112"/>
  <c r="AQ2665" i="112"/>
  <c r="AQ2238" i="112"/>
  <c r="AS2236" i="112"/>
  <c r="AQ2797" i="112"/>
  <c r="AS2599" i="112"/>
  <c r="AS2164" i="112"/>
  <c r="AQ2162" i="112"/>
  <c r="AQ2733" i="112"/>
  <c r="AQ2972" i="112"/>
  <c r="AQ2916" i="112"/>
  <c r="AQ1688" i="113"/>
  <c r="AS3510" i="112"/>
  <c r="AQ2505" i="112"/>
  <c r="AQ3352" i="112"/>
  <c r="AS3546" i="112"/>
  <c r="AS2611" i="112"/>
  <c r="AS3529" i="112"/>
  <c r="AQ1974" i="112"/>
  <c r="AQ3461" i="112"/>
  <c r="AS2523" i="112"/>
  <c r="AQ3403" i="112"/>
  <c r="AQ1910" i="112"/>
  <c r="AS3411" i="112"/>
  <c r="AQ147" i="113"/>
  <c r="AS3420" i="112"/>
  <c r="AQ3391" i="112"/>
  <c r="AS2694" i="112"/>
  <c r="AQ2412" i="112"/>
  <c r="AS3230" i="112"/>
  <c r="AS1732" i="112"/>
  <c r="AQ2089" i="112"/>
  <c r="AQ2552" i="112"/>
  <c r="AS2468" i="112"/>
  <c r="AQ610" i="112"/>
  <c r="AS1807" i="112"/>
  <c r="AQ2486" i="112"/>
  <c r="AS2452" i="112"/>
  <c r="AS584" i="112"/>
  <c r="AS2082" i="112"/>
  <c r="AQ2430" i="112"/>
  <c r="AQ899" i="113"/>
  <c r="AQ2660" i="112"/>
  <c r="AS1909" i="112"/>
  <c r="AS1765" i="112"/>
  <c r="AS3174" i="112"/>
  <c r="AS1684" i="112"/>
  <c r="AS1867" i="112"/>
  <c r="AQ2502" i="112"/>
  <c r="AS2412" i="112"/>
  <c r="AS2900" i="112"/>
  <c r="AQ2740" i="112"/>
  <c r="AQ3028" i="112"/>
  <c r="AQ2904" i="112"/>
  <c r="AS2704" i="112"/>
  <c r="AS3245" i="112"/>
  <c r="AS2970" i="112"/>
  <c r="AQ169" i="113"/>
  <c r="AQ1647" i="113"/>
  <c r="AQ758" i="113"/>
  <c r="AS2983" i="112"/>
  <c r="AS3582" i="112"/>
  <c r="AQ2981" i="112"/>
  <c r="AQ1800" i="113"/>
  <c r="AQ486" i="113"/>
  <c r="AQ3594" i="112"/>
  <c r="AQ2012" i="113"/>
  <c r="AQ1771" i="113"/>
  <c r="AQ24" i="113"/>
  <c r="AQ3158" i="112"/>
  <c r="AQ1388" i="113"/>
  <c r="AQ2056" i="113"/>
  <c r="AQ430" i="113"/>
  <c r="AQ1217" i="113"/>
  <c r="AQ784" i="113"/>
  <c r="AQ1480" i="113"/>
  <c r="AQ2843" i="112"/>
  <c r="AQ90" i="113"/>
  <c r="AS2885" i="112"/>
  <c r="AQ1423" i="113"/>
  <c r="AQ3526" i="112"/>
  <c r="AQ32" i="113"/>
  <c r="AS3558" i="112"/>
  <c r="AQ1422" i="113"/>
  <c r="AQ254" i="113"/>
  <c r="AQ1432" i="113"/>
  <c r="AQ1616" i="113"/>
  <c r="AQ366" i="113"/>
  <c r="AQ3350" i="112"/>
  <c r="AQ343" i="113"/>
  <c r="AQ1028" i="113"/>
  <c r="AQ2589" i="112"/>
  <c r="AS2559" i="112"/>
  <c r="AQ1864" i="113"/>
  <c r="AQ453" i="113"/>
  <c r="AS3042" i="112"/>
  <c r="AQ2996" i="112"/>
  <c r="AQ1877" i="113"/>
  <c r="AQ1434" i="113"/>
  <c r="AQ416" i="113"/>
  <c r="AQ3549" i="112"/>
  <c r="AQ3414" i="112"/>
  <c r="AS2802" i="112"/>
  <c r="AQ1652" i="113"/>
  <c r="AQ1005" i="113"/>
  <c r="AQ1261" i="113"/>
  <c r="AQ666" i="113"/>
  <c r="AQ931" i="113"/>
  <c r="AS3119" i="112"/>
  <c r="AS3423" i="112"/>
  <c r="AQ3231" i="112"/>
  <c r="AQ177" i="113"/>
  <c r="AS3599" i="112"/>
  <c r="AS3305" i="112"/>
  <c r="AQ1111" i="113"/>
  <c r="AQ617" i="113"/>
  <c r="AQ493" i="113"/>
  <c r="AQ1065" i="113"/>
  <c r="AQ323" i="113"/>
  <c r="AS2958" i="112"/>
  <c r="AQ3244" i="113"/>
  <c r="AQ71" i="113"/>
  <c r="AQ2271" i="113"/>
  <c r="AQ991" i="113"/>
  <c r="AQ1209" i="113"/>
  <c r="AS2666" i="112"/>
  <c r="AQ184" i="113"/>
  <c r="AQ792" i="113"/>
  <c r="AS2491" i="112"/>
  <c r="AQ183" i="113"/>
  <c r="AQ384" i="113"/>
  <c r="AQ283" i="113"/>
  <c r="AS2942" i="112"/>
  <c r="AQ1398" i="113"/>
  <c r="AQ3450" i="112"/>
  <c r="AQ1497" i="113"/>
  <c r="AQ895" i="113"/>
  <c r="AQ424" i="113"/>
  <c r="AS2617" i="112"/>
  <c r="AQ3522" i="112"/>
  <c r="AQ680" i="113"/>
  <c r="AQ3587" i="112"/>
  <c r="AS3521" i="112"/>
  <c r="AQ179" i="113"/>
  <c r="AQ2545" i="113"/>
  <c r="AS2902" i="112"/>
  <c r="AS2874" i="112"/>
  <c r="AQ2831" i="113"/>
  <c r="AQ2148" i="113"/>
  <c r="AQ128" i="113"/>
  <c r="AQ2151" i="113"/>
  <c r="AQ97" i="113"/>
  <c r="AS3201" i="112"/>
  <c r="AQ1157" i="113"/>
  <c r="AQ25" i="113"/>
  <c r="AQ3094" i="112"/>
  <c r="AQ954" i="113"/>
  <c r="AQ73" i="113"/>
  <c r="AS3347" i="112"/>
  <c r="AQ3309" i="112"/>
  <c r="AQ2130" i="113"/>
  <c r="AQ360" i="113"/>
  <c r="AQ1117" i="113"/>
  <c r="AQ1251" i="113"/>
  <c r="AQ1352" i="113"/>
  <c r="AS3132" i="112"/>
  <c r="AQ505" i="113"/>
  <c r="AQ928" i="113"/>
  <c r="AQ2918" i="112"/>
  <c r="AQ3269" i="112"/>
  <c r="AQ2084" i="113"/>
  <c r="AS3380" i="112"/>
  <c r="AS2995" i="112"/>
  <c r="AS2835" i="112"/>
  <c r="AQ2410" i="112"/>
  <c r="AS3091" i="112"/>
  <c r="AS2919" i="112"/>
  <c r="AQ2488" i="112"/>
  <c r="AQ3530" i="112"/>
  <c r="AQ1984" i="113"/>
  <c r="AQ1179" i="113"/>
  <c r="AQ897" i="113"/>
  <c r="AQ175" i="113"/>
  <c r="AQ2755" i="112"/>
  <c r="AQ1519" i="113"/>
  <c r="AQ1051" i="113"/>
  <c r="AQ1015" i="113"/>
  <c r="AQ180" i="113"/>
  <c r="AQ248" i="113"/>
  <c r="AS3126" i="112"/>
  <c r="AQ650" i="113"/>
  <c r="AQ148" i="113"/>
  <c r="AQ3311" i="112"/>
  <c r="AS3277" i="112"/>
  <c r="AQ450" i="113"/>
  <c r="AQ145" i="113"/>
  <c r="AQ274" i="113"/>
  <c r="AQ2452" i="113"/>
  <c r="AQ651" i="113"/>
  <c r="AQ583" i="113"/>
  <c r="AQ66" i="113"/>
  <c r="AQ1624" i="113"/>
  <c r="AS3082" i="112"/>
  <c r="AQ2080" i="113"/>
  <c r="AQ77" i="113"/>
  <c r="AQ3271" i="112"/>
  <c r="AQ3235" i="112"/>
  <c r="AQ276" i="113"/>
  <c r="AQ68" i="113"/>
  <c r="AQ3238" i="112"/>
  <c r="AQ1222" i="113"/>
  <c r="AQ686" i="113"/>
  <c r="AQ558" i="113"/>
  <c r="AQ106" i="113"/>
  <c r="AQ1448" i="113"/>
  <c r="AQ39" i="113"/>
  <c r="AQ902" i="113"/>
  <c r="AQ1027" i="113"/>
  <c r="AS2975" i="112"/>
  <c r="AQ2949" i="112"/>
  <c r="AQ138" i="113"/>
  <c r="AQ504" i="113"/>
  <c r="AS3457" i="112"/>
  <c r="AQ3411" i="112"/>
  <c r="AQ2157" i="113"/>
  <c r="AQ1856" i="113"/>
  <c r="AQ1664" i="113"/>
  <c r="AS3440" i="112"/>
  <c r="AQ597" i="113"/>
  <c r="AS3170" i="112"/>
  <c r="AQ200" i="113"/>
  <c r="AQ293" i="113"/>
  <c r="AQ388" i="113"/>
  <c r="AQ1603" i="113"/>
  <c r="AQ38" i="113"/>
  <c r="AS3439" i="112"/>
  <c r="AS2994" i="112"/>
  <c r="AS2878" i="112"/>
  <c r="AS2974" i="112"/>
  <c r="AS3090" i="112"/>
  <c r="AQ2952" i="112"/>
  <c r="AS1868" i="112"/>
  <c r="AQ220" i="113"/>
  <c r="AQ3240" i="112"/>
  <c r="AQ3096" i="112"/>
  <c r="AS3413" i="112"/>
  <c r="AQ3260" i="112"/>
  <c r="AQ3176" i="112"/>
  <c r="AQ109" i="113"/>
  <c r="AQ2384" i="113"/>
  <c r="AS3530" i="112"/>
  <c r="AQ3203" i="112"/>
  <c r="AS2954" i="112"/>
  <c r="AS2830" i="112"/>
  <c r="AQ2796" i="112"/>
  <c r="AS3046" i="112"/>
  <c r="AQ2912" i="112"/>
  <c r="AQ2730" i="112"/>
  <c r="AQ3295" i="112"/>
  <c r="AS2978" i="112"/>
  <c r="AS2846" i="112"/>
  <c r="AS2656" i="112"/>
  <c r="AQ3055" i="112"/>
  <c r="AS2922" i="112"/>
  <c r="AQ1063" i="113"/>
  <c r="AQ1287" i="113"/>
  <c r="AQ1360" i="113"/>
  <c r="AQ3428" i="112"/>
  <c r="AQ105" i="113"/>
  <c r="AS3313" i="112"/>
  <c r="AS2812" i="112"/>
  <c r="AQ2808" i="112"/>
  <c r="AQ3489" i="112"/>
  <c r="AS2411" i="112"/>
  <c r="AQ31" i="113"/>
  <c r="AS2754" i="112"/>
  <c r="AS3349" i="112"/>
  <c r="AQ2361" i="112"/>
  <c r="AQ3353" i="112"/>
  <c r="AS3535" i="112"/>
  <c r="AQ612" i="113"/>
  <c r="AQ3115" i="112"/>
  <c r="AS3053" i="112"/>
  <c r="AS2985" i="112"/>
  <c r="AS3197" i="112"/>
  <c r="AQ2157" i="112"/>
  <c r="AQ1730" i="112"/>
  <c r="AS1712" i="112"/>
  <c r="AQ9" i="113"/>
  <c r="AQ1581" i="112"/>
  <c r="AQ1674" i="112"/>
  <c r="AQ1650" i="112"/>
  <c r="AQ3567" i="112"/>
  <c r="AS1555" i="112"/>
  <c r="AS3477" i="112"/>
  <c r="AQ3310" i="112"/>
  <c r="AQ422" i="113"/>
  <c r="AS2917" i="112"/>
  <c r="AS2849" i="112"/>
  <c r="AS2801" i="112"/>
  <c r="AQ3135" i="112"/>
  <c r="AS2107" i="112"/>
  <c r="AQ1682" i="112"/>
  <c r="AQ1658" i="112"/>
  <c r="AS3300" i="112"/>
  <c r="AS1839" i="112"/>
  <c r="AQ3601" i="112"/>
  <c r="AS3025" i="112"/>
  <c r="AS2853" i="112"/>
  <c r="AQ1789" i="112"/>
  <c r="AS3209" i="112"/>
  <c r="AS2957" i="112"/>
  <c r="AQ209" i="113"/>
  <c r="AQ606" i="113"/>
  <c r="AQ139" i="113"/>
  <c r="AQ185" i="113"/>
  <c r="AS3379" i="112"/>
  <c r="AS3175" i="112"/>
  <c r="AQ2994" i="112"/>
  <c r="AQ717" i="113"/>
  <c r="AQ3265" i="112"/>
  <c r="AS3320" i="112"/>
  <c r="AQ3314" i="112"/>
  <c r="AS3419" i="112"/>
  <c r="AS3207" i="112"/>
  <c r="AS3096" i="112"/>
  <c r="AQ3090" i="112"/>
  <c r="AS3315" i="112"/>
  <c r="AQ2979" i="112"/>
  <c r="AQ2516" i="112"/>
  <c r="AQ823" i="113"/>
  <c r="AS3480" i="112"/>
  <c r="AS3099" i="112"/>
  <c r="AQ2937" i="112"/>
  <c r="AQ2504" i="112"/>
  <c r="AQ3209" i="112"/>
  <c r="AS3027" i="112"/>
  <c r="AS2620" i="112"/>
  <c r="AQ2600" i="112"/>
  <c r="AQ3133" i="112"/>
  <c r="AQ2953" i="112"/>
  <c r="AS2526" i="112"/>
  <c r="AS2525" i="112"/>
  <c r="AS3063" i="112"/>
  <c r="AS2982" i="112"/>
  <c r="AQ3273" i="112"/>
  <c r="AS2077" i="112"/>
  <c r="AQ653" i="113"/>
  <c r="AS2803" i="112"/>
  <c r="AS2376" i="112"/>
  <c r="AQ2374" i="112"/>
  <c r="AQ2303" i="112"/>
  <c r="AS2265" i="112"/>
  <c r="AQ1254" i="112"/>
  <c r="AS1442" i="112"/>
  <c r="AQ2227" i="112"/>
  <c r="AQ2191" i="112"/>
  <c r="AQ1246" i="112"/>
  <c r="AS1434" i="112"/>
  <c r="AQ2131" i="112"/>
  <c r="AQ2971" i="112"/>
  <c r="AQ3089" i="112"/>
  <c r="AQ2946" i="112"/>
  <c r="AS2730" i="112"/>
  <c r="AQ2757" i="112"/>
  <c r="AQ2334" i="112"/>
  <c r="AQ2322" i="112"/>
  <c r="AQ2235" i="112"/>
  <c r="AQ2199" i="112"/>
  <c r="AS1212" i="112"/>
  <c r="AS2080" i="112"/>
  <c r="AS2651" i="112"/>
  <c r="AQ93" i="113"/>
  <c r="AQ2014" i="112"/>
  <c r="AS3390" i="112"/>
  <c r="AQ2585" i="112"/>
  <c r="AQ3131" i="112"/>
  <c r="AS3309" i="112"/>
  <c r="AQ178" i="113"/>
  <c r="AS2951" i="112"/>
  <c r="AQ3379" i="112"/>
  <c r="AS3222" i="112"/>
  <c r="AS3279" i="112"/>
  <c r="AS3569" i="112"/>
  <c r="AS3294" i="112"/>
  <c r="AS1820" i="112"/>
  <c r="AS3051" i="112"/>
  <c r="AS3425" i="112"/>
  <c r="AS3238" i="112"/>
  <c r="AQ1758" i="112"/>
  <c r="AQ2809" i="112"/>
  <c r="AQ3312" i="112"/>
  <c r="AQ1568" i="113"/>
  <c r="AQ1766" i="113"/>
  <c r="AQ1512" i="113"/>
  <c r="AQ3024" i="112"/>
  <c r="AS3098" i="112"/>
  <c r="AQ2976" i="112"/>
  <c r="AS3350" i="112"/>
  <c r="AS3206" i="112"/>
  <c r="AQ3060" i="112"/>
  <c r="AQ3262" i="112"/>
  <c r="AQ3120" i="112"/>
  <c r="AQ3132" i="112"/>
  <c r="AQ2992" i="112"/>
  <c r="AS3028" i="112"/>
  <c r="AQ2884" i="112"/>
  <c r="AS3062" i="112"/>
  <c r="AQ2267" i="113"/>
  <c r="AS2048" i="112"/>
  <c r="AQ2122" i="112"/>
  <c r="AS2072" i="112"/>
  <c r="AS2838" i="112"/>
  <c r="AQ2635" i="112"/>
  <c r="AQ2503" i="112"/>
  <c r="AS2128" i="112"/>
  <c r="AQ2050" i="112"/>
  <c r="AS2734" i="112"/>
  <c r="AQ2254" i="112"/>
  <c r="AQ2078" i="112"/>
  <c r="AS2024" i="112"/>
  <c r="AQ2672" i="112"/>
  <c r="AS2020" i="112"/>
  <c r="AQ2010" i="112"/>
  <c r="AQ472" i="113"/>
  <c r="AS3571" i="112"/>
  <c r="AQ57" i="113"/>
  <c r="AS3195" i="112"/>
  <c r="AS2798" i="112"/>
  <c r="AQ2555" i="112"/>
  <c r="AQ2306" i="112"/>
  <c r="AQ2086" i="112"/>
  <c r="AS1984" i="112"/>
  <c r="AS2307" i="112"/>
  <c r="AS3211" i="112"/>
  <c r="AS3463" i="112"/>
  <c r="AQ3247" i="112"/>
  <c r="AS2235" i="112"/>
  <c r="AQ2973" i="112"/>
  <c r="AQ3351" i="112"/>
  <c r="AQ542" i="113"/>
  <c r="AQ644" i="113"/>
  <c r="AQ1332" i="113"/>
  <c r="AS3186" i="112"/>
  <c r="AS3137" i="112"/>
  <c r="AS2981" i="112"/>
  <c r="AQ2489" i="112"/>
  <c r="AS3233" i="112"/>
  <c r="AS3065" i="112"/>
  <c r="AS2019" i="112"/>
  <c r="AS3274" i="112"/>
  <c r="AS3169" i="112"/>
  <c r="AS2997" i="112"/>
  <c r="AQ1953" i="112"/>
  <c r="AQ3048" i="112"/>
  <c r="AQ3103" i="112"/>
  <c r="AQ270" i="113"/>
  <c r="AQ40" i="113"/>
  <c r="AQ740" i="113"/>
  <c r="AQ3079" i="112"/>
  <c r="AQ2907" i="112"/>
  <c r="AQ2739" i="112"/>
  <c r="AS3301" i="112"/>
  <c r="AQ2983" i="112"/>
  <c r="AS2829" i="112"/>
  <c r="AQ3463" i="112"/>
  <c r="AS3097" i="112"/>
  <c r="AQ2923" i="112"/>
  <c r="AQ2771" i="112"/>
  <c r="AS2630" i="112"/>
  <c r="AS3045" i="112"/>
  <c r="AQ2863" i="112"/>
  <c r="AQ2811" i="112"/>
  <c r="AS2946" i="112"/>
  <c r="AS2898" i="112"/>
  <c r="AQ2832" i="112"/>
  <c r="AQ3030" i="112"/>
  <c r="AQ1967" i="112"/>
  <c r="AS2383" i="112"/>
  <c r="AQ2365" i="112"/>
  <c r="AS2267" i="112"/>
  <c r="AS867" i="112"/>
  <c r="AS2323" i="112"/>
  <c r="AQ2277" i="112"/>
  <c r="AQ2257" i="112"/>
  <c r="AS859" i="112"/>
  <c r="AS2251" i="112"/>
  <c r="AS2215" i="112"/>
  <c r="AQ3301" i="112"/>
  <c r="AS2766" i="112"/>
  <c r="AQ3569" i="112"/>
  <c r="AS3447" i="112"/>
  <c r="AS2828" i="112"/>
  <c r="AS1837" i="112"/>
  <c r="AQ2341" i="112"/>
  <c r="AS2303" i="112"/>
  <c r="AS2203" i="112"/>
  <c r="AQ1513" i="112"/>
  <c r="AQ3599" i="112"/>
  <c r="AS3381" i="112"/>
  <c r="AS3268" i="112"/>
  <c r="AS1503" i="112"/>
  <c r="AQ3246" i="112"/>
  <c r="AS3140" i="112"/>
  <c r="AQ3422" i="112"/>
  <c r="AQ3161" i="112"/>
  <c r="AQ3081" i="112"/>
  <c r="AQ3021" i="112"/>
  <c r="AS2905" i="112"/>
  <c r="AS1823" i="112"/>
  <c r="AS2804" i="112"/>
  <c r="AS2706" i="112"/>
  <c r="AS2625" i="112"/>
  <c r="AS1223" i="112"/>
  <c r="AQ2682" i="112"/>
  <c r="AQ2651" i="112"/>
  <c r="AS2593" i="112"/>
  <c r="AS1215" i="112"/>
  <c r="AQ2588" i="112"/>
  <c r="AS2546" i="112"/>
  <c r="AQ2836" i="112"/>
  <c r="AQ3160" i="112"/>
  <c r="AQ3080" i="112"/>
  <c r="AQ3020" i="112"/>
  <c r="AQ3206" i="112"/>
  <c r="AQ2124" i="112"/>
  <c r="AQ2445" i="112"/>
  <c r="AS2407" i="112"/>
  <c r="AQ2337" i="112"/>
  <c r="AQ929" i="112"/>
  <c r="AS2375" i="112"/>
  <c r="AS2347" i="112"/>
  <c r="AQ2309" i="112"/>
  <c r="AQ921" i="112"/>
  <c r="AQ2305" i="112"/>
  <c r="AQ2269" i="112"/>
  <c r="AS2363" i="112"/>
  <c r="AS955" i="112"/>
  <c r="AS2359" i="112"/>
  <c r="AS2311" i="112"/>
  <c r="AS2275" i="112"/>
  <c r="AS895" i="112"/>
  <c r="AQ223" i="112"/>
  <c r="AS559" i="112"/>
  <c r="AS127" i="112"/>
  <c r="AQ433" i="112"/>
  <c r="AQ271" i="112"/>
  <c r="AQ613" i="112"/>
  <c r="AS151" i="112"/>
  <c r="AQ465" i="112"/>
  <c r="AQ256" i="112"/>
  <c r="AS595" i="112"/>
  <c r="AQ2301" i="112"/>
  <c r="AS903" i="112"/>
  <c r="AS2287" i="112"/>
  <c r="AQ2261" i="112"/>
  <c r="AQ2229" i="112"/>
  <c r="AQ825" i="112"/>
  <c r="AS179" i="112"/>
  <c r="AS507" i="112"/>
  <c r="AS55" i="112"/>
  <c r="AQ1265" i="112"/>
  <c r="AS2740" i="112"/>
  <c r="AQ2699" i="112"/>
  <c r="AQ2668" i="112"/>
  <c r="AQ1257" i="112"/>
  <c r="AQ2666" i="112"/>
  <c r="AS2626" i="112"/>
  <c r="AQ2561" i="112"/>
  <c r="AQ327" i="113"/>
  <c r="AQ212" i="113"/>
  <c r="AQ2557" i="112"/>
  <c r="AQ3459" i="112"/>
  <c r="AS1944" i="112"/>
  <c r="AS2659" i="112"/>
  <c r="AQ256" i="113"/>
  <c r="AQ2022" i="112"/>
  <c r="AQ3456" i="112"/>
  <c r="AQ2593" i="112"/>
  <c r="AS3513" i="112"/>
  <c r="AQ1966" i="112"/>
  <c r="AQ3604" i="112"/>
  <c r="AS2515" i="112"/>
  <c r="AQ1427" i="113"/>
  <c r="AS3269" i="112"/>
  <c r="AS3604" i="112"/>
  <c r="AS2767" i="112"/>
  <c r="AQ3304" i="112"/>
  <c r="AS3166" i="112"/>
  <c r="AS3095" i="112"/>
  <c r="AS3449" i="112"/>
  <c r="AS3246" i="112"/>
  <c r="AQ1766" i="112"/>
  <c r="AQ2849" i="112"/>
  <c r="AS3346" i="112"/>
  <c r="AS3194" i="112"/>
  <c r="AS1692" i="112"/>
  <c r="AS2619" i="112"/>
  <c r="AQ3272" i="112"/>
  <c r="AQ162" i="113"/>
  <c r="AQ3383" i="112"/>
  <c r="AS2057" i="112"/>
  <c r="AQ3511" i="112"/>
  <c r="AQ3044" i="112"/>
  <c r="AQ3166" i="112"/>
  <c r="AQ2471" i="112"/>
  <c r="AS2364" i="112"/>
  <c r="AQ2262" i="112"/>
  <c r="AQ418" i="112"/>
  <c r="AQ2167" i="112"/>
  <c r="AS2288" i="112"/>
  <c r="AQ2250" i="112"/>
  <c r="AQ402" i="112"/>
  <c r="AS3192" i="112"/>
  <c r="AQ2226" i="112"/>
  <c r="AQ1712" i="113"/>
  <c r="AS2686" i="112"/>
  <c r="AS2936" i="112"/>
  <c r="AS2718" i="112"/>
  <c r="AQ2984" i="112"/>
  <c r="AQ2990" i="112"/>
  <c r="AS2237" i="112"/>
  <c r="AS2304" i="112"/>
  <c r="AS2200" i="112"/>
  <c r="AS2528" i="112"/>
  <c r="AQ3455" i="112"/>
  <c r="AQ2840" i="112"/>
  <c r="AQ3593" i="112"/>
  <c r="AS2455" i="112"/>
  <c r="AQ2628" i="112"/>
  <c r="AQ2792" i="112"/>
  <c r="AQ367" i="113"/>
  <c r="AQ1260" i="113"/>
  <c r="AQ787" i="113"/>
  <c r="AS2923" i="112"/>
  <c r="AQ3343" i="112"/>
  <c r="AQ3175" i="112"/>
  <c r="AQ3261" i="112"/>
  <c r="AS3495" i="112"/>
  <c r="AS3265" i="112"/>
  <c r="AQ2253" i="112"/>
  <c r="AS3023" i="112"/>
  <c r="AS3375" i="112"/>
  <c r="AS3205" i="112"/>
  <c r="AQ2165" i="112"/>
  <c r="AS2791" i="112"/>
  <c r="AQ3299" i="112"/>
  <c r="AQ811" i="113"/>
  <c r="AQ434" i="113"/>
  <c r="AQ1172" i="113"/>
  <c r="AQ2988" i="112"/>
  <c r="AQ3095" i="112"/>
  <c r="AQ2939" i="112"/>
  <c r="AS3314" i="112"/>
  <c r="AQ3187" i="112"/>
  <c r="AQ3023" i="112"/>
  <c r="AQ1969" i="112"/>
  <c r="AQ3092" i="112"/>
  <c r="AS3121" i="112"/>
  <c r="AQ2955" i="112"/>
  <c r="AS1903" i="112"/>
  <c r="AS2850" i="112"/>
  <c r="AQ3059" i="112"/>
  <c r="AQ56" i="113"/>
  <c r="AQ2761" i="112"/>
  <c r="AS2691" i="112"/>
  <c r="AQ2633" i="112"/>
  <c r="AS2805" i="112"/>
  <c r="AS2976" i="112"/>
  <c r="AQ2634" i="112"/>
  <c r="AQ2587" i="112"/>
  <c r="AS2483" i="112"/>
  <c r="AS1111" i="112"/>
  <c r="AQ2540" i="112"/>
  <c r="AQ2507" i="112"/>
  <c r="AS2475" i="112"/>
  <c r="AS1083" i="112"/>
  <c r="AS2471" i="112"/>
  <c r="AS2443" i="112"/>
  <c r="AS3319" i="112"/>
  <c r="AQ2541" i="112"/>
  <c r="AQ281" i="113"/>
  <c r="AQ3491" i="112"/>
  <c r="AQ2759" i="112"/>
  <c r="AQ2592" i="112"/>
  <c r="AQ2554" i="112"/>
  <c r="AQ2523" i="112"/>
  <c r="AS2431" i="112"/>
  <c r="AS1797" i="112"/>
  <c r="AS2809" i="112"/>
  <c r="AS3116" i="112"/>
  <c r="AS2632" i="112"/>
  <c r="AS1683" i="112"/>
  <c r="AQ2743" i="112"/>
  <c r="AQ2902" i="112"/>
  <c r="AS3103" i="112"/>
  <c r="AQ2072" i="113"/>
  <c r="AQ347" i="113"/>
  <c r="AQ2758" i="112"/>
  <c r="AQ19" i="113"/>
  <c r="AQ2335" i="112"/>
  <c r="AS3084" i="112"/>
  <c r="AQ2626" i="112"/>
  <c r="AQ2411" i="112"/>
  <c r="AS2401" i="112"/>
  <c r="AS2844" i="112"/>
  <c r="AQ74" i="113"/>
  <c r="AS2361" i="112"/>
  <c r="AS2341" i="112"/>
  <c r="AQ2690" i="112"/>
  <c r="AQ2737" i="112"/>
  <c r="AQ3172" i="112"/>
  <c r="AS3384" i="112"/>
  <c r="AQ392" i="113"/>
  <c r="AS3462" i="112"/>
  <c r="AQ3313" i="112"/>
  <c r="AQ2023" i="112"/>
  <c r="AQ55" i="113"/>
  <c r="AS3483" i="112"/>
  <c r="AQ2119" i="112"/>
  <c r="AS2109" i="112"/>
  <c r="AS3518" i="112"/>
  <c r="AQ3349" i="112"/>
  <c r="AQ2059" i="112"/>
  <c r="AS2049" i="112"/>
  <c r="AS3406" i="112"/>
  <c r="AQ277" i="113"/>
  <c r="AS2862" i="112"/>
  <c r="AS2814" i="112"/>
  <c r="AQ2764" i="112"/>
  <c r="AS3199" i="112"/>
  <c r="AQ3058" i="112"/>
  <c r="AS3048" i="112"/>
  <c r="AS1965" i="112"/>
  <c r="AQ1879" i="112"/>
  <c r="AQ1691" i="112"/>
  <c r="AQ2164" i="112"/>
  <c r="AQ1807" i="112"/>
  <c r="AS1747" i="112"/>
  <c r="AQ1677" i="112"/>
  <c r="AQ2116" i="112"/>
  <c r="AQ1693" i="112"/>
  <c r="AQ1460" i="113"/>
  <c r="AS3519" i="112"/>
  <c r="AS3367" i="112"/>
  <c r="AS3297" i="112"/>
  <c r="AS3139" i="112"/>
  <c r="AS2840" i="112"/>
  <c r="AQ2834" i="112"/>
  <c r="AQ1831" i="112"/>
  <c r="AQ1783" i="112"/>
  <c r="AQ1643" i="112"/>
  <c r="AS607" i="112"/>
  <c r="AS2035" i="112"/>
  <c r="AQ1989" i="112"/>
  <c r="AS1963" i="112"/>
  <c r="AS579" i="112"/>
  <c r="AS1967" i="112"/>
  <c r="AQ2795" i="112"/>
  <c r="AS3055" i="112"/>
  <c r="AQ2977" i="112"/>
  <c r="AS2911" i="112"/>
  <c r="AQ3404" i="112"/>
  <c r="AQ2215" i="112"/>
  <c r="AQ2195" i="112"/>
  <c r="AQ1821" i="112"/>
  <c r="AS1795" i="112"/>
  <c r="AQ2656" i="112"/>
  <c r="AQ333" i="112"/>
  <c r="AS1759" i="112"/>
  <c r="AS3104" i="112"/>
  <c r="AS2596" i="112"/>
  <c r="AQ325" i="112"/>
  <c r="AQ2686" i="112"/>
  <c r="AQ760" i="113"/>
  <c r="AQ494" i="113"/>
  <c r="AQ2563" i="112"/>
  <c r="AS2774" i="112"/>
  <c r="AS3391" i="112"/>
  <c r="AS2769" i="112"/>
  <c r="AQ2848" i="112"/>
  <c r="AQ99" i="113"/>
  <c r="AQ2473" i="112"/>
  <c r="AQ2691" i="112"/>
  <c r="AQ2800" i="112"/>
  <c r="AQ3457" i="112"/>
  <c r="AS2403" i="112"/>
  <c r="AQ3524" i="112"/>
  <c r="AQ1101" i="113"/>
  <c r="AQ211" i="113"/>
  <c r="AQ903" i="113"/>
  <c r="AQ619" i="113"/>
  <c r="AS2735" i="112"/>
  <c r="AQ3283" i="112"/>
  <c r="AQ3127" i="112"/>
  <c r="AQ3065" i="112"/>
  <c r="AS3407" i="112"/>
  <c r="AQ3223" i="112"/>
  <c r="AQ2193" i="112"/>
  <c r="AS2831" i="112"/>
  <c r="AQ3307" i="112"/>
  <c r="AQ3155" i="112"/>
  <c r="AS2115" i="112"/>
  <c r="AS2587" i="112"/>
  <c r="AQ3259" i="112"/>
  <c r="AQ285" i="113"/>
  <c r="AS3534" i="112"/>
  <c r="AS3422" i="112"/>
  <c r="AQ3533" i="112"/>
  <c r="AS2989" i="112"/>
  <c r="AQ1945" i="112"/>
  <c r="AQ3150" i="112"/>
  <c r="AQ3054" i="112"/>
  <c r="AS2772" i="112"/>
  <c r="AQ1337" i="112"/>
  <c r="AQ2942" i="112"/>
  <c r="AS2836" i="112"/>
  <c r="AS2736" i="112"/>
  <c r="AQ1329" i="112"/>
  <c r="AS2720" i="112"/>
  <c r="AS2688" i="112"/>
  <c r="AQ41" i="113"/>
  <c r="AS3351" i="112"/>
  <c r="AS3283" i="112"/>
  <c r="AS3235" i="112"/>
  <c r="AQ2947" i="112"/>
  <c r="AS1875" i="112"/>
  <c r="AS2980" i="112"/>
  <c r="AQ2878" i="112"/>
  <c r="AQ2684" i="112"/>
  <c r="AS2466" i="112"/>
  <c r="AS2993" i="112"/>
  <c r="AQ2831" i="112"/>
  <c r="AS3244" i="112"/>
  <c r="AS2178" i="112"/>
  <c r="AQ2943" i="112"/>
  <c r="AS2773" i="112"/>
  <c r="AS3562" i="112"/>
  <c r="AQ1112" i="113"/>
  <c r="AQ234" i="113"/>
  <c r="AQ2735" i="112"/>
  <c r="AQ2838" i="112"/>
  <c r="AS2506" i="112"/>
  <c r="AS2817" i="112"/>
  <c r="AS3164" i="112"/>
  <c r="AS2649" i="112"/>
  <c r="AS1697" i="112"/>
  <c r="AQ2767" i="112"/>
  <c r="AS2940" i="112"/>
  <c r="AS2553" i="112"/>
  <c r="AQ1642" i="112"/>
  <c r="AS3429" i="112"/>
  <c r="AQ2707" i="112"/>
  <c r="AQ2917" i="112"/>
  <c r="AQ273" i="113"/>
  <c r="AQ271" i="113"/>
  <c r="AS2665" i="112"/>
  <c r="AS3490" i="112"/>
  <c r="AQ2263" i="112"/>
  <c r="AS2908" i="112"/>
  <c r="AS2554" i="112"/>
  <c r="AS2369" i="112"/>
  <c r="AQ2359" i="112"/>
  <c r="AS2697" i="112"/>
  <c r="AS3566" i="112"/>
  <c r="AQ2299" i="112"/>
  <c r="AS2269" i="112"/>
  <c r="AQ2627" i="112"/>
  <c r="AQ2517" i="112"/>
  <c r="AS2667" i="112"/>
  <c r="AS2563" i="112"/>
  <c r="AQ2513" i="112"/>
  <c r="AQ3413" i="112"/>
  <c r="AS2093" i="112"/>
  <c r="AQ2083" i="112"/>
  <c r="AQ2938" i="112"/>
  <c r="AS2660" i="112"/>
  <c r="AS2194" i="112"/>
  <c r="AQ219" i="112"/>
  <c r="AS2502" i="112"/>
  <c r="AQ2396" i="112"/>
  <c r="AS2130" i="112"/>
  <c r="AS211" i="112"/>
  <c r="AQ2236" i="112"/>
  <c r="AS2794" i="112"/>
  <c r="AS3601" i="112"/>
  <c r="AQ3419" i="112"/>
  <c r="AS3318" i="112"/>
  <c r="AS3331" i="112"/>
  <c r="AQ2051" i="112"/>
  <c r="AS2021" i="112"/>
  <c r="AQ2575" i="112"/>
  <c r="AQ2444" i="112"/>
  <c r="AS1989" i="112"/>
  <c r="AS2744" i="112"/>
  <c r="AS3243" i="112"/>
  <c r="AQ3061" i="112"/>
  <c r="AQ2662" i="112"/>
  <c r="AS2654" i="112"/>
  <c r="AS3187" i="112"/>
  <c r="AS2538" i="112"/>
  <c r="AS3083" i="112"/>
  <c r="AQ1284" i="113"/>
  <c r="AQ421" i="113"/>
  <c r="AS2955" i="112"/>
  <c r="AS2795" i="112"/>
  <c r="AS2368" i="112"/>
  <c r="AS3047" i="112"/>
  <c r="AQ2877" i="112"/>
  <c r="AQ2450" i="112"/>
  <c r="AS2448" i="112"/>
  <c r="AS2979" i="112"/>
  <c r="AS2811" i="112"/>
  <c r="AQ2394" i="112"/>
  <c r="AQ2382" i="112"/>
  <c r="AQ2921" i="112"/>
  <c r="AQ2701" i="112"/>
  <c r="AS3282" i="112"/>
  <c r="AQ402" i="113"/>
  <c r="AQ133" i="113"/>
  <c r="AS2707" i="112"/>
  <c r="AS2539" i="112"/>
  <c r="AQ2090" i="112"/>
  <c r="AQ2805" i="112"/>
  <c r="AS2623" i="112"/>
  <c r="AQ2190" i="112"/>
  <c r="AQ2178" i="112"/>
  <c r="AQ2741" i="112"/>
  <c r="AS2555" i="112"/>
  <c r="AS2116" i="112"/>
  <c r="AQ2114" i="112"/>
  <c r="AS2683" i="112"/>
  <c r="AQ1574" i="113"/>
  <c r="AQ397" i="113"/>
  <c r="AS2592" i="112"/>
  <c r="AS2514" i="112"/>
  <c r="AS3489" i="112"/>
  <c r="AS1952" i="112"/>
  <c r="AS1676" i="112"/>
  <c r="AQ2978" i="112"/>
  <c r="AQ2694" i="112"/>
  <c r="AQ822" i="112"/>
  <c r="AQ2766" i="112"/>
  <c r="AS2738" i="112"/>
  <c r="AS2670" i="112"/>
  <c r="AQ814" i="112"/>
  <c r="AS2419" i="112"/>
  <c r="AS2653" i="112"/>
  <c r="AQ1082" i="113"/>
  <c r="AS3273" i="112"/>
  <c r="AQ2369" i="112"/>
  <c r="AS2299" i="112"/>
  <c r="AS3377" i="112"/>
  <c r="AQ1902" i="112"/>
  <c r="AS2948" i="112"/>
  <c r="AS2776" i="112"/>
  <c r="AQ2632" i="112"/>
  <c r="AS780" i="112"/>
  <c r="AS1618" i="112"/>
  <c r="AQ2399" i="112"/>
  <c r="AQ2371" i="112"/>
  <c r="AS1396" i="112"/>
  <c r="AQ1592" i="112"/>
  <c r="AQ2339" i="112"/>
  <c r="AQ1832" i="113"/>
  <c r="AQ2885" i="112"/>
  <c r="AQ2550" i="112"/>
  <c r="AQ2482" i="112"/>
  <c r="AQ2697" i="112"/>
  <c r="AS2268" i="112"/>
  <c r="AQ2266" i="112"/>
  <c r="AS2165" i="112"/>
  <c r="AS2129" i="112"/>
  <c r="AS1152" i="112"/>
  <c r="AQ1352" i="112"/>
  <c r="AQ2107" i="112"/>
  <c r="AQ2079" i="112"/>
  <c r="AS1136" i="112"/>
  <c r="AS1334" i="112"/>
  <c r="AQ2047" i="112"/>
  <c r="AQ1470" i="113"/>
  <c r="AQ2920" i="112"/>
  <c r="AQ3086" i="112"/>
  <c r="AS2852" i="112"/>
  <c r="AQ3595" i="112"/>
  <c r="AQ1998" i="112"/>
  <c r="AS1876" i="112"/>
  <c r="AQ3186" i="112"/>
  <c r="AS2808" i="112"/>
  <c r="AQ870" i="112"/>
  <c r="AS3605" i="112"/>
  <c r="AS2920" i="112"/>
  <c r="AQ2770" i="112"/>
  <c r="AQ862" i="112"/>
  <c r="AQ2683" i="112"/>
  <c r="AS2702" i="112"/>
  <c r="AQ2914" i="112"/>
  <c r="AS904" i="112"/>
  <c r="AS3124" i="112"/>
  <c r="AQ2818" i="112"/>
  <c r="AS2701" i="112"/>
  <c r="AQ830" i="112"/>
  <c r="AQ836" i="112"/>
  <c r="AS500" i="112"/>
  <c r="AQ776" i="112"/>
  <c r="AQ414" i="112"/>
  <c r="AS894" i="112"/>
  <c r="AQ534" i="112"/>
  <c r="AS810" i="112"/>
  <c r="AQ438" i="112"/>
  <c r="AQ868" i="112"/>
  <c r="AQ526" i="112"/>
  <c r="AQ2732" i="112"/>
  <c r="AQ846" i="112"/>
  <c r="AS2624" i="112"/>
  <c r="AQ2695" i="112"/>
  <c r="AS2652" i="112"/>
  <c r="AS788" i="112"/>
  <c r="AS794" i="112"/>
  <c r="AS456" i="112"/>
  <c r="AQ716" i="112"/>
  <c r="AQ366" i="112"/>
  <c r="AS1394" i="112"/>
  <c r="AS2157" i="112"/>
  <c r="AS2121" i="112"/>
  <c r="AQ1194" i="112"/>
  <c r="AS1386" i="112"/>
  <c r="AS2089" i="112"/>
  <c r="AQ3307" i="113"/>
  <c r="AS3122" i="112"/>
  <c r="AQ1073" i="113"/>
  <c r="AQ2935" i="112"/>
  <c r="AQ2763" i="112"/>
  <c r="AS2972" i="112"/>
  <c r="AQ3019" i="112"/>
  <c r="AQ2839" i="112"/>
  <c r="AQ3302" i="112"/>
  <c r="AQ2252" i="112"/>
  <c r="AQ2951" i="112"/>
  <c r="AQ2791" i="112"/>
  <c r="AS3068" i="112"/>
  <c r="AQ1983" i="112"/>
  <c r="AS2901" i="112"/>
  <c r="AQ3583" i="112"/>
  <c r="AQ3597" i="112"/>
  <c r="AQ656" i="113"/>
  <c r="AQ1221" i="113"/>
  <c r="AQ3318" i="112"/>
  <c r="AS2696" i="112"/>
  <c r="AS2481" i="112"/>
  <c r="AQ2775" i="112"/>
  <c r="AQ2982" i="112"/>
  <c r="AS2586" i="112"/>
  <c r="AS1649" i="112"/>
  <c r="AS3493" i="112"/>
  <c r="AQ2742" i="112"/>
  <c r="AS2522" i="112"/>
  <c r="AS2490" i="112"/>
  <c r="AQ3174" i="112"/>
  <c r="AQ2545" i="112"/>
  <c r="AQ3380" i="112"/>
  <c r="AS3371" i="112"/>
  <c r="AQ3297" i="112"/>
  <c r="AQ43" i="113"/>
  <c r="AQ2343" i="112"/>
  <c r="AQ2323" i="112"/>
  <c r="AS1943" i="112"/>
  <c r="AS1907" i="112"/>
  <c r="AQ1793" i="112"/>
  <c r="AQ437" i="112"/>
  <c r="AS1855" i="112"/>
  <c r="AS1827" i="112"/>
  <c r="AS1771" i="112"/>
  <c r="AQ429" i="112"/>
  <c r="AQ1797" i="112"/>
  <c r="AQ2812" i="112"/>
  <c r="AS3267" i="112"/>
  <c r="AS3167" i="112"/>
  <c r="AS3115" i="112"/>
  <c r="AQ3532" i="112"/>
  <c r="AQ2271" i="112"/>
  <c r="AQ2259" i="112"/>
  <c r="AQ1873" i="112"/>
  <c r="AS1835" i="112"/>
  <c r="AS3232" i="112"/>
  <c r="AQ349" i="113"/>
  <c r="AS3595" i="112"/>
  <c r="AQ3249" i="112"/>
  <c r="AQ3282" i="112"/>
  <c r="AS3272" i="112"/>
  <c r="AS3403" i="112"/>
  <c r="AS3173" i="112"/>
  <c r="AS2876" i="112"/>
  <c r="AQ1007" i="113"/>
  <c r="AS3524" i="112"/>
  <c r="AQ3169" i="112"/>
  <c r="AQ2985" i="112"/>
  <c r="AS2557" i="112"/>
  <c r="AS3259" i="112"/>
  <c r="AS3079" i="112"/>
  <c r="AS2669" i="112"/>
  <c r="AS2668" i="112"/>
  <c r="AQ3201" i="112"/>
  <c r="AS3019" i="112"/>
  <c r="AS2590" i="112"/>
  <c r="AS2589" i="112"/>
  <c r="AQ3117" i="112"/>
  <c r="AS3386" i="112"/>
  <c r="AS2899" i="112"/>
  <c r="AQ1084" i="113"/>
  <c r="AQ144" i="113"/>
  <c r="AQ2913" i="112"/>
  <c r="AS2739" i="112"/>
  <c r="AS2308" i="112"/>
  <c r="AS2987" i="112"/>
  <c r="AS2827" i="112"/>
  <c r="AQ2402" i="112"/>
  <c r="AS2400" i="112"/>
  <c r="AS2939" i="112"/>
  <c r="AQ2769" i="112"/>
  <c r="AQ2342" i="112"/>
  <c r="AS2340" i="112"/>
  <c r="AS2879" i="112"/>
  <c r="AS3150" i="112"/>
  <c r="AQ2088" i="113"/>
  <c r="AS2124" i="112"/>
  <c r="AQ2074" i="112"/>
  <c r="AS2591" i="112"/>
  <c r="AS2156" i="112"/>
  <c r="AQ2154" i="112"/>
  <c r="AS2073" i="112"/>
  <c r="AQ2035" i="112"/>
  <c r="AQ1038" i="112"/>
  <c r="AS1226" i="112"/>
  <c r="AQ135" i="113"/>
  <c r="AS3389" i="112"/>
  <c r="AS1012" i="112"/>
  <c r="AS1218" i="112"/>
  <c r="AQ3266" i="112"/>
  <c r="AQ2776" i="112"/>
  <c r="AS3302" i="112"/>
  <c r="AS1928" i="112"/>
  <c r="AS1844" i="112"/>
  <c r="AS2547" i="112"/>
  <c r="AS2108" i="112"/>
  <c r="AQ2106" i="112"/>
  <c r="AQ2011" i="112"/>
  <c r="AS3453" i="112"/>
  <c r="AS972" i="112"/>
  <c r="AS3239" i="112"/>
  <c r="AQ3531" i="112"/>
  <c r="AS3278" i="112"/>
  <c r="AS1804" i="112"/>
  <c r="AS2991" i="112"/>
  <c r="AS3409" i="112"/>
  <c r="AQ1735" i="113"/>
  <c r="AQ1257" i="113"/>
  <c r="AQ210" i="113"/>
  <c r="AS3210" i="112"/>
  <c r="AQ3168" i="112"/>
  <c r="AS3026" i="112"/>
  <c r="AS2519" i="112"/>
  <c r="AQ3248" i="112"/>
  <c r="AS3114" i="112"/>
  <c r="AQ3535" i="112"/>
  <c r="AQ3300" i="112"/>
  <c r="AS3198" i="112"/>
  <c r="AQ3052" i="112"/>
  <c r="AS3204" i="112"/>
  <c r="AS3066" i="112"/>
  <c r="AQ3116" i="112"/>
  <c r="AQ1208" i="113"/>
  <c r="AQ1833" i="113"/>
  <c r="AS3442" i="112"/>
  <c r="AQ2995" i="112"/>
  <c r="AS2914" i="112"/>
  <c r="AS2790" i="112"/>
  <c r="AQ3347" i="112"/>
  <c r="AS2986" i="112"/>
  <c r="AS2854" i="112"/>
  <c r="AQ2667" i="112"/>
  <c r="AQ3099" i="112"/>
  <c r="AS2938" i="112"/>
  <c r="AS2806" i="112"/>
  <c r="AS2562" i="112"/>
  <c r="AQ2851" i="112"/>
  <c r="AQ2880" i="112"/>
  <c r="AQ365" i="113"/>
  <c r="AQ3151" i="112"/>
  <c r="AQ2911" i="112"/>
  <c r="AS3196" i="112"/>
  <c r="AQ3417" i="112"/>
  <c r="AS2395" i="112"/>
  <c r="AQ1950" i="112"/>
  <c r="AS1940" i="112"/>
  <c r="AQ1830" i="112"/>
  <c r="AQ1944" i="112"/>
  <c r="AQ1874" i="112"/>
  <c r="AS1856" i="112"/>
  <c r="AQ1822" i="112"/>
  <c r="AQ1912" i="112"/>
  <c r="AQ1818" i="112"/>
  <c r="AS1800" i="112"/>
  <c r="AQ1115" i="113"/>
  <c r="AS2505" i="112"/>
  <c r="AQ3453" i="112"/>
  <c r="AS3163" i="112"/>
  <c r="AQ3331" i="112"/>
  <c r="AS2343" i="112"/>
  <c r="AQ1890" i="112"/>
  <c r="AS1872" i="112"/>
  <c r="AQ1786" i="112"/>
  <c r="AS544" i="112"/>
  <c r="AS2306" i="112"/>
  <c r="AQ2446" i="112"/>
  <c r="AS2404" i="112"/>
  <c r="AS536" i="112"/>
  <c r="AQ1660" i="112"/>
  <c r="AS2380" i="112"/>
  <c r="AQ607" i="113"/>
  <c r="AQ2466" i="112"/>
  <c r="AS2542" i="112"/>
  <c r="AS2480" i="112"/>
  <c r="AQ2936" i="112"/>
  <c r="AQ2814" i="112"/>
  <c r="AS2013" i="112"/>
  <c r="AS2252" i="112"/>
  <c r="AQ2142" i="112"/>
  <c r="AQ326" i="112"/>
  <c r="AS2685" i="112"/>
  <c r="AS2168" i="112"/>
  <c r="AQ2126" i="112"/>
  <c r="AQ318" i="112"/>
  <c r="AS2408" i="112"/>
  <c r="AS2112" i="112"/>
  <c r="AQ164" i="113"/>
  <c r="AQ3164" i="112"/>
  <c r="AS2934" i="112"/>
  <c r="AS3527" i="112"/>
  <c r="AS3567" i="112"/>
  <c r="AS2447" i="112"/>
  <c r="AS1988" i="112"/>
  <c r="AQ1978" i="112"/>
  <c r="AQ1878" i="112"/>
  <c r="AS2078" i="112"/>
  <c r="AQ1942" i="112"/>
  <c r="AQ1914" i="112"/>
  <c r="AQ1870" i="112"/>
  <c r="AQ2024" i="112"/>
  <c r="AQ1866" i="112"/>
  <c r="AS1840" i="112"/>
  <c r="AS1912" i="112"/>
  <c r="AQ2168" i="112"/>
  <c r="AS1908" i="112"/>
  <c r="AS1880" i="112"/>
  <c r="AQ1838" i="112"/>
  <c r="AQ1968" i="112"/>
  <c r="AQ356" i="112"/>
  <c r="AQ1473" i="112"/>
  <c r="AS245" i="112"/>
  <c r="AS1359" i="112"/>
  <c r="AS418" i="112"/>
  <c r="AS1511" i="112"/>
  <c r="AQ287" i="112"/>
  <c r="AQ1393" i="112"/>
  <c r="AS394" i="112"/>
  <c r="AS1499" i="112"/>
  <c r="AQ1854" i="112"/>
  <c r="AQ1984" i="112"/>
  <c r="AQ1842" i="112"/>
  <c r="AS1832" i="112"/>
  <c r="AQ1798" i="112"/>
  <c r="AQ1856" i="112"/>
  <c r="AS272" i="112"/>
  <c r="AS1403" i="112"/>
  <c r="AQ198" i="112"/>
  <c r="AQ378" i="112"/>
  <c r="AS3352" i="112"/>
  <c r="AQ2234" i="112"/>
  <c r="AS2192" i="112"/>
  <c r="AQ362" i="112"/>
  <c r="AQ2630" i="112"/>
  <c r="AS2160" i="112"/>
  <c r="AS3492" i="112"/>
  <c r="AQ2909" i="112"/>
  <c r="AS3054" i="112"/>
  <c r="AS3240" i="112"/>
  <c r="AQ1767" i="112"/>
  <c r="AS1746" i="112"/>
  <c r="AQ1823" i="112"/>
  <c r="AS1698" i="112"/>
  <c r="AQ1242" i="112"/>
  <c r="AQ1266" i="112"/>
  <c r="AQ1725" i="112"/>
  <c r="AS1650" i="112"/>
  <c r="AQ1190" i="112"/>
  <c r="AQ3066" i="112"/>
  <c r="AQ3264" i="112"/>
  <c r="AS2663" i="112"/>
  <c r="AQ3523" i="112"/>
  <c r="AS2742" i="112"/>
  <c r="AQ2491" i="112"/>
  <c r="AS2088" i="112"/>
  <c r="AQ2034" i="112"/>
  <c r="AQ1946" i="112"/>
  <c r="AS2286" i="112"/>
  <c r="AS1980" i="112"/>
  <c r="AQ1970" i="112"/>
  <c r="AQ1938" i="112"/>
  <c r="AQ2232" i="112"/>
  <c r="AQ1926" i="112"/>
  <c r="AQ1906" i="112"/>
  <c r="AQ1080" i="113"/>
  <c r="AS3134" i="112"/>
  <c r="AQ2908" i="112"/>
  <c r="AS3479" i="112"/>
  <c r="AQ3239" i="112"/>
  <c r="AS2227" i="112"/>
  <c r="AQ1794" i="112"/>
  <c r="AQ1770" i="112"/>
  <c r="AQ1678" i="112"/>
  <c r="AQ1647" i="112"/>
  <c r="AQ1722" i="112"/>
  <c r="AS1696" i="112"/>
  <c r="AS1664" i="112"/>
  <c r="AQ1625" i="112"/>
  <c r="AS1660" i="112"/>
  <c r="AQ21" i="113"/>
  <c r="AQ1694" i="112"/>
  <c r="AS1685" i="112"/>
  <c r="AQ1690" i="112"/>
  <c r="AS1680" i="112"/>
  <c r="AS1648" i="112"/>
  <c r="AQ1589" i="112"/>
  <c r="AQ126" i="112"/>
  <c r="AS1247" i="112"/>
  <c r="AS24" i="112"/>
  <c r="AS1123" i="112"/>
  <c r="AQ150" i="112"/>
  <c r="AS1291" i="112"/>
  <c r="AQ66" i="112"/>
  <c r="AQ1185" i="112"/>
  <c r="AS142" i="112"/>
  <c r="AS1263" i="112"/>
  <c r="AS1656" i="112"/>
  <c r="AQ1617" i="112"/>
  <c r="AS1652" i="112"/>
  <c r="AS3573" i="112"/>
  <c r="AS3348" i="112"/>
  <c r="AQ1521" i="112"/>
  <c r="AQ68" i="112"/>
  <c r="AS1195" i="112"/>
  <c r="AQ2256" i="112"/>
  <c r="AQ1041" i="112"/>
  <c r="AS2479" i="112"/>
  <c r="AS2451" i="112"/>
  <c r="AQ2413" i="112"/>
  <c r="AQ1013" i="112"/>
  <c r="AQ2409" i="112"/>
  <c r="AQ2381" i="112"/>
  <c r="AS2543" i="112"/>
  <c r="AQ3315" i="112"/>
  <c r="AQ3267" i="112"/>
  <c r="AQ3207" i="112"/>
  <c r="AQ2692" i="112"/>
  <c r="AS1731" i="112"/>
  <c r="AS2271" i="112"/>
  <c r="AS2239" i="112"/>
  <c r="AQ2125" i="112"/>
  <c r="AS775" i="112"/>
  <c r="AS2199" i="112"/>
  <c r="AQ2161" i="112"/>
  <c r="AQ2117" i="112"/>
  <c r="AQ757" i="112"/>
  <c r="AQ2121" i="112"/>
  <c r="AQ2093" i="112"/>
  <c r="AS2616" i="112"/>
  <c r="AS3594" i="112"/>
  <c r="AQ3420" i="112"/>
  <c r="AQ2594" i="112"/>
  <c r="AQ2395" i="112"/>
  <c r="AQ2375" i="112"/>
  <c r="AS1983" i="112"/>
  <c r="AQ1965" i="112"/>
  <c r="AQ1841" i="112"/>
  <c r="AQ477" i="112"/>
  <c r="AS1927" i="112"/>
  <c r="AS1879" i="112"/>
  <c r="AQ1833" i="112"/>
  <c r="AQ469" i="112"/>
  <c r="AQ1837" i="112"/>
  <c r="AQ1941" i="112"/>
  <c r="AQ1877" i="112"/>
  <c r="AQ509" i="112"/>
  <c r="AS1891" i="112"/>
  <c r="AS1843" i="112"/>
  <c r="AQ1801" i="112"/>
  <c r="AQ453" i="112"/>
  <c r="AQ1043" i="112"/>
  <c r="AQ3162" i="112"/>
  <c r="AQ547" i="112"/>
  <c r="AS2250" i="112"/>
  <c r="AQ1219" i="112"/>
  <c r="AQ217" i="112"/>
  <c r="AQ739" i="112"/>
  <c r="AQ2404" i="112"/>
  <c r="AQ1171" i="112"/>
  <c r="AS1871" i="112"/>
  <c r="AQ1825" i="112"/>
  <c r="AQ461" i="112"/>
  <c r="AQ1829" i="112"/>
  <c r="AS1803" i="112"/>
  <c r="AS3565" i="112"/>
  <c r="AQ397" i="112"/>
  <c r="AS793" i="112"/>
  <c r="AQ2654" i="112"/>
  <c r="AQ1614" i="112"/>
  <c r="AQ817" i="112"/>
  <c r="AS2263" i="112"/>
  <c r="AS2231" i="112"/>
  <c r="AS2195" i="112"/>
  <c r="AS799" i="112"/>
  <c r="AS2191" i="112"/>
  <c r="AS2143" i="112"/>
  <c r="AQ3126" i="112"/>
  <c r="AS2796" i="112"/>
  <c r="AS2664" i="112"/>
  <c r="AS2650" i="112"/>
  <c r="AQ2447" i="112"/>
  <c r="AS2417" i="112"/>
  <c r="AQ2053" i="112"/>
  <c r="AS2015" i="112"/>
  <c r="AQ1913" i="112"/>
  <c r="AS535" i="112"/>
  <c r="AS1975" i="112"/>
  <c r="AQ1949" i="112"/>
  <c r="AQ1905" i="112"/>
  <c r="AS527" i="112"/>
  <c r="AQ1909" i="112"/>
  <c r="AQ3277" i="112"/>
  <c r="AQ2853" i="112"/>
  <c r="AQ2777" i="112"/>
  <c r="AQ2705" i="112"/>
  <c r="AQ3589" i="112"/>
  <c r="AQ2143" i="112"/>
  <c r="AS2125" i="112"/>
  <c r="AS1767" i="112"/>
  <c r="AQ3258" i="112"/>
  <c r="AS2418" i="112"/>
  <c r="AS259" i="112"/>
  <c r="AQ2810" i="112"/>
  <c r="AS2613" i="112"/>
  <c r="AQ2380" i="112"/>
  <c r="AS251" i="112"/>
  <c r="AS2450" i="112"/>
  <c r="AS2912" i="112"/>
  <c r="AS2549" i="112"/>
  <c r="AQ291" i="112"/>
  <c r="AQ2622" i="112"/>
  <c r="AS2482" i="112"/>
  <c r="AQ2268" i="112"/>
  <c r="AS235" i="112"/>
  <c r="AQ1566" i="112"/>
  <c r="AQ1987" i="112"/>
  <c r="AS1440" i="112"/>
  <c r="AQ1684" i="112"/>
  <c r="AQ1618" i="112"/>
  <c r="AS2154" i="112"/>
  <c r="AQ1482" i="112"/>
  <c r="AQ1747" i="112"/>
  <c r="AQ1590" i="112"/>
  <c r="AQ2558" i="112"/>
  <c r="AS2322" i="112"/>
  <c r="AQ243" i="112"/>
  <c r="AS2402" i="112"/>
  <c r="AS2274" i="112"/>
  <c r="AS2034" i="112"/>
  <c r="AS3200" i="112"/>
  <c r="AS1512" i="112"/>
  <c r="AQ1891" i="112"/>
  <c r="AS1392" i="112"/>
  <c r="AS1985" i="112"/>
  <c r="AS969" i="112"/>
  <c r="AS2944" i="112"/>
  <c r="AQ499" i="112"/>
  <c r="AS2202" i="112"/>
  <c r="AS921" i="112"/>
  <c r="AS1819" i="112"/>
  <c r="AS1763" i="112"/>
  <c r="AQ421" i="112"/>
  <c r="AQ1785" i="112"/>
  <c r="AQ3591" i="112"/>
  <c r="AQ2703" i="112"/>
  <c r="AS355" i="112"/>
  <c r="AQ579" i="112"/>
  <c r="AS2410" i="112"/>
  <c r="AS1548" i="112"/>
  <c r="AQ1875" i="112"/>
  <c r="AQ755" i="112"/>
  <c r="AQ2590" i="112"/>
  <c r="AS1588" i="112"/>
  <c r="AS1969" i="112"/>
  <c r="AS681" i="112"/>
  <c r="AQ1765" i="112"/>
  <c r="AQ2874" i="112"/>
  <c r="AS363" i="112"/>
  <c r="AQ3130" i="112"/>
  <c r="AQ2736" i="112"/>
  <c r="AQ2476" i="112"/>
  <c r="AS283" i="112"/>
  <c r="AQ416" i="112"/>
  <c r="AS2218" i="112"/>
  <c r="AS1500" i="112"/>
  <c r="AQ1771" i="112"/>
  <c r="AS505" i="112"/>
  <c r="AQ2372" i="112"/>
  <c r="AS1532" i="112"/>
  <c r="AS1841" i="112"/>
  <c r="AQ467" i="112"/>
  <c r="AQ2308" i="112"/>
  <c r="AQ1518" i="112"/>
  <c r="AS1825" i="112"/>
  <c r="AQ432" i="112"/>
  <c r="AQ2260" i="112"/>
  <c r="AQ1510" i="112"/>
  <c r="AS1801" i="112"/>
  <c r="AQ1398" i="112"/>
  <c r="AS1690" i="112"/>
  <c r="AS2262" i="112"/>
  <c r="AS73" i="112"/>
  <c r="AS2565" i="112"/>
  <c r="AS402" i="112"/>
  <c r="AQ1549" i="112"/>
  <c r="AS255" i="112"/>
  <c r="AQ719" i="112"/>
  <c r="AQ189" i="112"/>
  <c r="AS2998" i="112"/>
  <c r="AS1372" i="112"/>
  <c r="AS1658" i="112"/>
  <c r="AQ1391" i="112"/>
  <c r="AS27" i="112"/>
  <c r="AS3018" i="112"/>
  <c r="AQ3234" i="112"/>
  <c r="AS2378" i="112"/>
  <c r="AQ2340" i="112"/>
  <c r="AS2474" i="112"/>
  <c r="AQ2228" i="112"/>
  <c r="AS1446" i="112"/>
  <c r="AS1498" i="112"/>
  <c r="AS2266" i="112"/>
  <c r="AS2010" i="112"/>
  <c r="AQ389" i="112"/>
  <c r="AQ381" i="112"/>
  <c r="AS3354" i="112"/>
  <c r="AQ3280" i="112"/>
  <c r="AQ3232" i="112"/>
  <c r="AS3461" i="112"/>
  <c r="AS2370" i="112"/>
  <c r="AQ2490" i="112"/>
  <c r="AQ2469" i="112"/>
  <c r="AS2379" i="112"/>
  <c r="AS971" i="112"/>
  <c r="AQ2417" i="112"/>
  <c r="AS2399" i="112"/>
  <c r="AS2371" i="112"/>
  <c r="AS963" i="112"/>
  <c r="AS2367" i="112"/>
  <c r="AS2339" i="112"/>
  <c r="AS2810" i="112"/>
  <c r="AS3129" i="112"/>
  <c r="AQ3067" i="112"/>
  <c r="AQ3007" i="112"/>
  <c r="AS2618" i="112"/>
  <c r="AQ1676" i="112"/>
  <c r="AQ2217" i="112"/>
  <c r="AS2179" i="112"/>
  <c r="AS2083" i="112"/>
  <c r="AS703" i="112"/>
  <c r="AQ2129" i="112"/>
  <c r="AS2111" i="112"/>
  <c r="AS2075" i="112"/>
  <c r="AQ685" i="112"/>
  <c r="AS2079" i="112"/>
  <c r="AS2051" i="112"/>
  <c r="AQ2109" i="112"/>
  <c r="AS739" i="112"/>
  <c r="AQ2113" i="112"/>
  <c r="AQ2085" i="112"/>
  <c r="AQ2049" i="112"/>
  <c r="AQ669" i="112"/>
  <c r="AQ2368" i="112"/>
  <c r="AS379" i="112"/>
  <c r="AS1497" i="112"/>
  <c r="AS239" i="112"/>
  <c r="AQ3210" i="112"/>
  <c r="AS403" i="112"/>
  <c r="AS1679" i="112"/>
  <c r="AS273" i="112"/>
  <c r="AQ2704" i="112"/>
  <c r="AS395" i="112"/>
  <c r="AQ2057" i="112"/>
  <c r="AQ677" i="112"/>
  <c r="AS2071" i="112"/>
  <c r="AS2023" i="112"/>
  <c r="AS1979" i="112"/>
  <c r="AS615" i="112"/>
  <c r="AQ1788" i="112"/>
  <c r="AS323" i="112"/>
  <c r="AS1257" i="112"/>
  <c r="AQ2970" i="112"/>
  <c r="AQ2300" i="112"/>
  <c r="AQ2156" i="112"/>
  <c r="AS1973" i="112"/>
  <c r="AQ2842" i="112"/>
  <c r="AQ2012" i="112"/>
  <c r="AQ437" i="113"/>
  <c r="AS3241" i="112"/>
  <c r="AQ3167" i="112"/>
  <c r="AS3101" i="112"/>
  <c r="AQ3097" i="112"/>
  <c r="AS2700" i="112"/>
  <c r="AQ2696" i="112"/>
  <c r="AS1730" i="112"/>
  <c r="AQ1692" i="112"/>
  <c r="AS1568" i="112"/>
  <c r="AQ1867" i="112"/>
  <c r="AQ1659" i="112"/>
  <c r="AQ1638" i="112"/>
  <c r="AS1552" i="112"/>
  <c r="AS1833" i="112"/>
  <c r="AS2485" i="112"/>
  <c r="AS2719" i="112"/>
  <c r="AS3378" i="112"/>
  <c r="AQ2307" i="112"/>
  <c r="AQ2231" i="112"/>
  <c r="AS2843" i="112"/>
  <c r="AQ2418" i="112"/>
  <c r="AS2416" i="112"/>
  <c r="AS2365" i="112"/>
  <c r="AS2337" i="112"/>
  <c r="AQ1302" i="112"/>
  <c r="AS1506" i="112"/>
  <c r="AQ2275" i="112"/>
  <c r="AQ2251" i="112"/>
  <c r="AQ1294" i="112"/>
  <c r="AS1494" i="112"/>
  <c r="AS2201" i="112"/>
  <c r="AS2301" i="112"/>
  <c r="AS1336" i="112"/>
  <c r="AS1522" i="112"/>
  <c r="AQ2255" i="112"/>
  <c r="AS2217" i="112"/>
  <c r="AQ1262" i="112"/>
  <c r="AS1458" i="112"/>
  <c r="AS928" i="112"/>
  <c r="AQ1208" i="112"/>
  <c r="AQ810" i="112"/>
  <c r="AS1014" i="112"/>
  <c r="AQ962" i="112"/>
  <c r="AS1242" i="112"/>
  <c r="AQ834" i="112"/>
  <c r="AS1066" i="112"/>
  <c r="AQ954" i="112"/>
  <c r="AS2233" i="112"/>
  <c r="AQ1278" i="112"/>
  <c r="AQ1476" i="112"/>
  <c r="AS2193" i="112"/>
  <c r="AQ2155" i="112"/>
  <c r="AS1220" i="112"/>
  <c r="AS1402" i="112"/>
  <c r="AS868" i="112"/>
  <c r="AQ1148" i="112"/>
  <c r="AQ758" i="112"/>
  <c r="AS1977" i="112"/>
  <c r="AQ1723" i="112"/>
  <c r="AS1681" i="112"/>
  <c r="AQ1626" i="112"/>
  <c r="AS1953" i="112"/>
  <c r="AQ1645" i="112"/>
  <c r="AS3438" i="112"/>
  <c r="AS2633" i="112"/>
  <c r="AS2489" i="112"/>
  <c r="AQ2455" i="112"/>
  <c r="AS2903" i="112"/>
  <c r="AQ2474" i="112"/>
  <c r="AS2472" i="112"/>
  <c r="AQ2407" i="112"/>
  <c r="AQ2379" i="112"/>
  <c r="AQ1362" i="112"/>
  <c r="AQ1552" i="112"/>
  <c r="AQ2347" i="112"/>
  <c r="AS2309" i="112"/>
  <c r="AQ1354" i="112"/>
  <c r="AQ1544" i="112"/>
  <c r="AQ2267" i="112"/>
  <c r="AQ2693" i="112"/>
  <c r="AQ2689" i="112"/>
  <c r="AS2360" i="112"/>
  <c r="AS2276" i="112"/>
  <c r="AQ2649" i="112"/>
  <c r="AS2216" i="112"/>
  <c r="AQ2214" i="112"/>
  <c r="AQ2115" i="112"/>
  <c r="AQ2087" i="112"/>
  <c r="AQ1086" i="112"/>
  <c r="AQ1292" i="112"/>
  <c r="AQ2055" i="112"/>
  <c r="AS2017" i="112"/>
  <c r="AQ1078" i="112"/>
  <c r="AQ1260" i="112"/>
  <c r="AS3485" i="112"/>
  <c r="AQ2071" i="112"/>
  <c r="AS1120" i="112"/>
  <c r="AS1326" i="112"/>
  <c r="AQ2019" i="112"/>
  <c r="AS3549" i="112"/>
  <c r="AQ1046" i="112"/>
  <c r="AS1062" i="112"/>
  <c r="AQ718" i="112"/>
  <c r="AQ968" i="112"/>
  <c r="AQ606" i="112"/>
  <c r="AS1110" i="112"/>
  <c r="AS760" i="112"/>
  <c r="AQ1008" i="112"/>
  <c r="AS644" i="112"/>
  <c r="AQ1084" i="112"/>
  <c r="AS752" i="112"/>
  <c r="AQ1576" i="113"/>
  <c r="AS1064" i="112"/>
  <c r="AQ1252" i="112"/>
  <c r="AQ3415" i="112"/>
  <c r="AQ3298" i="112"/>
  <c r="AS980" i="112"/>
  <c r="AS1002" i="112"/>
  <c r="AQ670" i="112"/>
  <c r="AS926" i="112"/>
  <c r="AS540" i="112"/>
  <c r="AS966" i="112"/>
  <c r="AS920" i="112"/>
  <c r="AS1190" i="112"/>
  <c r="AS792" i="112"/>
  <c r="AS1006" i="112"/>
  <c r="AQ902" i="112"/>
  <c r="AQ2163" i="112"/>
  <c r="AS1228" i="112"/>
  <c r="AS1410" i="112"/>
  <c r="AQ2123" i="112"/>
  <c r="AQ2095" i="112"/>
  <c r="AS1160" i="112"/>
  <c r="AQ1192" i="112"/>
  <c r="AS820" i="112"/>
  <c r="AS1082" i="112"/>
  <c r="AS692" i="112"/>
  <c r="AQ1360" i="112"/>
  <c r="AS860" i="112"/>
  <c r="AQ1124" i="112"/>
  <c r="AQ750" i="112"/>
  <c r="AQ1300" i="112"/>
  <c r="AS836" i="112"/>
  <c r="AS2113" i="112"/>
  <c r="AQ1186" i="112"/>
  <c r="AQ1368" i="112"/>
  <c r="AS2081" i="112"/>
  <c r="AS2053" i="112"/>
  <c r="AS1112" i="112"/>
  <c r="AS1118" i="112"/>
  <c r="AQ778" i="112"/>
  <c r="AQ1016" i="112"/>
  <c r="AS652" i="112"/>
  <c r="AS1158" i="112"/>
  <c r="AS812" i="112"/>
  <c r="AS1074" i="112"/>
  <c r="AS684" i="112"/>
  <c r="AS1150" i="112"/>
  <c r="AQ794" i="112"/>
  <c r="AS1050" i="112"/>
  <c r="AS676" i="112"/>
  <c r="AS1134" i="112"/>
  <c r="AQ786" i="112"/>
  <c r="AS1042" i="112"/>
  <c r="AS668" i="112"/>
  <c r="AQ864" i="112"/>
  <c r="AQ546" i="112"/>
  <c r="AQ796" i="112"/>
  <c r="AS366" i="112"/>
  <c r="AS3574" i="112"/>
  <c r="AQ946" i="113"/>
  <c r="AQ258" i="112"/>
  <c r="AQ617" i="112"/>
  <c r="AS163" i="112"/>
  <c r="AS329" i="112"/>
  <c r="AQ2710" i="112"/>
  <c r="AQ832" i="112"/>
  <c r="AQ530" i="112"/>
  <c r="AQ780" i="112"/>
  <c r="AS318" i="112"/>
  <c r="AQ1955" i="112"/>
  <c r="AQ2944" i="112"/>
  <c r="AS2114" i="112"/>
  <c r="AS1941" i="112"/>
  <c r="AQ1791" i="112"/>
  <c r="AS1869" i="112"/>
  <c r="AS1360" i="112"/>
  <c r="AQ1394" i="112"/>
  <c r="AQ1386" i="112"/>
  <c r="AQ1759" i="112"/>
  <c r="AS1300" i="112"/>
  <c r="AQ1805" i="112"/>
  <c r="AS3296" i="112"/>
  <c r="AQ3204" i="112"/>
  <c r="AS3138" i="112"/>
  <c r="AQ3281" i="112"/>
  <c r="AS3517" i="112"/>
  <c r="AS3421" i="112"/>
  <c r="AQ2364" i="112"/>
  <c r="AS2226" i="112"/>
  <c r="AS1877" i="112"/>
  <c r="AS2598" i="112"/>
  <c r="AQ2076" i="112"/>
  <c r="AQ1975" i="112"/>
  <c r="AQ1839" i="112"/>
  <c r="AQ2543" i="112"/>
  <c r="AQ1903" i="112"/>
  <c r="AQ1444" i="113"/>
  <c r="AQ3051" i="112"/>
  <c r="AS2973" i="112"/>
  <c r="AS2913" i="112"/>
  <c r="AQ3053" i="112"/>
  <c r="AQ2648" i="112"/>
  <c r="AQ2647" i="112"/>
  <c r="AQ1675" i="112"/>
  <c r="AQ1644" i="112"/>
  <c r="AQ1514" i="112"/>
  <c r="AQ1763" i="112"/>
  <c r="AQ2515" i="112"/>
  <c r="AQ2475" i="112"/>
  <c r="AQ1506" i="112"/>
  <c r="AQ1732" i="112"/>
  <c r="AQ2443" i="112"/>
  <c r="AS1620" i="112"/>
  <c r="AS1544" i="112"/>
  <c r="AS1809" i="112"/>
  <c r="AS2477" i="112"/>
  <c r="AS2449" i="112"/>
  <c r="AQ1478" i="112"/>
  <c r="AS1689" i="112"/>
  <c r="AQ1150" i="112"/>
  <c r="AQ1400" i="112"/>
  <c r="AS1008" i="112"/>
  <c r="AQ1248" i="112"/>
  <c r="AS1192" i="112"/>
  <c r="AQ1440" i="112"/>
  <c r="AQ1050" i="112"/>
  <c r="AQ1280" i="112"/>
  <c r="AS1184" i="112"/>
  <c r="AQ2467" i="112"/>
  <c r="AS1496" i="112"/>
  <c r="AQ1700" i="112"/>
  <c r="AQ2415" i="112"/>
  <c r="AS2397" i="112"/>
  <c r="AS1412" i="112"/>
  <c r="AS1626" i="112"/>
  <c r="AS1084" i="112"/>
  <c r="AS1358" i="112"/>
  <c r="AS960" i="112"/>
  <c r="AQ1184" i="112"/>
  <c r="AS3304" i="112"/>
  <c r="AS3208" i="112"/>
  <c r="AS964" i="112"/>
  <c r="AS1784" i="112"/>
  <c r="AS3080" i="112"/>
  <c r="AQ455" i="113"/>
  <c r="AQ3083" i="112"/>
  <c r="AS2123" i="112"/>
  <c r="AQ2073" i="112"/>
  <c r="AS3310" i="112"/>
  <c r="AS1836" i="112"/>
  <c r="AS2544" i="112"/>
  <c r="AS2684" i="112"/>
  <c r="AS2558" i="112"/>
  <c r="AS720" i="112"/>
  <c r="AQ2265" i="112"/>
  <c r="AQ2599" i="112"/>
  <c r="AQ2551" i="112"/>
  <c r="AS704" i="112"/>
  <c r="AQ1977" i="112"/>
  <c r="AS2524" i="112"/>
  <c r="AQ130" i="113"/>
  <c r="AS2197" i="112"/>
  <c r="AQ2287" i="112"/>
  <c r="AQ2203" i="112"/>
  <c r="AQ3088" i="112"/>
  <c r="AQ3342" i="112"/>
  <c r="AS1821" i="112"/>
  <c r="AQ2406" i="112"/>
  <c r="AQ2310" i="112"/>
  <c r="AQ458" i="112"/>
  <c r="AS2409" i="112"/>
  <c r="AQ2346" i="112"/>
  <c r="AQ2302" i="112"/>
  <c r="AQ450" i="112"/>
  <c r="AS2117" i="112"/>
  <c r="AS2272" i="112"/>
  <c r="AS2344" i="112"/>
  <c r="AQ474" i="112"/>
  <c r="AS2305" i="112"/>
  <c r="AS2312" i="112"/>
  <c r="AQ2270" i="112"/>
  <c r="AQ426" i="112"/>
  <c r="AQ2559" i="112"/>
  <c r="AS2334" i="112"/>
  <c r="AQ1804" i="112"/>
  <c r="AQ1904" i="112"/>
  <c r="AQ456" i="112"/>
  <c r="AQ2472" i="112"/>
  <c r="AQ2080" i="112"/>
  <c r="AQ1976" i="112"/>
  <c r="AS442" i="112"/>
  <c r="AS2414" i="112"/>
  <c r="AQ2286" i="112"/>
  <c r="AQ434" i="112"/>
  <c r="AQ2075" i="112"/>
  <c r="AS2264" i="112"/>
  <c r="AQ2218" i="112"/>
  <c r="AQ386" i="112"/>
  <c r="AS1874" i="112"/>
  <c r="AS2110" i="112"/>
  <c r="AQ1483" i="112"/>
  <c r="AQ1800" i="112"/>
  <c r="AQ2481" i="112"/>
  <c r="AQ2664" i="112"/>
  <c r="AS2621" i="112"/>
  <c r="AQ762" i="112"/>
  <c r="AQ2201" i="112"/>
  <c r="AS2588" i="112"/>
  <c r="AQ489" i="113"/>
  <c r="AQ2419" i="112"/>
  <c r="AS2521" i="112"/>
  <c r="AS2445" i="112"/>
  <c r="AS3130" i="112"/>
  <c r="AQ1646" i="112"/>
  <c r="AQ2511" i="112"/>
  <c r="AQ2454" i="112"/>
  <c r="AQ2370" i="112"/>
  <c r="AQ502" i="112"/>
  <c r="AQ1724" i="112"/>
  <c r="AQ2398" i="112"/>
  <c r="AQ2362" i="112"/>
  <c r="AS488" i="112"/>
  <c r="AQ2367" i="112"/>
  <c r="AQ2338" i="112"/>
  <c r="AQ828" i="113"/>
  <c r="AQ2258" i="112"/>
  <c r="AQ2358" i="112"/>
  <c r="AQ2274" i="112"/>
  <c r="AS2886" i="112"/>
  <c r="AS2690" i="112"/>
  <c r="AS2792" i="112"/>
  <c r="AQ2194" i="112"/>
  <c r="AS2092" i="112"/>
  <c r="AQ3559" i="112"/>
  <c r="AS2456" i="112"/>
  <c r="AS2120" i="112"/>
  <c r="AS2084" i="112"/>
  <c r="AQ3306" i="112"/>
  <c r="AS2196" i="112"/>
  <c r="AQ2070" i="112"/>
  <c r="AQ2118" i="112"/>
  <c r="AQ294" i="112"/>
  <c r="AQ2366" i="112"/>
  <c r="AQ2094" i="112"/>
  <c r="AQ2058" i="112"/>
  <c r="AQ2922" i="112"/>
  <c r="AQ1115" i="112"/>
  <c r="AQ1760" i="112"/>
  <c r="AQ811" i="112"/>
  <c r="AQ1585" i="112"/>
  <c r="AS1265" i="112"/>
  <c r="AS1830" i="112"/>
  <c r="AS961" i="112"/>
  <c r="AS1639" i="112"/>
  <c r="AQ1227" i="112"/>
  <c r="AS1806" i="112"/>
  <c r="AS2076" i="112"/>
  <c r="AQ3050" i="112"/>
  <c r="AQ2130" i="112"/>
  <c r="AS2052" i="112"/>
  <c r="AS2000" i="112"/>
  <c r="AQ2544" i="112"/>
  <c r="AS865" i="112"/>
  <c r="AS1653" i="112"/>
  <c r="AS609" i="112"/>
  <c r="AQ2408" i="112"/>
  <c r="AQ2336" i="112"/>
  <c r="AS2270" i="112"/>
  <c r="AQ1656" i="112"/>
  <c r="AQ1872" i="112"/>
  <c r="AS2118" i="112"/>
  <c r="AQ2216" i="112"/>
  <c r="AS2232" i="112"/>
  <c r="AQ394" i="112"/>
  <c r="AS2984" i="112"/>
  <c r="AQ2202" i="112"/>
  <c r="AQ2158" i="112"/>
  <c r="AQ342" i="112"/>
  <c r="AQ1547" i="112"/>
  <c r="AS1966" i="112"/>
  <c r="AQ1259" i="112"/>
  <c r="AQ1711" i="112"/>
  <c r="AS1810" i="112"/>
  <c r="AQ2072" i="112"/>
  <c r="AS1409" i="112"/>
  <c r="AS1782" i="112"/>
  <c r="AS1677" i="112"/>
  <c r="AS2014" i="112"/>
  <c r="AQ2166" i="112"/>
  <c r="AQ354" i="112"/>
  <c r="AS2556" i="112"/>
  <c r="AS2144" i="112"/>
  <c r="AQ2110" i="112"/>
  <c r="AS286" i="112"/>
  <c r="AQ1339" i="112"/>
  <c r="AS1854" i="112"/>
  <c r="AS1009" i="112"/>
  <c r="AQ1649" i="112"/>
  <c r="AS1505" i="112"/>
  <c r="AS1942" i="112"/>
  <c r="AS1217" i="112"/>
  <c r="AS1687" i="112"/>
  <c r="AQ1435" i="112"/>
  <c r="AS1910" i="112"/>
  <c r="AS1153" i="112"/>
  <c r="AQ1680" i="112"/>
  <c r="AQ1387" i="112"/>
  <c r="AS1878" i="112"/>
  <c r="AQ1099" i="112"/>
  <c r="AQ1663" i="112"/>
  <c r="AS426" i="112"/>
  <c r="AQ1557" i="112"/>
  <c r="AS282" i="112"/>
  <c r="AQ847" i="112"/>
  <c r="AQ3224" i="113"/>
  <c r="AS333" i="112"/>
  <c r="AQ1390" i="112"/>
  <c r="AQ1683" i="112"/>
  <c r="AS1621" i="112"/>
  <c r="AQ36" i="112"/>
  <c r="AS1737" i="112"/>
  <c r="AS386" i="112"/>
  <c r="AS1531" i="112"/>
  <c r="AQ248" i="112"/>
  <c r="AQ463" i="112"/>
  <c r="AQ3241" i="112"/>
  <c r="AQ1999" i="112"/>
  <c r="AQ1855" i="112"/>
  <c r="AQ1951" i="112"/>
  <c r="AS1805" i="112"/>
  <c r="AQ1624" i="112"/>
  <c r="AS1674" i="112"/>
  <c r="AS1829" i="112"/>
  <c r="AS1699" i="112"/>
  <c r="AS1566" i="112"/>
  <c r="AS1783" i="112"/>
  <c r="AQ1802" i="113"/>
  <c r="AS1700" i="112"/>
  <c r="AQ1654" i="112"/>
  <c r="AS2503" i="112"/>
  <c r="AS2056" i="112"/>
  <c r="AQ2054" i="112"/>
  <c r="AQ3346" i="112"/>
  <c r="AQ3026" i="112"/>
  <c r="AQ930" i="112"/>
  <c r="AS1828" i="112"/>
  <c r="AS3128" i="112"/>
  <c r="AS2952" i="112"/>
  <c r="AQ922" i="112"/>
  <c r="AQ3294" i="112"/>
  <c r="AQ2882" i="112"/>
  <c r="AQ725" i="113"/>
  <c r="AQ2887" i="112"/>
  <c r="AS1911" i="112"/>
  <c r="AS1831" i="112"/>
  <c r="AS3270" i="112"/>
  <c r="AS1796" i="112"/>
  <c r="AS2335" i="112"/>
  <c r="AS2622" i="112"/>
  <c r="AS2508" i="112"/>
  <c r="AS672" i="112"/>
  <c r="AS2047" i="112"/>
  <c r="AS2541" i="112"/>
  <c r="AS2492" i="112"/>
  <c r="AS656" i="112"/>
  <c r="AQ1761" i="112"/>
  <c r="AQ2478" i="112"/>
  <c r="AS2540" i="112"/>
  <c r="AS688" i="112"/>
  <c r="AQ1929" i="112"/>
  <c r="AS2509" i="112"/>
  <c r="AS2476" i="112"/>
  <c r="AQ618" i="112"/>
  <c r="AS618" i="112"/>
  <c r="AS324" i="112"/>
  <c r="AS542" i="112"/>
  <c r="AQ2702" i="112"/>
  <c r="AS678" i="112"/>
  <c r="AS360" i="112"/>
  <c r="AS582" i="112"/>
  <c r="AQ3242" i="112"/>
  <c r="AS670" i="112"/>
  <c r="AS352" i="112"/>
  <c r="AS2484" i="112"/>
  <c r="AS648" i="112"/>
  <c r="AS2848" i="112"/>
  <c r="AQ2470" i="112"/>
  <c r="AS2420" i="112"/>
  <c r="AS560" i="112"/>
  <c r="AQ560" i="112"/>
  <c r="AQ284" i="112"/>
  <c r="AQ500" i="112"/>
  <c r="AS2478" i="112"/>
  <c r="AQ2046" i="112"/>
  <c r="AQ2018" i="112"/>
  <c r="AS1976" i="112"/>
  <c r="AS2430" i="112"/>
  <c r="AS1972" i="112"/>
  <c r="AQ1962" i="112"/>
  <c r="AQ499" i="113"/>
  <c r="AQ2881" i="112"/>
  <c r="AS2635" i="112"/>
  <c r="AQ3475" i="112"/>
  <c r="AS3281" i="112"/>
  <c r="AQ2273" i="112"/>
  <c r="AQ1834" i="112"/>
  <c r="AS1824" i="112"/>
  <c r="AQ1726" i="112"/>
  <c r="AQ1727" i="112"/>
  <c r="AQ1782" i="112"/>
  <c r="AQ1762" i="112"/>
  <c r="AQ1710" i="112"/>
  <c r="AQ1696" i="112"/>
  <c r="AQ1698" i="112"/>
  <c r="AS1688" i="112"/>
  <c r="AQ1944" i="113"/>
  <c r="AQ2708" i="112"/>
  <c r="AS2634" i="112"/>
  <c r="AQ2562" i="112"/>
  <c r="AS3049" i="112"/>
  <c r="AQ1985" i="112"/>
  <c r="AS3316" i="112"/>
  <c r="AS3236" i="112"/>
  <c r="AQ2958" i="112"/>
  <c r="AQ1389" i="112"/>
  <c r="AQ3118" i="112"/>
  <c r="AQ3006" i="112"/>
  <c r="AQ2910" i="112"/>
  <c r="AS1371" i="112"/>
  <c r="AS2884" i="112"/>
  <c r="AQ2798" i="112"/>
  <c r="AS3044" i="112"/>
  <c r="AQ1405" i="112"/>
  <c r="AQ3022" i="112"/>
  <c r="AS2916" i="112"/>
  <c r="AQ2830" i="112"/>
  <c r="AS1355" i="112"/>
  <c r="AQ1689" i="112"/>
  <c r="AS1003" i="112"/>
  <c r="AS1245" i="112"/>
  <c r="AS899" i="112"/>
  <c r="AS1930" i="112"/>
  <c r="AS1047" i="112"/>
  <c r="AS1405" i="112"/>
  <c r="AQ933" i="112"/>
  <c r="AS1802" i="112"/>
  <c r="AS1039" i="112"/>
  <c r="AQ2862" i="112"/>
  <c r="AS1363" i="112"/>
  <c r="AQ2846" i="112"/>
  <c r="AQ2738" i="112"/>
  <c r="AQ2698" i="112"/>
  <c r="AQ1293" i="112"/>
  <c r="AS1437" i="112"/>
  <c r="AS943" i="112"/>
  <c r="AS973" i="112"/>
  <c r="AQ1832" i="112"/>
  <c r="AQ1826" i="112"/>
  <c r="AS1808" i="112"/>
  <c r="AS1768" i="112"/>
  <c r="AQ1792" i="112"/>
  <c r="AS1764" i="112"/>
  <c r="AS1736" i="112"/>
  <c r="AQ757" i="113"/>
  <c r="AQ250" i="113"/>
  <c r="AS3228" i="112"/>
  <c r="AS2988" i="112"/>
  <c r="AS3093" i="112"/>
  <c r="AS2055" i="112"/>
  <c r="AS1644" i="112"/>
  <c r="AS3445" i="112"/>
  <c r="AQ3134" i="112"/>
  <c r="AS1447" i="112"/>
  <c r="AS3284" i="112"/>
  <c r="AS3188" i="112"/>
  <c r="AS3092" i="112"/>
  <c r="AS1439" i="112"/>
  <c r="AS3060" i="112"/>
  <c r="AQ2974" i="112"/>
  <c r="AQ30" i="113"/>
  <c r="AS2947" i="112"/>
  <c r="AS2887" i="112"/>
  <c r="AQ2829" i="112"/>
  <c r="AS2845" i="112"/>
  <c r="AQ1769" i="112"/>
  <c r="AS2689" i="112"/>
  <c r="AS2658" i="112"/>
  <c r="AS2545" i="112"/>
  <c r="AS1171" i="112"/>
  <c r="AS2610" i="112"/>
  <c r="AS2560" i="112"/>
  <c r="AQ2538" i="112"/>
  <c r="AQ1153" i="112"/>
  <c r="AQ2524" i="112"/>
  <c r="AQ2485" i="112"/>
  <c r="AQ2586" i="112"/>
  <c r="AS1207" i="112"/>
  <c r="AS2561" i="112"/>
  <c r="AQ2539" i="112"/>
  <c r="AQ2506" i="112"/>
  <c r="AS1119" i="112"/>
  <c r="AS717" i="112"/>
  <c r="AQ789" i="112"/>
  <c r="AQ383" i="112"/>
  <c r="AQ673" i="112"/>
  <c r="AQ903" i="112"/>
  <c r="AS823" i="112"/>
  <c r="AS461" i="112"/>
  <c r="AQ717" i="112"/>
  <c r="AQ823" i="112"/>
  <c r="AS815" i="112"/>
  <c r="AQ2522" i="112"/>
  <c r="AS1135" i="112"/>
  <c r="AQ2508" i="112"/>
  <c r="AQ2477" i="112"/>
  <c r="AQ2449" i="112"/>
  <c r="AQ1049" i="112"/>
  <c r="AQ471" i="112"/>
  <c r="AS727" i="112"/>
  <c r="AS281" i="112"/>
  <c r="AQ829" i="112"/>
  <c r="AQ1639" i="112"/>
  <c r="AQ977" i="112"/>
  <c r="AQ1207" i="112"/>
  <c r="AS871" i="112"/>
  <c r="AS1549" i="112"/>
  <c r="AQ969" i="112"/>
  <c r="AS2705" i="112"/>
  <c r="AQ1301" i="112"/>
  <c r="AQ2700" i="112"/>
  <c r="AS2672" i="112"/>
  <c r="AQ2650" i="112"/>
  <c r="AS1231" i="112"/>
  <c r="AS1213" i="112"/>
  <c r="AQ901" i="112"/>
  <c r="AQ775" i="112"/>
  <c r="AS787" i="112"/>
  <c r="AS1373" i="112"/>
  <c r="AS935" i="112"/>
  <c r="AQ935" i="112"/>
  <c r="AQ821" i="112"/>
  <c r="AQ1335" i="112"/>
  <c r="AS927" i="112"/>
  <c r="AS2657" i="112"/>
  <c r="AQ1249" i="112"/>
  <c r="AQ2652" i="112"/>
  <c r="AS2594" i="112"/>
  <c r="AQ2556" i="112"/>
  <c r="AQ1189" i="112"/>
  <c r="AS941" i="112"/>
  <c r="AS831" i="112"/>
  <c r="AS509" i="112"/>
  <c r="AQ725" i="112"/>
  <c r="AS1149" i="112"/>
  <c r="AS883" i="112"/>
  <c r="AS685" i="112"/>
  <c r="AS779" i="112"/>
  <c r="AQ1079" i="112"/>
  <c r="AQ865" i="112"/>
  <c r="AQ647" i="112"/>
  <c r="AQ761" i="112"/>
  <c r="AS1005" i="112"/>
  <c r="AS847" i="112"/>
  <c r="AS573" i="112"/>
  <c r="AQ753" i="112"/>
  <c r="AS277" i="112"/>
  <c r="AS647" i="112"/>
  <c r="AQ181" i="112"/>
  <c r="AS393" i="112"/>
  <c r="AS1811" i="112"/>
  <c r="AQ848" i="112"/>
  <c r="AQ538" i="112"/>
  <c r="AQ788" i="112"/>
  <c r="AS342" i="112"/>
  <c r="AQ1017" i="112"/>
  <c r="AQ3357" i="113"/>
  <c r="AQ250" i="112"/>
  <c r="AQ609" i="112"/>
  <c r="AQ147" i="112"/>
  <c r="AS252" i="112"/>
  <c r="AQ1067" i="112"/>
  <c r="AQ344" i="112"/>
  <c r="AS1304" i="112"/>
  <c r="AS1586" i="112"/>
  <c r="AQ1517" i="112"/>
  <c r="AS1041" i="112"/>
  <c r="AS1733" i="112"/>
  <c r="AQ763" i="112"/>
  <c r="AS1567" i="112"/>
  <c r="AQ971" i="112"/>
  <c r="AQ1695" i="112"/>
  <c r="AS2016" i="112"/>
  <c r="AS2612" i="112"/>
  <c r="AS2012" i="112"/>
  <c r="AQ1986" i="112"/>
  <c r="AQ1954" i="112"/>
  <c r="AQ2344" i="112"/>
  <c r="AQ667" i="112"/>
  <c r="AS1587" i="112"/>
  <c r="AQ404" i="112"/>
  <c r="AS1471" i="112"/>
  <c r="AS817" i="112"/>
  <c r="AQ1641" i="112"/>
  <c r="AQ539" i="112"/>
  <c r="AQ1509" i="112"/>
  <c r="AQ779" i="112"/>
  <c r="AS1623" i="112"/>
  <c r="AS1968" i="112"/>
  <c r="AS2382" i="112"/>
  <c r="AS1964" i="112"/>
  <c r="AS1948" i="112"/>
  <c r="AS1904" i="112"/>
  <c r="AQ2120" i="112"/>
  <c r="AS434" i="112"/>
  <c r="AS1519" i="112"/>
  <c r="AQ324" i="112"/>
  <c r="AQ1401" i="112"/>
  <c r="AQ619" i="112"/>
  <c r="AS1579" i="112"/>
  <c r="AQ388" i="112"/>
  <c r="AS1443" i="112"/>
  <c r="AS545" i="112"/>
  <c r="AQ1553" i="112"/>
  <c r="AS370" i="112"/>
  <c r="AS1435" i="112"/>
  <c r="AQ507" i="112"/>
  <c r="AQ1545" i="112"/>
  <c r="AS354" i="112"/>
  <c r="AQ1409" i="112"/>
  <c r="AQ162" i="112"/>
  <c r="AS1339" i="112"/>
  <c r="AS70" i="112"/>
  <c r="AQ360" i="112"/>
  <c r="AQ2492" i="112"/>
  <c r="AQ3332" i="112"/>
  <c r="AS1188" i="112"/>
  <c r="AQ1444" i="112"/>
  <c r="AS238" i="112"/>
  <c r="AS453" i="112"/>
  <c r="AS3086" i="112"/>
  <c r="AQ138" i="112"/>
  <c r="AS1303" i="112"/>
  <c r="AS36" i="112"/>
  <c r="AS293" i="112"/>
  <c r="AQ885" i="113"/>
  <c r="AQ1965" i="113"/>
  <c r="AQ1098" i="112"/>
  <c r="AS1362" i="112"/>
  <c r="AQ1297" i="112"/>
  <c r="AS330" i="112"/>
  <c r="AQ1445" i="112"/>
  <c r="AQ225" i="112"/>
  <c r="AS1351" i="112"/>
  <c r="AS314" i="112"/>
  <c r="AQ1437" i="112"/>
  <c r="AQ1806" i="112"/>
  <c r="AQ1880" i="112"/>
  <c r="AQ1802" i="112"/>
  <c r="AQ1790" i="112"/>
  <c r="AQ1734" i="112"/>
  <c r="AS1734" i="112"/>
  <c r="AS220" i="112"/>
  <c r="AQ1361" i="112"/>
  <c r="AQ140" i="112"/>
  <c r="AQ1245" i="112"/>
  <c r="AS254" i="112"/>
  <c r="AS1395" i="112"/>
  <c r="AS182" i="112"/>
  <c r="AS1279" i="112"/>
  <c r="AQ246" i="112"/>
  <c r="AS1387" i="112"/>
  <c r="AS1760" i="112"/>
  <c r="AS1766" i="112"/>
  <c r="AQ1746" i="112"/>
  <c r="AS1728" i="112"/>
  <c r="AQ1686" i="112"/>
  <c r="AS1654" i="112"/>
  <c r="AQ176" i="112"/>
  <c r="AS1299" i="112"/>
  <c r="AS74" i="112"/>
  <c r="AQ1193" i="112"/>
  <c r="AQ208" i="112"/>
  <c r="AQ1353" i="112"/>
  <c r="AS132" i="112"/>
  <c r="AS1227" i="112"/>
  <c r="AQ200" i="112"/>
  <c r="AS1335" i="112"/>
  <c r="AS108" i="112"/>
  <c r="AS1219" i="112"/>
  <c r="AQ184" i="112"/>
  <c r="AS1327" i="112"/>
  <c r="AQ92" i="112"/>
  <c r="AS1211" i="112"/>
  <c r="AQ1988" i="112"/>
  <c r="AQ1113" i="112"/>
  <c r="AQ1447" i="112"/>
  <c r="AS104" i="112"/>
  <c r="AQ3188" i="112"/>
  <c r="AQ1990" i="112"/>
  <c r="AQ958" i="112"/>
  <c r="AQ1228" i="112"/>
  <c r="AS39" i="112"/>
  <c r="AS1013" i="112"/>
  <c r="AQ1772" i="112"/>
  <c r="AS1770" i="112"/>
  <c r="AQ1077" i="112"/>
  <c r="AQ1351" i="112"/>
  <c r="AQ70" i="112"/>
  <c r="AQ2204" i="112"/>
  <c r="AS3550" i="112"/>
  <c r="AS872" i="112"/>
  <c r="AQ1152" i="112"/>
  <c r="AS1063" i="112"/>
  <c r="AS110" i="112"/>
  <c r="AQ1229" i="112"/>
  <c r="AQ129" i="113"/>
  <c r="AS1115" i="112"/>
  <c r="AQ102" i="112"/>
  <c r="AQ1221" i="112"/>
  <c r="AQ3439" i="112"/>
  <c r="AS1547" i="112"/>
  <c r="AQ3407" i="112"/>
  <c r="AQ3278" i="112"/>
  <c r="AS3172" i="112"/>
  <c r="AS1475" i="112"/>
  <c r="AQ18" i="112"/>
  <c r="AQ1125" i="112"/>
  <c r="AS1727" i="112"/>
  <c r="AS991" i="112"/>
  <c r="AQ42" i="112"/>
  <c r="AS1187" i="112"/>
  <c r="AQ2128" i="112"/>
  <c r="AQ1045" i="112"/>
  <c r="AS34" i="112"/>
  <c r="AS1159" i="112"/>
  <c r="AQ3230" i="112"/>
  <c r="AS1483" i="112"/>
  <c r="AQ3198" i="112"/>
  <c r="AQ3102" i="112"/>
  <c r="AS2996" i="112"/>
  <c r="AQ1397" i="112"/>
  <c r="AS2166" i="112"/>
  <c r="AQ1065" i="112"/>
  <c r="AQ1495" i="112"/>
  <c r="AQ941" i="112"/>
  <c r="AQ3274" i="112"/>
  <c r="AQ1117" i="112"/>
  <c r="AS1663" i="112"/>
  <c r="AS975" i="112"/>
  <c r="AS2708" i="112"/>
  <c r="AS1099" i="112"/>
  <c r="AQ1623" i="112"/>
  <c r="AS967" i="112"/>
  <c r="AS2358" i="112"/>
  <c r="AQ1081" i="112"/>
  <c r="AQ1543" i="112"/>
  <c r="AS959" i="112"/>
  <c r="AS925" i="112"/>
  <c r="AQ861" i="112"/>
  <c r="AQ487" i="112"/>
  <c r="AS31" i="112"/>
  <c r="AQ2468" i="113"/>
  <c r="AQ670" i="113"/>
  <c r="AS756" i="112"/>
  <c r="AQ1004" i="112"/>
  <c r="AS185" i="112"/>
  <c r="AS613" i="112"/>
  <c r="AS549" i="112"/>
  <c r="AS797" i="112"/>
  <c r="AS827" i="112"/>
  <c r="AS421" i="112"/>
  <c r="AS1445" i="112"/>
  <c r="AS2510" i="112"/>
  <c r="AS1701" i="112"/>
  <c r="AQ674" i="112"/>
  <c r="AS922" i="112"/>
  <c r="AS2614" i="112"/>
  <c r="AQ155" i="112"/>
  <c r="AS1604" i="112"/>
  <c r="AQ980" i="112"/>
  <c r="AS1233" i="112"/>
  <c r="AQ1653" i="112"/>
  <c r="AQ1258" i="112"/>
  <c r="AQ1480" i="112"/>
  <c r="AS1368" i="112"/>
  <c r="AS1642" i="112"/>
  <c r="AQ1250" i="112"/>
  <c r="AQ1472" i="112"/>
  <c r="AQ1146" i="112"/>
  <c r="AQ1396" i="112"/>
  <c r="AS2454" i="112"/>
  <c r="AQ247" i="112"/>
  <c r="AS1558" i="112"/>
  <c r="AS106" i="112"/>
  <c r="AS1259" i="112"/>
  <c r="AQ3495" i="112"/>
  <c r="AS240" i="112"/>
  <c r="AQ1091" i="113"/>
  <c r="AQ404" i="113"/>
  <c r="AQ1114" i="112"/>
  <c r="AS1370" i="112"/>
  <c r="AS1661" i="112"/>
  <c r="AS109" i="112"/>
  <c r="AQ1499" i="112"/>
  <c r="AS22" i="112"/>
  <c r="AS1191" i="112"/>
  <c r="AQ1764" i="112"/>
  <c r="AS152" i="112"/>
  <c r="AS371" i="112"/>
  <c r="AQ2601" i="112"/>
  <c r="AQ2327" i="113"/>
  <c r="AQ1846" i="112"/>
  <c r="AQ730" i="112"/>
  <c r="AS1374" i="112"/>
  <c r="AS976" i="112"/>
  <c r="AS1222" i="112"/>
  <c r="AQ1110" i="112"/>
  <c r="AS1366" i="112"/>
  <c r="AS968" i="112"/>
  <c r="AS1214" i="112"/>
  <c r="AS864" i="112"/>
  <c r="AQ1136" i="112"/>
  <c r="AQ1615" i="112"/>
  <c r="AQ201" i="112"/>
  <c r="AS2961" i="112"/>
  <c r="AS1357" i="112"/>
  <c r="AQ957" i="112"/>
  <c r="AQ919" i="112"/>
  <c r="AQ687" i="112"/>
  <c r="AS2384" i="112"/>
  <c r="AQ2457" i="113"/>
  <c r="AS832" i="112"/>
  <c r="AQ1112" i="112"/>
  <c r="AQ1231" i="112"/>
  <c r="AS111" i="112"/>
  <c r="AQ3536" i="112"/>
  <c r="AQ1088" i="112"/>
  <c r="AS782" i="112"/>
  <c r="AS468" i="112"/>
  <c r="AQ704" i="112"/>
  <c r="AS583" i="112"/>
  <c r="AS653" i="112"/>
  <c r="AQ781" i="112"/>
  <c r="AQ359" i="112"/>
  <c r="AQ649" i="112"/>
  <c r="AQ583" i="112"/>
  <c r="AS763" i="112"/>
  <c r="AS2467" i="112"/>
  <c r="AS1075" i="112"/>
  <c r="AQ2453" i="112"/>
  <c r="AS2415" i="112"/>
  <c r="AQ2397" i="112"/>
  <c r="AS979" i="112"/>
  <c r="AS365" i="112"/>
  <c r="AS675" i="112"/>
  <c r="AS219" i="112"/>
  <c r="AS531" i="112"/>
  <c r="AQ431" i="112"/>
  <c r="AS719" i="112"/>
  <c r="AQ260" i="112"/>
  <c r="AS575" i="112"/>
  <c r="AQ415" i="112"/>
  <c r="AS691" i="112"/>
  <c r="AQ2405" i="112"/>
  <c r="AQ1005" i="112"/>
  <c r="AQ2401" i="112"/>
  <c r="AQ2373" i="112"/>
  <c r="AQ2345" i="112"/>
  <c r="AQ937" i="112"/>
  <c r="AQ283" i="112"/>
  <c r="AS631" i="112"/>
  <c r="AS177" i="112"/>
  <c r="AQ473" i="112"/>
  <c r="AQ343" i="112"/>
  <c r="AS667" i="112"/>
  <c r="AQ212" i="112"/>
  <c r="AS523" i="112"/>
  <c r="AS317" i="112"/>
  <c r="AS651" i="112"/>
  <c r="AS203" i="112"/>
  <c r="AQ505" i="112"/>
  <c r="AQ297" i="112"/>
  <c r="AS643" i="112"/>
  <c r="AQ185" i="112"/>
  <c r="AQ489" i="112"/>
  <c r="AQ3367" i="112"/>
  <c r="AS423" i="112"/>
  <c r="AS1794" i="112"/>
  <c r="AS821" i="112"/>
  <c r="AQ1881" i="112"/>
  <c r="AQ652" i="112"/>
  <c r="AS364" i="112"/>
  <c r="AS578" i="112"/>
  <c r="AQ106" i="112"/>
  <c r="AS8" i="112"/>
  <c r="AQ442" i="112"/>
  <c r="AQ2670" i="112"/>
  <c r="AS399" i="112"/>
  <c r="AS1645" i="112"/>
  <c r="AS437" i="112"/>
  <c r="AS3585" i="112"/>
  <c r="AQ572" i="112"/>
  <c r="AQ296" i="112"/>
  <c r="AQ504" i="112"/>
  <c r="AQ393" i="112"/>
  <c r="AS214" i="112"/>
  <c r="AQ541" i="112"/>
  <c r="AQ109" i="112"/>
  <c r="AQ425" i="112"/>
  <c r="AQ205" i="112"/>
  <c r="AQ533" i="112"/>
  <c r="AQ2237" i="112"/>
  <c r="AQ833" i="112"/>
  <c r="AQ2233" i="112"/>
  <c r="AQ2197" i="112"/>
  <c r="AS2159" i="112"/>
  <c r="AS783" i="112"/>
  <c r="AS129" i="112"/>
  <c r="AS459" i="112"/>
  <c r="AS2342" i="112"/>
  <c r="AS347" i="112"/>
  <c r="AS153" i="112"/>
  <c r="AS499" i="112"/>
  <c r="AS3056" i="112"/>
  <c r="AQ385" i="112"/>
  <c r="AQ145" i="112"/>
  <c r="AS475" i="112"/>
  <c r="AS2167" i="112"/>
  <c r="AS791" i="112"/>
  <c r="AS2163" i="112"/>
  <c r="AS2127" i="112"/>
  <c r="AS2091" i="112"/>
  <c r="AQ721" i="112"/>
  <c r="AS67" i="112"/>
  <c r="AS419" i="112"/>
  <c r="AS1762" i="112"/>
  <c r="AS287" i="112"/>
  <c r="AQ111" i="112"/>
  <c r="AS451" i="112"/>
  <c r="AS2086" i="112"/>
  <c r="AQ329" i="112"/>
  <c r="AS103" i="112"/>
  <c r="AS435" i="112"/>
  <c r="AQ1980" i="112"/>
  <c r="AQ321" i="112"/>
  <c r="AQ75" i="112"/>
  <c r="AS427" i="112"/>
  <c r="AS1826" i="112"/>
  <c r="AS295" i="112"/>
  <c r="AQ1251" i="112"/>
  <c r="AS237" i="112"/>
  <c r="AQ819" i="112"/>
  <c r="AQ384" i="112"/>
  <c r="AQ2289" i="113"/>
  <c r="AQ452" i="112"/>
  <c r="AQ2510" i="112"/>
  <c r="AQ2016" i="112"/>
  <c r="AS33" i="112"/>
  <c r="AS3212" i="112"/>
  <c r="AS2025" i="112"/>
  <c r="AQ1123" i="112"/>
  <c r="AS213" i="112"/>
  <c r="AQ691" i="112"/>
  <c r="AS326" i="112"/>
  <c r="AQ1052" i="113"/>
  <c r="AS1938" i="112"/>
  <c r="AS2190" i="112"/>
  <c r="AQ1515" i="112"/>
  <c r="AS3264" i="112"/>
  <c r="AQ2112" i="112"/>
  <c r="AQ361" i="112"/>
  <c r="AQ1443" i="112"/>
  <c r="AS223" i="112"/>
  <c r="AS1986" i="112"/>
  <c r="AS351" i="112"/>
  <c r="AS1987" i="112"/>
  <c r="AQ633" i="112"/>
  <c r="AS1999" i="112"/>
  <c r="AQ1973" i="112"/>
  <c r="AS1939" i="112"/>
  <c r="AS543" i="112"/>
  <c r="AQ1507" i="112"/>
  <c r="AS275" i="112"/>
  <c r="AQ1027" i="112"/>
  <c r="AQ2688" i="112"/>
  <c r="AQ1688" i="112"/>
  <c r="AS315" i="112"/>
  <c r="AS1209" i="112"/>
  <c r="AS3136" i="112"/>
  <c r="AS1641" i="112"/>
  <c r="AS307" i="112"/>
  <c r="AS1947" i="112"/>
  <c r="AS571" i="112"/>
  <c r="AS1951" i="112"/>
  <c r="AS1915" i="112"/>
  <c r="AQ740" i="112"/>
  <c r="AQ285" i="112"/>
  <c r="AS1459" i="112"/>
  <c r="AQ186" i="112"/>
  <c r="AS1622" i="112"/>
  <c r="AQ1550" i="112"/>
  <c r="AQ1971" i="112"/>
  <c r="AS1424" i="112"/>
  <c r="AS1659" i="112"/>
  <c r="AQ1542" i="112"/>
  <c r="AS2338" i="112"/>
  <c r="AQ2092" i="112"/>
  <c r="AS3373" i="112"/>
  <c r="AS2162" i="112"/>
  <c r="AS2050" i="112"/>
  <c r="AQ1911" i="112"/>
  <c r="AS2662" i="112"/>
  <c r="AQ1458" i="112"/>
  <c r="AS1785" i="112"/>
  <c r="AQ1350" i="112"/>
  <c r="AQ1556" i="112"/>
  <c r="AS1504" i="112"/>
  <c r="AQ1843" i="112"/>
  <c r="AQ1374" i="112"/>
  <c r="AS1614" i="112"/>
  <c r="AQ1494" i="112"/>
  <c r="AQ2108" i="112"/>
  <c r="AS1949" i="112"/>
  <c r="AS2709" i="112"/>
  <c r="AS1981" i="112"/>
  <c r="AQ1927" i="112"/>
  <c r="AQ1799" i="112"/>
  <c r="AQ2420" i="112"/>
  <c r="AQ1402" i="112"/>
  <c r="AQ1685" i="112"/>
  <c r="AQ1290" i="112"/>
  <c r="AS1510" i="112"/>
  <c r="AQ1442" i="112"/>
  <c r="AS1761" i="112"/>
  <c r="AS1332" i="112"/>
  <c r="AQ1548" i="112"/>
  <c r="AQ1434" i="112"/>
  <c r="AQ1731" i="112"/>
  <c r="AQ1314" i="112"/>
  <c r="AQ1532" i="112"/>
  <c r="AQ1410" i="112"/>
  <c r="AQ1699" i="112"/>
  <c r="AQ1298" i="112"/>
  <c r="AS1518" i="112"/>
  <c r="AQ1206" i="112"/>
  <c r="AS1470" i="112"/>
  <c r="AQ703" i="112"/>
  <c r="AS645" i="112"/>
  <c r="AQ3584" i="113"/>
  <c r="AS146" i="112"/>
  <c r="AS1331" i="112"/>
  <c r="AQ44" i="112"/>
  <c r="AQ328" i="112"/>
  <c r="AQ171" i="113"/>
  <c r="AQ1594" i="113"/>
  <c r="AQ1170" i="112"/>
  <c r="AQ1436" i="112"/>
  <c r="AS77" i="112"/>
  <c r="AQ387" i="112"/>
  <c r="AS1052" i="112"/>
  <c r="AS72" i="112"/>
  <c r="AS1243" i="112"/>
  <c r="AQ2448" i="112"/>
  <c r="AS1398" i="112"/>
  <c r="AS1352" i="112"/>
  <c r="AQ1616" i="112"/>
  <c r="AS1224" i="112"/>
  <c r="AS1438" i="112"/>
  <c r="AQ1334" i="112"/>
  <c r="AS1729" i="112"/>
  <c r="AQ1661" i="112"/>
  <c r="AS2074" i="112"/>
  <c r="AS1682" i="112"/>
  <c r="AS1651" i="112"/>
  <c r="AS1584" i="112"/>
  <c r="AS1905" i="112"/>
  <c r="AS1252" i="112"/>
  <c r="AQ1512" i="112"/>
  <c r="AS1124" i="112"/>
  <c r="AQ1356" i="112"/>
  <c r="AS1292" i="112"/>
  <c r="AS1550" i="112"/>
  <c r="AQ1182" i="112"/>
  <c r="AS1390" i="112"/>
  <c r="AS1268" i="112"/>
  <c r="AS1665" i="112"/>
  <c r="AS1592" i="112"/>
  <c r="AS1929" i="112"/>
  <c r="AS1640" i="112"/>
  <c r="AQ2514" i="112"/>
  <c r="AQ1522" i="112"/>
  <c r="AQ1787" i="112"/>
  <c r="AQ1210" i="112"/>
  <c r="AQ1448" i="112"/>
  <c r="AQ1074" i="112"/>
  <c r="AQ1296" i="112"/>
  <c r="AS1244" i="112"/>
  <c r="AS1502" i="112"/>
  <c r="AS1116" i="112"/>
  <c r="AS1338" i="112"/>
  <c r="AQ1226" i="112"/>
  <c r="AS1482" i="112"/>
  <c r="AS1100" i="112"/>
  <c r="AS1330" i="112"/>
  <c r="AQ1218" i="112"/>
  <c r="AS1474" i="112"/>
  <c r="AQ1082" i="112"/>
  <c r="AQ1304" i="112"/>
  <c r="AQ966" i="112"/>
  <c r="AS1246" i="112"/>
  <c r="AQ91" i="112"/>
  <c r="AQ1295" i="112"/>
  <c r="AS2421" i="112"/>
  <c r="AS1834" i="112"/>
  <c r="AQ1085" i="112"/>
  <c r="AS1389" i="112"/>
  <c r="AS78" i="112"/>
  <c r="AQ1101" i="112"/>
  <c r="AS944" i="112"/>
  <c r="AS940" i="112"/>
  <c r="AQ1220" i="112"/>
  <c r="AQ27" i="112"/>
  <c r="AQ783" i="112"/>
  <c r="AQ2217" i="113"/>
  <c r="AQ1479" i="112"/>
  <c r="AQ973" i="112"/>
  <c r="AQ1015" i="112"/>
  <c r="AS1206" i="112"/>
  <c r="AQ1134" i="112"/>
  <c r="AQ1392" i="112"/>
  <c r="AS992" i="112"/>
  <c r="AS1230" i="112"/>
  <c r="AQ1118" i="112"/>
  <c r="AS2405" i="112"/>
  <c r="AS1436" i="112"/>
  <c r="AS1643" i="112"/>
  <c r="AS2373" i="112"/>
  <c r="AS2345" i="112"/>
  <c r="AQ1370" i="112"/>
  <c r="AQ1568" i="112"/>
  <c r="AQ1026" i="112"/>
  <c r="AS1298" i="112"/>
  <c r="AQ918" i="112"/>
  <c r="AS1146" i="112"/>
  <c r="AS1076" i="112"/>
  <c r="AS1350" i="112"/>
  <c r="AQ942" i="112"/>
  <c r="AQ1188" i="112"/>
  <c r="AQ1062" i="112"/>
  <c r="AQ2363" i="112"/>
  <c r="AS1388" i="112"/>
  <c r="AQ1584" i="112"/>
  <c r="AQ2311" i="112"/>
  <c r="AS2273" i="112"/>
  <c r="AS1328" i="112"/>
  <c r="AS1514" i="112"/>
  <c r="AQ970" i="112"/>
  <c r="AS1250" i="112"/>
  <c r="AQ858" i="112"/>
  <c r="AQ1080" i="112"/>
  <c r="AQ1010" i="112"/>
  <c r="AS1290" i="112"/>
  <c r="AS900" i="112"/>
  <c r="AS1122" i="112"/>
  <c r="AQ1002" i="112"/>
  <c r="AS1266" i="112"/>
  <c r="AQ882" i="112"/>
  <c r="AS1114" i="112"/>
  <c r="AQ978" i="112"/>
  <c r="AS1258" i="112"/>
  <c r="AQ866" i="112"/>
  <c r="AS1098" i="112"/>
  <c r="AQ774" i="112"/>
  <c r="AQ1012" i="112"/>
  <c r="AQ215" i="112"/>
  <c r="AQ1151" i="112"/>
  <c r="AS56" i="112"/>
  <c r="AS861" i="112"/>
  <c r="AS835" i="112"/>
  <c r="AQ439" i="112"/>
  <c r="AQ7" i="112"/>
  <c r="AS2219" i="112"/>
  <c r="AQ371" i="113"/>
  <c r="AQ738" i="112"/>
  <c r="AQ972" i="112"/>
  <c r="AQ143" i="112"/>
  <c r="AQ240" i="112"/>
  <c r="AQ908" i="112"/>
  <c r="AQ503" i="112"/>
  <c r="AQ777" i="112"/>
  <c r="AQ299" i="112"/>
  <c r="AS23" i="112"/>
  <c r="AS188" i="112"/>
  <c r="AQ1808" i="112"/>
  <c r="AQ814" i="113"/>
  <c r="AQ2458" i="113"/>
  <c r="AS270" i="112"/>
  <c r="AS1375" i="112"/>
  <c r="AS378" i="112"/>
  <c r="AQ1481" i="112"/>
  <c r="AQ252" i="112"/>
  <c r="AS1367" i="112"/>
  <c r="AQ114" i="112"/>
  <c r="AS1267" i="112"/>
  <c r="AQ20" i="112"/>
  <c r="AQ249" i="112"/>
  <c r="AQ44" i="113"/>
  <c r="AQ188" i="113"/>
  <c r="AQ1122" i="112"/>
  <c r="AQ1388" i="112"/>
  <c r="AQ1844" i="112"/>
  <c r="AQ187" i="112"/>
  <c r="AQ1809" i="113"/>
  <c r="AQ90" i="112"/>
  <c r="AS1251" i="112"/>
  <c r="AQ2762" i="112"/>
  <c r="AS221" i="112"/>
  <c r="AQ2792" i="113"/>
  <c r="AQ1340" i="113"/>
  <c r="AQ183" i="112"/>
  <c r="AQ529" i="112"/>
  <c r="AQ77" i="112"/>
  <c r="AQ1044" i="112"/>
  <c r="AQ702" i="112"/>
  <c r="AQ960" i="112"/>
  <c r="AS580" i="112"/>
  <c r="AS1026" i="112"/>
  <c r="AQ686" i="112"/>
  <c r="AQ3330" i="112"/>
  <c r="AS1004" i="112"/>
  <c r="AS1210" i="112"/>
  <c r="AS3224" i="112"/>
  <c r="AS3064" i="112"/>
  <c r="AQ938" i="112"/>
  <c r="AS954" i="112"/>
  <c r="AS608" i="112"/>
  <c r="AS866" i="112"/>
  <c r="AQ498" i="112"/>
  <c r="AS978" i="112"/>
  <c r="AQ654" i="112"/>
  <c r="AS918" i="112"/>
  <c r="AS532" i="112"/>
  <c r="AS970" i="112"/>
  <c r="AQ646" i="112"/>
  <c r="AQ3170" i="112"/>
  <c r="AS956" i="112"/>
  <c r="AS1724" i="112"/>
  <c r="AQ3042" i="112"/>
  <c r="AQ2850" i="112"/>
  <c r="AS896" i="112"/>
  <c r="AS902" i="112"/>
  <c r="AQ542" i="112"/>
  <c r="AS818" i="112"/>
  <c r="AQ454" i="112"/>
  <c r="AQ936" i="112"/>
  <c r="AQ582" i="112"/>
  <c r="AS858" i="112"/>
  <c r="AQ478" i="112"/>
  <c r="AQ928" i="112"/>
  <c r="AQ574" i="112"/>
  <c r="AS834" i="112"/>
  <c r="AQ470" i="112"/>
  <c r="AQ920" i="112"/>
  <c r="AQ558" i="112"/>
  <c r="AS826" i="112"/>
  <c r="AQ462" i="112"/>
  <c r="AS666" i="112"/>
  <c r="AS380" i="112"/>
  <c r="AS594" i="112"/>
  <c r="AS114" i="112"/>
  <c r="AQ3368" i="113"/>
  <c r="AQ1449" i="113"/>
  <c r="AQ2954" i="112"/>
  <c r="AS415" i="112"/>
  <c r="AS1726" i="112"/>
  <c r="AQ655" i="112"/>
  <c r="AQ2324" i="112"/>
  <c r="AQ644" i="112"/>
  <c r="AS356" i="112"/>
  <c r="AS570" i="112"/>
  <c r="AS90" i="112"/>
  <c r="AS297" i="112"/>
  <c r="AS3141" i="112"/>
  <c r="AQ1820" i="112"/>
  <c r="AS343" i="112"/>
  <c r="AS1353" i="112"/>
  <c r="AQ828" i="112"/>
  <c r="AQ486" i="112"/>
  <c r="AS758" i="112"/>
  <c r="AQ398" i="112"/>
  <c r="AQ820" i="112"/>
  <c r="AS472" i="112"/>
  <c r="AQ2663" i="112"/>
  <c r="AS796" i="112"/>
  <c r="AQ2377" i="112"/>
  <c r="AQ2646" i="112"/>
  <c r="AQ2584" i="112"/>
  <c r="AS728" i="112"/>
  <c r="AQ752" i="112"/>
  <c r="AS416" i="112"/>
  <c r="AQ668" i="112"/>
  <c r="AQ322" i="112"/>
  <c r="AS786" i="112"/>
  <c r="AS440" i="112"/>
  <c r="AQ692" i="112"/>
  <c r="AQ358" i="112"/>
  <c r="AS778" i="112"/>
  <c r="AS432" i="112"/>
  <c r="AQ2598" i="112"/>
  <c r="AQ754" i="112"/>
  <c r="AS2131" i="112"/>
  <c r="AS2574" i="112"/>
  <c r="AQ2520" i="112"/>
  <c r="AS680" i="112"/>
  <c r="AS686" i="112"/>
  <c r="AS368" i="112"/>
  <c r="AQ608" i="112"/>
  <c r="AS3405" i="112"/>
  <c r="AS726" i="112"/>
  <c r="AS400" i="112"/>
  <c r="AS654" i="112"/>
  <c r="AQ306" i="112"/>
  <c r="AS718" i="112"/>
  <c r="AS392" i="112"/>
  <c r="AS646" i="112"/>
  <c r="AS290" i="112"/>
  <c r="AS702" i="112"/>
  <c r="AS384" i="112"/>
  <c r="AQ616" i="112"/>
  <c r="AQ282" i="112"/>
  <c r="AQ460" i="112"/>
  <c r="AS2548" i="112"/>
  <c r="AQ2144" i="112"/>
  <c r="AS40" i="112"/>
  <c r="AQ3392" i="112"/>
  <c r="AS1460" i="112"/>
  <c r="AS1193" i="112"/>
  <c r="AQ221" i="112"/>
  <c r="AS761" i="112"/>
  <c r="AS358" i="112"/>
  <c r="AQ2361" i="113"/>
  <c r="AS438" i="112"/>
  <c r="AS2446" i="112"/>
  <c r="AS1906" i="112"/>
  <c r="AS18" i="112"/>
  <c r="AQ548" i="113"/>
  <c r="AQ620" i="112"/>
  <c r="AS825" i="112"/>
  <c r="AQ2718" i="112"/>
  <c r="AS441" i="112"/>
  <c r="AS610" i="112"/>
  <c r="AS316" i="112"/>
  <c r="AS534" i="112"/>
  <c r="AS2646" i="112"/>
  <c r="AQ584" i="112"/>
  <c r="AS308" i="112"/>
  <c r="AS2444" i="112"/>
  <c r="AS576" i="112"/>
  <c r="AQ1943" i="112"/>
  <c r="AQ2414" i="112"/>
  <c r="AQ2378" i="112"/>
  <c r="AQ510" i="112"/>
  <c r="AS510" i="112"/>
  <c r="AS2832" i="112"/>
  <c r="AS454" i="112"/>
  <c r="AQ2200" i="112"/>
  <c r="AQ544" i="112"/>
  <c r="AS3533" i="112"/>
  <c r="AS486" i="112"/>
  <c r="AS2366" i="112"/>
  <c r="AQ536" i="112"/>
  <c r="AS3280" i="112"/>
  <c r="AS2396" i="112"/>
  <c r="AS528" i="112"/>
  <c r="AS1616" i="112"/>
  <c r="AS2372" i="112"/>
  <c r="AS2336" i="112"/>
  <c r="AQ466" i="112"/>
  <c r="AQ464" i="112"/>
  <c r="AQ2527" i="112"/>
  <c r="AS2310" i="112"/>
  <c r="AQ2000" i="112"/>
  <c r="AS502" i="112"/>
  <c r="AQ2719" i="112"/>
  <c r="AQ440" i="112"/>
  <c r="AS2142" i="112"/>
  <c r="AQ488" i="112"/>
  <c r="AQ2655" i="112"/>
  <c r="AQ2826" i="112"/>
  <c r="AS2094" i="112"/>
  <c r="AQ472" i="112"/>
  <c r="AQ2591" i="112"/>
  <c r="AQ2542" i="112"/>
  <c r="AQ2056" i="112"/>
  <c r="AS1297" i="112"/>
  <c r="AS1870" i="112"/>
  <c r="AS977" i="112"/>
  <c r="AQ419" i="112"/>
  <c r="AS1484" i="112"/>
  <c r="AS1786" i="112"/>
  <c r="AQ1602" i="112"/>
  <c r="AQ2196" i="112"/>
  <c r="AS246" i="112"/>
  <c r="AQ110" i="112"/>
  <c r="AS838" i="112"/>
  <c r="AQ1211" i="112"/>
  <c r="AS1822" i="112"/>
  <c r="AS897" i="112"/>
  <c r="AS256" i="112"/>
  <c r="AQ1052" i="112"/>
  <c r="AS2888" i="112"/>
  <c r="AS1516" i="112"/>
  <c r="AQ1939" i="112"/>
  <c r="AS162" i="112"/>
  <c r="AQ1519" i="112"/>
  <c r="AS491" i="112"/>
  <c r="AQ2636" i="113"/>
  <c r="AS1570" i="112"/>
  <c r="AQ3512" i="112"/>
  <c r="AS143" i="112"/>
  <c r="AQ457" i="112"/>
  <c r="AQ239" i="112"/>
  <c r="AQ577" i="112"/>
  <c r="AQ135" i="112"/>
  <c r="AQ441" i="112"/>
  <c r="AQ2304" i="112"/>
  <c r="AS383" i="112"/>
  <c r="AS1513" i="112"/>
  <c r="AQ290" i="112"/>
  <c r="AQ2612" i="112"/>
  <c r="AS606" i="112"/>
  <c r="AS320" i="112"/>
  <c r="AS530" i="112"/>
  <c r="AQ2160" i="112"/>
  <c r="AS2756" i="112"/>
  <c r="AS908" i="112"/>
  <c r="AS1954" i="112"/>
  <c r="AQ357" i="112"/>
  <c r="AS1401" i="112"/>
  <c r="AS207" i="112"/>
  <c r="AS1845" i="112"/>
  <c r="AQ524" i="112"/>
  <c r="AQ3114" i="112"/>
  <c r="AS458" i="112"/>
  <c r="AS469" i="112"/>
  <c r="AS1340" i="112"/>
  <c r="AS1101" i="112"/>
  <c r="AQ1412" i="112"/>
  <c r="AS1667" i="112"/>
  <c r="AQ2721" i="112"/>
  <c r="AS1426" i="112"/>
  <c r="AS1369" i="112"/>
  <c r="AS215" i="112"/>
  <c r="AS1890" i="112"/>
  <c r="AS331" i="112"/>
  <c r="AQ1331" i="112"/>
  <c r="AQ207" i="113"/>
  <c r="AS777" i="112"/>
  <c r="AQ2671" i="112"/>
  <c r="AS422" i="112"/>
  <c r="AQ220" i="112"/>
  <c r="AQ1930" i="112"/>
  <c r="AS1711" i="112"/>
  <c r="AQ2088" i="112"/>
  <c r="AS1393" i="112"/>
  <c r="AS1818" i="112"/>
  <c r="AQ3080" i="113"/>
  <c r="AQ1628" i="113"/>
  <c r="AS649" i="112"/>
  <c r="AQ2560" i="112"/>
  <c r="AS414" i="112"/>
  <c r="AS200" i="112"/>
  <c r="AS596" i="112"/>
  <c r="AQ1869" i="112"/>
  <c r="AQ787" i="112"/>
  <c r="AQ963" i="112"/>
  <c r="AS905" i="112"/>
  <c r="AQ835" i="112"/>
  <c r="AS253" i="112"/>
  <c r="AS1838" i="112"/>
  <c r="AQ3574" i="112"/>
  <c r="AS102" i="112"/>
  <c r="AQ571" i="112"/>
  <c r="AQ2349" i="112"/>
  <c r="AQ860" i="112"/>
  <c r="AS614" i="112"/>
  <c r="AQ1484" i="112"/>
  <c r="AQ1475" i="112"/>
  <c r="AS312" i="112"/>
  <c r="AS3032" i="112"/>
  <c r="AQ293" i="112"/>
  <c r="AQ31" i="112"/>
  <c r="AQ3464" i="112"/>
  <c r="AS1089" i="112"/>
  <c r="AS526" i="112"/>
  <c r="AQ576" i="112"/>
  <c r="AQ508" i="112"/>
  <c r="AS1842" i="112"/>
  <c r="AS1441" i="112"/>
  <c r="AQ2097" i="113"/>
  <c r="AQ723" i="112"/>
  <c r="AS398" i="112"/>
  <c r="AS3321" i="112"/>
  <c r="AS2046" i="112"/>
  <c r="AQ1567" i="112"/>
  <c r="AQ813" i="113"/>
  <c r="AQ424" i="112"/>
  <c r="AQ2276" i="112"/>
  <c r="AS280" i="112"/>
  <c r="AQ134" i="112"/>
  <c r="AS2180" i="112"/>
  <c r="AQ2546" i="112"/>
  <c r="AQ2855" i="112"/>
  <c r="AQ656" i="112"/>
  <c r="AQ3286" i="113"/>
  <c r="AQ1371" i="112"/>
  <c r="AS1758" i="112"/>
  <c r="AS1617" i="112"/>
  <c r="AS1982" i="112"/>
  <c r="AS1329" i="112"/>
  <c r="AQ1729" i="112"/>
  <c r="AQ651" i="112"/>
  <c r="AS1627" i="112"/>
  <c r="AQ380" i="112"/>
  <c r="AS1914" i="112"/>
  <c r="AQ730" i="113"/>
  <c r="AQ1737" i="112"/>
  <c r="AQ1438" i="112"/>
  <c r="AS1769" i="112"/>
  <c r="AS92" i="112"/>
  <c r="AQ363" i="112"/>
  <c r="AS477" i="112"/>
  <c r="AS529" i="112"/>
  <c r="AS1591" i="112"/>
  <c r="AQ332" i="112"/>
  <c r="AQ1359" i="112"/>
  <c r="AQ2433" i="113"/>
  <c r="AQ1124" i="113"/>
  <c r="AS1364" i="112"/>
  <c r="AQ1651" i="112"/>
  <c r="AQ1263" i="112"/>
  <c r="AS6" i="112"/>
  <c r="AS2493" i="112"/>
  <c r="AQ2132" i="112"/>
  <c r="AS1738" i="112"/>
  <c r="AQ3176" i="113"/>
  <c r="AQ874" i="112"/>
  <c r="AS1893" i="112"/>
  <c r="AS3467" i="112"/>
  <c r="AQ1341" i="113"/>
  <c r="AQ1461" i="112"/>
  <c r="AS1594" i="112"/>
  <c r="AQ909" i="112"/>
  <c r="AQ3320" i="112"/>
  <c r="AS562" i="112"/>
  <c r="AQ480" i="112"/>
  <c r="AQ1535" i="113"/>
  <c r="AQ1197" i="113"/>
  <c r="AQ2146" i="112"/>
  <c r="AQ671" i="113"/>
  <c r="AQ1931" i="112"/>
  <c r="AQ274" i="112"/>
  <c r="AS10" i="112"/>
  <c r="AQ1019" i="112"/>
  <c r="AS3334" i="112"/>
  <c r="AS1283" i="112"/>
  <c r="AQ2182" i="112"/>
  <c r="AS2027" i="112"/>
  <c r="AS2602" i="112"/>
  <c r="AQ2650" i="113"/>
  <c r="AQ1859" i="112"/>
  <c r="AQ2565" i="113"/>
  <c r="AS766" i="112"/>
  <c r="AQ1139" i="112"/>
  <c r="AQ23" i="112"/>
  <c r="AS93" i="112"/>
  <c r="AQ634" i="112"/>
  <c r="AS909" i="112"/>
  <c r="AS2220" i="112"/>
  <c r="AQ40" i="112"/>
  <c r="AQ1157" i="112"/>
  <c r="AS134" i="112"/>
  <c r="AS1255" i="112"/>
  <c r="AQ32" i="112"/>
  <c r="AQ1149" i="112"/>
  <c r="AQ1655" i="112"/>
  <c r="AS1043" i="112"/>
  <c r="AQ1223" i="112"/>
  <c r="AS1978" i="112"/>
  <c r="AS1955" i="112"/>
  <c r="AQ2219" i="112"/>
  <c r="AQ906" i="112"/>
  <c r="AS1186" i="112"/>
  <c r="AQ115" i="112"/>
  <c r="AS321" i="112"/>
  <c r="AS1628" i="112"/>
  <c r="AS1517" i="112"/>
  <c r="AS1007" i="112"/>
  <c r="AS1085" i="112"/>
  <c r="AQ1327" i="112"/>
  <c r="AQ1593" i="112"/>
  <c r="AS3152" i="112"/>
  <c r="AS824" i="112"/>
  <c r="AS1086" i="112"/>
  <c r="AQ975" i="112"/>
  <c r="AS42" i="112"/>
  <c r="AQ334" i="112"/>
  <c r="AQ2708" i="113"/>
  <c r="AS2170" i="112"/>
  <c r="AS1605" i="112"/>
  <c r="AS298" i="112"/>
  <c r="AS1117" i="112"/>
  <c r="AS863" i="112"/>
  <c r="AS1501" i="112"/>
  <c r="AQ961" i="112"/>
  <c r="AQ1063" i="112"/>
  <c r="AQ837" i="112"/>
  <c r="AQ455" i="112"/>
  <c r="AS759" i="112"/>
  <c r="AS284" i="112"/>
  <c r="AQ1972" i="112"/>
  <c r="AS3500" i="112"/>
  <c r="AS958" i="112"/>
  <c r="AQ650" i="112"/>
  <c r="AQ896" i="112"/>
  <c r="AS933" i="112"/>
  <c r="AQ596" i="112"/>
  <c r="AQ2433" i="112"/>
  <c r="AS397" i="112"/>
  <c r="AS723" i="112"/>
  <c r="AS257" i="112"/>
  <c r="AS1477" i="112"/>
  <c r="AS2324" i="112"/>
  <c r="AQ872" i="112"/>
  <c r="AQ570" i="112"/>
  <c r="AS814" i="112"/>
  <c r="AQ392" i="112"/>
  <c r="AS2433" i="112"/>
  <c r="AQ2132" i="113"/>
  <c r="AQ405" i="112"/>
  <c r="AQ2820" i="112"/>
  <c r="AS3087" i="112"/>
  <c r="AQ2061" i="112"/>
  <c r="AQ254" i="112"/>
  <c r="AS547" i="112"/>
  <c r="AS389" i="112"/>
  <c r="AS683" i="112"/>
  <c r="AQ237" i="112"/>
  <c r="AS539" i="112"/>
  <c r="AS115" i="112"/>
  <c r="AS463" i="112"/>
  <c r="AS2406" i="112"/>
  <c r="AS1725" i="112"/>
  <c r="AQ993" i="112"/>
  <c r="AS690" i="112"/>
  <c r="AS404" i="112"/>
  <c r="AS642" i="112"/>
  <c r="AQ146" i="112"/>
  <c r="AQ1196" i="113"/>
  <c r="AS1172" i="112"/>
  <c r="AS79" i="112"/>
  <c r="AS439" i="112"/>
  <c r="AS2022" i="112"/>
  <c r="AS1333" i="112"/>
  <c r="AS80" i="112"/>
  <c r="AQ632" i="112"/>
  <c r="AS344" i="112"/>
  <c r="AS546" i="112"/>
  <c r="AQ72" i="112"/>
  <c r="AQ729" i="112"/>
  <c r="AQ2278" i="112"/>
  <c r="AQ2673" i="112"/>
  <c r="AQ765" i="113"/>
  <c r="AQ1068" i="112"/>
  <c r="AQ3081" i="113"/>
  <c r="AQ1089" i="112"/>
  <c r="AS2494" i="112"/>
  <c r="AS2135" i="112"/>
  <c r="AQ3189" i="112"/>
  <c r="AQ2421" i="113"/>
  <c r="AS2711" i="112"/>
  <c r="AS2511" i="112"/>
  <c r="AS444" i="112"/>
  <c r="AQ839" i="112"/>
  <c r="AS2026" i="112"/>
  <c r="AS1787" i="112"/>
  <c r="AS2757" i="112"/>
  <c r="AS3177" i="112"/>
  <c r="AS3213" i="112"/>
  <c r="AQ1054" i="112"/>
  <c r="AS2512" i="112"/>
  <c r="AS1715" i="112"/>
  <c r="AQ3370" i="112"/>
  <c r="AS1739" i="112"/>
  <c r="AQ695" i="112"/>
  <c r="AS1630" i="112"/>
  <c r="AS2567" i="112"/>
  <c r="AQ1525" i="112"/>
  <c r="AQ3393" i="113"/>
  <c r="AS3214" i="112"/>
  <c r="AQ118" i="113"/>
  <c r="AQ153" i="112"/>
  <c r="AS2855" i="112"/>
  <c r="AQ560" i="113"/>
  <c r="AS1846" i="112"/>
  <c r="AS9" i="112"/>
  <c r="AQ1367" i="112"/>
  <c r="AQ925" i="112"/>
  <c r="AQ1736" i="112"/>
  <c r="AS1011" i="112"/>
  <c r="AQ1303" i="112"/>
  <c r="AS907" i="112"/>
  <c r="AQ679" i="112"/>
  <c r="AS811" i="112"/>
  <c r="AQ367" i="112"/>
  <c r="AQ307" i="112"/>
  <c r="AQ56" i="112"/>
  <c r="AQ1412" i="113"/>
  <c r="AQ690" i="112"/>
  <c r="AS938" i="112"/>
  <c r="AQ33" i="112"/>
  <c r="AQ1215" i="112"/>
  <c r="AS261" i="112"/>
  <c r="AS541" i="112"/>
  <c r="AQ785" i="112"/>
  <c r="AQ319" i="112"/>
  <c r="AQ41" i="112"/>
  <c r="AQ1748" i="112"/>
  <c r="AQ932" i="112"/>
  <c r="AQ630" i="112"/>
  <c r="AS862" i="112"/>
  <c r="AQ203" i="112"/>
  <c r="AS2721" i="112"/>
  <c r="AQ1988" i="113"/>
  <c r="AQ1952" i="113"/>
  <c r="AS227" i="112"/>
  <c r="AQ1917" i="113"/>
  <c r="AQ1894" i="113"/>
  <c r="AQ327" i="112"/>
  <c r="AS619" i="112"/>
  <c r="AS525" i="112"/>
  <c r="AS755" i="112"/>
  <c r="AS294" i="112"/>
  <c r="AS611" i="112"/>
  <c r="AS175" i="112"/>
  <c r="AS511" i="112"/>
  <c r="AS69" i="112"/>
  <c r="AQ959" i="112"/>
  <c r="AQ1772" i="113"/>
  <c r="AQ756" i="112"/>
  <c r="AS452" i="112"/>
  <c r="AQ680" i="112"/>
  <c r="AQ204" i="112"/>
  <c r="AQ1679" i="113"/>
  <c r="AQ2326" i="113"/>
  <c r="AS141" i="112"/>
  <c r="AS487" i="112"/>
  <c r="AS2800" i="112"/>
  <c r="AQ43" i="112"/>
  <c r="AQ3285" i="113"/>
  <c r="AS674" i="112"/>
  <c r="AS388" i="112"/>
  <c r="AQ612" i="112"/>
  <c r="AQ130" i="112"/>
  <c r="AQ2936" i="113"/>
  <c r="AS693" i="112"/>
  <c r="AQ2744" i="113"/>
  <c r="AS3250" i="112"/>
  <c r="AQ549" i="113"/>
  <c r="AS3070" i="112"/>
  <c r="AQ2687" i="112"/>
  <c r="AS367" i="112"/>
  <c r="AQ137" i="112"/>
  <c r="AS467" i="112"/>
  <c r="AS2470" i="112"/>
  <c r="AS359" i="112"/>
  <c r="AS1481" i="112"/>
  <c r="AS285" i="112"/>
  <c r="AS1049" i="112"/>
  <c r="AQ6" i="112"/>
  <c r="AS1232" i="112"/>
  <c r="AS498" i="112"/>
  <c r="AS2768" i="112"/>
  <c r="AQ436" i="112"/>
  <c r="AS279" i="112"/>
  <c r="AQ3032" i="112"/>
  <c r="AQ1523" i="112"/>
  <c r="AQ1363" i="112"/>
  <c r="AQ253" i="112"/>
  <c r="AQ931" i="112"/>
  <c r="AQ831" i="112"/>
  <c r="AQ2510" i="113"/>
  <c r="AS2661" i="112"/>
  <c r="AS2398" i="112"/>
  <c r="AQ1836" i="112"/>
  <c r="AS1509" i="112"/>
  <c r="AQ1882" i="113"/>
  <c r="AS3286" i="112"/>
  <c r="AQ2672" i="113"/>
  <c r="AQ1053" i="113"/>
  <c r="AQ550" i="112"/>
  <c r="AQ2277" i="113"/>
  <c r="AQ2865" i="113"/>
  <c r="AQ634" i="113"/>
  <c r="AQ3585" i="113"/>
  <c r="AQ2469" i="113"/>
  <c r="AS3009" i="112"/>
  <c r="AS1450" i="112"/>
  <c r="AQ1125" i="113"/>
  <c r="AQ2960" i="112"/>
  <c r="AQ1341" i="112"/>
  <c r="AS1018" i="112"/>
  <c r="AQ1606" i="113"/>
  <c r="AS1173" i="112"/>
  <c r="AQ1858" i="112"/>
  <c r="AS2889" i="112"/>
  <c r="AS2531" i="112"/>
  <c r="AQ2291" i="113"/>
  <c r="AQ1883" i="112"/>
  <c r="AQ2817" i="113"/>
  <c r="AQ1163" i="112"/>
  <c r="AS2723" i="112"/>
  <c r="AQ1932" i="112"/>
  <c r="AQ1090" i="112"/>
  <c r="AQ95" i="112"/>
  <c r="AS695" i="112"/>
  <c r="AQ2512" i="113"/>
  <c r="AQ1128" i="112"/>
  <c r="AS1045" i="112"/>
  <c r="AQ237" i="113"/>
  <c r="AS117" i="112"/>
  <c r="AQ1197" i="112"/>
  <c r="AQ3105" i="112"/>
  <c r="AQ923" i="112"/>
  <c r="AQ1621" i="112"/>
  <c r="AS1185" i="112"/>
  <c r="AQ1784" i="112"/>
  <c r="AQ859" i="112"/>
  <c r="AS1603" i="112"/>
  <c r="AS346" i="112"/>
  <c r="AS1507" i="112"/>
  <c r="AS222" i="112"/>
  <c r="AS292" i="112"/>
  <c r="AQ561" i="112"/>
  <c r="AS1137" i="112"/>
  <c r="AQ1338" i="112"/>
  <c r="AQ1620" i="112"/>
  <c r="AQ751" i="112"/>
  <c r="AQ895" i="112"/>
  <c r="AQ3104" i="112"/>
  <c r="AS306" i="112"/>
  <c r="AQ1477" i="112"/>
  <c r="AS202" i="112"/>
  <c r="AQ213" i="112"/>
  <c r="AQ2060" i="112"/>
  <c r="AQ1604" i="112"/>
  <c r="AS1256" i="112"/>
  <c r="AS1530" i="112"/>
  <c r="AQ55" i="112"/>
  <c r="AS1678" i="112"/>
  <c r="AQ3008" i="113"/>
  <c r="AQ3104" i="113"/>
  <c r="AQ2434" i="113"/>
  <c r="AS730" i="112"/>
  <c r="AQ765" i="112"/>
  <c r="AS216" i="112"/>
  <c r="AQ1333" i="112"/>
  <c r="AS291" i="112"/>
  <c r="AS1411" i="112"/>
  <c r="AS206" i="112"/>
  <c r="AS1315" i="112"/>
  <c r="AQ54" i="112"/>
  <c r="AQ1225" i="112"/>
  <c r="AQ2192" i="112"/>
  <c r="AQ202" i="112"/>
  <c r="AS1067" i="112"/>
  <c r="AQ2864" i="113"/>
  <c r="AQ1066" i="112"/>
  <c r="AQ1336" i="112"/>
  <c r="AS965" i="112"/>
  <c r="AQ21" i="112"/>
  <c r="AQ2925" i="112"/>
  <c r="AQ30" i="112"/>
  <c r="AQ1209" i="112"/>
  <c r="AQ1828" i="112"/>
  <c r="AS176" i="112"/>
  <c r="AQ45" i="112"/>
  <c r="AQ2998" i="112"/>
  <c r="AQ974" i="112"/>
  <c r="AS1254" i="112"/>
  <c r="AQ179" i="112"/>
  <c r="AQ1423" i="112"/>
  <c r="AQ1665" i="113"/>
  <c r="AQ2960" i="113"/>
  <c r="AS372" i="112"/>
  <c r="AQ2349" i="113"/>
  <c r="AQ837" i="113"/>
  <c r="AS1866" i="112"/>
  <c r="AS1027" i="112"/>
  <c r="AS26" i="112"/>
  <c r="AS1151" i="112"/>
  <c r="AQ1796" i="112"/>
  <c r="AQ1009" i="112"/>
  <c r="AQ1191" i="112"/>
  <c r="AS923" i="112"/>
  <c r="AQ727" i="112"/>
  <c r="AS209" i="112"/>
  <c r="AQ2111" i="113"/>
  <c r="AS729" i="112"/>
  <c r="AQ798" i="112"/>
  <c r="AQ1064" i="112"/>
  <c r="AS501" i="112"/>
  <c r="AQ29" i="112"/>
  <c r="AQ1558" i="112"/>
  <c r="AQ1047" i="112"/>
  <c r="AQ897" i="112"/>
  <c r="AQ615" i="112"/>
  <c r="AQ103" i="112"/>
  <c r="AQ1268" i="113"/>
  <c r="AS1196" i="112"/>
  <c r="AQ722" i="112"/>
  <c r="AQ964" i="112"/>
  <c r="AQ105" i="112"/>
  <c r="AQ131" i="112"/>
  <c r="AQ1316" i="112"/>
  <c r="AQ3428" i="113"/>
  <c r="AQ1317" i="112"/>
  <c r="AQ1749" i="112"/>
  <c r="AQ3369" i="112"/>
  <c r="AQ3153" i="113"/>
  <c r="AQ1413" i="113"/>
  <c r="AQ2577" i="113"/>
  <c r="AS1714" i="112"/>
  <c r="AS81" i="112"/>
  <c r="AS1882" i="112"/>
  <c r="AS945" i="112"/>
  <c r="AQ345" i="112"/>
  <c r="AQ1092" i="113"/>
  <c r="AQ1018" i="112"/>
  <c r="AQ2098" i="113"/>
  <c r="AQ2999" i="112"/>
  <c r="AS2819" i="112"/>
  <c r="AQ1450" i="113"/>
  <c r="AS660" i="112"/>
  <c r="AQ3177" i="113"/>
  <c r="AQ1103" i="112"/>
  <c r="AQ336" i="112"/>
  <c r="AS2350" i="112"/>
  <c r="AQ1414" i="113"/>
  <c r="AQ2614" i="112"/>
  <c r="AQ2927" i="112"/>
  <c r="AS3034" i="112"/>
  <c r="AQ2350" i="112"/>
  <c r="AS1163" i="112"/>
  <c r="AS1019" i="112"/>
  <c r="AQ3576" i="112"/>
  <c r="AQ173" i="113"/>
  <c r="AQ3226" i="113"/>
  <c r="AS3143" i="112"/>
  <c r="AQ166" i="112"/>
  <c r="AQ527" i="113"/>
  <c r="AQ1019" i="113"/>
  <c r="AQ561" i="113"/>
  <c r="AQ2961" i="113"/>
  <c r="AQ2134" i="113"/>
  <c r="AQ3321" i="113"/>
  <c r="AS2926" i="112"/>
  <c r="AQ2925" i="113"/>
  <c r="AS1139" i="112"/>
  <c r="AQ2496" i="113"/>
  <c r="AQ1918" i="112"/>
  <c r="AQ1161" i="113"/>
  <c r="AQ1630" i="113"/>
  <c r="AQ1536" i="113"/>
  <c r="AQ2794" i="113"/>
  <c r="AQ982" i="113"/>
  <c r="AQ587" i="113"/>
  <c r="AQ910" i="112"/>
  <c r="AQ190" i="113"/>
  <c r="AS875" i="112"/>
  <c r="AS3576" i="112"/>
  <c r="AQ1501" i="112"/>
  <c r="AQ501" i="112"/>
  <c r="AQ2452" i="112"/>
  <c r="AS2628" i="112"/>
  <c r="AS2564" i="112"/>
  <c r="AS2517" i="112"/>
  <c r="AS126" i="112"/>
  <c r="AQ939" i="112"/>
  <c r="AQ1586" i="112"/>
  <c r="AQ1460" i="112"/>
  <c r="AS25" i="112"/>
  <c r="AQ189" i="113"/>
  <c r="AS508" i="112"/>
  <c r="AS328" i="112"/>
  <c r="AS585" i="112"/>
  <c r="AQ236" i="112"/>
  <c r="AS522" i="112"/>
  <c r="AQ297" i="113"/>
  <c r="AS1302" i="112"/>
  <c r="AQ234" i="112"/>
  <c r="AQ3140" i="113"/>
  <c r="AQ2781" i="112"/>
  <c r="AS3120" i="112"/>
  <c r="AQ76" i="112"/>
  <c r="AQ2623" i="112"/>
  <c r="AQ1399" i="112"/>
  <c r="AS957" i="112"/>
  <c r="AQ27" i="113"/>
  <c r="AS848" i="112"/>
  <c r="AS1397" i="112"/>
  <c r="AQ2420" i="113"/>
  <c r="AS939" i="112"/>
  <c r="AS433" i="112"/>
  <c r="AQ2171" i="113"/>
  <c r="AQ782" i="112"/>
  <c r="AS1038" i="112"/>
  <c r="AS258" i="112"/>
  <c r="AQ1687" i="112"/>
  <c r="AQ1533" i="112"/>
  <c r="AQ2397" i="113"/>
  <c r="AQ2314" i="113"/>
  <c r="AS2530" i="112"/>
  <c r="AQ1018" i="113"/>
  <c r="AQ871" i="112"/>
  <c r="AQ813" i="112"/>
  <c r="AQ1255" i="112"/>
  <c r="AS919" i="112"/>
  <c r="AS813" i="112"/>
  <c r="AS795" i="112"/>
  <c r="AS357" i="112"/>
  <c r="AS687" i="112"/>
  <c r="AS234" i="112"/>
  <c r="AQ1119" i="112"/>
  <c r="AS1772" i="112"/>
  <c r="AS906" i="112"/>
  <c r="AQ594" i="112"/>
  <c r="AS830" i="112"/>
  <c r="AS1253" i="112"/>
  <c r="AS705" i="112"/>
  <c r="AQ514" i="113"/>
  <c r="AS309" i="112"/>
  <c r="AS671" i="112"/>
  <c r="AQ207" i="112"/>
  <c r="AQ671" i="112"/>
  <c r="AS3249" i="112"/>
  <c r="AQ824" i="112"/>
  <c r="AQ522" i="112"/>
  <c r="AS762" i="112"/>
  <c r="AQ295" i="112"/>
  <c r="AQ2819" i="112"/>
  <c r="AQ2145" i="112"/>
  <c r="AQ3212" i="113"/>
  <c r="AS694" i="112"/>
  <c r="AS2865" i="112"/>
  <c r="AQ621" i="113"/>
  <c r="AS2781" i="112"/>
  <c r="AS1773" i="112"/>
  <c r="AS3575" i="112"/>
  <c r="AQ2889" i="112"/>
  <c r="AQ3140" i="112"/>
  <c r="AQ2218" i="113"/>
  <c r="AQ513" i="112"/>
  <c r="AQ885" i="112"/>
  <c r="AQ1629" i="113"/>
  <c r="AQ3225" i="113"/>
  <c r="AQ442" i="113"/>
  <c r="AQ586" i="113"/>
  <c r="AS2205" i="112"/>
  <c r="AS1102" i="112"/>
  <c r="AQ3250" i="112"/>
  <c r="AS598" i="112"/>
  <c r="AQ154" i="113"/>
  <c r="AQ1571" i="112"/>
  <c r="AS1307" i="112"/>
  <c r="AQ3359" i="113"/>
  <c r="AS58" i="112"/>
  <c r="AS2578" i="112"/>
  <c r="AQ3370" i="113"/>
  <c r="AS622" i="112"/>
  <c r="AS2459" i="112"/>
  <c r="AQ2003" i="112"/>
  <c r="AS401" i="112"/>
  <c r="AS133" i="112"/>
  <c r="AQ525" i="113"/>
  <c r="AQ3572" i="113"/>
  <c r="AS2385" i="112"/>
  <c r="AQ2924" i="113"/>
  <c r="AS1625" i="112"/>
  <c r="AQ255" i="112"/>
  <c r="AS2516" i="112"/>
  <c r="AS387" i="112"/>
  <c r="AQ1555" i="112"/>
  <c r="AS247" i="112"/>
  <c r="AQ1011" i="112"/>
  <c r="AQ3226" i="112"/>
  <c r="AQ595" i="112"/>
  <c r="AS289" i="112"/>
  <c r="AQ1340" i="112"/>
  <c r="AQ2272" i="112"/>
  <c r="AS2302" i="112"/>
  <c r="AQ1627" i="112"/>
  <c r="AS181" i="112"/>
  <c r="AQ2037" i="113"/>
  <c r="AQ2864" i="112"/>
  <c r="AQ899" i="112"/>
  <c r="AS2880" i="112"/>
  <c r="AS473" i="112"/>
  <c r="AS248" i="112"/>
  <c r="AS226" i="112"/>
  <c r="AQ1579" i="112"/>
  <c r="AS1998" i="112"/>
  <c r="AQ1291" i="112"/>
  <c r="AQ1375" i="112"/>
  <c r="AS443" i="112"/>
  <c r="AQ8" i="112"/>
  <c r="AS2097" i="112"/>
  <c r="AQ227" i="113"/>
  <c r="AQ2061" i="113"/>
  <c r="AS2816" i="112"/>
  <c r="AS457" i="112"/>
  <c r="AS2090" i="112"/>
  <c r="AQ867" i="112"/>
  <c r="AS2692" i="112"/>
  <c r="AS430" i="112"/>
  <c r="AQ2052" i="112"/>
  <c r="AS1508" i="112"/>
  <c r="AQ1907" i="112"/>
  <c r="AS148" i="112"/>
  <c r="AS1301" i="112"/>
  <c r="AQ980" i="113"/>
  <c r="AQ795" i="112"/>
  <c r="AQ1679" i="112"/>
  <c r="AQ459" i="112"/>
  <c r="AQ511" i="112"/>
  <c r="AQ3476" i="112"/>
  <c r="AQ476" i="113"/>
  <c r="AS1480" i="112"/>
  <c r="AQ1835" i="112"/>
  <c r="AQ132" i="112"/>
  <c r="AS789" i="112"/>
  <c r="AQ1700" i="113"/>
  <c r="AS465" i="112"/>
  <c r="AS1583" i="112"/>
  <c r="AQ298" i="112"/>
  <c r="AS1077" i="112"/>
  <c r="AQ2648" i="113"/>
  <c r="AS634" i="112"/>
  <c r="AQ1450" i="112"/>
  <c r="AQ369" i="112"/>
  <c r="AQ886" i="113"/>
  <c r="AQ1827" i="112"/>
  <c r="AQ1366" i="112"/>
  <c r="AQ1588" i="112"/>
  <c r="AS1476" i="112"/>
  <c r="AQ1803" i="112"/>
  <c r="AQ1358" i="112"/>
  <c r="AQ1580" i="112"/>
  <c r="AS1248" i="112"/>
  <c r="AQ1516" i="112"/>
  <c r="AS35" i="112"/>
  <c r="AQ1439" i="112"/>
  <c r="AQ633" i="113"/>
  <c r="AS204" i="112"/>
  <c r="AQ1373" i="112"/>
  <c r="AQ112" i="112"/>
  <c r="AS2070" i="112"/>
  <c r="AS3466" i="112"/>
  <c r="AS1088" i="112"/>
  <c r="AQ1222" i="112"/>
  <c r="AQ1496" i="112"/>
  <c r="AQ2480" i="112"/>
  <c r="AQ991" i="112"/>
  <c r="AQ3296" i="113"/>
  <c r="AS130" i="112"/>
  <c r="AS1295" i="112"/>
  <c r="AQ28" i="112"/>
  <c r="AQ272" i="112"/>
  <c r="AQ1605" i="113"/>
  <c r="AQ2313" i="113"/>
  <c r="AQ1883" i="113"/>
  <c r="AS2181" i="112"/>
  <c r="AS1162" i="112"/>
  <c r="AS550" i="112"/>
  <c r="AS1559" i="112"/>
  <c r="AQ1664" i="112"/>
  <c r="AQ2865" i="112"/>
  <c r="AQ981" i="113"/>
  <c r="AQ1956" i="112"/>
  <c r="AS1197" i="112"/>
  <c r="AS2290" i="112"/>
  <c r="AQ165" i="112"/>
  <c r="AQ57" i="112"/>
  <c r="AQ1032" i="113"/>
  <c r="AS1534" i="112"/>
  <c r="AS189" i="112"/>
  <c r="AQ958" i="113"/>
  <c r="AS1053" i="112"/>
  <c r="AQ47" i="112"/>
  <c r="AQ2242" i="113"/>
  <c r="AQ622" i="113"/>
  <c r="AQ3033" i="113"/>
  <c r="AQ743" i="113"/>
  <c r="AQ1030" i="112"/>
  <c r="AQ1703" i="112"/>
  <c r="AQ29" i="113"/>
  <c r="AS1271" i="112"/>
  <c r="AQ2565" i="112"/>
  <c r="AQ275" i="112"/>
  <c r="AS1413" i="112"/>
  <c r="AS43" i="112"/>
  <c r="AQ1376" i="112"/>
  <c r="AQ1232" i="113"/>
  <c r="AQ1966" i="113"/>
  <c r="AQ216" i="113"/>
  <c r="AQ675" i="112"/>
  <c r="AS2362" i="112"/>
  <c r="AS1081" i="112"/>
  <c r="AQ3354" i="112"/>
  <c r="AS617" i="112"/>
  <c r="AS2298" i="112"/>
  <c r="AQ1554" i="112"/>
  <c r="AQ2020" i="112"/>
  <c r="AQ206" i="112"/>
  <c r="AS68" i="112"/>
  <c r="AS3069" i="112"/>
  <c r="AQ1003" i="112"/>
  <c r="AS1735" i="112"/>
  <c r="AS721" i="112"/>
  <c r="AS75" i="112"/>
  <c r="AQ2036" i="112"/>
  <c r="AS1425" i="112"/>
  <c r="AQ1530" i="112"/>
  <c r="AQ1963" i="112"/>
  <c r="AQ180" i="112"/>
  <c r="AQ1876" i="112"/>
  <c r="AQ3430" i="112"/>
  <c r="AQ683" i="112"/>
  <c r="AQ1648" i="112"/>
  <c r="AQ396" i="112"/>
  <c r="AS19" i="112"/>
  <c r="AQ741" i="113"/>
  <c r="AS2924" i="112"/>
  <c r="AQ2181" i="112"/>
  <c r="AQ1773" i="113"/>
  <c r="AS994" i="112"/>
  <c r="AQ1947" i="112"/>
  <c r="AS1408" i="112"/>
  <c r="AQ1652" i="112"/>
  <c r="AS1520" i="112"/>
  <c r="AQ1915" i="112"/>
  <c r="AS1400" i="112"/>
  <c r="AQ1640" i="112"/>
  <c r="AS1296" i="112"/>
  <c r="AS1578" i="112"/>
  <c r="AQ331" i="112"/>
  <c r="AQ37" i="112"/>
  <c r="AQ2096" i="112"/>
  <c r="AS250" i="112"/>
  <c r="AS1423" i="112"/>
  <c r="AQ152" i="112"/>
  <c r="AQ79" i="112"/>
  <c r="AQ1892" i="112"/>
  <c r="AS2253" i="112"/>
  <c r="AS1264" i="112"/>
  <c r="AS1546" i="112"/>
  <c r="AQ129" i="112"/>
  <c r="AS1946" i="112"/>
  <c r="AQ3550" i="112"/>
  <c r="AS180" i="112"/>
  <c r="AQ1357" i="112"/>
  <c r="AQ78" i="112"/>
  <c r="AS390" i="112"/>
  <c r="AQ3212" i="112"/>
  <c r="AQ957" i="113"/>
  <c r="AQ1917" i="112"/>
  <c r="AS1858" i="112"/>
  <c r="AQ2112" i="113"/>
  <c r="AS1542" i="112"/>
  <c r="AS1156" i="112"/>
  <c r="AQ1372" i="112"/>
  <c r="AS1260" i="112"/>
  <c r="AQ1520" i="112"/>
  <c r="AS1148" i="112"/>
  <c r="AQ1364" i="112"/>
  <c r="AQ1014" i="112"/>
  <c r="AS1294" i="112"/>
  <c r="AS425" i="112"/>
  <c r="AQ26" i="112"/>
  <c r="AQ620" i="113"/>
  <c r="AQ3018" i="112"/>
  <c r="AS1155" i="112"/>
  <c r="AS1646" i="112"/>
  <c r="AS136" i="112"/>
  <c r="AS3392" i="112"/>
  <c r="AS1713" i="112"/>
  <c r="AQ990" i="112"/>
  <c r="AS1262" i="112"/>
  <c r="AS260" i="112"/>
  <c r="AQ1657" i="112"/>
  <c r="AQ261" i="112"/>
  <c r="AS1710" i="112"/>
  <c r="AS1051" i="112"/>
  <c r="AS1261" i="112"/>
  <c r="AS2597" i="112"/>
  <c r="AQ2348" i="112"/>
  <c r="AS2348" i="112"/>
  <c r="AS262" i="112"/>
  <c r="AQ658" i="113"/>
  <c r="AQ515" i="113"/>
  <c r="AQ2184" i="113"/>
  <c r="AQ1233" i="112"/>
  <c r="AS621" i="112"/>
  <c r="AQ1893" i="112"/>
  <c r="AQ372" i="113"/>
  <c r="AQ1845" i="113"/>
  <c r="AS1461" i="112"/>
  <c r="AQ2495" i="113"/>
  <c r="AS1524" i="112"/>
  <c r="AS478" i="112"/>
  <c r="AQ3513" i="113"/>
  <c r="AQ12" i="113"/>
  <c r="AQ1928" i="113"/>
  <c r="AQ3440" i="112"/>
  <c r="AS2061" i="112"/>
  <c r="AQ299" i="113"/>
  <c r="AQ2326" i="112"/>
  <c r="AS851" i="112"/>
  <c r="AQ3478" i="112"/>
  <c r="AQ3000" i="112"/>
  <c r="AQ2529" i="113"/>
  <c r="AS1030" i="112"/>
  <c r="AS984" i="112"/>
  <c r="AQ3082" i="113"/>
  <c r="AS1813" i="112"/>
  <c r="AQ1967" i="113"/>
  <c r="AQ2746" i="112"/>
  <c r="AQ235" i="112"/>
  <c r="AQ1916" i="112"/>
  <c r="AQ2024" i="113"/>
  <c r="AQ2637" i="112"/>
  <c r="AQ2493" i="112"/>
  <c r="AS429" i="112"/>
  <c r="AQ689" i="112"/>
  <c r="AS781" i="112"/>
  <c r="AQ797" i="112"/>
  <c r="AQ399" i="112"/>
  <c r="AQ681" i="112"/>
  <c r="AS218" i="112"/>
  <c r="AQ573" i="112"/>
  <c r="AS131" i="112"/>
  <c r="AQ139" i="112"/>
  <c r="AQ441" i="113"/>
  <c r="AS798" i="112"/>
  <c r="AQ490" i="112"/>
  <c r="AQ728" i="112"/>
  <c r="AQ251" i="112"/>
  <c r="AQ2384" i="112"/>
  <c r="AQ3152" i="113"/>
  <c r="AS201" i="112"/>
  <c r="AQ537" i="112"/>
  <c r="AS105" i="112"/>
  <c r="AS30" i="112"/>
  <c r="AQ2255" i="113"/>
  <c r="AS722" i="112"/>
  <c r="AS428" i="112"/>
  <c r="AS658" i="112"/>
  <c r="AQ178" i="112"/>
  <c r="AQ1893" i="113"/>
  <c r="AS2096" i="112"/>
  <c r="AQ800" i="113"/>
  <c r="AS635" i="112"/>
  <c r="AQ1102" i="112"/>
  <c r="AQ706" i="112"/>
  <c r="AS91" i="112"/>
  <c r="AQ417" i="112"/>
  <c r="AS187" i="112"/>
  <c r="AQ525" i="112"/>
  <c r="AQ73" i="112"/>
  <c r="AQ401" i="112"/>
  <c r="AQ1735" i="112"/>
  <c r="AS327" i="112"/>
  <c r="AQ1299" i="112"/>
  <c r="AQ127" i="112"/>
  <c r="AS764" i="112"/>
  <c r="AQ540" i="112"/>
  <c r="AS278" i="112"/>
  <c r="AS474" i="112"/>
  <c r="AQ943" i="112"/>
  <c r="AS2818" i="112"/>
  <c r="AQ273" i="112"/>
  <c r="AQ1619" i="112"/>
  <c r="AS311" i="112"/>
  <c r="AQ1187" i="112"/>
  <c r="AS37" i="112"/>
  <c r="AS1990" i="112"/>
  <c r="AQ468" i="112"/>
  <c r="AS2629" i="112"/>
  <c r="AS2374" i="112"/>
  <c r="AS113" i="112"/>
  <c r="AS2780" i="112"/>
  <c r="AS1916" i="112"/>
  <c r="AQ2852" i="113"/>
  <c r="AS1415" i="112"/>
  <c r="AQ2279" i="112"/>
  <c r="AQ3069" i="112"/>
  <c r="AQ1155" i="112"/>
  <c r="AQ2906" i="112"/>
  <c r="AQ1587" i="112"/>
  <c r="AQ289" i="112"/>
  <c r="AQ1075" i="112"/>
  <c r="AQ2778" i="112"/>
  <c r="AS537" i="112"/>
  <c r="AS2442" i="112"/>
  <c r="AS350" i="112"/>
  <c r="AS174" i="112"/>
  <c r="AS2710" i="112"/>
  <c r="AS1473" i="112"/>
  <c r="AS1950" i="112"/>
  <c r="AQ1195" i="112"/>
  <c r="AQ927" i="112"/>
  <c r="AS405" i="112"/>
  <c r="AQ2204" i="113"/>
  <c r="AQ451" i="112"/>
  <c r="AS2346" i="112"/>
  <c r="AS296" i="112"/>
  <c r="AQ142" i="112"/>
  <c r="AS2036" i="112"/>
  <c r="AQ1147" i="112"/>
  <c r="AS1798" i="112"/>
  <c r="AQ827" i="112"/>
  <c r="AS212" i="112"/>
  <c r="AQ1857" i="112"/>
  <c r="AQ3500" i="112"/>
  <c r="AS334" i="112"/>
  <c r="AS2422" i="112"/>
  <c r="AS2254" i="112"/>
  <c r="AQ2926" i="112"/>
  <c r="AQ3358" i="112"/>
  <c r="AS597" i="112"/>
  <c r="AQ3287" i="112"/>
  <c r="AQ3248" i="113"/>
  <c r="AS1270" i="112"/>
  <c r="AS850" i="112"/>
  <c r="AQ1534" i="112"/>
  <c r="AQ308" i="112"/>
  <c r="AQ1702" i="112"/>
  <c r="AQ1380" i="113"/>
  <c r="AQ1269" i="113"/>
  <c r="AQ2205" i="112"/>
  <c r="AS586" i="112"/>
  <c r="AQ562" i="112"/>
  <c r="AQ563" i="112"/>
  <c r="AS1606" i="112"/>
  <c r="AS263" i="112"/>
  <c r="AS3000" i="112"/>
  <c r="AS2206" i="112"/>
  <c r="AQ2062" i="113"/>
  <c r="AS2638" i="112"/>
  <c r="AQ3513" i="112"/>
  <c r="AQ2712" i="112"/>
  <c r="AQ2185" i="113"/>
  <c r="AQ2147" i="112"/>
  <c r="AQ1811" i="113"/>
  <c r="AQ263" i="112"/>
  <c r="AQ13" i="113"/>
  <c r="AQ910" i="113"/>
  <c r="AQ2856" i="112"/>
  <c r="AQ1741" i="113"/>
  <c r="AS636" i="112"/>
  <c r="AS3010" i="112"/>
  <c r="AQ1269" i="112"/>
  <c r="AS3071" i="112"/>
  <c r="AS2675" i="112"/>
  <c r="AQ1558" i="113"/>
  <c r="AQ3123" i="112"/>
  <c r="AQ587" i="112"/>
  <c r="AQ3010" i="112"/>
  <c r="AQ1990" i="113"/>
  <c r="AQ1413" i="112"/>
  <c r="AQ2038" i="112"/>
  <c r="AS190" i="112"/>
  <c r="AQ2423" i="112"/>
  <c r="AQ334" i="113"/>
  <c r="AQ3249" i="113"/>
  <c r="AQ802" i="112"/>
  <c r="AQ2219" i="113"/>
  <c r="AS1069" i="112"/>
  <c r="AS802" i="112"/>
  <c r="AQ3034" i="112"/>
  <c r="AS1788" i="112"/>
  <c r="AS82" i="112"/>
  <c r="AQ1267" i="112"/>
  <c r="AQ1459" i="112"/>
  <c r="AQ1395" i="112"/>
  <c r="AS1337" i="112"/>
  <c r="AQ400" i="112"/>
  <c r="AQ1569" i="112"/>
  <c r="AQ355" i="112"/>
  <c r="AS2122" i="112"/>
  <c r="AQ907" i="112"/>
  <c r="AQ1232" i="112"/>
  <c r="AQ792" i="112"/>
  <c r="AQ784" i="112"/>
  <c r="AS538" i="112"/>
  <c r="AQ2048" i="112"/>
  <c r="AQ368" i="112"/>
  <c r="AQ1583" i="112"/>
  <c r="AS1545" i="112"/>
  <c r="AS1113" i="112"/>
  <c r="AQ836" i="113"/>
  <c r="AQ1485" i="113"/>
  <c r="AQ1426" i="112"/>
  <c r="AQ2574" i="112"/>
  <c r="AQ292" i="112"/>
  <c r="AS2518" i="112"/>
  <c r="AS2126" i="112"/>
  <c r="AS2198" i="112"/>
  <c r="AQ311" i="113"/>
  <c r="AQ2624" i="112"/>
  <c r="AS208" i="112"/>
  <c r="AS1647" i="112"/>
  <c r="AQ1355" i="112"/>
  <c r="AQ3512" i="113"/>
  <c r="AS1361" i="112"/>
  <c r="AS1902" i="112"/>
  <c r="AQ1051" i="112"/>
  <c r="AS581" i="112"/>
  <c r="AS1881" i="112"/>
  <c r="AQ300" i="112"/>
  <c r="AQ298" i="113"/>
  <c r="AQ81" i="112"/>
  <c r="AQ1810" i="113"/>
  <c r="AQ2526" i="112"/>
  <c r="AS1580" i="112"/>
  <c r="AS1945" i="112"/>
  <c r="AS633" i="112"/>
  <c r="AQ2468" i="112"/>
  <c r="AS1556" i="112"/>
  <c r="AS1913" i="112"/>
  <c r="AQ1446" i="112"/>
  <c r="AQ1795" i="112"/>
  <c r="AQ108" i="112"/>
  <c r="AQ427" i="112"/>
  <c r="AS45" i="112"/>
  <c r="AS577" i="112"/>
  <c r="AS1619" i="112"/>
  <c r="AS362" i="112"/>
  <c r="AS1589" i="112"/>
  <c r="AQ2494" i="113"/>
  <c r="AQ2060" i="113"/>
  <c r="AQ1422" i="112"/>
  <c r="AQ1733" i="112"/>
  <c r="AQ74" i="112"/>
  <c r="AQ199" i="112"/>
  <c r="AS740" i="112"/>
  <c r="AQ364" i="112"/>
  <c r="AS1515" i="112"/>
  <c r="AQ242" i="112"/>
  <c r="AQ379" i="112"/>
  <c r="AQ164" i="112"/>
  <c r="AQ705" i="112"/>
  <c r="AS983" i="112"/>
  <c r="AQ731" i="113"/>
  <c r="AS1317" i="112"/>
  <c r="AQ742" i="113"/>
  <c r="AQ2241" i="112"/>
  <c r="AQ2456" i="112"/>
  <c r="AQ2711" i="112"/>
  <c r="AQ301" i="112"/>
  <c r="AQ1594" i="112"/>
  <c r="AS1306" i="112"/>
  <c r="AS3501" i="112"/>
  <c r="AQ3178" i="112"/>
  <c r="AS2674" i="112"/>
  <c r="AQ492" i="112"/>
  <c r="AQ1991" i="112"/>
  <c r="AS706" i="112"/>
  <c r="AS2434" i="112"/>
  <c r="AQ3068" i="113"/>
  <c r="AQ851" i="112"/>
  <c r="AQ10" i="112"/>
  <c r="AS2098" i="112"/>
  <c r="AQ493" i="112"/>
  <c r="AQ1713" i="112"/>
  <c r="AS2182" i="112"/>
  <c r="AQ3213" i="113"/>
  <c r="AQ3288" i="112"/>
  <c r="AQ981" i="112"/>
  <c r="AS2062" i="112"/>
  <c r="AQ2025" i="113"/>
  <c r="AS2712" i="112"/>
  <c r="AQ222" i="112"/>
  <c r="AQ2744" i="112"/>
  <c r="AS2289" i="112"/>
  <c r="AQ153" i="113"/>
  <c r="AQ2721" i="113"/>
  <c r="AQ1424" i="112"/>
  <c r="AQ1042" i="112"/>
  <c r="AQ1264" i="112"/>
  <c r="AQ1158" i="112"/>
  <c r="AQ1408" i="112"/>
  <c r="AS1016" i="112"/>
  <c r="AQ1256" i="112"/>
  <c r="AS924" i="112"/>
  <c r="AS1194" i="112"/>
  <c r="AQ575" i="112"/>
  <c r="AS417" i="112"/>
  <c r="AQ1126" i="112"/>
  <c r="AQ1591" i="112"/>
  <c r="AS1015" i="112"/>
  <c r="AQ1159" i="112"/>
  <c r="AS1557" i="112"/>
  <c r="AS1028" i="112"/>
  <c r="AS2600" i="112"/>
  <c r="AQ898" i="112"/>
  <c r="AQ1160" i="112"/>
  <c r="AS21" i="112"/>
  <c r="AQ286" i="112"/>
  <c r="AS2576" i="112"/>
  <c r="AS1229" i="112"/>
  <c r="AS931" i="112"/>
  <c r="AQ791" i="112"/>
  <c r="AS369" i="112"/>
  <c r="AQ2276" i="113"/>
  <c r="AS3430" i="112"/>
  <c r="AQ333" i="113"/>
  <c r="AQ3431" i="112"/>
  <c r="AQ2613" i="112"/>
  <c r="AS1182" i="112"/>
  <c r="AS784" i="112"/>
  <c r="AS990" i="112"/>
  <c r="AQ894" i="112"/>
  <c r="AQ1156" i="112"/>
  <c r="AS776" i="112"/>
  <c r="AS974" i="112"/>
  <c r="AQ666" i="112"/>
  <c r="AQ904" i="112"/>
  <c r="AQ1471" i="112"/>
  <c r="AS3176" i="112"/>
  <c r="AS1857" i="112"/>
  <c r="AQ423" i="112"/>
  <c r="AS751" i="112"/>
  <c r="AS276" i="112"/>
  <c r="AS1695" i="112"/>
  <c r="AS993" i="112"/>
  <c r="AQ940" i="112"/>
  <c r="AQ642" i="112"/>
  <c r="AS870" i="112"/>
  <c r="AQ435" i="112"/>
  <c r="AS1316" i="112"/>
  <c r="AQ3177" i="112"/>
  <c r="AQ288" i="112"/>
  <c r="AS655" i="112"/>
  <c r="AS199" i="112"/>
  <c r="AQ543" i="112"/>
  <c r="AS2529" i="112"/>
  <c r="AQ2385" i="113"/>
  <c r="AS2325" i="112"/>
  <c r="AQ1605" i="112"/>
  <c r="AS1991" i="112"/>
  <c r="AQ900" i="112"/>
  <c r="AS524" i="112"/>
  <c r="AS962" i="112"/>
  <c r="AS616" i="112"/>
  <c r="AS882" i="112"/>
  <c r="AQ506" i="112"/>
  <c r="AS714" i="112"/>
  <c r="AS420" i="112"/>
  <c r="AS650" i="112"/>
  <c r="AQ154" i="112"/>
  <c r="AQ705" i="113"/>
  <c r="AQ2025" i="112"/>
  <c r="AS107" i="112"/>
  <c r="AS455" i="112"/>
  <c r="AS2214" i="112"/>
  <c r="AQ1551" i="112"/>
  <c r="AQ2180" i="112"/>
  <c r="AS682" i="112"/>
  <c r="AS396" i="112"/>
  <c r="AS630" i="112"/>
  <c r="AS138" i="112"/>
  <c r="AQ332" i="113"/>
  <c r="AQ512" i="112"/>
  <c r="AQ2432" i="112"/>
  <c r="AS391" i="112"/>
  <c r="AQ1603" i="112"/>
  <c r="AS353" i="112"/>
  <c r="AQ2780" i="112"/>
  <c r="AQ1160" i="113"/>
  <c r="AQ1701" i="113"/>
  <c r="AQ3551" i="112"/>
  <c r="AQ405" i="113"/>
  <c r="AQ335" i="112"/>
  <c r="AQ2038" i="113"/>
  <c r="AQ1740" i="113"/>
  <c r="AQ1738" i="112"/>
  <c r="AS2722" i="112"/>
  <c r="AQ2133" i="113"/>
  <c r="AS2577" i="112"/>
  <c r="AS2146" i="112"/>
  <c r="AS1749" i="112"/>
  <c r="AS492" i="112"/>
  <c r="AQ172" i="113"/>
  <c r="AQ3392" i="113"/>
  <c r="AQ3297" i="113"/>
  <c r="AQ2325" i="112"/>
  <c r="AS1068" i="112"/>
  <c r="AQ3465" i="112"/>
  <c r="AS2136" i="112"/>
  <c r="AS2495" i="112"/>
  <c r="AQ1846" i="113"/>
  <c r="AQ1606" i="112"/>
  <c r="AS1525" i="112"/>
  <c r="AQ1774" i="112"/>
  <c r="AQ551" i="112"/>
  <c r="AQ1462" i="112"/>
  <c r="AQ1054" i="113"/>
  <c r="AS1318" i="112"/>
  <c r="AS1365" i="112"/>
  <c r="AS884" i="112"/>
  <c r="AS1125" i="112"/>
  <c r="AQ3464" i="113"/>
  <c r="AS1702" i="112"/>
  <c r="AQ1224" i="112"/>
  <c r="AQ826" i="112"/>
  <c r="AQ1048" i="112"/>
  <c r="AS936" i="112"/>
  <c r="AQ1216" i="112"/>
  <c r="AQ818" i="112"/>
  <c r="AQ1040" i="112"/>
  <c r="AQ714" i="112"/>
  <c r="AQ956" i="112"/>
  <c r="AS41" i="112"/>
  <c r="AS869" i="112"/>
  <c r="AQ3368" i="112"/>
  <c r="AQ631" i="112"/>
  <c r="AQ793" i="112"/>
  <c r="AS349" i="112"/>
  <c r="AQ163" i="112"/>
  <c r="AQ479" i="112"/>
  <c r="AS2277" i="112"/>
  <c r="AQ682" i="112"/>
  <c r="AS930" i="112"/>
  <c r="AQ25" i="112"/>
  <c r="AQ141" i="112"/>
  <c r="AQ873" i="112"/>
  <c r="AS381" i="112"/>
  <c r="AS715" i="112"/>
  <c r="AS241" i="112"/>
  <c r="AQ1247" i="112"/>
  <c r="AQ1196" i="112"/>
  <c r="AQ3032" i="113"/>
  <c r="AS57" i="112"/>
  <c r="AQ3358" i="113"/>
  <c r="AQ621" i="112"/>
  <c r="AS942" i="112"/>
  <c r="AS572" i="112"/>
  <c r="AS1010" i="112"/>
  <c r="AQ678" i="112"/>
  <c r="AS934" i="112"/>
  <c r="AS548" i="112"/>
  <c r="AS774" i="112"/>
  <c r="AS460" i="112"/>
  <c r="AQ688" i="112"/>
  <c r="AQ214" i="112"/>
  <c r="AQ764" i="113"/>
  <c r="AQ2636" i="112"/>
  <c r="AQ149" i="112"/>
  <c r="AS503" i="112"/>
  <c r="AS3312" i="112"/>
  <c r="AQ403" i="112"/>
  <c r="AQ585" i="113"/>
  <c r="AS738" i="112"/>
  <c r="AS436" i="112"/>
  <c r="AQ672" i="112"/>
  <c r="AS186" i="112"/>
  <c r="AQ2348" i="113"/>
  <c r="AS2145" i="112"/>
  <c r="AS71" i="112"/>
  <c r="AS431" i="112"/>
  <c r="AQ1948" i="112"/>
  <c r="AQ1039" i="112"/>
  <c r="AS1161" i="112"/>
  <c r="AQ2241" i="113"/>
  <c r="AQ3333" i="112"/>
  <c r="AQ94" i="112"/>
  <c r="AQ1029" i="112"/>
  <c r="AQ684" i="112"/>
  <c r="AS348" i="112"/>
  <c r="AQ760" i="112"/>
  <c r="AS424" i="112"/>
  <c r="AQ676" i="112"/>
  <c r="AQ330" i="112"/>
  <c r="AS506" i="112"/>
  <c r="AS2960" i="112"/>
  <c r="AS450" i="112"/>
  <c r="AQ395" i="112"/>
  <c r="AQ2001" i="112"/>
  <c r="AQ1701" i="112"/>
  <c r="AQ1411" i="112"/>
  <c r="AS271" i="112"/>
  <c r="AQ979" i="112"/>
  <c r="AQ1908" i="112"/>
  <c r="AS3008" i="112"/>
  <c r="AQ476" i="112"/>
  <c r="AS2693" i="112"/>
  <c r="AQ2576" i="112"/>
  <c r="AQ177" i="112"/>
  <c r="AS800" i="112"/>
  <c r="AQ693" i="112"/>
  <c r="AS1065" i="112"/>
  <c r="AQ3527" i="112"/>
  <c r="AQ643" i="112"/>
  <c r="AS310" i="112"/>
  <c r="AS1305" i="112"/>
  <c r="AQ2780" i="113"/>
  <c r="AS1629" i="112"/>
  <c r="AS2746" i="112"/>
  <c r="AQ1173" i="112"/>
  <c r="AQ3122" i="112"/>
  <c r="AQ238" i="113"/>
  <c r="AQ2002" i="112"/>
  <c r="AS3586" i="112"/>
  <c r="AQ801" i="112"/>
  <c r="AQ945" i="112"/>
  <c r="AS1138" i="112"/>
  <c r="AQ262" i="112"/>
  <c r="AS1126" i="112"/>
  <c r="AQ1485" i="112"/>
  <c r="AS2637" i="112"/>
  <c r="AQ2362" i="113"/>
  <c r="AS3551" i="112"/>
  <c r="AS155" i="112"/>
  <c r="AQ477" i="113"/>
  <c r="AQ1486" i="113"/>
  <c r="AQ2422" i="113"/>
  <c r="AQ370" i="112"/>
  <c r="AQ1427" i="112"/>
  <c r="AQ2674" i="112"/>
  <c r="AS373" i="112"/>
  <c r="AQ1665" i="112"/>
  <c r="AS1571" i="112"/>
  <c r="AQ1307" i="112"/>
  <c r="AQ1630" i="112"/>
  <c r="AS3154" i="112"/>
  <c r="AQ1940" i="112"/>
  <c r="AS217" i="112"/>
  <c r="AS2673" i="112"/>
  <c r="AQ2564" i="112"/>
  <c r="AS2925" i="112"/>
  <c r="AS2106" i="112"/>
  <c r="AQ1474" i="112"/>
  <c r="AS1723" i="112"/>
  <c r="AQ1582" i="112"/>
  <c r="AS2058" i="112"/>
  <c r="AS1448" i="112"/>
  <c r="AS1691" i="112"/>
  <c r="AS1356" i="112"/>
  <c r="AS1638" i="112"/>
  <c r="AS981" i="112"/>
  <c r="AQ1407" i="112"/>
  <c r="AQ2421" i="112"/>
  <c r="AS322" i="112"/>
  <c r="AS1495" i="112"/>
  <c r="AQ210" i="112"/>
  <c r="AS243" i="112"/>
  <c r="AQ1172" i="112"/>
  <c r="AS2457" i="112"/>
  <c r="AQ1330" i="112"/>
  <c r="AS1602" i="112"/>
  <c r="AS533" i="112"/>
  <c r="AS242" i="112"/>
  <c r="AS1414" i="112"/>
  <c r="AS224" i="112"/>
  <c r="AS1399" i="112"/>
  <c r="AQ136" i="112"/>
  <c r="AS32" i="112"/>
  <c r="AS1593" i="112"/>
  <c r="AQ2720" i="112"/>
  <c r="AS46" i="112"/>
  <c r="AS3142" i="112"/>
  <c r="AQ3441" i="113"/>
  <c r="AS1590" i="112"/>
  <c r="AS1216" i="112"/>
  <c r="AS1422" i="112"/>
  <c r="AQ1326" i="112"/>
  <c r="AS1582" i="112"/>
  <c r="AS1208" i="112"/>
  <c r="AS1406" i="112"/>
  <c r="AS1080" i="112"/>
  <c r="AS1354" i="112"/>
  <c r="AQ1183" i="112"/>
  <c r="AS29" i="112"/>
  <c r="AS2313" i="112"/>
  <c r="AS38" i="112"/>
  <c r="AQ1217" i="112"/>
  <c r="AS1962" i="112"/>
  <c r="AS184" i="112"/>
  <c r="AS1748" i="112"/>
  <c r="AQ3440" i="113"/>
  <c r="AS1048" i="112"/>
  <c r="AQ1328" i="112"/>
  <c r="AS837" i="112"/>
  <c r="AS677" i="112"/>
  <c r="AS2169" i="112"/>
  <c r="AS2230" i="112"/>
  <c r="AQ1121" i="112"/>
  <c r="AQ1511" i="112"/>
  <c r="AS112" i="112"/>
  <c r="AS2134" i="112"/>
  <c r="AQ1017" i="113"/>
  <c r="AQ526" i="113"/>
  <c r="AQ2220" i="112"/>
  <c r="AS2314" i="112"/>
  <c r="AQ1332" i="112"/>
  <c r="AQ934" i="112"/>
  <c r="AS1170" i="112"/>
  <c r="AS1044" i="112"/>
  <c r="AS1314" i="112"/>
  <c r="AQ926" i="112"/>
  <c r="AS1154" i="112"/>
  <c r="AS816" i="112"/>
  <c r="AS1078" i="112"/>
  <c r="AS757" i="112"/>
  <c r="AQ35" i="112"/>
  <c r="AQ1031" i="113"/>
  <c r="AQ1111" i="112"/>
  <c r="AQ905" i="112"/>
  <c r="AS669" i="112"/>
  <c r="AQ151" i="112"/>
  <c r="AQ116" i="113"/>
  <c r="AS982" i="112"/>
  <c r="AQ790" i="112"/>
  <c r="AS1046" i="112"/>
  <c r="AS385" i="112"/>
  <c r="AS2992" i="112"/>
  <c r="AQ491" i="112"/>
  <c r="AQ759" i="112"/>
  <c r="AS819" i="112"/>
  <c r="AQ391" i="112"/>
  <c r="AQ1087" i="112"/>
  <c r="AQ2289" i="112"/>
  <c r="AQ1916" i="113"/>
  <c r="AQ3501" i="112"/>
  <c r="AQ3213" i="112"/>
  <c r="AQ156" i="112"/>
  <c r="AQ2170" i="112"/>
  <c r="AQ909" i="113"/>
  <c r="AQ1882" i="112"/>
  <c r="AQ1570" i="112"/>
  <c r="AS2601" i="112"/>
  <c r="AQ2256" i="113"/>
  <c r="AS874" i="112"/>
  <c r="AS801" i="112"/>
  <c r="AS2002" i="112"/>
  <c r="AQ1500" i="112"/>
  <c r="AQ1629" i="112"/>
  <c r="AS1956" i="112"/>
  <c r="AQ694" i="112"/>
  <c r="AQ2816" i="113"/>
  <c r="AS2566" i="112"/>
  <c r="AS47" i="112"/>
  <c r="AS1992" i="112"/>
  <c r="AQ2315" i="112"/>
  <c r="AQ635" i="113"/>
  <c r="AQ2363" i="113"/>
  <c r="AQ948" i="113"/>
  <c r="AQ1033" i="113"/>
  <c r="AQ657" i="112"/>
  <c r="AQ1233" i="113"/>
  <c r="AQ3441" i="112"/>
  <c r="AQ3298" i="113"/>
  <c r="AQ2530" i="112"/>
  <c r="AS3587" i="112"/>
  <c r="AQ2470" i="113"/>
  <c r="AS2423" i="112"/>
  <c r="AS2242" i="112"/>
  <c r="AS1198" i="112"/>
  <c r="AQ157" i="112"/>
  <c r="AQ2938" i="113"/>
  <c r="AQ516" i="113"/>
  <c r="AS1668" i="112"/>
  <c r="AQ3573" i="113"/>
  <c r="AQ3538" i="112"/>
  <c r="AQ732" i="113"/>
  <c r="AS2171" i="112"/>
  <c r="AQ443" i="113"/>
  <c r="AQ2578" i="113"/>
  <c r="AQ742" i="112"/>
  <c r="AS2890" i="112"/>
  <c r="AS1883" i="112"/>
  <c r="AQ2280" i="112"/>
  <c r="AQ550" i="113"/>
  <c r="AQ1234" i="112"/>
  <c r="AQ1929" i="113"/>
  <c r="AQ2257" i="113"/>
  <c r="AQ600" i="113"/>
  <c r="AQ3141" i="113"/>
  <c r="AS742" i="112"/>
  <c r="AQ1918" i="113"/>
  <c r="AQ2435" i="113"/>
  <c r="AQ659" i="113"/>
  <c r="AS225" i="112"/>
  <c r="AQ257" i="112"/>
  <c r="AS249" i="112"/>
  <c r="AQ241" i="112"/>
  <c r="AS2234" i="112"/>
  <c r="AS1249" i="112"/>
  <c r="AS164" i="112"/>
  <c r="AQ224" i="112"/>
  <c r="AQ1697" i="112"/>
  <c r="AS1449" i="112"/>
  <c r="AQ430" i="112"/>
  <c r="AQ422" i="112"/>
  <c r="AS54" i="112"/>
  <c r="AQ365" i="112"/>
  <c r="AQ580" i="112"/>
  <c r="AS3332" i="112"/>
  <c r="AS1040" i="112"/>
  <c r="AQ607" i="112"/>
  <c r="AS620" i="112"/>
  <c r="AQ1162" i="112"/>
  <c r="AQ2097" i="112"/>
  <c r="AS1087" i="112"/>
  <c r="AQ1213" i="112"/>
  <c r="AS1079" i="112"/>
  <c r="AQ965" i="112"/>
  <c r="AQ815" i="112"/>
  <c r="AS1017" i="112"/>
  <c r="AQ1120" i="112"/>
  <c r="AS145" i="112"/>
  <c r="AS1293" i="112"/>
  <c r="AS829" i="112"/>
  <c r="AS3536" i="112"/>
  <c r="AQ967" i="112"/>
  <c r="AQ869" i="112"/>
  <c r="AQ535" i="112"/>
  <c r="AQ38" i="112"/>
  <c r="AS2060" i="112"/>
  <c r="AQ838" i="112"/>
  <c r="AS165" i="112"/>
  <c r="AQ46" i="112"/>
  <c r="AQ2745" i="112"/>
  <c r="AQ1116" i="112"/>
  <c r="AS724" i="112"/>
  <c r="AQ1244" i="112"/>
  <c r="AS828" i="112"/>
  <c r="AQ1100" i="112"/>
  <c r="AS716" i="112"/>
  <c r="AQ924" i="112"/>
  <c r="AS612" i="112"/>
  <c r="AS846" i="112"/>
  <c r="AQ107" i="112"/>
  <c r="AQ2313" i="112"/>
  <c r="AS2240" i="112"/>
  <c r="AS325" i="112"/>
  <c r="AS679" i="112"/>
  <c r="AQ216" i="112"/>
  <c r="AS901" i="112"/>
  <c r="AQ908" i="113"/>
  <c r="AS898" i="112"/>
  <c r="AQ578" i="112"/>
  <c r="AS822" i="112"/>
  <c r="AS345" i="112"/>
  <c r="AQ1449" i="112"/>
  <c r="AQ3068" i="112"/>
  <c r="AS236" i="112"/>
  <c r="AQ581" i="112"/>
  <c r="AS139" i="112"/>
  <c r="AS205" i="112"/>
  <c r="AQ1556" i="113"/>
  <c r="AQ1304" i="113"/>
  <c r="AQ1680" i="113"/>
  <c r="AS1029" i="112"/>
  <c r="AQ994" i="112"/>
  <c r="AS1932" i="112"/>
  <c r="AQ599" i="113"/>
  <c r="AS2458" i="112"/>
  <c r="AQ586" i="112"/>
  <c r="AQ1557" i="113"/>
  <c r="AS406" i="112"/>
  <c r="AQ3369" i="113"/>
  <c r="AQ3009" i="113"/>
  <c r="AS3033" i="112"/>
  <c r="AQ706" i="113"/>
  <c r="AS2349" i="112"/>
  <c r="AS741" i="112"/>
  <c r="AS1282" i="112"/>
  <c r="AQ1282" i="112"/>
  <c r="AQ741" i="112"/>
  <c r="AQ2601" i="113"/>
  <c r="AS840" i="112"/>
  <c r="AQ2457" i="112"/>
  <c r="AQ2603" i="112"/>
  <c r="AQ2221" i="112"/>
  <c r="AS1378" i="112"/>
  <c r="AS2386" i="112"/>
  <c r="AS3432" i="112"/>
  <c r="AS1486" i="112"/>
  <c r="AQ2173" i="113"/>
  <c r="AQ2206" i="113"/>
  <c r="AQ886" i="112"/>
  <c r="AQ175" i="112"/>
  <c r="AS1569" i="112"/>
  <c r="AS849" i="112"/>
  <c r="AQ1989" i="113"/>
  <c r="AS3333" i="112"/>
  <c r="AS574" i="112"/>
  <c r="AQ2986" i="112"/>
  <c r="AQ648" i="112"/>
  <c r="AS332" i="112"/>
  <c r="AS558" i="112"/>
  <c r="AQ2794" i="112"/>
  <c r="AQ2400" i="112"/>
  <c r="AQ2360" i="112"/>
  <c r="AS1694" i="112"/>
  <c r="AS1189" i="112"/>
  <c r="AQ226" i="113"/>
  <c r="AQ944" i="112"/>
  <c r="AS937" i="112"/>
  <c r="AQ3098" i="112"/>
  <c r="AQ531" i="112"/>
  <c r="AQ270" i="112"/>
  <c r="AQ3008" i="112"/>
  <c r="AS2054" i="112"/>
  <c r="AS2238" i="112"/>
  <c r="AS1553" i="112"/>
  <c r="AQ67" i="112"/>
  <c r="AQ1484" i="113"/>
  <c r="AS2636" i="112"/>
  <c r="AQ611" i="112"/>
  <c r="AQ2484" i="112"/>
  <c r="AS382" i="112"/>
  <c r="AQ182" i="112"/>
  <c r="AQ2854" i="112"/>
  <c r="AQ80" i="113"/>
  <c r="AQ1306" i="112"/>
  <c r="AQ226" i="112"/>
  <c r="AS2241" i="112"/>
  <c r="AS1585" i="112"/>
  <c r="AQ1840" i="112"/>
  <c r="AS1970" i="112"/>
  <c r="AS2158" i="112"/>
  <c r="AQ1531" i="112"/>
  <c r="AQ1824" i="112"/>
  <c r="AS833" i="112"/>
  <c r="AS1686" i="112"/>
  <c r="AQ523" i="112"/>
  <c r="AQ19" i="112"/>
  <c r="AQ2888" i="112"/>
  <c r="AQ2183" i="113"/>
  <c r="AQ1498" i="112"/>
  <c r="AS1873" i="112"/>
  <c r="AS140" i="112"/>
  <c r="AQ1007" i="112"/>
  <c r="AQ11" i="113"/>
  <c r="AS753" i="112"/>
  <c r="AS1655" i="112"/>
  <c r="AQ420" i="112"/>
  <c r="AS44" i="112"/>
  <c r="AQ3286" i="112"/>
  <c r="AS1931" i="112"/>
  <c r="AQ1406" i="112"/>
  <c r="AS1722" i="112"/>
  <c r="AS66" i="112"/>
  <c r="AS135" i="112"/>
  <c r="AQ1281" i="112"/>
  <c r="AQ2564" i="113"/>
  <c r="AQ947" i="113"/>
  <c r="AQ116" i="112"/>
  <c r="AQ2205" i="113"/>
  <c r="AQ475" i="112"/>
  <c r="AQ1497" i="112"/>
  <c r="AQ715" i="112"/>
  <c r="AS1615" i="112"/>
  <c r="AQ428" i="112"/>
  <c r="AS1479" i="112"/>
  <c r="AQ211" i="112"/>
  <c r="AS1391" i="112"/>
  <c r="AQ128" i="112"/>
  <c r="AS7" i="112"/>
  <c r="AQ2169" i="112"/>
  <c r="AS2001" i="112"/>
  <c r="AQ1230" i="112"/>
  <c r="AQ1508" i="112"/>
  <c r="AQ22" i="112"/>
  <c r="AS1221" i="112"/>
  <c r="AQ657" i="113"/>
  <c r="AQ188" i="112"/>
  <c r="AQ1365" i="112"/>
  <c r="AQ104" i="112"/>
  <c r="AS147" i="112"/>
  <c r="AS1376" i="112"/>
  <c r="AS3105" i="112"/>
  <c r="AQ1154" i="112"/>
  <c r="AQ1404" i="112"/>
  <c r="AS28" i="112"/>
  <c r="AQ323" i="112"/>
  <c r="AS1892" i="112"/>
  <c r="AQ1712" i="112"/>
  <c r="AQ1377" i="112"/>
  <c r="AQ312" i="113"/>
  <c r="AS2962" i="112"/>
  <c r="AS513" i="112"/>
  <c r="AS2856" i="112"/>
  <c r="AQ850" i="112"/>
  <c r="AQ45" i="113"/>
  <c r="AS3287" i="112"/>
  <c r="AQ117" i="113"/>
  <c r="AQ872" i="113"/>
  <c r="AQ443" i="112"/>
  <c r="AS1917" i="112"/>
  <c r="AQ2600" i="113"/>
  <c r="AS2999" i="112"/>
  <c r="AS3537" i="112"/>
  <c r="AQ3575" i="112"/>
  <c r="AQ1773" i="112"/>
  <c r="AQ1666" i="113"/>
  <c r="AS587" i="112"/>
  <c r="AS995" i="112"/>
  <c r="AS1918" i="112"/>
  <c r="AQ2709" i="113"/>
  <c r="AS2003" i="112"/>
  <c r="AS3323" i="112"/>
  <c r="AQ1318" i="112"/>
  <c r="AS1847" i="112"/>
  <c r="AQ801" i="113"/>
  <c r="AS1427" i="112"/>
  <c r="AQ3586" i="113"/>
  <c r="AS210" i="112"/>
  <c r="AS1523" i="112"/>
  <c r="AS1666" i="112"/>
  <c r="AQ1138" i="112"/>
  <c r="AS94" i="112"/>
  <c r="AQ1964" i="112"/>
  <c r="AQ1952" i="112"/>
  <c r="AQ3082" i="112"/>
  <c r="AQ2376" i="112"/>
  <c r="AQ1868" i="112"/>
  <c r="AQ1928" i="112"/>
  <c r="AQ1083" i="112"/>
  <c r="AQ1768" i="112"/>
  <c r="AS785" i="112"/>
  <c r="AS149" i="112"/>
  <c r="AQ849" i="112"/>
  <c r="AQ2528" i="112"/>
  <c r="AQ1546" i="112"/>
  <c r="AQ1979" i="112"/>
  <c r="AS198" i="112"/>
  <c r="AQ2416" i="112"/>
  <c r="AQ2240" i="112"/>
  <c r="AQ955" i="112"/>
  <c r="AQ1728" i="112"/>
  <c r="AS673" i="112"/>
  <c r="AQ34" i="112"/>
  <c r="AQ3357" i="112"/>
  <c r="AQ800" i="112"/>
  <c r="AS1472" i="112"/>
  <c r="AQ1819" i="112"/>
  <c r="AS116" i="112"/>
  <c r="AQ559" i="112"/>
  <c r="AQ1305" i="112"/>
  <c r="AQ1520" i="113"/>
  <c r="AS3153" i="112"/>
  <c r="AQ848" i="113"/>
  <c r="AQ3537" i="112"/>
  <c r="AS689" i="112"/>
  <c r="AS1551" i="112"/>
  <c r="AS929" i="112"/>
  <c r="AQ1681" i="112"/>
  <c r="AS657" i="112"/>
  <c r="AS1543" i="112"/>
  <c r="AQ259" i="112"/>
  <c r="AQ1441" i="112"/>
  <c r="AS178" i="112"/>
  <c r="AS137" i="112"/>
  <c r="AS1281" i="112"/>
  <c r="AQ1628" i="112"/>
  <c r="AS1280" i="112"/>
  <c r="AS1554" i="112"/>
  <c r="AS183" i="112"/>
  <c r="AQ2512" i="112"/>
  <c r="AS2864" i="112"/>
  <c r="AQ244" i="112"/>
  <c r="AS1407" i="112"/>
  <c r="AS144" i="112"/>
  <c r="AQ39" i="112"/>
  <c r="AQ884" i="112"/>
  <c r="AS2745" i="112"/>
  <c r="AQ1214" i="112"/>
  <c r="AS1478" i="112"/>
  <c r="AQ1279" i="112"/>
  <c r="AQ863" i="112"/>
  <c r="AQ585" i="112"/>
  <c r="AQ2528" i="113"/>
  <c r="AQ597" i="112"/>
  <c r="AQ2529" i="112"/>
  <c r="AQ3393" i="112"/>
  <c r="AQ174" i="112"/>
  <c r="AQ1261" i="112"/>
  <c r="AQ238" i="112"/>
  <c r="AQ1369" i="112"/>
  <c r="AQ148" i="112"/>
  <c r="AQ1253" i="112"/>
  <c r="AS3597" i="112"/>
  <c r="AS1183" i="112"/>
  <c r="AS1693" i="112"/>
  <c r="AQ144" i="112"/>
  <c r="AS2204" i="112"/>
  <c r="AQ598" i="113"/>
  <c r="AQ1006" i="112"/>
  <c r="AS1278" i="112"/>
  <c r="AS361" i="112"/>
  <c r="AQ2288" i="112"/>
  <c r="AS154" i="112"/>
  <c r="AS2486" i="112"/>
  <c r="AS1147" i="112"/>
  <c r="AS1581" i="112"/>
  <c r="AS128" i="112"/>
  <c r="AQ764" i="112"/>
  <c r="AQ1028" i="112"/>
  <c r="AS932" i="112"/>
  <c r="AQ1212" i="112"/>
  <c r="AS20" i="112"/>
  <c r="AQ527" i="112"/>
  <c r="AS1269" i="112"/>
  <c r="AQ3536" i="113"/>
  <c r="AS1341" i="112"/>
  <c r="AQ2314" i="112"/>
  <c r="AS3322" i="112"/>
  <c r="AS1812" i="112"/>
  <c r="AQ2602" i="112"/>
  <c r="AS839" i="112"/>
  <c r="AQ3477" i="112"/>
  <c r="AQ2290" i="112"/>
  <c r="AQ2937" i="113"/>
  <c r="AQ2511" i="113"/>
  <c r="AQ2385" i="112"/>
  <c r="AS2278" i="112"/>
  <c r="AQ9" i="112"/>
  <c r="AQ2172" i="113"/>
  <c r="AS3357" i="112"/>
  <c r="AQ28" i="113"/>
  <c r="AQ2434" i="112"/>
  <c r="AQ2290" i="113"/>
  <c r="AS563" i="112"/>
  <c r="AQ875" i="112"/>
  <c r="AQ3501" i="113"/>
  <c r="AQ731" i="112"/>
  <c r="AS119" i="112"/>
  <c r="AQ2386" i="113"/>
  <c r="AQ2866" i="112"/>
  <c r="AQ3429" i="113"/>
  <c r="AQ995" i="112"/>
  <c r="AQ1894" i="112"/>
  <c r="AQ707" i="113"/>
  <c r="AQ24" i="112"/>
  <c r="AQ1379" i="113"/>
  <c r="AQ1844" i="113"/>
  <c r="AS3431" i="112"/>
  <c r="AS2037" i="112"/>
  <c r="AQ992" i="112"/>
  <c r="AS632" i="112"/>
  <c r="AQ1076" i="112"/>
  <c r="AQ726" i="112"/>
  <c r="AQ976" i="112"/>
  <c r="AQ614" i="112"/>
  <c r="AQ816" i="112"/>
  <c r="AS504" i="112"/>
  <c r="AS754" i="112"/>
  <c r="AS274" i="112"/>
  <c r="AS512" i="112"/>
  <c r="AQ2576" i="113"/>
  <c r="AQ209" i="112"/>
  <c r="AQ545" i="112"/>
  <c r="AQ113" i="112"/>
  <c r="AQ69" i="112"/>
  <c r="AQ692" i="113"/>
  <c r="AS790" i="112"/>
  <c r="AS476" i="112"/>
  <c r="AQ720" i="112"/>
  <c r="AS244" i="112"/>
  <c r="AS3356" i="112"/>
  <c r="AS1533" i="112"/>
  <c r="AQ133" i="112"/>
  <c r="AS471" i="112"/>
  <c r="AS2550" i="112"/>
  <c r="AS3248" i="112"/>
  <c r="AQ549" i="112"/>
  <c r="AQ1268" i="112"/>
  <c r="AQ2026" i="112"/>
  <c r="AQ1053" i="112"/>
  <c r="AS118" i="112"/>
  <c r="AS750" i="112"/>
  <c r="AQ390" i="112"/>
  <c r="AQ812" i="112"/>
  <c r="AS464" i="112"/>
  <c r="AQ724" i="112"/>
  <c r="AQ382" i="112"/>
  <c r="AQ548" i="112"/>
  <c r="AS288" i="112"/>
  <c r="AS490" i="112"/>
  <c r="AQ1135" i="112"/>
  <c r="AQ1845" i="112"/>
  <c r="AQ1161" i="112"/>
  <c r="AS1662" i="112"/>
  <c r="AS319" i="112"/>
  <c r="AS1225" i="112"/>
  <c r="AQ71" i="112"/>
  <c r="AQ1425" i="112"/>
  <c r="AQ532" i="112"/>
  <c r="AS3344" i="112"/>
  <c r="AS466" i="112"/>
  <c r="AS725" i="112"/>
  <c r="AS659" i="112"/>
  <c r="AS561" i="112"/>
  <c r="AQ1315" i="112"/>
  <c r="AQ245" i="112"/>
  <c r="AQ883" i="112"/>
  <c r="AS313" i="112"/>
  <c r="AQ93" i="112"/>
  <c r="AQ3320" i="113"/>
  <c r="AS885" i="112"/>
  <c r="AS1485" i="112"/>
  <c r="AQ2793" i="113"/>
  <c r="AS470" i="112"/>
  <c r="AQ2312" i="112"/>
  <c r="AQ528" i="112"/>
  <c r="AS3024" i="112"/>
  <c r="AS462" i="112"/>
  <c r="AQ2264" i="112"/>
  <c r="AS1521" i="112"/>
  <c r="AS1974" i="112"/>
  <c r="AQ1243" i="112"/>
  <c r="AS1157" i="112"/>
  <c r="AQ80" i="112"/>
  <c r="AQ1739" i="113"/>
  <c r="AS489" i="112"/>
  <c r="AS2394" i="112"/>
  <c r="AQ320" i="112"/>
  <c r="AS150" i="112"/>
  <c r="AS873" i="112"/>
  <c r="AQ1403" i="112"/>
  <c r="AS1926" i="112"/>
  <c r="AS1121" i="112"/>
  <c r="AQ799" i="112"/>
  <c r="AQ1137" i="112"/>
  <c r="AQ2720" i="113"/>
  <c r="AQ1578" i="112"/>
  <c r="AQ2084" i="112"/>
  <c r="AQ218" i="112"/>
  <c r="AS76" i="112"/>
  <c r="AQ260" i="113"/>
  <c r="AQ2888" i="113"/>
  <c r="AQ2649" i="113"/>
  <c r="AQ2996" i="113"/>
  <c r="AS3393" i="112"/>
  <c r="AQ3500" i="113"/>
  <c r="AQ1595" i="113"/>
  <c r="AS765" i="112"/>
  <c r="AQ2422" i="112"/>
  <c r="AQ261" i="113"/>
  <c r="AQ3009" i="112"/>
  <c r="AS1377" i="112"/>
  <c r="AQ3033" i="112"/>
  <c r="AQ190" i="112"/>
  <c r="AQ1127" i="112"/>
  <c r="AQ1559" i="112"/>
  <c r="AQ2037" i="112"/>
  <c r="AQ693" i="113"/>
  <c r="AS3106" i="112"/>
  <c r="AQ1524" i="112"/>
  <c r="AQ3106" i="112"/>
  <c r="AS2866" i="112"/>
  <c r="AQ959" i="113"/>
  <c r="AQ2890" i="112"/>
  <c r="AS1462" i="112"/>
  <c r="AQ191" i="112"/>
  <c r="AQ1681" i="113"/>
  <c r="AQ82" i="112"/>
  <c r="AQ3321" i="112"/>
  <c r="AS2782" i="112"/>
  <c r="AS2326" i="112"/>
  <c r="AS1416" i="112"/>
  <c r="AS166" i="112"/>
  <c r="AQ227" i="112"/>
  <c r="AS3468" i="112"/>
  <c r="AS3251" i="112"/>
  <c r="AQ2853" i="113"/>
  <c r="AS1859" i="112"/>
  <c r="AQ1560" i="112"/>
  <c r="AQ2328" i="113"/>
  <c r="AQ2494" i="112"/>
  <c r="AQ1535" i="112"/>
  <c r="AQ1521" i="113"/>
  <c r="AQ313" i="113"/>
  <c r="AQ3069" i="113"/>
  <c r="AQ3359" i="112"/>
  <c r="AS335" i="112"/>
  <c r="AS1054" i="112"/>
  <c r="AQ2027" i="112"/>
  <c r="AS445" i="112"/>
  <c r="AQ373" i="113"/>
  <c r="AS910" i="112"/>
  <c r="AQ481" i="112"/>
  <c r="AS3552" i="112"/>
  <c r="AQ302" i="112"/>
  <c r="AQ2781" i="113"/>
  <c r="AQ2206" i="112"/>
  <c r="AQ3465" i="113"/>
  <c r="AS3502" i="112"/>
  <c r="AS2279" i="112"/>
  <c r="AS3088" i="112"/>
  <c r="AQ1739" i="112"/>
  <c r="AQ3552" i="112"/>
  <c r="AS1595" i="112"/>
  <c r="AQ2638" i="112"/>
  <c r="AQ478" i="113"/>
  <c r="AS946" i="112"/>
  <c r="AQ3432" i="112"/>
  <c r="AQ1895" i="113"/>
  <c r="AQ1750" i="112"/>
  <c r="AQ766" i="113"/>
  <c r="AS2857" i="112"/>
  <c r="AQ46" i="113"/>
  <c r="AQ117" i="112"/>
  <c r="AQ3214" i="112"/>
  <c r="AQ2039" i="113"/>
  <c r="AS2747" i="112"/>
  <c r="AQ598" i="112"/>
  <c r="AQ2997" i="113"/>
  <c r="AQ873" i="113"/>
  <c r="AQ2673" i="113"/>
  <c r="AQ887" i="113"/>
  <c r="AQ2722" i="113"/>
  <c r="AQ766" i="112"/>
  <c r="AQ3141" i="112"/>
  <c r="AS1774" i="112"/>
  <c r="AQ1093" i="113"/>
  <c r="AS3178" i="112"/>
  <c r="AS551" i="112"/>
  <c r="AQ1884" i="113"/>
  <c r="AS493" i="112"/>
  <c r="AQ1174" i="112"/>
  <c r="AQ2350" i="113"/>
  <c r="AQ2821" i="112"/>
  <c r="AQ1774" i="113"/>
  <c r="AQ815" i="113"/>
  <c r="AQ2745" i="113"/>
  <c r="AS1750" i="112"/>
  <c r="AS2038" i="112"/>
  <c r="AQ1069" i="112"/>
  <c r="AQ1847" i="113"/>
  <c r="AQ2651" i="113"/>
  <c r="AQ1537" i="113"/>
  <c r="AQ1572" i="112"/>
  <c r="AQ3035" i="112"/>
  <c r="AS120" i="112"/>
  <c r="AS1884" i="112"/>
  <c r="AQ374" i="113"/>
  <c r="AS1536" i="112"/>
  <c r="AQ1414" i="112"/>
  <c r="AQ1104" i="112"/>
  <c r="AS1343" i="112"/>
  <c r="AQ3587" i="113"/>
  <c r="AQ947" i="112"/>
  <c r="AQ2172" i="112"/>
  <c r="AQ911" i="113"/>
  <c r="AS3577" i="112"/>
  <c r="AS3539" i="112"/>
  <c r="AQ2207" i="113"/>
  <c r="AS1596" i="112"/>
  <c r="AS2148" i="112"/>
  <c r="AQ2513" i="113"/>
  <c r="AQ1091" i="112"/>
  <c r="AQ1895" i="112"/>
  <c r="AS3553" i="112"/>
  <c r="AQ1020" i="113"/>
  <c r="AQ229" i="113"/>
  <c r="AQ1308" i="112"/>
  <c r="AS59" i="112"/>
  <c r="AQ2220" i="113"/>
  <c r="AS696" i="112"/>
  <c r="AS947" i="112"/>
  <c r="AQ2183" i="112"/>
  <c r="AQ841" i="112"/>
  <c r="AQ167" i="112"/>
  <c r="AS1561" i="112"/>
  <c r="AQ3553" i="112"/>
  <c r="AQ191" i="113"/>
  <c r="AS803" i="112"/>
  <c r="AS623" i="112"/>
  <c r="AQ3433" i="112"/>
  <c r="AQ2026" i="113"/>
  <c r="AQ2926" i="113"/>
  <c r="AS1452" i="112"/>
  <c r="AQ1682" i="113"/>
  <c r="AQ3214" i="113"/>
  <c r="AQ1234" i="113"/>
  <c r="AS1895" i="112"/>
  <c r="AQ733" i="113"/>
  <c r="AQ1742" i="113"/>
  <c r="AQ528" i="113"/>
  <c r="AS2039" i="112"/>
  <c r="AQ119" i="113"/>
  <c r="AQ2639" i="112"/>
  <c r="AQ1502" i="112"/>
  <c r="AQ1094" i="113"/>
  <c r="AQ588" i="112"/>
  <c r="AQ1526" i="112"/>
  <c r="AQ2399" i="113"/>
  <c r="AS2867" i="112"/>
  <c r="AQ155" i="113"/>
  <c r="AQ744" i="113"/>
  <c r="AQ2135" i="113"/>
  <c r="AQ3466" i="112"/>
  <c r="AQ1271" i="113"/>
  <c r="AQ911" i="112"/>
  <c r="AS3144" i="112"/>
  <c r="AQ2458" i="112"/>
  <c r="AQ1714" i="112"/>
  <c r="AS985" i="112"/>
  <c r="AS1860" i="112"/>
  <c r="AS2964" i="112"/>
  <c r="AQ14" i="113"/>
  <c r="AS588" i="112"/>
  <c r="AQ1751" i="112"/>
  <c r="AQ2867" i="113"/>
  <c r="AQ517" i="113"/>
  <c r="AQ2423" i="113"/>
  <c r="AQ2351" i="113"/>
  <c r="AQ2039" i="112"/>
  <c r="AS2496" i="112"/>
  <c r="AQ2857" i="112"/>
  <c r="AQ482" i="112"/>
  <c r="AQ2063" i="113"/>
  <c r="AQ515" i="112"/>
  <c r="AS1175" i="112"/>
  <c r="AQ2364" i="113"/>
  <c r="AQ2783" i="112"/>
  <c r="AQ1034" i="113"/>
  <c r="AQ2747" i="112"/>
  <c r="AQ1919" i="112"/>
  <c r="AS1463" i="112"/>
  <c r="AS1070" i="112"/>
  <c r="AS2676" i="112"/>
  <c r="AQ3430" i="113"/>
  <c r="AQ1175" i="112"/>
  <c r="AQ1031" i="112"/>
  <c r="AS887" i="112"/>
  <c r="AS11" i="112"/>
  <c r="AS1704" i="112"/>
  <c r="AQ3180" i="112"/>
  <c r="AS1428" i="112"/>
  <c r="AS191" i="112"/>
  <c r="AS3359" i="112"/>
  <c r="AS876" i="112"/>
  <c r="AS2748" i="112"/>
  <c r="AQ850" i="113"/>
  <c r="AQ3289" i="112"/>
  <c r="AQ888" i="113"/>
  <c r="AQ1954" i="113"/>
  <c r="AQ1919" i="113"/>
  <c r="AS2532" i="112"/>
  <c r="AS3001" i="112"/>
  <c r="AQ1126" i="113"/>
  <c r="AS3394" i="112"/>
  <c r="AQ694" i="113"/>
  <c r="AQ1305" i="113"/>
  <c r="AQ635" i="112"/>
  <c r="AS707" i="112"/>
  <c r="AS2255" i="112"/>
  <c r="AQ2722" i="112"/>
  <c r="AQ346" i="112"/>
  <c r="AQ838" i="113"/>
  <c r="AQ1451" i="113"/>
  <c r="AQ1342" i="112"/>
  <c r="AS1103" i="112"/>
  <c r="AQ2171" i="112"/>
  <c r="AS2221" i="112"/>
  <c r="AQ2062" i="112"/>
  <c r="AS3538" i="112"/>
  <c r="AQ2291" i="112"/>
  <c r="AQ1451" i="112"/>
  <c r="AQ2386" i="112"/>
  <c r="AQ1847" i="112"/>
  <c r="AS731" i="112"/>
  <c r="AQ3537" i="113"/>
  <c r="AS3288" i="112"/>
  <c r="AQ2242" i="112"/>
  <c r="AS661" i="112"/>
  <c r="AQ2459" i="113"/>
  <c r="AS1560" i="112"/>
  <c r="AQ840" i="112"/>
  <c r="AQ1595" i="112"/>
  <c r="AQ2637" i="113"/>
  <c r="AQ1198" i="112"/>
  <c r="AQ2889" i="113"/>
  <c r="AS2291" i="112"/>
  <c r="AQ1957" i="112"/>
  <c r="AQ672" i="113"/>
  <c r="AS1174" i="112"/>
  <c r="AQ1486" i="112"/>
  <c r="AQ2099" i="113"/>
  <c r="AQ2822" i="112"/>
  <c r="AQ1810" i="112"/>
  <c r="AS3155" i="112"/>
  <c r="AQ82" i="113"/>
  <c r="AQ1415" i="113"/>
  <c r="AQ3335" i="112"/>
  <c r="AQ2854" i="113"/>
  <c r="AS2783" i="112"/>
  <c r="AQ2281" i="112"/>
  <c r="AQ1522" i="113"/>
  <c r="AQ2114" i="113"/>
  <c r="AQ1958" i="112"/>
  <c r="AQ562" i="113"/>
  <c r="AQ1740" i="112"/>
  <c r="AS2713" i="112"/>
  <c r="AQ695" i="113"/>
  <c r="AS1128" i="112"/>
  <c r="AQ11" i="112"/>
  <c r="AQ158" i="112"/>
  <c r="AQ3360" i="112"/>
  <c r="AQ2891" i="112"/>
  <c r="AQ3322" i="113"/>
  <c r="AQ3538" i="113"/>
  <c r="AQ1860" i="112"/>
  <c r="AQ1993" i="112"/>
  <c r="AQ1070" i="112"/>
  <c r="AQ264" i="112"/>
  <c r="AS3252" i="112"/>
  <c r="AQ1452" i="113"/>
  <c r="AQ2638" i="113"/>
  <c r="AQ1270" i="112"/>
  <c r="AQ623" i="112"/>
  <c r="AQ3083" i="113"/>
  <c r="AQ2497" i="113"/>
  <c r="AS1308" i="112"/>
  <c r="AS841" i="112"/>
  <c r="AQ3442" i="112"/>
  <c r="AQ3395" i="112"/>
  <c r="AQ2292" i="112"/>
  <c r="AQ2292" i="113"/>
  <c r="AQ118" i="112"/>
  <c r="AS1958" i="112"/>
  <c r="AS300" i="112"/>
  <c r="AQ636" i="112"/>
  <c r="AQ1055" i="112"/>
  <c r="AQ371" i="112"/>
  <c r="AQ192" i="112"/>
  <c r="AS3215" i="112"/>
  <c r="AQ1055" i="113"/>
  <c r="AS157" i="112"/>
  <c r="AS515" i="112"/>
  <c r="AS1235" i="112"/>
  <c r="AQ708" i="112"/>
  <c r="AQ2998" i="113"/>
  <c r="AQ3466" i="113"/>
  <c r="AQ1631" i="113"/>
  <c r="AQ2460" i="113"/>
  <c r="AS2568" i="112"/>
  <c r="AQ1199" i="113"/>
  <c r="AQ2495" i="112"/>
  <c r="AQ494" i="112"/>
  <c r="AQ1885" i="113"/>
  <c r="AS743" i="112"/>
  <c r="AS3469" i="112"/>
  <c r="AS2759" i="112"/>
  <c r="AQ2316" i="113"/>
  <c r="AQ335" i="113"/>
  <c r="AQ1379" i="112"/>
  <c r="AQ732" i="112"/>
  <c r="AS3011" i="112"/>
  <c r="AS1020" i="112"/>
  <c r="AS2424" i="112"/>
  <c r="AS1751" i="112"/>
  <c r="AS2137" i="112"/>
  <c r="AQ588" i="113"/>
  <c r="AQ1199" i="112"/>
  <c r="AQ601" i="113"/>
  <c r="AS1199" i="112"/>
  <c r="AQ2004" i="112"/>
  <c r="AQ3124" i="112"/>
  <c r="AS2724" i="112"/>
  <c r="AS83" i="112"/>
  <c r="AS2222" i="112"/>
  <c r="AS374" i="112"/>
  <c r="AS2387" i="112"/>
  <c r="AQ2723" i="112"/>
  <c r="AQ2148" i="112"/>
  <c r="AQ3251" i="112"/>
  <c r="AS1417" i="112"/>
  <c r="AS3433" i="112"/>
  <c r="AQ3001" i="112"/>
  <c r="AS2207" i="112"/>
  <c r="AQ2471" i="113"/>
  <c r="AQ59" i="112"/>
  <c r="AQ1597" i="113"/>
  <c r="AQ2387" i="113"/>
  <c r="AS1814" i="112"/>
  <c r="AQ337" i="112"/>
  <c r="AS1379" i="112"/>
  <c r="AQ599" i="112"/>
  <c r="AQ3515" i="113"/>
  <c r="AQ2531" i="112"/>
  <c r="AQ564" i="112"/>
  <c r="AQ2327" i="112"/>
  <c r="AQ3227" i="113"/>
  <c r="AQ3191" i="112"/>
  <c r="AQ1463" i="112"/>
  <c r="AQ314" i="113"/>
  <c r="AQ2207" i="112"/>
  <c r="AS2280" i="112"/>
  <c r="AQ636" i="113"/>
  <c r="AQ445" i="112"/>
  <c r="AQ3502" i="112"/>
  <c r="AQ1270" i="113"/>
  <c r="AQ3287" i="113"/>
  <c r="AQ3105" i="113"/>
  <c r="AQ1283" i="112"/>
  <c r="AQ1809" i="112"/>
  <c r="AS3358" i="112"/>
  <c r="AQ406" i="113"/>
  <c r="AQ3442" i="113"/>
  <c r="AQ2133" i="112"/>
  <c r="AS2758" i="112"/>
  <c r="AQ81" i="113"/>
  <c r="AS1933" i="112"/>
  <c r="AQ622" i="112"/>
  <c r="AQ1381" i="113"/>
  <c r="AQ3010" i="113"/>
  <c r="AS1535" i="112"/>
  <c r="AS2315" i="112"/>
  <c r="AQ444" i="112"/>
  <c r="AQ3514" i="113"/>
  <c r="AS156" i="112"/>
  <c r="AQ1378" i="112"/>
  <c r="AQ2113" i="113"/>
  <c r="AS1234" i="112"/>
  <c r="AQ3334" i="112"/>
  <c r="AS479" i="112"/>
  <c r="AQ1198" i="113"/>
  <c r="AS228" i="112"/>
  <c r="AQ1702" i="113"/>
  <c r="AQ1342" i="113"/>
  <c r="AQ707" i="112"/>
  <c r="AS3107" i="112"/>
  <c r="AQ58" i="112"/>
  <c r="AS1090" i="112"/>
  <c r="AQ2435" i="112"/>
  <c r="AS1342" i="112"/>
  <c r="AQ2398" i="113"/>
  <c r="AQ228" i="113"/>
  <c r="AS2327" i="112"/>
  <c r="AQ3288" i="113"/>
  <c r="AS1055" i="112"/>
  <c r="AQ1382" i="113"/>
  <c r="AS3503" i="112"/>
  <c r="AQ1235" i="112"/>
  <c r="AS708" i="112"/>
  <c r="AQ83" i="112"/>
  <c r="AQ1812" i="113"/>
  <c r="AQ1775" i="113"/>
  <c r="AS96" i="112"/>
  <c r="AQ3106" i="113"/>
  <c r="AQ3155" i="113"/>
  <c r="AQ660" i="113"/>
  <c r="AQ310" i="112"/>
  <c r="AS599" i="112"/>
  <c r="AS2028" i="112"/>
  <c r="AQ887" i="112"/>
  <c r="AQ3011" i="113"/>
  <c r="AQ2782" i="113"/>
  <c r="AS1284" i="112"/>
  <c r="AQ2134" i="112"/>
  <c r="AQ2063" i="112"/>
  <c r="AS1934" i="112"/>
  <c r="AS1607" i="112"/>
  <c r="AS2316" i="112"/>
  <c r="AQ983" i="113"/>
  <c r="AS1789" i="112"/>
  <c r="AQ2795" i="113"/>
  <c r="AS3108" i="112"/>
  <c r="AS167" i="112"/>
  <c r="AS1993" i="112"/>
  <c r="AS1775" i="112"/>
  <c r="AQ263" i="113"/>
  <c r="AQ2890" i="113"/>
  <c r="AQ2040" i="113"/>
  <c r="AS1740" i="112"/>
  <c r="AS1091" i="112"/>
  <c r="AS552" i="112"/>
  <c r="AQ1896" i="113"/>
  <c r="AS637" i="112"/>
  <c r="AQ48" i="112"/>
  <c r="AQ1930" i="113"/>
  <c r="AQ1343" i="113"/>
  <c r="AQ1428" i="112"/>
  <c r="AQ1164" i="112"/>
  <c r="AQ3514" i="112"/>
  <c r="AQ2674" i="113"/>
  <c r="AS3179" i="112"/>
  <c r="AQ3011" i="112"/>
  <c r="AS2436" i="112"/>
  <c r="AS264" i="112"/>
  <c r="AQ2243" i="112"/>
  <c r="AQ3107" i="112"/>
  <c r="AS2256" i="112"/>
  <c r="AQ816" i="113"/>
  <c r="AQ3503" i="112"/>
  <c r="AQ2746" i="113"/>
  <c r="AQ3034" i="113"/>
  <c r="AQ3394" i="113"/>
  <c r="AS1487" i="112"/>
  <c r="AQ2351" i="112"/>
  <c r="AQ3071" i="112"/>
  <c r="AQ802" i="113"/>
  <c r="AQ2028" i="112"/>
  <c r="AQ551" i="113"/>
  <c r="AS2172" i="112"/>
  <c r="AQ2424" i="112"/>
  <c r="AQ228" i="112"/>
  <c r="AQ960" i="113"/>
  <c r="AQ2723" i="113"/>
  <c r="AS3035" i="112"/>
  <c r="AS1526" i="112"/>
  <c r="AS3395" i="112"/>
  <c r="AQ2710" i="113"/>
  <c r="AQ1319" i="112"/>
  <c r="AQ1607" i="112"/>
  <c r="AS2183" i="112"/>
  <c r="AQ2243" i="113"/>
  <c r="AQ1020" i="112"/>
  <c r="AQ839" i="113"/>
  <c r="AS2513" i="112"/>
  <c r="AS1319" i="112"/>
  <c r="AQ696" i="112"/>
  <c r="AQ3574" i="113"/>
  <c r="AS3072" i="112"/>
  <c r="AQ2579" i="113"/>
  <c r="AS3289" i="112"/>
  <c r="AQ1668" i="113"/>
  <c r="AQ1536" i="112"/>
  <c r="AQ1968" i="113"/>
  <c r="AS336" i="112"/>
  <c r="AS996" i="112"/>
  <c r="AQ2548" i="112"/>
  <c r="AQ2962" i="112"/>
  <c r="AQ1129" i="112"/>
  <c r="AQ876" i="112"/>
  <c r="AQ552" i="112"/>
  <c r="AS3324" i="112"/>
  <c r="AQ2174" i="113"/>
  <c r="AQ1884" i="112"/>
  <c r="AS1631" i="112"/>
  <c r="AQ1452" i="112"/>
  <c r="AS2063" i="112"/>
  <c r="AQ3250" i="113"/>
  <c r="AS1164" i="112"/>
  <c r="AQ1127" i="113"/>
  <c r="AQ1487" i="113"/>
  <c r="AQ1487" i="112"/>
  <c r="AQ2675" i="112"/>
  <c r="AQ708" i="113"/>
  <c r="AQ2387" i="112"/>
  <c r="AQ982" i="112"/>
  <c r="AQ2547" i="112"/>
  <c r="AS2435" i="112"/>
  <c r="AS2963" i="112"/>
  <c r="AQ3070" i="112"/>
  <c r="AQ3154" i="113"/>
  <c r="AQ514" i="112"/>
  <c r="AQ2866" i="113"/>
  <c r="AS1703" i="112"/>
  <c r="AQ1667" i="113"/>
  <c r="AS1957" i="112"/>
  <c r="AQ2961" i="112"/>
  <c r="AQ1992" i="112"/>
  <c r="AS2820" i="112"/>
  <c r="AQ1607" i="113"/>
  <c r="AS514" i="112"/>
  <c r="AQ946" i="112"/>
  <c r="AQ2278" i="113"/>
  <c r="AQ2782" i="112"/>
  <c r="AQ262" i="113"/>
  <c r="AQ1953" i="113"/>
  <c r="AQ3190" i="112"/>
  <c r="AS1451" i="112"/>
  <c r="AQ2098" i="112"/>
  <c r="AQ309" i="112"/>
  <c r="AQ849" i="113"/>
  <c r="AS95" i="112"/>
  <c r="AQ239" i="113"/>
  <c r="AQ3394" i="112"/>
  <c r="AS407" i="112"/>
  <c r="AS1894" i="112"/>
  <c r="AS299" i="112"/>
  <c r="AS2147" i="112"/>
  <c r="AQ1596" i="113"/>
  <c r="AS886" i="112"/>
  <c r="AQ3179" i="112"/>
  <c r="AQ406" i="112"/>
  <c r="AS1127" i="112"/>
  <c r="AQ2315" i="113"/>
  <c r="AS2891" i="112"/>
  <c r="AQ2222" i="112"/>
  <c r="AS662" i="112"/>
  <c r="AQ2928" i="112"/>
  <c r="AQ2604" i="112"/>
  <c r="AQ2316" i="112"/>
  <c r="AQ3322" i="112"/>
  <c r="AQ2818" i="113"/>
  <c r="AQ1704" i="112"/>
  <c r="AQ1703" i="113"/>
  <c r="AS3335" i="112"/>
  <c r="AQ874" i="113"/>
  <c r="AQ852" i="112"/>
  <c r="AQ2566" i="113"/>
  <c r="AQ1306" i="113"/>
  <c r="AS446" i="112"/>
  <c r="AQ767" i="112"/>
  <c r="AQ444" i="113"/>
  <c r="AS1716" i="112"/>
  <c r="AQ996" i="112"/>
  <c r="AQ623" i="113"/>
  <c r="AS2858" i="112"/>
  <c r="AQ2566" i="112"/>
  <c r="AQ479" i="113"/>
  <c r="AQ658" i="112"/>
  <c r="AQ300" i="113"/>
  <c r="AQ2279" i="113"/>
  <c r="AS3089" i="112"/>
  <c r="AQ2615" i="112"/>
  <c r="AQ347" i="112"/>
  <c r="AQ1666" i="112"/>
  <c r="AQ47" i="113"/>
  <c r="AQ407" i="113"/>
  <c r="AQ3070" i="113"/>
  <c r="AS2579" i="112"/>
  <c r="AQ1631" i="112"/>
  <c r="AQ1933" i="112"/>
  <c r="AS2460" i="112"/>
  <c r="AS48" i="112"/>
  <c r="AS3588" i="112"/>
  <c r="AS408" i="112"/>
  <c r="AS767" i="112"/>
  <c r="AS2243" i="112"/>
  <c r="AQ1162" i="113"/>
  <c r="AQ3502" i="113"/>
  <c r="AS494" i="112"/>
  <c r="AQ3371" i="113"/>
  <c r="AS2821" i="112"/>
  <c r="AS732" i="112"/>
  <c r="AQ2258" i="113"/>
  <c r="AQ1561" i="112"/>
  <c r="AS2292" i="112"/>
  <c r="AQ2186" i="113"/>
  <c r="AQ303" i="112"/>
  <c r="AS1919" i="112"/>
  <c r="AQ407" i="112"/>
  <c r="AS480" i="112"/>
  <c r="AQ3142" i="112"/>
  <c r="AQ1343" i="112"/>
  <c r="AS1848" i="112"/>
  <c r="AQ3443" i="113"/>
  <c r="AS852" i="112"/>
  <c r="AQ673" i="113"/>
  <c r="AQ3371" i="112"/>
  <c r="AQ2962" i="113"/>
  <c r="AQ1991" i="113"/>
  <c r="AS1669" i="112"/>
  <c r="AQ240" i="113"/>
  <c r="AS564" i="112"/>
  <c r="AQ276" i="112"/>
  <c r="AQ2436" i="113"/>
  <c r="AQ1596" i="112"/>
  <c r="AS2099" i="112"/>
  <c r="AQ1608" i="113"/>
  <c r="AS2639" i="112"/>
  <c r="AQ743" i="112"/>
  <c r="AQ2713" i="112"/>
  <c r="AQ949" i="113"/>
  <c r="AQ3215" i="112"/>
  <c r="AS2351" i="112"/>
  <c r="AS1140" i="112"/>
  <c r="AQ3479" i="112"/>
  <c r="AQ3539" i="112"/>
  <c r="AS1572" i="112"/>
  <c r="AQ3577" i="112"/>
  <c r="AQ2867" i="112"/>
  <c r="AQ96" i="112"/>
  <c r="AQ1775" i="112"/>
  <c r="AS2603" i="112"/>
  <c r="AS911" i="112"/>
  <c r="AQ3142" i="113"/>
  <c r="AQ1559" i="113"/>
  <c r="AQ2100" i="113"/>
  <c r="AQ1848" i="112"/>
  <c r="AQ2436" i="112"/>
  <c r="AS2004" i="112"/>
  <c r="AS229" i="112"/>
  <c r="AQ1140" i="112"/>
  <c r="AQ3360" i="113"/>
  <c r="AQ2939" i="113"/>
  <c r="AQ2099" i="112"/>
  <c r="AQ3178" i="113"/>
  <c r="AQ803" i="112"/>
  <c r="AQ3299" i="113"/>
  <c r="AQ1284" i="112"/>
  <c r="AS1104" i="112"/>
  <c r="AQ767" i="113"/>
  <c r="AQ2530" i="113"/>
  <c r="AS1031" i="112"/>
  <c r="AQ2329" i="113"/>
  <c r="AS2927" i="112"/>
  <c r="AS1272" i="112"/>
  <c r="AQ2602" i="113"/>
  <c r="AS1285" i="112"/>
  <c r="AS3145" i="112"/>
  <c r="AQ1464" i="112"/>
  <c r="AQ1021" i="113"/>
  <c r="AQ602" i="113"/>
  <c r="AQ2352" i="113"/>
  <c r="AQ2963" i="113"/>
  <c r="AS733" i="112"/>
  <c r="AQ2549" i="112"/>
  <c r="AQ3361" i="112"/>
  <c r="AS600" i="112"/>
  <c r="AQ2639" i="113"/>
  <c r="AS2138" i="112"/>
  <c r="AQ1503" i="112"/>
  <c r="AS2149" i="112"/>
  <c r="AS2223" i="112"/>
  <c r="AQ241" i="113"/>
  <c r="AQ1416" i="113"/>
  <c r="AS2533" i="112"/>
  <c r="AS1885" i="112"/>
  <c r="AQ480" i="113"/>
  <c r="AQ1285" i="112"/>
  <c r="AQ1537" i="112"/>
  <c r="AQ2208" i="112"/>
  <c r="AQ2175" i="113"/>
  <c r="AQ3143" i="112"/>
  <c r="AQ3578" i="112"/>
  <c r="AS3578" i="112"/>
  <c r="AQ3372" i="112"/>
  <c r="AS1309" i="112"/>
  <c r="AQ2425" i="112"/>
  <c r="AQ3588" i="113"/>
  <c r="AQ2064" i="112"/>
  <c r="AQ624" i="113"/>
  <c r="AQ637" i="113"/>
  <c r="AS853" i="112"/>
  <c r="AQ3290" i="112"/>
  <c r="AQ2005" i="112"/>
  <c r="AS768" i="112"/>
  <c r="AQ119" i="112"/>
  <c r="AQ674" i="113"/>
  <c r="AS2461" i="112"/>
  <c r="AQ2365" i="113"/>
  <c r="AS168" i="112"/>
  <c r="AQ3002" i="112"/>
  <c r="AQ3323" i="113"/>
  <c r="AS2184" i="112"/>
  <c r="AS744" i="112"/>
  <c r="AQ2282" i="112"/>
  <c r="AS337" i="112"/>
  <c r="AQ1453" i="112"/>
  <c r="AQ1307" i="113"/>
  <c r="AQ2136" i="113"/>
  <c r="AQ3084" i="113"/>
  <c r="AQ1092" i="112"/>
  <c r="AS3073" i="112"/>
  <c r="AS12" i="112"/>
  <c r="AQ2784" i="112"/>
  <c r="AQ2424" i="113"/>
  <c r="AS3290" i="112"/>
  <c r="AQ372" i="112"/>
  <c r="AQ2437" i="112"/>
  <c r="AQ563" i="113"/>
  <c r="AS2029" i="112"/>
  <c r="AQ1562" i="112"/>
  <c r="AQ1992" i="113"/>
  <c r="AS2005" i="112"/>
  <c r="AQ230" i="113"/>
  <c r="AS3434" i="112"/>
  <c r="AQ2868" i="112"/>
  <c r="AS1670" i="112"/>
  <c r="AQ3539" i="113"/>
  <c r="AS121" i="112"/>
  <c r="AQ3252" i="112"/>
  <c r="AQ2498" i="113"/>
  <c r="AQ83" i="113"/>
  <c r="AS3336" i="112"/>
  <c r="AQ2208" i="113"/>
  <c r="AS565" i="112"/>
  <c r="AQ2115" i="113"/>
  <c r="AQ12" i="112"/>
  <c r="AQ1752" i="112"/>
  <c r="AQ709" i="112"/>
  <c r="AQ1128" i="113"/>
  <c r="AQ408" i="112"/>
  <c r="AQ733" i="112"/>
  <c r="AS409" i="112"/>
  <c r="AQ2927" i="113"/>
  <c r="AQ1669" i="113"/>
  <c r="AQ1598" i="113"/>
  <c r="AS3470" i="112"/>
  <c r="AQ2999" i="113"/>
  <c r="AQ889" i="113"/>
  <c r="AQ2472" i="113"/>
  <c r="AS2257" i="112"/>
  <c r="AQ2223" i="112"/>
  <c r="AQ2748" i="112"/>
  <c r="AS3216" i="112"/>
  <c r="AQ2892" i="112"/>
  <c r="AQ709" i="113"/>
  <c r="AQ1056" i="112"/>
  <c r="AS2784" i="112"/>
  <c r="AQ961" i="113"/>
  <c r="AS1165" i="112"/>
  <c r="AQ2940" i="113"/>
  <c r="AQ3251" i="113"/>
  <c r="AS3012" i="112"/>
  <c r="AS1105" i="112"/>
  <c r="AQ3395" i="113"/>
  <c r="AS1994" i="112"/>
  <c r="AQ1488" i="112"/>
  <c r="AS2725" i="112"/>
  <c r="AQ997" i="112"/>
  <c r="AS516" i="112"/>
  <c r="AS2293" i="112"/>
  <c r="AQ1885" i="112"/>
  <c r="AQ3181" i="112"/>
  <c r="AQ2616" i="112"/>
  <c r="AS1741" i="112"/>
  <c r="AQ2676" i="112"/>
  <c r="AQ1934" i="112"/>
  <c r="AQ2868" i="113"/>
  <c r="AQ2963" i="112"/>
  <c r="AQ1861" i="112"/>
  <c r="AS1776" i="112"/>
  <c r="AQ2027" i="113"/>
  <c r="AS1129" i="112"/>
  <c r="AQ1380" i="112"/>
  <c r="AS3002" i="112"/>
  <c r="AQ1994" i="112"/>
  <c r="AQ565" i="112"/>
  <c r="AQ1429" i="112"/>
  <c r="AQ697" i="112"/>
  <c r="AS1092" i="112"/>
  <c r="AQ840" i="113"/>
  <c r="AS84" i="112"/>
  <c r="AQ1527" i="112"/>
  <c r="AQ1683" i="113"/>
  <c r="AS2244" i="112"/>
  <c r="AQ3108" i="112"/>
  <c r="AQ446" i="112"/>
  <c r="AQ1235" i="113"/>
  <c r="AQ768" i="112"/>
  <c r="AQ877" i="112"/>
  <c r="AQ1272" i="113"/>
  <c r="AS986" i="112"/>
  <c r="AQ1848" i="113"/>
  <c r="AQ696" i="113"/>
  <c r="AS2714" i="112"/>
  <c r="AS2281" i="112"/>
  <c r="AQ3444" i="113"/>
  <c r="AQ734" i="113"/>
  <c r="AQ159" i="112"/>
  <c r="AQ1200" i="112"/>
  <c r="AQ2711" i="113"/>
  <c r="AS1453" i="112"/>
  <c r="AQ2328" i="112"/>
  <c r="AQ49" i="112"/>
  <c r="AS3360" i="112"/>
  <c r="AQ804" i="112"/>
  <c r="AS1488" i="112"/>
  <c r="AQ60" i="112"/>
  <c r="AS447" i="112"/>
  <c r="AQ553" i="112"/>
  <c r="AQ3125" i="112"/>
  <c r="AQ983" i="112"/>
  <c r="AS1176" i="112"/>
  <c r="AQ495" i="112"/>
  <c r="AQ1271" i="112"/>
  <c r="AQ2259" i="113"/>
  <c r="AQ661" i="113"/>
  <c r="AS301" i="112"/>
  <c r="AS3156" i="112"/>
  <c r="AQ2149" i="112"/>
  <c r="AQ552" i="113"/>
  <c r="AQ2352" i="112"/>
  <c r="AQ1704" i="113"/>
  <c r="AQ1071" i="112"/>
  <c r="AQ2187" i="113"/>
  <c r="AQ3071" i="113"/>
  <c r="AS2965" i="112"/>
  <c r="AQ3504" i="112"/>
  <c r="AQ2714" i="112"/>
  <c r="AQ315" i="113"/>
  <c r="AQ1523" i="113"/>
  <c r="AS697" i="112"/>
  <c r="AQ745" i="113"/>
  <c r="AS1752" i="112"/>
  <c r="AQ2330" i="113"/>
  <c r="AS1429" i="112"/>
  <c r="AS481" i="112"/>
  <c r="AS2928" i="112"/>
  <c r="AS948" i="112"/>
  <c r="AQ3012" i="113"/>
  <c r="AS2640" i="112"/>
  <c r="AS2604" i="112"/>
  <c r="AQ2400" i="113"/>
  <c r="AQ2040" i="112"/>
  <c r="AS1344" i="112"/>
  <c r="AQ1886" i="113"/>
  <c r="AQ518" i="113"/>
  <c r="AQ3575" i="113"/>
  <c r="AQ1609" i="113"/>
  <c r="AQ516" i="112"/>
  <c r="AS553" i="112"/>
  <c r="AQ2317" i="112"/>
  <c r="AQ1969" i="113"/>
  <c r="AS158" i="112"/>
  <c r="AQ3554" i="112"/>
  <c r="AQ277" i="112"/>
  <c r="AS3554" i="112"/>
  <c r="AQ1320" i="112"/>
  <c r="AQ3431" i="113"/>
  <c r="AS2425" i="112"/>
  <c r="AQ1920" i="112"/>
  <c r="AQ2064" i="113"/>
  <c r="AQ2101" i="113"/>
  <c r="AQ3156" i="113"/>
  <c r="AQ3107" i="113"/>
  <c r="AQ1776" i="112"/>
  <c r="AS2064" i="112"/>
  <c r="AS638" i="112"/>
  <c r="AS2173" i="112"/>
  <c r="AQ2891" i="113"/>
  <c r="AS804" i="112"/>
  <c r="AQ2317" i="113"/>
  <c r="AQ948" i="112"/>
  <c r="AQ1035" i="113"/>
  <c r="AS2437" i="112"/>
  <c r="AQ3480" i="112"/>
  <c r="AQ348" i="112"/>
  <c r="AS3109" i="112"/>
  <c r="AQ3443" i="112"/>
  <c r="AQ3192" i="112"/>
  <c r="AS2749" i="112"/>
  <c r="AQ3323" i="112"/>
  <c r="AQ1200" i="113"/>
  <c r="AQ311" i="112"/>
  <c r="AS1717" i="112"/>
  <c r="AQ659" i="112"/>
  <c r="AS2317" i="112"/>
  <c r="AQ3540" i="112"/>
  <c r="AS1032" i="112"/>
  <c r="AS3589" i="112"/>
  <c r="AQ1920" i="113"/>
  <c r="AQ3396" i="112"/>
  <c r="AQ3179" i="113"/>
  <c r="AQ304" i="112"/>
  <c r="AQ1130" i="112"/>
  <c r="AQ2496" i="112"/>
  <c r="AQ2244" i="113"/>
  <c r="AQ2747" i="113"/>
  <c r="AS2497" i="112"/>
  <c r="AQ1488" i="113"/>
  <c r="AQ445" i="113"/>
  <c r="AQ853" i="112"/>
  <c r="AS192" i="112"/>
  <c r="AQ1176" i="112"/>
  <c r="AQ2855" i="113"/>
  <c r="AS3325" i="112"/>
  <c r="AS1896" i="112"/>
  <c r="AQ168" i="112"/>
  <c r="AQ1849" i="112"/>
  <c r="AS1418" i="112"/>
  <c r="AS1849" i="112"/>
  <c r="AS1273" i="112"/>
  <c r="AQ2437" i="113"/>
  <c r="AQ338" i="112"/>
  <c r="AQ1095" i="113"/>
  <c r="AQ2531" i="113"/>
  <c r="AQ950" i="113"/>
  <c r="AQ1811" i="112"/>
  <c r="AQ2603" i="113"/>
  <c r="AS624" i="112"/>
  <c r="AQ1309" i="112"/>
  <c r="AS2760" i="112"/>
  <c r="AQ1163" i="113"/>
  <c r="AS2677" i="112"/>
  <c r="AQ3036" i="112"/>
  <c r="AQ2532" i="112"/>
  <c r="AS3540" i="112"/>
  <c r="AQ3515" i="112"/>
  <c r="AS495" i="112"/>
  <c r="AQ3228" i="113"/>
  <c r="AQ2567" i="112"/>
  <c r="AS1597" i="112"/>
  <c r="AQ48" i="113"/>
  <c r="AQ2652" i="113"/>
  <c r="AS589" i="112"/>
  <c r="AQ193" i="112"/>
  <c r="AS663" i="112"/>
  <c r="AQ888" i="112"/>
  <c r="AQ2796" i="113"/>
  <c r="AQ1236" i="112"/>
  <c r="AQ2100" i="112"/>
  <c r="AQ1141" i="112"/>
  <c r="AQ1715" i="112"/>
  <c r="AQ2173" i="112"/>
  <c r="AQ1538" i="113"/>
  <c r="AQ156" i="113"/>
  <c r="AS2352" i="112"/>
  <c r="AQ84" i="112"/>
  <c r="AQ483" i="112"/>
  <c r="AS375" i="112"/>
  <c r="AS230" i="112"/>
  <c r="AS1815" i="112"/>
  <c r="AQ1632" i="112"/>
  <c r="AS1200" i="112"/>
  <c r="AS1056" i="112"/>
  <c r="AQ1021" i="112"/>
  <c r="AS2892" i="112"/>
  <c r="AQ3143" i="113"/>
  <c r="AS2100" i="112"/>
  <c r="AQ1165" i="112"/>
  <c r="AQ2567" i="113"/>
  <c r="AQ3336" i="112"/>
  <c r="AQ984" i="113"/>
  <c r="AQ1415" i="112"/>
  <c r="AQ2280" i="113"/>
  <c r="AS1935" i="112"/>
  <c r="AQ851" i="113"/>
  <c r="AQ637" i="112"/>
  <c r="AQ744" i="112"/>
  <c r="AQ192" i="113"/>
  <c r="AS912" i="112"/>
  <c r="AS1790" i="112"/>
  <c r="AQ1959" i="112"/>
  <c r="AS842" i="112"/>
  <c r="AS265" i="112"/>
  <c r="AQ2388" i="113"/>
  <c r="AQ97" i="112"/>
  <c r="AQ1632" i="113"/>
  <c r="AQ2929" i="112"/>
  <c r="AQ264" i="113"/>
  <c r="AS2328" i="112"/>
  <c r="AS3180" i="112"/>
  <c r="AQ1453" i="113"/>
  <c r="AQ600" i="112"/>
  <c r="AQ3467" i="113"/>
  <c r="AQ624" i="112"/>
  <c r="AQ2640" i="112"/>
  <c r="AS1464" i="112"/>
  <c r="AS1537" i="112"/>
  <c r="AQ301" i="113"/>
  <c r="AQ912" i="113"/>
  <c r="AQ1383" i="113"/>
  <c r="AQ336" i="113"/>
  <c r="AQ1608" i="112"/>
  <c r="AS2868" i="112"/>
  <c r="AQ912" i="112"/>
  <c r="AQ1776" i="113"/>
  <c r="AQ3434" i="112"/>
  <c r="AQ2580" i="113"/>
  <c r="AQ1931" i="113"/>
  <c r="AQ1344" i="113"/>
  <c r="AQ2221" i="113"/>
  <c r="AQ375" i="113"/>
  <c r="AQ3503" i="113"/>
  <c r="AQ2605" i="112"/>
  <c r="AS3504" i="112"/>
  <c r="AQ3372" i="113"/>
  <c r="AQ803" i="113"/>
  <c r="AQ265" i="112"/>
  <c r="AQ2293" i="112"/>
  <c r="AQ3072" i="112"/>
  <c r="AQ589" i="113"/>
  <c r="AQ768" i="113"/>
  <c r="AQ1741" i="112"/>
  <c r="AQ3516" i="113"/>
  <c r="AS2208" i="112"/>
  <c r="AQ2293" i="113"/>
  <c r="AQ3035" i="113"/>
  <c r="AS2580" i="112"/>
  <c r="AQ1813" i="113"/>
  <c r="AQ1667" i="112"/>
  <c r="AS877" i="112"/>
  <c r="AQ120" i="113"/>
  <c r="AQ1955" i="113"/>
  <c r="AS1320" i="112"/>
  <c r="AQ3361" i="113"/>
  <c r="AQ3216" i="112"/>
  <c r="AS997" i="112"/>
  <c r="AS1562" i="112"/>
  <c r="AQ3289" i="113"/>
  <c r="AS1573" i="112"/>
  <c r="AQ817" i="113"/>
  <c r="AQ3215" i="113"/>
  <c r="AQ842" i="112"/>
  <c r="AS3396" i="112"/>
  <c r="AS2822" i="112"/>
  <c r="AQ408" i="113"/>
  <c r="AS49" i="112"/>
  <c r="AS888" i="112"/>
  <c r="AQ2029" i="112"/>
  <c r="AQ2041" i="113"/>
  <c r="AQ1344" i="112"/>
  <c r="AQ1560" i="113"/>
  <c r="AS1861" i="112"/>
  <c r="AQ2135" i="112"/>
  <c r="AS1527" i="112"/>
  <c r="AQ3300" i="113"/>
  <c r="AQ229" i="112"/>
  <c r="AQ529" i="113"/>
  <c r="AQ1597" i="112"/>
  <c r="AS2569" i="112"/>
  <c r="AS709" i="112"/>
  <c r="AQ1743" i="113"/>
  <c r="AS60" i="112"/>
  <c r="AQ2724" i="113"/>
  <c r="AQ1105" i="112"/>
  <c r="AS3253" i="112"/>
  <c r="AS1021" i="112"/>
  <c r="AQ1896" i="112"/>
  <c r="AS97" i="112"/>
  <c r="AQ2858" i="112"/>
  <c r="AS1959" i="112"/>
  <c r="AQ1032" i="112"/>
  <c r="AQ2819" i="113"/>
  <c r="AQ1573" i="112"/>
  <c r="AQ2675" i="113"/>
  <c r="AS3036" i="112"/>
  <c r="AQ2184" i="112"/>
  <c r="AQ875" i="113"/>
  <c r="AS1608" i="112"/>
  <c r="AS1071" i="112"/>
  <c r="AS1920" i="112"/>
  <c r="AQ1897" i="113"/>
  <c r="AQ15" i="113"/>
  <c r="AS2040" i="112"/>
  <c r="AQ3012" i="112"/>
  <c r="AS1380" i="112"/>
  <c r="AQ1705" i="112"/>
  <c r="AQ2388" i="112"/>
  <c r="AQ2783" i="113"/>
  <c r="AS2859" i="112"/>
  <c r="AQ2244" i="112"/>
  <c r="AS1705" i="112"/>
  <c r="AS1236" i="112"/>
  <c r="AQ1056" i="113"/>
  <c r="AS1141" i="112"/>
  <c r="AQ2823" i="112"/>
  <c r="AS2388" i="112"/>
  <c r="AS1632" i="112"/>
  <c r="AQ2461" i="113"/>
  <c r="AQ2724" i="112"/>
  <c r="AQ2459" i="112"/>
  <c r="AQ3467" i="112"/>
  <c r="AQ589" i="112"/>
  <c r="BJ73" i="113" l="1"/>
  <c r="BJ5" i="113" a="1"/>
  <c r="BJ5" i="113" s="1"/>
  <c r="CL5" i="112"/>
  <c r="BM276" i="112"/>
  <c r="CO276" i="112" s="1"/>
  <c r="O276" i="112"/>
  <c r="BL277" i="112"/>
  <c r="BM192" i="113"/>
  <c r="BM193" i="113" s="1"/>
  <c r="O192" i="113"/>
  <c r="CM156" i="112"/>
  <c r="BK157" i="112"/>
  <c r="BK295" i="112"/>
  <c r="CM294" i="112"/>
  <c r="T265" i="112"/>
  <c r="N267" i="113"/>
  <c r="T217" i="112"/>
  <c r="CM252" i="112"/>
  <c r="BK253" i="112"/>
  <c r="N282" i="112"/>
  <c r="BL282" i="113"/>
  <c r="BL283" i="113" s="1"/>
  <c r="N282" i="113"/>
  <c r="N210" i="112"/>
  <c r="BL210" i="112"/>
  <c r="BL229" i="112"/>
  <c r="BL144" i="112"/>
  <c r="N144" i="112"/>
  <c r="P24" i="112"/>
  <c r="BN24" i="112"/>
  <c r="O205" i="113"/>
  <c r="N123" i="112"/>
  <c r="BL123" i="112"/>
  <c r="BM25" i="112"/>
  <c r="BL111" i="112"/>
  <c r="N111" i="112"/>
  <c r="N249" i="113"/>
  <c r="N264" i="113"/>
  <c r="BL264" i="113"/>
  <c r="BL265" i="113" s="1"/>
  <c r="BL246" i="113"/>
  <c r="BL247" i="113" s="1"/>
  <c r="N246" i="113"/>
  <c r="N222" i="113"/>
  <c r="BL222" i="113"/>
  <c r="BL223" i="113" s="1"/>
  <c r="BM18" i="113"/>
  <c r="BM19" i="113" s="1"/>
  <c r="O18" i="113"/>
  <c r="CM291" i="112"/>
  <c r="BK292" i="112"/>
  <c r="N78" i="113"/>
  <c r="BL78" i="113"/>
  <c r="BL79" i="113" s="1"/>
  <c r="BL270" i="113"/>
  <c r="BL271" i="113" s="1"/>
  <c r="N270" i="113"/>
  <c r="N294" i="112"/>
  <c r="BL60" i="112"/>
  <c r="N60" i="112"/>
  <c r="N114" i="113"/>
  <c r="BL114" i="113"/>
  <c r="BL115" i="113" s="1"/>
  <c r="N76" i="113"/>
  <c r="CM15" i="112"/>
  <c r="BK16" i="112"/>
  <c r="N174" i="113"/>
  <c r="BL174" i="113"/>
  <c r="BL175" i="113" s="1"/>
  <c r="CM183" i="112"/>
  <c r="BK184" i="112"/>
  <c r="BL168" i="113"/>
  <c r="BL169" i="113" s="1"/>
  <c r="N168" i="113"/>
  <c r="N72" i="113"/>
  <c r="BL72" i="113"/>
  <c r="BL73" i="113" s="1"/>
  <c r="N243" i="113"/>
  <c r="N219" i="112"/>
  <c r="BL219" i="112"/>
  <c r="N255" i="113"/>
  <c r="P58" i="112"/>
  <c r="N52" i="113"/>
  <c r="CM123" i="112"/>
  <c r="BK124" i="112"/>
  <c r="BK112" i="112"/>
  <c r="CM111" i="112"/>
  <c r="CM147" i="112"/>
  <c r="BK148" i="112"/>
  <c r="N228" i="113"/>
  <c r="BL228" i="113"/>
  <c r="BL229" i="113" s="1"/>
  <c r="N288" i="113"/>
  <c r="BL288" i="113"/>
  <c r="BL289" i="113" s="1"/>
  <c r="N303" i="113"/>
  <c r="BL75" i="113"/>
  <c r="BL76" i="113" s="1"/>
  <c r="BL51" i="113"/>
  <c r="BL52" i="113" s="1"/>
  <c r="N292" i="112"/>
  <c r="BL291" i="112"/>
  <c r="BL252" i="113"/>
  <c r="BL253" i="113" s="1"/>
  <c r="N252" i="113"/>
  <c r="BK61" i="112"/>
  <c r="CM60" i="112"/>
  <c r="O228" i="112"/>
  <c r="BM228" i="112"/>
  <c r="CO228" i="112" s="1"/>
  <c r="BL15" i="112"/>
  <c r="N15" i="112"/>
  <c r="BL183" i="112"/>
  <c r="N183" i="112"/>
  <c r="BM204" i="113"/>
  <c r="BM205" i="113" s="1"/>
  <c r="O204" i="113"/>
  <c r="BL234" i="113"/>
  <c r="BL235" i="113" s="1"/>
  <c r="N234" i="113"/>
  <c r="N102" i="113"/>
  <c r="BL102" i="113"/>
  <c r="BL103" i="113" s="1"/>
  <c r="O39" i="112"/>
  <c r="BM39" i="112"/>
  <c r="N166" i="113"/>
  <c r="BM165" i="113" s="1"/>
  <c r="BM166" i="113" s="1"/>
  <c r="N267" i="112"/>
  <c r="BL267" i="112"/>
  <c r="N273" i="113"/>
  <c r="BK88" i="112"/>
  <c r="CM87" i="112"/>
  <c r="CM30" i="112"/>
  <c r="BK31" i="112"/>
  <c r="N148" i="112"/>
  <c r="BL147" i="112"/>
  <c r="BL300" i="113"/>
  <c r="BL301" i="113" s="1"/>
  <c r="N300" i="113"/>
  <c r="N231" i="113"/>
  <c r="N261" i="113"/>
  <c r="N156" i="112"/>
  <c r="BL156" i="112"/>
  <c r="Q133" i="113"/>
  <c r="BL276" i="113"/>
  <c r="BL277" i="113" s="1"/>
  <c r="N276" i="113"/>
  <c r="N219" i="113"/>
  <c r="BL12" i="113"/>
  <c r="BL13" i="113" s="1"/>
  <c r="N12" i="113"/>
  <c r="N237" i="113"/>
  <c r="BM237" i="113" s="1"/>
  <c r="BM238" i="113" s="1"/>
  <c r="N252" i="112"/>
  <c r="BL252" i="112"/>
  <c r="BL294" i="113"/>
  <c r="BL295" i="113" s="1"/>
  <c r="N294" i="113"/>
  <c r="N225" i="113"/>
  <c r="BK211" i="112"/>
  <c r="CM210" i="112"/>
  <c r="BL258" i="113"/>
  <c r="BL259" i="113" s="1"/>
  <c r="N258" i="113"/>
  <c r="N298" i="112"/>
  <c r="N291" i="113"/>
  <c r="BM291" i="113" s="1"/>
  <c r="BM292" i="113" s="1"/>
  <c r="CN39" i="112"/>
  <c r="BL40" i="112"/>
  <c r="CM144" i="112"/>
  <c r="BK145" i="112"/>
  <c r="CM267" i="112"/>
  <c r="BK268" i="112"/>
  <c r="N108" i="113"/>
  <c r="BL108" i="113"/>
  <c r="BL109" i="113" s="1"/>
  <c r="N87" i="112"/>
  <c r="BL87" i="112"/>
  <c r="BL240" i="113"/>
  <c r="BL241" i="113" s="1"/>
  <c r="N240" i="113"/>
  <c r="N31" i="112"/>
  <c r="BL30" i="112"/>
  <c r="N297" i="113"/>
  <c r="BM297" i="113" s="1"/>
  <c r="BM298" i="113" s="1"/>
  <c r="BL216" i="113"/>
  <c r="BL217" i="113" s="1"/>
  <c r="N216" i="113"/>
  <c r="N132" i="113"/>
  <c r="BL132" i="113"/>
  <c r="BL133" i="113" s="1"/>
  <c r="CO138" i="112"/>
  <c r="BN76" i="112"/>
  <c r="CP75" i="112"/>
  <c r="BM127" i="112"/>
  <c r="CO126" i="112"/>
  <c r="CO102" i="112"/>
  <c r="CP135" i="112"/>
  <c r="P138" i="112"/>
  <c r="O292" i="113"/>
  <c r="AB256" i="112"/>
  <c r="BZ255" i="112"/>
  <c r="O211" i="113"/>
  <c r="CN192" i="112"/>
  <c r="BL193" i="112"/>
  <c r="O286" i="112"/>
  <c r="BN285" i="112" s="1"/>
  <c r="P147" i="112"/>
  <c r="P198" i="113"/>
  <c r="BN198" i="113"/>
  <c r="BN199" i="113" s="1"/>
  <c r="BZ189" i="112"/>
  <c r="AB189" i="112"/>
  <c r="BZ165" i="112"/>
  <c r="AB165" i="112"/>
  <c r="O93" i="113"/>
  <c r="BM93" i="113"/>
  <c r="BM94" i="113" s="1"/>
  <c r="BZ57" i="112"/>
  <c r="AB57" i="112"/>
  <c r="P30" i="113"/>
  <c r="BN30" i="113"/>
  <c r="BN31" i="113" s="1"/>
  <c r="AC78" i="112"/>
  <c r="P79" i="113"/>
  <c r="CC156" i="112"/>
  <c r="AE156" i="112"/>
  <c r="AC100" i="112"/>
  <c r="O135" i="113"/>
  <c r="BM135" i="113"/>
  <c r="BM136" i="113" s="1"/>
  <c r="P9" i="112"/>
  <c r="BL34" i="112"/>
  <c r="CN33" i="112"/>
  <c r="O141" i="113"/>
  <c r="BM141" i="113"/>
  <c r="BM142" i="113" s="1"/>
  <c r="CB24" i="112"/>
  <c r="AD24" i="112"/>
  <c r="CN18" i="112"/>
  <c r="BL19" i="112"/>
  <c r="BM129" i="112"/>
  <c r="O129" i="112"/>
  <c r="BM163" i="112"/>
  <c r="CO162" i="112"/>
  <c r="P285" i="112"/>
  <c r="CA267" i="112"/>
  <c r="AC267" i="112"/>
  <c r="AB72" i="112"/>
  <c r="BZ72" i="112"/>
  <c r="P126" i="113"/>
  <c r="BN126" i="113"/>
  <c r="BN127" i="113" s="1"/>
  <c r="BL202" i="112"/>
  <c r="CN201" i="112"/>
  <c r="CA207" i="112"/>
  <c r="AC207" i="112"/>
  <c r="AB225" i="112"/>
  <c r="BZ225" i="112"/>
  <c r="BN27" i="112"/>
  <c r="P27" i="112"/>
  <c r="BL295" i="112"/>
  <c r="CN294" i="112"/>
  <c r="CA276" i="112"/>
  <c r="AC276" i="112"/>
  <c r="AC174" i="112"/>
  <c r="AC90" i="112"/>
  <c r="BL283" i="112"/>
  <c r="CN282" i="112"/>
  <c r="O213" i="112"/>
  <c r="BM213" i="112"/>
  <c r="O237" i="112"/>
  <c r="BM237" i="112"/>
  <c r="O10" i="112"/>
  <c r="BN9" i="112" s="1"/>
  <c r="O99" i="113"/>
  <c r="BM99" i="113"/>
  <c r="BM100" i="113" s="1"/>
  <c r="R150" i="113"/>
  <c r="BP150" i="113"/>
  <c r="BP151" i="113" s="1"/>
  <c r="P64" i="112"/>
  <c r="P97" i="112"/>
  <c r="BN51" i="112"/>
  <c r="P51" i="112"/>
  <c r="BZ81" i="112"/>
  <c r="AB81" i="112"/>
  <c r="R240" i="112"/>
  <c r="BP240" i="112"/>
  <c r="P25" i="113"/>
  <c r="O175" i="112"/>
  <c r="P52" i="112"/>
  <c r="CN261" i="112"/>
  <c r="BL262" i="112"/>
  <c r="O250" i="113"/>
  <c r="BM249" i="113"/>
  <c r="BM250" i="113" s="1"/>
  <c r="O180" i="112"/>
  <c r="BM180" i="112"/>
  <c r="O195" i="113"/>
  <c r="BM195" i="113"/>
  <c r="BM196" i="113" s="1"/>
  <c r="O33" i="113"/>
  <c r="BM33" i="113"/>
  <c r="BM34" i="113" s="1"/>
  <c r="Q195" i="112"/>
  <c r="P198" i="112"/>
  <c r="O72" i="112"/>
  <c r="BM72" i="112"/>
  <c r="BO169" i="112"/>
  <c r="CQ168" i="112"/>
  <c r="AB244" i="112"/>
  <c r="BZ243" i="112"/>
  <c r="P169" i="113"/>
  <c r="R120" i="113"/>
  <c r="BP120" i="113"/>
  <c r="BP121" i="113" s="1"/>
  <c r="R193" i="113"/>
  <c r="AB283" i="112"/>
  <c r="O123" i="113"/>
  <c r="BM123" i="113"/>
  <c r="BM124" i="113" s="1"/>
  <c r="O57" i="113"/>
  <c r="BM57" i="113"/>
  <c r="BM58" i="113" s="1"/>
  <c r="BM9" i="112"/>
  <c r="CN231" i="112"/>
  <c r="BL232" i="112"/>
  <c r="O34" i="112"/>
  <c r="BM33" i="112"/>
  <c r="AB180" i="112"/>
  <c r="BZ180" i="112"/>
  <c r="O115" i="112"/>
  <c r="AD231" i="112"/>
  <c r="O19" i="112"/>
  <c r="BM18" i="112"/>
  <c r="AC172" i="112"/>
  <c r="CB171" i="112"/>
  <c r="AD171" i="112"/>
  <c r="BL130" i="112"/>
  <c r="CN129" i="112"/>
  <c r="R186" i="113"/>
  <c r="BP186" i="113"/>
  <c r="BP187" i="113" s="1"/>
  <c r="CA99" i="112"/>
  <c r="AC99" i="112"/>
  <c r="AE243" i="112"/>
  <c r="BO279" i="112"/>
  <c r="Q279" i="112"/>
  <c r="BM285" i="112"/>
  <c r="CA30" i="112"/>
  <c r="AC30" i="112"/>
  <c r="BM67" i="112"/>
  <c r="CO66" i="112"/>
  <c r="P150" i="112"/>
  <c r="O223" i="112"/>
  <c r="BN222" i="112" s="1"/>
  <c r="CA195" i="112"/>
  <c r="AC195" i="112"/>
  <c r="R96" i="113"/>
  <c r="BP96" i="113"/>
  <c r="BP97" i="113" s="1"/>
  <c r="P175" i="113"/>
  <c r="AB268" i="112"/>
  <c r="Q138" i="113"/>
  <c r="AC124" i="112"/>
  <c r="P160" i="112"/>
  <c r="BN304" i="112"/>
  <c r="CP303" i="112"/>
  <c r="AE94" i="112"/>
  <c r="AB19" i="112"/>
  <c r="BZ18" i="112"/>
  <c r="AC148" i="112"/>
  <c r="CN225" i="112"/>
  <c r="BL226" i="112"/>
  <c r="AC52" i="112"/>
  <c r="O288" i="112"/>
  <c r="BM288" i="112"/>
  <c r="BM186" i="112"/>
  <c r="AC76" i="112"/>
  <c r="BZ12" i="112"/>
  <c r="AB12" i="112"/>
  <c r="BL259" i="112"/>
  <c r="CN258" i="112"/>
  <c r="CO21" i="112"/>
  <c r="BM22" i="112"/>
  <c r="BM117" i="112"/>
  <c r="O117" i="112"/>
  <c r="O105" i="113"/>
  <c r="BM105" i="113"/>
  <c r="BM106" i="113" s="1"/>
  <c r="CA261" i="112"/>
  <c r="AC261" i="112"/>
  <c r="AD183" i="112"/>
  <c r="CC36" i="112"/>
  <c r="AE36" i="112"/>
  <c r="BL235" i="112"/>
  <c r="CN234" i="112"/>
  <c r="BL58" i="112"/>
  <c r="CN57" i="112"/>
  <c r="AB91" i="112"/>
  <c r="AC13" i="112"/>
  <c r="AE190" i="112"/>
  <c r="CN204" i="112"/>
  <c r="BL205" i="112"/>
  <c r="AC112" i="112"/>
  <c r="BM105" i="112"/>
  <c r="O105" i="112"/>
  <c r="BM153" i="112"/>
  <c r="O153" i="112"/>
  <c r="BO7" i="113"/>
  <c r="AB220" i="112"/>
  <c r="P279" i="113"/>
  <c r="BP45" i="112"/>
  <c r="R45" i="112"/>
  <c r="BM160" i="112"/>
  <c r="CO159" i="112"/>
  <c r="P208" i="113"/>
  <c r="AE46" i="112"/>
  <c r="AB6" i="112"/>
  <c r="BZ6" i="112"/>
  <c r="CA15" i="112"/>
  <c r="AC15" i="112"/>
  <c r="O238" i="113"/>
  <c r="P54" i="112"/>
  <c r="O151" i="112"/>
  <c r="BN150" i="112" s="1"/>
  <c r="BM264" i="112"/>
  <c r="O264" i="112"/>
  <c r="P64" i="113"/>
  <c r="BZ21" i="112"/>
  <c r="AB21" i="112"/>
  <c r="O21" i="113"/>
  <c r="BM21" i="113"/>
  <c r="BM22" i="113" s="1"/>
  <c r="AB300" i="112"/>
  <c r="BZ300" i="112"/>
  <c r="AC138" i="112"/>
  <c r="AB273" i="112"/>
  <c r="BZ273" i="112"/>
  <c r="O165" i="113"/>
  <c r="BM69" i="112"/>
  <c r="O69" i="112"/>
  <c r="O108" i="112"/>
  <c r="BM108" i="112"/>
  <c r="BL298" i="112"/>
  <c r="CN297" i="112"/>
  <c r="AB127" i="112"/>
  <c r="O256" i="112"/>
  <c r="BM255" i="112"/>
  <c r="BM208" i="112"/>
  <c r="CO207" i="112"/>
  <c r="O81" i="113"/>
  <c r="BM81" i="113"/>
  <c r="BM82" i="113" s="1"/>
  <c r="BL94" i="112"/>
  <c r="CN93" i="112"/>
  <c r="CA51" i="112"/>
  <c r="AC51" i="112"/>
  <c r="P49" i="113"/>
  <c r="AC208" i="112"/>
  <c r="AB103" i="112"/>
  <c r="O139" i="112"/>
  <c r="CN237" i="112"/>
  <c r="BL238" i="112"/>
  <c r="BZ69" i="112"/>
  <c r="AB69" i="112"/>
  <c r="O103" i="112"/>
  <c r="AC196" i="112"/>
  <c r="BZ246" i="112"/>
  <c r="AB246" i="112"/>
  <c r="CA219" i="112"/>
  <c r="AC219" i="112"/>
  <c r="P136" i="112"/>
  <c r="O295" i="112"/>
  <c r="O6" i="112"/>
  <c r="BM6" i="112"/>
  <c r="O201" i="113"/>
  <c r="BM201" i="113"/>
  <c r="BM202" i="113" s="1"/>
  <c r="CO198" i="112"/>
  <c r="BM294" i="112"/>
  <c r="P60" i="113"/>
  <c r="BN60" i="113"/>
  <c r="BN61" i="113" s="1"/>
  <c r="O63" i="113"/>
  <c r="BM63" i="113"/>
  <c r="BM64" i="113" s="1"/>
  <c r="CO249" i="112"/>
  <c r="AC66" i="112"/>
  <c r="BL217" i="112"/>
  <c r="CN216" i="112"/>
  <c r="P54" i="113"/>
  <c r="BN54" i="113"/>
  <c r="BN55" i="113" s="1"/>
  <c r="P180" i="113"/>
  <c r="BN180" i="113"/>
  <c r="BN181" i="113" s="1"/>
  <c r="O171" i="113"/>
  <c r="BM171" i="113"/>
  <c r="BM172" i="113" s="1"/>
  <c r="P42" i="113"/>
  <c r="BN42" i="113"/>
  <c r="BN43" i="113" s="1"/>
  <c r="AB235" i="112"/>
  <c r="BL244" i="112"/>
  <c r="CN243" i="112"/>
  <c r="Q171" i="112"/>
  <c r="O232" i="112"/>
  <c r="BM231" i="112"/>
  <c r="P13" i="112"/>
  <c r="CC42" i="112"/>
  <c r="AE42" i="112"/>
  <c r="P222" i="112"/>
  <c r="O69" i="113"/>
  <c r="BM69" i="113"/>
  <c r="BM70" i="113" s="1"/>
  <c r="AD135" i="112"/>
  <c r="CA27" i="112"/>
  <c r="AC27" i="112"/>
  <c r="P58" i="113"/>
  <c r="BN174" i="112"/>
  <c r="P174" i="112"/>
  <c r="BN280" i="112"/>
  <c r="CP279" i="112"/>
  <c r="P144" i="113"/>
  <c r="BN144" i="113"/>
  <c r="BN145" i="113" s="1"/>
  <c r="BM151" i="112"/>
  <c r="CO150" i="112"/>
  <c r="Q84" i="113"/>
  <c r="O273" i="112"/>
  <c r="BM273" i="112"/>
  <c r="AB96" i="112"/>
  <c r="BZ96" i="112"/>
  <c r="P208" i="112"/>
  <c r="Q199" i="113"/>
  <c r="BZ270" i="112"/>
  <c r="AB270" i="112"/>
  <c r="P73" i="113"/>
  <c r="CA63" i="112"/>
  <c r="AC63" i="112"/>
  <c r="P112" i="112"/>
  <c r="AD294" i="112"/>
  <c r="CB294" i="112"/>
  <c r="BM12" i="112"/>
  <c r="O12" i="112"/>
  <c r="O75" i="113"/>
  <c r="BM75" i="113"/>
  <c r="BM76" i="113" s="1"/>
  <c r="BM136" i="112"/>
  <c r="CO135" i="112"/>
  <c r="AB192" i="112"/>
  <c r="BZ192" i="112"/>
  <c r="O220" i="113"/>
  <c r="BM219" i="113"/>
  <c r="BM220" i="113" s="1"/>
  <c r="CN288" i="112"/>
  <c r="BL289" i="112"/>
  <c r="AC184" i="112"/>
  <c r="O96" i="112"/>
  <c r="BM96" i="112"/>
  <c r="O48" i="112"/>
  <c r="BM48" i="112"/>
  <c r="CA159" i="112"/>
  <c r="AC159" i="112"/>
  <c r="AC54" i="112"/>
  <c r="BM165" i="112"/>
  <c r="O165" i="112"/>
  <c r="BL118" i="112"/>
  <c r="CN117" i="112"/>
  <c r="AC304" i="112"/>
  <c r="O163" i="112"/>
  <c r="BN162" i="112" s="1"/>
  <c r="CA183" i="112"/>
  <c r="R187" i="113"/>
  <c r="AC33" i="112"/>
  <c r="CA33" i="112"/>
  <c r="O147" i="113"/>
  <c r="BM147" i="113"/>
  <c r="BM148" i="113" s="1"/>
  <c r="BM234" i="112"/>
  <c r="O234" i="112"/>
  <c r="BZ258" i="112"/>
  <c r="AB258" i="112"/>
  <c r="BZ129" i="112"/>
  <c r="AB129" i="112"/>
  <c r="CA111" i="112"/>
  <c r="AC111" i="112"/>
  <c r="R31" i="113"/>
  <c r="CB144" i="112"/>
  <c r="AD144" i="112"/>
  <c r="Q213" i="113"/>
  <c r="BO213" i="113"/>
  <c r="BO214" i="113" s="1"/>
  <c r="O79" i="112"/>
  <c r="O304" i="113"/>
  <c r="BM303" i="113"/>
  <c r="BM304" i="113" s="1"/>
  <c r="R181" i="113"/>
  <c r="BM246" i="112"/>
  <c r="O246" i="112"/>
  <c r="BL106" i="112"/>
  <c r="CN105" i="112"/>
  <c r="BL154" i="112"/>
  <c r="CN153" i="112"/>
  <c r="R6" i="113"/>
  <c r="BP6" i="113"/>
  <c r="AB139" i="112"/>
  <c r="CA138" i="112" s="1"/>
  <c r="CQ45" i="112"/>
  <c r="BZ105" i="112"/>
  <c r="AB105" i="112"/>
  <c r="O87" i="113"/>
  <c r="BM87" i="113"/>
  <c r="BM88" i="113" s="1"/>
  <c r="AB175" i="112"/>
  <c r="O159" i="113"/>
  <c r="BM159" i="113"/>
  <c r="BM160" i="113" s="1"/>
  <c r="BM133" i="112"/>
  <c r="CO132" i="112"/>
  <c r="P270" i="112"/>
  <c r="AC88" i="112"/>
  <c r="R91" i="113"/>
  <c r="CO54" i="112"/>
  <c r="Q162" i="113"/>
  <c r="O189" i="113"/>
  <c r="BM189" i="113"/>
  <c r="BM190" i="113" s="1"/>
  <c r="AD255" i="112"/>
  <c r="P172" i="112"/>
  <c r="BO171" i="112" s="1"/>
  <c r="BZ201" i="112"/>
  <c r="AB201" i="112"/>
  <c r="O256" i="113"/>
  <c r="BM255" i="113"/>
  <c r="BM256" i="113" s="1"/>
  <c r="AB10" i="112"/>
  <c r="AB48" i="112"/>
  <c r="BZ48" i="112"/>
  <c r="BZ138" i="112"/>
  <c r="BM139" i="112" s="1"/>
  <c r="P90" i="113"/>
  <c r="BN90" i="113"/>
  <c r="BN91" i="113" s="1"/>
  <c r="Q48" i="113"/>
  <c r="BO48" i="113"/>
  <c r="BO49" i="113" s="1"/>
  <c r="BL70" i="112"/>
  <c r="CN69" i="112"/>
  <c r="CN108" i="112"/>
  <c r="BL109" i="112"/>
  <c r="AC198" i="112"/>
  <c r="Q99" i="112"/>
  <c r="BL10" i="113"/>
  <c r="AB55" i="112"/>
  <c r="CA54" i="112" s="1"/>
  <c r="O177" i="113"/>
  <c r="BM177" i="113"/>
  <c r="BM178" i="113" s="1"/>
  <c r="CP42" i="112"/>
  <c r="BN43" i="112"/>
  <c r="P139" i="113"/>
  <c r="Q55" i="113"/>
  <c r="AB79" i="112"/>
  <c r="AB151" i="112"/>
  <c r="P76" i="112"/>
  <c r="O261" i="112"/>
  <c r="BM261" i="112"/>
  <c r="O117" i="113"/>
  <c r="BM117" i="113"/>
  <c r="BM118" i="113" s="1"/>
  <c r="CN36" i="112"/>
  <c r="BL37" i="112"/>
  <c r="BP168" i="112"/>
  <c r="R168" i="112"/>
  <c r="CM5" i="112"/>
  <c r="CA282" i="112"/>
  <c r="AC282" i="112"/>
  <c r="BL199" i="112"/>
  <c r="CN198" i="112"/>
  <c r="BM28" i="112"/>
  <c r="CO27" i="112"/>
  <c r="BN114" i="112"/>
  <c r="P114" i="112"/>
  <c r="CN213" i="112"/>
  <c r="BL214" i="112"/>
  <c r="O283" i="112"/>
  <c r="BM189" i="112"/>
  <c r="O189" i="112"/>
  <c r="R190" i="112"/>
  <c r="Q301" i="112"/>
  <c r="BM52" i="112"/>
  <c r="CO51" i="112"/>
  <c r="O244" i="113"/>
  <c r="BM243" i="113"/>
  <c r="BM244" i="113" s="1"/>
  <c r="AC114" i="112"/>
  <c r="CQ240" i="112"/>
  <c r="O232" i="113"/>
  <c r="BM231" i="113"/>
  <c r="BM232" i="113" s="1"/>
  <c r="CB75" i="112"/>
  <c r="AD75" i="112"/>
  <c r="BN210" i="113"/>
  <c r="BN211" i="113" s="1"/>
  <c r="P210" i="113"/>
  <c r="CN180" i="112"/>
  <c r="BL181" i="112"/>
  <c r="BN196" i="112"/>
  <c r="CP195" i="112"/>
  <c r="BN63" i="112"/>
  <c r="P63" i="112"/>
  <c r="CN72" i="112"/>
  <c r="BL73" i="112"/>
  <c r="CA102" i="112"/>
  <c r="AC102" i="112"/>
  <c r="BL79" i="112"/>
  <c r="CN78" i="112"/>
  <c r="AC186" i="112"/>
  <c r="AC193" i="112"/>
  <c r="O153" i="113"/>
  <c r="BM153" i="113"/>
  <c r="BM154" i="113" s="1"/>
  <c r="Q42" i="112"/>
  <c r="BO42" i="112"/>
  <c r="BM115" i="112"/>
  <c r="CO114" i="112"/>
  <c r="AC136" i="112"/>
  <c r="O262" i="113"/>
  <c r="BM261" i="113"/>
  <c r="BM262" i="113" s="1"/>
  <c r="R18" i="112"/>
  <c r="AC133" i="112"/>
  <c r="CA132" i="112"/>
  <c r="Q66" i="113"/>
  <c r="O192" i="112"/>
  <c r="BM192" i="112"/>
  <c r="BL190" i="112"/>
  <c r="CN189" i="112"/>
  <c r="R130" i="112"/>
  <c r="CB279" i="112"/>
  <c r="AD279" i="112"/>
  <c r="Q291" i="112"/>
  <c r="P190" i="113"/>
  <c r="P202" i="113"/>
  <c r="CB123" i="112"/>
  <c r="AD123" i="112"/>
  <c r="BM210" i="113"/>
  <c r="BM211" i="113" s="1"/>
  <c r="AC234" i="112"/>
  <c r="CA234" i="112"/>
  <c r="CB291" i="112"/>
  <c r="AD291" i="112"/>
  <c r="O36" i="112"/>
  <c r="BM36" i="112"/>
  <c r="R94" i="112"/>
  <c r="O45" i="113"/>
  <c r="BM45" i="113"/>
  <c r="BM46" i="113" s="1"/>
  <c r="CN6" i="112"/>
  <c r="BL7" i="112"/>
  <c r="BM64" i="112"/>
  <c r="CO63" i="112"/>
  <c r="P90" i="112"/>
  <c r="CB87" i="112"/>
  <c r="AD87" i="112"/>
  <c r="AC160" i="112"/>
  <c r="BZ102" i="112"/>
  <c r="BM103" i="112" s="1"/>
  <c r="BZ153" i="112"/>
  <c r="AB153" i="112"/>
  <c r="BL187" i="112"/>
  <c r="CN186" i="112"/>
  <c r="BN249" i="112"/>
  <c r="P249" i="112"/>
  <c r="AC232" i="112"/>
  <c r="CB231" i="112" s="1"/>
  <c r="BM216" i="112"/>
  <c r="O216" i="112"/>
  <c r="O207" i="113"/>
  <c r="BM207" i="113"/>
  <c r="BM208" i="113" s="1"/>
  <c r="O244" i="112"/>
  <c r="BM243" i="112"/>
  <c r="BN172" i="112"/>
  <c r="CP171" i="112"/>
  <c r="CC60" i="112"/>
  <c r="AE60" i="112"/>
  <c r="AB249" i="112"/>
  <c r="BZ249" i="112"/>
  <c r="BM250" i="112" s="1"/>
  <c r="CO222" i="112"/>
  <c r="P163" i="113"/>
  <c r="BO162" i="113" s="1"/>
  <c r="BO163" i="113" s="1"/>
  <c r="CA135" i="112"/>
  <c r="BN136" i="112" s="1"/>
  <c r="Q255" i="112"/>
  <c r="AB199" i="112"/>
  <c r="CA198" i="112" s="1"/>
  <c r="R36" i="113"/>
  <c r="BP36" i="113"/>
  <c r="BP37" i="113" s="1"/>
  <c r="BM174" i="112"/>
  <c r="P162" i="112"/>
  <c r="AD58" i="112"/>
  <c r="P67" i="113"/>
  <c r="BO66" i="113" s="1"/>
  <c r="BO67" i="113" s="1"/>
  <c r="BN24" i="113"/>
  <c r="BN25" i="113" s="1"/>
  <c r="CN273" i="112"/>
  <c r="BL274" i="112"/>
  <c r="P88" i="112"/>
  <c r="R145" i="113"/>
  <c r="BM201" i="112"/>
  <c r="O201" i="112"/>
  <c r="CB240" i="112"/>
  <c r="BO241" i="112" s="1"/>
  <c r="AD240" i="112"/>
  <c r="BL55" i="112"/>
  <c r="CN54" i="112"/>
  <c r="BZ285" i="112"/>
  <c r="AB285" i="112"/>
  <c r="O129" i="113"/>
  <c r="BM129" i="113"/>
  <c r="BM130" i="113" s="1"/>
  <c r="CC168" i="112"/>
  <c r="AE168" i="112"/>
  <c r="BL13" i="112"/>
  <c r="CN12" i="112"/>
  <c r="O111" i="113"/>
  <c r="BM111" i="113"/>
  <c r="BM112" i="113" s="1"/>
  <c r="AB115" i="112"/>
  <c r="AD301" i="112"/>
  <c r="BM177" i="112"/>
  <c r="O177" i="112"/>
  <c r="AB84" i="112"/>
  <c r="BZ84" i="112"/>
  <c r="O84" i="112"/>
  <c r="BM84" i="112"/>
  <c r="BN78" i="112"/>
  <c r="P78" i="112"/>
  <c r="O120" i="112"/>
  <c r="BM120" i="112"/>
  <c r="BM285" i="113"/>
  <c r="BM286" i="113" s="1"/>
  <c r="CN96" i="112"/>
  <c r="BL97" i="112"/>
  <c r="CN48" i="112"/>
  <c r="BL49" i="112"/>
  <c r="BZ54" i="112"/>
  <c r="BM55" i="112" s="1"/>
  <c r="Q231" i="112"/>
  <c r="BL166" i="112"/>
  <c r="CN165" i="112"/>
  <c r="O127" i="112"/>
  <c r="BN126" i="112" s="1"/>
  <c r="CA147" i="112"/>
  <c r="AC147" i="112"/>
  <c r="AB237" i="112"/>
  <c r="BZ237" i="112"/>
  <c r="AB67" i="112"/>
  <c r="CA66" i="112" s="1"/>
  <c r="S30" i="112"/>
  <c r="P156" i="113"/>
  <c r="BN156" i="113"/>
  <c r="BN157" i="113" s="1"/>
  <c r="BL139" i="112"/>
  <c r="CN138" i="112"/>
  <c r="CA9" i="112"/>
  <c r="AC9" i="112"/>
  <c r="BL247" i="112"/>
  <c r="CN246" i="112"/>
  <c r="P100" i="112"/>
  <c r="BM141" i="112"/>
  <c r="O141" i="112"/>
  <c r="O271" i="112"/>
  <c r="O91" i="112"/>
  <c r="AB108" i="112"/>
  <c r="BZ108" i="112"/>
  <c r="O67" i="112"/>
  <c r="BN66" i="112" s="1"/>
  <c r="AD154" i="112"/>
  <c r="AB204" i="112"/>
  <c r="BZ204" i="112"/>
  <c r="Q166" i="112"/>
  <c r="AC64" i="112"/>
  <c r="P133" i="112"/>
  <c r="BN132" i="112"/>
  <c r="P196" i="112"/>
  <c r="BO195" i="112" s="1"/>
  <c r="Q61" i="113"/>
  <c r="BM270" i="112"/>
  <c r="BZ141" i="112"/>
  <c r="AB141" i="112"/>
  <c r="CA264" i="112"/>
  <c r="AC264" i="112"/>
  <c r="AE132" i="112"/>
  <c r="O226" i="113"/>
  <c r="BM225" i="113"/>
  <c r="BM226" i="113" s="1"/>
  <c r="P85" i="113"/>
  <c r="AB187" i="112"/>
  <c r="O274" i="113"/>
  <c r="BM273" i="113"/>
  <c r="BM274" i="113" s="1"/>
  <c r="O300" i="112"/>
  <c r="BM300" i="112"/>
  <c r="BM81" i="112"/>
  <c r="O81" i="112"/>
  <c r="O280" i="113"/>
  <c r="BN279" i="113" s="1"/>
  <c r="BN280" i="113" s="1"/>
  <c r="CA213" i="112"/>
  <c r="AC213" i="112"/>
  <c r="BZ198" i="112"/>
  <c r="BM199" i="112" s="1"/>
  <c r="BN99" i="112"/>
  <c r="O9" i="113"/>
  <c r="BM9" i="113"/>
  <c r="O39" i="113"/>
  <c r="BM39" i="113"/>
  <c r="BM40" i="113" s="1"/>
  <c r="O183" i="113"/>
  <c r="BM183" i="113"/>
  <c r="BM184" i="113" s="1"/>
  <c r="O298" i="113"/>
  <c r="BZ222" i="112"/>
  <c r="BM223" i="112" s="1"/>
  <c r="AB222" i="112"/>
  <c r="CA228" i="112"/>
  <c r="AC228" i="112"/>
  <c r="AB163" i="112"/>
  <c r="BM91" i="112"/>
  <c r="CO90" i="112"/>
  <c r="AC210" i="112"/>
  <c r="CA210" i="112"/>
  <c r="CA216" i="112"/>
  <c r="AC216" i="112"/>
  <c r="P66" i="112"/>
  <c r="Q24" i="113"/>
  <c r="BO24" i="113"/>
  <c r="BO25" i="113" s="1"/>
  <c r="CB303" i="112"/>
  <c r="AD303" i="112"/>
  <c r="AE166" i="112"/>
  <c r="BZ117" i="112"/>
  <c r="AB117" i="112"/>
  <c r="BZ93" i="112"/>
  <c r="AB93" i="112"/>
  <c r="BN138" i="113"/>
  <c r="BN139" i="113" s="1"/>
  <c r="BO303" i="112"/>
  <c r="Q303" i="112"/>
  <c r="CA162" i="112"/>
  <c r="AC162" i="112"/>
  <c r="R46" i="112"/>
  <c r="BO75" i="112"/>
  <c r="Q75" i="112"/>
  <c r="O225" i="112"/>
  <c r="BM225" i="112"/>
  <c r="R132" i="112"/>
  <c r="BL178" i="112"/>
  <c r="CN177" i="112"/>
  <c r="CN84" i="112"/>
  <c r="BL85" i="112"/>
  <c r="BM79" i="112"/>
  <c r="CO78" i="112"/>
  <c r="P186" i="112"/>
  <c r="CN120" i="112"/>
  <c r="BL121" i="112"/>
  <c r="P285" i="113"/>
  <c r="BM258" i="112"/>
  <c r="O258" i="112"/>
  <c r="P124" i="112"/>
  <c r="BZ297" i="112"/>
  <c r="AB297" i="112"/>
  <c r="P21" i="112"/>
  <c r="BN21" i="112"/>
  <c r="AC45" i="112"/>
  <c r="CA45" i="112"/>
  <c r="BN46" i="112" s="1"/>
  <c r="CA39" i="112"/>
  <c r="AC39" i="112"/>
  <c r="CA126" i="112"/>
  <c r="AC126" i="112"/>
  <c r="O286" i="113"/>
  <c r="O27" i="113"/>
  <c r="BM27" i="113"/>
  <c r="BM28" i="113" s="1"/>
  <c r="BM57" i="112"/>
  <c r="O57" i="112"/>
  <c r="CA252" i="112"/>
  <c r="AC252" i="112"/>
  <c r="O187" i="112"/>
  <c r="BN186" i="112" s="1"/>
  <c r="Q33" i="112"/>
  <c r="AD18" i="112"/>
  <c r="O204" i="112"/>
  <c r="BM204" i="112"/>
  <c r="BO135" i="112"/>
  <c r="Q135" i="112"/>
  <c r="AB288" i="112"/>
  <c r="BZ288" i="112"/>
  <c r="BL142" i="112"/>
  <c r="CN141" i="112"/>
  <c r="O15" i="113"/>
  <c r="BM15" i="113"/>
  <c r="BM16" i="113" s="1"/>
  <c r="BZ177" i="112"/>
  <c r="AB177" i="112"/>
  <c r="P184" i="112"/>
  <c r="BN102" i="112"/>
  <c r="P102" i="112"/>
  <c r="Q243" i="112"/>
  <c r="BN159" i="112"/>
  <c r="P159" i="112"/>
  <c r="CA150" i="112"/>
  <c r="AC150" i="112"/>
  <c r="P28" i="112"/>
  <c r="O268" i="113"/>
  <c r="BM267" i="113"/>
  <c r="BM268" i="113" s="1"/>
  <c r="BL265" i="112"/>
  <c r="CN264" i="112"/>
  <c r="P196" i="113"/>
  <c r="AB120" i="112"/>
  <c r="BZ120" i="112"/>
  <c r="AC97" i="112"/>
  <c r="P126" i="112"/>
  <c r="CN300" i="112"/>
  <c r="BL301" i="112"/>
  <c r="BL82" i="112"/>
  <c r="CN81" i="112"/>
  <c r="O51" i="113"/>
  <c r="BM51" i="113"/>
  <c r="BM52" i="113" s="1"/>
  <c r="BM297" i="112"/>
  <c r="O297" i="112"/>
  <c r="CN255" i="112"/>
  <c r="BL256" i="112"/>
  <c r="O199" i="112"/>
  <c r="O55" i="112"/>
  <c r="BN207" i="112"/>
  <c r="P207" i="112"/>
  <c r="BM93" i="112"/>
  <c r="O93" i="112"/>
  <c r="AT3089" i="112"/>
  <c r="AR3124" i="112"/>
  <c r="AR218" i="112"/>
  <c r="AR1403" i="112"/>
  <c r="AR1243" i="112"/>
  <c r="AT3024" i="112"/>
  <c r="AR245" i="112"/>
  <c r="AR532" i="112"/>
  <c r="AT288" i="112"/>
  <c r="AR812" i="112"/>
  <c r="AT471" i="112"/>
  <c r="AT790" i="112"/>
  <c r="AR209" i="112"/>
  <c r="AR816" i="112"/>
  <c r="AR24" i="112"/>
  <c r="AT20" i="112"/>
  <c r="AT1581" i="112"/>
  <c r="AR1006" i="112"/>
  <c r="AT3597" i="112"/>
  <c r="AR238" i="112"/>
  <c r="AT1478" i="112"/>
  <c r="AT1407" i="112"/>
  <c r="AT137" i="112"/>
  <c r="AR1681" i="112"/>
  <c r="AR1819" i="112"/>
  <c r="AR1728" i="112"/>
  <c r="AR1979" i="112"/>
  <c r="AR1768" i="112"/>
  <c r="AR3082" i="112"/>
  <c r="AT28" i="112"/>
  <c r="AR104" i="112"/>
  <c r="AR1508" i="112"/>
  <c r="AT1479" i="112"/>
  <c r="AT135" i="112"/>
  <c r="AR420" i="112"/>
  <c r="AT140" i="112"/>
  <c r="AT1686" i="112"/>
  <c r="AT1970" i="112"/>
  <c r="AT382" i="112"/>
  <c r="AT1553" i="112"/>
  <c r="AT937" i="112"/>
  <c r="AR2400" i="112"/>
  <c r="AT574" i="112"/>
  <c r="AR581" i="112"/>
  <c r="AR578" i="112"/>
  <c r="AT679" i="112"/>
  <c r="AR924" i="112"/>
  <c r="AT724" i="112"/>
  <c r="AR869" i="112"/>
  <c r="AT145" i="112"/>
  <c r="AT1079" i="112"/>
  <c r="AR580" i="112"/>
  <c r="AR1697" i="112"/>
  <c r="AT249" i="112"/>
  <c r="AR759" i="112"/>
  <c r="AR790" i="112"/>
  <c r="AR35" i="112"/>
  <c r="AT1154" i="112"/>
  <c r="AR1332" i="112"/>
  <c r="AT2230" i="112"/>
  <c r="AT184" i="112"/>
  <c r="AT29" i="112"/>
  <c r="AT1406" i="112"/>
  <c r="AT1216" i="112"/>
  <c r="AT242" i="112"/>
  <c r="AR210" i="112"/>
  <c r="AT1638" i="112"/>
  <c r="AT1723" i="112"/>
  <c r="AR1940" i="112"/>
  <c r="AR3527" i="112"/>
  <c r="AR1908" i="112"/>
  <c r="AT506" i="112"/>
  <c r="AT348" i="112"/>
  <c r="AT431" i="112"/>
  <c r="AT3312" i="112"/>
  <c r="AR688" i="112"/>
  <c r="AR678" i="112"/>
  <c r="AT241" i="112"/>
  <c r="AR25" i="112"/>
  <c r="AR793" i="112"/>
  <c r="AR714" i="112"/>
  <c r="AT936" i="112"/>
  <c r="AT1365" i="112"/>
  <c r="AT138" i="112"/>
  <c r="AT455" i="112"/>
  <c r="AT714" i="112"/>
  <c r="AT524" i="112"/>
  <c r="AR288" i="112"/>
  <c r="AT1695" i="112"/>
  <c r="AR1471" i="112"/>
  <c r="AT776" i="112"/>
  <c r="AT1182" i="112"/>
  <c r="AR286" i="112"/>
  <c r="AR575" i="112"/>
  <c r="AR1264" i="112"/>
  <c r="AT1515" i="112"/>
  <c r="AR1733" i="112"/>
  <c r="AT577" i="112"/>
  <c r="AT1913" i="112"/>
  <c r="AT581" i="112"/>
  <c r="AT1647" i="112"/>
  <c r="AT2126" i="112"/>
  <c r="AT1113" i="112"/>
  <c r="AT538" i="112"/>
  <c r="AR355" i="112"/>
  <c r="AR3123" i="112"/>
  <c r="AR1147" i="112"/>
  <c r="AT1473" i="112"/>
  <c r="AT537" i="112"/>
  <c r="AR2906" i="112"/>
  <c r="AT2629" i="112"/>
  <c r="AT311" i="112"/>
  <c r="AR127" i="112"/>
  <c r="AR73" i="112"/>
  <c r="AT428" i="112"/>
  <c r="AR537" i="112"/>
  <c r="AT131" i="112"/>
  <c r="AR399" i="112"/>
  <c r="AT429" i="112"/>
  <c r="AR1657" i="112"/>
  <c r="AT1155" i="112"/>
  <c r="AT1294" i="112"/>
  <c r="AR1372" i="112"/>
  <c r="AR1357" i="112"/>
  <c r="AT1546" i="112"/>
  <c r="AT1578" i="112"/>
  <c r="AR1652" i="112"/>
  <c r="AR396" i="112"/>
  <c r="AR180" i="112"/>
  <c r="AR1003" i="112"/>
  <c r="AT2298" i="112"/>
  <c r="AR675" i="112"/>
  <c r="AT1295" i="112"/>
  <c r="AT2070" i="112"/>
  <c r="AR1439" i="112"/>
  <c r="AR1580" i="112"/>
  <c r="AR1588" i="112"/>
  <c r="AT1583" i="112"/>
  <c r="AR1835" i="112"/>
  <c r="AR795" i="112"/>
  <c r="AT1508" i="112"/>
  <c r="AR867" i="112"/>
  <c r="AR1579" i="112"/>
  <c r="AR899" i="112"/>
  <c r="AT289" i="112"/>
  <c r="AT387" i="112"/>
  <c r="AT133" i="112"/>
  <c r="AR671" i="112"/>
  <c r="AT1253" i="112"/>
  <c r="AT687" i="112"/>
  <c r="AT919" i="112"/>
  <c r="AT1038" i="112"/>
  <c r="AT1397" i="112"/>
  <c r="AR2623" i="112"/>
  <c r="AT522" i="112"/>
  <c r="AT25" i="112"/>
  <c r="AT2517" i="112"/>
  <c r="AR173" i="113"/>
  <c r="AR722" i="112"/>
  <c r="AR1047" i="112"/>
  <c r="AT923" i="112"/>
  <c r="AT1151" i="112"/>
  <c r="AT1254" i="112"/>
  <c r="AR1209" i="112"/>
  <c r="AR1336" i="112"/>
  <c r="AT206" i="112"/>
  <c r="AT1678" i="112"/>
  <c r="AR1477" i="112"/>
  <c r="AR1620" i="112"/>
  <c r="AR859" i="112"/>
  <c r="AR923" i="112"/>
  <c r="AR1836" i="112"/>
  <c r="AR831" i="112"/>
  <c r="AT279" i="112"/>
  <c r="AT1049" i="112"/>
  <c r="AT2470" i="112"/>
  <c r="AR130" i="112"/>
  <c r="AT2800" i="112"/>
  <c r="AT452" i="112"/>
  <c r="AT175" i="112"/>
  <c r="AR327" i="112"/>
  <c r="AR41" i="112"/>
  <c r="AR1215" i="112"/>
  <c r="AR679" i="112"/>
  <c r="AT2512" i="112"/>
  <c r="AT1333" i="112"/>
  <c r="AT2406" i="112"/>
  <c r="AT683" i="112"/>
  <c r="AR392" i="112"/>
  <c r="AT257" i="112"/>
  <c r="AR896" i="112"/>
  <c r="AT284" i="112"/>
  <c r="AT1501" i="112"/>
  <c r="AT824" i="112"/>
  <c r="AT1517" i="112"/>
  <c r="AR1223" i="112"/>
  <c r="AR32" i="112"/>
  <c r="AR40" i="112"/>
  <c r="AT1364" i="112"/>
  <c r="AT1769" i="112"/>
  <c r="AR1729" i="112"/>
  <c r="AT1758" i="112"/>
  <c r="AT280" i="112"/>
  <c r="AR723" i="112"/>
  <c r="AT526" i="112"/>
  <c r="AR1475" i="112"/>
  <c r="AT102" i="112"/>
  <c r="AR963" i="112"/>
  <c r="AT414" i="112"/>
  <c r="AT1393" i="112"/>
  <c r="AT777" i="112"/>
  <c r="AT1369" i="112"/>
  <c r="AR524" i="112"/>
  <c r="AR2160" i="112"/>
  <c r="AR290" i="112"/>
  <c r="AR135" i="112"/>
  <c r="AT143" i="112"/>
  <c r="AT897" i="112"/>
  <c r="AT246" i="112"/>
  <c r="AT1870" i="112"/>
  <c r="AR2591" i="112"/>
  <c r="AT502" i="112"/>
  <c r="AT2372" i="112"/>
  <c r="AT3280" i="112"/>
  <c r="AR544" i="112"/>
  <c r="AR2378" i="112"/>
  <c r="AT2444" i="112"/>
  <c r="AT316" i="112"/>
  <c r="AT1906" i="112"/>
  <c r="AR221" i="112"/>
  <c r="AR460" i="112"/>
  <c r="AT290" i="112"/>
  <c r="AT400" i="112"/>
  <c r="AT680" i="112"/>
  <c r="AT778" i="112"/>
  <c r="AR668" i="112"/>
  <c r="AR2646" i="112"/>
  <c r="AT472" i="112"/>
  <c r="AR828" i="112"/>
  <c r="AT570" i="112"/>
  <c r="AT415" i="112"/>
  <c r="AR462" i="112"/>
  <c r="AR574" i="112"/>
  <c r="AR454" i="112"/>
  <c r="AT896" i="112"/>
  <c r="AR3170" i="112"/>
  <c r="AT918" i="112"/>
  <c r="AT954" i="112"/>
  <c r="AT1210" i="112"/>
  <c r="AR960" i="112"/>
  <c r="AR183" i="112"/>
  <c r="AR1388" i="112"/>
  <c r="AR252" i="112"/>
  <c r="AT23" i="112"/>
  <c r="AR143" i="112"/>
  <c r="AR215" i="112"/>
  <c r="AT1258" i="112"/>
  <c r="AT1290" i="112"/>
  <c r="AT1250" i="112"/>
  <c r="AT2273" i="112"/>
  <c r="AR1188" i="112"/>
  <c r="AR918" i="112"/>
  <c r="AT2373" i="112"/>
  <c r="AR1118" i="112"/>
  <c r="AR1479" i="112"/>
  <c r="AT940" i="112"/>
  <c r="AR1295" i="112"/>
  <c r="AT1474" i="112"/>
  <c r="AT1116" i="112"/>
  <c r="AR1074" i="112"/>
  <c r="AT1640" i="112"/>
  <c r="AT1292" i="112"/>
  <c r="AT1905" i="112"/>
  <c r="AT2074" i="112"/>
  <c r="AT1438" i="112"/>
  <c r="AT1398" i="112"/>
  <c r="AR387" i="112"/>
  <c r="AR328" i="112"/>
  <c r="AT1470" i="112"/>
  <c r="AR1434" i="112"/>
  <c r="AR1442" i="112"/>
  <c r="AR1402" i="112"/>
  <c r="AR2108" i="112"/>
  <c r="AT2662" i="112"/>
  <c r="AT3373" i="112"/>
  <c r="AT1659" i="112"/>
  <c r="AR285" i="112"/>
  <c r="AT1641" i="112"/>
  <c r="AR1688" i="112"/>
  <c r="AT543" i="112"/>
  <c r="AR1443" i="112"/>
  <c r="AR1515" i="112"/>
  <c r="AT213" i="112"/>
  <c r="AR452" i="112"/>
  <c r="AR1251" i="112"/>
  <c r="AR321" i="112"/>
  <c r="AR329" i="112"/>
  <c r="AT287" i="112"/>
  <c r="AR721" i="112"/>
  <c r="AT791" i="112"/>
  <c r="AT499" i="112"/>
  <c r="AT129" i="112"/>
  <c r="AR2233" i="112"/>
  <c r="AR205" i="112"/>
  <c r="AT214" i="112"/>
  <c r="AT437" i="112"/>
  <c r="AT578" i="112"/>
  <c r="AT1794" i="112"/>
  <c r="AR505" i="112"/>
  <c r="AT523" i="112"/>
  <c r="AT177" i="112"/>
  <c r="AR2373" i="112"/>
  <c r="AR415" i="112"/>
  <c r="AT531" i="112"/>
  <c r="AR2397" i="112"/>
  <c r="AT2467" i="112"/>
  <c r="AT653" i="112"/>
  <c r="AR1112" i="112"/>
  <c r="AR957" i="112"/>
  <c r="AT864" i="112"/>
  <c r="AR1110" i="112"/>
  <c r="AT1191" i="112"/>
  <c r="AT1370" i="112"/>
  <c r="AT1259" i="112"/>
  <c r="AR1146" i="112"/>
  <c r="AT1368" i="112"/>
  <c r="AT2614" i="112"/>
  <c r="AT1445" i="112"/>
  <c r="AT613" i="112"/>
  <c r="AT31" i="112"/>
  <c r="AR1543" i="112"/>
  <c r="AR1623" i="112"/>
  <c r="AR941" i="112"/>
  <c r="AT34" i="112"/>
  <c r="AT1727" i="112"/>
  <c r="AR3278" i="112"/>
  <c r="AR102" i="112"/>
  <c r="AT110" i="112"/>
  <c r="AR1077" i="112"/>
  <c r="AR958" i="112"/>
  <c r="AT1327" i="112"/>
  <c r="AT1335" i="112"/>
  <c r="AR1353" i="112"/>
  <c r="AT1299" i="112"/>
  <c r="AT1728" i="112"/>
  <c r="AR246" i="112"/>
  <c r="AR1245" i="112"/>
  <c r="AR1790" i="112"/>
  <c r="AT1351" i="112"/>
  <c r="AT293" i="112"/>
  <c r="AT453" i="112"/>
  <c r="AR360" i="112"/>
  <c r="AR1545" i="112"/>
  <c r="AT545" i="112"/>
  <c r="AR1401" i="112"/>
  <c r="AT1904" i="112"/>
  <c r="AT1623" i="112"/>
  <c r="AR1641" i="112"/>
  <c r="AR667" i="112"/>
  <c r="AT2016" i="112"/>
  <c r="AT1041" i="112"/>
  <c r="AR147" i="112"/>
  <c r="AR788" i="112"/>
  <c r="AT647" i="112"/>
  <c r="AT1005" i="112"/>
  <c r="AR1079" i="112"/>
  <c r="AR725" i="112"/>
  <c r="AR1189" i="112"/>
  <c r="AR1249" i="112"/>
  <c r="AR821" i="112"/>
  <c r="AT787" i="112"/>
  <c r="AR2650" i="112"/>
  <c r="AR969" i="112"/>
  <c r="AR1639" i="112"/>
  <c r="AR1049" i="112"/>
  <c r="AR2522" i="112"/>
  <c r="AT461" i="112"/>
  <c r="AR383" i="112"/>
  <c r="AR2506" i="112"/>
  <c r="AR2586" i="112"/>
  <c r="AR2538" i="112"/>
  <c r="AT2658" i="112"/>
  <c r="AR2829" i="112"/>
  <c r="AT3060" i="112"/>
  <c r="AR3134" i="112"/>
  <c r="AT3093" i="112"/>
  <c r="AR757" i="113"/>
  <c r="AR1826" i="112"/>
  <c r="AR1293" i="112"/>
  <c r="AT1363" i="112"/>
  <c r="AT1405" i="112"/>
  <c r="AT1003" i="112"/>
  <c r="AT2916" i="112"/>
  <c r="AR2798" i="112"/>
  <c r="AR3118" i="112"/>
  <c r="AR1985" i="112"/>
  <c r="AR1696" i="112"/>
  <c r="AR1726" i="112"/>
  <c r="AT3281" i="112"/>
  <c r="AT1972" i="112"/>
  <c r="AT2478" i="112"/>
  <c r="AT2848" i="112"/>
  <c r="AT670" i="112"/>
  <c r="AR2702" i="112"/>
  <c r="AT2509" i="112"/>
  <c r="AR1761" i="112"/>
  <c r="AT2508" i="112"/>
  <c r="AT3270" i="112"/>
  <c r="AR2882" i="112"/>
  <c r="AT3128" i="112"/>
  <c r="AR3346" i="112"/>
  <c r="AR1654" i="112"/>
  <c r="AR1624" i="112"/>
  <c r="AR248" i="112"/>
  <c r="AR1683" i="112"/>
  <c r="AR1387" i="112"/>
  <c r="AR1435" i="112"/>
  <c r="AT1505" i="112"/>
  <c r="AR2110" i="112"/>
  <c r="AT1677" i="112"/>
  <c r="AT1966" i="112"/>
  <c r="AR394" i="112"/>
  <c r="AR1656" i="112"/>
  <c r="AT609" i="112"/>
  <c r="AT2052" i="112"/>
  <c r="AT1639" i="112"/>
  <c r="AR1585" i="112"/>
  <c r="AR2366" i="112"/>
  <c r="AR3306" i="112"/>
  <c r="AT2092" i="112"/>
  <c r="AR2358" i="112"/>
  <c r="AR2367" i="112"/>
  <c r="AR502" i="112"/>
  <c r="AT3130" i="112"/>
  <c r="AT2588" i="112"/>
  <c r="AR2481" i="112"/>
  <c r="AR386" i="112"/>
  <c r="AT2414" i="112"/>
  <c r="AR456" i="112"/>
  <c r="AR2559" i="112"/>
  <c r="AT2344" i="112"/>
  <c r="AR2302" i="112"/>
  <c r="AT1821" i="112"/>
  <c r="AR130" i="113"/>
  <c r="AR2265" i="112"/>
  <c r="AT2544" i="112"/>
  <c r="AT2123" i="112"/>
  <c r="AT964" i="112"/>
  <c r="AT960" i="112"/>
  <c r="AR2415" i="112"/>
  <c r="AR1440" i="112"/>
  <c r="AR1400" i="112"/>
  <c r="AT2449" i="112"/>
  <c r="AR2443" i="112"/>
  <c r="AR2515" i="112"/>
  <c r="AR1675" i="112"/>
  <c r="AT2913" i="112"/>
  <c r="AR1903" i="112"/>
  <c r="AR2076" i="112"/>
  <c r="AT3421" i="112"/>
  <c r="AT3296" i="112"/>
  <c r="AR1386" i="112"/>
  <c r="AR1791" i="112"/>
  <c r="AT318" i="112"/>
  <c r="AT329" i="112"/>
  <c r="AT668" i="112"/>
  <c r="AR794" i="112"/>
  <c r="AT812" i="112"/>
  <c r="AT1112" i="112"/>
  <c r="AR1186" i="112"/>
  <c r="AT860" i="112"/>
  <c r="AR1192" i="112"/>
  <c r="AR902" i="112"/>
  <c r="AT920" i="112"/>
  <c r="AR670" i="112"/>
  <c r="AR1252" i="112"/>
  <c r="AT644" i="112"/>
  <c r="AR606" i="112"/>
  <c r="AR2019" i="112"/>
  <c r="AT3485" i="112"/>
  <c r="AR2055" i="112"/>
  <c r="AR2649" i="112"/>
  <c r="AR2267" i="112"/>
  <c r="AR1552" i="112"/>
  <c r="AT2472" i="112"/>
  <c r="AT2633" i="112"/>
  <c r="AR1723" i="112"/>
  <c r="AT868" i="112"/>
  <c r="AT2193" i="112"/>
  <c r="AT1242" i="112"/>
  <c r="AT928" i="112"/>
  <c r="AT2301" i="112"/>
  <c r="AR2251" i="112"/>
  <c r="AT2416" i="112"/>
  <c r="AT3378" i="112"/>
  <c r="AR1638" i="112"/>
  <c r="AT1730" i="112"/>
  <c r="AT3101" i="112"/>
  <c r="AR2012" i="112"/>
  <c r="AR2300" i="112"/>
  <c r="AR1788" i="112"/>
  <c r="AR677" i="112"/>
  <c r="AT273" i="112"/>
  <c r="AT379" i="112"/>
  <c r="AR2085" i="112"/>
  <c r="AT2079" i="112"/>
  <c r="AR2129" i="112"/>
  <c r="AT3129" i="112"/>
  <c r="AT963" i="112"/>
  <c r="AT971" i="112"/>
  <c r="AT3461" i="112"/>
  <c r="AR389" i="112"/>
  <c r="AR2228" i="112"/>
  <c r="AR3234" i="112"/>
  <c r="AT1658" i="112"/>
  <c r="AR1549" i="112"/>
  <c r="AR1398" i="112"/>
  <c r="AR432" i="112"/>
  <c r="AT1841" i="112"/>
  <c r="AR416" i="112"/>
  <c r="AR3130" i="112"/>
  <c r="AT681" i="112"/>
  <c r="AR755" i="112"/>
  <c r="AR579" i="112"/>
  <c r="AR1785" i="112"/>
  <c r="AT921" i="112"/>
  <c r="AT1985" i="112"/>
  <c r="AT2402" i="112"/>
  <c r="AR1618" i="112"/>
  <c r="AR2268" i="112"/>
  <c r="AT2549" i="112"/>
  <c r="AR2380" i="112"/>
  <c r="AT1767" i="112"/>
  <c r="AR2777" i="112"/>
  <c r="AR1905" i="112"/>
  <c r="AR1913" i="112"/>
  <c r="AR2447" i="112"/>
  <c r="AR3126" i="112"/>
  <c r="AT2263" i="112"/>
  <c r="AT793" i="112"/>
  <c r="AR1829" i="112"/>
  <c r="AR2404" i="112"/>
  <c r="AR1043" i="112"/>
  <c r="AR1877" i="112"/>
  <c r="AR1833" i="112"/>
  <c r="AR2375" i="112"/>
  <c r="AT3594" i="112"/>
  <c r="AR757" i="112"/>
  <c r="AT775" i="112"/>
  <c r="AR2692" i="112"/>
  <c r="AT2543" i="112"/>
  <c r="AR2413" i="112"/>
  <c r="AR2256" i="112"/>
  <c r="AR1617" i="112"/>
  <c r="AR1185" i="112"/>
  <c r="AT1247" i="112"/>
  <c r="AT1680" i="112"/>
  <c r="AR21" i="113"/>
  <c r="AR1722" i="112"/>
  <c r="AT2227" i="112"/>
  <c r="AT3134" i="112"/>
  <c r="AR1938" i="112"/>
  <c r="AT2088" i="112"/>
  <c r="AR1190" i="112"/>
  <c r="AR1823" i="112"/>
  <c r="AR2909" i="112"/>
  <c r="AR362" i="112"/>
  <c r="AR378" i="112"/>
  <c r="AR1798" i="112"/>
  <c r="AT394" i="112"/>
  <c r="AT418" i="112"/>
  <c r="AR356" i="112"/>
  <c r="AT1912" i="112"/>
  <c r="AR1942" i="112"/>
  <c r="AT3567" i="112"/>
  <c r="AR164" i="113"/>
  <c r="AR2126" i="112"/>
  <c r="AR2936" i="112"/>
  <c r="AR607" i="113"/>
  <c r="AT2404" i="112"/>
  <c r="AR1786" i="112"/>
  <c r="AR3453" i="112"/>
  <c r="AR1818" i="112"/>
  <c r="AR1944" i="112"/>
  <c r="AR3417" i="112"/>
  <c r="AR365" i="113"/>
  <c r="AR3099" i="112"/>
  <c r="AT2790" i="112"/>
  <c r="AR1208" i="113"/>
  <c r="AT3198" i="112"/>
  <c r="AT3026" i="112"/>
  <c r="AT3409" i="112"/>
  <c r="AR3531" i="112"/>
  <c r="AR2011" i="112"/>
  <c r="AT3302" i="112"/>
  <c r="AT1012" i="112"/>
  <c r="AR1038" i="112"/>
  <c r="AT2591" i="112"/>
  <c r="AT2879" i="112"/>
  <c r="AT2939" i="112"/>
  <c r="AT2987" i="112"/>
  <c r="AR144" i="113"/>
  <c r="AR3117" i="112"/>
  <c r="AR3201" i="112"/>
  <c r="AT3259" i="112"/>
  <c r="AT3524" i="112"/>
  <c r="AT3403" i="112"/>
  <c r="AT3232" i="112"/>
  <c r="AR2271" i="112"/>
  <c r="AT3267" i="112"/>
  <c r="AT1827" i="112"/>
  <c r="AT1943" i="112"/>
  <c r="AR3380" i="112"/>
  <c r="AT1649" i="112"/>
  <c r="AT2481" i="112"/>
  <c r="AR3583" i="112"/>
  <c r="AR2951" i="112"/>
  <c r="AR3019" i="112"/>
  <c r="AR1073" i="113"/>
  <c r="AT1386" i="112"/>
  <c r="AR716" i="112"/>
  <c r="AT2652" i="112"/>
  <c r="AR526" i="112"/>
  <c r="AT894" i="112"/>
  <c r="AR830" i="112"/>
  <c r="AR2914" i="112"/>
  <c r="AR2770" i="112"/>
  <c r="AT1876" i="112"/>
  <c r="AR1470" i="113"/>
  <c r="AR2107" i="112"/>
  <c r="AT2165" i="112"/>
  <c r="AR2482" i="112"/>
  <c r="AR2339" i="112"/>
  <c r="AT1618" i="112"/>
  <c r="AT2948" i="112"/>
  <c r="AR2369" i="112"/>
  <c r="AR814" i="112"/>
  <c r="AR2694" i="112"/>
  <c r="AT2514" i="112"/>
  <c r="AT2683" i="112"/>
  <c r="AR2741" i="112"/>
  <c r="AR2090" i="112"/>
  <c r="AR2921" i="112"/>
  <c r="AT2448" i="112"/>
  <c r="AT2368" i="112"/>
  <c r="AR1284" i="113"/>
  <c r="AT2654" i="112"/>
  <c r="AR2444" i="112"/>
  <c r="AR3419" i="112"/>
  <c r="AT211" i="112"/>
  <c r="AT2194" i="112"/>
  <c r="AT2093" i="112"/>
  <c r="AR2517" i="112"/>
  <c r="AT3566" i="112"/>
  <c r="AT2554" i="112"/>
  <c r="AT2665" i="112"/>
  <c r="AR1642" i="112"/>
  <c r="AT1697" i="112"/>
  <c r="AR2838" i="112"/>
  <c r="AT2773" i="112"/>
  <c r="AT2993" i="112"/>
  <c r="AT2980" i="112"/>
  <c r="AT3351" i="112"/>
  <c r="AT2736" i="112"/>
  <c r="AT2772" i="112"/>
  <c r="AT2989" i="112"/>
  <c r="AR3259" i="112"/>
  <c r="AR3307" i="112"/>
  <c r="AT3407" i="112"/>
  <c r="AR903" i="113"/>
  <c r="AT2403" i="112"/>
  <c r="AR2473" i="112"/>
  <c r="AT2774" i="112"/>
  <c r="AR325" i="112"/>
  <c r="AT1795" i="112"/>
  <c r="AT2911" i="112"/>
  <c r="AT1967" i="112"/>
  <c r="AR1643" i="112"/>
  <c r="AT2840" i="112"/>
  <c r="AR1460" i="113"/>
  <c r="AR2164" i="112"/>
  <c r="AR3058" i="112"/>
  <c r="AT3406" i="112"/>
  <c r="AT2109" i="112"/>
  <c r="AR3313" i="112"/>
  <c r="AR2737" i="112"/>
  <c r="AR74" i="113"/>
  <c r="AR2626" i="112"/>
  <c r="AR2758" i="112"/>
  <c r="AT1683" i="112"/>
  <c r="AT1797" i="112"/>
  <c r="AR2759" i="112"/>
  <c r="AT2443" i="112"/>
  <c r="AR2507" i="112"/>
  <c r="AR2587" i="112"/>
  <c r="AT2691" i="112"/>
  <c r="AT1903" i="112"/>
  <c r="AR1969" i="112"/>
  <c r="AR3095" i="112"/>
  <c r="AR3299" i="112"/>
  <c r="AT3375" i="112"/>
  <c r="AT3495" i="112"/>
  <c r="AR1260" i="113"/>
  <c r="AR2840" i="112"/>
  <c r="AT2237" i="112"/>
  <c r="AT2686" i="112"/>
  <c r="AR2250" i="112"/>
  <c r="AR2471" i="112"/>
  <c r="AR3383" i="112"/>
  <c r="AT1692" i="112"/>
  <c r="AR1766" i="112"/>
  <c r="AR3304" i="112"/>
  <c r="AR1427" i="113"/>
  <c r="AT3513" i="112"/>
  <c r="AT2659" i="112"/>
  <c r="AR212" i="113"/>
  <c r="AR2666" i="112"/>
  <c r="AT2740" i="112"/>
  <c r="AR825" i="112"/>
  <c r="AR2301" i="112"/>
  <c r="AR433" i="112"/>
  <c r="AT955" i="112"/>
  <c r="AR921" i="112"/>
  <c r="AR2337" i="112"/>
  <c r="AR3206" i="112"/>
  <c r="AR2836" i="112"/>
  <c r="AT2593" i="112"/>
  <c r="AT2625" i="112"/>
  <c r="AR3021" i="112"/>
  <c r="AT1503" i="112"/>
  <c r="AR1513" i="112"/>
  <c r="AT2828" i="112"/>
  <c r="AR3301" i="112"/>
  <c r="AT2267" i="112"/>
  <c r="AT2898" i="112"/>
  <c r="AT2630" i="112"/>
  <c r="AR2983" i="112"/>
  <c r="AR3079" i="112"/>
  <c r="AT3169" i="112"/>
  <c r="AT3233" i="112"/>
  <c r="AT3186" i="112"/>
  <c r="AR3351" i="112"/>
  <c r="AT1984" i="112"/>
  <c r="AT2798" i="112"/>
  <c r="AR2010" i="112"/>
  <c r="AT2734" i="112"/>
  <c r="AT2838" i="112"/>
  <c r="AR2267" i="113"/>
  <c r="AR2992" i="112"/>
  <c r="AR3060" i="112"/>
  <c r="AT3098" i="112"/>
  <c r="AR1568" i="113"/>
  <c r="AT3238" i="112"/>
  <c r="AT3294" i="112"/>
  <c r="AR3379" i="112"/>
  <c r="AR3131" i="112"/>
  <c r="AT2651" i="112"/>
  <c r="AR2235" i="112"/>
  <c r="AR2946" i="112"/>
  <c r="AR1246" i="112"/>
  <c r="AR1254" i="112"/>
  <c r="AT2376" i="112"/>
  <c r="AR3273" i="112"/>
  <c r="AR2953" i="112"/>
  <c r="AR3209" i="112"/>
  <c r="AT3480" i="112"/>
  <c r="AT3315" i="112"/>
  <c r="AT3419" i="112"/>
  <c r="AT3379" i="112"/>
  <c r="AR209" i="113"/>
  <c r="AT3025" i="112"/>
  <c r="AR1658" i="112"/>
  <c r="AT2801" i="112"/>
  <c r="AR3310" i="112"/>
  <c r="AR1674" i="112"/>
  <c r="AT3197" i="112"/>
  <c r="AR612" i="113"/>
  <c r="AR31" i="113"/>
  <c r="AT2812" i="112"/>
  <c r="AR1287" i="113"/>
  <c r="AT2846" i="112"/>
  <c r="AR2912" i="112"/>
  <c r="AT2954" i="112"/>
  <c r="AR3260" i="112"/>
  <c r="AR220" i="113"/>
  <c r="AT2974" i="112"/>
  <c r="AR388" i="113"/>
  <c r="AT3440" i="112"/>
  <c r="AT3457" i="112"/>
  <c r="AT2975" i="112"/>
  <c r="AR686" i="113"/>
  <c r="AR276" i="113"/>
  <c r="AR2080" i="113"/>
  <c r="AR651" i="113"/>
  <c r="AR450" i="113"/>
  <c r="AR650" i="113"/>
  <c r="AR2755" i="112"/>
  <c r="AR1984" i="113"/>
  <c r="AT3091" i="112"/>
  <c r="AR2084" i="113"/>
  <c r="AR505" i="113"/>
  <c r="AR1117" i="113"/>
  <c r="AR73" i="113"/>
  <c r="AT3201" i="112"/>
  <c r="AR2148" i="113"/>
  <c r="AR2545" i="113"/>
  <c r="AR680" i="113"/>
  <c r="AR895" i="113"/>
  <c r="AT2942" i="112"/>
  <c r="AR792" i="113"/>
  <c r="AR991" i="113"/>
  <c r="AR323" i="113"/>
  <c r="AR1111" i="113"/>
  <c r="AR3231" i="112"/>
  <c r="AR1261" i="113"/>
  <c r="AR3414" i="112"/>
  <c r="AT3042" i="112"/>
  <c r="AR2589" i="112"/>
  <c r="AR1432" i="113"/>
  <c r="AR32" i="113"/>
  <c r="AR90" i="113"/>
  <c r="AR1217" i="113"/>
  <c r="AR3158" i="112"/>
  <c r="AR486" i="113"/>
  <c r="AR758" i="113"/>
  <c r="AT3245" i="112"/>
  <c r="AR2740" i="112"/>
  <c r="AT1867" i="112"/>
  <c r="AR2660" i="112"/>
  <c r="AR2486" i="112"/>
  <c r="AR2089" i="112"/>
  <c r="AT2694" i="112"/>
  <c r="AR1910" i="112"/>
  <c r="AR1974" i="112"/>
  <c r="AR2505" i="112"/>
  <c r="AR2972" i="112"/>
  <c r="AR2797" i="112"/>
  <c r="AR2581" i="112"/>
  <c r="AR2442" i="112"/>
  <c r="AT2731" i="112"/>
  <c r="AR2813" i="112"/>
  <c r="AR1464" i="113"/>
  <c r="AR682" i="113"/>
  <c r="AR2124" i="113"/>
  <c r="AR2833" i="113"/>
  <c r="AR1719" i="113"/>
  <c r="AR286" i="113"/>
  <c r="AR1083" i="113"/>
  <c r="AR1503" i="113"/>
  <c r="AR3410" i="112"/>
  <c r="AR1904" i="113"/>
  <c r="AR2697" i="113"/>
  <c r="AR214" i="113"/>
  <c r="AR3270" i="112"/>
  <c r="AR427" i="113"/>
  <c r="AR3592" i="112"/>
  <c r="AR394" i="113"/>
  <c r="AR829" i="113"/>
  <c r="AR1640" i="113"/>
  <c r="AT3603" i="112"/>
  <c r="AR1189" i="113"/>
  <c r="AR3244" i="112"/>
  <c r="AR247" i="113"/>
  <c r="AR3237" i="112"/>
  <c r="AR1171" i="113"/>
  <c r="AR2669" i="112"/>
  <c r="AR391" i="113"/>
  <c r="AT2487" i="112"/>
  <c r="AR255" i="113"/>
  <c r="AR355" i="113"/>
  <c r="AR2301" i="113"/>
  <c r="AR3317" i="112"/>
  <c r="AR1105" i="113"/>
  <c r="AT2882" i="112"/>
  <c r="AR2661" i="112"/>
  <c r="AR2731" i="112"/>
  <c r="AR1351" i="113"/>
  <c r="AR2956" i="112"/>
  <c r="AR2657" i="112"/>
  <c r="AT2469" i="112"/>
  <c r="AR2934" i="112"/>
  <c r="AT1657" i="112"/>
  <c r="AT1675" i="112"/>
  <c r="AR2582" i="112"/>
  <c r="AR2847" i="112"/>
  <c r="AT2904" i="112"/>
  <c r="AR3225" i="112"/>
  <c r="AT3307" i="112"/>
  <c r="AR3492" i="112"/>
  <c r="AR2159" i="112"/>
  <c r="AR3389" i="112"/>
  <c r="AT3369" i="112"/>
  <c r="AT3052" i="112"/>
  <c r="AR2127" i="112"/>
  <c r="AR3121" i="112"/>
  <c r="AR390" i="113"/>
  <c r="AR858" i="113"/>
  <c r="AT3229" i="112"/>
  <c r="AR1228" i="113"/>
  <c r="AT3561" i="112"/>
  <c r="AR3025" i="112"/>
  <c r="AR573" i="113"/>
  <c r="AR776" i="113"/>
  <c r="AT2918" i="112"/>
  <c r="AT3452" i="112"/>
  <c r="AR433" i="113"/>
  <c r="AR3119" i="112"/>
  <c r="AT3385" i="112"/>
  <c r="AR251" i="113"/>
  <c r="AR1003" i="113"/>
  <c r="AR2844" i="112"/>
  <c r="AR389" i="113"/>
  <c r="AR72" i="113"/>
  <c r="AT3276" i="112"/>
  <c r="AT3382" i="112"/>
  <c r="AT3515" i="112"/>
  <c r="AT2737" i="112"/>
  <c r="AR2591" i="113"/>
  <c r="AR3605" i="112"/>
  <c r="AR2754" i="112"/>
  <c r="AR3045" i="112"/>
  <c r="AT2777" i="112"/>
  <c r="AR3047" i="112"/>
  <c r="AR3452" i="112"/>
  <c r="AR2835" i="112"/>
  <c r="AR110" i="113"/>
  <c r="AR1686" i="113"/>
  <c r="AR1009" i="113"/>
  <c r="AR3128" i="112"/>
  <c r="AT2977" i="112"/>
  <c r="AR1245" i="113"/>
  <c r="AT3059" i="112"/>
  <c r="AR75" i="113"/>
  <c r="AR2077" i="112"/>
  <c r="AT3308" i="112"/>
  <c r="AR2017" i="112"/>
  <c r="AR653" i="112"/>
  <c r="AT1624" i="112"/>
  <c r="AR3027" i="112"/>
  <c r="AT2733" i="112"/>
  <c r="AR2799" i="112"/>
  <c r="AR609" i="113"/>
  <c r="AR3087" i="112"/>
  <c r="AT3261" i="112"/>
  <c r="AR2768" i="112"/>
  <c r="AR868" i="113"/>
  <c r="AT3234" i="112"/>
  <c r="AR2081" i="112"/>
  <c r="AT2837" i="112"/>
  <c r="AR900" i="113"/>
  <c r="AR1641" i="113"/>
  <c r="AR861" i="113"/>
  <c r="AR382" i="113"/>
  <c r="AR2910" i="113"/>
  <c r="AT3374" i="112"/>
  <c r="AR1049" i="113"/>
  <c r="AR1983" i="113"/>
  <c r="AT2732" i="112"/>
  <c r="AR3565" i="112"/>
  <c r="AR3245" i="112"/>
  <c r="AR1107" i="113"/>
  <c r="AT3078" i="112"/>
  <c r="AR3598" i="113"/>
  <c r="AR3451" i="112"/>
  <c r="AR126" i="113"/>
  <c r="AT3135" i="112"/>
  <c r="AR289" i="113"/>
  <c r="AT2877" i="112"/>
  <c r="AR3585" i="112"/>
  <c r="AR398" i="113"/>
  <c r="AR2481" i="113"/>
  <c r="AR1320" i="113"/>
  <c r="AR149" i="113"/>
  <c r="AR1220" i="113"/>
  <c r="AR3423" i="112"/>
  <c r="AR346" i="113"/>
  <c r="AR1069" i="113"/>
  <c r="AR1140" i="113"/>
  <c r="AT3021" i="112"/>
  <c r="AR1193" i="113"/>
  <c r="AT3456" i="112"/>
  <c r="AR3405" i="112"/>
  <c r="AR1216" i="113"/>
  <c r="AT3061" i="112"/>
  <c r="AT3050" i="112"/>
  <c r="AR1584" i="113"/>
  <c r="AR101" i="113"/>
  <c r="AR579" i="113"/>
  <c r="AR3085" i="112"/>
  <c r="AR2079" i="113"/>
  <c r="AR2514" i="113"/>
  <c r="AR1368" i="113"/>
  <c r="AR541" i="113"/>
  <c r="AR354" i="113"/>
  <c r="AR2981" i="113"/>
  <c r="AT3482" i="112"/>
  <c r="AR399" i="113"/>
  <c r="AR1801" i="113"/>
  <c r="AR1834" i="113"/>
  <c r="AR322" i="113"/>
  <c r="AR2843" i="113"/>
  <c r="AR1070" i="113"/>
  <c r="AR1907" i="113"/>
  <c r="AR830" i="113"/>
  <c r="AR1515" i="113"/>
  <c r="AR972" i="113"/>
  <c r="AR1283" i="113"/>
  <c r="AR2120" i="113"/>
  <c r="AR2768" i="113"/>
  <c r="AR3132" i="113"/>
  <c r="AR3134" i="113"/>
  <c r="AR2836" i="113"/>
  <c r="AR3129" i="113"/>
  <c r="AR2597" i="112"/>
  <c r="AR1184" i="113"/>
  <c r="AR999" i="113"/>
  <c r="AT2655" i="112"/>
  <c r="AR1175" i="113"/>
  <c r="AT2906" i="112"/>
  <c r="AT3475" i="112"/>
  <c r="AR2980" i="112"/>
  <c r="AR3063" i="113"/>
  <c r="AR362" i="113"/>
  <c r="AR2547" i="112"/>
  <c r="AR2513" i="113"/>
  <c r="AR2084" i="112"/>
  <c r="AR320" i="112"/>
  <c r="AT1974" i="112"/>
  <c r="AR528" i="112"/>
  <c r="AT725" i="112"/>
  <c r="AR71" i="112"/>
  <c r="AR382" i="112"/>
  <c r="AR390" i="112"/>
  <c r="AR133" i="112"/>
  <c r="AR69" i="112"/>
  <c r="AT274" i="112"/>
  <c r="AR614" i="112"/>
  <c r="AR28" i="113"/>
  <c r="AR1212" i="112"/>
  <c r="AT1147" i="112"/>
  <c r="AR144" i="112"/>
  <c r="AR1253" i="112"/>
  <c r="AR1261" i="112"/>
  <c r="AR1214" i="112"/>
  <c r="AR244" i="112"/>
  <c r="AT178" i="112"/>
  <c r="AT929" i="112"/>
  <c r="AT1472" i="112"/>
  <c r="AR955" i="112"/>
  <c r="AR1546" i="112"/>
  <c r="AR1083" i="112"/>
  <c r="AR1964" i="112"/>
  <c r="AR1404" i="112"/>
  <c r="AR1365" i="112"/>
  <c r="AR128" i="112"/>
  <c r="AR428" i="112"/>
  <c r="AT66" i="112"/>
  <c r="AT1655" i="112"/>
  <c r="AT1873" i="112"/>
  <c r="AT833" i="112"/>
  <c r="AR1840" i="112"/>
  <c r="AR2484" i="112"/>
  <c r="AT2054" i="112"/>
  <c r="AT1189" i="112"/>
  <c r="AR2794" i="112"/>
  <c r="AR175" i="112"/>
  <c r="AT236" i="112"/>
  <c r="AT898" i="112"/>
  <c r="AT325" i="112"/>
  <c r="AT716" i="112"/>
  <c r="AR1116" i="112"/>
  <c r="AR967" i="112"/>
  <c r="AR1120" i="112"/>
  <c r="AR1213" i="112"/>
  <c r="AR365" i="112"/>
  <c r="AT1249" i="112"/>
  <c r="AR257" i="112"/>
  <c r="AT2992" i="112"/>
  <c r="AT669" i="112"/>
  <c r="AT757" i="112"/>
  <c r="AR926" i="112"/>
  <c r="AT112" i="112"/>
  <c r="AT677" i="112"/>
  <c r="AT1962" i="112"/>
  <c r="AR1183" i="112"/>
  <c r="AT1208" i="112"/>
  <c r="AT32" i="112"/>
  <c r="AT533" i="112"/>
  <c r="AT1495" i="112"/>
  <c r="AT1356" i="112"/>
  <c r="AR1474" i="112"/>
  <c r="AR3122" i="112"/>
  <c r="AR177" i="112"/>
  <c r="AT271" i="112"/>
  <c r="AR676" i="112"/>
  <c r="AR684" i="112"/>
  <c r="AT71" i="112"/>
  <c r="AT503" i="112"/>
  <c r="AT460" i="112"/>
  <c r="AT1010" i="112"/>
  <c r="AT715" i="112"/>
  <c r="AT930" i="112"/>
  <c r="AT869" i="112"/>
  <c r="AR1040" i="112"/>
  <c r="AR1048" i="112"/>
  <c r="AR172" i="113"/>
  <c r="AT396" i="112"/>
  <c r="AT107" i="112"/>
  <c r="AR506" i="112"/>
  <c r="AR900" i="112"/>
  <c r="AR435" i="112"/>
  <c r="AT276" i="112"/>
  <c r="AR904" i="112"/>
  <c r="AR1156" i="112"/>
  <c r="AR791" i="112"/>
  <c r="AT21" i="112"/>
  <c r="AT924" i="112"/>
  <c r="AR1042" i="112"/>
  <c r="AR364" i="112"/>
  <c r="AT1589" i="112"/>
  <c r="AR427" i="112"/>
  <c r="AR2468" i="112"/>
  <c r="AT1902" i="112"/>
  <c r="AT208" i="112"/>
  <c r="AT2518" i="112"/>
  <c r="AT1545" i="112"/>
  <c r="AR784" i="112"/>
  <c r="AR400" i="112"/>
  <c r="AT212" i="112"/>
  <c r="AR142" i="112"/>
  <c r="AT174" i="112"/>
  <c r="AR1075" i="112"/>
  <c r="AR1155" i="112"/>
  <c r="AR468" i="112"/>
  <c r="AR1619" i="112"/>
  <c r="AR1299" i="112"/>
  <c r="AR525" i="112"/>
  <c r="AT722" i="112"/>
  <c r="AT201" i="112"/>
  <c r="AR573" i="112"/>
  <c r="AR797" i="112"/>
  <c r="AR235" i="112"/>
  <c r="AT1262" i="112"/>
  <c r="AR3018" i="112"/>
  <c r="AR1364" i="112"/>
  <c r="AT1156" i="112"/>
  <c r="AT180" i="112"/>
  <c r="AT1264" i="112"/>
  <c r="AT1296" i="112"/>
  <c r="AT1408" i="112"/>
  <c r="AR1648" i="112"/>
  <c r="AR1963" i="112"/>
  <c r="AT68" i="112"/>
  <c r="AT617" i="112"/>
  <c r="AR216" i="113"/>
  <c r="AT130" i="112"/>
  <c r="AR112" i="112"/>
  <c r="AT35" i="112"/>
  <c r="AR1358" i="112"/>
  <c r="AR1366" i="112"/>
  <c r="AT465" i="112"/>
  <c r="AT1480" i="112"/>
  <c r="AT1301" i="112"/>
  <c r="AR2052" i="112"/>
  <c r="AT2090" i="112"/>
  <c r="AT248" i="112"/>
  <c r="AT181" i="112"/>
  <c r="AR3226" i="112"/>
  <c r="AT2516" i="112"/>
  <c r="AT401" i="112"/>
  <c r="AR207" i="112"/>
  <c r="AT830" i="112"/>
  <c r="AT357" i="112"/>
  <c r="AR1255" i="112"/>
  <c r="AR782" i="112"/>
  <c r="AR27" i="113"/>
  <c r="AR76" i="112"/>
  <c r="AR236" i="112"/>
  <c r="AR1586" i="112"/>
  <c r="AT2628" i="112"/>
  <c r="AR131" i="112"/>
  <c r="AR103" i="112"/>
  <c r="AR29" i="112"/>
  <c r="AR1191" i="112"/>
  <c r="AT26" i="112"/>
  <c r="AR974" i="112"/>
  <c r="AR30" i="112"/>
  <c r="AR202" i="112"/>
  <c r="AT291" i="112"/>
  <c r="AT1256" i="112"/>
  <c r="AT306" i="112"/>
  <c r="AT292" i="112"/>
  <c r="AR1784" i="112"/>
  <c r="AT1045" i="112"/>
  <c r="AT2398" i="112"/>
  <c r="AR931" i="112"/>
  <c r="AR436" i="112"/>
  <c r="AT285" i="112"/>
  <c r="AT467" i="112"/>
  <c r="AR612" i="112"/>
  <c r="AT141" i="112"/>
  <c r="AR756" i="112"/>
  <c r="AT611" i="112"/>
  <c r="AR203" i="112"/>
  <c r="AR319" i="112"/>
  <c r="AR33" i="112"/>
  <c r="AT1011" i="112"/>
  <c r="AT2511" i="112"/>
  <c r="AR146" i="112"/>
  <c r="AT463" i="112"/>
  <c r="AT389" i="112"/>
  <c r="AT814" i="112"/>
  <c r="AT723" i="112"/>
  <c r="AR650" i="112"/>
  <c r="AT759" i="112"/>
  <c r="AT863" i="112"/>
  <c r="AR1327" i="112"/>
  <c r="AT321" i="112"/>
  <c r="AT1043" i="112"/>
  <c r="AT1255" i="112"/>
  <c r="AR23" i="112"/>
  <c r="AR1359" i="112"/>
  <c r="AR1438" i="112"/>
  <c r="AT1329" i="112"/>
  <c r="AR1371" i="112"/>
  <c r="AR424" i="112"/>
  <c r="AT1441" i="112"/>
  <c r="AR31" i="112"/>
  <c r="AT614" i="112"/>
  <c r="AT1838" i="112"/>
  <c r="AR787" i="112"/>
  <c r="AR2560" i="112"/>
  <c r="AR2088" i="112"/>
  <c r="AR207" i="113"/>
  <c r="AT469" i="112"/>
  <c r="AT207" i="112"/>
  <c r="AT530" i="112"/>
  <c r="AT1513" i="112"/>
  <c r="AR577" i="112"/>
  <c r="AR1939" i="112"/>
  <c r="AT1822" i="112"/>
  <c r="AR2196" i="112"/>
  <c r="AT1297" i="112"/>
  <c r="AR472" i="112"/>
  <c r="AR464" i="112"/>
  <c r="AT1616" i="112"/>
  <c r="AR536" i="112"/>
  <c r="AR2200" i="112"/>
  <c r="AR2414" i="112"/>
  <c r="AT308" i="112"/>
  <c r="AT610" i="112"/>
  <c r="AT2446" i="112"/>
  <c r="AT1193" i="112"/>
  <c r="AR282" i="112"/>
  <c r="AT646" i="112"/>
  <c r="AT3405" i="112"/>
  <c r="AR2520" i="112"/>
  <c r="AR358" i="112"/>
  <c r="AT416" i="112"/>
  <c r="AR2377" i="112"/>
  <c r="AR820" i="112"/>
  <c r="AT1353" i="112"/>
  <c r="AT356" i="112"/>
  <c r="AR2954" i="112"/>
  <c r="AT826" i="112"/>
  <c r="AR928" i="112"/>
  <c r="AT818" i="112"/>
  <c r="AR3042" i="112"/>
  <c r="AR646" i="112"/>
  <c r="AR498" i="112"/>
  <c r="AR938" i="112"/>
  <c r="AT1004" i="112"/>
  <c r="AR1044" i="112"/>
  <c r="AT221" i="112"/>
  <c r="AR249" i="112"/>
  <c r="AR1481" i="112"/>
  <c r="AR777" i="112"/>
  <c r="AR972" i="112"/>
  <c r="AR1012" i="112"/>
  <c r="AT1114" i="112"/>
  <c r="AR1010" i="112"/>
  <c r="AR970" i="112"/>
  <c r="AR1584" i="112"/>
  <c r="AT1350" i="112"/>
  <c r="AT1298" i="112"/>
  <c r="AT1643" i="112"/>
  <c r="AR1392" i="112"/>
  <c r="AR783" i="112"/>
  <c r="AT1389" i="112"/>
  <c r="AT1246" i="112"/>
  <c r="AR1218" i="112"/>
  <c r="AT1502" i="112"/>
  <c r="AR1210" i="112"/>
  <c r="AT1390" i="112"/>
  <c r="AR1356" i="112"/>
  <c r="AT1584" i="112"/>
  <c r="AR1661" i="112"/>
  <c r="AT1224" i="112"/>
  <c r="AR2448" i="112"/>
  <c r="AT77" i="112"/>
  <c r="AT1331" i="112"/>
  <c r="AR1206" i="112"/>
  <c r="AR1548" i="112"/>
  <c r="AT1510" i="112"/>
  <c r="AR1799" i="112"/>
  <c r="AT1614" i="112"/>
  <c r="AR1911" i="112"/>
  <c r="AR2092" i="112"/>
  <c r="AR1971" i="112"/>
  <c r="AT571" i="112"/>
  <c r="AT3136" i="112"/>
  <c r="AR2688" i="112"/>
  <c r="AT1939" i="112"/>
  <c r="AR361" i="112"/>
  <c r="AT2190" i="112"/>
  <c r="AT33" i="112"/>
  <c r="AR384" i="112"/>
  <c r="AT1826" i="112"/>
  <c r="AR1980" i="112"/>
  <c r="AT2086" i="112"/>
  <c r="AT1762" i="112"/>
  <c r="AT2091" i="112"/>
  <c r="AR145" i="112"/>
  <c r="AT347" i="112"/>
  <c r="AT783" i="112"/>
  <c r="AR833" i="112"/>
  <c r="AR425" i="112"/>
  <c r="AR393" i="112"/>
  <c r="AT1645" i="112"/>
  <c r="AT364" i="112"/>
  <c r="AT423" i="112"/>
  <c r="AT203" i="112"/>
  <c r="AR212" i="112"/>
  <c r="AR283" i="112"/>
  <c r="AR2401" i="112"/>
  <c r="AT575" i="112"/>
  <c r="AT219" i="112"/>
  <c r="AT2415" i="112"/>
  <c r="AR649" i="112"/>
  <c r="AT468" i="112"/>
  <c r="AT832" i="112"/>
  <c r="AT1357" i="112"/>
  <c r="AT1214" i="112"/>
  <c r="AT1222" i="112"/>
  <c r="AT22" i="112"/>
  <c r="AR1114" i="112"/>
  <c r="AT106" i="112"/>
  <c r="AR1472" i="112"/>
  <c r="AR1480" i="112"/>
  <c r="AT922" i="112"/>
  <c r="AT421" i="112"/>
  <c r="AT185" i="112"/>
  <c r="AR861" i="112"/>
  <c r="AR1081" i="112"/>
  <c r="AT975" i="112"/>
  <c r="AR1397" i="112"/>
  <c r="AR1045" i="112"/>
  <c r="AR18" i="112"/>
  <c r="AR3407" i="112"/>
  <c r="AT1115" i="112"/>
  <c r="AR1152" i="112"/>
  <c r="AT1013" i="112"/>
  <c r="AT104" i="112"/>
  <c r="AR184" i="112"/>
  <c r="AR200" i="112"/>
  <c r="AR208" i="112"/>
  <c r="AR176" i="112"/>
  <c r="AT1766" i="112"/>
  <c r="AT182" i="112"/>
  <c r="AR140" i="112"/>
  <c r="AR1802" i="112"/>
  <c r="AR1445" i="112"/>
  <c r="AT36" i="112"/>
  <c r="AT238" i="112"/>
  <c r="AT70" i="112"/>
  <c r="AR507" i="112"/>
  <c r="AT1443" i="112"/>
  <c r="AR324" i="112"/>
  <c r="AT1948" i="112"/>
  <c r="AR779" i="112"/>
  <c r="AT817" i="112"/>
  <c r="AR2344" i="112"/>
  <c r="AR1695" i="112"/>
  <c r="AR1517" i="112"/>
  <c r="AR609" i="112"/>
  <c r="AR538" i="112"/>
  <c r="AT277" i="112"/>
  <c r="AR761" i="112"/>
  <c r="AT779" i="112"/>
  <c r="AT509" i="112"/>
  <c r="AR2556" i="112"/>
  <c r="AT2657" i="112"/>
  <c r="AR935" i="112"/>
  <c r="AR775" i="112"/>
  <c r="AR2700" i="112"/>
  <c r="AT1549" i="112"/>
  <c r="AR829" i="112"/>
  <c r="AR2449" i="112"/>
  <c r="AT815" i="112"/>
  <c r="AT823" i="112"/>
  <c r="AR789" i="112"/>
  <c r="AR2539" i="112"/>
  <c r="AR2485" i="112"/>
  <c r="AT2560" i="112"/>
  <c r="AT2689" i="112"/>
  <c r="AT2947" i="112"/>
  <c r="AT1439" i="112"/>
  <c r="AT3445" i="112"/>
  <c r="AT2988" i="112"/>
  <c r="AT1764" i="112"/>
  <c r="AR1832" i="112"/>
  <c r="AR2698" i="112"/>
  <c r="AT1039" i="112"/>
  <c r="AT1047" i="112"/>
  <c r="AR1689" i="112"/>
  <c r="AR3022" i="112"/>
  <c r="AT2884" i="112"/>
  <c r="AR1389" i="112"/>
  <c r="AT3049" i="112"/>
  <c r="AR1762" i="112"/>
  <c r="AT1824" i="112"/>
  <c r="AR2881" i="112"/>
  <c r="AT1976" i="112"/>
  <c r="AR500" i="112"/>
  <c r="AT648" i="112"/>
  <c r="AR3242" i="112"/>
  <c r="AT542" i="112"/>
  <c r="AT688" i="112"/>
  <c r="AT2541" i="112"/>
  <c r="AT2622" i="112"/>
  <c r="AT1831" i="112"/>
  <c r="AR3294" i="112"/>
  <c r="AT1828" i="112"/>
  <c r="AR2054" i="112"/>
  <c r="AR1802" i="113"/>
  <c r="AT1805" i="112"/>
  <c r="AT386" i="112"/>
  <c r="AR1390" i="112"/>
  <c r="AR1680" i="112"/>
  <c r="AT1687" i="112"/>
  <c r="AR1649" i="112"/>
  <c r="AT2556" i="112"/>
  <c r="AT1409" i="112"/>
  <c r="AR1547" i="112"/>
  <c r="AT2232" i="112"/>
  <c r="AT2270" i="112"/>
  <c r="AT1653" i="112"/>
  <c r="AR3050" i="112"/>
  <c r="AT961" i="112"/>
  <c r="AR811" i="112"/>
  <c r="AR2118" i="112"/>
  <c r="AT2084" i="112"/>
  <c r="AR2194" i="112"/>
  <c r="AR2258" i="112"/>
  <c r="AR2362" i="112"/>
  <c r="AR2370" i="112"/>
  <c r="AT2445" i="112"/>
  <c r="AR2201" i="112"/>
  <c r="AR1800" i="112"/>
  <c r="AT2264" i="112"/>
  <c r="AR1976" i="112"/>
  <c r="AR1904" i="112"/>
  <c r="AR426" i="112"/>
  <c r="AT2272" i="112"/>
  <c r="AT2409" i="112"/>
  <c r="AR3342" i="112"/>
  <c r="AT2524" i="112"/>
  <c r="AT720" i="112"/>
  <c r="AT1836" i="112"/>
  <c r="AR3083" i="112"/>
  <c r="AT3208" i="112"/>
  <c r="AT1358" i="112"/>
  <c r="AT1496" i="112"/>
  <c r="AT1192" i="112"/>
  <c r="AR1150" i="112"/>
  <c r="AT2477" i="112"/>
  <c r="AR1732" i="112"/>
  <c r="AR1763" i="112"/>
  <c r="AR2647" i="112"/>
  <c r="AT2973" i="112"/>
  <c r="AR2543" i="112"/>
  <c r="AT1877" i="112"/>
  <c r="AT3517" i="112"/>
  <c r="AR1805" i="112"/>
  <c r="AR1394" i="112"/>
  <c r="AT1941" i="112"/>
  <c r="AR780" i="112"/>
  <c r="AR617" i="112"/>
  <c r="AT1042" i="112"/>
  <c r="AT1150" i="112"/>
  <c r="AT652" i="112"/>
  <c r="AT2053" i="112"/>
  <c r="AT2113" i="112"/>
  <c r="AR1360" i="112"/>
  <c r="AR2123" i="112"/>
  <c r="AT1006" i="112"/>
  <c r="AT966" i="112"/>
  <c r="AT1002" i="112"/>
  <c r="AR1576" i="113"/>
  <c r="AR1008" i="112"/>
  <c r="AR968" i="112"/>
  <c r="AT1326" i="112"/>
  <c r="AR1260" i="112"/>
  <c r="AR1292" i="112"/>
  <c r="AT2360" i="112"/>
  <c r="AR1544" i="112"/>
  <c r="AR1362" i="112"/>
  <c r="AR2474" i="112"/>
  <c r="AT3438" i="112"/>
  <c r="AT1977" i="112"/>
  <c r="AT1402" i="112"/>
  <c r="AR1476" i="112"/>
  <c r="AR962" i="112"/>
  <c r="AR1262" i="112"/>
  <c r="AT2201" i="112"/>
  <c r="AT1506" i="112"/>
  <c r="AT2843" i="112"/>
  <c r="AT2485" i="112"/>
  <c r="AR1659" i="112"/>
  <c r="AR2696" i="112"/>
  <c r="AR3167" i="112"/>
  <c r="AR2842" i="112"/>
  <c r="AR2970" i="112"/>
  <c r="AT615" i="112"/>
  <c r="AR2057" i="112"/>
  <c r="AT1679" i="112"/>
  <c r="AR2368" i="112"/>
  <c r="AR2113" i="112"/>
  <c r="AR685" i="112"/>
  <c r="AT2083" i="112"/>
  <c r="AT2810" i="112"/>
  <c r="AT2371" i="112"/>
  <c r="AT2379" i="112"/>
  <c r="AR3232" i="112"/>
  <c r="AT2010" i="112"/>
  <c r="AT2474" i="112"/>
  <c r="AT3018" i="112"/>
  <c r="AT1372" i="112"/>
  <c r="AT73" i="112"/>
  <c r="AT1801" i="112"/>
  <c r="AT1825" i="112"/>
  <c r="AR2372" i="112"/>
  <c r="AT283" i="112"/>
  <c r="AT363" i="112"/>
  <c r="AT1969" i="112"/>
  <c r="AR1875" i="112"/>
  <c r="AT355" i="112"/>
  <c r="AR421" i="112"/>
  <c r="AR499" i="112"/>
  <c r="AT1392" i="112"/>
  <c r="AR243" i="112"/>
  <c r="AR1684" i="112"/>
  <c r="AT2482" i="112"/>
  <c r="AT2912" i="112"/>
  <c r="AT2613" i="112"/>
  <c r="AT2125" i="112"/>
  <c r="AR3277" i="112"/>
  <c r="AR1949" i="112"/>
  <c r="AT2015" i="112"/>
  <c r="AT2650" i="112"/>
  <c r="AT2191" i="112"/>
  <c r="AR817" i="112"/>
  <c r="AR397" i="112"/>
  <c r="AR461" i="112"/>
  <c r="AR217" i="112"/>
  <c r="AR453" i="112"/>
  <c r="AR1941" i="112"/>
  <c r="AR1841" i="112"/>
  <c r="AR2395" i="112"/>
  <c r="AT2616" i="112"/>
  <c r="AR2117" i="112"/>
  <c r="AR2125" i="112"/>
  <c r="AR3207" i="112"/>
  <c r="AR2381" i="112"/>
  <c r="AT2451" i="112"/>
  <c r="AR68" i="112"/>
  <c r="AT1656" i="112"/>
  <c r="AR66" i="112"/>
  <c r="AR126" i="112"/>
  <c r="AR1690" i="112"/>
  <c r="AT1660" i="112"/>
  <c r="AR1647" i="112"/>
  <c r="AR3239" i="112"/>
  <c r="AR1080" i="113"/>
  <c r="AR1970" i="112"/>
  <c r="AR3523" i="112"/>
  <c r="AT1650" i="112"/>
  <c r="AR1767" i="112"/>
  <c r="AT3492" i="112"/>
  <c r="AT2192" i="112"/>
  <c r="AR198" i="112"/>
  <c r="AT1832" i="112"/>
  <c r="AR1393" i="112"/>
  <c r="AT1359" i="112"/>
  <c r="AR1968" i="112"/>
  <c r="AT1840" i="112"/>
  <c r="AT2078" i="112"/>
  <c r="AT3527" i="112"/>
  <c r="AT2112" i="112"/>
  <c r="AT2685" i="112"/>
  <c r="AT2480" i="112"/>
  <c r="AT2380" i="112"/>
  <c r="AR2446" i="112"/>
  <c r="AT1872" i="112"/>
  <c r="AT2505" i="112"/>
  <c r="AR1912" i="112"/>
  <c r="AR1830" i="112"/>
  <c r="AT3196" i="112"/>
  <c r="AR2880" i="112"/>
  <c r="AR2667" i="112"/>
  <c r="AT2914" i="112"/>
  <c r="AR3116" i="112"/>
  <c r="AR3300" i="112"/>
  <c r="AR3168" i="112"/>
  <c r="AT2991" i="112"/>
  <c r="AT3239" i="112"/>
  <c r="AR2106" i="112"/>
  <c r="AR2776" i="112"/>
  <c r="AT3389" i="112"/>
  <c r="AT2073" i="112"/>
  <c r="AR2074" i="112"/>
  <c r="AT2340" i="112"/>
  <c r="AT2400" i="112"/>
  <c r="AT2308" i="112"/>
  <c r="AR1084" i="113"/>
  <c r="AT2589" i="112"/>
  <c r="AT2668" i="112"/>
  <c r="AT2557" i="112"/>
  <c r="AR1007" i="113"/>
  <c r="AT3272" i="112"/>
  <c r="AT1835" i="112"/>
  <c r="AR3532" i="112"/>
  <c r="AR2812" i="112"/>
  <c r="AR437" i="112"/>
  <c r="AR2343" i="112"/>
  <c r="AR2545" i="112"/>
  <c r="AT2586" i="112"/>
  <c r="AT2696" i="112"/>
  <c r="AT2901" i="112"/>
  <c r="AR2252" i="112"/>
  <c r="AT2972" i="112"/>
  <c r="AT3122" i="112"/>
  <c r="AT2121" i="112"/>
  <c r="AT456" i="112"/>
  <c r="AR2695" i="112"/>
  <c r="AR868" i="112"/>
  <c r="AR414" i="112"/>
  <c r="AT2701" i="112"/>
  <c r="AT2702" i="112"/>
  <c r="AT2920" i="112"/>
  <c r="AR3595" i="112"/>
  <c r="AR2047" i="112"/>
  <c r="AR1352" i="112"/>
  <c r="AR2266" i="112"/>
  <c r="AR2550" i="112"/>
  <c r="AT1396" i="112"/>
  <c r="AT780" i="112"/>
  <c r="AR1902" i="112"/>
  <c r="AT3273" i="112"/>
  <c r="AT2738" i="112"/>
  <c r="AR2978" i="112"/>
  <c r="AT2592" i="112"/>
  <c r="AR2114" i="112"/>
  <c r="AR2190" i="112"/>
  <c r="AT2539" i="112"/>
  <c r="AR2394" i="112"/>
  <c r="AR2450" i="112"/>
  <c r="AT2795" i="112"/>
  <c r="AT3083" i="112"/>
  <c r="AR2662" i="112"/>
  <c r="AR2575" i="112"/>
  <c r="AT3601" i="112"/>
  <c r="AR2396" i="112"/>
  <c r="AT2660" i="112"/>
  <c r="AR3413" i="112"/>
  <c r="AR2627" i="112"/>
  <c r="AT2697" i="112"/>
  <c r="AT2908" i="112"/>
  <c r="AR271" i="113"/>
  <c r="AT2553" i="112"/>
  <c r="AT2649" i="112"/>
  <c r="AR2735" i="112"/>
  <c r="AR2943" i="112"/>
  <c r="AT2466" i="112"/>
  <c r="AT1875" i="112"/>
  <c r="AR41" i="113"/>
  <c r="AT2836" i="112"/>
  <c r="AR3054" i="112"/>
  <c r="AR3533" i="112"/>
  <c r="AT2587" i="112"/>
  <c r="AT2831" i="112"/>
  <c r="AR3065" i="112"/>
  <c r="AR211" i="113"/>
  <c r="AR3457" i="112"/>
  <c r="AR99" i="113"/>
  <c r="AR494" i="113"/>
  <c r="AT2596" i="112"/>
  <c r="AR1821" i="112"/>
  <c r="AR2977" i="112"/>
  <c r="AT579" i="112"/>
  <c r="AR1783" i="112"/>
  <c r="AT3297" i="112"/>
  <c r="AR1693" i="112"/>
  <c r="AR1691" i="112"/>
  <c r="AT3199" i="112"/>
  <c r="AT2049" i="112"/>
  <c r="AR2119" i="112"/>
  <c r="AR392" i="113"/>
  <c r="AR2690" i="112"/>
  <c r="AT2844" i="112"/>
  <c r="AT3084" i="112"/>
  <c r="AR347" i="113"/>
  <c r="AT2632" i="112"/>
  <c r="AR2523" i="112"/>
  <c r="AR3491" i="112"/>
  <c r="AT2471" i="112"/>
  <c r="AR2540" i="112"/>
  <c r="AT2976" i="112"/>
  <c r="AR2761" i="112"/>
  <c r="AR2955" i="112"/>
  <c r="AR3023" i="112"/>
  <c r="AR2988" i="112"/>
  <c r="AT2791" i="112"/>
  <c r="AT3023" i="112"/>
  <c r="AR3261" i="112"/>
  <c r="AR2792" i="112"/>
  <c r="AR3455" i="112"/>
  <c r="AR2990" i="112"/>
  <c r="AR1712" i="113"/>
  <c r="AR418" i="112"/>
  <c r="AR3166" i="112"/>
  <c r="AR162" i="113"/>
  <c r="AT3194" i="112"/>
  <c r="AT3449" i="112"/>
  <c r="AT2767" i="112"/>
  <c r="AT2515" i="112"/>
  <c r="AR2593" i="112"/>
  <c r="AT1944" i="112"/>
  <c r="AR327" i="113"/>
  <c r="AR1257" i="112"/>
  <c r="AR1265" i="112"/>
  <c r="AR2229" i="112"/>
  <c r="AR256" i="112"/>
  <c r="AT127" i="112"/>
  <c r="AT2363" i="112"/>
  <c r="AR2309" i="112"/>
  <c r="AT2407" i="112"/>
  <c r="AR3020" i="112"/>
  <c r="AT2546" i="112"/>
  <c r="AR2651" i="112"/>
  <c r="AT2804" i="112"/>
  <c r="AR3081" i="112"/>
  <c r="AT3268" i="112"/>
  <c r="AT2303" i="112"/>
  <c r="AT3447" i="112"/>
  <c r="AT859" i="112"/>
  <c r="AR2365" i="112"/>
  <c r="AT2946" i="112"/>
  <c r="AR2771" i="112"/>
  <c r="AT3301" i="112"/>
  <c r="AR40" i="113"/>
  <c r="AT3274" i="112"/>
  <c r="AR2489" i="112"/>
  <c r="AR1332" i="113"/>
  <c r="AR2973" i="112"/>
  <c r="AR2086" i="112"/>
  <c r="AT3195" i="112"/>
  <c r="AT2020" i="112"/>
  <c r="AR2050" i="112"/>
  <c r="AT2072" i="112"/>
  <c r="AT3062" i="112"/>
  <c r="AR3132" i="112"/>
  <c r="AT3206" i="112"/>
  <c r="AR3024" i="112"/>
  <c r="AR3312" i="112"/>
  <c r="AT3425" i="112"/>
  <c r="AT3569" i="112"/>
  <c r="AT2951" i="112"/>
  <c r="AR2585" i="112"/>
  <c r="AT2080" i="112"/>
  <c r="AR2334" i="112"/>
  <c r="AR3089" i="112"/>
  <c r="AR2191" i="112"/>
  <c r="AT2265" i="112"/>
  <c r="AT2803" i="112"/>
  <c r="AT2982" i="112"/>
  <c r="AR3133" i="112"/>
  <c r="AR2504" i="112"/>
  <c r="AR823" i="113"/>
  <c r="AR3090" i="112"/>
  <c r="AR3314" i="112"/>
  <c r="AR185" i="113"/>
  <c r="AT2957" i="112"/>
  <c r="AR3601" i="112"/>
  <c r="AR1682" i="112"/>
  <c r="AT2849" i="112"/>
  <c r="AT3477" i="112"/>
  <c r="AR1581" i="112"/>
  <c r="AT2985" i="112"/>
  <c r="AR3353" i="112"/>
  <c r="AT2411" i="112"/>
  <c r="AT3313" i="112"/>
  <c r="AR1063" i="113"/>
  <c r="AT2978" i="112"/>
  <c r="AT3046" i="112"/>
  <c r="AR3203" i="112"/>
  <c r="AT3413" i="112"/>
  <c r="AT1868" i="112"/>
  <c r="AT2878" i="112"/>
  <c r="AR293" i="113"/>
  <c r="AR1856" i="113"/>
  <c r="AR504" i="113"/>
  <c r="AR902" i="113"/>
  <c r="AR1222" i="113"/>
  <c r="AR3235" i="112"/>
  <c r="AT3082" i="112"/>
  <c r="AR2452" i="113"/>
  <c r="AT3277" i="112"/>
  <c r="AT3126" i="112"/>
  <c r="AR175" i="113"/>
  <c r="AR3530" i="112"/>
  <c r="AR2410" i="112"/>
  <c r="AR3269" i="112"/>
  <c r="AT3132" i="112"/>
  <c r="AR360" i="113"/>
  <c r="AR3094" i="112"/>
  <c r="AR97" i="113"/>
  <c r="AR2831" i="113"/>
  <c r="AR179" i="113"/>
  <c r="AR3522" i="112"/>
  <c r="AR1497" i="113"/>
  <c r="AR283" i="113"/>
  <c r="AR184" i="113"/>
  <c r="AR2271" i="113"/>
  <c r="AR1065" i="113"/>
  <c r="AT3305" i="112"/>
  <c r="AT3423" i="112"/>
  <c r="AR1005" i="113"/>
  <c r="AR416" i="113"/>
  <c r="AR453" i="113"/>
  <c r="AR343" i="113"/>
  <c r="AR254" i="113"/>
  <c r="AR3526" i="112"/>
  <c r="AR2843" i="112"/>
  <c r="AR430" i="113"/>
  <c r="AR24" i="113"/>
  <c r="AR1800" i="113"/>
  <c r="AR1647" i="113"/>
  <c r="AT2704" i="112"/>
  <c r="AT2900" i="112"/>
  <c r="AT1684" i="112"/>
  <c r="AR899" i="113"/>
  <c r="AR610" i="112"/>
  <c r="AT1732" i="112"/>
  <c r="AT3420" i="112"/>
  <c r="AR3403" i="112"/>
  <c r="AT3529" i="112"/>
  <c r="AT3510" i="112"/>
  <c r="AR2733" i="112"/>
  <c r="AT2236" i="112"/>
  <c r="AT2771" i="112"/>
  <c r="AR3029" i="112"/>
  <c r="AR2905" i="112"/>
  <c r="AR452" i="113"/>
  <c r="AR170" i="113"/>
  <c r="AT3127" i="112"/>
  <c r="AR2596" i="112"/>
  <c r="AT3231" i="112"/>
  <c r="AR3497" i="112"/>
  <c r="AT3258" i="112"/>
  <c r="AR3345" i="112"/>
  <c r="AR935" i="113"/>
  <c r="AT3298" i="112"/>
  <c r="AR3421" i="112"/>
  <c r="AR1548" i="113"/>
  <c r="AR203" i="113"/>
  <c r="AT2377" i="112"/>
  <c r="AR1077" i="113"/>
  <c r="AR2515" i="113"/>
  <c r="AR577" i="113"/>
  <c r="AR652" i="113"/>
  <c r="AT3226" i="112"/>
  <c r="AT2595" i="112"/>
  <c r="AT3191" i="112"/>
  <c r="AR779" i="113"/>
  <c r="AR2653" i="112"/>
  <c r="AT3263" i="112"/>
  <c r="AR2809" i="113"/>
  <c r="AT2695" i="112"/>
  <c r="AR936" i="113"/>
  <c r="AT3414" i="112"/>
  <c r="AR111" i="113"/>
  <c r="AR2773" i="112"/>
  <c r="AT2775" i="112"/>
  <c r="AR103" i="113"/>
  <c r="AR576" i="113"/>
  <c r="AT2910" i="112"/>
  <c r="AR2903" i="112"/>
  <c r="AR2807" i="112"/>
  <c r="AR1223" i="113"/>
  <c r="AT3162" i="112"/>
  <c r="AR2837" i="112"/>
  <c r="AR2518" i="112"/>
  <c r="AR3222" i="112"/>
  <c r="AT1444" i="112"/>
  <c r="AR1470" i="112"/>
  <c r="AR2583" i="112"/>
  <c r="AR363" i="113"/>
  <c r="AR3157" i="112"/>
  <c r="AT3443" i="112"/>
  <c r="AR112" i="113"/>
  <c r="AR2091" i="112"/>
  <c r="AR429" i="113"/>
  <c r="AR3568" i="112"/>
  <c r="AT2935" i="112"/>
  <c r="AT2453" i="112"/>
  <c r="AT3531" i="112"/>
  <c r="AR614" i="113"/>
  <c r="AR218" i="113"/>
  <c r="AR3062" i="112"/>
  <c r="AR3602" i="112"/>
  <c r="AR2702" i="113"/>
  <c r="AR648" i="113"/>
  <c r="AR1292" i="113"/>
  <c r="AR108" i="113"/>
  <c r="AR107" i="113"/>
  <c r="AR417" i="113"/>
  <c r="AR381" i="113"/>
  <c r="AR921" i="113"/>
  <c r="AR3275" i="112"/>
  <c r="AR1940" i="113"/>
  <c r="AR1912" i="113"/>
  <c r="AR1499" i="113"/>
  <c r="AR1113" i="113"/>
  <c r="AT3602" i="112"/>
  <c r="AR3381" i="112"/>
  <c r="AR98" i="113"/>
  <c r="AR2756" i="113"/>
  <c r="AR201" i="113"/>
  <c r="AR163" i="113"/>
  <c r="AR168" i="113"/>
  <c r="AR3388" i="112"/>
  <c r="AT3123" i="112"/>
  <c r="AT3227" i="112"/>
  <c r="AR3385" i="112"/>
  <c r="AR18" i="113"/>
  <c r="AT3526" i="112"/>
  <c r="AR1263" i="113"/>
  <c r="AR1099" i="113"/>
  <c r="AR3056" i="112"/>
  <c r="AT2615" i="112"/>
  <c r="AT2687" i="112"/>
  <c r="AR63" i="113"/>
  <c r="AR1155" i="113"/>
  <c r="AT3190" i="112"/>
  <c r="AR2579" i="112"/>
  <c r="AR2479" i="112"/>
  <c r="AT2741" i="112"/>
  <c r="AR645" i="112"/>
  <c r="AR2021" i="112"/>
  <c r="AT2520" i="112"/>
  <c r="AT3260" i="112"/>
  <c r="AT2909" i="112"/>
  <c r="AR2790" i="112"/>
  <c r="AR1253" i="113"/>
  <c r="AT3168" i="112"/>
  <c r="AT1799" i="112"/>
  <c r="AT2797" i="112"/>
  <c r="AR279" i="113"/>
  <c r="AT2011" i="112"/>
  <c r="AT2921" i="112"/>
  <c r="AR2991" i="112"/>
  <c r="AR415" i="113"/>
  <c r="AR2303" i="113"/>
  <c r="AR1768" i="113"/>
  <c r="AT3203" i="112"/>
  <c r="AR535" i="113"/>
  <c r="AR1750" i="113"/>
  <c r="AR2193" i="113"/>
  <c r="AR3229" i="112"/>
  <c r="AT3494" i="112"/>
  <c r="AR1648" i="113"/>
  <c r="AT3271" i="112"/>
  <c r="AR3156" i="112"/>
  <c r="AR3224" i="112"/>
  <c r="AR2504" i="113"/>
  <c r="AR580" i="113"/>
  <c r="AT2551" i="112"/>
  <c r="AR3165" i="112"/>
  <c r="AR1181" i="113"/>
  <c r="AR60" i="113"/>
  <c r="AR352" i="113"/>
  <c r="AR70" i="113"/>
  <c r="AR2919" i="112"/>
  <c r="AT2770" i="112"/>
  <c r="AR1391" i="113"/>
  <c r="AR181" i="113"/>
  <c r="AR2875" i="112"/>
  <c r="AR451" i="113"/>
  <c r="AR1549" i="113"/>
  <c r="AR831" i="113"/>
  <c r="AT3388" i="112"/>
  <c r="AR59" i="113"/>
  <c r="AR1475" i="113"/>
  <c r="AT3459" i="112"/>
  <c r="AR127" i="113"/>
  <c r="AR488" i="113"/>
  <c r="AR1547" i="113"/>
  <c r="AR2548" i="112"/>
  <c r="AT3088" i="112"/>
  <c r="AR1578" i="112"/>
  <c r="AT2394" i="112"/>
  <c r="AR2264" i="112"/>
  <c r="AT470" i="112"/>
  <c r="AT466" i="112"/>
  <c r="AT1225" i="112"/>
  <c r="AR724" i="112"/>
  <c r="AT750" i="112"/>
  <c r="AT244" i="112"/>
  <c r="AR113" i="112"/>
  <c r="AT754" i="112"/>
  <c r="AR976" i="112"/>
  <c r="AR2511" i="113"/>
  <c r="AT932" i="112"/>
  <c r="AT2486" i="112"/>
  <c r="AT1693" i="112"/>
  <c r="AR148" i="112"/>
  <c r="AR174" i="112"/>
  <c r="AR39" i="112"/>
  <c r="AR2512" i="112"/>
  <c r="AR1441" i="112"/>
  <c r="AT1551" i="112"/>
  <c r="AR34" i="112"/>
  <c r="AR2416" i="112"/>
  <c r="AT149" i="112"/>
  <c r="AR1868" i="112"/>
  <c r="AT210" i="112"/>
  <c r="AR1154" i="112"/>
  <c r="AT1221" i="112"/>
  <c r="AT1391" i="112"/>
  <c r="AT1615" i="112"/>
  <c r="AT1722" i="112"/>
  <c r="AT753" i="112"/>
  <c r="AR19" i="112"/>
  <c r="AR1824" i="112"/>
  <c r="AT1585" i="112"/>
  <c r="AR611" i="112"/>
  <c r="AR531" i="112"/>
  <c r="AT1694" i="112"/>
  <c r="AR648" i="112"/>
  <c r="AT205" i="112"/>
  <c r="AT345" i="112"/>
  <c r="AT901" i="112"/>
  <c r="AR107" i="112"/>
  <c r="AT828" i="112"/>
  <c r="AR38" i="112"/>
  <c r="AT829" i="112"/>
  <c r="AR815" i="112"/>
  <c r="AR607" i="112"/>
  <c r="AR422" i="112"/>
  <c r="AT2234" i="112"/>
  <c r="AR391" i="112"/>
  <c r="AT385" i="112"/>
  <c r="AR905" i="112"/>
  <c r="AT1078" i="112"/>
  <c r="AT1044" i="112"/>
  <c r="AR1511" i="112"/>
  <c r="AR1328" i="112"/>
  <c r="AR1217" i="112"/>
  <c r="AT1354" i="112"/>
  <c r="AT1582" i="112"/>
  <c r="AR136" i="112"/>
  <c r="AR1330" i="112"/>
  <c r="AT322" i="112"/>
  <c r="AT1691" i="112"/>
  <c r="AT2106" i="112"/>
  <c r="AT310" i="112"/>
  <c r="AR2576" i="112"/>
  <c r="AR395" i="112"/>
  <c r="AT424" i="112"/>
  <c r="AR1039" i="112"/>
  <c r="AR672" i="112"/>
  <c r="AR149" i="112"/>
  <c r="AT774" i="112"/>
  <c r="AT572" i="112"/>
  <c r="AT381" i="112"/>
  <c r="AR682" i="112"/>
  <c r="AT41" i="112"/>
  <c r="AR818" i="112"/>
  <c r="AR826" i="112"/>
  <c r="AT353" i="112"/>
  <c r="AT682" i="112"/>
  <c r="AT650" i="112"/>
  <c r="AT616" i="112"/>
  <c r="AR543" i="112"/>
  <c r="AR642" i="112"/>
  <c r="AT751" i="112"/>
  <c r="AR666" i="112"/>
  <c r="AR894" i="112"/>
  <c r="AT931" i="112"/>
  <c r="AR898" i="112"/>
  <c r="AR1256" i="112"/>
  <c r="AR379" i="112"/>
  <c r="AR199" i="112"/>
  <c r="AT362" i="112"/>
  <c r="AR108" i="112"/>
  <c r="AT1945" i="112"/>
  <c r="AT1361" i="112"/>
  <c r="AR2624" i="112"/>
  <c r="AR292" i="112"/>
  <c r="AR1583" i="112"/>
  <c r="AR792" i="112"/>
  <c r="AT1337" i="112"/>
  <c r="AR827" i="112"/>
  <c r="AR451" i="112"/>
  <c r="AT350" i="112"/>
  <c r="AR289" i="112"/>
  <c r="AT113" i="112"/>
  <c r="AT37" i="112"/>
  <c r="AT278" i="112"/>
  <c r="AT327" i="112"/>
  <c r="AR417" i="112"/>
  <c r="AT30" i="112"/>
  <c r="AR251" i="112"/>
  <c r="AT218" i="112"/>
  <c r="AT781" i="112"/>
  <c r="AT2597" i="112"/>
  <c r="AT136" i="112"/>
  <c r="AR26" i="112"/>
  <c r="AT1148" i="112"/>
  <c r="AT1542" i="112"/>
  <c r="AT1946" i="112"/>
  <c r="AT250" i="112"/>
  <c r="AR1640" i="112"/>
  <c r="AR1947" i="112"/>
  <c r="AR683" i="112"/>
  <c r="AT75" i="112"/>
  <c r="AR206" i="112"/>
  <c r="AT1081" i="112"/>
  <c r="AR29" i="113"/>
  <c r="AR2480" i="112"/>
  <c r="AR1373" i="112"/>
  <c r="AR1516" i="112"/>
  <c r="AR1803" i="112"/>
  <c r="AR1827" i="112"/>
  <c r="AT789" i="112"/>
  <c r="AR459" i="112"/>
  <c r="AT148" i="112"/>
  <c r="AT430" i="112"/>
  <c r="AT457" i="112"/>
  <c r="AT473" i="112"/>
  <c r="AT2302" i="112"/>
  <c r="AR1011" i="112"/>
  <c r="AR255" i="112"/>
  <c r="AR522" i="112"/>
  <c r="AT671" i="112"/>
  <c r="AR1119" i="112"/>
  <c r="AT795" i="112"/>
  <c r="AR813" i="112"/>
  <c r="AT433" i="112"/>
  <c r="AT957" i="112"/>
  <c r="AT3120" i="112"/>
  <c r="AT328" i="112"/>
  <c r="AR939" i="112"/>
  <c r="AR2452" i="112"/>
  <c r="AR105" i="112"/>
  <c r="AR615" i="112"/>
  <c r="AT501" i="112"/>
  <c r="AR1009" i="112"/>
  <c r="AT1866" i="112"/>
  <c r="AT176" i="112"/>
  <c r="AR21" i="112"/>
  <c r="AR2192" i="112"/>
  <c r="AR1333" i="112"/>
  <c r="AR213" i="112"/>
  <c r="AR895" i="112"/>
  <c r="AT1507" i="112"/>
  <c r="AT1185" i="112"/>
  <c r="AR2512" i="113"/>
  <c r="AT2661" i="112"/>
  <c r="AR253" i="112"/>
  <c r="AT2768" i="112"/>
  <c r="AT1481" i="112"/>
  <c r="AR137" i="112"/>
  <c r="AT388" i="112"/>
  <c r="AR204" i="112"/>
  <c r="AR959" i="112"/>
  <c r="AT755" i="112"/>
  <c r="AT862" i="112"/>
  <c r="AR785" i="112"/>
  <c r="AT938" i="112"/>
  <c r="AR925" i="112"/>
  <c r="AR72" i="112"/>
  <c r="AT642" i="112"/>
  <c r="AT539" i="112"/>
  <c r="AR254" i="112"/>
  <c r="AR570" i="112"/>
  <c r="AT397" i="112"/>
  <c r="AT958" i="112"/>
  <c r="AR455" i="112"/>
  <c r="AT1117" i="112"/>
  <c r="AT1085" i="112"/>
  <c r="AT1186" i="112"/>
  <c r="AR1655" i="112"/>
  <c r="AT134" i="112"/>
  <c r="AR1263" i="112"/>
  <c r="AT529" i="112"/>
  <c r="AR380" i="112"/>
  <c r="AT1982" i="112"/>
  <c r="AR2546" i="112"/>
  <c r="AT2046" i="112"/>
  <c r="AR508" i="112"/>
  <c r="AR293" i="112"/>
  <c r="AR860" i="112"/>
  <c r="AT253" i="112"/>
  <c r="AR1869" i="112"/>
  <c r="AT649" i="112"/>
  <c r="AR220" i="112"/>
  <c r="AR1331" i="112"/>
  <c r="AT458" i="112"/>
  <c r="AT1401" i="112"/>
  <c r="AT320" i="112"/>
  <c r="AT383" i="112"/>
  <c r="AR239" i="112"/>
  <c r="AT1516" i="112"/>
  <c r="AR1211" i="112"/>
  <c r="AR419" i="112"/>
  <c r="AR2056" i="112"/>
  <c r="AR2826" i="112"/>
  <c r="AR466" i="112"/>
  <c r="AT528" i="112"/>
  <c r="AT2366" i="112"/>
  <c r="AT454" i="112"/>
  <c r="AR1943" i="112"/>
  <c r="AT2646" i="112"/>
  <c r="AT825" i="112"/>
  <c r="AT358" i="112"/>
  <c r="AT40" i="112"/>
  <c r="AR616" i="112"/>
  <c r="AT392" i="112"/>
  <c r="AR608" i="112"/>
  <c r="AR754" i="112"/>
  <c r="AT786" i="112"/>
  <c r="AR752" i="112"/>
  <c r="AT796" i="112"/>
  <c r="AR398" i="112"/>
  <c r="AT343" i="112"/>
  <c r="AR644" i="112"/>
  <c r="AT380" i="112"/>
  <c r="AR920" i="112"/>
  <c r="AT858" i="112"/>
  <c r="AR542" i="112"/>
  <c r="AT1724" i="112"/>
  <c r="AT970" i="112"/>
  <c r="AT866" i="112"/>
  <c r="AT3064" i="112"/>
  <c r="AR686" i="112"/>
  <c r="AR77" i="112"/>
  <c r="AR2762" i="112"/>
  <c r="AR20" i="112"/>
  <c r="AT378" i="112"/>
  <c r="AR503" i="112"/>
  <c r="AT861" i="112"/>
  <c r="AR774" i="112"/>
  <c r="AR1002" i="112"/>
  <c r="AR1080" i="112"/>
  <c r="AT1514" i="112"/>
  <c r="AT1388" i="112"/>
  <c r="AT1076" i="112"/>
  <c r="AR1370" i="112"/>
  <c r="AT1436" i="112"/>
  <c r="AT1206" i="112"/>
  <c r="AR27" i="112"/>
  <c r="AR1085" i="112"/>
  <c r="AR966" i="112"/>
  <c r="AT1330" i="112"/>
  <c r="AT1244" i="112"/>
  <c r="AR1787" i="112"/>
  <c r="AR1182" i="112"/>
  <c r="AR1512" i="112"/>
  <c r="AT1651" i="112"/>
  <c r="AT1729" i="112"/>
  <c r="AR1616" i="112"/>
  <c r="AT1243" i="112"/>
  <c r="AR1436" i="112"/>
  <c r="AT146" i="112"/>
  <c r="AR1298" i="112"/>
  <c r="AT1332" i="112"/>
  <c r="AR1290" i="112"/>
  <c r="AT1981" i="112"/>
  <c r="AT1504" i="112"/>
  <c r="AT2050" i="112"/>
  <c r="AT2338" i="112"/>
  <c r="AR1550" i="112"/>
  <c r="AT1947" i="112"/>
  <c r="AT1209" i="112"/>
  <c r="AT275" i="112"/>
  <c r="AR1973" i="112"/>
  <c r="AR2112" i="112"/>
  <c r="AT1938" i="112"/>
  <c r="AR2016" i="112"/>
  <c r="AR819" i="112"/>
  <c r="AT427" i="112"/>
  <c r="AT435" i="112"/>
  <c r="AT451" i="112"/>
  <c r="AT419" i="112"/>
  <c r="AT2127" i="112"/>
  <c r="AR385" i="112"/>
  <c r="AT2342" i="112"/>
  <c r="AT2159" i="112"/>
  <c r="AR2237" i="112"/>
  <c r="AR109" i="112"/>
  <c r="AR504" i="112"/>
  <c r="AT399" i="112"/>
  <c r="AR652" i="112"/>
  <c r="AR185" i="112"/>
  <c r="AT651" i="112"/>
  <c r="AT667" i="112"/>
  <c r="AR937" i="112"/>
  <c r="AR1005" i="112"/>
  <c r="AT719" i="112"/>
  <c r="AT675" i="112"/>
  <c r="AR2453" i="112"/>
  <c r="AR359" i="112"/>
  <c r="AT782" i="112"/>
  <c r="AR687" i="112"/>
  <c r="AR201" i="112"/>
  <c r="AT968" i="112"/>
  <c r="AT976" i="112"/>
  <c r="AT109" i="112"/>
  <c r="AT240" i="112"/>
  <c r="AR247" i="112"/>
  <c r="AR1250" i="112"/>
  <c r="AR1258" i="112"/>
  <c r="AR674" i="112"/>
  <c r="AT827" i="112"/>
  <c r="AR1004" i="112"/>
  <c r="AT925" i="112"/>
  <c r="AT2358" i="112"/>
  <c r="AR1117" i="112"/>
  <c r="AR3198" i="112"/>
  <c r="AR2128" i="112"/>
  <c r="AT1475" i="112"/>
  <c r="AT1547" i="112"/>
  <c r="AR129" i="113"/>
  <c r="AR70" i="112"/>
  <c r="AT39" i="112"/>
  <c r="AR1113" i="112"/>
  <c r="AT1219" i="112"/>
  <c r="AT1227" i="112"/>
  <c r="AR1193" i="112"/>
  <c r="AT1654" i="112"/>
  <c r="AT1760" i="112"/>
  <c r="AT1395" i="112"/>
  <c r="AR1361" i="112"/>
  <c r="AR1437" i="112"/>
  <c r="AR1297" i="112"/>
  <c r="AR138" i="112"/>
  <c r="AR1444" i="112"/>
  <c r="AR1409" i="112"/>
  <c r="AT1435" i="112"/>
  <c r="AR388" i="112"/>
  <c r="AT434" i="112"/>
  <c r="AT1964" i="112"/>
  <c r="AR1509" i="112"/>
  <c r="AT1471" i="112"/>
  <c r="AT2012" i="112"/>
  <c r="AR971" i="112"/>
  <c r="AT1586" i="112"/>
  <c r="AR250" i="112"/>
  <c r="AT393" i="112"/>
  <c r="AR753" i="112"/>
  <c r="AR647" i="112"/>
  <c r="AT685" i="112"/>
  <c r="AT831" i="112"/>
  <c r="AT2594" i="112"/>
  <c r="AT927" i="112"/>
  <c r="AT935" i="112"/>
  <c r="AR901" i="112"/>
  <c r="AR1301" i="112"/>
  <c r="AR1207" i="112"/>
  <c r="AT281" i="112"/>
  <c r="AR2477" i="112"/>
  <c r="AR823" i="112"/>
  <c r="AR903" i="112"/>
  <c r="AT717" i="112"/>
  <c r="AT2561" i="112"/>
  <c r="AR2524" i="112"/>
  <c r="AT2610" i="112"/>
  <c r="AR1769" i="112"/>
  <c r="AR30" i="113"/>
  <c r="AT3092" i="112"/>
  <c r="AT1644" i="112"/>
  <c r="AT3228" i="112"/>
  <c r="AR1792" i="112"/>
  <c r="AT973" i="112"/>
  <c r="AR2738" i="112"/>
  <c r="AT1802" i="112"/>
  <c r="AT899" i="112"/>
  <c r="AT1355" i="112"/>
  <c r="AR1405" i="112"/>
  <c r="AT1371" i="112"/>
  <c r="AT3236" i="112"/>
  <c r="AR1944" i="113"/>
  <c r="AR1782" i="112"/>
  <c r="AR1834" i="112"/>
  <c r="AR499" i="113"/>
  <c r="AR2018" i="112"/>
  <c r="AR284" i="112"/>
  <c r="AT2484" i="112"/>
  <c r="AT360" i="112"/>
  <c r="AT324" i="112"/>
  <c r="AT2540" i="112"/>
  <c r="AT2047" i="112"/>
  <c r="AT2335" i="112"/>
  <c r="AT1911" i="112"/>
  <c r="AR922" i="112"/>
  <c r="AR930" i="112"/>
  <c r="AT2056" i="112"/>
  <c r="AT1829" i="112"/>
  <c r="AR3241" i="112"/>
  <c r="AR36" i="112"/>
  <c r="AT282" i="112"/>
  <c r="AT1153" i="112"/>
  <c r="AT1217" i="112"/>
  <c r="AT1009" i="112"/>
  <c r="AR354" i="112"/>
  <c r="AR2072" i="112"/>
  <c r="AR2158" i="112"/>
  <c r="AT2118" i="112"/>
  <c r="AR2336" i="112"/>
  <c r="AT865" i="112"/>
  <c r="AT2076" i="112"/>
  <c r="AT1830" i="112"/>
  <c r="AR1760" i="112"/>
  <c r="AR2070" i="112"/>
  <c r="AT2120" i="112"/>
  <c r="AT2792" i="112"/>
  <c r="AR828" i="113"/>
  <c r="AR2398" i="112"/>
  <c r="AR2511" i="112"/>
  <c r="AT2521" i="112"/>
  <c r="AT2621" i="112"/>
  <c r="AT2110" i="112"/>
  <c r="AR2075" i="112"/>
  <c r="AR2080" i="112"/>
  <c r="AR1804" i="112"/>
  <c r="AR2270" i="112"/>
  <c r="AT2117" i="112"/>
  <c r="AR458" i="112"/>
  <c r="AR3088" i="112"/>
  <c r="AR1977" i="112"/>
  <c r="AT2558" i="112"/>
  <c r="AT3310" i="112"/>
  <c r="AR455" i="113"/>
  <c r="AT3304" i="112"/>
  <c r="AT1084" i="112"/>
  <c r="AR2467" i="112"/>
  <c r="AR1248" i="112"/>
  <c r="AT1689" i="112"/>
  <c r="AT1544" i="112"/>
  <c r="AR1506" i="112"/>
  <c r="AR1514" i="112"/>
  <c r="AR2648" i="112"/>
  <c r="AR3051" i="112"/>
  <c r="AR1839" i="112"/>
  <c r="AT2226" i="112"/>
  <c r="AR3281" i="112"/>
  <c r="AT1300" i="112"/>
  <c r="AT1360" i="112"/>
  <c r="AT2114" i="112"/>
  <c r="AR530" i="112"/>
  <c r="AR796" i="112"/>
  <c r="AR786" i="112"/>
  <c r="AT684" i="112"/>
  <c r="AR778" i="112"/>
  <c r="AT2081" i="112"/>
  <c r="AR1300" i="112"/>
  <c r="AT1082" i="112"/>
  <c r="AT1228" i="112"/>
  <c r="AT792" i="112"/>
  <c r="AT540" i="112"/>
  <c r="AR3298" i="112"/>
  <c r="AT752" i="112"/>
  <c r="AT760" i="112"/>
  <c r="AR718" i="112"/>
  <c r="AT1120" i="112"/>
  <c r="AR1078" i="112"/>
  <c r="AR2087" i="112"/>
  <c r="AR2689" i="112"/>
  <c r="AR1354" i="112"/>
  <c r="AR2379" i="112"/>
  <c r="AT2903" i="112"/>
  <c r="AR1645" i="112"/>
  <c r="AR758" i="112"/>
  <c r="AT1220" i="112"/>
  <c r="AT2233" i="112"/>
  <c r="AR810" i="112"/>
  <c r="AR2255" i="112"/>
  <c r="AT1494" i="112"/>
  <c r="AT2337" i="112"/>
  <c r="AR2231" i="112"/>
  <c r="AT1833" i="112"/>
  <c r="AR1867" i="112"/>
  <c r="AT2700" i="112"/>
  <c r="AT3241" i="112"/>
  <c r="AT1973" i="112"/>
  <c r="AT1257" i="112"/>
  <c r="AT1979" i="112"/>
  <c r="AT395" i="112"/>
  <c r="AT239" i="112"/>
  <c r="AR669" i="112"/>
  <c r="AR2109" i="112"/>
  <c r="AT2075" i="112"/>
  <c r="AR1676" i="112"/>
  <c r="AT2339" i="112"/>
  <c r="AT2399" i="112"/>
  <c r="AR2469" i="112"/>
  <c r="AR3280" i="112"/>
  <c r="AT2266" i="112"/>
  <c r="AR2340" i="112"/>
  <c r="AT27" i="112"/>
  <c r="AR719" i="112"/>
  <c r="AT2262" i="112"/>
  <c r="AR1510" i="112"/>
  <c r="AR2308" i="112"/>
  <c r="AT505" i="112"/>
  <c r="AR2476" i="112"/>
  <c r="AR2874" i="112"/>
  <c r="AT1588" i="112"/>
  <c r="AT1548" i="112"/>
  <c r="AR2703" i="112"/>
  <c r="AT1763" i="112"/>
  <c r="AT2944" i="112"/>
  <c r="AT1512" i="112"/>
  <c r="AR2558" i="112"/>
  <c r="AT1440" i="112"/>
  <c r="AR2622" i="112"/>
  <c r="AT2450" i="112"/>
  <c r="AR2810" i="112"/>
  <c r="AR3589" i="112"/>
  <c r="AR1909" i="112"/>
  <c r="AT1975" i="112"/>
  <c r="AR2053" i="112"/>
  <c r="AT2664" i="112"/>
  <c r="AT2195" i="112"/>
  <c r="AR1614" i="112"/>
  <c r="AT3565" i="112"/>
  <c r="AR1825" i="112"/>
  <c r="AR1219" i="112"/>
  <c r="AR1801" i="112"/>
  <c r="AR1837" i="112"/>
  <c r="AR1965" i="112"/>
  <c r="AR2594" i="112"/>
  <c r="AR2093" i="112"/>
  <c r="AR2161" i="112"/>
  <c r="AT2271" i="112"/>
  <c r="AR3267" i="112"/>
  <c r="AR2409" i="112"/>
  <c r="AT2479" i="112"/>
  <c r="AT3348" i="112"/>
  <c r="AT1263" i="112"/>
  <c r="AT1291" i="112"/>
  <c r="AR1589" i="112"/>
  <c r="AT1685" i="112"/>
  <c r="AR1625" i="112"/>
  <c r="AR1678" i="112"/>
  <c r="AT3479" i="112"/>
  <c r="AR1906" i="112"/>
  <c r="AT1980" i="112"/>
  <c r="AT2663" i="112"/>
  <c r="AR1725" i="112"/>
  <c r="AT3240" i="112"/>
  <c r="AT2160" i="112"/>
  <c r="AR2234" i="112"/>
  <c r="AT1403" i="112"/>
  <c r="AR1984" i="112"/>
  <c r="AR287" i="112"/>
  <c r="AT245" i="112"/>
  <c r="AR1838" i="112"/>
  <c r="AR1866" i="112"/>
  <c r="AR1978" i="112"/>
  <c r="AT2934" i="112"/>
  <c r="AT2408" i="112"/>
  <c r="AR326" i="112"/>
  <c r="AT2542" i="112"/>
  <c r="AR1660" i="112"/>
  <c r="AT2306" i="112"/>
  <c r="AT2343" i="112"/>
  <c r="AR1115" i="113"/>
  <c r="AR1822" i="112"/>
  <c r="AT1940" i="112"/>
  <c r="AR2911" i="112"/>
  <c r="AT2806" i="112"/>
  <c r="AT2986" i="112"/>
  <c r="AT3442" i="112"/>
  <c r="AT3204" i="112"/>
  <c r="AT3114" i="112"/>
  <c r="AR210" i="113"/>
  <c r="AT1804" i="112"/>
  <c r="AT972" i="112"/>
  <c r="AT2108" i="112"/>
  <c r="AR3266" i="112"/>
  <c r="AR135" i="113"/>
  <c r="AR2154" i="112"/>
  <c r="AT2124" i="112"/>
  <c r="AR2342" i="112"/>
  <c r="AR2402" i="112"/>
  <c r="AT2739" i="112"/>
  <c r="AT2899" i="112"/>
  <c r="AT2590" i="112"/>
  <c r="AT2669" i="112"/>
  <c r="AR2985" i="112"/>
  <c r="AT2876" i="112"/>
  <c r="AT3595" i="112"/>
  <c r="AR1873" i="112"/>
  <c r="AT3115" i="112"/>
  <c r="AR1797" i="112"/>
  <c r="AR1793" i="112"/>
  <c r="AR3297" i="112"/>
  <c r="AT2522" i="112"/>
  <c r="AR2982" i="112"/>
  <c r="AR1221" i="113"/>
  <c r="AR1983" i="112"/>
  <c r="AR3302" i="112"/>
  <c r="AR2763" i="112"/>
  <c r="AR3307" i="113"/>
  <c r="AT2157" i="112"/>
  <c r="AT794" i="112"/>
  <c r="AT2624" i="112"/>
  <c r="AT810" i="112"/>
  <c r="AR776" i="112"/>
  <c r="AT3124" i="112"/>
  <c r="AR2683" i="112"/>
  <c r="AT3605" i="112"/>
  <c r="AR3086" i="112"/>
  <c r="AT1334" i="112"/>
  <c r="AT1152" i="112"/>
  <c r="AT2268" i="112"/>
  <c r="AR2885" i="112"/>
  <c r="AR2371" i="112"/>
  <c r="AR2632" i="112"/>
  <c r="AT3377" i="112"/>
  <c r="AR1082" i="113"/>
  <c r="AR2766" i="112"/>
  <c r="AT1676" i="112"/>
  <c r="AR397" i="113"/>
  <c r="AT2116" i="112"/>
  <c r="AT2623" i="112"/>
  <c r="AR133" i="113"/>
  <c r="AT2811" i="112"/>
  <c r="AR2877" i="112"/>
  <c r="AT2955" i="112"/>
  <c r="AT2538" i="112"/>
  <c r="AR3061" i="112"/>
  <c r="AT2021" i="112"/>
  <c r="AT2794" i="112"/>
  <c r="AT2502" i="112"/>
  <c r="AR2938" i="112"/>
  <c r="AR2513" i="112"/>
  <c r="AT2269" i="112"/>
  <c r="AR2359" i="112"/>
  <c r="AR2263" i="112"/>
  <c r="AR273" i="113"/>
  <c r="AT2940" i="112"/>
  <c r="AT3164" i="112"/>
  <c r="AR1112" i="113"/>
  <c r="AT3244" i="112"/>
  <c r="AR2684" i="112"/>
  <c r="AR2947" i="112"/>
  <c r="AT2688" i="112"/>
  <c r="AR2942" i="112"/>
  <c r="AR3150" i="112"/>
  <c r="AT3422" i="112"/>
  <c r="AT2115" i="112"/>
  <c r="AR2193" i="112"/>
  <c r="AR3127" i="112"/>
  <c r="AR1101" i="113"/>
  <c r="AR2800" i="112"/>
  <c r="AR2848" i="112"/>
  <c r="AR760" i="113"/>
  <c r="AT1759" i="112"/>
  <c r="AR2195" i="112"/>
  <c r="AT3055" i="112"/>
  <c r="AT1963" i="112"/>
  <c r="AR1831" i="112"/>
  <c r="AT3367" i="112"/>
  <c r="AR2116" i="112"/>
  <c r="AT1965" i="112"/>
  <c r="AR2764" i="112"/>
  <c r="AR3349" i="112"/>
  <c r="AT3483" i="112"/>
  <c r="AT3384" i="112"/>
  <c r="AT2341" i="112"/>
  <c r="AT2401" i="112"/>
  <c r="AR2335" i="112"/>
  <c r="AR2072" i="113"/>
  <c r="AT3116" i="112"/>
  <c r="AR2554" i="112"/>
  <c r="AR281" i="113"/>
  <c r="AT1083" i="112"/>
  <c r="AT1111" i="112"/>
  <c r="AT2805" i="112"/>
  <c r="AR56" i="113"/>
  <c r="AT3121" i="112"/>
  <c r="AT3314" i="112"/>
  <c r="AR1172" i="113"/>
  <c r="AR2165" i="112"/>
  <c r="AR2253" i="112"/>
  <c r="AR3343" i="112"/>
  <c r="AR2628" i="112"/>
  <c r="AT2200" i="112"/>
  <c r="AR2984" i="112"/>
  <c r="AR2226" i="112"/>
  <c r="AR2262" i="112"/>
  <c r="AR3044" i="112"/>
  <c r="AR3272" i="112"/>
  <c r="AT3346" i="112"/>
  <c r="AT3095" i="112"/>
  <c r="AT3604" i="112"/>
  <c r="AR3604" i="112"/>
  <c r="AR3456" i="112"/>
  <c r="AR3459" i="112"/>
  <c r="AR2561" i="112"/>
  <c r="AR2668" i="112"/>
  <c r="AT507" i="112"/>
  <c r="AR2261" i="112"/>
  <c r="AR465" i="112"/>
  <c r="AT895" i="112"/>
  <c r="AR2269" i="112"/>
  <c r="AT2375" i="112"/>
  <c r="AR2445" i="112"/>
  <c r="AR3080" i="112"/>
  <c r="AR2588" i="112"/>
  <c r="AR2682" i="112"/>
  <c r="AT1823" i="112"/>
  <c r="AR3161" i="112"/>
  <c r="AT3381" i="112"/>
  <c r="AR2341" i="112"/>
  <c r="AR3569" i="112"/>
  <c r="AR2257" i="112"/>
  <c r="AR1967" i="112"/>
  <c r="AR2811" i="112"/>
  <c r="AT3097" i="112"/>
  <c r="AR2739" i="112"/>
  <c r="AR270" i="113"/>
  <c r="AT2019" i="112"/>
  <c r="AT2981" i="112"/>
  <c r="AR644" i="113"/>
  <c r="AT2235" i="112"/>
  <c r="AR2306" i="112"/>
  <c r="AR57" i="113"/>
  <c r="AR2078" i="112"/>
  <c r="AT2128" i="112"/>
  <c r="AR2122" i="112"/>
  <c r="AR2884" i="112"/>
  <c r="AR3120" i="112"/>
  <c r="AT3350" i="112"/>
  <c r="AR1512" i="113"/>
  <c r="AR2809" i="112"/>
  <c r="AT3051" i="112"/>
  <c r="AT3279" i="112"/>
  <c r="AR178" i="113"/>
  <c r="AR2014" i="112"/>
  <c r="AT1212" i="112"/>
  <c r="AR2757" i="112"/>
  <c r="AR2971" i="112"/>
  <c r="AR2227" i="112"/>
  <c r="AR2303" i="112"/>
  <c r="AR653" i="113"/>
  <c r="AT3063" i="112"/>
  <c r="AT2620" i="112"/>
  <c r="AR2937" i="112"/>
  <c r="AR2516" i="112"/>
  <c r="AT3096" i="112"/>
  <c r="AR3265" i="112"/>
  <c r="AR139" i="113"/>
  <c r="AT3209" i="112"/>
  <c r="AT1839" i="112"/>
  <c r="AT2107" i="112"/>
  <c r="AT2917" i="112"/>
  <c r="AR3567" i="112"/>
  <c r="AR1730" i="112"/>
  <c r="AT3053" i="112"/>
  <c r="AR2361" i="112"/>
  <c r="AR3489" i="112"/>
  <c r="AR105" i="113"/>
  <c r="AR3055" i="112"/>
  <c r="AR3295" i="112"/>
  <c r="AR2796" i="112"/>
  <c r="AT3530" i="112"/>
  <c r="AR3096" i="112"/>
  <c r="AR2952" i="112"/>
  <c r="AT3439" i="112"/>
  <c r="AR200" i="113"/>
  <c r="AR2157" i="113"/>
  <c r="AR138" i="113"/>
  <c r="AR39" i="113"/>
  <c r="AR3238" i="112"/>
  <c r="AR3271" i="112"/>
  <c r="AR1624" i="113"/>
  <c r="AR274" i="113"/>
  <c r="AR3311" i="112"/>
  <c r="AR248" i="113"/>
  <c r="AR897" i="113"/>
  <c r="AR2488" i="112"/>
  <c r="AT2835" i="112"/>
  <c r="AR2918" i="112"/>
  <c r="AR1352" i="113"/>
  <c r="AR3309" i="112"/>
  <c r="AR25" i="113"/>
  <c r="AR2151" i="113"/>
  <c r="AT2874" i="112"/>
  <c r="AT3521" i="112"/>
  <c r="AT2617" i="112"/>
  <c r="AR3450" i="112"/>
  <c r="AR384" i="113"/>
  <c r="AT2666" i="112"/>
  <c r="AR71" i="113"/>
  <c r="AR493" i="113"/>
  <c r="AT3599" i="112"/>
  <c r="AT3119" i="112"/>
  <c r="AR1652" i="113"/>
  <c r="AR1434" i="113"/>
  <c r="AR1864" i="113"/>
  <c r="AR3350" i="112"/>
  <c r="AR1422" i="113"/>
  <c r="AR1423" i="113"/>
  <c r="AR1480" i="113"/>
  <c r="AR2056" i="113"/>
  <c r="AR2012" i="113"/>
  <c r="AR2981" i="112"/>
  <c r="AR169" i="113"/>
  <c r="AR2904" i="112"/>
  <c r="AT2412" i="112"/>
  <c r="AT1765" i="112"/>
  <c r="AT2082" i="112"/>
  <c r="AT2468" i="112"/>
  <c r="AT3230" i="112"/>
  <c r="AR147" i="113"/>
  <c r="AT2523" i="112"/>
  <c r="AT2611" i="112"/>
  <c r="AR1688" i="113"/>
  <c r="AR2162" i="112"/>
  <c r="AR2665" i="112"/>
  <c r="AT2907" i="112"/>
  <c r="AR2487" i="112"/>
  <c r="AR2198" i="112"/>
  <c r="AT2507" i="112"/>
  <c r="AR487" i="113"/>
  <c r="AR3153" i="112"/>
  <c r="AT3370" i="112"/>
  <c r="AR1437" i="113"/>
  <c r="AR3561" i="112"/>
  <c r="AR3276" i="112"/>
  <c r="AR134" i="113"/>
  <c r="AR2760" i="112"/>
  <c r="AR3316" i="112"/>
  <c r="AR490" i="113"/>
  <c r="AR465" i="113"/>
  <c r="AT2473" i="112"/>
  <c r="AR2578" i="112"/>
  <c r="AT3295" i="112"/>
  <c r="AR3378" i="112"/>
  <c r="AR2164" i="113"/>
  <c r="AR3409" i="112"/>
  <c r="AR1141" i="113"/>
  <c r="AR2629" i="112"/>
  <c r="AT3223" i="112"/>
  <c r="AR1173" i="113"/>
  <c r="AR1188" i="113"/>
  <c r="AR3488" i="112"/>
  <c r="AR469" i="113"/>
  <c r="AR1264" i="113"/>
  <c r="AR3130" i="113"/>
  <c r="AT3262" i="112"/>
  <c r="AT3317" i="112"/>
  <c r="AR1045" i="113"/>
  <c r="AR2052" i="113"/>
  <c r="AR1046" i="113"/>
  <c r="AR3197" i="113"/>
  <c r="AR780" i="113"/>
  <c r="AR929" i="113"/>
  <c r="AR681" i="113"/>
  <c r="AR67" i="113"/>
  <c r="AT2228" i="112"/>
  <c r="AR2298" i="112"/>
  <c r="AR2519" i="112"/>
  <c r="AR468" i="113"/>
  <c r="AT2413" i="112"/>
  <c r="AR2483" i="112"/>
  <c r="AR2993" i="112"/>
  <c r="AT3275" i="112"/>
  <c r="AT3343" i="112"/>
  <c r="AR2802" i="112"/>
  <c r="AT3165" i="112"/>
  <c r="AR2111" i="112"/>
  <c r="AR2595" i="112"/>
  <c r="AR537" i="113"/>
  <c r="AR2806" i="112"/>
  <c r="AR3460" i="112"/>
  <c r="AR1001" i="113"/>
  <c r="AR1823" i="113"/>
  <c r="AT3600" i="112"/>
  <c r="AR933" i="113"/>
  <c r="AR1280" i="113"/>
  <c r="AR1747" i="113"/>
  <c r="AT3460" i="112"/>
  <c r="AR2876" i="112"/>
  <c r="AR3603" i="112"/>
  <c r="AR3049" i="112"/>
  <c r="AR400" i="113"/>
  <c r="AR2509" i="112"/>
  <c r="AR1976" i="113"/>
  <c r="AR2685" i="112"/>
  <c r="AR1100" i="113"/>
  <c r="AT3345" i="112"/>
  <c r="AR1723" i="113"/>
  <c r="AT3481" i="112"/>
  <c r="AR575" i="113"/>
  <c r="AR199" i="113"/>
  <c r="AR326" i="113"/>
  <c r="AR54" i="113"/>
  <c r="AR36" i="113"/>
  <c r="AR545" i="113"/>
  <c r="AR1182" i="113"/>
  <c r="AR1572" i="113"/>
  <c r="AT3299" i="112"/>
  <c r="AR3582" i="112"/>
  <c r="AR1620" i="113"/>
  <c r="AR756" i="113"/>
  <c r="AT3424" i="112"/>
  <c r="AR720" i="113"/>
  <c r="AT3476" i="112"/>
  <c r="AR3084" i="112"/>
  <c r="AT2647" i="112"/>
  <c r="AR1040" i="113"/>
  <c r="AR3171" i="112"/>
  <c r="AT3560" i="112"/>
  <c r="AR3596" i="112"/>
  <c r="AT2229" i="112"/>
  <c r="AT2504" i="112"/>
  <c r="AT2833" i="112"/>
  <c r="AR2013" i="112"/>
  <c r="AT2119" i="112"/>
  <c r="AT2881" i="112"/>
  <c r="AT2841" i="112"/>
  <c r="AT2018" i="112"/>
  <c r="AR3487" i="112"/>
  <c r="AT3532" i="112"/>
  <c r="AT2813" i="112"/>
  <c r="AR2879" i="112"/>
  <c r="AT2949" i="112"/>
  <c r="AR1137" i="113"/>
  <c r="AT3057" i="112"/>
  <c r="AT3085" i="112"/>
  <c r="AT3353" i="112"/>
  <c r="AR3584" i="112"/>
  <c r="AT3383" i="112"/>
  <c r="AR3208" i="112"/>
  <c r="AT3418" i="112"/>
  <c r="AT3171" i="112"/>
  <c r="AR2659" i="112"/>
  <c r="AT3387" i="112"/>
  <c r="AT3458" i="112"/>
  <c r="AR253" i="113"/>
  <c r="AR1498" i="113"/>
  <c r="AT3514" i="112"/>
  <c r="AR3296" i="112"/>
  <c r="AT3441" i="112"/>
  <c r="AR793" i="113"/>
  <c r="AR356" i="113"/>
  <c r="AR2577" i="112"/>
  <c r="AR1258" i="113"/>
  <c r="AR364" i="113"/>
  <c r="AR932" i="113"/>
  <c r="AR454" i="113"/>
  <c r="AR1178" i="113"/>
  <c r="AR174" i="113"/>
  <c r="AR436" i="113"/>
  <c r="AR1617" i="113"/>
  <c r="AR208" i="113"/>
  <c r="AR3046" i="112"/>
  <c r="AR206" i="113"/>
  <c r="AR2801" i="112"/>
  <c r="AR975" i="113"/>
  <c r="AR463" i="113"/>
  <c r="AR716" i="113"/>
  <c r="AT2799" i="112"/>
  <c r="AR645" i="113"/>
  <c r="AR3152" i="112"/>
  <c r="AR401" i="113"/>
  <c r="AR1767" i="113"/>
  <c r="AR92" i="113"/>
  <c r="AT3043" i="112"/>
  <c r="AR1142" i="113"/>
  <c r="AR1551" i="113"/>
  <c r="AR292" i="113"/>
  <c r="AR2553" i="112"/>
  <c r="AR1282" i="113"/>
  <c r="AR2377" i="113"/>
  <c r="AR1474" i="113"/>
  <c r="AR142" i="113"/>
  <c r="AR2373" i="113"/>
  <c r="AR1478" i="113"/>
  <c r="AR924" i="113"/>
  <c r="AR3191" i="113"/>
  <c r="AR1728" i="113"/>
  <c r="AR1430" i="113"/>
  <c r="AR246" i="113"/>
  <c r="AR275" i="113"/>
  <c r="AR1318" i="113"/>
  <c r="AR2735" i="113"/>
  <c r="AR1495" i="113"/>
  <c r="AR1246" i="113"/>
  <c r="AR3026" i="113"/>
  <c r="AR754" i="113"/>
  <c r="AR2561" i="113"/>
  <c r="AR1661" i="113"/>
  <c r="AR3317" i="113"/>
  <c r="AR257" i="113"/>
  <c r="AR688" i="113"/>
  <c r="AT2875" i="112"/>
  <c r="AT3366" i="112"/>
  <c r="AR832" i="113"/>
  <c r="AR2411" i="113"/>
  <c r="AR3529" i="112"/>
  <c r="AR3558" i="112"/>
  <c r="AR91" i="113"/>
  <c r="AR3200" i="112"/>
  <c r="AT2513" i="112"/>
  <c r="AT76" i="112"/>
  <c r="AT1121" i="112"/>
  <c r="AT1157" i="112"/>
  <c r="AT462" i="112"/>
  <c r="AT313" i="112"/>
  <c r="AT3344" i="112"/>
  <c r="AT319" i="112"/>
  <c r="AT464" i="112"/>
  <c r="AT2550" i="112"/>
  <c r="AR720" i="112"/>
  <c r="AR545" i="112"/>
  <c r="AT504" i="112"/>
  <c r="AR1076" i="112"/>
  <c r="AR527" i="112"/>
  <c r="AT128" i="112"/>
  <c r="AT361" i="112"/>
  <c r="AT1183" i="112"/>
  <c r="AR1369" i="112"/>
  <c r="AR863" i="112"/>
  <c r="AT144" i="112"/>
  <c r="AT183" i="112"/>
  <c r="AT1543" i="112"/>
  <c r="AT689" i="112"/>
  <c r="AT673" i="112"/>
  <c r="AT198" i="112"/>
  <c r="AT785" i="112"/>
  <c r="AR2376" i="112"/>
  <c r="AR323" i="112"/>
  <c r="AT147" i="112"/>
  <c r="AR22" i="112"/>
  <c r="AR211" i="112"/>
  <c r="AR715" i="112"/>
  <c r="AR1406" i="112"/>
  <c r="AR1007" i="112"/>
  <c r="AR523" i="112"/>
  <c r="AT2158" i="112"/>
  <c r="AR182" i="112"/>
  <c r="AR67" i="112"/>
  <c r="AR3098" i="112"/>
  <c r="AR2360" i="112"/>
  <c r="AR2986" i="112"/>
  <c r="AT139" i="112"/>
  <c r="AT822" i="112"/>
  <c r="AR216" i="112"/>
  <c r="AT612" i="112"/>
  <c r="AR1244" i="112"/>
  <c r="AR535" i="112"/>
  <c r="AT1293" i="112"/>
  <c r="AR965" i="112"/>
  <c r="AT1040" i="112"/>
  <c r="AR430" i="112"/>
  <c r="AR241" i="112"/>
  <c r="AT819" i="112"/>
  <c r="AT1046" i="112"/>
  <c r="AR1111" i="112"/>
  <c r="AT816" i="112"/>
  <c r="AR934" i="112"/>
  <c r="AR1121" i="112"/>
  <c r="AT1048" i="112"/>
  <c r="AT38" i="112"/>
  <c r="AT1080" i="112"/>
  <c r="AR1326" i="112"/>
  <c r="AT1399" i="112"/>
  <c r="AT243" i="112"/>
  <c r="AR1407" i="112"/>
  <c r="AR1582" i="112"/>
  <c r="AT217" i="112"/>
  <c r="AR643" i="112"/>
  <c r="AT2693" i="112"/>
  <c r="AT450" i="112"/>
  <c r="AR760" i="112"/>
  <c r="AR1948" i="112"/>
  <c r="AT436" i="112"/>
  <c r="AR214" i="112"/>
  <c r="AT934" i="112"/>
  <c r="AR1247" i="112"/>
  <c r="AR141" i="112"/>
  <c r="AT349" i="112"/>
  <c r="AR956" i="112"/>
  <c r="AR1216" i="112"/>
  <c r="AR1224" i="112"/>
  <c r="AT391" i="112"/>
  <c r="AR1551" i="112"/>
  <c r="AT420" i="112"/>
  <c r="AT962" i="112"/>
  <c r="AT199" i="112"/>
  <c r="AR940" i="112"/>
  <c r="AR423" i="112"/>
  <c r="AT974" i="112"/>
  <c r="AT784" i="112"/>
  <c r="AT1229" i="112"/>
  <c r="AT417" i="112"/>
  <c r="AR1408" i="112"/>
  <c r="AR242" i="112"/>
  <c r="AR74" i="112"/>
  <c r="AT1619" i="112"/>
  <c r="AR1795" i="112"/>
  <c r="AT1580" i="112"/>
  <c r="AR1355" i="112"/>
  <c r="AT2198" i="112"/>
  <c r="AR2574" i="112"/>
  <c r="AR2048" i="112"/>
  <c r="AT2122" i="112"/>
  <c r="AR1395" i="112"/>
  <c r="AT1798" i="112"/>
  <c r="AR927" i="112"/>
  <c r="AT2442" i="112"/>
  <c r="AR1587" i="112"/>
  <c r="AT2374" i="112"/>
  <c r="AR1187" i="112"/>
  <c r="AR540" i="112"/>
  <c r="AR401" i="112"/>
  <c r="AR178" i="112"/>
  <c r="AT105" i="112"/>
  <c r="AR139" i="112"/>
  <c r="AR681" i="112"/>
  <c r="AR689" i="112"/>
  <c r="AT1261" i="112"/>
  <c r="AT1646" i="112"/>
  <c r="AT425" i="112"/>
  <c r="AT1260" i="112"/>
  <c r="AT390" i="112"/>
  <c r="AR129" i="112"/>
  <c r="AR37" i="112"/>
  <c r="AT1400" i="112"/>
  <c r="AT19" i="112"/>
  <c r="AR1876" i="112"/>
  <c r="AT721" i="112"/>
  <c r="AR2020" i="112"/>
  <c r="AT2362" i="112"/>
  <c r="AR28" i="112"/>
  <c r="AR1222" i="112"/>
  <c r="AT204" i="112"/>
  <c r="AT1248" i="112"/>
  <c r="AT1476" i="112"/>
  <c r="AT1077" i="112"/>
  <c r="AR132" i="112"/>
  <c r="AR1679" i="112"/>
  <c r="AR1907" i="112"/>
  <c r="AT2692" i="112"/>
  <c r="AR1291" i="112"/>
  <c r="AT2880" i="112"/>
  <c r="AR2272" i="112"/>
  <c r="AT247" i="112"/>
  <c r="AT1625" i="112"/>
  <c r="AR824" i="112"/>
  <c r="AT309" i="112"/>
  <c r="AT234" i="112"/>
  <c r="AT813" i="112"/>
  <c r="AR1687" i="112"/>
  <c r="AT939" i="112"/>
  <c r="AR1399" i="112"/>
  <c r="AR234" i="112"/>
  <c r="AT508" i="112"/>
  <c r="AT126" i="112"/>
  <c r="AR501" i="112"/>
  <c r="AR964" i="112"/>
  <c r="AR897" i="112"/>
  <c r="AT209" i="112"/>
  <c r="AR1796" i="112"/>
  <c r="AR179" i="112"/>
  <c r="AR1828" i="112"/>
  <c r="AT965" i="112"/>
  <c r="AR1225" i="112"/>
  <c r="AT216" i="112"/>
  <c r="AT202" i="112"/>
  <c r="AR751" i="112"/>
  <c r="AT346" i="112"/>
  <c r="AR1621" i="112"/>
  <c r="AT1509" i="112"/>
  <c r="AR2510" i="113"/>
  <c r="AR1363" i="112"/>
  <c r="AT498" i="112"/>
  <c r="AT359" i="112"/>
  <c r="AR2687" i="112"/>
  <c r="AT674" i="112"/>
  <c r="AR680" i="112"/>
  <c r="AT69" i="112"/>
  <c r="AT525" i="112"/>
  <c r="AR932" i="112"/>
  <c r="AT541" i="112"/>
  <c r="AT811" i="112"/>
  <c r="AR1367" i="112"/>
  <c r="AT344" i="112"/>
  <c r="AT1725" i="112"/>
  <c r="AR237" i="112"/>
  <c r="AT3087" i="112"/>
  <c r="AT1477" i="112"/>
  <c r="AT933" i="112"/>
  <c r="AR1972" i="112"/>
  <c r="AR961" i="112"/>
  <c r="AR975" i="112"/>
  <c r="AT1007" i="112"/>
  <c r="AT1978" i="112"/>
  <c r="AR1149" i="112"/>
  <c r="AR1157" i="112"/>
  <c r="AR1651" i="112"/>
  <c r="AR363" i="112"/>
  <c r="AR651" i="112"/>
  <c r="AT1617" i="112"/>
  <c r="AR134" i="112"/>
  <c r="AT398" i="112"/>
  <c r="AR576" i="112"/>
  <c r="AT312" i="112"/>
  <c r="AR571" i="112"/>
  <c r="AT905" i="112"/>
  <c r="AT200" i="112"/>
  <c r="AT1818" i="112"/>
  <c r="AT422" i="112"/>
  <c r="AT215" i="112"/>
  <c r="AR3114" i="112"/>
  <c r="AR357" i="112"/>
  <c r="AT606" i="112"/>
  <c r="AR2304" i="112"/>
  <c r="AR457" i="112"/>
  <c r="AT256" i="112"/>
  <c r="AR110" i="112"/>
  <c r="AT977" i="112"/>
  <c r="AR2542" i="112"/>
  <c r="AR2655" i="112"/>
  <c r="AT2336" i="112"/>
  <c r="AT2396" i="112"/>
  <c r="AT3533" i="112"/>
  <c r="AT2832" i="112"/>
  <c r="AT576" i="112"/>
  <c r="AT534" i="112"/>
  <c r="AT18" i="112"/>
  <c r="AT761" i="112"/>
  <c r="AT2548" i="112"/>
  <c r="AT384" i="112"/>
  <c r="AT718" i="112"/>
  <c r="AT686" i="112"/>
  <c r="AT432" i="112"/>
  <c r="AR322" i="112"/>
  <c r="AR2584" i="112"/>
  <c r="AR2663" i="112"/>
  <c r="AT758" i="112"/>
  <c r="AR1820" i="112"/>
  <c r="AT1726" i="112"/>
  <c r="AT666" i="112"/>
  <c r="AR470" i="112"/>
  <c r="AR936" i="112"/>
  <c r="AT902" i="112"/>
  <c r="AT956" i="112"/>
  <c r="AT532" i="112"/>
  <c r="AT608" i="112"/>
  <c r="AT3224" i="112"/>
  <c r="AT580" i="112"/>
  <c r="AR529" i="112"/>
  <c r="AT1251" i="112"/>
  <c r="AT1367" i="112"/>
  <c r="AT270" i="112"/>
  <c r="AR240" i="112"/>
  <c r="AR1151" i="112"/>
  <c r="AR866" i="112"/>
  <c r="AT900" i="112"/>
  <c r="AR858" i="112"/>
  <c r="AT1328" i="112"/>
  <c r="AR2363" i="112"/>
  <c r="AT1146" i="112"/>
  <c r="AT2345" i="112"/>
  <c r="AT2405" i="112"/>
  <c r="AR973" i="112"/>
  <c r="AR1220" i="112"/>
  <c r="AT1834" i="112"/>
  <c r="AR1082" i="112"/>
  <c r="AR1226" i="112"/>
  <c r="AR1296" i="112"/>
  <c r="AR2514" i="112"/>
  <c r="AT1550" i="112"/>
  <c r="AT1252" i="112"/>
  <c r="AT1682" i="112"/>
  <c r="AR1334" i="112"/>
  <c r="AT1352" i="112"/>
  <c r="AT72" i="112"/>
  <c r="AR171" i="113"/>
  <c r="AT645" i="112"/>
  <c r="AR1731" i="112"/>
  <c r="AT1761" i="112"/>
  <c r="AR1685" i="112"/>
  <c r="AT1949" i="112"/>
  <c r="AR1350" i="112"/>
  <c r="AT2162" i="112"/>
  <c r="AR1542" i="112"/>
  <c r="AT1622" i="112"/>
  <c r="AT307" i="112"/>
  <c r="AT315" i="112"/>
  <c r="AR1507" i="112"/>
  <c r="AT351" i="112"/>
  <c r="AT3264" i="112"/>
  <c r="AT326" i="112"/>
  <c r="AR2510" i="112"/>
  <c r="AT237" i="112"/>
  <c r="AR75" i="112"/>
  <c r="AT103" i="112"/>
  <c r="AR111" i="112"/>
  <c r="AT67" i="112"/>
  <c r="AT2163" i="112"/>
  <c r="AT3056" i="112"/>
  <c r="AT459" i="112"/>
  <c r="AR2197" i="112"/>
  <c r="AR533" i="112"/>
  <c r="AR541" i="112"/>
  <c r="AR572" i="112"/>
  <c r="AR106" i="112"/>
  <c r="AT821" i="112"/>
  <c r="AT643" i="112"/>
  <c r="AT317" i="112"/>
  <c r="AR473" i="112"/>
  <c r="AR2345" i="112"/>
  <c r="AR2405" i="112"/>
  <c r="AR431" i="112"/>
  <c r="AT365" i="112"/>
  <c r="AT1075" i="112"/>
  <c r="AR781" i="112"/>
  <c r="AT111" i="112"/>
  <c r="AR919" i="112"/>
  <c r="AR1615" i="112"/>
  <c r="AT1366" i="112"/>
  <c r="AR1764" i="112"/>
  <c r="AT1661" i="112"/>
  <c r="AR3495" i="112"/>
  <c r="AR1396" i="112"/>
  <c r="AT1642" i="112"/>
  <c r="AR1653" i="112"/>
  <c r="AT2510" i="112"/>
  <c r="AT797" i="112"/>
  <c r="AT756" i="112"/>
  <c r="AT959" i="112"/>
  <c r="AT967" i="112"/>
  <c r="AR3274" i="112"/>
  <c r="AR3230" i="112"/>
  <c r="AT1187" i="112"/>
  <c r="AT3172" i="112"/>
  <c r="AR1221" i="112"/>
  <c r="AR1229" i="112"/>
  <c r="AR1351" i="112"/>
  <c r="AR1228" i="112"/>
  <c r="AT1211" i="112"/>
  <c r="AT108" i="112"/>
  <c r="AT132" i="112"/>
  <c r="AT74" i="112"/>
  <c r="AR1686" i="112"/>
  <c r="AT1387" i="112"/>
  <c r="AT254" i="112"/>
  <c r="AT220" i="112"/>
  <c r="AT314" i="112"/>
  <c r="AT1362" i="112"/>
  <c r="AT3086" i="112"/>
  <c r="AT1188" i="112"/>
  <c r="AT354" i="112"/>
  <c r="AR1553" i="112"/>
  <c r="AT1579" i="112"/>
  <c r="AR2120" i="112"/>
  <c r="AT1968" i="112"/>
  <c r="AR539" i="112"/>
  <c r="AT1587" i="112"/>
  <c r="AT2612" i="112"/>
  <c r="AT1733" i="112"/>
  <c r="AT252" i="112"/>
  <c r="AT342" i="112"/>
  <c r="AR181" i="112"/>
  <c r="AT573" i="112"/>
  <c r="AR865" i="112"/>
  <c r="AT1149" i="112"/>
  <c r="AT941" i="112"/>
  <c r="AR2652" i="112"/>
  <c r="AR1335" i="112"/>
  <c r="AT1373" i="112"/>
  <c r="AT1213" i="112"/>
  <c r="AT2705" i="112"/>
  <c r="AR977" i="112"/>
  <c r="AR471" i="112"/>
  <c r="AR2508" i="112"/>
  <c r="AR717" i="112"/>
  <c r="AR673" i="112"/>
  <c r="AT1119" i="112"/>
  <c r="AT1207" i="112"/>
  <c r="AR1153" i="112"/>
  <c r="AT2545" i="112"/>
  <c r="AT2845" i="112"/>
  <c r="AR2974" i="112"/>
  <c r="AT3188" i="112"/>
  <c r="AT2055" i="112"/>
  <c r="AR250" i="113"/>
  <c r="AT1768" i="112"/>
  <c r="AT1437" i="112"/>
  <c r="AR2846" i="112"/>
  <c r="AR933" i="112"/>
  <c r="AT1245" i="112"/>
  <c r="AR2830" i="112"/>
  <c r="AT3044" i="112"/>
  <c r="AR2910" i="112"/>
  <c r="AT3316" i="112"/>
  <c r="AT1688" i="112"/>
  <c r="AR1727" i="112"/>
  <c r="AR2273" i="112"/>
  <c r="AR1962" i="112"/>
  <c r="AR2046" i="112"/>
  <c r="AR2470" i="112"/>
  <c r="AT352" i="112"/>
  <c r="AT678" i="112"/>
  <c r="AT2476" i="112"/>
  <c r="AR2478" i="112"/>
  <c r="AT672" i="112"/>
  <c r="AT1796" i="112"/>
  <c r="AR725" i="113"/>
  <c r="AT2952" i="112"/>
  <c r="AR3026" i="112"/>
  <c r="AT2503" i="112"/>
  <c r="AT1674" i="112"/>
  <c r="AR463" i="112"/>
  <c r="AT1621" i="112"/>
  <c r="AT426" i="112"/>
  <c r="AT1910" i="112"/>
  <c r="AT1942" i="112"/>
  <c r="AT286" i="112"/>
  <c r="AT2014" i="112"/>
  <c r="AR1259" i="112"/>
  <c r="AT2984" i="112"/>
  <c r="AR1872" i="112"/>
  <c r="AR2408" i="112"/>
  <c r="AR2544" i="112"/>
  <c r="AR1227" i="112"/>
  <c r="AT1265" i="112"/>
  <c r="AR1115" i="112"/>
  <c r="AT2196" i="112"/>
  <c r="AR3559" i="112"/>
  <c r="AT2690" i="112"/>
  <c r="AR2338" i="112"/>
  <c r="AR1724" i="112"/>
  <c r="AR1646" i="112"/>
  <c r="AR489" i="113"/>
  <c r="AR2664" i="112"/>
  <c r="AT1874" i="112"/>
  <c r="AR434" i="112"/>
  <c r="AR2472" i="112"/>
  <c r="AT2334" i="112"/>
  <c r="AT2305" i="112"/>
  <c r="AR450" i="112"/>
  <c r="AR2406" i="112"/>
  <c r="AT2197" i="112"/>
  <c r="AR2551" i="112"/>
  <c r="AT2684" i="112"/>
  <c r="AR2073" i="112"/>
  <c r="AT3080" i="112"/>
  <c r="AR1184" i="112"/>
  <c r="AT2397" i="112"/>
  <c r="AT1184" i="112"/>
  <c r="AT1008" i="112"/>
  <c r="AR1478" i="112"/>
  <c r="AT1620" i="112"/>
  <c r="AR2475" i="112"/>
  <c r="AR1644" i="112"/>
  <c r="AR3053" i="112"/>
  <c r="AR1444" i="113"/>
  <c r="AR1975" i="112"/>
  <c r="AR2364" i="112"/>
  <c r="AR3204" i="112"/>
  <c r="AR1759" i="112"/>
  <c r="AT1869" i="112"/>
  <c r="AR2944" i="112"/>
  <c r="AR832" i="112"/>
  <c r="AR864" i="112"/>
  <c r="AT676" i="112"/>
  <c r="AT1074" i="112"/>
  <c r="AT1118" i="112"/>
  <c r="AR1368" i="112"/>
  <c r="AR750" i="112"/>
  <c r="AT820" i="112"/>
  <c r="AR2163" i="112"/>
  <c r="AT1190" i="112"/>
  <c r="AT926" i="112"/>
  <c r="AR3415" i="112"/>
  <c r="AR1084" i="112"/>
  <c r="AT1110" i="112"/>
  <c r="AR1046" i="112"/>
  <c r="AR2071" i="112"/>
  <c r="AT2017" i="112"/>
  <c r="AR2115" i="112"/>
  <c r="AR2693" i="112"/>
  <c r="AT2309" i="112"/>
  <c r="AR2407" i="112"/>
  <c r="AT2489" i="112"/>
  <c r="AT1681" i="112"/>
  <c r="AR1148" i="112"/>
  <c r="AR2155" i="112"/>
  <c r="AR954" i="112"/>
  <c r="AR1208" i="112"/>
  <c r="AT1336" i="112"/>
  <c r="AR1294" i="112"/>
  <c r="AT2365" i="112"/>
  <c r="AR2307" i="112"/>
  <c r="AT1552" i="112"/>
  <c r="AR1692" i="112"/>
  <c r="AR3097" i="112"/>
  <c r="AR437" i="113"/>
  <c r="AR2156" i="112"/>
  <c r="AT323" i="112"/>
  <c r="AT2071" i="112"/>
  <c r="AR2704" i="112"/>
  <c r="AT1497" i="112"/>
  <c r="AR2049" i="112"/>
  <c r="AT2051" i="112"/>
  <c r="AT2111" i="112"/>
  <c r="AT2618" i="112"/>
  <c r="AT2367" i="112"/>
  <c r="AR2417" i="112"/>
  <c r="AT2370" i="112"/>
  <c r="AR381" i="112"/>
  <c r="AT1498" i="112"/>
  <c r="AT2378" i="112"/>
  <c r="AR1391" i="112"/>
  <c r="AT255" i="112"/>
  <c r="AT1690" i="112"/>
  <c r="AR2260" i="112"/>
  <c r="AR467" i="112"/>
  <c r="AT1500" i="112"/>
  <c r="AR2736" i="112"/>
  <c r="AR1765" i="112"/>
  <c r="AR2590" i="112"/>
  <c r="AT2410" i="112"/>
  <c r="AR3591" i="112"/>
  <c r="AT1819" i="112"/>
  <c r="AT969" i="112"/>
  <c r="AT3200" i="112"/>
  <c r="AT2154" i="112"/>
  <c r="AT235" i="112"/>
  <c r="AR291" i="112"/>
  <c r="AT251" i="112"/>
  <c r="AR3258" i="112"/>
  <c r="AR2705" i="112"/>
  <c r="AT527" i="112"/>
  <c r="AT535" i="112"/>
  <c r="AT2417" i="112"/>
  <c r="AT2796" i="112"/>
  <c r="AT2231" i="112"/>
  <c r="AR2654" i="112"/>
  <c r="AT1803" i="112"/>
  <c r="AT1871" i="112"/>
  <c r="AR3162" i="112"/>
  <c r="AR509" i="112"/>
  <c r="AR469" i="112"/>
  <c r="AT1983" i="112"/>
  <c r="AR3420" i="112"/>
  <c r="AR2121" i="112"/>
  <c r="AT2199" i="112"/>
  <c r="AT1731" i="112"/>
  <c r="AR3315" i="112"/>
  <c r="AR1013" i="112"/>
  <c r="AR1041" i="112"/>
  <c r="AT1652" i="112"/>
  <c r="AT142" i="112"/>
  <c r="AT24" i="112"/>
  <c r="AT1648" i="112"/>
  <c r="AR1694" i="112"/>
  <c r="AT1696" i="112"/>
  <c r="AR1794" i="112"/>
  <c r="AR2908" i="112"/>
  <c r="AR2232" i="112"/>
  <c r="AR1946" i="112"/>
  <c r="AR3264" i="112"/>
  <c r="AR1242" i="112"/>
  <c r="AT3054" i="112"/>
  <c r="AR2630" i="112"/>
  <c r="AT3352" i="112"/>
  <c r="AT272" i="112"/>
  <c r="AT1499" i="112"/>
  <c r="AT1511" i="112"/>
  <c r="AR1473" i="112"/>
  <c r="AT1908" i="112"/>
  <c r="AR1870" i="112"/>
  <c r="AT2447" i="112"/>
  <c r="AR3164" i="112"/>
  <c r="AR318" i="112"/>
  <c r="AT2013" i="112"/>
  <c r="AR2466" i="112"/>
  <c r="AT536" i="112"/>
  <c r="AT544" i="112"/>
  <c r="AT3163" i="112"/>
  <c r="AT1800" i="112"/>
  <c r="AR1874" i="112"/>
  <c r="AT2395" i="112"/>
  <c r="AR3151" i="112"/>
  <c r="AT2938" i="112"/>
  <c r="AR3347" i="112"/>
  <c r="AR1833" i="113"/>
  <c r="AR3052" i="112"/>
  <c r="AT2519" i="112"/>
  <c r="AR1257" i="113"/>
  <c r="AT3278" i="112"/>
  <c r="AT3453" i="112"/>
  <c r="AT2547" i="112"/>
  <c r="AT1218" i="112"/>
  <c r="AT1226" i="112"/>
  <c r="AT2156" i="112"/>
  <c r="AR2088" i="113"/>
  <c r="AR2769" i="112"/>
  <c r="AT2827" i="112"/>
  <c r="AR2913" i="112"/>
  <c r="AT3386" i="112"/>
  <c r="AT3019" i="112"/>
  <c r="AT3079" i="112"/>
  <c r="AR3169" i="112"/>
  <c r="AT3173" i="112"/>
  <c r="AR349" i="113"/>
  <c r="AR2259" i="112"/>
  <c r="AT3167" i="112"/>
  <c r="AR429" i="112"/>
  <c r="AT1907" i="112"/>
  <c r="AT3371" i="112"/>
  <c r="AT3493" i="112"/>
  <c r="AR2775" i="112"/>
  <c r="AR3597" i="112"/>
  <c r="AR2791" i="112"/>
  <c r="AR2839" i="112"/>
  <c r="AR2935" i="112"/>
  <c r="AT2089" i="112"/>
  <c r="AT1394" i="112"/>
  <c r="AT788" i="112"/>
  <c r="AR2732" i="112"/>
  <c r="AR534" i="112"/>
  <c r="AT500" i="112"/>
  <c r="AT904" i="112"/>
  <c r="AR862" i="112"/>
  <c r="AT2808" i="112"/>
  <c r="AR2920" i="112"/>
  <c r="AR2079" i="112"/>
  <c r="AT2129" i="112"/>
  <c r="AR2697" i="112"/>
  <c r="AR1832" i="113"/>
  <c r="AR2399" i="112"/>
  <c r="AT2776" i="112"/>
  <c r="AT2299" i="112"/>
  <c r="AT2653" i="112"/>
  <c r="AR822" i="112"/>
  <c r="AT3489" i="112"/>
  <c r="AR1574" i="113"/>
  <c r="AT2555" i="112"/>
  <c r="AR2805" i="112"/>
  <c r="AR2701" i="112"/>
  <c r="AT2979" i="112"/>
  <c r="AT3047" i="112"/>
  <c r="AR421" i="113"/>
  <c r="AT3187" i="112"/>
  <c r="AT3243" i="112"/>
  <c r="AR2051" i="112"/>
  <c r="AR2236" i="112"/>
  <c r="AR219" i="112"/>
  <c r="AR2083" i="112"/>
  <c r="AT2667" i="112"/>
  <c r="AR2299" i="112"/>
  <c r="AT2369" i="112"/>
  <c r="AT3490" i="112"/>
  <c r="AR2917" i="112"/>
  <c r="AR2767" i="112"/>
  <c r="AT2506" i="112"/>
  <c r="AT3562" i="112"/>
  <c r="AR2831" i="112"/>
  <c r="AR2878" i="112"/>
  <c r="AT3235" i="112"/>
  <c r="AR1329" i="112"/>
  <c r="AR1337" i="112"/>
  <c r="AR1945" i="112"/>
  <c r="AR285" i="113"/>
  <c r="AR3155" i="112"/>
  <c r="AR3223" i="112"/>
  <c r="AT2735" i="112"/>
  <c r="AR3524" i="112"/>
  <c r="AR2691" i="112"/>
  <c r="AT2769" i="112"/>
  <c r="AR2686" i="112"/>
  <c r="AR2656" i="112"/>
  <c r="AR3404" i="112"/>
  <c r="AR2795" i="112"/>
  <c r="AT607" i="112"/>
  <c r="AR2834" i="112"/>
  <c r="AT3519" i="112"/>
  <c r="AR1677" i="112"/>
  <c r="AT3048" i="112"/>
  <c r="AR277" i="113"/>
  <c r="AT3518" i="112"/>
  <c r="AR55" i="113"/>
  <c r="AR3172" i="112"/>
  <c r="AT2361" i="112"/>
  <c r="AR2411" i="112"/>
  <c r="AR19" i="113"/>
  <c r="AR2902" i="112"/>
  <c r="AT2809" i="112"/>
  <c r="AR2592" i="112"/>
  <c r="AR2541" i="112"/>
  <c r="AT2475" i="112"/>
  <c r="AT2483" i="112"/>
  <c r="AR2633" i="112"/>
  <c r="AR3059" i="112"/>
  <c r="AR3092" i="112"/>
  <c r="AR2939" i="112"/>
  <c r="AR434" i="113"/>
  <c r="AT3205" i="112"/>
  <c r="AT3265" i="112"/>
  <c r="AR787" i="113"/>
  <c r="AR3593" i="112"/>
  <c r="AT2304" i="112"/>
  <c r="AT2936" i="112"/>
  <c r="AT3192" i="112"/>
  <c r="AT2364" i="112"/>
  <c r="AT2057" i="112"/>
  <c r="AT2619" i="112"/>
  <c r="AR2849" i="112"/>
  <c r="AT3166" i="112"/>
  <c r="AT3269" i="112"/>
  <c r="AR1966" i="112"/>
  <c r="AR256" i="113"/>
  <c r="AR2557" i="112"/>
  <c r="AT2626" i="112"/>
  <c r="AR2699" i="112"/>
  <c r="AT179" i="112"/>
  <c r="AT903" i="112"/>
  <c r="AR613" i="112"/>
  <c r="AT2359" i="112"/>
  <c r="AR2305" i="112"/>
  <c r="AR929" i="112"/>
  <c r="AR2124" i="112"/>
  <c r="AR3160" i="112"/>
  <c r="AT1215" i="112"/>
  <c r="AT1223" i="112"/>
  <c r="AT2905" i="112"/>
  <c r="AR3422" i="112"/>
  <c r="AR3599" i="112"/>
  <c r="AT1837" i="112"/>
  <c r="AT2766" i="112"/>
  <c r="AT867" i="112"/>
  <c r="AR2832" i="112"/>
  <c r="AT3045" i="112"/>
  <c r="AT2829" i="112"/>
  <c r="AR2907" i="112"/>
  <c r="AR3048" i="112"/>
  <c r="AT3065" i="112"/>
  <c r="AT3137" i="112"/>
  <c r="AR542" i="113"/>
  <c r="AT2307" i="112"/>
  <c r="AR2555" i="112"/>
  <c r="AR472" i="113"/>
  <c r="AR2254" i="112"/>
  <c r="AR2503" i="112"/>
  <c r="AT2048" i="112"/>
  <c r="AT3028" i="112"/>
  <c r="AR3262" i="112"/>
  <c r="AR2976" i="112"/>
  <c r="AR1766" i="113"/>
  <c r="AR1758" i="112"/>
  <c r="AT1820" i="112"/>
  <c r="AT3222" i="112"/>
  <c r="AT3309" i="112"/>
  <c r="AR93" i="113"/>
  <c r="AR2199" i="112"/>
  <c r="AT2730" i="112"/>
  <c r="AT1434" i="112"/>
  <c r="AT1442" i="112"/>
  <c r="AR2374" i="112"/>
  <c r="AT2077" i="112"/>
  <c r="AT2525" i="112"/>
  <c r="AT3027" i="112"/>
  <c r="AT3099" i="112"/>
  <c r="AR2979" i="112"/>
  <c r="AT3207" i="112"/>
  <c r="AR717" i="113"/>
  <c r="AR606" i="113"/>
  <c r="AR1789" i="112"/>
  <c r="AT3300" i="112"/>
  <c r="AR3135" i="112"/>
  <c r="AR422" i="113"/>
  <c r="AR1650" i="112"/>
  <c r="AR2157" i="112"/>
  <c r="AR3115" i="112"/>
  <c r="AT3349" i="112"/>
  <c r="AR2808" i="112"/>
  <c r="AR1360" i="113"/>
  <c r="AT2656" i="112"/>
  <c r="AR2730" i="112"/>
  <c r="AT2830" i="112"/>
  <c r="AR109" i="113"/>
  <c r="AR3240" i="112"/>
  <c r="AT3090" i="112"/>
  <c r="AR38" i="113"/>
  <c r="AT3170" i="112"/>
  <c r="AR3411" i="112"/>
  <c r="AR2949" i="112"/>
  <c r="AR106" i="113"/>
  <c r="AR68" i="113"/>
  <c r="AR77" i="113"/>
  <c r="AR66" i="113"/>
  <c r="AR145" i="113"/>
  <c r="AR148" i="113"/>
  <c r="AR180" i="113"/>
  <c r="AR1179" i="113"/>
  <c r="AT2919" i="112"/>
  <c r="AT3380" i="112"/>
  <c r="AR928" i="113"/>
  <c r="AR1251" i="113"/>
  <c r="AT3347" i="112"/>
  <c r="AR1157" i="113"/>
  <c r="AR128" i="113"/>
  <c r="AT2902" i="112"/>
  <c r="AR3587" i="112"/>
  <c r="AR424" i="113"/>
  <c r="AR1398" i="113"/>
  <c r="AR183" i="113"/>
  <c r="AR1209" i="113"/>
  <c r="AR3244" i="113"/>
  <c r="AR617" i="113"/>
  <c r="AR177" i="113"/>
  <c r="AR931" i="113"/>
  <c r="AT2802" i="112"/>
  <c r="AR1877" i="113"/>
  <c r="AT2559" i="112"/>
  <c r="AR1616" i="113"/>
  <c r="AT3558" i="112"/>
  <c r="AT2885" i="112"/>
  <c r="AR784" i="113"/>
  <c r="AR1388" i="113"/>
  <c r="AR3594" i="112"/>
  <c r="AT2983" i="112"/>
  <c r="AT2970" i="112"/>
  <c r="AR3028" i="112"/>
  <c r="AR2502" i="112"/>
  <c r="AT1909" i="112"/>
  <c r="AT2452" i="112"/>
  <c r="AR2552" i="112"/>
  <c r="AR2412" i="112"/>
  <c r="AT3411" i="112"/>
  <c r="AR3461" i="112"/>
  <c r="AR3352" i="112"/>
  <c r="AR2916" i="112"/>
  <c r="AT2164" i="112"/>
  <c r="AR2845" i="112"/>
  <c r="AT2971" i="112"/>
  <c r="AT2300" i="112"/>
  <c r="AT2631" i="112"/>
  <c r="AR3093" i="112"/>
  <c r="AR1507" i="113"/>
  <c r="AR3525" i="112"/>
  <c r="AR380" i="113"/>
  <c r="AR1011" i="113"/>
  <c r="AR324" i="113"/>
  <c r="AR466" i="113"/>
  <c r="AR1152" i="113"/>
  <c r="AR420" i="113"/>
  <c r="AR865" i="113"/>
  <c r="AR1247" i="113"/>
  <c r="AR3458" i="112"/>
  <c r="AT2682" i="112"/>
  <c r="AR2950" i="112"/>
  <c r="AT3303" i="112"/>
  <c r="AR721" i="113"/>
  <c r="AR2827" i="112"/>
  <c r="AT3487" i="112"/>
  <c r="AT3484" i="112"/>
  <c r="AR1104" i="113"/>
  <c r="AT3402" i="112"/>
  <c r="AR1243" i="113"/>
  <c r="AR753" i="113"/>
  <c r="AR2610" i="113"/>
  <c r="AR1109" i="113"/>
  <c r="AR500" i="113"/>
  <c r="AR3344" i="112"/>
  <c r="AR3137" i="112"/>
  <c r="AR387" i="113"/>
  <c r="AR272" i="113"/>
  <c r="AR3136" i="113"/>
  <c r="AR2230" i="112"/>
  <c r="AR2451" i="112"/>
  <c r="AR3154" i="112"/>
  <c r="AT2085" i="112"/>
  <c r="AR3586" i="112"/>
  <c r="AR146" i="113"/>
  <c r="AR781" i="113"/>
  <c r="AR2147" i="113"/>
  <c r="AT2826" i="112"/>
  <c r="AR3243" i="112"/>
  <c r="AR1404" i="113"/>
  <c r="AR896" i="113"/>
  <c r="AR1314" i="113"/>
  <c r="AT3022" i="112"/>
  <c r="AR3078" i="112"/>
  <c r="AT2941" i="112"/>
  <c r="AR2915" i="112"/>
  <c r="AR3159" i="112"/>
  <c r="AR990" i="113"/>
  <c r="AR3205" i="112"/>
  <c r="AR2272" i="113"/>
  <c r="AT3408" i="112"/>
  <c r="AR544" i="113"/>
  <c r="AR3496" i="112"/>
  <c r="AR2734" i="112"/>
  <c r="AR1826" i="113"/>
  <c r="AR1288" i="113"/>
  <c r="AR1367" i="113"/>
  <c r="AR1042" i="113"/>
  <c r="AR1039" i="113"/>
  <c r="AR572" i="113"/>
  <c r="AR1108" i="113"/>
  <c r="AR534" i="113"/>
  <c r="AR3171" i="113"/>
  <c r="AT3596" i="112"/>
  <c r="AR1408" i="113"/>
  <c r="AR937" i="113"/>
  <c r="AR2770" i="113"/>
  <c r="AR1290" i="113"/>
  <c r="AR2957" i="113"/>
  <c r="AR2269" i="113"/>
  <c r="AR423" i="113"/>
  <c r="AT3563" i="112"/>
  <c r="AR1476" i="113"/>
  <c r="AT3512" i="112"/>
  <c r="AR2345" i="113"/>
  <c r="AR2793" i="112"/>
  <c r="AR132" i="113"/>
  <c r="AT2648" i="112"/>
  <c r="AT3081" i="112"/>
  <c r="AR23" i="113"/>
  <c r="AR2021" i="113"/>
  <c r="AR1713" i="113"/>
  <c r="AR100" i="113"/>
  <c r="AR2774" i="112"/>
  <c r="AR461" i="113"/>
  <c r="AT3311" i="112"/>
  <c r="AR2692" i="113"/>
  <c r="AR918" i="113"/>
  <c r="AT3444" i="112"/>
  <c r="AR1748" i="113"/>
  <c r="AR1145" i="113"/>
  <c r="AT3412" i="112"/>
  <c r="AR351" i="113"/>
  <c r="AR1143" i="113"/>
  <c r="AR353" i="113"/>
  <c r="AR1285" i="113"/>
  <c r="AR2232" i="113"/>
  <c r="AR1110" i="113"/>
  <c r="AR1459" i="113"/>
  <c r="AR2503" i="113"/>
  <c r="AR1372" i="113"/>
  <c r="AR2971" i="113"/>
  <c r="AR2525" i="113"/>
  <c r="AR3163" i="113"/>
  <c r="AR3065" i="113"/>
  <c r="AR2129" i="113"/>
  <c r="AR58" i="113"/>
  <c r="AR2756" i="112"/>
  <c r="AT2488" i="112"/>
  <c r="AR182" i="113"/>
  <c r="AR1982" i="112"/>
  <c r="AR613" i="113"/>
  <c r="AR69" i="113"/>
  <c r="AR2198" i="113"/>
  <c r="AR3560" i="112"/>
  <c r="AR783" i="113"/>
  <c r="AR3227" i="112"/>
  <c r="AR3064" i="112"/>
  <c r="AR1075" i="113"/>
  <c r="AR2661" i="113"/>
  <c r="AR3136" i="112"/>
  <c r="AR1803" i="113"/>
  <c r="AR104" i="113"/>
  <c r="AR1144" i="113"/>
  <c r="AR1316" i="113"/>
  <c r="AR2803" i="112"/>
  <c r="AR252" i="113"/>
  <c r="AR1732" i="113"/>
  <c r="AR1947" i="113"/>
  <c r="AR2304" i="113"/>
  <c r="AR1575" i="113"/>
  <c r="AR471" i="113"/>
  <c r="AR1657" i="113"/>
  <c r="AR2616" i="113"/>
  <c r="AR2342" i="113"/>
  <c r="AR1248" i="113"/>
  <c r="AR359" i="113"/>
  <c r="AR1691" i="113"/>
  <c r="AR1249" i="113"/>
  <c r="AR723" i="113"/>
  <c r="AR2227" i="113"/>
  <c r="AR2379" i="113"/>
  <c r="AR1979" i="113"/>
  <c r="AR2684" i="113"/>
  <c r="AR1910" i="113"/>
  <c r="AR2197" i="113"/>
  <c r="AR2231" i="113"/>
  <c r="AR3276" i="113"/>
  <c r="AR1790" i="113"/>
  <c r="AR3490" i="112"/>
  <c r="AR1148" i="113"/>
  <c r="AT3516" i="112"/>
  <c r="AR288" i="113"/>
  <c r="AR3202" i="112"/>
  <c r="AR509" i="113"/>
  <c r="AT3511" i="112"/>
  <c r="AR1472" i="113"/>
  <c r="AR328" i="113"/>
  <c r="AT2842" i="112"/>
  <c r="AT3242" i="112"/>
  <c r="AR2833" i="112"/>
  <c r="AR1440" i="113"/>
  <c r="AR2763" i="113"/>
  <c r="AT2847" i="112"/>
  <c r="AR498" i="113"/>
  <c r="AT3342" i="112"/>
  <c r="AR1471" i="113"/>
  <c r="AR2806" i="113"/>
  <c r="AR905" i="113"/>
  <c r="AR1435" i="113"/>
  <c r="AR3064" i="113"/>
  <c r="AR1938" i="113"/>
  <c r="AR1002" i="113"/>
  <c r="AR2191" i="113"/>
  <c r="AR2444" i="113"/>
  <c r="AR860" i="113"/>
  <c r="AR1588" i="113"/>
  <c r="AR864" i="113"/>
  <c r="AR2482" i="113"/>
  <c r="AR2659" i="113"/>
  <c r="AR1370" i="113"/>
  <c r="AR3415" i="113"/>
  <c r="AR2196" i="113"/>
  <c r="AR2619" i="113"/>
  <c r="AR3133" i="113"/>
  <c r="AR3340" i="113"/>
  <c r="AR1949" i="113"/>
  <c r="AR2229" i="113"/>
  <c r="AR2848" i="113"/>
  <c r="AR1805" i="113"/>
  <c r="AR2629" i="113"/>
  <c r="AR1213" i="113"/>
  <c r="AR1579" i="113"/>
  <c r="AR3492" i="113"/>
  <c r="AR2884" i="113"/>
  <c r="AR1939" i="113"/>
  <c r="AR2810" i="113"/>
  <c r="AR3267" i="113"/>
  <c r="AR2307" i="113"/>
  <c r="AR1286" i="113"/>
  <c r="AR3098" i="113"/>
  <c r="AR2237" i="113"/>
  <c r="AR2119" i="113"/>
  <c r="AR3332" i="113"/>
  <c r="AR3059" i="113"/>
  <c r="AR2909" i="113"/>
  <c r="AR3346" i="113"/>
  <c r="AR2989" i="113"/>
  <c r="AR2777" i="113"/>
  <c r="AR3209" i="113"/>
  <c r="AR3239" i="113"/>
  <c r="AR1331" i="113"/>
  <c r="AR898" i="113"/>
  <c r="AR2092" i="113"/>
  <c r="AR1903" i="113"/>
  <c r="AT3451" i="112"/>
  <c r="AR1185" i="113"/>
  <c r="AR1371" i="113"/>
  <c r="AR1207" i="113"/>
  <c r="AR2975" i="113"/>
  <c r="AR2057" i="113"/>
  <c r="AT2943" i="112"/>
  <c r="AR1330" i="113"/>
  <c r="AR1355" i="113"/>
  <c r="AR318" i="113"/>
  <c r="AR1570" i="113"/>
  <c r="AR822" i="113"/>
  <c r="AR1827" i="113"/>
  <c r="AR329" i="113"/>
  <c r="AR1006" i="113"/>
  <c r="AR1353" i="113"/>
  <c r="AR1578" i="113"/>
  <c r="AR350" i="113"/>
  <c r="AR1406" i="113"/>
  <c r="AR1720" i="113"/>
  <c r="AR1354" i="113"/>
  <c r="AR3243" i="113"/>
  <c r="AR2849" i="113"/>
  <c r="AR2522" i="113"/>
  <c r="AT3450" i="112"/>
  <c r="AR3128" i="113"/>
  <c r="AR1393" i="113"/>
  <c r="AR2704" i="113"/>
  <c r="AR3048" i="113"/>
  <c r="AR2913" i="113"/>
  <c r="AR2302" i="113"/>
  <c r="AR3308" i="113"/>
  <c r="AR2408" i="113"/>
  <c r="AR1439" i="113"/>
  <c r="AR1841" i="113"/>
  <c r="AR2126" i="113"/>
  <c r="AR1403" i="113"/>
  <c r="AR3556" i="113"/>
  <c r="AR2976" i="113"/>
  <c r="AR3378" i="113"/>
  <c r="AR3115" i="113"/>
  <c r="AR2201" i="113"/>
  <c r="AR2594" i="113"/>
  <c r="AR1357" i="113"/>
  <c r="AR3275" i="113"/>
  <c r="AR2946" i="113"/>
  <c r="AR1761" i="113"/>
  <c r="AR3416" i="113"/>
  <c r="AR2266" i="113"/>
  <c r="AR1225" i="113"/>
  <c r="AR1511" i="113"/>
  <c r="AR205" i="113"/>
  <c r="AR1798" i="113"/>
  <c r="AR497" i="113"/>
  <c r="AR2516" i="113"/>
  <c r="AR2263" i="113"/>
  <c r="AR1041" i="113"/>
  <c r="AR794" i="113"/>
  <c r="AR2008" i="113"/>
  <c r="AR2686" i="113"/>
  <c r="AR3054" i="113"/>
  <c r="AR3129" i="112"/>
  <c r="AR795" i="113"/>
  <c r="AR492" i="113"/>
  <c r="AR464" i="113"/>
  <c r="AR1645" i="113"/>
  <c r="AR459" i="113"/>
  <c r="AR1831" i="113"/>
  <c r="AR789" i="113"/>
  <c r="AR1577" i="113"/>
  <c r="AR1749" i="113"/>
  <c r="AR2162" i="113"/>
  <c r="AR997" i="113"/>
  <c r="AR2089" i="113"/>
  <c r="AR1473" i="113"/>
  <c r="AR3350" i="113"/>
  <c r="AR2760" i="113"/>
  <c r="AR3061" i="113"/>
  <c r="AR1150" i="113"/>
  <c r="AR3262" i="113"/>
  <c r="AR2554" i="113"/>
  <c r="AR3403" i="113"/>
  <c r="AR3168" i="113"/>
  <c r="AR2122" i="113"/>
  <c r="AR1585" i="113"/>
  <c r="AR1765" i="113"/>
  <c r="AR1546" i="113"/>
  <c r="AR2086" i="113"/>
  <c r="AR3137" i="113"/>
  <c r="AR1582" i="113"/>
  <c r="AR3601" i="113"/>
  <c r="AR3456" i="113"/>
  <c r="AR1874" i="113"/>
  <c r="AR1727" i="113"/>
  <c r="AR3194" i="113"/>
  <c r="AR1905" i="113"/>
  <c r="AR2483" i="113"/>
  <c r="AR2152" i="113"/>
  <c r="AR3451" i="113"/>
  <c r="AR2547" i="113"/>
  <c r="AR2835" i="113"/>
  <c r="AR1998" i="113"/>
  <c r="AR2416" i="113"/>
  <c r="AR2298" i="113"/>
  <c r="AR2556" i="113"/>
  <c r="AR1793" i="113"/>
  <c r="AR3552" i="113"/>
  <c r="AR3124" i="113"/>
  <c r="AR2505" i="113"/>
  <c r="AR2002" i="113"/>
  <c r="AR2668" i="113"/>
  <c r="AR3056" i="113"/>
  <c r="AR3489" i="113"/>
  <c r="AR3336" i="113"/>
  <c r="AR2983" i="113"/>
  <c r="AR2618" i="113"/>
  <c r="AR3603" i="113"/>
  <c r="AR2370" i="113"/>
  <c r="AR1838" i="113"/>
  <c r="AR3480" i="113"/>
  <c r="AR3549" i="113"/>
  <c r="AR2733" i="113"/>
  <c r="AR1395" i="113"/>
  <c r="AR3596" i="113"/>
  <c r="AR2757" i="113"/>
  <c r="AR2142" i="113"/>
  <c r="AR2952" i="113"/>
  <c r="AR3484" i="113"/>
  <c r="AR3476" i="113"/>
  <c r="AR1399" i="113"/>
  <c r="AR2732" i="113"/>
  <c r="AR3405" i="113"/>
  <c r="AR2881" i="113"/>
  <c r="AR2992" i="113"/>
  <c r="AR1210" i="113"/>
  <c r="AR2375" i="113"/>
  <c r="AR3126" i="113"/>
  <c r="AR2336" i="113"/>
  <c r="AR3524" i="113"/>
  <c r="AR2194" i="113"/>
  <c r="AR3131" i="113"/>
  <c r="AR1461" i="113"/>
  <c r="AR2018" i="113"/>
  <c r="AR2847" i="113"/>
  <c r="AR2951" i="113"/>
  <c r="AR2488" i="113"/>
  <c r="AR2270" i="113"/>
  <c r="AR2552" i="113"/>
  <c r="AR2880" i="113"/>
  <c r="AR2736" i="113"/>
  <c r="AR3095" i="113"/>
  <c r="AR3200" i="113"/>
  <c r="AR3602" i="113"/>
  <c r="AR3477" i="113"/>
  <c r="AR1517" i="113"/>
  <c r="AR3236" i="113"/>
  <c r="AR2046" i="113"/>
  <c r="AR3410" i="113"/>
  <c r="AR2160" i="113"/>
  <c r="AR1326" i="113"/>
  <c r="AR3595" i="113"/>
  <c r="AR2738" i="113"/>
  <c r="AR2842" i="113"/>
  <c r="AR2845" i="113"/>
  <c r="AR2979" i="113"/>
  <c r="AR2830" i="113"/>
  <c r="AR2625" i="113"/>
  <c r="AR3187" i="113"/>
  <c r="AR2811" i="113"/>
  <c r="AR2977" i="113"/>
  <c r="AR1350" i="113"/>
  <c r="AR2413" i="113"/>
  <c r="AR3272" i="113"/>
  <c r="AR1690" i="113"/>
  <c r="AR3241" i="113"/>
  <c r="AR970" i="113"/>
  <c r="AR2774" i="113"/>
  <c r="AR2974" i="113"/>
  <c r="AR2446" i="113"/>
  <c r="AR3522" i="113"/>
  <c r="AR3125" i="113"/>
  <c r="AR3481" i="113"/>
  <c r="AR3097" i="113"/>
  <c r="AR2146" i="113"/>
  <c r="AR3190" i="113"/>
  <c r="AR1426" i="113"/>
  <c r="AR2878" i="113"/>
  <c r="AR2908" i="113"/>
  <c r="AR1542" i="113"/>
  <c r="AR3043" i="113"/>
  <c r="AR2812" i="113"/>
  <c r="AR2840" i="113"/>
  <c r="AR3558" i="113"/>
  <c r="AR2805" i="113"/>
  <c r="AR3055" i="113"/>
  <c r="AR1438" i="113"/>
  <c r="AR1386" i="113"/>
  <c r="AR3604" i="113"/>
  <c r="AR3264" i="113"/>
  <c r="AR1212" i="113"/>
  <c r="AR1012" i="113"/>
  <c r="AT1404" i="112"/>
  <c r="AR1622" i="112"/>
  <c r="AT3131" i="112"/>
  <c r="AR3486" i="112"/>
  <c r="AT3058" i="112"/>
  <c r="AT3497" i="112"/>
  <c r="AR1792" i="113"/>
  <c r="AR3199" i="112"/>
  <c r="AR536" i="113"/>
  <c r="AR930" i="113"/>
  <c r="AR2000" i="113"/>
  <c r="AR3279" i="113"/>
  <c r="AR901" i="113"/>
  <c r="AR467" i="113"/>
  <c r="AR1981" i="112"/>
  <c r="AR1871" i="112"/>
  <c r="AR2975" i="112"/>
  <c r="AT3225" i="112"/>
  <c r="AT3455" i="112"/>
  <c r="AR3416" i="112"/>
  <c r="AR1714" i="113"/>
  <c r="AT3528" i="112"/>
  <c r="AR1255" i="113"/>
  <c r="AR1136" i="113"/>
  <c r="AT2793" i="112"/>
  <c r="AT2834" i="112"/>
  <c r="AR379" i="113"/>
  <c r="AT3523" i="112"/>
  <c r="AR3057" i="112"/>
  <c r="AR2633" i="113"/>
  <c r="AR198" i="113"/>
  <c r="AR1356" i="113"/>
  <c r="AR1583" i="113"/>
  <c r="AR1392" i="113"/>
  <c r="AR361" i="113"/>
  <c r="AR1840" i="113"/>
  <c r="AR1622" i="113"/>
  <c r="AR1623" i="113"/>
  <c r="AR1618" i="113"/>
  <c r="AR1794" i="113"/>
  <c r="AR3199" i="113"/>
  <c r="AR1048" i="113"/>
  <c r="AR96" i="113"/>
  <c r="AR2772" i="112"/>
  <c r="AR1103" i="113"/>
  <c r="AR3228" i="112"/>
  <c r="AR1428" i="113"/>
  <c r="AR1072" i="113"/>
  <c r="AR3408" i="112"/>
  <c r="AR3454" i="112"/>
  <c r="AT3474" i="112"/>
  <c r="AT2698" i="112"/>
  <c r="AT3125" i="112"/>
  <c r="AT3522" i="112"/>
  <c r="AR3528" i="112"/>
  <c r="AR3494" i="112"/>
  <c r="AR1068" i="113"/>
  <c r="AR290" i="113"/>
  <c r="AR418" i="113"/>
  <c r="AR1139" i="113"/>
  <c r="AR501" i="113"/>
  <c r="AR1106" i="113"/>
  <c r="AR1138" i="113"/>
  <c r="AR1071" i="113"/>
  <c r="AT3376" i="112"/>
  <c r="AR2767" i="113"/>
  <c r="AR2077" i="113"/>
  <c r="AR1835" i="113"/>
  <c r="AR1857" i="113"/>
  <c r="AR1948" i="113"/>
  <c r="AR642" i="113"/>
  <c r="AR3122" i="113"/>
  <c r="AR2802" i="113"/>
  <c r="AR1697" i="113"/>
  <c r="AR3090" i="113"/>
  <c r="AR992" i="113"/>
  <c r="AR3053" i="113"/>
  <c r="AT2937" i="112"/>
  <c r="AR2299" i="113"/>
  <c r="AR137" i="113"/>
  <c r="AR2082" i="112"/>
  <c r="AR3563" i="112"/>
  <c r="AR3100" i="112"/>
  <c r="AR684" i="113"/>
  <c r="AR2941" i="112"/>
  <c r="AT3448" i="112"/>
  <c r="AR1224" i="113"/>
  <c r="AR3263" i="112"/>
  <c r="AT3094" i="112"/>
  <c r="AR473" i="113"/>
  <c r="AR3303" i="112"/>
  <c r="AR920" i="113"/>
  <c r="AR752" i="113"/>
  <c r="AT3520" i="112"/>
  <c r="AR2914" i="113"/>
  <c r="AR718" i="113"/>
  <c r="AR345" i="113"/>
  <c r="AR1256" i="113"/>
  <c r="AR2691" i="113"/>
  <c r="AR1689" i="113"/>
  <c r="AR3412" i="112"/>
  <c r="AR1544" i="113"/>
  <c r="AR2127" i="113"/>
  <c r="AR1327" i="113"/>
  <c r="AT3202" i="112"/>
  <c r="AR2343" i="113"/>
  <c r="AR1943" i="113"/>
  <c r="AR1156" i="113"/>
  <c r="AR2982" i="113"/>
  <c r="AR1219" i="113"/>
  <c r="AR3598" i="112"/>
  <c r="AR419" i="113"/>
  <c r="AR3548" i="113"/>
  <c r="AR1658" i="113"/>
  <c r="AR2344" i="113"/>
  <c r="AR3266" i="113"/>
  <c r="AR3452" i="113"/>
  <c r="AR3339" i="113"/>
  <c r="AR1373" i="113"/>
  <c r="AR113" i="113"/>
  <c r="AR863" i="113"/>
  <c r="AR396" i="113"/>
  <c r="AR967" i="113"/>
  <c r="AR2015" i="112"/>
  <c r="AR3233" i="112"/>
  <c r="AR2804" i="112"/>
  <c r="AR102" i="113"/>
  <c r="AR3310" i="113"/>
  <c r="AT3029" i="112"/>
  <c r="AR165" i="113"/>
  <c r="AR3268" i="112"/>
  <c r="AR571" i="113"/>
  <c r="AR3418" i="112"/>
  <c r="AR3308" i="112"/>
  <c r="AT2883" i="112"/>
  <c r="AR827" i="113"/>
  <c r="AR977" i="113"/>
  <c r="AR491" i="113"/>
  <c r="AR2773" i="113"/>
  <c r="AR3562" i="112"/>
  <c r="AR611" i="113"/>
  <c r="AR3242" i="113"/>
  <c r="AR1000" i="113"/>
  <c r="AR2703" i="113"/>
  <c r="AR649" i="113"/>
  <c r="AR1581" i="113"/>
  <c r="AR859" i="113"/>
  <c r="AR570" i="113"/>
  <c r="AT2956" i="112"/>
  <c r="AR3100" i="113"/>
  <c r="AR3202" i="113"/>
  <c r="AR574" i="113"/>
  <c r="AR3092" i="113"/>
  <c r="AR2005" i="113"/>
  <c r="AR2903" i="113"/>
  <c r="AR1186" i="113"/>
  <c r="AR3050" i="113"/>
  <c r="AR1278" i="113"/>
  <c r="AR1149" i="113"/>
  <c r="AR1369" i="113"/>
  <c r="AR1394" i="113"/>
  <c r="AR2917" i="113"/>
  <c r="AR2007" i="113"/>
  <c r="AR1643" i="113"/>
  <c r="AR2519" i="113"/>
  <c r="AR1756" i="113"/>
  <c r="AR2019" i="113"/>
  <c r="AR1315" i="113"/>
  <c r="AR3237" i="113"/>
  <c r="AR2415" i="113"/>
  <c r="AR1445" i="113"/>
  <c r="AR2334" i="113"/>
  <c r="AR2524" i="113"/>
  <c r="AR1502" i="113"/>
  <c r="AR3127" i="113"/>
  <c r="AR2015" i="113"/>
  <c r="AR2538" i="113"/>
  <c r="AR1650" i="113"/>
  <c r="AR3173" i="113"/>
  <c r="AR2228" i="113"/>
  <c r="AR1733" i="113"/>
  <c r="AR1038" i="113"/>
  <c r="AR219" i="113"/>
  <c r="AR3123" i="113"/>
  <c r="AR1336" i="113"/>
  <c r="AR2987" i="112"/>
  <c r="AR393" i="113"/>
  <c r="AR615" i="113"/>
  <c r="AR2978" i="113"/>
  <c r="AR1114" i="113"/>
  <c r="AR2235" i="113"/>
  <c r="AR166" i="113"/>
  <c r="AR538" i="113"/>
  <c r="AR143" i="113"/>
  <c r="AR1062" i="113"/>
  <c r="AR1424" i="113"/>
  <c r="AR1861" i="113"/>
  <c r="AR1695" i="113"/>
  <c r="AR1479" i="113"/>
  <c r="AR213" i="113"/>
  <c r="AR140" i="113"/>
  <c r="AR3526" i="113"/>
  <c r="AR1134" i="113"/>
  <c r="AR1716" i="113"/>
  <c r="AR2876" i="113"/>
  <c r="AT3416" i="112"/>
  <c r="AR3474" i="113"/>
  <c r="AR1295" i="113"/>
  <c r="AR1870" i="113"/>
  <c r="AR2560" i="113"/>
  <c r="AR3402" i="112"/>
  <c r="AR2557" i="113"/>
  <c r="AR1754" i="113"/>
  <c r="AR1468" i="113"/>
  <c r="AR1206" i="113"/>
  <c r="AR774" i="113"/>
  <c r="AR1387" i="113"/>
  <c r="AR2883" i="113"/>
  <c r="AR2590" i="113"/>
  <c r="AR1463" i="113"/>
  <c r="AR2885" i="113"/>
  <c r="AR2009" i="113"/>
  <c r="AR1753" i="113"/>
  <c r="AR3531" i="113"/>
  <c r="AR778" i="113"/>
  <c r="AR3497" i="113"/>
  <c r="AR3460" i="113"/>
  <c r="AR3101" i="113"/>
  <c r="AR2900" i="113"/>
  <c r="AR2740" i="113"/>
  <c r="AR2695" i="113"/>
  <c r="AR1227" i="113"/>
  <c r="AR1317" i="113"/>
  <c r="AR904" i="113"/>
  <c r="AR2412" i="113"/>
  <c r="AR1043" i="113"/>
  <c r="AR2988" i="113"/>
  <c r="AR894" i="113"/>
  <c r="AR2551" i="113"/>
  <c r="AR325" i="113"/>
  <c r="AT2552" i="112"/>
  <c r="AR791" i="113"/>
  <c r="AR2613" i="113"/>
  <c r="AR927" i="113"/>
  <c r="AR1390" i="113"/>
  <c r="AR348" i="113"/>
  <c r="AR1875" i="113"/>
  <c r="AR678" i="113"/>
  <c r="AR2920" i="113"/>
  <c r="AT3564" i="112"/>
  <c r="AR940" i="113"/>
  <c r="AR2915" i="113"/>
  <c r="AR751" i="113"/>
  <c r="AR2118" i="113"/>
  <c r="AR1174" i="113"/>
  <c r="AR1946" i="113"/>
  <c r="AR1359" i="113"/>
  <c r="AR3605" i="113"/>
  <c r="AR1076" i="113"/>
  <c r="AR1639" i="113"/>
  <c r="AR2622" i="113"/>
  <c r="AR3555" i="113"/>
  <c r="AR1975" i="113"/>
  <c r="AR1571" i="113"/>
  <c r="AR1726" i="113"/>
  <c r="AR1715" i="113"/>
  <c r="AR2898" i="113"/>
  <c r="AR3493" i="113"/>
  <c r="AR3404" i="113"/>
  <c r="AR2154" i="113"/>
  <c r="AR3562" i="113"/>
  <c r="AR1865" i="113"/>
  <c r="AR1214" i="113"/>
  <c r="AR1858" i="113"/>
  <c r="AR2445" i="113"/>
  <c r="AR3454" i="113"/>
  <c r="AR2451" i="113"/>
  <c r="AR3600" i="113"/>
  <c r="AR3412" i="113"/>
  <c r="AR1323" i="113"/>
  <c r="AR2262" i="113"/>
  <c r="AR1786" i="113"/>
  <c r="AR2308" i="113"/>
  <c r="AR2772" i="113"/>
  <c r="AR3099" i="113"/>
  <c r="AR3560" i="113"/>
  <c r="AR2087" i="113"/>
  <c r="AR2449" i="113"/>
  <c r="AR2660" i="113"/>
  <c r="AR2163" i="113"/>
  <c r="AR2838" i="113"/>
  <c r="AR3388" i="113"/>
  <c r="AR3414" i="113"/>
  <c r="AR3121" i="113"/>
  <c r="AR966" i="113"/>
  <c r="AR2335" i="113"/>
  <c r="AR2632" i="113"/>
  <c r="AR1433" i="113"/>
  <c r="AR1757" i="113"/>
  <c r="AR3554" i="113"/>
  <c r="AR3479" i="113"/>
  <c r="AR2145" i="113"/>
  <c r="AR3407" i="113"/>
  <c r="AR1758" i="113"/>
  <c r="AR1441" i="113"/>
  <c r="AR1654" i="113"/>
  <c r="AR2630" i="113"/>
  <c r="AR1913" i="113"/>
  <c r="AR1467" i="113"/>
  <c r="AR1361" i="113"/>
  <c r="AR1829" i="113"/>
  <c r="AR2553" i="113"/>
  <c r="AR2073" i="113"/>
  <c r="AR866" i="113"/>
  <c r="AR1795" i="113"/>
  <c r="AR1974" i="113"/>
  <c r="AR2549" i="113"/>
  <c r="AR1566" i="113"/>
  <c r="AR2230" i="113"/>
  <c r="AR2813" i="113"/>
  <c r="AR2588" i="113"/>
  <c r="AR1751" i="113"/>
  <c r="AR2683" i="113"/>
  <c r="AR3381" i="113"/>
  <c r="AR2685" i="113"/>
  <c r="AR2226" i="113"/>
  <c r="AR3567" i="113"/>
  <c r="AR2081" i="113"/>
  <c r="AR2380" i="113"/>
  <c r="AR3533" i="113"/>
  <c r="AR3192" i="113"/>
  <c r="AR2093" i="113"/>
  <c r="AR3380" i="113"/>
  <c r="AR2125" i="113"/>
  <c r="AR2559" i="113"/>
  <c r="AR2628" i="113"/>
  <c r="AR2623" i="113"/>
  <c r="AR3557" i="113"/>
  <c r="AR2144" i="113"/>
  <c r="AR2916" i="113"/>
  <c r="AR1942" i="113"/>
  <c r="AR1501" i="113"/>
  <c r="AR2376" i="113"/>
  <c r="AR1545" i="113"/>
  <c r="AR3351" i="113"/>
  <c r="AR1782" i="113"/>
  <c r="AR2381" i="113"/>
  <c r="AR2268" i="113"/>
  <c r="AR2621" i="113"/>
  <c r="AR3459" i="113"/>
  <c r="AR2829" i="113"/>
  <c r="AR2991" i="113"/>
  <c r="AR3331" i="113"/>
  <c r="AR1389" i="113"/>
  <c r="AR2448" i="113"/>
  <c r="AR3094" i="113"/>
  <c r="AR2955" i="113"/>
  <c r="AR3240" i="113"/>
  <c r="AR2523" i="113"/>
  <c r="AR3488" i="113"/>
  <c r="AR1250" i="113"/>
  <c r="AR2689" i="113"/>
  <c r="AR2479" i="113"/>
  <c r="AR2769" i="113"/>
  <c r="AR2664" i="113"/>
  <c r="AR2090" i="113"/>
  <c r="AR3245" i="113"/>
  <c r="AR2593" i="113"/>
  <c r="AR3052" i="113"/>
  <c r="AR2153" i="113"/>
  <c r="AR3316" i="113"/>
  <c r="AR3051" i="113"/>
  <c r="AR2443" i="113"/>
  <c r="AR3455" i="113"/>
  <c r="AR2543" i="113"/>
  <c r="AR1402" i="113"/>
  <c r="AR3091" i="113"/>
  <c r="AR3049" i="113"/>
  <c r="AR2826" i="113"/>
  <c r="AR1262" i="113"/>
  <c r="AR2954" i="113"/>
  <c r="AR3330" i="113"/>
  <c r="AR1365" i="113"/>
  <c r="AR3547" i="113"/>
  <c r="AR3135" i="113"/>
  <c r="AR33" i="113"/>
  <c r="AR3173" i="112"/>
  <c r="AR2945" i="112"/>
  <c r="AT3525" i="112"/>
  <c r="AT2990" i="112"/>
  <c r="AR2403" i="112"/>
  <c r="AR95" i="113"/>
  <c r="AR2989" i="112"/>
  <c r="AT3404" i="112"/>
  <c r="AR3564" i="112"/>
  <c r="AR2337" i="113"/>
  <c r="AR1787" i="113"/>
  <c r="AR2631" i="112"/>
  <c r="AR2755" i="113"/>
  <c r="AR1120" i="113"/>
  <c r="AT2161" i="112"/>
  <c r="AT2087" i="112"/>
  <c r="AT3100" i="112"/>
  <c r="AR3043" i="112"/>
  <c r="AR2948" i="112"/>
  <c r="AR3236" i="112"/>
  <c r="AR1296" i="113"/>
  <c r="AR2517" i="113"/>
  <c r="AR1759" i="113"/>
  <c r="AT3559" i="112"/>
  <c r="AT3306" i="112"/>
  <c r="AT3454" i="112"/>
  <c r="AR2199" i="113"/>
  <c r="AR923" i="113"/>
  <c r="AR3096" i="113"/>
  <c r="AR2048" i="113"/>
  <c r="AR2525" i="112"/>
  <c r="AR1147" i="113"/>
  <c r="AR1324" i="113"/>
  <c r="AR2949" i="113"/>
  <c r="AR1824" i="113"/>
  <c r="AR941" i="113"/>
  <c r="AT3415" i="112"/>
  <c r="AR2737" i="113"/>
  <c r="AR3186" i="113"/>
  <c r="AR3119" i="113"/>
  <c r="AR2341" i="113"/>
  <c r="AR2017" i="113"/>
  <c r="AT2839" i="112"/>
  <c r="AR358" i="113"/>
  <c r="AT2953" i="112"/>
  <c r="AR249" i="113"/>
  <c r="AR539" i="113"/>
  <c r="AR3091" i="112"/>
  <c r="AR1180" i="113"/>
  <c r="AR825" i="113"/>
  <c r="AR719" i="113"/>
  <c r="AR1259" i="113"/>
  <c r="AT3486" i="112"/>
  <c r="AR919" i="113"/>
  <c r="AR3342" i="113"/>
  <c r="AR284" i="113"/>
  <c r="AR319" i="113"/>
  <c r="AR1187" i="113"/>
  <c r="AR2627" i="113"/>
  <c r="AR3258" i="113"/>
  <c r="AT3496" i="112"/>
  <c r="AR1191" i="113"/>
  <c r="AR320" i="113"/>
  <c r="AR1830" i="113"/>
  <c r="AR2555" i="113"/>
  <c r="AR786" i="113"/>
  <c r="AR2053" i="113"/>
  <c r="AR3588" i="112"/>
  <c r="AR395" i="113"/>
  <c r="AR685" i="113"/>
  <c r="AR2919" i="113"/>
  <c r="AR2834" i="113"/>
  <c r="AR1281" i="113"/>
  <c r="AR1289" i="113"/>
  <c r="AR2612" i="113"/>
  <c r="AR2990" i="113"/>
  <c r="AR1696" i="113"/>
  <c r="AR62" i="113"/>
  <c r="AR204" i="113"/>
  <c r="AR131" i="113"/>
  <c r="AR922" i="113"/>
  <c r="AR2521" i="112"/>
  <c r="AR2625" i="112"/>
  <c r="AR3348" i="112"/>
  <c r="AR1866" i="113"/>
  <c r="AR782" i="113"/>
  <c r="AR790" i="113"/>
  <c r="AR1215" i="113"/>
  <c r="AR65" i="113"/>
  <c r="AR1656" i="113"/>
  <c r="AR1644" i="113"/>
  <c r="AR136" i="113"/>
  <c r="AR1244" i="113"/>
  <c r="AR1725" i="113"/>
  <c r="AR1400" i="113"/>
  <c r="AR202" i="113"/>
  <c r="AR2539" i="113"/>
  <c r="AR508" i="113"/>
  <c r="AR1945" i="113"/>
  <c r="AR1102" i="113"/>
  <c r="AR1013" i="113"/>
  <c r="AR3382" i="112"/>
  <c r="AR1764" i="113"/>
  <c r="AR3234" i="113"/>
  <c r="AR1364" i="113"/>
  <c r="AR1796" i="113"/>
  <c r="AR996" i="113"/>
  <c r="AR2339" i="113"/>
  <c r="AR2155" i="113"/>
  <c r="AR385" i="113"/>
  <c r="AR974" i="113"/>
  <c r="AR2879" i="113"/>
  <c r="AR2085" i="113"/>
  <c r="AR1299" i="113"/>
  <c r="AR2586" i="113"/>
  <c r="AR722" i="113"/>
  <c r="AR3189" i="113"/>
  <c r="AR3419" i="113"/>
  <c r="AR2149" i="113"/>
  <c r="AR280" i="113"/>
  <c r="AR2658" i="113"/>
  <c r="AT2950" i="112"/>
  <c r="AR1543" i="113"/>
  <c r="AR3384" i="112"/>
  <c r="AR3305" i="112"/>
  <c r="AT3491" i="112"/>
  <c r="AR3387" i="112"/>
  <c r="AR35" i="113"/>
  <c r="AR2580" i="112"/>
  <c r="AR3406" i="112"/>
  <c r="AR278" i="113"/>
  <c r="AR995" i="113"/>
  <c r="AR679" i="113"/>
  <c r="AR2020" i="113"/>
  <c r="AR785" i="113"/>
  <c r="AR715" i="113"/>
  <c r="AR971" i="113"/>
  <c r="AR502" i="113"/>
  <c r="AR1153" i="113"/>
  <c r="AR2907" i="113"/>
  <c r="AR1085" i="113"/>
  <c r="AR646" i="113"/>
  <c r="AR2827" i="113"/>
  <c r="AR1044" i="113"/>
  <c r="AR1358" i="113"/>
  <c r="AR724" i="113"/>
  <c r="AR3566" i="112"/>
  <c r="AR1151" i="113"/>
  <c r="AR1436" i="113"/>
  <c r="AR460" i="113"/>
  <c r="AR1328" i="113"/>
  <c r="AT3410" i="112"/>
  <c r="AR2993" i="113"/>
  <c r="AR426" i="113"/>
  <c r="AR3315" i="113"/>
  <c r="AR3045" i="113"/>
  <c r="AR2828" i="113"/>
  <c r="AR2544" i="113"/>
  <c r="AR2450" i="113"/>
  <c r="AR2264" i="113"/>
  <c r="AR1721" i="113"/>
  <c r="AR3334" i="113"/>
  <c r="AR2506" i="113"/>
  <c r="AR1242" i="113"/>
  <c r="AR3167" i="113"/>
  <c r="AR2918" i="113"/>
  <c r="AR994" i="113"/>
  <c r="AR1567" i="113"/>
  <c r="AR1762" i="113"/>
  <c r="AR1651" i="113"/>
  <c r="AR2150" i="113"/>
  <c r="AR2480" i="113"/>
  <c r="AR2011" i="113"/>
  <c r="AR2624" i="113"/>
  <c r="AR2143" i="113"/>
  <c r="AR3523" i="113"/>
  <c r="AR2775" i="113"/>
  <c r="AR2540" i="113"/>
  <c r="AR3386" i="113"/>
  <c r="AR2589" i="113"/>
  <c r="AR2700" i="113"/>
  <c r="AR3309" i="113"/>
  <c r="AR2236" i="113"/>
  <c r="AR3268" i="113"/>
  <c r="AR833" i="113"/>
  <c r="AR647" i="113"/>
  <c r="AT3368" i="112"/>
  <c r="AR797" i="113"/>
  <c r="AR2406" i="113"/>
  <c r="AR496" i="113"/>
  <c r="AR2807" i="113"/>
  <c r="AR1859" i="113"/>
  <c r="AR2414" i="113"/>
  <c r="AR386" i="113"/>
  <c r="AR1724" i="113"/>
  <c r="AR869" i="113"/>
  <c r="AR22" i="113"/>
  <c r="AR1429" i="113"/>
  <c r="AR1860" i="113"/>
  <c r="AT3417" i="112"/>
  <c r="AR414" i="113"/>
  <c r="AT3372" i="112"/>
  <c r="AR2839" i="113"/>
  <c r="AR1760" i="113"/>
  <c r="AR506" i="113"/>
  <c r="AR2055" i="113"/>
  <c r="AR1752" i="113"/>
  <c r="AR3116" i="113"/>
  <c r="AR3387" i="113"/>
  <c r="AR1322" i="113"/>
  <c r="AR3278" i="113"/>
  <c r="AR1496" i="113"/>
  <c r="AR2765" i="113"/>
  <c r="AR3093" i="113"/>
  <c r="AR3023" i="113"/>
  <c r="AR3338" i="113"/>
  <c r="AR3025" i="113"/>
  <c r="AR1818" i="113"/>
  <c r="AR2478" i="113"/>
  <c r="AR1789" i="113"/>
  <c r="AR2407" i="113"/>
  <c r="AR2984" i="113"/>
  <c r="AR862" i="113"/>
  <c r="AR2158" i="113"/>
  <c r="AR2165" i="113"/>
  <c r="AR2759" i="113"/>
  <c r="AR1366" i="113"/>
  <c r="AR2121" i="113"/>
  <c r="AR3559" i="113"/>
  <c r="AR3341" i="113"/>
  <c r="AR2592" i="113"/>
  <c r="AR1510" i="113"/>
  <c r="AR1301" i="113"/>
  <c r="AR939" i="113"/>
  <c r="AR1067" i="113"/>
  <c r="AR3347" i="113"/>
  <c r="AR1407" i="113"/>
  <c r="AR3162" i="113"/>
  <c r="AR457" i="113"/>
  <c r="AR1839" i="113"/>
  <c r="AR456" i="113"/>
  <c r="AR141" i="113"/>
  <c r="AR425" i="113"/>
  <c r="AR1119" i="113"/>
  <c r="AR3203" i="113"/>
  <c r="AR3353" i="113"/>
  <c r="AR1229" i="113"/>
  <c r="AR1397" i="113"/>
  <c r="AR1911" i="113"/>
  <c r="AR432" i="113"/>
  <c r="AR2083" i="113"/>
  <c r="AR61" i="113"/>
  <c r="AR1854" i="113"/>
  <c r="AR221" i="113"/>
  <c r="AR968" i="113"/>
  <c r="AR1868" i="113"/>
  <c r="AR1693" i="113"/>
  <c r="AR1154" i="113"/>
  <c r="AR1977" i="113"/>
  <c r="AR2546" i="113"/>
  <c r="AR1980" i="113"/>
  <c r="AR3599" i="113"/>
  <c r="AR1170" i="113"/>
  <c r="AR2877" i="113"/>
  <c r="AR1902" i="113"/>
  <c r="AR3343" i="113"/>
  <c r="AR1731" i="113"/>
  <c r="AR3532" i="113"/>
  <c r="AR2597" i="113"/>
  <c r="AR3478" i="113"/>
  <c r="AR2001" i="113"/>
  <c r="AR3408" i="113"/>
  <c r="AR3165" i="113"/>
  <c r="AR934" i="113"/>
  <c r="AR2875" i="113"/>
  <c r="AR3424" i="113"/>
  <c r="AR3423" i="113"/>
  <c r="AR3564" i="113"/>
  <c r="AR3352" i="113"/>
  <c r="AR1711" i="113"/>
  <c r="AR3389" i="113"/>
  <c r="AR1797" i="113"/>
  <c r="AR1981" i="113"/>
  <c r="AR2442" i="113"/>
  <c r="AR1573" i="113"/>
  <c r="AR3313" i="113"/>
  <c r="AR2911" i="113"/>
  <c r="AR3022" i="113"/>
  <c r="AR3280" i="113"/>
  <c r="AR2614" i="113"/>
  <c r="AR3029" i="113"/>
  <c r="AR3450" i="113"/>
  <c r="AR3413" i="113"/>
  <c r="AR1190" i="113"/>
  <c r="AR2987" i="113"/>
  <c r="AR2265" i="113"/>
  <c r="AR1337" i="113"/>
  <c r="AR2947" i="113"/>
  <c r="AR2758" i="113"/>
  <c r="AR3527" i="113"/>
  <c r="AR3566" i="113"/>
  <c r="AR2666" i="113"/>
  <c r="AR2305" i="113"/>
  <c r="AR1822" i="113"/>
  <c r="AR2953" i="113"/>
  <c r="AR3170" i="113"/>
  <c r="AR3420" i="113"/>
  <c r="AR2541" i="113"/>
  <c r="AR3483" i="113"/>
  <c r="AR1226" i="113"/>
  <c r="AR2615" i="113"/>
  <c r="AR3201" i="113"/>
  <c r="AR1694" i="113"/>
  <c r="AR3274" i="113"/>
  <c r="AR1442" i="113"/>
  <c r="AR1763" i="113"/>
  <c r="AR1621" i="113"/>
  <c r="AR2972" i="113"/>
  <c r="AR3193" i="113"/>
  <c r="AR2306" i="113"/>
  <c r="AR1293" i="113"/>
  <c r="AR2762" i="113"/>
  <c r="AR2156" i="113"/>
  <c r="AR1462" i="113"/>
  <c r="AR2731" i="113"/>
  <c r="AR3277" i="113"/>
  <c r="AR3546" i="113"/>
  <c r="AR2754" i="113"/>
  <c r="AR3273" i="113"/>
  <c r="AR3487" i="113"/>
  <c r="AR1477" i="113"/>
  <c r="AR1825" i="113"/>
  <c r="AR3259" i="113"/>
  <c r="AR3057" i="113"/>
  <c r="AR2667" i="113"/>
  <c r="AR2899" i="113"/>
  <c r="AR3169" i="113"/>
  <c r="AR2808" i="113"/>
  <c r="AR1722" i="113"/>
  <c r="AR3335" i="113"/>
  <c r="AR3198" i="113"/>
  <c r="AR3195" i="113"/>
  <c r="AR2014" i="113"/>
  <c r="AR3421" i="113"/>
  <c r="AR3409" i="113"/>
  <c r="AR2013" i="113"/>
  <c r="AR3208" i="113"/>
  <c r="AR2453" i="113"/>
  <c r="AR3047" i="113"/>
  <c r="AR2662" i="113"/>
  <c r="AR3385" i="113"/>
  <c r="AR3553" i="113"/>
  <c r="AR2550" i="113"/>
  <c r="AR2234" i="113"/>
  <c r="AR2846" i="113"/>
  <c r="AR2195" i="113"/>
  <c r="AR3411" i="113"/>
  <c r="AR3406" i="113"/>
  <c r="AR2620" i="113"/>
  <c r="AR1646" i="113"/>
  <c r="AR2051" i="113"/>
  <c r="AR938" i="113"/>
  <c r="AR2841" i="113"/>
  <c r="AR2973" i="113"/>
  <c r="AR2844" i="113"/>
  <c r="AR2980" i="113"/>
  <c r="AR3269" i="113"/>
  <c r="AR2688" i="113"/>
  <c r="AR3565" i="113"/>
  <c r="AR2128" i="113"/>
  <c r="AR3561" i="113"/>
  <c r="AR3349" i="113"/>
  <c r="AR3482" i="113"/>
  <c r="AR1638" i="113"/>
  <c r="AR1614" i="113"/>
  <c r="AR2006" i="113"/>
  <c r="AR1862" i="113"/>
  <c r="AR3485" i="113"/>
  <c r="AR2410" i="113"/>
  <c r="AR3594" i="113"/>
  <c r="AR3496" i="113"/>
  <c r="AR2950" i="113"/>
  <c r="AR1769" i="113"/>
  <c r="AR3458" i="113"/>
  <c r="AR2741" i="113"/>
  <c r="AR2921" i="113"/>
  <c r="AR3063" i="112"/>
  <c r="AR20" i="113"/>
  <c r="AR824" i="113"/>
  <c r="AR1183" i="113"/>
  <c r="AT2155" i="112"/>
  <c r="AR796" i="113"/>
  <c r="AT3266" i="112"/>
  <c r="AR610" i="113"/>
  <c r="AR2587" i="113"/>
  <c r="AR2631" i="113"/>
  <c r="AR1363" i="113"/>
  <c r="AR2901" i="112"/>
  <c r="AR775" i="113"/>
  <c r="AR1494" i="113"/>
  <c r="AR1079" i="113"/>
  <c r="AR2687" i="113"/>
  <c r="AR2611" i="113"/>
  <c r="AR3386" i="112"/>
  <c r="AR1509" i="113"/>
  <c r="AR3379" i="113"/>
  <c r="AR1335" i="113"/>
  <c r="AR1396" i="113"/>
  <c r="AR1504" i="113"/>
  <c r="AT3118" i="112"/>
  <c r="AR282" i="113"/>
  <c r="AR1500" i="113"/>
  <c r="AR3306" i="113"/>
  <c r="AR3046" i="113"/>
  <c r="AR3348" i="113"/>
  <c r="AR2986" i="113"/>
  <c r="AR1064" i="113"/>
  <c r="AR357" i="113"/>
  <c r="AR1211" i="113"/>
  <c r="AT2807" i="112"/>
  <c r="AR3279" i="112"/>
  <c r="AR2828" i="112"/>
  <c r="AR1010" i="113"/>
  <c r="AR2371" i="113"/>
  <c r="AR969" i="113"/>
  <c r="AR1718" i="113"/>
  <c r="AR1788" i="113"/>
  <c r="AR1619" i="113"/>
  <c r="AR1821" i="113"/>
  <c r="AR2596" i="113"/>
  <c r="AR2803" i="113"/>
  <c r="AR2192" i="113"/>
  <c r="AR1329" i="113"/>
  <c r="AR2701" i="113"/>
  <c r="AR76" i="113"/>
  <c r="AR2082" i="113"/>
  <c r="AR1784" i="113"/>
  <c r="AR1587" i="113"/>
  <c r="AR1279" i="113"/>
  <c r="AR1325" i="113"/>
  <c r="AR750" i="113"/>
  <c r="AR3525" i="113"/>
  <c r="AR3344" i="113"/>
  <c r="AR1505" i="113"/>
  <c r="AR777" i="113"/>
  <c r="AR435" i="113"/>
  <c r="AR344" i="113"/>
  <c r="AR342" i="113"/>
  <c r="AR3101" i="112"/>
  <c r="AR581" i="113"/>
  <c r="AR3453" i="113"/>
  <c r="AR1615" i="113"/>
  <c r="AR1999" i="113"/>
  <c r="AR3058" i="113"/>
  <c r="AR3494" i="113"/>
  <c r="AR2273" i="113"/>
  <c r="AR2378" i="113"/>
  <c r="AR2518" i="113"/>
  <c r="AR1659" i="113"/>
  <c r="AR2338" i="113"/>
  <c r="AR2837" i="113"/>
  <c r="AR3205" i="113"/>
  <c r="AR1873" i="113"/>
  <c r="AR3422" i="113"/>
  <c r="AR3425" i="113"/>
  <c r="AR1819" i="113"/>
  <c r="AR2682" i="113"/>
  <c r="AR2905" i="113"/>
  <c r="AR1466" i="113"/>
  <c r="AR1985" i="113"/>
  <c r="AR2484" i="113"/>
  <c r="AR2901" i="113"/>
  <c r="AR3027" i="113"/>
  <c r="AR2669" i="113"/>
  <c r="AR2985" i="113"/>
  <c r="AR1717" i="113"/>
  <c r="AR3529" i="113"/>
  <c r="AR2734" i="113"/>
  <c r="AR2074" i="113"/>
  <c r="AR2764" i="113"/>
  <c r="AR3044" i="113"/>
  <c r="AR2771" i="113"/>
  <c r="AR1909" i="113"/>
  <c r="AS2462" i="112"/>
  <c r="AS3181" i="112"/>
  <c r="AQ1574" i="112"/>
  <c r="AS3579" i="112"/>
  <c r="AQ554" i="112"/>
  <c r="AQ1706" i="112"/>
  <c r="AQ1812" i="112"/>
  <c r="AS2329" i="112"/>
  <c r="AQ1273" i="113"/>
  <c r="AQ517" i="112"/>
  <c r="AQ2568" i="112"/>
  <c r="AQ2617" i="112"/>
  <c r="AQ769" i="112"/>
  <c r="AQ2224" i="112"/>
  <c r="AR998" i="113"/>
  <c r="AR2658" i="112"/>
  <c r="AR37" i="113"/>
  <c r="AR3425" i="112"/>
  <c r="AR2883" i="112"/>
  <c r="AR2906" i="113"/>
  <c r="AT2945" i="112"/>
  <c r="AR1692" i="113"/>
  <c r="AR1820" i="113"/>
  <c r="AR1146" i="113"/>
  <c r="AR1746" i="113"/>
  <c r="AT3020" i="112"/>
  <c r="AR1869" i="113"/>
  <c r="AR217" i="113"/>
  <c r="AR2049" i="113"/>
  <c r="AR1871" i="113"/>
  <c r="AT3193" i="112"/>
  <c r="AR616" i="113"/>
  <c r="AR3118" i="113"/>
  <c r="AR64" i="113"/>
  <c r="AR687" i="113"/>
  <c r="AR1192" i="113"/>
  <c r="AR1872" i="113"/>
  <c r="AR993" i="113"/>
  <c r="AR1553" i="113"/>
  <c r="AR176" i="113"/>
  <c r="AR1431" i="113"/>
  <c r="AR1300" i="113"/>
  <c r="AR2300" i="113"/>
  <c r="AR3486" i="113"/>
  <c r="AT3117" i="112"/>
  <c r="AT3446" i="112"/>
  <c r="AR973" i="113"/>
  <c r="AT3237" i="112"/>
  <c r="AR2766" i="113"/>
  <c r="AR378" i="113"/>
  <c r="AR1660" i="113"/>
  <c r="AR1298" i="113"/>
  <c r="AR1074" i="113"/>
  <c r="AR2696" i="113"/>
  <c r="AR1465" i="113"/>
  <c r="AR1837" i="113"/>
  <c r="AR3337" i="113"/>
  <c r="AR1655" i="113"/>
  <c r="AR2693" i="113"/>
  <c r="AR3314" i="113"/>
  <c r="AR495" i="113"/>
  <c r="AR759" i="113"/>
  <c r="AT2915" i="112"/>
  <c r="AR1294" i="113"/>
  <c r="AR1908" i="113"/>
  <c r="AR2075" i="113"/>
  <c r="AR1078" i="113"/>
  <c r="AR2486" i="113"/>
  <c r="AR2417" i="113"/>
  <c r="AR1729" i="113"/>
  <c r="AR3383" i="113"/>
  <c r="AR3120" i="113"/>
  <c r="AR1514" i="113"/>
  <c r="AR3600" i="112"/>
  <c r="AR1121" i="113"/>
  <c r="AR2874" i="113"/>
  <c r="AR540" i="113"/>
  <c r="AR1783" i="113"/>
  <c r="AR2050" i="113"/>
  <c r="AR2690" i="113"/>
  <c r="AR1291" i="113"/>
  <c r="AR3345" i="113"/>
  <c r="AR2054" i="113"/>
  <c r="AR3265" i="113"/>
  <c r="AR1333" i="113"/>
  <c r="AR2904" i="113"/>
  <c r="AR2548" i="113"/>
  <c r="AR3550" i="113"/>
  <c r="AR3164" i="113"/>
  <c r="AR3490" i="113"/>
  <c r="AR3188" i="113"/>
  <c r="AR1443" i="113"/>
  <c r="AR2956" i="113"/>
  <c r="AR2558" i="113"/>
  <c r="AR1710" i="113"/>
  <c r="AR2739" i="113"/>
  <c r="AR3530" i="113"/>
  <c r="AR2694" i="113"/>
  <c r="AR2663" i="113"/>
  <c r="AR1401" i="113"/>
  <c r="AR3196" i="113"/>
  <c r="AR3311" i="113"/>
  <c r="AR2698" i="113"/>
  <c r="AR3382" i="113"/>
  <c r="AR1425" i="113"/>
  <c r="AR3021" i="113"/>
  <c r="AR2309" i="113"/>
  <c r="AR1506" i="113"/>
  <c r="AR2447" i="113"/>
  <c r="AR1362" i="113"/>
  <c r="AR2948" i="113"/>
  <c r="AQ2042" i="113"/>
  <c r="AQ876" i="113"/>
  <c r="AQ1489" i="113"/>
  <c r="AQ2964" i="113"/>
  <c r="AQ1345" i="113"/>
  <c r="AS1706" i="112"/>
  <c r="AQ2568" i="113"/>
  <c r="AS2041" i="112"/>
  <c r="AQ878" i="112"/>
  <c r="AS1574" i="112"/>
  <c r="AQ1036" i="113"/>
  <c r="AQ231" i="113"/>
  <c r="AQ1022" i="112"/>
  <c r="AQ2820" i="113"/>
  <c r="AT2381" i="112"/>
  <c r="AT3189" i="112"/>
  <c r="AR1516" i="113"/>
  <c r="AR2899" i="112"/>
  <c r="AR3163" i="112"/>
  <c r="AT2703" i="112"/>
  <c r="AR1828" i="113"/>
  <c r="AR1855" i="113"/>
  <c r="AR291" i="113"/>
  <c r="AT3568" i="112"/>
  <c r="AR2076" i="113"/>
  <c r="AR788" i="113"/>
  <c r="AR2070" i="113"/>
  <c r="AR2940" i="112"/>
  <c r="AR1804" i="113"/>
  <c r="AT3488" i="112"/>
  <c r="AR1047" i="113"/>
  <c r="AR1116" i="113"/>
  <c r="AR1785" i="113"/>
  <c r="AR3493" i="112"/>
  <c r="AT2699" i="112"/>
  <c r="AT3478" i="112"/>
  <c r="AR2957" i="112"/>
  <c r="AR167" i="113"/>
  <c r="AR3590" i="112"/>
  <c r="AR2004" i="113"/>
  <c r="AR462" i="113"/>
  <c r="AR26" i="113"/>
  <c r="AR3551" i="113"/>
  <c r="AR1589" i="113"/>
  <c r="AT2627" i="112"/>
  <c r="AR470" i="113"/>
  <c r="AR503" i="113"/>
  <c r="AR507" i="113"/>
  <c r="AR321" i="113"/>
  <c r="AR1580" i="113"/>
  <c r="AR1481" i="113"/>
  <c r="AR1458" i="113"/>
  <c r="AR1409" i="113"/>
  <c r="AR3238" i="113"/>
  <c r="AR1405" i="113"/>
  <c r="AR2665" i="113"/>
  <c r="AR1319" i="113"/>
  <c r="AR2489" i="113"/>
  <c r="AR3418" i="113"/>
  <c r="AR1469" i="113"/>
  <c r="AR1687" i="113"/>
  <c r="AR1334" i="113"/>
  <c r="AR578" i="113"/>
  <c r="AR1508" i="113"/>
  <c r="AR755" i="113"/>
  <c r="AR761" i="113"/>
  <c r="AR1982" i="113"/>
  <c r="AR2123" i="113"/>
  <c r="AR2010" i="113"/>
  <c r="AR3166" i="113"/>
  <c r="AR1755" i="113"/>
  <c r="AR3206" i="113"/>
  <c r="AR1118" i="113"/>
  <c r="AR2542" i="113"/>
  <c r="AR925" i="113"/>
  <c r="AR926" i="113"/>
  <c r="AR1867" i="113"/>
  <c r="AR2970" i="113"/>
  <c r="AR2409" i="113"/>
  <c r="AR2730" i="113"/>
  <c r="AR1906" i="113"/>
  <c r="AR2091" i="113"/>
  <c r="AR1254" i="113"/>
  <c r="AR1297" i="113"/>
  <c r="AR2374" i="113"/>
  <c r="AR3569" i="113"/>
  <c r="AR2190" i="113"/>
  <c r="AR1586" i="113"/>
  <c r="AR3020" i="113"/>
  <c r="AR2161" i="113"/>
  <c r="AR3495" i="113"/>
  <c r="AR3270" i="113"/>
  <c r="AR826" i="113"/>
  <c r="AR2699" i="113"/>
  <c r="AR2776" i="113"/>
  <c r="AR3263" i="113"/>
  <c r="AR1265" i="113"/>
  <c r="AR3563" i="113"/>
  <c r="AR3402" i="113"/>
  <c r="AR3028" i="113"/>
  <c r="AR3597" i="113"/>
  <c r="AR3018" i="113"/>
  <c r="AR3117" i="113"/>
  <c r="AR2705" i="113"/>
  <c r="AR1625" i="113"/>
  <c r="AR1653" i="113"/>
  <c r="AR3235" i="113"/>
  <c r="AR2804" i="113"/>
  <c r="AR3417" i="113"/>
  <c r="AR3114" i="113"/>
  <c r="AQ2532" i="113"/>
  <c r="AS2139" i="112"/>
  <c r="AQ2137" i="113"/>
  <c r="AQ3324" i="113"/>
  <c r="AQ2331" i="113"/>
  <c r="AS1538" i="112"/>
  <c r="AQ1598" i="112"/>
  <c r="AQ2353" i="112"/>
  <c r="AQ337" i="113"/>
  <c r="AS98" i="112"/>
  <c r="AQ160" i="112"/>
  <c r="AS698" i="112"/>
  <c r="AQ2260" i="113"/>
  <c r="AS3541" i="112"/>
  <c r="AQ1705" i="113"/>
  <c r="AR2898" i="112"/>
  <c r="AR94" i="113"/>
  <c r="AR3424" i="112"/>
  <c r="AT1971" i="112"/>
  <c r="AR976" i="113"/>
  <c r="AR1004" i="113"/>
  <c r="AR543" i="113"/>
  <c r="AR1081" i="113"/>
  <c r="AR3461" i="113"/>
  <c r="AR2507" i="113"/>
  <c r="AR683" i="113"/>
  <c r="AR2765" i="112"/>
  <c r="AR2900" i="112"/>
  <c r="AR3528" i="113"/>
  <c r="AR1008" i="113"/>
  <c r="AR383" i="113"/>
  <c r="AR1642" i="113"/>
  <c r="AR1513" i="113"/>
  <c r="AR3384" i="113"/>
  <c r="AR1176" i="113"/>
  <c r="AT3598" i="112"/>
  <c r="AR2841" i="112"/>
  <c r="AR689" i="113"/>
  <c r="AR1252" i="113"/>
  <c r="AR215" i="113"/>
  <c r="AR2047" i="113"/>
  <c r="AR2832" i="113"/>
  <c r="AR2200" i="113"/>
  <c r="AR2521" i="113"/>
  <c r="AR2520" i="113"/>
  <c r="AT3133" i="112"/>
  <c r="AR2016" i="113"/>
  <c r="AR1098" i="113"/>
  <c r="AR1552" i="113"/>
  <c r="AR643" i="113"/>
  <c r="AR1550" i="113"/>
  <c r="AR1177" i="113"/>
  <c r="AR1066" i="113"/>
  <c r="AR3019" i="113"/>
  <c r="AR287" i="113"/>
  <c r="AR1863" i="113"/>
  <c r="AR2003" i="113"/>
  <c r="AR1730" i="113"/>
  <c r="AR2509" i="113"/>
  <c r="AR2078" i="113"/>
  <c r="AR1941" i="113"/>
  <c r="AR1876" i="113"/>
  <c r="AR3260" i="113"/>
  <c r="AR431" i="113"/>
  <c r="AR1799" i="113"/>
  <c r="AR867" i="113"/>
  <c r="AR608" i="113"/>
  <c r="AR714" i="113"/>
  <c r="AR1978" i="113"/>
  <c r="AR3207" i="113"/>
  <c r="AR1791" i="113"/>
  <c r="AR2502" i="113"/>
  <c r="AR3042" i="113"/>
  <c r="AR1218" i="113"/>
  <c r="AR2912" i="113"/>
  <c r="AR428" i="113"/>
  <c r="AR458" i="113"/>
  <c r="AR3060" i="113"/>
  <c r="AR1135" i="113"/>
  <c r="AR34" i="113"/>
  <c r="AR1836" i="113"/>
  <c r="AR3333" i="113"/>
  <c r="AR2487" i="113"/>
  <c r="AR3475" i="113"/>
  <c r="AR3271" i="113"/>
  <c r="AR3261" i="113"/>
  <c r="AR2071" i="113"/>
  <c r="AR2372" i="113"/>
  <c r="AR3568" i="113"/>
  <c r="AR3204" i="113"/>
  <c r="AR3172" i="113"/>
  <c r="AR3312" i="113"/>
  <c r="AR1321" i="113"/>
  <c r="AR2233" i="113"/>
  <c r="AR2626" i="113"/>
  <c r="AR2340" i="113"/>
  <c r="AR3281" i="113"/>
  <c r="AR2902" i="113"/>
  <c r="AR2508" i="113"/>
  <c r="AR2159" i="113"/>
  <c r="AR1649" i="113"/>
  <c r="AR3457" i="113"/>
  <c r="AR2595" i="113"/>
  <c r="AR2617" i="113"/>
  <c r="AR3491" i="113"/>
  <c r="AR2485" i="113"/>
  <c r="AR2761" i="113"/>
  <c r="AR1569" i="113"/>
  <c r="AR3062" i="113"/>
  <c r="AR2882" i="113"/>
  <c r="AR3024" i="113"/>
  <c r="AS2282" i="112"/>
  <c r="AS3326" i="112"/>
  <c r="AR301" i="112"/>
  <c r="AQ2930" i="112"/>
  <c r="AQ1416" i="112"/>
  <c r="AQ2389" i="112"/>
  <c r="AQ2653" i="113"/>
  <c r="AQ1633" i="113"/>
  <c r="AS1177" i="112"/>
  <c r="AS769" i="112"/>
  <c r="AQ1310" i="112"/>
  <c r="AS1274" i="112"/>
  <c r="AQ1777" i="112"/>
  <c r="AS1286" i="112"/>
  <c r="AS2318" i="112"/>
  <c r="AQ1057" i="112"/>
  <c r="AQ3085" i="113"/>
  <c r="AR295" i="112"/>
  <c r="AS2438" i="112"/>
  <c r="AQ2222" i="113"/>
  <c r="AS2209" i="112"/>
  <c r="AQ1668" i="112"/>
  <c r="AQ13" i="112"/>
  <c r="AQ373" i="112"/>
  <c r="AQ2869" i="112"/>
  <c r="AS998" i="112"/>
  <c r="AQ913" i="113"/>
  <c r="AQ2065" i="113"/>
  <c r="AQ1935" i="112"/>
  <c r="AQ2294" i="112"/>
  <c r="AS1310" i="112"/>
  <c r="AQ2964" i="112"/>
  <c r="AQ1106" i="112"/>
  <c r="AS3254" i="112"/>
  <c r="AQ447" i="112"/>
  <c r="AS159" i="112"/>
  <c r="AQ3362" i="112"/>
  <c r="AS1598" i="112"/>
  <c r="AQ3073" i="112"/>
  <c r="AS1033" i="112"/>
  <c r="AQ710" i="113"/>
  <c r="AQ746" i="113"/>
  <c r="AQ601" i="112"/>
  <c r="AQ2041" i="112"/>
  <c r="AQ230" i="112"/>
  <c r="AS1936" i="112"/>
  <c r="AQ3144" i="113"/>
  <c r="AQ1131" i="112"/>
  <c r="AQ2712" i="113"/>
  <c r="AQ1887" i="113"/>
  <c r="AQ1489" i="112"/>
  <c r="AS496" i="112"/>
  <c r="AR302" i="112"/>
  <c r="AR298" i="112"/>
  <c r="AQ3301" i="113"/>
  <c r="AQ843" i="112"/>
  <c r="AQ2725" i="113"/>
  <c r="AQ3108" i="113"/>
  <c r="AS448" i="112"/>
  <c r="AQ854" i="112"/>
  <c r="AS1465" i="112"/>
  <c r="AQ1504" i="112"/>
  <c r="AQ1142" i="112"/>
  <c r="AQ1164" i="113"/>
  <c r="AS1816" i="112"/>
  <c r="AS1563" i="112"/>
  <c r="AQ1684" i="113"/>
  <c r="AQ2176" i="113"/>
  <c r="AQ3217" i="112"/>
  <c r="AQ889" i="112"/>
  <c r="AQ2438" i="113"/>
  <c r="AQ3362" i="113"/>
  <c r="AS1419" i="112"/>
  <c r="AQ1921" i="113"/>
  <c r="AQ603" i="113"/>
  <c r="AQ1633" i="112"/>
  <c r="AS1166" i="112"/>
  <c r="AQ3373" i="112"/>
  <c r="AQ1960" i="112"/>
  <c r="AQ1849" i="113"/>
  <c r="AS2534" i="112"/>
  <c r="AS566" i="112"/>
  <c r="AR300" i="112"/>
  <c r="AQ805" i="112"/>
  <c r="AS639" i="112"/>
  <c r="AS231" i="112"/>
  <c r="AQ3324" i="112"/>
  <c r="AQ2941" i="113"/>
  <c r="AQ496" i="112"/>
  <c r="AQ818" i="113"/>
  <c r="AQ2725" i="112"/>
  <c r="AQ1381" i="112"/>
  <c r="AS2893" i="112"/>
  <c r="AQ2785" i="112"/>
  <c r="AS193" i="112"/>
  <c r="AQ590" i="113"/>
  <c r="AQ312" i="112"/>
  <c r="AQ998" i="112"/>
  <c r="AS1130" i="112"/>
  <c r="AR294" i="112"/>
  <c r="AS1753" i="112"/>
  <c r="AQ3555" i="112"/>
  <c r="AQ1609" i="112"/>
  <c r="AQ734" i="112"/>
  <c r="AQ3182" i="112"/>
  <c r="AQ2606" i="112"/>
  <c r="AQ446" i="113"/>
  <c r="AS3397" i="112"/>
  <c r="AQ1850" i="112"/>
  <c r="AQ1286" i="112"/>
  <c r="AQ3180" i="113"/>
  <c r="AS2726" i="112"/>
  <c r="AQ2892" i="113"/>
  <c r="AS3146" i="112"/>
  <c r="AQ2174" i="112"/>
  <c r="AS1345" i="112"/>
  <c r="AQ638" i="112"/>
  <c r="AQ2366" i="113"/>
  <c r="AS1528" i="112"/>
  <c r="AS1921" i="112"/>
  <c r="AQ3291" i="112"/>
  <c r="AS1777" i="112"/>
  <c r="AS3037" i="112"/>
  <c r="AQ3396" i="113"/>
  <c r="AS3110" i="112"/>
  <c r="AS1791" i="112"/>
  <c r="AR299" i="112"/>
  <c r="AS1022" i="112"/>
  <c r="AS2605" i="112"/>
  <c r="AS85" i="112"/>
  <c r="AS889" i="112"/>
  <c r="AQ2006" i="112"/>
  <c r="AS2823" i="112"/>
  <c r="AS1897" i="112"/>
  <c r="AQ193" i="113"/>
  <c r="AQ3036" i="113"/>
  <c r="AQ2715" i="112"/>
  <c r="AQ1862" i="112"/>
  <c r="AS1960" i="112"/>
  <c r="AS338" i="112"/>
  <c r="AS3590" i="112"/>
  <c r="AQ3444" i="112"/>
  <c r="AS1321" i="112"/>
  <c r="AQ349" i="112"/>
  <c r="AQ1538" i="112"/>
  <c r="AS2761" i="112"/>
  <c r="AR304" i="112"/>
  <c r="AQ2028" i="113"/>
  <c r="AS3555" i="112"/>
  <c r="AQ3468" i="113"/>
  <c r="AQ1177" i="112"/>
  <c r="AS3505" i="112"/>
  <c r="AQ2425" i="113"/>
  <c r="AS805" i="112"/>
  <c r="AQ2065" i="112"/>
  <c r="AQ2824" i="112"/>
  <c r="AQ1033" i="112"/>
  <c r="AQ2283" i="112"/>
  <c r="AS410" i="112"/>
  <c r="AS13" i="112"/>
  <c r="AQ2245" i="113"/>
  <c r="AQ1995" i="112"/>
  <c r="AS2929" i="112"/>
  <c r="AS1850" i="112"/>
  <c r="AQ1072" i="112"/>
  <c r="AQ3037" i="112"/>
  <c r="AQ735" i="113"/>
  <c r="AS734" i="112"/>
  <c r="AQ3505" i="112"/>
  <c r="AQ2294" i="113"/>
  <c r="AQ484" i="112"/>
  <c r="AQ2329" i="112"/>
  <c r="AQ2859" i="112"/>
  <c r="AS122" i="112"/>
  <c r="AQ3468" i="112"/>
  <c r="AQ1539" i="113"/>
  <c r="AQ1744" i="113"/>
  <c r="AQ1022" i="113"/>
  <c r="AQ1096" i="113"/>
  <c r="AS843" i="112"/>
  <c r="AQ1886" i="112"/>
  <c r="AS2245" i="112"/>
  <c r="AQ1236" i="113"/>
  <c r="AQ890" i="113"/>
  <c r="AQ590" i="112"/>
  <c r="AS1718" i="112"/>
  <c r="AQ1093" i="112"/>
  <c r="AQ2856" i="113"/>
  <c r="AQ339" i="112"/>
  <c r="AS2185" i="112"/>
  <c r="AQ2353" i="113"/>
  <c r="AQ266" i="112"/>
  <c r="AS2150" i="112"/>
  <c r="AQ242" i="113"/>
  <c r="AS2258" i="112"/>
  <c r="AS1633" i="112"/>
  <c r="AQ625" i="112"/>
  <c r="AQ675" i="113"/>
  <c r="AQ3253" i="112"/>
  <c r="AS2966" i="112"/>
  <c r="AS2294" i="112"/>
  <c r="AQ710" i="112"/>
  <c r="AQ194" i="112"/>
  <c r="AQ1563" i="112"/>
  <c r="AS1995" i="112"/>
  <c r="AQ564" i="113"/>
  <c r="AQ2462" i="113"/>
  <c r="AQ3216" i="113"/>
  <c r="AS1106" i="112"/>
  <c r="AQ841" i="113"/>
  <c r="AQ530" i="113"/>
  <c r="AS3361" i="112"/>
  <c r="AS302" i="112"/>
  <c r="AQ3576" i="113"/>
  <c r="AQ1430" i="112"/>
  <c r="AQ2318" i="113"/>
  <c r="AQ2677" i="112"/>
  <c r="AQ3252" i="113"/>
  <c r="AS2389" i="112"/>
  <c r="AQ3589" i="113"/>
  <c r="AS2860" i="112"/>
  <c r="AQ2136" i="112"/>
  <c r="AQ2030" i="112"/>
  <c r="AQ1753" i="112"/>
  <c r="AQ3397" i="112"/>
  <c r="AS987" i="112"/>
  <c r="AQ1716" i="112"/>
  <c r="AQ1742" i="112"/>
  <c r="AS1093" i="112"/>
  <c r="AS3157" i="112"/>
  <c r="AS3291" i="112"/>
  <c r="AQ120" i="112"/>
  <c r="AQ2209" i="113"/>
  <c r="AQ1897" i="112"/>
  <c r="AS2030" i="112"/>
  <c r="AS2869" i="112"/>
  <c r="AS266" i="112"/>
  <c r="AQ2749" i="112"/>
  <c r="AQ2389" i="113"/>
  <c r="AQ2426" i="112"/>
  <c r="AQ1956" i="113"/>
  <c r="AS2498" i="112"/>
  <c r="AQ84" i="113"/>
  <c r="AQ1345" i="112"/>
  <c r="AS1862" i="112"/>
  <c r="AQ121" i="113"/>
  <c r="AQ1528" i="112"/>
  <c r="AS2006" i="112"/>
  <c r="AQ2499" i="113"/>
  <c r="AQ2185" i="112"/>
  <c r="AQ2748" i="113"/>
  <c r="AQ2101" i="112"/>
  <c r="AS3435" i="112"/>
  <c r="AQ3003" i="112"/>
  <c r="AS1671" i="112"/>
  <c r="AS376" i="112"/>
  <c r="AQ1610" i="113"/>
  <c r="AQ3072" i="113"/>
  <c r="AQ1921" i="112"/>
  <c r="AS517" i="112"/>
  <c r="AQ1454" i="112"/>
  <c r="AS1381" i="112"/>
  <c r="AQ985" i="113"/>
  <c r="AQ305" i="112"/>
  <c r="AQ745" i="112"/>
  <c r="AQ2188" i="113"/>
  <c r="AS949" i="112"/>
  <c r="AQ1524" i="113"/>
  <c r="AR3125" i="112"/>
  <c r="AQ316" i="113"/>
  <c r="AQ278" i="112"/>
  <c r="AQ3517" i="113"/>
  <c r="AQ1454" i="113"/>
  <c r="AQ2438" i="112"/>
  <c r="AS625" i="112"/>
  <c r="AQ519" i="113"/>
  <c r="AQ3516" i="112"/>
  <c r="AQ49" i="113"/>
  <c r="AQ1129" i="113"/>
  <c r="AQ2604" i="113"/>
  <c r="AS745" i="112"/>
  <c r="AS2715" i="112"/>
  <c r="AQ2640" i="113"/>
  <c r="AQ3013" i="113"/>
  <c r="AQ3013" i="112"/>
  <c r="AS2174" i="112"/>
  <c r="AQ913" i="112"/>
  <c r="AS2570" i="112"/>
  <c r="AS61" i="112"/>
  <c r="AS50" i="112"/>
  <c r="AQ2893" i="112"/>
  <c r="AQ1166" i="112"/>
  <c r="AS1489" i="112"/>
  <c r="AQ2641" i="112"/>
  <c r="AQ3337" i="112"/>
  <c r="AQ1932" i="113"/>
  <c r="AS2426" i="112"/>
  <c r="AQ3540" i="113"/>
  <c r="AQ1057" i="113"/>
  <c r="AS1237" i="112"/>
  <c r="AQ3432" i="113"/>
  <c r="AQ302" i="113"/>
  <c r="AQ265" i="113"/>
  <c r="AS2641" i="112"/>
  <c r="AQ2784" i="113"/>
  <c r="AS3074" i="112"/>
  <c r="AQ2460" i="112"/>
  <c r="AS854" i="112"/>
  <c r="AQ1561" i="113"/>
  <c r="AQ638" i="113"/>
  <c r="AQ2869" i="113"/>
  <c r="AS554" i="112"/>
  <c r="AQ481" i="113"/>
  <c r="AQ949" i="112"/>
  <c r="AQ3435" i="112"/>
  <c r="AQ1814" i="113"/>
  <c r="AQ2245" i="112"/>
  <c r="AS2353" i="112"/>
  <c r="AQ1201" i="113"/>
  <c r="AQ2116" i="113"/>
  <c r="AS3337" i="112"/>
  <c r="AQ2401" i="113"/>
  <c r="AQ852" i="113"/>
  <c r="AS2224" i="112"/>
  <c r="AQ3445" i="113"/>
  <c r="AS590" i="112"/>
  <c r="AQ3157" i="113"/>
  <c r="AQ2797" i="113"/>
  <c r="AQ566" i="112"/>
  <c r="AS1057" i="112"/>
  <c r="AQ2102" i="113"/>
  <c r="AQ804" i="113"/>
  <c r="AQ1777" i="113"/>
  <c r="AS2101" i="112"/>
  <c r="AQ962" i="113"/>
  <c r="AQ662" i="113"/>
  <c r="AS2750" i="112"/>
  <c r="AQ1970" i="113"/>
  <c r="AS2581" i="112"/>
  <c r="AQ2318" i="112"/>
  <c r="AQ1599" i="113"/>
  <c r="AS1430" i="112"/>
  <c r="AR303" i="112"/>
  <c r="AQ3373" i="113"/>
  <c r="AQ553" i="113"/>
  <c r="AS2065" i="112"/>
  <c r="AQ2209" i="112"/>
  <c r="AR2549" i="112"/>
  <c r="AQ2497" i="112"/>
  <c r="AS3471" i="112"/>
  <c r="AQ2533" i="112"/>
  <c r="AQ61" i="112"/>
  <c r="AS1072" i="112"/>
  <c r="AQ2473" i="113"/>
  <c r="AQ98" i="112"/>
  <c r="AQ3290" i="113"/>
  <c r="AQ698" i="112"/>
  <c r="AQ660" i="112"/>
  <c r="AQ2150" i="112"/>
  <c r="AS601" i="112"/>
  <c r="AR297" i="112"/>
  <c r="AS1886" i="112"/>
  <c r="AQ376" i="113"/>
  <c r="AS913" i="112"/>
  <c r="AQ157" i="113"/>
  <c r="AQ85" i="112"/>
  <c r="AS1742" i="112"/>
  <c r="AQ1237" i="112"/>
  <c r="AS1454" i="112"/>
  <c r="AQ1272" i="112"/>
  <c r="AQ1898" i="113"/>
  <c r="AS2678" i="112"/>
  <c r="AS878" i="112"/>
  <c r="AQ3504" i="113"/>
  <c r="AQ3109" i="112"/>
  <c r="AQ169" i="112"/>
  <c r="AQ1417" i="113"/>
  <c r="AQ697" i="113"/>
  <c r="AQ409" i="112"/>
  <c r="AQ769" i="113"/>
  <c r="AQ16" i="113"/>
  <c r="AQ2281" i="113"/>
  <c r="AS1201" i="112"/>
  <c r="AS3013" i="112"/>
  <c r="AS2785" i="112"/>
  <c r="AQ3579" i="112"/>
  <c r="AQ1308" i="113"/>
  <c r="AS1609" i="112"/>
  <c r="AQ625" i="113"/>
  <c r="AS482" i="112"/>
  <c r="AQ2676" i="113"/>
  <c r="AQ409" i="113"/>
  <c r="AQ1321" i="112"/>
  <c r="AQ1993" i="113"/>
  <c r="AS3003" i="112"/>
  <c r="AQ3481" i="112"/>
  <c r="AQ3144" i="112"/>
  <c r="AR296" i="112"/>
  <c r="AQ3541" i="112"/>
  <c r="AS3217" i="112"/>
  <c r="AQ984" i="112"/>
  <c r="AS710" i="112"/>
  <c r="AQ1201" i="112"/>
  <c r="AS169" i="112"/>
  <c r="AQ1465" i="112"/>
  <c r="AQ3193" i="112"/>
  <c r="AQ2581" i="113"/>
  <c r="AS1142" i="112"/>
  <c r="AQ3229" i="113"/>
  <c r="AQ1384" i="113"/>
  <c r="AQ50" i="112"/>
  <c r="AS664" i="112"/>
  <c r="AQ951" i="113"/>
  <c r="AQ2928" i="113"/>
  <c r="AQ1670" i="113"/>
  <c r="AQ3000" i="113"/>
  <c r="AU3024" i="113" l="1"/>
  <c r="AU2882" i="113"/>
  <c r="AU3062" i="113"/>
  <c r="AU1569" i="113"/>
  <c r="AU2761" i="113"/>
  <c r="AU2485" i="113"/>
  <c r="AU3491" i="113"/>
  <c r="AU2617" i="113"/>
  <c r="AU2595" i="113"/>
  <c r="AU3457" i="113"/>
  <c r="AU1649" i="113"/>
  <c r="AU2159" i="113"/>
  <c r="AU2508" i="113"/>
  <c r="AU2902" i="113"/>
  <c r="AU3281" i="113"/>
  <c r="AU2340" i="113"/>
  <c r="AU2626" i="113"/>
  <c r="AU2233" i="113"/>
  <c r="AU1321" i="113"/>
  <c r="AU3312" i="113"/>
  <c r="AU3172" i="113"/>
  <c r="AU3204" i="113"/>
  <c r="AU3568" i="113"/>
  <c r="AU2372" i="113"/>
  <c r="AU2071" i="113"/>
  <c r="AU3261" i="113"/>
  <c r="AU3271" i="113"/>
  <c r="AU3475" i="113"/>
  <c r="AU2487" i="113"/>
  <c r="AU3333" i="113"/>
  <c r="AU1836" i="113"/>
  <c r="AU34" i="113"/>
  <c r="AU1135" i="113"/>
  <c r="AU3060" i="113"/>
  <c r="AU458" i="113"/>
  <c r="AU428" i="113"/>
  <c r="AU2912" i="113"/>
  <c r="AU1218" i="113"/>
  <c r="AU3042" i="113"/>
  <c r="AU2502" i="113"/>
  <c r="AU1791" i="113"/>
  <c r="AU3207" i="113"/>
  <c r="AU1978" i="113"/>
  <c r="AU714" i="113"/>
  <c r="AU508" i="113"/>
  <c r="AU608" i="113"/>
  <c r="AU867" i="113"/>
  <c r="AU1799" i="113"/>
  <c r="AU431" i="113"/>
  <c r="AU3260" i="113"/>
  <c r="AU1876" i="113"/>
  <c r="AU1941" i="113"/>
  <c r="AU2078" i="113"/>
  <c r="AU2509" i="113"/>
  <c r="AU1730" i="113"/>
  <c r="AU2003" i="113"/>
  <c r="AU1863" i="113"/>
  <c r="AU287" i="113"/>
  <c r="AU3019" i="113"/>
  <c r="AU1066" i="113"/>
  <c r="AU1177" i="113"/>
  <c r="AU1550" i="113"/>
  <c r="AU643" i="113"/>
  <c r="AU543" i="113"/>
  <c r="AU1552" i="113"/>
  <c r="AU1098" i="113"/>
  <c r="AU2016" i="113"/>
  <c r="AU2520" i="113"/>
  <c r="AU2521" i="113"/>
  <c r="AU2200" i="113"/>
  <c r="AU2832" i="113"/>
  <c r="AU2047" i="113"/>
  <c r="AU215" i="113"/>
  <c r="AU1252" i="113"/>
  <c r="AU589" i="113"/>
  <c r="AU689" i="113"/>
  <c r="AU2841" i="112"/>
  <c r="AU1176" i="113"/>
  <c r="AU3384" i="113"/>
  <c r="AU1513" i="113"/>
  <c r="AU1642" i="113"/>
  <c r="AU383" i="113"/>
  <c r="AU1008" i="113"/>
  <c r="AU3528" i="113"/>
  <c r="AU2900" i="112"/>
  <c r="AU683" i="113"/>
  <c r="AU583" i="113"/>
  <c r="AU2507" i="113"/>
  <c r="AU3461" i="113"/>
  <c r="AU1081" i="113"/>
  <c r="AU1004" i="113"/>
  <c r="AU976" i="113"/>
  <c r="AU3424" i="112"/>
  <c r="AU94" i="113"/>
  <c r="AU2898" i="112"/>
  <c r="AU3114" i="113"/>
  <c r="AU3417" i="113"/>
  <c r="AU2804" i="113"/>
  <c r="AU3235" i="113"/>
  <c r="AU1653" i="113"/>
  <c r="AU1625" i="113"/>
  <c r="AU2705" i="113"/>
  <c r="AU3117" i="113"/>
  <c r="AU3018" i="113"/>
  <c r="AU3597" i="113"/>
  <c r="AU3028" i="113"/>
  <c r="AU3402" i="113"/>
  <c r="AU3563" i="113"/>
  <c r="AU1265" i="113"/>
  <c r="AU3263" i="113"/>
  <c r="AU2776" i="113"/>
  <c r="AU2699" i="113"/>
  <c r="AU826" i="113"/>
  <c r="AU3270" i="113"/>
  <c r="AU3495" i="113"/>
  <c r="AU2161" i="113"/>
  <c r="AU3020" i="113"/>
  <c r="AU1586" i="113"/>
  <c r="AU2190" i="113"/>
  <c r="AU3569" i="113"/>
  <c r="AU2374" i="113"/>
  <c r="AU1297" i="113"/>
  <c r="AU1254" i="113"/>
  <c r="AU2091" i="113"/>
  <c r="AU1906" i="113"/>
  <c r="AU2730" i="113"/>
  <c r="AU2409" i="113"/>
  <c r="AU2970" i="113"/>
  <c r="AU1867" i="113"/>
  <c r="AU926" i="113"/>
  <c r="AU925" i="113"/>
  <c r="AU2542" i="113"/>
  <c r="AU1118" i="113"/>
  <c r="AU3206" i="113"/>
  <c r="AU1755" i="113"/>
  <c r="AU3166" i="113"/>
  <c r="AU2010" i="113"/>
  <c r="AU2123" i="113"/>
  <c r="AU1982" i="113"/>
  <c r="AU761" i="113"/>
  <c r="AU755" i="113"/>
  <c r="AU1508" i="113"/>
  <c r="AU1334" i="113"/>
  <c r="AU1687" i="113"/>
  <c r="AU1469" i="113"/>
  <c r="AU3418" i="113"/>
  <c r="AU2489" i="113"/>
  <c r="AU1319" i="113"/>
  <c r="AU2665" i="113"/>
  <c r="AU1405" i="113"/>
  <c r="AU3238" i="113"/>
  <c r="AU1409" i="113"/>
  <c r="AU1458" i="113"/>
  <c r="AU1481" i="113"/>
  <c r="AU1580" i="113"/>
  <c r="AU321" i="113"/>
  <c r="AU470" i="113"/>
  <c r="AU1589" i="113"/>
  <c r="AU3551" i="113"/>
  <c r="AU26" i="113"/>
  <c r="AU462" i="113"/>
  <c r="AU2004" i="113"/>
  <c r="AU167" i="113"/>
  <c r="AU2957" i="112"/>
  <c r="AU3493" i="112"/>
  <c r="AU1785" i="113"/>
  <c r="AU1116" i="113"/>
  <c r="AU1047" i="113"/>
  <c r="AU1804" i="113"/>
  <c r="AU2940" i="112"/>
  <c r="AU2070" i="113"/>
  <c r="AU788" i="113"/>
  <c r="AU2076" i="113"/>
  <c r="AU291" i="113"/>
  <c r="AU1855" i="113"/>
  <c r="AU1828" i="113"/>
  <c r="AU3163" i="112"/>
  <c r="AU2899" i="112"/>
  <c r="AU1516" i="113"/>
  <c r="AU2948" i="113"/>
  <c r="AU1362" i="113"/>
  <c r="AU2447" i="113"/>
  <c r="AU1506" i="113"/>
  <c r="AU2309" i="113"/>
  <c r="AU3021" i="113"/>
  <c r="AU1425" i="113"/>
  <c r="AU3382" i="113"/>
  <c r="AU2698" i="113"/>
  <c r="AU3311" i="113"/>
  <c r="AU3196" i="113"/>
  <c r="AU1401" i="113"/>
  <c r="AU2663" i="113"/>
  <c r="AU2694" i="113"/>
  <c r="AU3530" i="113"/>
  <c r="AU2739" i="113"/>
  <c r="AU1710" i="113"/>
  <c r="AU2558" i="113"/>
  <c r="AU2956" i="113"/>
  <c r="AU1443" i="113"/>
  <c r="AU3188" i="113"/>
  <c r="AU3490" i="113"/>
  <c r="AU3164" i="113"/>
  <c r="AU3550" i="113"/>
  <c r="AU2548" i="113"/>
  <c r="AU2904" i="113"/>
  <c r="AU1333" i="113"/>
  <c r="AU3265" i="113"/>
  <c r="AU2054" i="113"/>
  <c r="AU3345" i="113"/>
  <c r="AU1291" i="113"/>
  <c r="AU2690" i="113"/>
  <c r="AU2050" i="113"/>
  <c r="AU1783" i="113"/>
  <c r="AU2874" i="113"/>
  <c r="AU1121" i="113"/>
  <c r="AU3600" i="112"/>
  <c r="AU1514" i="113"/>
  <c r="AU3120" i="113"/>
  <c r="AU3383" i="113"/>
  <c r="AU1729" i="113"/>
  <c r="AU2417" i="113"/>
  <c r="AU2486" i="113"/>
  <c r="AU1078" i="113"/>
  <c r="AU2075" i="113"/>
  <c r="AU1908" i="113"/>
  <c r="AU1294" i="113"/>
  <c r="AU759" i="113"/>
  <c r="AU495" i="113"/>
  <c r="AU3314" i="113"/>
  <c r="AU2693" i="113"/>
  <c r="AU1655" i="113"/>
  <c r="AU3337" i="113"/>
  <c r="AU1837" i="113"/>
  <c r="AU1465" i="113"/>
  <c r="AU2696" i="113"/>
  <c r="AU1074" i="113"/>
  <c r="AU1298" i="113"/>
  <c r="AU1660" i="113"/>
  <c r="AU378" i="113"/>
  <c r="AU2766" i="113"/>
  <c r="AU973" i="113"/>
  <c r="AU3486" i="113"/>
  <c r="AU2300" i="113"/>
  <c r="AU1300" i="113"/>
  <c r="AU1431" i="113"/>
  <c r="AU176" i="113"/>
  <c r="AU1553" i="113"/>
  <c r="AU993" i="113"/>
  <c r="AU1872" i="113"/>
  <c r="AU1192" i="113"/>
  <c r="AU687" i="113"/>
  <c r="AU587" i="113"/>
  <c r="AU54" i="113"/>
  <c r="AU64" i="113"/>
  <c r="AU3118" i="113"/>
  <c r="AU616" i="113"/>
  <c r="AU516" i="113"/>
  <c r="AU1871" i="113"/>
  <c r="AU2049" i="113"/>
  <c r="AU217" i="113"/>
  <c r="AU1869" i="113"/>
  <c r="AU1746" i="113"/>
  <c r="AU1146" i="113"/>
  <c r="AU1820" i="113"/>
  <c r="AU1692" i="113"/>
  <c r="AU2906" i="113"/>
  <c r="AU2883" i="112"/>
  <c r="AU3425" i="112"/>
  <c r="AU37" i="113"/>
  <c r="AU2658" i="112"/>
  <c r="AU998" i="113"/>
  <c r="AU1909" i="113"/>
  <c r="AU2771" i="113"/>
  <c r="AU3044" i="113"/>
  <c r="AU2764" i="113"/>
  <c r="AU2074" i="113"/>
  <c r="AU2734" i="113"/>
  <c r="AU3529" i="113"/>
  <c r="AU1717" i="113"/>
  <c r="AU2985" i="113"/>
  <c r="AU2669" i="113"/>
  <c r="AU3027" i="113"/>
  <c r="AU2901" i="113"/>
  <c r="AU2484" i="113"/>
  <c r="AU1985" i="113"/>
  <c r="AU1466" i="113"/>
  <c r="AU2905" i="113"/>
  <c r="AU2682" i="113"/>
  <c r="AU1819" i="113"/>
  <c r="AU3425" i="113"/>
  <c r="AU3422" i="113"/>
  <c r="AU1873" i="113"/>
  <c r="AU3205" i="113"/>
  <c r="AU2837" i="113"/>
  <c r="AU2338" i="113"/>
  <c r="AU1659" i="113"/>
  <c r="AU2518" i="113"/>
  <c r="AU2378" i="113"/>
  <c r="AU2273" i="113"/>
  <c r="AU3494" i="113"/>
  <c r="AU3058" i="113"/>
  <c r="AU1999" i="113"/>
  <c r="AU1615" i="113"/>
  <c r="AU3453" i="113"/>
  <c r="AU3101" i="112"/>
  <c r="AU342" i="113"/>
  <c r="AU344" i="113"/>
  <c r="AU435" i="113"/>
  <c r="AU777" i="113"/>
  <c r="AU1505" i="113"/>
  <c r="AU3344" i="113"/>
  <c r="AU3525" i="113"/>
  <c r="AU750" i="113"/>
  <c r="AU1325" i="113"/>
  <c r="AU1279" i="113"/>
  <c r="AU1587" i="113"/>
  <c r="AU1784" i="113"/>
  <c r="AU2082" i="113"/>
  <c r="AU76" i="113"/>
  <c r="AU2701" i="113"/>
  <c r="AU1329" i="113"/>
  <c r="AU2192" i="113"/>
  <c r="AU2803" i="113"/>
  <c r="AU2596" i="113"/>
  <c r="AU1821" i="113"/>
  <c r="AU1619" i="113"/>
  <c r="AU1788" i="113"/>
  <c r="AU1718" i="113"/>
  <c r="AU969" i="113"/>
  <c r="AU2371" i="113"/>
  <c r="AU1010" i="113"/>
  <c r="AU2828" i="112"/>
  <c r="AU3279" i="112"/>
  <c r="AU1211" i="113"/>
  <c r="AU357" i="113"/>
  <c r="AU1064" i="113"/>
  <c r="AU2986" i="113"/>
  <c r="AU3348" i="113"/>
  <c r="AU3046" i="113"/>
  <c r="AU3306" i="113"/>
  <c r="AU1500" i="113"/>
  <c r="AU282" i="113"/>
  <c r="AU1504" i="113"/>
  <c r="AU1396" i="113"/>
  <c r="AU1335" i="113"/>
  <c r="AU3379" i="113"/>
  <c r="AU1509" i="113"/>
  <c r="AU3386" i="112"/>
  <c r="AU2611" i="113"/>
  <c r="AU2687" i="113"/>
  <c r="AU1079" i="113"/>
  <c r="AU1494" i="113"/>
  <c r="AU775" i="113"/>
  <c r="AU2901" i="112"/>
  <c r="AU1363" i="113"/>
  <c r="AU2631" i="113"/>
  <c r="AU2587" i="113"/>
  <c r="AU610" i="113"/>
  <c r="AU510" i="113"/>
  <c r="AU796" i="113"/>
  <c r="AU1183" i="113"/>
  <c r="AU824" i="113"/>
  <c r="AU20" i="113"/>
  <c r="AU3063" i="112"/>
  <c r="AU2921" i="113"/>
  <c r="AU2741" i="113"/>
  <c r="AU3458" i="113"/>
  <c r="AU1769" i="113"/>
  <c r="AU2950" i="113"/>
  <c r="AU3496" i="113"/>
  <c r="AU3594" i="113"/>
  <c r="AU2410" i="113"/>
  <c r="AU3485" i="113"/>
  <c r="AU1862" i="113"/>
  <c r="AU2006" i="113"/>
  <c r="AU1614" i="113"/>
  <c r="AU1638" i="113"/>
  <c r="AU3482" i="113"/>
  <c r="AU3349" i="113"/>
  <c r="AU3561" i="113"/>
  <c r="AU2128" i="113"/>
  <c r="AU3565" i="113"/>
  <c r="AU2688" i="113"/>
  <c r="AU3269" i="113"/>
  <c r="AU2980" i="113"/>
  <c r="AU2844" i="113"/>
  <c r="AU2973" i="113"/>
  <c r="AU2841" i="113"/>
  <c r="AU938" i="113"/>
  <c r="AU2051" i="113"/>
  <c r="AU1646" i="113"/>
  <c r="AU2620" i="113"/>
  <c r="AU3406" i="113"/>
  <c r="AU3411" i="113"/>
  <c r="AU2195" i="113"/>
  <c r="AU2846" i="113"/>
  <c r="AU2234" i="113"/>
  <c r="AU2550" i="113"/>
  <c r="AU3553" i="113"/>
  <c r="AU3385" i="113"/>
  <c r="AU2662" i="113"/>
  <c r="AU3047" i="113"/>
  <c r="AU2453" i="113"/>
  <c r="AU3208" i="113"/>
  <c r="AU2013" i="113"/>
  <c r="AU3409" i="113"/>
  <c r="AU3421" i="113"/>
  <c r="AU2014" i="113"/>
  <c r="AU3195" i="113"/>
  <c r="AU3198" i="113"/>
  <c r="AU3335" i="113"/>
  <c r="AU1722" i="113"/>
  <c r="AU2808" i="113"/>
  <c r="AU3169" i="113"/>
  <c r="AU2899" i="113"/>
  <c r="AU2667" i="113"/>
  <c r="AU3057" i="113"/>
  <c r="AU3259" i="113"/>
  <c r="AU1825" i="113"/>
  <c r="AU1477" i="113"/>
  <c r="AU3487" i="113"/>
  <c r="AU3273" i="113"/>
  <c r="AU2754" i="113"/>
  <c r="AU3546" i="113"/>
  <c r="AU3277" i="113"/>
  <c r="AU2731" i="113"/>
  <c r="AU1462" i="113"/>
  <c r="AU2156" i="113"/>
  <c r="AU2762" i="113"/>
  <c r="AU1293" i="113"/>
  <c r="AU2306" i="113"/>
  <c r="AU3193" i="113"/>
  <c r="AU2972" i="113"/>
  <c r="AU1621" i="113"/>
  <c r="AU1763" i="113"/>
  <c r="AU1442" i="113"/>
  <c r="AU3274" i="113"/>
  <c r="AU1694" i="113"/>
  <c r="AU3201" i="113"/>
  <c r="AU2615" i="113"/>
  <c r="AU1226" i="113"/>
  <c r="AU3483" i="113"/>
  <c r="AU2541" i="113"/>
  <c r="AU3420" i="113"/>
  <c r="AU3170" i="113"/>
  <c r="AU2953" i="113"/>
  <c r="AU1822" i="113"/>
  <c r="AU2305" i="113"/>
  <c r="AU2666" i="113"/>
  <c r="AU3566" i="113"/>
  <c r="AU3527" i="113"/>
  <c r="AU2758" i="113"/>
  <c r="AU2947" i="113"/>
  <c r="AU1337" i="113"/>
  <c r="AU2265" i="113"/>
  <c r="AU2987" i="113"/>
  <c r="AU1190" i="113"/>
  <c r="AU3413" i="113"/>
  <c r="AU3450" i="113"/>
  <c r="AU3029" i="113"/>
  <c r="AU2614" i="113"/>
  <c r="AU3280" i="113"/>
  <c r="AU3022" i="113"/>
  <c r="AU2911" i="113"/>
  <c r="AU3313" i="113"/>
  <c r="AU1573" i="113"/>
  <c r="AU2442" i="113"/>
  <c r="AU1981" i="113"/>
  <c r="AU1797" i="113"/>
  <c r="AU3389" i="113"/>
  <c r="AU1711" i="113"/>
  <c r="AU3352" i="113"/>
  <c r="AU3564" i="113"/>
  <c r="AU3423" i="113"/>
  <c r="AU3424" i="113"/>
  <c r="AU2875" i="113"/>
  <c r="AU934" i="113"/>
  <c r="AU3165" i="113"/>
  <c r="AU3408" i="113"/>
  <c r="AU2001" i="113"/>
  <c r="AU3478" i="113"/>
  <c r="AU2597" i="113"/>
  <c r="AU3532" i="113"/>
  <c r="AU1731" i="113"/>
  <c r="AU3343" i="113"/>
  <c r="AU1902" i="113"/>
  <c r="AU2877" i="113"/>
  <c r="AU1170" i="113"/>
  <c r="AU3599" i="113"/>
  <c r="AU1980" i="113"/>
  <c r="AU2546" i="113"/>
  <c r="AU1977" i="113"/>
  <c r="AU1154" i="113"/>
  <c r="AU1693" i="113"/>
  <c r="AU1868" i="113"/>
  <c r="AU968" i="113"/>
  <c r="AU221" i="113"/>
  <c r="AU1854" i="113"/>
  <c r="AU61" i="113"/>
  <c r="AU2083" i="113"/>
  <c r="AU432" i="113"/>
  <c r="AU1911" i="113"/>
  <c r="AU1397" i="113"/>
  <c r="AU1229" i="113"/>
  <c r="AU3353" i="113"/>
  <c r="AU3203" i="113"/>
  <c r="AU1119" i="113"/>
  <c r="AU425" i="113"/>
  <c r="AU141" i="113"/>
  <c r="AU456" i="113"/>
  <c r="AU1839" i="113"/>
  <c r="AU457" i="113"/>
  <c r="AU3162" i="113"/>
  <c r="AU1407" i="113"/>
  <c r="AU3347" i="113"/>
  <c r="AU1067" i="113"/>
  <c r="AU939" i="113"/>
  <c r="AU1301" i="113"/>
  <c r="AU1510" i="113"/>
  <c r="AU2592" i="113"/>
  <c r="AU3341" i="113"/>
  <c r="AU3559" i="113"/>
  <c r="AU2121" i="113"/>
  <c r="AU1366" i="113"/>
  <c r="AU2759" i="113"/>
  <c r="AU2165" i="113"/>
  <c r="AU2158" i="113"/>
  <c r="AU862" i="113"/>
  <c r="AU2984" i="113"/>
  <c r="AU2407" i="113"/>
  <c r="AU1789" i="113"/>
  <c r="AU2478" i="113"/>
  <c r="AU1818" i="113"/>
  <c r="AU3025" i="113"/>
  <c r="AU3338" i="113"/>
  <c r="AU3023" i="113"/>
  <c r="AU3093" i="113"/>
  <c r="AU2765" i="113"/>
  <c r="AU1496" i="113"/>
  <c r="AU3278" i="113"/>
  <c r="AU1322" i="113"/>
  <c r="AU3387" i="113"/>
  <c r="AU3116" i="113"/>
  <c r="AU1752" i="113"/>
  <c r="AU2055" i="113"/>
  <c r="AU1760" i="113"/>
  <c r="AU2839" i="113"/>
  <c r="AU414" i="113"/>
  <c r="AU1860" i="113"/>
  <c r="AU1429" i="113"/>
  <c r="AU22" i="113"/>
  <c r="AU869" i="113"/>
  <c r="AU1724" i="113"/>
  <c r="AU386" i="113"/>
  <c r="AU2414" i="113"/>
  <c r="AU1859" i="113"/>
  <c r="AU2807" i="113"/>
  <c r="AU496" i="113"/>
  <c r="AU2406" i="113"/>
  <c r="AU797" i="113"/>
  <c r="AU647" i="113"/>
  <c r="AU547" i="113"/>
  <c r="AU833" i="113"/>
  <c r="AU3268" i="113"/>
  <c r="AU2236" i="113"/>
  <c r="AU3309" i="113"/>
  <c r="AU2700" i="113"/>
  <c r="AU2589" i="113"/>
  <c r="AU3386" i="113"/>
  <c r="AU2540" i="113"/>
  <c r="AU2775" i="113"/>
  <c r="AU3523" i="113"/>
  <c r="AU2143" i="113"/>
  <c r="AU2624" i="113"/>
  <c r="AU2011" i="113"/>
  <c r="AU2480" i="113"/>
  <c r="AU2150" i="113"/>
  <c r="AU1651" i="113"/>
  <c r="AU1762" i="113"/>
  <c r="AU1567" i="113"/>
  <c r="AU994" i="113"/>
  <c r="AU2918" i="113"/>
  <c r="AU3167" i="113"/>
  <c r="AU1242" i="113"/>
  <c r="AU2506" i="113"/>
  <c r="AU3334" i="113"/>
  <c r="AU1721" i="113"/>
  <c r="AU2264" i="113"/>
  <c r="AU2450" i="113"/>
  <c r="AU2544" i="113"/>
  <c r="AU2828" i="113"/>
  <c r="AU3045" i="113"/>
  <c r="AU3315" i="113"/>
  <c r="AU426" i="113"/>
  <c r="AU2993" i="113"/>
  <c r="AU1328" i="113"/>
  <c r="AU460" i="113"/>
  <c r="AU1436" i="113"/>
  <c r="AU1151" i="113"/>
  <c r="AU3566" i="112"/>
  <c r="AU724" i="113"/>
  <c r="AU1358" i="113"/>
  <c r="AU1044" i="113"/>
  <c r="AU2827" i="113"/>
  <c r="AU546" i="113"/>
  <c r="AU646" i="113"/>
  <c r="AU1085" i="113"/>
  <c r="AU2907" i="113"/>
  <c r="AU1153" i="113"/>
  <c r="AU971" i="113"/>
  <c r="AU715" i="113"/>
  <c r="AU785" i="113"/>
  <c r="AU2020" i="113"/>
  <c r="AU579" i="113"/>
  <c r="AU679" i="113"/>
  <c r="AU995" i="113"/>
  <c r="AU278" i="113"/>
  <c r="AU3406" i="112"/>
  <c r="AU35" i="113"/>
  <c r="AU3387" i="112"/>
  <c r="AU3305" i="112"/>
  <c r="AU3384" i="112"/>
  <c r="AU1543" i="113"/>
  <c r="AU2658" i="113"/>
  <c r="AU280" i="113"/>
  <c r="AU2149" i="113"/>
  <c r="AU3419" i="113"/>
  <c r="AU3189" i="113"/>
  <c r="AU722" i="113"/>
  <c r="AU2586" i="113"/>
  <c r="AU1299" i="113"/>
  <c r="AU2085" i="113"/>
  <c r="AU2879" i="113"/>
  <c r="AU974" i="113"/>
  <c r="AU385" i="113"/>
  <c r="AU2155" i="113"/>
  <c r="AU2339" i="113"/>
  <c r="AU996" i="113"/>
  <c r="AU1796" i="113"/>
  <c r="AU1364" i="113"/>
  <c r="AU3234" i="113"/>
  <c r="AU1764" i="113"/>
  <c r="AU3382" i="112"/>
  <c r="AU1013" i="113"/>
  <c r="AU1102" i="113"/>
  <c r="AU1945" i="113"/>
  <c r="AU2539" i="113"/>
  <c r="AU202" i="113"/>
  <c r="AU1400" i="113"/>
  <c r="AU1725" i="113"/>
  <c r="AU1244" i="113"/>
  <c r="AU136" i="113"/>
  <c r="AU1644" i="113"/>
  <c r="AU1656" i="113"/>
  <c r="AU65" i="113"/>
  <c r="AU55" i="113"/>
  <c r="AU1215" i="113"/>
  <c r="AU790" i="113"/>
  <c r="AU782" i="113"/>
  <c r="AU1866" i="113"/>
  <c r="AU3348" i="112"/>
  <c r="AU2625" i="112"/>
  <c r="AU2521" i="112"/>
  <c r="AU922" i="113"/>
  <c r="AU131" i="113"/>
  <c r="AU204" i="113"/>
  <c r="AU62" i="113"/>
  <c r="AU1696" i="113"/>
  <c r="AU2990" i="113"/>
  <c r="AU2612" i="113"/>
  <c r="AU1289" i="113"/>
  <c r="AU1281" i="113"/>
  <c r="AU2834" i="113"/>
  <c r="AU2919" i="113"/>
  <c r="AU585" i="113"/>
  <c r="AU685" i="113"/>
  <c r="AU395" i="113"/>
  <c r="AU2053" i="113"/>
  <c r="AU786" i="113"/>
  <c r="AU2555" i="113"/>
  <c r="AU1830" i="113"/>
  <c r="AU320" i="113"/>
  <c r="AU1191" i="113"/>
  <c r="AU3258" i="113"/>
  <c r="AU2627" i="113"/>
  <c r="AU1187" i="113"/>
  <c r="AU319" i="113"/>
  <c r="AU284" i="113"/>
  <c r="AU3342" i="113"/>
  <c r="AU919" i="113"/>
  <c r="AU1259" i="113"/>
  <c r="AU719" i="113"/>
  <c r="AU825" i="113"/>
  <c r="AU1180" i="113"/>
  <c r="AU3091" i="112"/>
  <c r="AU249" i="113"/>
  <c r="AU358" i="113"/>
  <c r="AU2017" i="113"/>
  <c r="AU2341" i="113"/>
  <c r="AU3119" i="113"/>
  <c r="AU3186" i="113"/>
  <c r="AU2737" i="113"/>
  <c r="AU941" i="113"/>
  <c r="AU1824" i="113"/>
  <c r="AU2949" i="113"/>
  <c r="AU1324" i="113"/>
  <c r="AU1147" i="113"/>
  <c r="AU2525" i="112"/>
  <c r="AU2048" i="113"/>
  <c r="AU3096" i="113"/>
  <c r="AU923" i="113"/>
  <c r="AU2199" i="113"/>
  <c r="AU1759" i="113"/>
  <c r="AU2517" i="113"/>
  <c r="AU1296" i="113"/>
  <c r="AU3236" i="112"/>
  <c r="AU2948" i="112"/>
  <c r="AU3043" i="112"/>
  <c r="AU1120" i="113"/>
  <c r="AU2755" i="113"/>
  <c r="AU2631" i="112"/>
  <c r="AU1787" i="113"/>
  <c r="AU2337" i="113"/>
  <c r="AU3564" i="112"/>
  <c r="AU2989" i="112"/>
  <c r="AU95" i="113"/>
  <c r="AU2403" i="112"/>
  <c r="AU2945" i="112"/>
  <c r="AU3173" i="112"/>
  <c r="AU33" i="113"/>
  <c r="AU3135" i="113"/>
  <c r="AU3547" i="113"/>
  <c r="AU1365" i="113"/>
  <c r="AU3330" i="113"/>
  <c r="AU2954" i="113"/>
  <c r="AU1262" i="113"/>
  <c r="AU2826" i="113"/>
  <c r="AU3049" i="113"/>
  <c r="AU3091" i="113"/>
  <c r="AU1402" i="113"/>
  <c r="AU2543" i="113"/>
  <c r="AU3455" i="113"/>
  <c r="AU2443" i="113"/>
  <c r="AU3051" i="113"/>
  <c r="AU3316" i="113"/>
  <c r="AU2153" i="113"/>
  <c r="AU3052" i="113"/>
  <c r="AU2593" i="113"/>
  <c r="AU3245" i="113"/>
  <c r="AU2090" i="113"/>
  <c r="AU2664" i="113"/>
  <c r="AU2769" i="113"/>
  <c r="AU2479" i="113"/>
  <c r="AU2689" i="113"/>
  <c r="AU1250" i="113"/>
  <c r="AU3488" i="113"/>
  <c r="AU2523" i="113"/>
  <c r="AU3240" i="113"/>
  <c r="AU2955" i="113"/>
  <c r="AU3094" i="113"/>
  <c r="AU2448" i="113"/>
  <c r="AU1389" i="113"/>
  <c r="AU3331" i="113"/>
  <c r="AU2991" i="113"/>
  <c r="AU2829" i="113"/>
  <c r="AU3459" i="113"/>
  <c r="AU2621" i="113"/>
  <c r="AU2268" i="113"/>
  <c r="AU2381" i="113"/>
  <c r="AU1782" i="113"/>
  <c r="AU3351" i="113"/>
  <c r="AU1545" i="113"/>
  <c r="AU2376" i="113"/>
  <c r="AU1501" i="113"/>
  <c r="AU1942" i="113"/>
  <c r="AU2916" i="113"/>
  <c r="AU2144" i="113"/>
  <c r="AU3557" i="113"/>
  <c r="AU2623" i="113"/>
  <c r="AU2628" i="113"/>
  <c r="AU2559" i="113"/>
  <c r="AU2125" i="113"/>
  <c r="AU3380" i="113"/>
  <c r="AU2093" i="113"/>
  <c r="AU3192" i="113"/>
  <c r="AU3533" i="113"/>
  <c r="AU2380" i="113"/>
  <c r="AU2081" i="113"/>
  <c r="AU3567" i="113"/>
  <c r="AU2226" i="113"/>
  <c r="AU2685" i="113"/>
  <c r="AU3381" i="113"/>
  <c r="AU2683" i="113"/>
  <c r="AU1751" i="113"/>
  <c r="AU2588" i="113"/>
  <c r="AU2813" i="113"/>
  <c r="AU2230" i="113"/>
  <c r="AU1566" i="113"/>
  <c r="AU2549" i="113"/>
  <c r="AU1974" i="113"/>
  <c r="AU1795" i="113"/>
  <c r="AU866" i="113"/>
  <c r="AU2073" i="113"/>
  <c r="AU2553" i="113"/>
  <c r="AU1829" i="113"/>
  <c r="AU1361" i="113"/>
  <c r="AU1467" i="113"/>
  <c r="AU1913" i="113"/>
  <c r="AU2630" i="113"/>
  <c r="AU1654" i="113"/>
  <c r="AU1441" i="113"/>
  <c r="AU1758" i="113"/>
  <c r="AU3407" i="113"/>
  <c r="AU2145" i="113"/>
  <c r="AU3479" i="113"/>
  <c r="AU3554" i="113"/>
  <c r="AU1757" i="113"/>
  <c r="AU1433" i="113"/>
  <c r="AU2632" i="113"/>
  <c r="AU2335" i="113"/>
  <c r="AU966" i="113"/>
  <c r="AU3121" i="113"/>
  <c r="AU3414" i="113"/>
  <c r="AU3388" i="113"/>
  <c r="AU2838" i="113"/>
  <c r="AU2163" i="113"/>
  <c r="AU2660" i="113"/>
  <c r="AU2449" i="113"/>
  <c r="AU2087" i="113"/>
  <c r="AU3560" i="113"/>
  <c r="AU3099" i="113"/>
  <c r="AU2772" i="113"/>
  <c r="AU2308" i="113"/>
  <c r="AU1786" i="113"/>
  <c r="AU2262" i="113"/>
  <c r="AU1323" i="113"/>
  <c r="AU3412" i="113"/>
  <c r="AU3600" i="113"/>
  <c r="AU2451" i="113"/>
  <c r="AU3454" i="113"/>
  <c r="AU2445" i="113"/>
  <c r="AU1858" i="113"/>
  <c r="AU1214" i="113"/>
  <c r="AU1865" i="113"/>
  <c r="AU3562" i="113"/>
  <c r="AU2154" i="113"/>
  <c r="AU3404" i="113"/>
  <c r="AU3493" i="113"/>
  <c r="AU2898" i="113"/>
  <c r="AU1715" i="113"/>
  <c r="AU1726" i="113"/>
  <c r="AU1571" i="113"/>
  <c r="AU1975" i="113"/>
  <c r="AU3555" i="113"/>
  <c r="AU2622" i="113"/>
  <c r="AU1639" i="113"/>
  <c r="AU1076" i="113"/>
  <c r="AU3605" i="113"/>
  <c r="AU1359" i="113"/>
  <c r="AU1946" i="113"/>
  <c r="AU1174" i="113"/>
  <c r="AU2118" i="113"/>
  <c r="AU751" i="113"/>
  <c r="AU2915" i="113"/>
  <c r="AU940" i="113"/>
  <c r="AU2920" i="113"/>
  <c r="AU678" i="113"/>
  <c r="AU578" i="113"/>
  <c r="AU1875" i="113"/>
  <c r="AU348" i="113"/>
  <c r="AU1390" i="113"/>
  <c r="AU927" i="113"/>
  <c r="AU2613" i="113"/>
  <c r="AU791" i="113"/>
  <c r="AU325" i="113"/>
  <c r="AU2551" i="113"/>
  <c r="AU894" i="113"/>
  <c r="AU2988" i="113"/>
  <c r="AU1043" i="113"/>
  <c r="AU2412" i="113"/>
  <c r="AU904" i="113"/>
  <c r="AU1317" i="113"/>
  <c r="AU1227" i="113"/>
  <c r="AU2695" i="113"/>
  <c r="AU2740" i="113"/>
  <c r="AU2900" i="113"/>
  <c r="AU3101" i="113"/>
  <c r="AU3460" i="113"/>
  <c r="AU3497" i="113"/>
  <c r="AU778" i="113"/>
  <c r="AU3531" i="113"/>
  <c r="AU1753" i="113"/>
  <c r="AU2009" i="113"/>
  <c r="AU2885" i="113"/>
  <c r="AU1463" i="113"/>
  <c r="AU2590" i="113"/>
  <c r="AU2883" i="113"/>
  <c r="AU1387" i="113"/>
  <c r="AU774" i="113"/>
  <c r="AU1206" i="113"/>
  <c r="AU1468" i="113"/>
  <c r="AU1754" i="113"/>
  <c r="AU2557" i="113"/>
  <c r="AU3402" i="112"/>
  <c r="AU2560" i="113"/>
  <c r="AU1870" i="113"/>
  <c r="AU1295" i="113"/>
  <c r="AU3474" i="113"/>
  <c r="AU2876" i="113"/>
  <c r="AU1716" i="113"/>
  <c r="AU1134" i="113"/>
  <c r="AU3526" i="113"/>
  <c r="AU140" i="113"/>
  <c r="AU213" i="113"/>
  <c r="AU1479" i="113"/>
  <c r="AU1695" i="113"/>
  <c r="AU1861" i="113"/>
  <c r="AU1424" i="113"/>
  <c r="AU1062" i="113"/>
  <c r="AU143" i="113"/>
  <c r="AU166" i="113"/>
  <c r="AU2235" i="113"/>
  <c r="AU1114" i="113"/>
  <c r="AU2978" i="113"/>
  <c r="AU615" i="113"/>
  <c r="AU515" i="113"/>
  <c r="AU393" i="113"/>
  <c r="AU2987" i="112"/>
  <c r="AU1336" i="113"/>
  <c r="AU3123" i="113"/>
  <c r="AU219" i="113"/>
  <c r="AU1038" i="113"/>
  <c r="AU1733" i="113"/>
  <c r="AU2228" i="113"/>
  <c r="AU3173" i="113"/>
  <c r="AU1650" i="113"/>
  <c r="AU2538" i="113"/>
  <c r="AU2015" i="113"/>
  <c r="AU3127" i="113"/>
  <c r="AU1502" i="113"/>
  <c r="AU2524" i="113"/>
  <c r="AU2334" i="113"/>
  <c r="AU1445" i="113"/>
  <c r="AU2415" i="113"/>
  <c r="AU3237" i="113"/>
  <c r="AU1315" i="113"/>
  <c r="AU2019" i="113"/>
  <c r="AU1756" i="113"/>
  <c r="AU2519" i="113"/>
  <c r="AU1643" i="113"/>
  <c r="AU2007" i="113"/>
  <c r="AU2917" i="113"/>
  <c r="AU1394" i="113"/>
  <c r="AU1369" i="113"/>
  <c r="AU1149" i="113"/>
  <c r="AU1278" i="113"/>
  <c r="AU3050" i="113"/>
  <c r="AU1186" i="113"/>
  <c r="AU2903" i="113"/>
  <c r="AU2005" i="113"/>
  <c r="AU3092" i="113"/>
  <c r="AU3202" i="113"/>
  <c r="AU3100" i="113"/>
  <c r="AU859" i="113"/>
  <c r="AU1581" i="113"/>
  <c r="AU549" i="113"/>
  <c r="AU649" i="113"/>
  <c r="AU2703" i="113"/>
  <c r="AU1000" i="113"/>
  <c r="AU3242" i="113"/>
  <c r="AU511" i="113"/>
  <c r="AU611" i="113"/>
  <c r="AU3562" i="112"/>
  <c r="AU2773" i="113"/>
  <c r="AU491" i="113"/>
  <c r="AU977" i="113"/>
  <c r="AU827" i="113"/>
  <c r="AU3308" i="112"/>
  <c r="AU3418" i="112"/>
  <c r="AU3268" i="112"/>
  <c r="AU165" i="113"/>
  <c r="AU3310" i="113"/>
  <c r="AU102" i="113"/>
  <c r="AU2804" i="112"/>
  <c r="AU3233" i="112"/>
  <c r="AU2015" i="112"/>
  <c r="AU967" i="113"/>
  <c r="AU396" i="113"/>
  <c r="AU863" i="113"/>
  <c r="AU113" i="113"/>
  <c r="AU1373" i="113"/>
  <c r="AU3339" i="113"/>
  <c r="AU3452" i="113"/>
  <c r="AU3266" i="113"/>
  <c r="AU2344" i="113"/>
  <c r="AU1658" i="113"/>
  <c r="AU3548" i="113"/>
  <c r="AU419" i="113"/>
  <c r="AU3598" i="112"/>
  <c r="AU1219" i="113"/>
  <c r="AU2982" i="113"/>
  <c r="AU1156" i="113"/>
  <c r="AU1943" i="113"/>
  <c r="AU2343" i="113"/>
  <c r="AU1327" i="113"/>
  <c r="AU2127" i="113"/>
  <c r="AU1544" i="113"/>
  <c r="AU3412" i="112"/>
  <c r="AU1689" i="113"/>
  <c r="AU2691" i="113"/>
  <c r="AU1256" i="113"/>
  <c r="AU345" i="113"/>
  <c r="AU718" i="113"/>
  <c r="AU2914" i="113"/>
  <c r="AU752" i="113"/>
  <c r="AU920" i="113"/>
  <c r="AU3303" i="112"/>
  <c r="AU473" i="113"/>
  <c r="AU3263" i="112"/>
  <c r="AU1224" i="113"/>
  <c r="AU2941" i="112"/>
  <c r="AU584" i="113"/>
  <c r="AU684" i="113"/>
  <c r="AU3100" i="112"/>
  <c r="AU3563" i="112"/>
  <c r="AU2082" i="112"/>
  <c r="AU137" i="113"/>
  <c r="AU2299" i="113"/>
  <c r="AU3053" i="113"/>
  <c r="AU992" i="113"/>
  <c r="AU3090" i="113"/>
  <c r="AU1697" i="113"/>
  <c r="AU2802" i="113"/>
  <c r="AU3122" i="113"/>
  <c r="AU542" i="113"/>
  <c r="AU642" i="113"/>
  <c r="AU1948" i="113"/>
  <c r="AU1857" i="113"/>
  <c r="AU1835" i="113"/>
  <c r="AU2077" i="113"/>
  <c r="AU2767" i="113"/>
  <c r="AU1071" i="113"/>
  <c r="AU1138" i="113"/>
  <c r="AU1106" i="113"/>
  <c r="AU1139" i="113"/>
  <c r="AU418" i="113"/>
  <c r="AU290" i="113"/>
  <c r="AU1068" i="113"/>
  <c r="AU3494" i="112"/>
  <c r="AU3528" i="112"/>
  <c r="AU3454" i="112"/>
  <c r="AU3408" i="112"/>
  <c r="AU1072" i="113"/>
  <c r="AU1428" i="113"/>
  <c r="AU3228" i="112"/>
  <c r="AU1103" i="113"/>
  <c r="AU2772" i="112"/>
  <c r="AU96" i="113"/>
  <c r="AU1048" i="113"/>
  <c r="AU3199" i="113"/>
  <c r="AU1794" i="113"/>
  <c r="AU1618" i="113"/>
  <c r="AU1623" i="113"/>
  <c r="AU1622" i="113"/>
  <c r="AU1840" i="113"/>
  <c r="AU361" i="113"/>
  <c r="AU1392" i="113"/>
  <c r="AU1583" i="113"/>
  <c r="AU1356" i="113"/>
  <c r="AU198" i="113"/>
  <c r="AU2633" i="113"/>
  <c r="AU3057" i="112"/>
  <c r="AU379" i="113"/>
  <c r="AU1136" i="113"/>
  <c r="AU1255" i="113"/>
  <c r="AU1714" i="113"/>
  <c r="AU3416" i="112"/>
  <c r="AU2975" i="112"/>
  <c r="AU1871" i="112"/>
  <c r="AU1981" i="112"/>
  <c r="AU467" i="113"/>
  <c r="AU901" i="113"/>
  <c r="AU3279" i="113"/>
  <c r="AU2000" i="113"/>
  <c r="AU930" i="113"/>
  <c r="AU3199" i="112"/>
  <c r="AU1792" i="113"/>
  <c r="AU3486" i="112"/>
  <c r="AU1622" i="112"/>
  <c r="AU1012" i="113"/>
  <c r="AU1212" i="113"/>
  <c r="AU3264" i="113"/>
  <c r="AU3604" i="113"/>
  <c r="AU1386" i="113"/>
  <c r="AU1438" i="113"/>
  <c r="AU3055" i="113"/>
  <c r="AU2805" i="113"/>
  <c r="AU3558" i="113"/>
  <c r="AU2840" i="113"/>
  <c r="AU2812" i="113"/>
  <c r="AU3043" i="113"/>
  <c r="AU1542" i="113"/>
  <c r="AU2908" i="113"/>
  <c r="AU2878" i="113"/>
  <c r="AU1426" i="113"/>
  <c r="AU3190" i="113"/>
  <c r="AU2146" i="113"/>
  <c r="AU3097" i="113"/>
  <c r="AU3481" i="113"/>
  <c r="AU3125" i="113"/>
  <c r="AU3522" i="113"/>
  <c r="AU2446" i="113"/>
  <c r="AU2974" i="113"/>
  <c r="AU2774" i="113"/>
  <c r="AU970" i="113"/>
  <c r="AU3241" i="113"/>
  <c r="AU1690" i="113"/>
  <c r="AU3272" i="113"/>
  <c r="AU2413" i="113"/>
  <c r="AU1350" i="113"/>
  <c r="AU2977" i="113"/>
  <c r="AU2811" i="113"/>
  <c r="AU3187" i="113"/>
  <c r="AU2625" i="113"/>
  <c r="AU2830" i="113"/>
  <c r="AU2979" i="113"/>
  <c r="AU2845" i="113"/>
  <c r="AU2842" i="113"/>
  <c r="AU2738" i="113"/>
  <c r="AU3595" i="113"/>
  <c r="AU1326" i="113"/>
  <c r="AU2160" i="113"/>
  <c r="AU3410" i="113"/>
  <c r="AU2046" i="113"/>
  <c r="AU3236" i="113"/>
  <c r="AU1517" i="113"/>
  <c r="AU3477" i="113"/>
  <c r="AU3602" i="113"/>
  <c r="AU3200" i="113"/>
  <c r="AU3095" i="113"/>
  <c r="AU2736" i="113"/>
  <c r="AU2880" i="113"/>
  <c r="AU2552" i="113"/>
  <c r="AU2270" i="113"/>
  <c r="AU2488" i="113"/>
  <c r="AU2951" i="113"/>
  <c r="AU2847" i="113"/>
  <c r="AU2018" i="113"/>
  <c r="AU1461" i="113"/>
  <c r="AU3131" i="113"/>
  <c r="AU2194" i="113"/>
  <c r="AU3524" i="113"/>
  <c r="AU2336" i="113"/>
  <c r="AU3126" i="113"/>
  <c r="AU2375" i="113"/>
  <c r="AU1210" i="113"/>
  <c r="AU2992" i="113"/>
  <c r="AU2881" i="113"/>
  <c r="AU3405" i="113"/>
  <c r="AU2732" i="113"/>
  <c r="AU1399" i="113"/>
  <c r="AU3476" i="113"/>
  <c r="AU3484" i="113"/>
  <c r="AU2952" i="113"/>
  <c r="AU2142" i="113"/>
  <c r="AU2757" i="113"/>
  <c r="AU3596" i="113"/>
  <c r="AU1395" i="113"/>
  <c r="AU2733" i="113"/>
  <c r="AU3549" i="113"/>
  <c r="AU3480" i="113"/>
  <c r="AU1838" i="113"/>
  <c r="AU2370" i="113"/>
  <c r="AU3603" i="113"/>
  <c r="AU2618" i="113"/>
  <c r="AU2983" i="113"/>
  <c r="AU3336" i="113"/>
  <c r="AU3489" i="113"/>
  <c r="AU3056" i="113"/>
  <c r="AU2668" i="113"/>
  <c r="AU2002" i="113"/>
  <c r="AU2505" i="113"/>
  <c r="AU3124" i="113"/>
  <c r="AU3552" i="113"/>
  <c r="AU1793" i="113"/>
  <c r="AU2556" i="113"/>
  <c r="AU2298" i="113"/>
  <c r="AU2416" i="113"/>
  <c r="AU1998" i="113"/>
  <c r="AU2835" i="113"/>
  <c r="AU2547" i="113"/>
  <c r="AU3451" i="113"/>
  <c r="AU2152" i="113"/>
  <c r="AU2483" i="113"/>
  <c r="AU1905" i="113"/>
  <c r="AU3194" i="113"/>
  <c r="AU1727" i="113"/>
  <c r="AU1874" i="113"/>
  <c r="AU3456" i="113"/>
  <c r="AU3601" i="113"/>
  <c r="AU1582" i="113"/>
  <c r="AU3137" i="113"/>
  <c r="AU2086" i="113"/>
  <c r="AU1546" i="113"/>
  <c r="AU1765" i="113"/>
  <c r="AU1585" i="113"/>
  <c r="AU2122" i="113"/>
  <c r="AU3168" i="113"/>
  <c r="AU3403" i="113"/>
  <c r="AU2554" i="113"/>
  <c r="AU3262" i="113"/>
  <c r="AU1150" i="113"/>
  <c r="AU3061" i="113"/>
  <c r="AU2760" i="113"/>
  <c r="AU3350" i="113"/>
  <c r="AU1473" i="113"/>
  <c r="AU2089" i="113"/>
  <c r="AU997" i="113"/>
  <c r="AU2162" i="113"/>
  <c r="AU1749" i="113"/>
  <c r="AU1577" i="113"/>
  <c r="AU789" i="113"/>
  <c r="AU1831" i="113"/>
  <c r="AU459" i="113"/>
  <c r="AU1645" i="113"/>
  <c r="AU464" i="113"/>
  <c r="AU492" i="113"/>
  <c r="AU795" i="113"/>
  <c r="AU3129" i="112"/>
  <c r="AU3054" i="113"/>
  <c r="AU2686" i="113"/>
  <c r="AU2008" i="113"/>
  <c r="AU794" i="113"/>
  <c r="AU1041" i="113"/>
  <c r="AU2263" i="113"/>
  <c r="AU2516" i="113"/>
  <c r="AU497" i="113"/>
  <c r="AU1798" i="113"/>
  <c r="AU205" i="113"/>
  <c r="AU1511" i="113"/>
  <c r="AU1225" i="113"/>
  <c r="AU2266" i="113"/>
  <c r="AU3416" i="113"/>
  <c r="AU1761" i="113"/>
  <c r="AU2946" i="113"/>
  <c r="AU3275" i="113"/>
  <c r="AU1357" i="113"/>
  <c r="AU2594" i="113"/>
  <c r="AU2201" i="113"/>
  <c r="AU3115" i="113"/>
  <c r="AU3378" i="113"/>
  <c r="AU2976" i="113"/>
  <c r="AU3556" i="113"/>
  <c r="AU1403" i="113"/>
  <c r="AU2126" i="113"/>
  <c r="AU1841" i="113"/>
  <c r="AU1439" i="113"/>
  <c r="AU2408" i="113"/>
  <c r="AU3308" i="113"/>
  <c r="AU2302" i="113"/>
  <c r="AU2913" i="113"/>
  <c r="AU3048" i="113"/>
  <c r="AU2704" i="113"/>
  <c r="AU1393" i="113"/>
  <c r="AU3128" i="113"/>
  <c r="AU2522" i="113"/>
  <c r="AU2849" i="113"/>
  <c r="AU3243" i="113"/>
  <c r="AU1354" i="113"/>
  <c r="AU1720" i="113"/>
  <c r="AU1406" i="113"/>
  <c r="AU350" i="113"/>
  <c r="AU1578" i="113"/>
  <c r="AU1353" i="113"/>
  <c r="AU1006" i="113"/>
  <c r="AU329" i="113"/>
  <c r="AU1827" i="113"/>
  <c r="AU822" i="113"/>
  <c r="AU1570" i="113"/>
  <c r="AU318" i="113"/>
  <c r="AU1355" i="113"/>
  <c r="AU1330" i="113"/>
  <c r="AU2057" i="113"/>
  <c r="AU2975" i="113"/>
  <c r="AU1207" i="113"/>
  <c r="AU1371" i="113"/>
  <c r="AU1185" i="113"/>
  <c r="AU1903" i="113"/>
  <c r="AU2092" i="113"/>
  <c r="AU898" i="113"/>
  <c r="AU1331" i="113"/>
  <c r="AU3239" i="113"/>
  <c r="AU3209" i="113"/>
  <c r="AU2777" i="113"/>
  <c r="AU2989" i="113"/>
  <c r="AU3346" i="113"/>
  <c r="AU2909" i="113"/>
  <c r="AU3059" i="113"/>
  <c r="AU3332" i="113"/>
  <c r="AU2119" i="113"/>
  <c r="AU2237" i="113"/>
  <c r="AU3098" i="113"/>
  <c r="AU1286" i="113"/>
  <c r="AU2307" i="113"/>
  <c r="AU3267" i="113"/>
  <c r="AU2810" i="113"/>
  <c r="AU1939" i="113"/>
  <c r="AU2884" i="113"/>
  <c r="AU3492" i="113"/>
  <c r="AU1579" i="113"/>
  <c r="AU1213" i="113"/>
  <c r="AU2629" i="113"/>
  <c r="AU1805" i="113"/>
  <c r="AU2848" i="113"/>
  <c r="AU2229" i="113"/>
  <c r="AU1949" i="113"/>
  <c r="AU3340" i="113"/>
  <c r="AU3133" i="113"/>
  <c r="AU2619" i="113"/>
  <c r="AU2196" i="113"/>
  <c r="AU3415" i="113"/>
  <c r="AU1370" i="113"/>
  <c r="AU2659" i="113"/>
  <c r="AU2482" i="113"/>
  <c r="AU864" i="113"/>
  <c r="AU1588" i="113"/>
  <c r="AU860" i="113"/>
  <c r="AU2444" i="113"/>
  <c r="AU2191" i="113"/>
  <c r="AU1002" i="113"/>
  <c r="AU1938" i="113"/>
  <c r="AU3064" i="113"/>
  <c r="AU1435" i="113"/>
  <c r="AU905" i="113"/>
  <c r="AU2806" i="113"/>
  <c r="AU1471" i="113"/>
  <c r="AU498" i="113"/>
  <c r="AU2763" i="113"/>
  <c r="AU1440" i="113"/>
  <c r="AU2833" i="112"/>
  <c r="AU328" i="113"/>
  <c r="AU1472" i="113"/>
  <c r="AU3202" i="112"/>
  <c r="AU288" i="113"/>
  <c r="AU1148" i="113"/>
  <c r="AU3490" i="112"/>
  <c r="AU1790" i="113"/>
  <c r="AU3276" i="113"/>
  <c r="AU2231" i="113"/>
  <c r="AU2197" i="113"/>
  <c r="AU1910" i="113"/>
  <c r="AU2684" i="113"/>
  <c r="AU1979" i="113"/>
  <c r="AU2379" i="113"/>
  <c r="AU2227" i="113"/>
  <c r="AU723" i="113"/>
  <c r="AU1249" i="113"/>
  <c r="AU1691" i="113"/>
  <c r="AU359" i="113"/>
  <c r="AU1248" i="113"/>
  <c r="AU2342" i="113"/>
  <c r="AU2616" i="113"/>
  <c r="AU1657" i="113"/>
  <c r="AU471" i="113"/>
  <c r="AU1575" i="113"/>
  <c r="AU2304" i="113"/>
  <c r="AU1947" i="113"/>
  <c r="AU1732" i="113"/>
  <c r="AU252" i="113"/>
  <c r="AU2803" i="112"/>
  <c r="AU1316" i="113"/>
  <c r="AU1144" i="113"/>
  <c r="AU104" i="113"/>
  <c r="AU1803" i="113"/>
  <c r="AU3136" i="112"/>
  <c r="AU2661" i="113"/>
  <c r="AU1075" i="113"/>
  <c r="AU3064" i="112"/>
  <c r="AU3227" i="112"/>
  <c r="AU783" i="113"/>
  <c r="AU3560" i="112"/>
  <c r="AU2198" i="113"/>
  <c r="AU59" i="113"/>
  <c r="AU69" i="113"/>
  <c r="AU613" i="113"/>
  <c r="AU513" i="113"/>
  <c r="AU1982" i="112"/>
  <c r="AU182" i="113"/>
  <c r="AU2129" i="113"/>
  <c r="AU3065" i="113"/>
  <c r="AU3163" i="113"/>
  <c r="AU2525" i="113"/>
  <c r="AU2971" i="113"/>
  <c r="AU1372" i="113"/>
  <c r="AU2503" i="113"/>
  <c r="AU1459" i="113"/>
  <c r="AU1110" i="113"/>
  <c r="AU2232" i="113"/>
  <c r="AU1285" i="113"/>
  <c r="AU353" i="113"/>
  <c r="AU1143" i="113"/>
  <c r="AU351" i="113"/>
  <c r="AU1145" i="113"/>
  <c r="AU1748" i="113"/>
  <c r="AU918" i="113"/>
  <c r="AU2692" i="113"/>
  <c r="AU461" i="113"/>
  <c r="AU2774" i="112"/>
  <c r="AU100" i="113"/>
  <c r="AU1713" i="113"/>
  <c r="AU2021" i="113"/>
  <c r="AU23" i="113"/>
  <c r="AU132" i="113"/>
  <c r="AU2793" i="112"/>
  <c r="AU2345" i="113"/>
  <c r="AU1476" i="113"/>
  <c r="AU423" i="113"/>
  <c r="AU2269" i="113"/>
  <c r="AU2957" i="113"/>
  <c r="AU1290" i="113"/>
  <c r="AU2770" i="113"/>
  <c r="AU937" i="113"/>
  <c r="AU1408" i="113"/>
  <c r="AU3171" i="113"/>
  <c r="AU1108" i="113"/>
  <c r="AU1039" i="113"/>
  <c r="AU1042" i="113"/>
  <c r="AU1367" i="113"/>
  <c r="AU1288" i="113"/>
  <c r="AU1826" i="113"/>
  <c r="AU2734" i="112"/>
  <c r="AU3496" i="112"/>
  <c r="AU2272" i="113"/>
  <c r="AU3205" i="112"/>
  <c r="AU990" i="113"/>
  <c r="AU2915" i="112"/>
  <c r="AU3078" i="112"/>
  <c r="AU1314" i="113"/>
  <c r="AU896" i="113"/>
  <c r="AU1404" i="113"/>
  <c r="AU3243" i="112"/>
  <c r="AU2147" i="113"/>
  <c r="AU781" i="113"/>
  <c r="AU146" i="113"/>
  <c r="AU2451" i="112"/>
  <c r="AU2230" i="112"/>
  <c r="AU3136" i="113"/>
  <c r="AU272" i="113"/>
  <c r="AU387" i="113"/>
  <c r="AU3137" i="112"/>
  <c r="AU3344" i="112"/>
  <c r="AU1109" i="113"/>
  <c r="AU2610" i="113"/>
  <c r="AU753" i="113"/>
  <c r="AU1243" i="113"/>
  <c r="AU1104" i="113"/>
  <c r="AU2827" i="112"/>
  <c r="AU721" i="113"/>
  <c r="AU2950" i="112"/>
  <c r="AU3458" i="112"/>
  <c r="AU1247" i="113"/>
  <c r="AU865" i="113"/>
  <c r="AU420" i="113"/>
  <c r="AU1152" i="113"/>
  <c r="AU466" i="113"/>
  <c r="AU324" i="113"/>
  <c r="AU1011" i="113"/>
  <c r="AU380" i="113"/>
  <c r="AU3525" i="112"/>
  <c r="AU1507" i="113"/>
  <c r="AU3093" i="112"/>
  <c r="AU2845" i="112"/>
  <c r="AU2916" i="112"/>
  <c r="AU3352" i="112"/>
  <c r="AU3461" i="112"/>
  <c r="AU2412" i="112"/>
  <c r="AU2552" i="112"/>
  <c r="AU2502" i="112"/>
  <c r="AU3028" i="112"/>
  <c r="AU3594" i="112"/>
  <c r="AU1388" i="113"/>
  <c r="AU784" i="113"/>
  <c r="AU1616" i="113"/>
  <c r="AU1877" i="113"/>
  <c r="AU931" i="113"/>
  <c r="AU177" i="113"/>
  <c r="AU517" i="113"/>
  <c r="AU617" i="113"/>
  <c r="AU3244" i="113"/>
  <c r="AU1209" i="113"/>
  <c r="AU183" i="113"/>
  <c r="AU1398" i="113"/>
  <c r="AU424" i="113"/>
  <c r="AU128" i="113"/>
  <c r="AU1157" i="113"/>
  <c r="AU1251" i="113"/>
  <c r="AU928" i="113"/>
  <c r="AU1179" i="113"/>
  <c r="AU180" i="113"/>
  <c r="AU148" i="113"/>
  <c r="AU145" i="113"/>
  <c r="AU66" i="113"/>
  <c r="AU56" i="113"/>
  <c r="AU77" i="113"/>
  <c r="AU58" i="113"/>
  <c r="AU68" i="113"/>
  <c r="AU106" i="113"/>
  <c r="AU2949" i="112"/>
  <c r="AU3411" i="112"/>
  <c r="AU38" i="113"/>
  <c r="AU3240" i="112"/>
  <c r="AU109" i="113"/>
  <c r="AU2730" i="112"/>
  <c r="AU1360" i="113"/>
  <c r="AU2808" i="112"/>
  <c r="AU3115" i="112"/>
  <c r="AU2157" i="112"/>
  <c r="AU1650" i="112"/>
  <c r="AU422" i="113"/>
  <c r="AU3135" i="112"/>
  <c r="AU606" i="113"/>
  <c r="AU506" i="113"/>
  <c r="AU717" i="113"/>
  <c r="AU2979" i="112"/>
  <c r="AU2374" i="112"/>
  <c r="AU2199" i="112"/>
  <c r="AU93" i="113"/>
  <c r="AU1758" i="112"/>
  <c r="AU1766" i="113"/>
  <c r="AU2976" i="112"/>
  <c r="AU3262" i="112"/>
  <c r="AU2503" i="112"/>
  <c r="AU472" i="113"/>
  <c r="AU2555" i="112"/>
  <c r="AU3048" i="112"/>
  <c r="AU2907" i="112"/>
  <c r="AU2832" i="112"/>
  <c r="AU3599" i="112"/>
  <c r="AU3422" i="112"/>
  <c r="AU2124" i="112"/>
  <c r="AU929" i="112"/>
  <c r="AU2305" i="112"/>
  <c r="AU613" i="112"/>
  <c r="AU2699" i="112"/>
  <c r="AU2557" i="112"/>
  <c r="AU256" i="113"/>
  <c r="AU1966" i="112"/>
  <c r="AU2849" i="112"/>
  <c r="AU787" i="113"/>
  <c r="AU434" i="113"/>
  <c r="AU2939" i="112"/>
  <c r="AU3092" i="112"/>
  <c r="AU3059" i="112"/>
  <c r="AU2633" i="112"/>
  <c r="AU2541" i="112"/>
  <c r="AU2592" i="112"/>
  <c r="AU2902" i="112"/>
  <c r="AU19" i="113"/>
  <c r="AU2411" i="112"/>
  <c r="AU3172" i="112"/>
  <c r="AU277" i="113"/>
  <c r="AU1677" i="112"/>
  <c r="AU2834" i="112"/>
  <c r="AU2795" i="112"/>
  <c r="AU3404" i="112"/>
  <c r="AU2656" i="112"/>
  <c r="AU2686" i="112"/>
  <c r="AU2691" i="112"/>
  <c r="AU3524" i="112"/>
  <c r="AU3223" i="112"/>
  <c r="AU285" i="113"/>
  <c r="AU1945" i="112"/>
  <c r="AU1337" i="112"/>
  <c r="AU1329" i="112"/>
  <c r="AU2878" i="112"/>
  <c r="AU2831" i="112"/>
  <c r="AU2767" i="112"/>
  <c r="AU2917" i="112"/>
  <c r="AU2299" i="112"/>
  <c r="AU2083" i="112"/>
  <c r="AU219" i="112"/>
  <c r="AU2236" i="112"/>
  <c r="AU2051" i="112"/>
  <c r="AU421" i="113"/>
  <c r="AU2701" i="112"/>
  <c r="AU2805" i="112"/>
  <c r="AU1574" i="113"/>
  <c r="AU822" i="112"/>
  <c r="AU2399" i="112"/>
  <c r="AU1832" i="113"/>
  <c r="AU2697" i="112"/>
  <c r="AU2079" i="112"/>
  <c r="AU2920" i="112"/>
  <c r="AU862" i="112"/>
  <c r="AU534" i="112"/>
  <c r="AU2732" i="112"/>
  <c r="AU2935" i="112"/>
  <c r="AU2839" i="112"/>
  <c r="AU2791" i="112"/>
  <c r="AU3597" i="112"/>
  <c r="AU2775" i="112"/>
  <c r="AU429" i="112"/>
  <c r="AU349" i="113"/>
  <c r="AU3169" i="112"/>
  <c r="AU2913" i="112"/>
  <c r="AU2769" i="112"/>
  <c r="AU2088" i="113"/>
  <c r="AU1257" i="113"/>
  <c r="AU3052" i="112"/>
  <c r="AU1833" i="113"/>
  <c r="AU3347" i="112"/>
  <c r="AU1874" i="112"/>
  <c r="AU2466" i="112"/>
  <c r="AU318" i="112"/>
  <c r="AU3164" i="112"/>
  <c r="AU1870" i="112"/>
  <c r="AU1473" i="112"/>
  <c r="AU2630" i="112"/>
  <c r="AU1242" i="112"/>
  <c r="AU3264" i="112"/>
  <c r="AU1946" i="112"/>
  <c r="AU2232" i="112"/>
  <c r="AU2908" i="112"/>
  <c r="AU1794" i="112"/>
  <c r="AU1694" i="112"/>
  <c r="AU1041" i="112"/>
  <c r="AU1013" i="112"/>
  <c r="AU3315" i="112"/>
  <c r="AU2121" i="112"/>
  <c r="AU3420" i="112"/>
  <c r="AU469" i="112"/>
  <c r="AU509" i="112"/>
  <c r="AU3162" i="112"/>
  <c r="AU2654" i="112"/>
  <c r="AU2705" i="112"/>
  <c r="AU3258" i="112"/>
  <c r="AU291" i="112"/>
  <c r="AU2590" i="112"/>
  <c r="AU1765" i="112"/>
  <c r="AU2736" i="112"/>
  <c r="AU467" i="112"/>
  <c r="AU1391" i="112"/>
  <c r="AU381" i="112"/>
  <c r="AU2417" i="112"/>
  <c r="AU2049" i="112"/>
  <c r="AU2704" i="112"/>
  <c r="AU2156" i="112"/>
  <c r="AU437" i="113"/>
  <c r="AU3097" i="112"/>
  <c r="AU1692" i="112"/>
  <c r="AU2307" i="112"/>
  <c r="AU1294" i="112"/>
  <c r="AU1208" i="112"/>
  <c r="AU954" i="112"/>
  <c r="AU2155" i="112"/>
  <c r="AU1148" i="112"/>
  <c r="AU2407" i="112"/>
  <c r="AU2693" i="112"/>
  <c r="AU2115" i="112"/>
  <c r="AU2071" i="112"/>
  <c r="AU1046" i="112"/>
  <c r="AU1084" i="112"/>
  <c r="AU3415" i="112"/>
  <c r="AU2163" i="112"/>
  <c r="AU750" i="112"/>
  <c r="AU1368" i="112"/>
  <c r="AU864" i="112"/>
  <c r="AU832" i="112"/>
  <c r="AU2944" i="112"/>
  <c r="AU1759" i="112"/>
  <c r="AU3204" i="112"/>
  <c r="AU2364" i="112"/>
  <c r="AU1975" i="112"/>
  <c r="AU1444" i="113"/>
  <c r="AU3053" i="112"/>
  <c r="AU1644" i="112"/>
  <c r="AU2475" i="112"/>
  <c r="AU1478" i="112"/>
  <c r="AU1184" i="112"/>
  <c r="AU2073" i="112"/>
  <c r="AU2551" i="112"/>
  <c r="AU2406" i="112"/>
  <c r="AU450" i="112"/>
  <c r="AU2472" i="112"/>
  <c r="AU434" i="112"/>
  <c r="AU2664" i="112"/>
  <c r="AU489" i="113"/>
  <c r="AU1646" i="112"/>
  <c r="AU1724" i="112"/>
  <c r="AU2338" i="112"/>
  <c r="AU3559" i="112"/>
  <c r="AU1115" i="112"/>
  <c r="AU1227" i="112"/>
  <c r="AU2544" i="112"/>
  <c r="AU2408" i="112"/>
  <c r="AU1872" i="112"/>
  <c r="AU1259" i="112"/>
  <c r="AU463" i="112"/>
  <c r="AU3026" i="112"/>
  <c r="AU725" i="113"/>
  <c r="AU2478" i="112"/>
  <c r="AU2470" i="112"/>
  <c r="AU2046" i="112"/>
  <c r="AU1962" i="112"/>
  <c r="AU2273" i="112"/>
  <c r="AU1727" i="112"/>
  <c r="AU2910" i="112"/>
  <c r="AU2830" i="112"/>
  <c r="AU933" i="112"/>
  <c r="AU2846" i="112"/>
  <c r="AU250" i="113"/>
  <c r="AU2974" i="112"/>
  <c r="AU1153" i="112"/>
  <c r="AU673" i="112"/>
  <c r="AU717" i="112"/>
  <c r="AU2508" i="112"/>
  <c r="AU471" i="112"/>
  <c r="AU977" i="112"/>
  <c r="AU1335" i="112"/>
  <c r="AU2652" i="112"/>
  <c r="AU865" i="112"/>
  <c r="AU181" i="112"/>
  <c r="AU539" i="112"/>
  <c r="AU2120" i="112"/>
  <c r="AU1553" i="112"/>
  <c r="AU1686" i="112"/>
  <c r="AU1228" i="112"/>
  <c r="AU1351" i="112"/>
  <c r="AU1229" i="112"/>
  <c r="AU1221" i="112"/>
  <c r="AU3230" i="112"/>
  <c r="AU3274" i="112"/>
  <c r="AU1653" i="112"/>
  <c r="AU1396" i="112"/>
  <c r="AU3495" i="112"/>
  <c r="AU1764" i="112"/>
  <c r="AU1615" i="112"/>
  <c r="AU919" i="112"/>
  <c r="AU781" i="112"/>
  <c r="AU431" i="112"/>
  <c r="AU2405" i="112"/>
  <c r="AU2345" i="112"/>
  <c r="AU473" i="112"/>
  <c r="AU106" i="112"/>
  <c r="AU572" i="112"/>
  <c r="AU541" i="112"/>
  <c r="AU533" i="112"/>
  <c r="AU2197" i="112"/>
  <c r="AU111" i="112"/>
  <c r="AU75" i="112"/>
  <c r="AU2510" i="112"/>
  <c r="AU1507" i="112"/>
  <c r="AU1542" i="112"/>
  <c r="AU1350" i="112"/>
  <c r="AU1685" i="112"/>
  <c r="AU1731" i="112"/>
  <c r="AU171" i="113"/>
  <c r="AU1334" i="112"/>
  <c r="AU2514" i="112"/>
  <c r="AU1296" i="112"/>
  <c r="AU1226" i="112"/>
  <c r="AU1082" i="112"/>
  <c r="AU1220" i="112"/>
  <c r="AU973" i="112"/>
  <c r="AU2363" i="112"/>
  <c r="AU858" i="112"/>
  <c r="AU866" i="112"/>
  <c r="AU1151" i="112"/>
  <c r="AU240" i="112"/>
  <c r="AU529" i="112"/>
  <c r="AU936" i="112"/>
  <c r="AU470" i="112"/>
  <c r="AU1820" i="112"/>
  <c r="AU2663" i="112"/>
  <c r="AU322" i="112"/>
  <c r="AU2655" i="112"/>
  <c r="AU2542" i="112"/>
  <c r="AU110" i="112"/>
  <c r="AU457" i="112"/>
  <c r="AU2304" i="112"/>
  <c r="AU357" i="112"/>
  <c r="AU3114" i="112"/>
  <c r="AU571" i="112"/>
  <c r="AU576" i="112"/>
  <c r="AU134" i="112"/>
  <c r="AU651" i="112"/>
  <c r="AU363" i="112"/>
  <c r="AU1651" i="112"/>
  <c r="AU1157" i="112"/>
  <c r="AU1149" i="112"/>
  <c r="AU975" i="112"/>
  <c r="AU961" i="112"/>
  <c r="AU1972" i="112"/>
  <c r="AU237" i="112"/>
  <c r="AU1367" i="112"/>
  <c r="AU932" i="112"/>
  <c r="AU680" i="112"/>
  <c r="AU2687" i="112"/>
  <c r="AU1363" i="112"/>
  <c r="AU2510" i="113"/>
  <c r="AU1621" i="112"/>
  <c r="AU751" i="112"/>
  <c r="AU1225" i="112"/>
  <c r="AU1828" i="112"/>
  <c r="AU179" i="112"/>
  <c r="AU1796" i="112"/>
  <c r="AU897" i="112"/>
  <c r="AU964" i="112"/>
  <c r="AU501" i="112"/>
  <c r="AU234" i="112"/>
  <c r="AU1399" i="112"/>
  <c r="AU1687" i="112"/>
  <c r="AU824" i="112"/>
  <c r="AU2272" i="112"/>
  <c r="AU1291" i="112"/>
  <c r="AU1907" i="112"/>
  <c r="AU1679" i="112"/>
  <c r="AU132" i="112"/>
  <c r="AU1222" i="112"/>
  <c r="AU28" i="112"/>
  <c r="AU2020" i="112"/>
  <c r="AU1876" i="112"/>
  <c r="AU37" i="112"/>
  <c r="AU129" i="112"/>
  <c r="AU689" i="112"/>
  <c r="AU681" i="112"/>
  <c r="AU139" i="112"/>
  <c r="AU178" i="112"/>
  <c r="AU401" i="112"/>
  <c r="AU540" i="112"/>
  <c r="AU1187" i="112"/>
  <c r="AU1587" i="112"/>
  <c r="AU927" i="112"/>
  <c r="AU1395" i="112"/>
  <c r="AU2048" i="112"/>
  <c r="AU1355" i="112"/>
  <c r="AU1795" i="112"/>
  <c r="AU74" i="112"/>
  <c r="AU242" i="112"/>
  <c r="AU1408" i="112"/>
  <c r="AU423" i="112"/>
  <c r="AU940" i="112"/>
  <c r="AU1551" i="112"/>
  <c r="AU1224" i="112"/>
  <c r="AU1216" i="112"/>
  <c r="AU956" i="112"/>
  <c r="AU141" i="112"/>
  <c r="AU1247" i="112"/>
  <c r="AU214" i="112"/>
  <c r="AU1948" i="112"/>
  <c r="AU760" i="112"/>
  <c r="AU643" i="112"/>
  <c r="AU1582" i="112"/>
  <c r="AU1407" i="112"/>
  <c r="AU1326" i="112"/>
  <c r="AU1121" i="112"/>
  <c r="AU934" i="112"/>
  <c r="AU1111" i="112"/>
  <c r="AU241" i="112"/>
  <c r="AU430" i="112"/>
  <c r="AU965" i="112"/>
  <c r="AU535" i="112"/>
  <c r="AU1244" i="112"/>
  <c r="AU216" i="112"/>
  <c r="AU2986" i="112"/>
  <c r="AU2360" i="112"/>
  <c r="AU3098" i="112"/>
  <c r="AU67" i="112"/>
  <c r="AU182" i="112"/>
  <c r="AU523" i="112"/>
  <c r="AU1007" i="112"/>
  <c r="AU1406" i="112"/>
  <c r="AU715" i="112"/>
  <c r="AU211" i="112"/>
  <c r="AU22" i="112"/>
  <c r="AU323" i="112"/>
  <c r="AU2376" i="112"/>
  <c r="AU863" i="112"/>
  <c r="AU1369" i="112"/>
  <c r="AU527" i="112"/>
  <c r="AU1076" i="112"/>
  <c r="AU545" i="112"/>
  <c r="AU720" i="112"/>
  <c r="AU3200" i="112"/>
  <c r="AU91" i="113"/>
  <c r="AU3558" i="112"/>
  <c r="AU3529" i="112"/>
  <c r="AU2411" i="113"/>
  <c r="AU832" i="113"/>
  <c r="AU688" i="113"/>
  <c r="AU588" i="113"/>
  <c r="AU257" i="113"/>
  <c r="AU3317" i="113"/>
  <c r="AU1661" i="113"/>
  <c r="AU2561" i="113"/>
  <c r="AU754" i="113"/>
  <c r="AU3026" i="113"/>
  <c r="AU1246" i="113"/>
  <c r="AU1495" i="113"/>
  <c r="AU2735" i="113"/>
  <c r="AU1318" i="113"/>
  <c r="AU275" i="113"/>
  <c r="AU246" i="113"/>
  <c r="AU1430" i="113"/>
  <c r="AU1728" i="113"/>
  <c r="AU3191" i="113"/>
  <c r="AU924" i="113"/>
  <c r="AU1478" i="113"/>
  <c r="AU2373" i="113"/>
  <c r="AU142" i="113"/>
  <c r="AU1474" i="113"/>
  <c r="AU2377" i="113"/>
  <c r="AU1282" i="113"/>
  <c r="AU2553" i="112"/>
  <c r="AU292" i="113"/>
  <c r="AU1551" i="113"/>
  <c r="AU1142" i="113"/>
  <c r="AU92" i="113"/>
  <c r="AU1767" i="113"/>
  <c r="AU401" i="113"/>
  <c r="AU645" i="113"/>
  <c r="AU545" i="113"/>
  <c r="AU716" i="113"/>
  <c r="AU463" i="113"/>
  <c r="AU975" i="113"/>
  <c r="AU2801" i="112"/>
  <c r="AU206" i="113"/>
  <c r="AU3046" i="112"/>
  <c r="AU208" i="113"/>
  <c r="AU1617" i="113"/>
  <c r="AU436" i="113"/>
  <c r="AU174" i="113"/>
  <c r="AU1178" i="113"/>
  <c r="AU454" i="113"/>
  <c r="AU932" i="113"/>
  <c r="AU364" i="113"/>
  <c r="AU1258" i="113"/>
  <c r="AU356" i="113"/>
  <c r="AU793" i="113"/>
  <c r="AU3296" i="112"/>
  <c r="AU1498" i="113"/>
  <c r="AU253" i="113"/>
  <c r="AU2659" i="112"/>
  <c r="AU3208" i="112"/>
  <c r="AU1137" i="113"/>
  <c r="AU2879" i="112"/>
  <c r="AU3487" i="112"/>
  <c r="AU2013" i="112"/>
  <c r="AU3596" i="112"/>
  <c r="AU3171" i="112"/>
  <c r="AU1040" i="113"/>
  <c r="AU3084" i="112"/>
  <c r="AU720" i="113"/>
  <c r="AU756" i="113"/>
  <c r="AU1620" i="113"/>
  <c r="AU1572" i="113"/>
  <c r="AU1182" i="113"/>
  <c r="AU36" i="113"/>
  <c r="AU326" i="113"/>
  <c r="AU199" i="113"/>
  <c r="AU1723" i="113"/>
  <c r="AU1100" i="113"/>
  <c r="AU2685" i="112"/>
  <c r="AU1976" i="113"/>
  <c r="AU2509" i="112"/>
  <c r="AU400" i="113"/>
  <c r="AU3049" i="112"/>
  <c r="AU3603" i="112"/>
  <c r="AU2876" i="112"/>
  <c r="AU1747" i="113"/>
  <c r="AU1280" i="113"/>
  <c r="AU933" i="113"/>
  <c r="AU1823" i="113"/>
  <c r="AU1001" i="113"/>
  <c r="AU3460" i="112"/>
  <c r="AU2806" i="112"/>
  <c r="AU2595" i="112"/>
  <c r="AU2111" i="112"/>
  <c r="AU2802" i="112"/>
  <c r="AU2993" i="112"/>
  <c r="AU2483" i="112"/>
  <c r="AU468" i="113"/>
  <c r="AU2519" i="112"/>
  <c r="AU2298" i="112"/>
  <c r="AU57" i="113"/>
  <c r="AU67" i="113"/>
  <c r="AU681" i="113"/>
  <c r="AU581" i="113"/>
  <c r="AU929" i="113"/>
  <c r="AU780" i="113"/>
  <c r="AU3197" i="113"/>
  <c r="AU1046" i="113"/>
  <c r="AU2052" i="113"/>
  <c r="AU1045" i="113"/>
  <c r="AU3130" i="113"/>
  <c r="AU1264" i="113"/>
  <c r="AU469" i="113"/>
  <c r="AU3488" i="112"/>
  <c r="AU1188" i="113"/>
  <c r="AU1173" i="113"/>
  <c r="AU2629" i="112"/>
  <c r="AU1141" i="113"/>
  <c r="AU3409" i="112"/>
  <c r="AU2164" i="113"/>
  <c r="AU3378" i="112"/>
  <c r="AU465" i="113"/>
  <c r="AU490" i="113"/>
  <c r="AU3316" i="112"/>
  <c r="AU134" i="113"/>
  <c r="AU3276" i="112"/>
  <c r="AU3561" i="112"/>
  <c r="AU1437" i="113"/>
  <c r="AU487" i="113"/>
  <c r="AU2198" i="112"/>
  <c r="AU2487" i="112"/>
  <c r="AU2665" i="112"/>
  <c r="AU2162" i="112"/>
  <c r="AU1688" i="113"/>
  <c r="AU147" i="113"/>
  <c r="AU2904" i="112"/>
  <c r="AU169" i="113"/>
  <c r="AU2981" i="112"/>
  <c r="AU2012" i="113"/>
  <c r="AU2056" i="113"/>
  <c r="AU1480" i="113"/>
  <c r="AU1423" i="113"/>
  <c r="AU1422" i="113"/>
  <c r="AU3350" i="112"/>
  <c r="AU1864" i="113"/>
  <c r="AU1434" i="113"/>
  <c r="AU1652" i="113"/>
  <c r="AU493" i="113"/>
  <c r="AU71" i="113"/>
  <c r="AU384" i="113"/>
  <c r="AU3450" i="112"/>
  <c r="AU2151" i="113"/>
  <c r="AU25" i="113"/>
  <c r="AU3309" i="112"/>
  <c r="AU1352" i="113"/>
  <c r="AU2918" i="112"/>
  <c r="AU2488" i="112"/>
  <c r="AU897" i="113"/>
  <c r="AU248" i="113"/>
  <c r="AU3311" i="112"/>
  <c r="AU274" i="113"/>
  <c r="AU1624" i="113"/>
  <c r="AU3271" i="112"/>
  <c r="AU3238" i="112"/>
  <c r="AU39" i="113"/>
  <c r="AU138" i="113"/>
  <c r="AU2157" i="113"/>
  <c r="AU200" i="113"/>
  <c r="AU2952" i="112"/>
  <c r="AU3096" i="112"/>
  <c r="AU2796" i="112"/>
  <c r="AU3295" i="112"/>
  <c r="AU3055" i="112"/>
  <c r="AU105" i="113"/>
  <c r="AU3489" i="112"/>
  <c r="AU2361" i="112"/>
  <c r="AU1730" i="112"/>
  <c r="AU3567" i="112"/>
  <c r="AU139" i="113"/>
  <c r="AU3265" i="112"/>
  <c r="AU2516" i="112"/>
  <c r="AU2937" i="112"/>
  <c r="AU653" i="113"/>
  <c r="AU2303" i="112"/>
  <c r="AU2227" i="112"/>
  <c r="AU2971" i="112"/>
  <c r="AU2014" i="112"/>
  <c r="AU178" i="113"/>
  <c r="AU2809" i="112"/>
  <c r="AU1512" i="113"/>
  <c r="AU3120" i="112"/>
  <c r="AU2884" i="112"/>
  <c r="AU2122" i="112"/>
  <c r="AU2078" i="112"/>
  <c r="AU2306" i="112"/>
  <c r="AU644" i="113"/>
  <c r="AU544" i="113"/>
  <c r="AU270" i="113"/>
  <c r="AU2739" i="112"/>
  <c r="AU2811" i="112"/>
  <c r="AU1967" i="112"/>
  <c r="AU3569" i="112"/>
  <c r="AU2341" i="112"/>
  <c r="AU2682" i="112"/>
  <c r="AU2588" i="112"/>
  <c r="AU3080" i="112"/>
  <c r="AU2445" i="112"/>
  <c r="AU2269" i="112"/>
  <c r="AU465" i="112"/>
  <c r="AU2668" i="112"/>
  <c r="AU2561" i="112"/>
  <c r="AU3459" i="112"/>
  <c r="AU3456" i="112"/>
  <c r="AU3604" i="112"/>
  <c r="AU3272" i="112"/>
  <c r="AU3044" i="112"/>
  <c r="AU2262" i="112"/>
  <c r="AU2226" i="112"/>
  <c r="AU2984" i="112"/>
  <c r="AU2628" i="112"/>
  <c r="AU3343" i="112"/>
  <c r="AU2165" i="112"/>
  <c r="AU1172" i="113"/>
  <c r="AU281" i="113"/>
  <c r="AU2554" i="112"/>
  <c r="AU2072" i="113"/>
  <c r="AU2335" i="112"/>
  <c r="AU3349" i="112"/>
  <c r="AU2116" i="112"/>
  <c r="AU1831" i="112"/>
  <c r="AU2195" i="112"/>
  <c r="AU760" i="113"/>
  <c r="AU2848" i="112"/>
  <c r="AU2800" i="112"/>
  <c r="AU1101" i="113"/>
  <c r="AU3127" i="112"/>
  <c r="AU2193" i="112"/>
  <c r="AU2942" i="112"/>
  <c r="AU2947" i="112"/>
  <c r="AU2684" i="112"/>
  <c r="AU1112" i="113"/>
  <c r="AU273" i="113"/>
  <c r="AU2263" i="112"/>
  <c r="AU2359" i="112"/>
  <c r="AU2513" i="112"/>
  <c r="AU2938" i="112"/>
  <c r="AU3061" i="112"/>
  <c r="AU2877" i="112"/>
  <c r="AU133" i="113"/>
  <c r="AU397" i="113"/>
  <c r="AU2766" i="112"/>
  <c r="AU1082" i="113"/>
  <c r="AU2632" i="112"/>
  <c r="AU2371" i="112"/>
  <c r="AU2885" i="112"/>
  <c r="AU3086" i="112"/>
  <c r="AU2683" i="112"/>
  <c r="AU776" i="112"/>
  <c r="AU3307" i="113"/>
  <c r="AU3302" i="112"/>
  <c r="AU1983" i="112"/>
  <c r="AU1221" i="113"/>
  <c r="AU2982" i="112"/>
  <c r="AU3297" i="112"/>
  <c r="AU1797" i="112"/>
  <c r="AU1873" i="112"/>
  <c r="AU2985" i="112"/>
  <c r="AU2402" i="112"/>
  <c r="AU2342" i="112"/>
  <c r="AU2154" i="112"/>
  <c r="AU135" i="113"/>
  <c r="AU3266" i="112"/>
  <c r="AU210" i="113"/>
  <c r="AU2911" i="112"/>
  <c r="AU1822" i="112"/>
  <c r="AU1115" i="113"/>
  <c r="AU1660" i="112"/>
  <c r="AU326" i="112"/>
  <c r="AU1978" i="112"/>
  <c r="AU1866" i="112"/>
  <c r="AU1838" i="112"/>
  <c r="AU287" i="112"/>
  <c r="AU1984" i="112"/>
  <c r="AU2234" i="112"/>
  <c r="AU1725" i="112"/>
  <c r="AU1906" i="112"/>
  <c r="AU1678" i="112"/>
  <c r="AU1625" i="112"/>
  <c r="AU1589" i="112"/>
  <c r="AU2409" i="112"/>
  <c r="AU3267" i="112"/>
  <c r="AU2161" i="112"/>
  <c r="AU2093" i="112"/>
  <c r="AU2594" i="112"/>
  <c r="AU1965" i="112"/>
  <c r="AU1837" i="112"/>
  <c r="AU1801" i="112"/>
  <c r="AU1219" i="112"/>
  <c r="AU1825" i="112"/>
  <c r="AU1614" i="112"/>
  <c r="AU2053" i="112"/>
  <c r="AU1909" i="112"/>
  <c r="AU2810" i="112"/>
  <c r="AU2622" i="112"/>
  <c r="AU2558" i="112"/>
  <c r="AU2703" i="112"/>
  <c r="AU2874" i="112"/>
  <c r="AU2476" i="112"/>
  <c r="AU2308" i="112"/>
  <c r="AU1510" i="112"/>
  <c r="AU719" i="112"/>
  <c r="AU2340" i="112"/>
  <c r="AU3280" i="112"/>
  <c r="AU2469" i="112"/>
  <c r="AU1676" i="112"/>
  <c r="AU2109" i="112"/>
  <c r="AU669" i="112"/>
  <c r="AU1867" i="112"/>
  <c r="AU2231" i="112"/>
  <c r="AU810" i="112"/>
  <c r="AU758" i="112"/>
  <c r="AU1645" i="112"/>
  <c r="AU2379" i="112"/>
  <c r="AU1354" i="112"/>
  <c r="AU2689" i="112"/>
  <c r="AU2087" i="112"/>
  <c r="AU1078" i="112"/>
  <c r="AU718" i="112"/>
  <c r="AU3298" i="112"/>
  <c r="AU1300" i="112"/>
  <c r="AU778" i="112"/>
  <c r="AU786" i="112"/>
  <c r="AU796" i="112"/>
  <c r="AU530" i="112"/>
  <c r="AU3281" i="112"/>
  <c r="AU1839" i="112"/>
  <c r="AU3051" i="112"/>
  <c r="AU2648" i="112"/>
  <c r="AU1514" i="112"/>
  <c r="AU1506" i="112"/>
  <c r="AU1248" i="112"/>
  <c r="AU2467" i="112"/>
  <c r="AU455" i="113"/>
  <c r="AU1977" i="112"/>
  <c r="AU3088" i="112"/>
  <c r="AU458" i="112"/>
  <c r="AU2270" i="112"/>
  <c r="AU1804" i="112"/>
  <c r="AU2080" i="112"/>
  <c r="AU2075" i="112"/>
  <c r="AU2511" i="112"/>
  <c r="AU2398" i="112"/>
  <c r="AU828" i="113"/>
  <c r="AU2070" i="112"/>
  <c r="AU1760" i="112"/>
  <c r="AU2336" i="112"/>
  <c r="AU2158" i="112"/>
  <c r="AU2072" i="112"/>
  <c r="AU354" i="112"/>
  <c r="AU36" i="112"/>
  <c r="AU3241" i="112"/>
  <c r="AU930" i="112"/>
  <c r="AU922" i="112"/>
  <c r="AU284" i="112"/>
  <c r="AU2018" i="112"/>
  <c r="AU499" i="113"/>
  <c r="AU1834" i="112"/>
  <c r="AU1944" i="113"/>
  <c r="AU1405" i="112"/>
  <c r="AU2738" i="112"/>
  <c r="AU30" i="113"/>
  <c r="AU1769" i="112"/>
  <c r="AU2524" i="112"/>
  <c r="AU903" i="112"/>
  <c r="AU823" i="112"/>
  <c r="AU2477" i="112"/>
  <c r="AU1207" i="112"/>
  <c r="AU1301" i="112"/>
  <c r="AU901" i="112"/>
  <c r="AU647" i="112"/>
  <c r="AU753" i="112"/>
  <c r="AU250" i="112"/>
  <c r="AU971" i="112"/>
  <c r="AU1509" i="112"/>
  <c r="AU388" i="112"/>
  <c r="AU1409" i="112"/>
  <c r="AU1444" i="112"/>
  <c r="AU138" i="112"/>
  <c r="AU1297" i="112"/>
  <c r="AU1437" i="112"/>
  <c r="AU1361" i="112"/>
  <c r="AU1193" i="112"/>
  <c r="AU1113" i="112"/>
  <c r="AU70" i="112"/>
  <c r="AU129" i="113"/>
  <c r="AU2128" i="112"/>
  <c r="AU3198" i="112"/>
  <c r="AU1117" i="112"/>
  <c r="AU1004" i="112"/>
  <c r="AU674" i="112"/>
  <c r="AU1258" i="112"/>
  <c r="AU1250" i="112"/>
  <c r="AU247" i="112"/>
  <c r="AU201" i="112"/>
  <c r="AU687" i="112"/>
  <c r="AU359" i="112"/>
  <c r="AU2453" i="112"/>
  <c r="AU1005" i="112"/>
  <c r="AU937" i="112"/>
  <c r="AU185" i="112"/>
  <c r="AU652" i="112"/>
  <c r="AU504" i="112"/>
  <c r="AU109" i="112"/>
  <c r="AU2237" i="112"/>
  <c r="AU385" i="112"/>
  <c r="AU819" i="112"/>
  <c r="AU2016" i="112"/>
  <c r="AU2112" i="112"/>
  <c r="AU1973" i="112"/>
  <c r="AU1550" i="112"/>
  <c r="AU1290" i="112"/>
  <c r="AU1298" i="112"/>
  <c r="AU1436" i="112"/>
  <c r="AU1616" i="112"/>
  <c r="AU1512" i="112"/>
  <c r="AU1182" i="112"/>
  <c r="AU966" i="112"/>
  <c r="AU1085" i="112"/>
  <c r="AU27" i="112"/>
  <c r="AU1370" i="112"/>
  <c r="AU1080" i="112"/>
  <c r="AU1002" i="112"/>
  <c r="AU774" i="112"/>
  <c r="AU503" i="112"/>
  <c r="AU20" i="112"/>
  <c r="AU77" i="112"/>
  <c r="AU686" i="112"/>
  <c r="AU542" i="112"/>
  <c r="AU920" i="112"/>
  <c r="AU644" i="112"/>
  <c r="AU398" i="112"/>
  <c r="AU752" i="112"/>
  <c r="AU754" i="112"/>
  <c r="AU608" i="112"/>
  <c r="AU616" i="112"/>
  <c r="AU1943" i="112"/>
  <c r="AU466" i="112"/>
  <c r="AU2826" i="112"/>
  <c r="AU2056" i="112"/>
  <c r="AU419" i="112"/>
  <c r="AU1211" i="112"/>
  <c r="AU239" i="112"/>
  <c r="AU1331" i="112"/>
  <c r="AU220" i="112"/>
  <c r="AU1869" i="112"/>
  <c r="AU860" i="112"/>
  <c r="AU293" i="112"/>
  <c r="AU508" i="112"/>
  <c r="AU2546" i="112"/>
  <c r="AU380" i="112"/>
  <c r="AU1263" i="112"/>
  <c r="AU1655" i="112"/>
  <c r="AU455" i="112"/>
  <c r="AU570" i="112"/>
  <c r="AU254" i="112"/>
  <c r="AU72" i="112"/>
  <c r="AU925" i="112"/>
  <c r="AU785" i="112"/>
  <c r="AU959" i="112"/>
  <c r="AU204" i="112"/>
  <c r="AU137" i="112"/>
  <c r="AU253" i="112"/>
  <c r="AU2512" i="113"/>
  <c r="AU895" i="112"/>
  <c r="AU213" i="112"/>
  <c r="AU1333" i="112"/>
  <c r="AU2192" i="112"/>
  <c r="AU21" i="112"/>
  <c r="AU1009" i="112"/>
  <c r="AU615" i="112"/>
  <c r="AU105" i="112"/>
  <c r="AU2452" i="112"/>
  <c r="AU939" i="112"/>
  <c r="AU813" i="112"/>
  <c r="AU1119" i="112"/>
  <c r="AU522" i="112"/>
  <c r="AU255" i="112"/>
  <c r="AU1011" i="112"/>
  <c r="AU459" i="112"/>
  <c r="AU1827" i="112"/>
  <c r="AU1803" i="112"/>
  <c r="AU1516" i="112"/>
  <c r="AU1373" i="112"/>
  <c r="AU2480" i="112"/>
  <c r="AU29" i="113"/>
  <c r="AU206" i="112"/>
  <c r="AU683" i="112"/>
  <c r="AU1947" i="112"/>
  <c r="AU1640" i="112"/>
  <c r="AU26" i="112"/>
  <c r="AU251" i="112"/>
  <c r="AU417" i="112"/>
  <c r="AU289" i="112"/>
  <c r="AU451" i="112"/>
  <c r="AU827" i="112"/>
  <c r="AU792" i="112"/>
  <c r="AU1583" i="112"/>
  <c r="AU292" i="112"/>
  <c r="AU2624" i="112"/>
  <c r="AU108" i="112"/>
  <c r="AU199" i="112"/>
  <c r="AU379" i="112"/>
  <c r="AU1256" i="112"/>
  <c r="AU898" i="112"/>
  <c r="AU894" i="112"/>
  <c r="AU666" i="112"/>
  <c r="AU642" i="112"/>
  <c r="AU543" i="112"/>
  <c r="AU826" i="112"/>
  <c r="AU818" i="112"/>
  <c r="AU682" i="112"/>
  <c r="AU149" i="112"/>
  <c r="AU672" i="112"/>
  <c r="AU1039" i="112"/>
  <c r="AU395" i="112"/>
  <c r="AU1330" i="112"/>
  <c r="AU136" i="112"/>
  <c r="AU1217" i="112"/>
  <c r="AU1328" i="112"/>
  <c r="AU1511" i="112"/>
  <c r="AU905" i="112"/>
  <c r="AU391" i="112"/>
  <c r="AU422" i="112"/>
  <c r="AU607" i="112"/>
  <c r="AU815" i="112"/>
  <c r="AU38" i="112"/>
  <c r="AU107" i="112"/>
  <c r="AU648" i="112"/>
  <c r="AU531" i="112"/>
  <c r="AU611" i="112"/>
  <c r="AU1824" i="112"/>
  <c r="AU19" i="112"/>
  <c r="AU1154" i="112"/>
  <c r="AU1868" i="112"/>
  <c r="AU2416" i="112"/>
  <c r="AU34" i="112"/>
  <c r="AU1441" i="112"/>
  <c r="AU2512" i="112"/>
  <c r="AU39" i="112"/>
  <c r="AU174" i="112"/>
  <c r="AU148" i="112"/>
  <c r="AU2511" i="113"/>
  <c r="AU976" i="112"/>
  <c r="AU113" i="112"/>
  <c r="AU724" i="112"/>
  <c r="AU2264" i="112"/>
  <c r="AU1578" i="112"/>
  <c r="AU2548" i="112"/>
  <c r="AU1547" i="113"/>
  <c r="AU488" i="113"/>
  <c r="AU127" i="113"/>
  <c r="AU1475" i="113"/>
  <c r="AU831" i="113"/>
  <c r="AU1549" i="113"/>
  <c r="AU451" i="113"/>
  <c r="AU2875" i="112"/>
  <c r="AU181" i="113"/>
  <c r="AU1391" i="113"/>
  <c r="AU2919" i="112"/>
  <c r="AU70" i="113"/>
  <c r="AU352" i="113"/>
  <c r="AU60" i="113"/>
  <c r="AU1181" i="113"/>
  <c r="AU3165" i="112"/>
  <c r="AU2504" i="113"/>
  <c r="AU3224" i="112"/>
  <c r="AU1648" i="113"/>
  <c r="AU3229" i="112"/>
  <c r="AU2193" i="113"/>
  <c r="AU1750" i="113"/>
  <c r="AU1768" i="113"/>
  <c r="AU2303" i="113"/>
  <c r="AU415" i="113"/>
  <c r="AU2991" i="112"/>
  <c r="AU279" i="113"/>
  <c r="AU1253" i="113"/>
  <c r="AU2790" i="112"/>
  <c r="AU2021" i="112"/>
  <c r="AU645" i="112"/>
  <c r="AU2479" i="112"/>
  <c r="AU1155" i="113"/>
  <c r="AU63" i="113"/>
  <c r="AU3056" i="112"/>
  <c r="AU1099" i="113"/>
  <c r="AU1263" i="113"/>
  <c r="AU18" i="113"/>
  <c r="AU3385" i="112"/>
  <c r="AU3388" i="112"/>
  <c r="AU168" i="113"/>
  <c r="AU163" i="113"/>
  <c r="AU201" i="113"/>
  <c r="AU2756" i="113"/>
  <c r="AU98" i="113"/>
  <c r="AU3381" i="112"/>
  <c r="AU1113" i="113"/>
  <c r="AU1499" i="113"/>
  <c r="AU1912" i="113"/>
  <c r="AU1940" i="113"/>
  <c r="AU3275" i="112"/>
  <c r="AU921" i="113"/>
  <c r="AU381" i="113"/>
  <c r="AU417" i="113"/>
  <c r="AU107" i="113"/>
  <c r="AU108" i="113"/>
  <c r="AU1292" i="113"/>
  <c r="AU548" i="113"/>
  <c r="AU648" i="113"/>
  <c r="AU2702" i="113"/>
  <c r="AU3602" i="112"/>
  <c r="AU3062" i="112"/>
  <c r="AU218" i="113"/>
  <c r="AU614" i="113"/>
  <c r="AU514" i="113"/>
  <c r="AU3568" i="112"/>
  <c r="AU429" i="113"/>
  <c r="AU2091" i="112"/>
  <c r="AU112" i="113"/>
  <c r="AU363" i="113"/>
  <c r="AU1470" i="112"/>
  <c r="AU3222" i="112"/>
  <c r="AU2518" i="112"/>
  <c r="AU2837" i="112"/>
  <c r="AU1223" i="113"/>
  <c r="AU2807" i="112"/>
  <c r="AU2903" i="112"/>
  <c r="AU103" i="113"/>
  <c r="AU2773" i="112"/>
  <c r="AU111" i="113"/>
  <c r="AU936" i="113"/>
  <c r="AU2809" i="113"/>
  <c r="AU2653" i="112"/>
  <c r="AU779" i="113"/>
  <c r="AU552" i="113"/>
  <c r="AU652" i="113"/>
  <c r="AU2515" i="113"/>
  <c r="AU1077" i="113"/>
  <c r="AU203" i="113"/>
  <c r="AU1548" i="113"/>
  <c r="AU3421" i="112"/>
  <c r="AU935" i="113"/>
  <c r="AU3345" i="112"/>
  <c r="AU3497" i="112"/>
  <c r="AU2596" i="112"/>
  <c r="AU170" i="113"/>
  <c r="AU452" i="113"/>
  <c r="AU2905" i="112"/>
  <c r="AU3029" i="112"/>
  <c r="AU2733" i="112"/>
  <c r="AU3403" i="112"/>
  <c r="AU610" i="112"/>
  <c r="AU899" i="113"/>
  <c r="AU1647" i="113"/>
  <c r="AU1800" i="113"/>
  <c r="AU24" i="113"/>
  <c r="AU430" i="113"/>
  <c r="AU2843" i="112"/>
  <c r="AU3526" i="112"/>
  <c r="AU254" i="113"/>
  <c r="AU343" i="113"/>
  <c r="AU453" i="113"/>
  <c r="AU416" i="113"/>
  <c r="AU1005" i="113"/>
  <c r="AU1065" i="113"/>
  <c r="AU2271" i="113"/>
  <c r="AU184" i="113"/>
  <c r="AU283" i="113"/>
  <c r="AU1497" i="113"/>
  <c r="AU3522" i="112"/>
  <c r="AU179" i="113"/>
  <c r="AU2831" i="113"/>
  <c r="AU97" i="113"/>
  <c r="AU3094" i="112"/>
  <c r="AU360" i="113"/>
  <c r="AU3269" i="112"/>
  <c r="AU2410" i="112"/>
  <c r="AU3530" i="112"/>
  <c r="AU175" i="113"/>
  <c r="AU2452" i="113"/>
  <c r="AU3235" i="112"/>
  <c r="AU1222" i="113"/>
  <c r="AU902" i="113"/>
  <c r="AU1856" i="113"/>
  <c r="AU293" i="113"/>
  <c r="AU3203" i="112"/>
  <c r="AU1063" i="113"/>
  <c r="AU3353" i="112"/>
  <c r="AU1581" i="112"/>
  <c r="AU1682" i="112"/>
  <c r="AU3601" i="112"/>
  <c r="AU185" i="113"/>
  <c r="AU3314" i="112"/>
  <c r="AU3090" i="112"/>
  <c r="AU823" i="113"/>
  <c r="AU2504" i="112"/>
  <c r="AU3133" i="112"/>
  <c r="AU2191" i="112"/>
  <c r="AU3089" i="112"/>
  <c r="AU2334" i="112"/>
  <c r="AU3312" i="112"/>
  <c r="AU3024" i="112"/>
  <c r="AU3132" i="112"/>
  <c r="AU2050" i="112"/>
  <c r="AU2086" i="112"/>
  <c r="AU2973" i="112"/>
  <c r="AU1332" i="113"/>
  <c r="AU2489" i="112"/>
  <c r="AU40" i="113"/>
  <c r="AU2771" i="112"/>
  <c r="AU2365" i="112"/>
  <c r="AU3081" i="112"/>
  <c r="AU2651" i="112"/>
  <c r="AU3020" i="112"/>
  <c r="AU2309" i="112"/>
  <c r="AU256" i="112"/>
  <c r="AU2229" i="112"/>
  <c r="AU1265" i="112"/>
  <c r="AU1257" i="112"/>
  <c r="AU327" i="113"/>
  <c r="AU2593" i="112"/>
  <c r="AU162" i="113"/>
  <c r="AU3166" i="112"/>
  <c r="AU418" i="112"/>
  <c r="AU1712" i="113"/>
  <c r="AU2990" i="112"/>
  <c r="AU3455" i="112"/>
  <c r="AU2792" i="112"/>
  <c r="AU3261" i="112"/>
  <c r="AU2988" i="112"/>
  <c r="AU3023" i="112"/>
  <c r="AU2955" i="112"/>
  <c r="AU2540" i="112"/>
  <c r="AU3491" i="112"/>
  <c r="AU2523" i="112"/>
  <c r="AU347" i="113"/>
  <c r="AU2690" i="112"/>
  <c r="AU392" i="113"/>
  <c r="AU2119" i="112"/>
  <c r="AU1691" i="112"/>
  <c r="AU1693" i="112"/>
  <c r="AU2977" i="112"/>
  <c r="AU1821" i="112"/>
  <c r="AU494" i="113"/>
  <c r="AU99" i="113"/>
  <c r="AU3457" i="112"/>
  <c r="AU211" i="113"/>
  <c r="AU3065" i="112"/>
  <c r="AU3533" i="112"/>
  <c r="AU3054" i="112"/>
  <c r="AU41" i="113"/>
  <c r="AU2943" i="112"/>
  <c r="AU2735" i="112"/>
  <c r="AU271" i="113"/>
  <c r="AU2627" i="112"/>
  <c r="AU3413" i="112"/>
  <c r="AU2396" i="112"/>
  <c r="AU2662" i="112"/>
  <c r="AU2450" i="112"/>
  <c r="AU2394" i="112"/>
  <c r="AU2190" i="112"/>
  <c r="AU2114" i="112"/>
  <c r="AU2978" i="112"/>
  <c r="AU1902" i="112"/>
  <c r="AU2550" i="112"/>
  <c r="AU2266" i="112"/>
  <c r="AU1352" i="112"/>
  <c r="AU2047" i="112"/>
  <c r="AU3595" i="112"/>
  <c r="AU414" i="112"/>
  <c r="AU868" i="112"/>
  <c r="AU2695" i="112"/>
  <c r="AU2545" i="112"/>
  <c r="AU2343" i="112"/>
  <c r="AU437" i="112"/>
  <c r="AU2812" i="112"/>
  <c r="AU3532" i="112"/>
  <c r="AU1007" i="113"/>
  <c r="AU1084" i="113"/>
  <c r="AU2074" i="112"/>
  <c r="AU2776" i="112"/>
  <c r="AU2106" i="112"/>
  <c r="AU3168" i="112"/>
  <c r="AU3300" i="112"/>
  <c r="AU3116" i="112"/>
  <c r="AU2667" i="112"/>
  <c r="AU2880" i="112"/>
  <c r="AU1830" i="112"/>
  <c r="AU1912" i="112"/>
  <c r="AU2446" i="112"/>
  <c r="AU1968" i="112"/>
  <c r="AU1393" i="112"/>
  <c r="AU198" i="112"/>
  <c r="AU1767" i="112"/>
  <c r="AU3523" i="112"/>
  <c r="AU1970" i="112"/>
  <c r="AU1080" i="113"/>
  <c r="AU3239" i="112"/>
  <c r="AU1647" i="112"/>
  <c r="AU1690" i="112"/>
  <c r="AU126" i="112"/>
  <c r="AU66" i="112"/>
  <c r="AU68" i="112"/>
  <c r="AU2381" i="112"/>
  <c r="AU3207" i="112"/>
  <c r="AU2125" i="112"/>
  <c r="AU2117" i="112"/>
  <c r="AU2395" i="112"/>
  <c r="AU1841" i="112"/>
  <c r="AU1941" i="112"/>
  <c r="AU453" i="112"/>
  <c r="AU217" i="112"/>
  <c r="AU461" i="112"/>
  <c r="AU397" i="112"/>
  <c r="AU817" i="112"/>
  <c r="AU1949" i="112"/>
  <c r="AU3277" i="112"/>
  <c r="AU1684" i="112"/>
  <c r="AU243" i="112"/>
  <c r="AU499" i="112"/>
  <c r="AU421" i="112"/>
  <c r="AU1875" i="112"/>
  <c r="AU2372" i="112"/>
  <c r="AU3232" i="112"/>
  <c r="AU685" i="112"/>
  <c r="AU2113" i="112"/>
  <c r="AU2368" i="112"/>
  <c r="AU2057" i="112"/>
  <c r="AU2970" i="112"/>
  <c r="AU2842" i="112"/>
  <c r="AU3167" i="112"/>
  <c r="AU2696" i="112"/>
  <c r="AU1659" i="112"/>
  <c r="AU1262" i="112"/>
  <c r="AU962" i="112"/>
  <c r="AU1476" i="112"/>
  <c r="AU2474" i="112"/>
  <c r="AU1362" i="112"/>
  <c r="AU1544" i="112"/>
  <c r="AU1292" i="112"/>
  <c r="AU1260" i="112"/>
  <c r="AU968" i="112"/>
  <c r="AU1008" i="112"/>
  <c r="AU1576" i="113"/>
  <c r="AU2123" i="112"/>
  <c r="AU1360" i="112"/>
  <c r="AU617" i="112"/>
  <c r="AU780" i="112"/>
  <c r="AU1394" i="112"/>
  <c r="AU1805" i="112"/>
  <c r="AU2543" i="112"/>
  <c r="AU2647" i="112"/>
  <c r="AU1763" i="112"/>
  <c r="AU1732" i="112"/>
  <c r="AU1150" i="112"/>
  <c r="AU3083" i="112"/>
  <c r="AU3342" i="112"/>
  <c r="AU426" i="112"/>
  <c r="AU1904" i="112"/>
  <c r="AU1976" i="112"/>
  <c r="AU1800" i="112"/>
  <c r="AU2201" i="112"/>
  <c r="AU2370" i="112"/>
  <c r="AU2362" i="112"/>
  <c r="AU2194" i="112"/>
  <c r="AU2118" i="112"/>
  <c r="AU811" i="112"/>
  <c r="AU3050" i="112"/>
  <c r="AU1547" i="112"/>
  <c r="AU1649" i="112"/>
  <c r="AU1680" i="112"/>
  <c r="AU1390" i="112"/>
  <c r="AU1802" i="113"/>
  <c r="AU2054" i="112"/>
  <c r="AU3294" i="112"/>
  <c r="AU3242" i="112"/>
  <c r="AU500" i="112"/>
  <c r="AU2881" i="112"/>
  <c r="AU1762" i="112"/>
  <c r="AU1389" i="112"/>
  <c r="AU3022" i="112"/>
  <c r="AU1689" i="112"/>
  <c r="AU2698" i="112"/>
  <c r="AU1832" i="112"/>
  <c r="AU2485" i="112"/>
  <c r="AU2539" i="112"/>
  <c r="AU789" i="112"/>
  <c r="AU2449" i="112"/>
  <c r="AU829" i="112"/>
  <c r="AU2700" i="112"/>
  <c r="AU775" i="112"/>
  <c r="AU935" i="112"/>
  <c r="AU2556" i="112"/>
  <c r="AU761" i="112"/>
  <c r="AU538" i="112"/>
  <c r="AU609" i="112"/>
  <c r="AU1517" i="112"/>
  <c r="AU1695" i="112"/>
  <c r="AU2344" i="112"/>
  <c r="AU779" i="112"/>
  <c r="AU324" i="112"/>
  <c r="AU507" i="112"/>
  <c r="AU1445" i="112"/>
  <c r="AU1802" i="112"/>
  <c r="AU140" i="112"/>
  <c r="AU176" i="112"/>
  <c r="AU208" i="112"/>
  <c r="AU200" i="112"/>
  <c r="AU184" i="112"/>
  <c r="AU1152" i="112"/>
  <c r="AU3407" i="112"/>
  <c r="AU18" i="112"/>
  <c r="AU1045" i="112"/>
  <c r="AU1397" i="112"/>
  <c r="AU1081" i="112"/>
  <c r="AU861" i="112"/>
  <c r="AU1480" i="112"/>
  <c r="AU1472" i="112"/>
  <c r="AU1114" i="112"/>
  <c r="AU649" i="112"/>
  <c r="AU2401" i="112"/>
  <c r="AU283" i="112"/>
  <c r="AU212" i="112"/>
  <c r="AU393" i="112"/>
  <c r="AU425" i="112"/>
  <c r="AU833" i="112"/>
  <c r="AU145" i="112"/>
  <c r="AU1980" i="112"/>
  <c r="AU384" i="112"/>
  <c r="AU361" i="112"/>
  <c r="AU2688" i="112"/>
  <c r="AU1971" i="112"/>
  <c r="AU2092" i="112"/>
  <c r="AU1911" i="112"/>
  <c r="AU1799" i="112"/>
  <c r="AU1548" i="112"/>
  <c r="AU1206" i="112"/>
  <c r="AU2448" i="112"/>
  <c r="AU1661" i="112"/>
  <c r="AU1356" i="112"/>
  <c r="AU1210" i="112"/>
  <c r="AU1218" i="112"/>
  <c r="AU783" i="112"/>
  <c r="AU1392" i="112"/>
  <c r="AU1584" i="112"/>
  <c r="AU970" i="112"/>
  <c r="AU1010" i="112"/>
  <c r="AU1012" i="112"/>
  <c r="AU972" i="112"/>
  <c r="AU777" i="112"/>
  <c r="AU1481" i="112"/>
  <c r="AU249" i="112"/>
  <c r="AU1044" i="112"/>
  <c r="AU938" i="112"/>
  <c r="AU498" i="112"/>
  <c r="AU646" i="112"/>
  <c r="AU3042" i="112"/>
  <c r="AU928" i="112"/>
  <c r="AU2954" i="112"/>
  <c r="AU820" i="112"/>
  <c r="AU2377" i="112"/>
  <c r="AU358" i="112"/>
  <c r="AU2520" i="112"/>
  <c r="AU282" i="112"/>
  <c r="AU2414" i="112"/>
  <c r="AU2200" i="112"/>
  <c r="AU536" i="112"/>
  <c r="AU464" i="112"/>
  <c r="AU472" i="112"/>
  <c r="AU2196" i="112"/>
  <c r="AU1939" i="112"/>
  <c r="AU577" i="112"/>
  <c r="AU207" i="113"/>
  <c r="AU2088" i="112"/>
  <c r="AU2560" i="112"/>
  <c r="AU787" i="112"/>
  <c r="AU31" i="112"/>
  <c r="AU424" i="112"/>
  <c r="AU1371" i="112"/>
  <c r="AU1438" i="112"/>
  <c r="AU1359" i="112"/>
  <c r="AU23" i="112"/>
  <c r="AU1327" i="112"/>
  <c r="AU650" i="112"/>
  <c r="AU146" i="112"/>
  <c r="AU33" i="112"/>
  <c r="AU319" i="112"/>
  <c r="AU203" i="112"/>
  <c r="AU756" i="112"/>
  <c r="AU612" i="112"/>
  <c r="AU436" i="112"/>
  <c r="AU931" i="112"/>
  <c r="AU202" i="112"/>
  <c r="AU30" i="112"/>
  <c r="AU974" i="112"/>
  <c r="AU1191" i="112"/>
  <c r="AU29" i="112"/>
  <c r="AU103" i="112"/>
  <c r="AU131" i="112"/>
  <c r="AU1586" i="112"/>
  <c r="AU236" i="112"/>
  <c r="AU76" i="112"/>
  <c r="AU27" i="113"/>
  <c r="AU782" i="112"/>
  <c r="AU1255" i="112"/>
  <c r="AU207" i="112"/>
  <c r="AU3226" i="112"/>
  <c r="AU2052" i="112"/>
  <c r="AU1366" i="112"/>
  <c r="AU1358" i="112"/>
  <c r="AU112" i="112"/>
  <c r="AU216" i="113"/>
  <c r="AU1963" i="112"/>
  <c r="AU1648" i="112"/>
  <c r="AU1364" i="112"/>
  <c r="AU3018" i="112"/>
  <c r="AU235" i="112"/>
  <c r="AU797" i="112"/>
  <c r="AU573" i="112"/>
  <c r="AU525" i="112"/>
  <c r="AU1299" i="112"/>
  <c r="AU1619" i="112"/>
  <c r="AU468" i="112"/>
  <c r="AU1155" i="112"/>
  <c r="AU1075" i="112"/>
  <c r="AU142" i="112"/>
  <c r="AU400" i="112"/>
  <c r="AU784" i="112"/>
  <c r="AU2468" i="112"/>
  <c r="AU427" i="112"/>
  <c r="AU364" i="112"/>
  <c r="AU1042" i="112"/>
  <c r="AU791" i="112"/>
  <c r="AU1156" i="112"/>
  <c r="AU904" i="112"/>
  <c r="AU435" i="112"/>
  <c r="AU900" i="112"/>
  <c r="AU506" i="112"/>
  <c r="AU172" i="113"/>
  <c r="AU1048" i="112"/>
  <c r="AU1040" i="112"/>
  <c r="AU684" i="112"/>
  <c r="AU676" i="112"/>
  <c r="AU177" i="112"/>
  <c r="AU3122" i="112"/>
  <c r="AU1474" i="112"/>
  <c r="AU1183" i="112"/>
  <c r="AU926" i="112"/>
  <c r="AU257" i="112"/>
  <c r="AU365" i="112"/>
  <c r="AU1213" i="112"/>
  <c r="AU1120" i="112"/>
  <c r="AU967" i="112"/>
  <c r="AU1116" i="112"/>
  <c r="AU175" i="112"/>
  <c r="AU2794" i="112"/>
  <c r="AU2484" i="112"/>
  <c r="AU1840" i="112"/>
  <c r="AU428" i="112"/>
  <c r="AU128" i="112"/>
  <c r="AU1365" i="112"/>
  <c r="AU1404" i="112"/>
  <c r="AU1964" i="112"/>
  <c r="AU1083" i="112"/>
  <c r="AU1546" i="112"/>
  <c r="AU955" i="112"/>
  <c r="AU244" i="112"/>
  <c r="AU1214" i="112"/>
  <c r="AU1261" i="112"/>
  <c r="AU1253" i="112"/>
  <c r="AU144" i="112"/>
  <c r="AU1212" i="112"/>
  <c r="AU28" i="113"/>
  <c r="AU614" i="112"/>
  <c r="AU69" i="112"/>
  <c r="AU133" i="112"/>
  <c r="AU390" i="112"/>
  <c r="AU382" i="112"/>
  <c r="AU71" i="112"/>
  <c r="AU528" i="112"/>
  <c r="AU320" i="112"/>
  <c r="AU2084" i="112"/>
  <c r="AU2513" i="113"/>
  <c r="AU2547" i="112"/>
  <c r="AU362" i="113"/>
  <c r="AU3063" i="113"/>
  <c r="AU2980" i="112"/>
  <c r="AU1175" i="113"/>
  <c r="AU999" i="113"/>
  <c r="AU1184" i="113"/>
  <c r="AU2597" i="112"/>
  <c r="AU3129" i="113"/>
  <c r="AU2836" i="113"/>
  <c r="AU3134" i="113"/>
  <c r="AU3132" i="113"/>
  <c r="AU2768" i="113"/>
  <c r="AU2120" i="113"/>
  <c r="AU1283" i="113"/>
  <c r="AU972" i="113"/>
  <c r="AU1515" i="113"/>
  <c r="AU830" i="113"/>
  <c r="AU1907" i="113"/>
  <c r="AU1070" i="113"/>
  <c r="AU2843" i="113"/>
  <c r="AU322" i="113"/>
  <c r="AU1834" i="113"/>
  <c r="AU1801" i="113"/>
  <c r="AU399" i="113"/>
  <c r="AU2981" i="113"/>
  <c r="AU354" i="113"/>
  <c r="AU1368" i="113"/>
  <c r="AU2514" i="113"/>
  <c r="AU2079" i="113"/>
  <c r="AU3085" i="112"/>
  <c r="AU101" i="113"/>
  <c r="AU1584" i="113"/>
  <c r="AU1216" i="113"/>
  <c r="AU3405" i="112"/>
  <c r="AU1193" i="113"/>
  <c r="AU1140" i="113"/>
  <c r="AU1069" i="113"/>
  <c r="AU346" i="113"/>
  <c r="AU3423" i="112"/>
  <c r="AU1220" i="113"/>
  <c r="AU149" i="113"/>
  <c r="AU1320" i="113"/>
  <c r="AU2481" i="113"/>
  <c r="AU398" i="113"/>
  <c r="AU289" i="113"/>
  <c r="AU126" i="113"/>
  <c r="AU3451" i="112"/>
  <c r="AU3598" i="113"/>
  <c r="AU1107" i="113"/>
  <c r="AU3245" i="112"/>
  <c r="AU3565" i="112"/>
  <c r="AU1983" i="113"/>
  <c r="AU1049" i="113"/>
  <c r="AU2910" i="113"/>
  <c r="AU382" i="113"/>
  <c r="AU861" i="113"/>
  <c r="AU1641" i="113"/>
  <c r="AU900" i="113"/>
  <c r="AU2081" i="112"/>
  <c r="AU868" i="113"/>
  <c r="AU2768" i="112"/>
  <c r="AU3087" i="112"/>
  <c r="AU609" i="113"/>
  <c r="AU509" i="113"/>
  <c r="AU2799" i="112"/>
  <c r="AU3027" i="112"/>
  <c r="AU653" i="112"/>
  <c r="AU2017" i="112"/>
  <c r="AU2077" i="112"/>
  <c r="AU75" i="113"/>
  <c r="AU1245" i="113"/>
  <c r="AU3128" i="112"/>
  <c r="AU1009" i="113"/>
  <c r="AU1686" i="113"/>
  <c r="AU110" i="113"/>
  <c r="AU2835" i="112"/>
  <c r="AU3452" i="112"/>
  <c r="AU3047" i="112"/>
  <c r="AU3045" i="112"/>
  <c r="AU3605" i="112"/>
  <c r="AU2591" i="113"/>
  <c r="AU72" i="113"/>
  <c r="AU389" i="113"/>
  <c r="AU2844" i="112"/>
  <c r="AU1003" i="113"/>
  <c r="AU251" i="113"/>
  <c r="AU3119" i="112"/>
  <c r="AU433" i="113"/>
  <c r="AU776" i="113"/>
  <c r="AU3025" i="112"/>
  <c r="AU1228" i="113"/>
  <c r="AU858" i="113"/>
  <c r="AU390" i="113"/>
  <c r="AU3121" i="112"/>
  <c r="AU2127" i="112"/>
  <c r="AU3389" i="112"/>
  <c r="AU2159" i="112"/>
  <c r="AU3492" i="112"/>
  <c r="AU3225" i="112"/>
  <c r="AU2847" i="112"/>
  <c r="AU2934" i="112"/>
  <c r="AU2657" i="112"/>
  <c r="AU2956" i="112"/>
  <c r="AU1351" i="113"/>
  <c r="AU2731" i="112"/>
  <c r="AU2661" i="112"/>
  <c r="AU1105" i="113"/>
  <c r="AU3317" i="112"/>
  <c r="AU2301" i="113"/>
  <c r="AU355" i="113"/>
  <c r="AU255" i="113"/>
  <c r="AU391" i="113"/>
  <c r="AU2669" i="112"/>
  <c r="AU1171" i="113"/>
  <c r="AU3237" i="112"/>
  <c r="AU247" i="113"/>
  <c r="AU3244" i="112"/>
  <c r="AU1189" i="113"/>
  <c r="AU1640" i="113"/>
  <c r="AU829" i="113"/>
  <c r="AU394" i="113"/>
  <c r="AU427" i="113"/>
  <c r="AU3270" i="112"/>
  <c r="AU214" i="113"/>
  <c r="AU2697" i="113"/>
  <c r="AU1904" i="113"/>
  <c r="AU3410" i="112"/>
  <c r="AU1503" i="113"/>
  <c r="AU1083" i="113"/>
  <c r="AU286" i="113"/>
  <c r="AU1719" i="113"/>
  <c r="AU2833" i="113"/>
  <c r="AU2124" i="113"/>
  <c r="AU582" i="113"/>
  <c r="AU682" i="113"/>
  <c r="AU1464" i="113"/>
  <c r="AU2813" i="112"/>
  <c r="AU2442" i="112"/>
  <c r="AU2797" i="112"/>
  <c r="AU2972" i="112"/>
  <c r="AU2505" i="112"/>
  <c r="AU1974" i="112"/>
  <c r="AU1910" i="112"/>
  <c r="AU2089" i="112"/>
  <c r="AU2486" i="112"/>
  <c r="AU2660" i="112"/>
  <c r="AU2740" i="112"/>
  <c r="AU758" i="113"/>
  <c r="AU486" i="113"/>
  <c r="AU1217" i="113"/>
  <c r="AU90" i="113"/>
  <c r="AU32" i="113"/>
  <c r="AU1432" i="113"/>
  <c r="AU2589" i="112"/>
  <c r="AU3414" i="112"/>
  <c r="AU1261" i="113"/>
  <c r="AU3231" i="112"/>
  <c r="AU1111" i="113"/>
  <c r="AU323" i="113"/>
  <c r="AU991" i="113"/>
  <c r="AU792" i="113"/>
  <c r="AU895" i="113"/>
  <c r="AU580" i="113"/>
  <c r="AU680" i="113"/>
  <c r="AU2545" i="113"/>
  <c r="AU2148" i="113"/>
  <c r="AU73" i="113"/>
  <c r="AU1117" i="113"/>
  <c r="AU2084" i="113"/>
  <c r="AU1984" i="113"/>
  <c r="AU650" i="113"/>
  <c r="AU550" i="113"/>
  <c r="AU450" i="113"/>
  <c r="AU651" i="113"/>
  <c r="AU551" i="113"/>
  <c r="AU2080" i="113"/>
  <c r="AU276" i="113"/>
  <c r="AU686" i="113"/>
  <c r="AU586" i="113"/>
  <c r="AU388" i="113"/>
  <c r="AU220" i="113"/>
  <c r="AU3260" i="112"/>
  <c r="AU2912" i="112"/>
  <c r="AU1287" i="113"/>
  <c r="AU31" i="113"/>
  <c r="AU612" i="113"/>
  <c r="AU512" i="113"/>
  <c r="AU1674" i="112"/>
  <c r="AU3310" i="112"/>
  <c r="AU1658" i="112"/>
  <c r="AU209" i="113"/>
  <c r="AU3209" i="112"/>
  <c r="AU2953" i="112"/>
  <c r="AU3273" i="112"/>
  <c r="AU1254" i="112"/>
  <c r="AU1246" i="112"/>
  <c r="AU2946" i="112"/>
  <c r="AU2235" i="112"/>
  <c r="AU3131" i="112"/>
  <c r="AU3379" i="112"/>
  <c r="AU1568" i="113"/>
  <c r="AU3060" i="112"/>
  <c r="AU2992" i="112"/>
  <c r="AU2267" i="113"/>
  <c r="AU2010" i="112"/>
  <c r="AU3351" i="112"/>
  <c r="AU3079" i="112"/>
  <c r="AU2983" i="112"/>
  <c r="AU3301" i="112"/>
  <c r="AU1513" i="112"/>
  <c r="AU3021" i="112"/>
  <c r="AU2836" i="112"/>
  <c r="AU3206" i="112"/>
  <c r="AU2337" i="112"/>
  <c r="AU921" i="112"/>
  <c r="AU433" i="112"/>
  <c r="AU2301" i="112"/>
  <c r="AU825" i="112"/>
  <c r="AU2666" i="112"/>
  <c r="AU212" i="113"/>
  <c r="AU1427" i="113"/>
  <c r="AU3304" i="112"/>
  <c r="AU1766" i="112"/>
  <c r="AU3383" i="112"/>
  <c r="AU2471" i="112"/>
  <c r="AU2840" i="112"/>
  <c r="AU1260" i="113"/>
  <c r="AU3299" i="112"/>
  <c r="AU3095" i="112"/>
  <c r="AU1969" i="112"/>
  <c r="AU2587" i="112"/>
  <c r="AU2507" i="112"/>
  <c r="AU2626" i="112"/>
  <c r="AU74" i="113"/>
  <c r="AU2737" i="112"/>
  <c r="AU3313" i="112"/>
  <c r="AU3058" i="112"/>
  <c r="AU2164" i="112"/>
  <c r="AU1460" i="113"/>
  <c r="AU1643" i="112"/>
  <c r="AU325" i="112"/>
  <c r="AU2473" i="112"/>
  <c r="AU903" i="113"/>
  <c r="AU3307" i="112"/>
  <c r="AU3259" i="112"/>
  <c r="AU2838" i="112"/>
  <c r="AU1642" i="112"/>
  <c r="AU2517" i="112"/>
  <c r="AU3419" i="112"/>
  <c r="AU2444" i="112"/>
  <c r="AU1284" i="113"/>
  <c r="AU2921" i="112"/>
  <c r="AU2090" i="112"/>
  <c r="AU2741" i="112"/>
  <c r="AU2694" i="112"/>
  <c r="AU814" i="112"/>
  <c r="AU2369" i="112"/>
  <c r="AU2339" i="112"/>
  <c r="AU2482" i="112"/>
  <c r="AU2107" i="112"/>
  <c r="AU1470" i="113"/>
  <c r="AU2770" i="112"/>
  <c r="AU2914" i="112"/>
  <c r="AU830" i="112"/>
  <c r="AU526" i="112"/>
  <c r="AU716" i="112"/>
  <c r="AU1073" i="113"/>
  <c r="AU3019" i="112"/>
  <c r="AU2951" i="112"/>
  <c r="AU3380" i="112"/>
  <c r="AU2271" i="112"/>
  <c r="AU3201" i="112"/>
  <c r="AU3117" i="112"/>
  <c r="AU144" i="113"/>
  <c r="AU1038" i="112"/>
  <c r="AU2011" i="112"/>
  <c r="AU3531" i="112"/>
  <c r="AU1208" i="113"/>
  <c r="AU3099" i="112"/>
  <c r="AU365" i="113"/>
  <c r="AU3417" i="112"/>
  <c r="AU1944" i="112"/>
  <c r="AU1818" i="112"/>
  <c r="AU3453" i="112"/>
  <c r="AU607" i="113"/>
  <c r="AU507" i="113"/>
  <c r="AU2936" i="112"/>
  <c r="AU2126" i="112"/>
  <c r="AU164" i="113"/>
  <c r="AU1942" i="112"/>
  <c r="AU356" i="112"/>
  <c r="AU1798" i="112"/>
  <c r="AU378" i="112"/>
  <c r="AU362" i="112"/>
  <c r="AU2909" i="112"/>
  <c r="AU1823" i="112"/>
  <c r="AU1190" i="112"/>
  <c r="AU1938" i="112"/>
  <c r="AU1722" i="112"/>
  <c r="AU21" i="113"/>
  <c r="AU1185" i="112"/>
  <c r="AU1617" i="112"/>
  <c r="AU2413" i="112"/>
  <c r="AU2692" i="112"/>
  <c r="AU757" i="112"/>
  <c r="AU2375" i="112"/>
  <c r="AU1833" i="112"/>
  <c r="AU1877" i="112"/>
  <c r="AU1043" i="112"/>
  <c r="AU2404" i="112"/>
  <c r="AU1829" i="112"/>
  <c r="AU3126" i="112"/>
  <c r="AU2447" i="112"/>
  <c r="AU1913" i="112"/>
  <c r="AU1905" i="112"/>
  <c r="AU2777" i="112"/>
  <c r="AU2380" i="112"/>
  <c r="AU2268" i="112"/>
  <c r="AU1618" i="112"/>
  <c r="AU579" i="112"/>
  <c r="AU755" i="112"/>
  <c r="AU3130" i="112"/>
  <c r="AU416" i="112"/>
  <c r="AU432" i="112"/>
  <c r="AU1398" i="112"/>
  <c r="AU1549" i="112"/>
  <c r="AU3234" i="112"/>
  <c r="AU2228" i="112"/>
  <c r="AU389" i="112"/>
  <c r="AU2129" i="112"/>
  <c r="AU2085" i="112"/>
  <c r="AU677" i="112"/>
  <c r="AU2300" i="112"/>
  <c r="AU2012" i="112"/>
  <c r="AU1638" i="112"/>
  <c r="AU1723" i="112"/>
  <c r="AU1552" i="112"/>
  <c r="AU2267" i="112"/>
  <c r="AU2649" i="112"/>
  <c r="AU2055" i="112"/>
  <c r="AU2019" i="112"/>
  <c r="AU606" i="112"/>
  <c r="AU1252" i="112"/>
  <c r="AU670" i="112"/>
  <c r="AU902" i="112"/>
  <c r="AU1192" i="112"/>
  <c r="AU1186" i="112"/>
  <c r="AU794" i="112"/>
  <c r="AU1386" i="112"/>
  <c r="AU2076" i="112"/>
  <c r="AU1903" i="112"/>
  <c r="AU1675" i="112"/>
  <c r="AU2515" i="112"/>
  <c r="AU2443" i="112"/>
  <c r="AU1400" i="112"/>
  <c r="AU1440" i="112"/>
  <c r="AU2415" i="112"/>
  <c r="AU2265" i="112"/>
  <c r="AU130" i="113"/>
  <c r="AU2302" i="112"/>
  <c r="AU2559" i="112"/>
  <c r="AU456" i="112"/>
  <c r="AU386" i="112"/>
  <c r="AU2481" i="112"/>
  <c r="AU502" i="112"/>
  <c r="AU2367" i="112"/>
  <c r="AU2358" i="112"/>
  <c r="AU3306" i="112"/>
  <c r="AU2366" i="112"/>
  <c r="AU1585" i="112"/>
  <c r="AU1656" i="112"/>
  <c r="AU394" i="112"/>
  <c r="AU2110" i="112"/>
  <c r="AU1435" i="112"/>
  <c r="AU1387" i="112"/>
  <c r="AU1683" i="112"/>
  <c r="AU248" i="112"/>
  <c r="AU1624" i="112"/>
  <c r="AU1654" i="112"/>
  <c r="AU3346" i="112"/>
  <c r="AU2882" i="112"/>
  <c r="AU1761" i="112"/>
  <c r="AU2702" i="112"/>
  <c r="AU1726" i="112"/>
  <c r="AU1696" i="112"/>
  <c r="AU1985" i="112"/>
  <c r="AU3118" i="112"/>
  <c r="AU2798" i="112"/>
  <c r="AU1293" i="112"/>
  <c r="AU1826" i="112"/>
  <c r="AU757" i="113"/>
  <c r="AU3134" i="112"/>
  <c r="AU2829" i="112"/>
  <c r="AU2538" i="112"/>
  <c r="AU2586" i="112"/>
  <c r="AU2506" i="112"/>
  <c r="AU383" i="112"/>
  <c r="AU2522" i="112"/>
  <c r="AU1049" i="112"/>
  <c r="AU1639" i="112"/>
  <c r="AU969" i="112"/>
  <c r="AU2650" i="112"/>
  <c r="AU821" i="112"/>
  <c r="AU1249" i="112"/>
  <c r="AU1189" i="112"/>
  <c r="AU725" i="112"/>
  <c r="AU1079" i="112"/>
  <c r="AU788" i="112"/>
  <c r="AU147" i="112"/>
  <c r="AU667" i="112"/>
  <c r="AU1641" i="112"/>
  <c r="AU1401" i="112"/>
  <c r="AU1545" i="112"/>
  <c r="AU360" i="112"/>
  <c r="AU1245" i="112"/>
  <c r="AU246" i="112"/>
  <c r="AU1353" i="112"/>
  <c r="AU958" i="112"/>
  <c r="AU1077" i="112"/>
  <c r="AU102" i="112"/>
  <c r="AU3278" i="112"/>
  <c r="AU941" i="112"/>
  <c r="AU1623" i="112"/>
  <c r="AU1543" i="112"/>
  <c r="AU1146" i="112"/>
  <c r="AU1110" i="112"/>
  <c r="AU957" i="112"/>
  <c r="AU1112" i="112"/>
  <c r="AU2397" i="112"/>
  <c r="AU415" i="112"/>
  <c r="AU2373" i="112"/>
  <c r="AU505" i="112"/>
  <c r="AU205" i="112"/>
  <c r="AU2233" i="112"/>
  <c r="AU721" i="112"/>
  <c r="AU329" i="112"/>
  <c r="AU321" i="112"/>
  <c r="AU1251" i="112"/>
  <c r="AU452" i="112"/>
  <c r="AU1515" i="112"/>
  <c r="AU1443" i="112"/>
  <c r="AU1688" i="112"/>
  <c r="AU285" i="112"/>
  <c r="AU2108" i="112"/>
  <c r="AU1402" i="112"/>
  <c r="AU1442" i="112"/>
  <c r="AU1434" i="112"/>
  <c r="AU328" i="112"/>
  <c r="AU387" i="112"/>
  <c r="AU1074" i="112"/>
  <c r="AU1295" i="112"/>
  <c r="AU1479" i="112"/>
  <c r="AU1118" i="112"/>
  <c r="AU918" i="112"/>
  <c r="AU1188" i="112"/>
  <c r="AU215" i="112"/>
  <c r="AU143" i="112"/>
  <c r="AU252" i="112"/>
  <c r="AU1388" i="112"/>
  <c r="AU183" i="112"/>
  <c r="AU960" i="112"/>
  <c r="AU3170" i="112"/>
  <c r="AU454" i="112"/>
  <c r="AU574" i="112"/>
  <c r="AU462" i="112"/>
  <c r="AU828" i="112"/>
  <c r="AU2646" i="112"/>
  <c r="AU668" i="112"/>
  <c r="AU460" i="112"/>
  <c r="AU221" i="112"/>
  <c r="AU2378" i="112"/>
  <c r="AU544" i="112"/>
  <c r="AU2591" i="112"/>
  <c r="AU135" i="112"/>
  <c r="AU290" i="112"/>
  <c r="AU2160" i="112"/>
  <c r="AU524" i="112"/>
  <c r="AU963" i="112"/>
  <c r="AU1475" i="112"/>
  <c r="AU723" i="112"/>
  <c r="AU1729" i="112"/>
  <c r="AU40" i="112"/>
  <c r="AU32" i="112"/>
  <c r="AU1223" i="112"/>
  <c r="AU896" i="112"/>
  <c r="AU392" i="112"/>
  <c r="AU679" i="112"/>
  <c r="AU1215" i="112"/>
  <c r="AU41" i="112"/>
  <c r="AU327" i="112"/>
  <c r="AU130" i="112"/>
  <c r="AU831" i="112"/>
  <c r="AU1836" i="112"/>
  <c r="AU923" i="112"/>
  <c r="AU859" i="112"/>
  <c r="AU1620" i="112"/>
  <c r="AU1477" i="112"/>
  <c r="AU1336" i="112"/>
  <c r="AU1209" i="112"/>
  <c r="AU1047" i="112"/>
  <c r="AU722" i="112"/>
  <c r="AU173" i="113"/>
  <c r="AU2623" i="112"/>
  <c r="AU671" i="112"/>
  <c r="AU899" i="112"/>
  <c r="AU1579" i="112"/>
  <c r="AU867" i="112"/>
  <c r="AU795" i="112"/>
  <c r="AU1835" i="112"/>
  <c r="AU1588" i="112"/>
  <c r="AU1580" i="112"/>
  <c r="AU1439" i="112"/>
  <c r="AU675" i="112"/>
  <c r="AU1003" i="112"/>
  <c r="AU180" i="112"/>
  <c r="AU396" i="112"/>
  <c r="AU1652" i="112"/>
  <c r="AU1357" i="112"/>
  <c r="AU1372" i="112"/>
  <c r="AU1657" i="112"/>
  <c r="AU399" i="112"/>
  <c r="AU537" i="112"/>
  <c r="AU73" i="112"/>
  <c r="AU127" i="112"/>
  <c r="AU2906" i="112"/>
  <c r="AU1147" i="112"/>
  <c r="AU3123" i="112"/>
  <c r="AU355" i="112"/>
  <c r="AU1733" i="112"/>
  <c r="AU1264" i="112"/>
  <c r="AU575" i="112"/>
  <c r="AU286" i="112"/>
  <c r="AU1471" i="112"/>
  <c r="AU288" i="112"/>
  <c r="AU714" i="112"/>
  <c r="AU793" i="112"/>
  <c r="AU25" i="112"/>
  <c r="AU678" i="112"/>
  <c r="AU688" i="112"/>
  <c r="AU1908" i="112"/>
  <c r="AU3527" i="112"/>
  <c r="AU1940" i="112"/>
  <c r="AU210" i="112"/>
  <c r="AU1332" i="112"/>
  <c r="AU35" i="112"/>
  <c r="AU790" i="112"/>
  <c r="AU759" i="112"/>
  <c r="AU1697" i="112"/>
  <c r="AU580" i="112"/>
  <c r="AU869" i="112"/>
  <c r="AU924" i="112"/>
  <c r="AU578" i="112"/>
  <c r="AU581" i="112"/>
  <c r="AU2400" i="112"/>
  <c r="AU420" i="112"/>
  <c r="AU1508" i="112"/>
  <c r="AU104" i="112"/>
  <c r="AU3082" i="112"/>
  <c r="AU1768" i="112"/>
  <c r="AU1979" i="112"/>
  <c r="AU1728" i="112"/>
  <c r="AU1819" i="112"/>
  <c r="AU1681" i="112"/>
  <c r="AU238" i="112"/>
  <c r="AU1006" i="112"/>
  <c r="AU24" i="112"/>
  <c r="AU816" i="112"/>
  <c r="AU209" i="112"/>
  <c r="AU812" i="112"/>
  <c r="AU532" i="112"/>
  <c r="AU245" i="112"/>
  <c r="AU1243" i="112"/>
  <c r="AU1403" i="112"/>
  <c r="AU218" i="112"/>
  <c r="AU3124" i="112"/>
  <c r="BM277" i="112"/>
  <c r="BN276" i="112"/>
  <c r="CP276" i="112" s="1"/>
  <c r="P276" i="112"/>
  <c r="AU2549" i="112"/>
  <c r="AU3125" i="112"/>
  <c r="O31" i="112"/>
  <c r="BM30" i="112"/>
  <c r="O87" i="112"/>
  <c r="BM87" i="112"/>
  <c r="O258" i="113"/>
  <c r="BM258" i="113"/>
  <c r="BM259" i="113" s="1"/>
  <c r="O225" i="113"/>
  <c r="O252" i="112"/>
  <c r="BM252" i="112"/>
  <c r="O219" i="113"/>
  <c r="CN156" i="112"/>
  <c r="BL157" i="112"/>
  <c r="CN267" i="112"/>
  <c r="BL268" i="112"/>
  <c r="BN39" i="112"/>
  <c r="CP39" i="112" s="1"/>
  <c r="P39" i="112"/>
  <c r="BL184" i="112"/>
  <c r="CN183" i="112"/>
  <c r="BN228" i="112"/>
  <c r="CP228" i="112" s="1"/>
  <c r="P228" i="112"/>
  <c r="O288" i="113"/>
  <c r="BM288" i="113"/>
  <c r="BM289" i="113" s="1"/>
  <c r="CN219" i="112"/>
  <c r="BL220" i="112"/>
  <c r="O72" i="113"/>
  <c r="BM72" i="113"/>
  <c r="BM73" i="113" s="1"/>
  <c r="O60" i="112"/>
  <c r="BM60" i="112"/>
  <c r="BM111" i="112"/>
  <c r="O111" i="112"/>
  <c r="BM123" i="112"/>
  <c r="O123" i="112"/>
  <c r="O144" i="112"/>
  <c r="BM144" i="112"/>
  <c r="BM210" i="112"/>
  <c r="O210" i="112"/>
  <c r="O297" i="113"/>
  <c r="BN297" i="113" s="1"/>
  <c r="BN298" i="113" s="1"/>
  <c r="O240" i="113"/>
  <c r="BM240" i="113"/>
  <c r="BM241" i="113" s="1"/>
  <c r="O291" i="113"/>
  <c r="O294" i="113"/>
  <c r="BM294" i="113"/>
  <c r="BM295" i="113" s="1"/>
  <c r="O237" i="113"/>
  <c r="BN237" i="113" s="1"/>
  <c r="BN238" i="113" s="1"/>
  <c r="BM276" i="113"/>
  <c r="BM277" i="113" s="1"/>
  <c r="O276" i="113"/>
  <c r="O156" i="112"/>
  <c r="BM156" i="112"/>
  <c r="O261" i="113"/>
  <c r="BL148" i="112"/>
  <c r="CN147" i="112"/>
  <c r="O267" i="112"/>
  <c r="BM267" i="112"/>
  <c r="P204" i="113"/>
  <c r="BN204" i="113"/>
  <c r="BN205" i="113" s="1"/>
  <c r="O15" i="112"/>
  <c r="BM15" i="112"/>
  <c r="O52" i="113"/>
  <c r="BM219" i="112"/>
  <c r="O219" i="112"/>
  <c r="BM168" i="113"/>
  <c r="BM169" i="113" s="1"/>
  <c r="O168" i="113"/>
  <c r="O76" i="113"/>
  <c r="CN60" i="112"/>
  <c r="BL61" i="112"/>
  <c r="BL112" i="112"/>
  <c r="CN111" i="112"/>
  <c r="P205" i="113"/>
  <c r="CN144" i="112"/>
  <c r="BL145" i="112"/>
  <c r="O282" i="113"/>
  <c r="BM282" i="113"/>
  <c r="BM283" i="113" s="1"/>
  <c r="P192" i="113"/>
  <c r="BN192" i="113"/>
  <c r="BN193" i="113" s="1"/>
  <c r="BL5" i="113" a="1"/>
  <c r="BL5" i="113" s="1"/>
  <c r="BM132" i="113"/>
  <c r="BM133" i="113" s="1"/>
  <c r="O132" i="113"/>
  <c r="BM108" i="113"/>
  <c r="BM109" i="113" s="1"/>
  <c r="O108" i="113"/>
  <c r="BM12" i="113"/>
  <c r="BM13" i="113" s="1"/>
  <c r="O12" i="113"/>
  <c r="O231" i="113"/>
  <c r="BN231" i="113" s="1"/>
  <c r="BN232" i="113" s="1"/>
  <c r="BM147" i="112"/>
  <c r="O148" i="112"/>
  <c r="O166" i="113"/>
  <c r="O102" i="113"/>
  <c r="BM102" i="113"/>
  <c r="BM103" i="113" s="1"/>
  <c r="CN15" i="112"/>
  <c r="BL16" i="112"/>
  <c r="BL292" i="112"/>
  <c r="CN291" i="112"/>
  <c r="O303" i="113"/>
  <c r="BM228" i="113"/>
  <c r="BM229" i="113" s="1"/>
  <c r="O228" i="113"/>
  <c r="Q58" i="112"/>
  <c r="O243" i="113"/>
  <c r="BM174" i="113"/>
  <c r="BM175" i="113" s="1"/>
  <c r="O174" i="113"/>
  <c r="O294" i="112"/>
  <c r="BN294" i="112" s="1"/>
  <c r="O78" i="113"/>
  <c r="BM78" i="113"/>
  <c r="BM79" i="113" s="1"/>
  <c r="O222" i="113"/>
  <c r="BM222" i="113"/>
  <c r="BM223" i="113" s="1"/>
  <c r="O264" i="113"/>
  <c r="BM264" i="113"/>
  <c r="BM265" i="113" s="1"/>
  <c r="CP24" i="112"/>
  <c r="BN25" i="112"/>
  <c r="O216" i="113"/>
  <c r="BM216" i="113"/>
  <c r="BM217" i="113" s="1"/>
  <c r="CN30" i="112"/>
  <c r="BL31" i="112"/>
  <c r="BL88" i="112"/>
  <c r="CN87" i="112"/>
  <c r="O298" i="112"/>
  <c r="CN252" i="112"/>
  <c r="BL253" i="112"/>
  <c r="R133" i="113"/>
  <c r="O300" i="113"/>
  <c r="BM300" i="113"/>
  <c r="BM301" i="113" s="1"/>
  <c r="O273" i="113"/>
  <c r="BN273" i="113" s="1"/>
  <c r="BN274" i="113" s="1"/>
  <c r="BM40" i="112"/>
  <c r="CO39" i="112"/>
  <c r="O234" i="113"/>
  <c r="BM234" i="113"/>
  <c r="BM235" i="113" s="1"/>
  <c r="BM183" i="112"/>
  <c r="O183" i="112"/>
  <c r="O252" i="113"/>
  <c r="BM252" i="113"/>
  <c r="BM253" i="113" s="1"/>
  <c r="O292" i="112"/>
  <c r="BM291" i="112"/>
  <c r="O255" i="113"/>
  <c r="BN255" i="113" s="1"/>
  <c r="BN256" i="113" s="1"/>
  <c r="O114" i="113"/>
  <c r="BM114" i="113"/>
  <c r="BM115" i="113" s="1"/>
  <c r="O270" i="113"/>
  <c r="BM270" i="113"/>
  <c r="BM271" i="113" s="1"/>
  <c r="P18" i="113"/>
  <c r="BN18" i="113"/>
  <c r="BN19" i="113" s="1"/>
  <c r="BM246" i="113"/>
  <c r="BM247" i="113" s="1"/>
  <c r="O246" i="113"/>
  <c r="O249" i="113"/>
  <c r="BN249" i="113" s="1"/>
  <c r="BN250" i="113" s="1"/>
  <c r="BL124" i="112"/>
  <c r="CN123" i="112"/>
  <c r="Q24" i="112"/>
  <c r="BO24" i="112"/>
  <c r="BL211" i="112"/>
  <c r="CN210" i="112"/>
  <c r="O282" i="112"/>
  <c r="BN282" i="112" s="1"/>
  <c r="BM282" i="112"/>
  <c r="O267" i="113"/>
  <c r="BN267" i="113" s="1"/>
  <c r="BN268" i="113" s="1"/>
  <c r="BM229" i="112"/>
  <c r="AU553" i="113"/>
  <c r="CQ195" i="112"/>
  <c r="CQ171" i="112"/>
  <c r="BO172" i="112"/>
  <c r="CP9" i="112"/>
  <c r="BN10" i="112"/>
  <c r="CP150" i="112"/>
  <c r="BN151" i="112"/>
  <c r="CP186" i="112"/>
  <c r="Q196" i="113"/>
  <c r="Q28" i="112"/>
  <c r="AC177" i="112"/>
  <c r="CA177" i="112"/>
  <c r="P286" i="113"/>
  <c r="BO285" i="113" s="1"/>
  <c r="BO286" i="113" s="1"/>
  <c r="BN22" i="112"/>
  <c r="CP21" i="112"/>
  <c r="AC117" i="112"/>
  <c r="CA117" i="112"/>
  <c r="CB216" i="112"/>
  <c r="AD216" i="112"/>
  <c r="AC163" i="112"/>
  <c r="P298" i="113"/>
  <c r="BN100" i="112"/>
  <c r="CP99" i="112"/>
  <c r="Q85" i="113"/>
  <c r="BP84" i="113" s="1"/>
  <c r="BP85" i="113" s="1"/>
  <c r="R61" i="113"/>
  <c r="CA204" i="112"/>
  <c r="AC204" i="112"/>
  <c r="BO207" i="112"/>
  <c r="Q207" i="112"/>
  <c r="BO159" i="112"/>
  <c r="Q159" i="112"/>
  <c r="R243" i="112"/>
  <c r="CQ135" i="112"/>
  <c r="CB252" i="112"/>
  <c r="AD252" i="112"/>
  <c r="CB45" i="112"/>
  <c r="BO46" i="112" s="1"/>
  <c r="AD45" i="112"/>
  <c r="P258" i="112"/>
  <c r="BN258" i="112"/>
  <c r="Q285" i="113"/>
  <c r="Q186" i="112"/>
  <c r="CO225" i="112"/>
  <c r="BM226" i="112"/>
  <c r="CQ303" i="112"/>
  <c r="BO304" i="112"/>
  <c r="AC93" i="112"/>
  <c r="CA93" i="112"/>
  <c r="AF166" i="112"/>
  <c r="R24" i="113"/>
  <c r="Q66" i="112"/>
  <c r="CB228" i="112"/>
  <c r="AD228" i="112"/>
  <c r="P183" i="113"/>
  <c r="BN183" i="113"/>
  <c r="BN184" i="113" s="1"/>
  <c r="P39" i="113"/>
  <c r="BN39" i="113"/>
  <c r="BN40" i="113" s="1"/>
  <c r="BM10" i="113"/>
  <c r="CB213" i="112"/>
  <c r="AD213" i="112"/>
  <c r="P81" i="112"/>
  <c r="BN81" i="112"/>
  <c r="P226" i="113"/>
  <c r="BN225" i="113"/>
  <c r="BN226" i="113" s="1"/>
  <c r="AC141" i="112"/>
  <c r="CA141" i="112"/>
  <c r="BN133" i="112"/>
  <c r="CP132" i="112"/>
  <c r="CA108" i="112"/>
  <c r="AC108" i="112"/>
  <c r="P91" i="112"/>
  <c r="Q100" i="112"/>
  <c r="AD9" i="112"/>
  <c r="Q156" i="113"/>
  <c r="BO156" i="113"/>
  <c r="BO157" i="113" s="1"/>
  <c r="BM121" i="112"/>
  <c r="CO120" i="112"/>
  <c r="BM85" i="112"/>
  <c r="CO84" i="112"/>
  <c r="AF168" i="112"/>
  <c r="CD168" i="112"/>
  <c r="Q88" i="112"/>
  <c r="CA249" i="112"/>
  <c r="AC249" i="112"/>
  <c r="P244" i="112"/>
  <c r="BN243" i="112"/>
  <c r="AE87" i="112"/>
  <c r="BN90" i="112"/>
  <c r="P45" i="113"/>
  <c r="BN45" i="113"/>
  <c r="BN46" i="113" s="1"/>
  <c r="Q210" i="113"/>
  <c r="R301" i="112"/>
  <c r="P283" i="112"/>
  <c r="CP114" i="112"/>
  <c r="CO261" i="112"/>
  <c r="BM262" i="112"/>
  <c r="AC79" i="112"/>
  <c r="AD198" i="112"/>
  <c r="AC201" i="112"/>
  <c r="CA201" i="112"/>
  <c r="AE255" i="112"/>
  <c r="Q270" i="112"/>
  <c r="P159" i="113"/>
  <c r="BN159" i="113"/>
  <c r="BN160" i="113" s="1"/>
  <c r="BQ6" i="113"/>
  <c r="S6" i="113"/>
  <c r="S31" i="113"/>
  <c r="CO234" i="112"/>
  <c r="BM235" i="112"/>
  <c r="CB33" i="112"/>
  <c r="AD33" i="112"/>
  <c r="CO165" i="112"/>
  <c r="BM166" i="112"/>
  <c r="BN96" i="112"/>
  <c r="P96" i="112"/>
  <c r="P75" i="113"/>
  <c r="BN75" i="113"/>
  <c r="BN76" i="113" s="1"/>
  <c r="AE294" i="112"/>
  <c r="CC294" i="112"/>
  <c r="CB63" i="112"/>
  <c r="AD63" i="112"/>
  <c r="CA96" i="112"/>
  <c r="AC96" i="112"/>
  <c r="BO84" i="113"/>
  <c r="BO85" i="113" s="1"/>
  <c r="Q174" i="112"/>
  <c r="CB27" i="112"/>
  <c r="AD27" i="112"/>
  <c r="Q222" i="112"/>
  <c r="R171" i="112"/>
  <c r="Q42" i="113"/>
  <c r="BO42" i="113"/>
  <c r="BO43" i="113" s="1"/>
  <c r="AD66" i="112"/>
  <c r="Q136" i="112"/>
  <c r="BP135" i="112" s="1"/>
  <c r="Q49" i="113"/>
  <c r="BP48" i="113" s="1"/>
  <c r="BP49" i="113" s="1"/>
  <c r="AC127" i="112"/>
  <c r="BM109" i="112"/>
  <c r="CO108" i="112"/>
  <c r="AD138" i="112"/>
  <c r="CA300" i="112"/>
  <c r="AC300" i="112"/>
  <c r="AC21" i="112"/>
  <c r="CA21" i="112"/>
  <c r="P264" i="112"/>
  <c r="BN264" i="112"/>
  <c r="Q54" i="112"/>
  <c r="CB15" i="112"/>
  <c r="AD15" i="112"/>
  <c r="AF46" i="112"/>
  <c r="BQ45" i="112"/>
  <c r="S45" i="112"/>
  <c r="T45" i="112" s="1"/>
  <c r="AD112" i="112"/>
  <c r="AD13" i="112"/>
  <c r="AE183" i="112"/>
  <c r="AD76" i="112"/>
  <c r="AD52" i="112"/>
  <c r="R138" i="113"/>
  <c r="Q175" i="113"/>
  <c r="AF243" i="112"/>
  <c r="AG243" i="112"/>
  <c r="P34" i="112"/>
  <c r="BN33" i="112"/>
  <c r="AC283" i="112"/>
  <c r="Q169" i="113"/>
  <c r="BN72" i="112"/>
  <c r="P72" i="112"/>
  <c r="R195" i="112"/>
  <c r="Q52" i="112"/>
  <c r="Q25" i="113"/>
  <c r="BO51" i="112"/>
  <c r="Q51" i="112"/>
  <c r="Q97" i="112"/>
  <c r="BQ150" i="113"/>
  <c r="BQ151" i="113" s="1"/>
  <c r="S150" i="113"/>
  <c r="BM238" i="112"/>
  <c r="CO237" i="112"/>
  <c r="CO213" i="112"/>
  <c r="BM214" i="112"/>
  <c r="AD90" i="112"/>
  <c r="Q285" i="112"/>
  <c r="CO129" i="112"/>
  <c r="BM130" i="112"/>
  <c r="Q9" i="112"/>
  <c r="Q79" i="113"/>
  <c r="P211" i="113"/>
  <c r="BO210" i="113" s="1"/>
  <c r="BO211" i="113" s="1"/>
  <c r="P55" i="112"/>
  <c r="Q126" i="112"/>
  <c r="P268" i="113"/>
  <c r="AD150" i="112"/>
  <c r="CP102" i="112"/>
  <c r="BN103" i="112"/>
  <c r="BM205" i="112"/>
  <c r="CO204" i="112"/>
  <c r="P57" i="112"/>
  <c r="BN57" i="112"/>
  <c r="S132" i="112"/>
  <c r="AD210" i="112"/>
  <c r="CB210" i="112"/>
  <c r="P280" i="113"/>
  <c r="BM301" i="112"/>
  <c r="CO300" i="112"/>
  <c r="AD64" i="112"/>
  <c r="P141" i="112"/>
  <c r="BN141" i="112"/>
  <c r="P93" i="112"/>
  <c r="BN93" i="112"/>
  <c r="BN208" i="112"/>
  <c r="CP207" i="112"/>
  <c r="P51" i="113"/>
  <c r="BN51" i="113"/>
  <c r="BN52" i="113" s="1"/>
  <c r="AD97" i="112"/>
  <c r="BN160" i="112"/>
  <c r="CP159" i="112"/>
  <c r="Q102" i="112"/>
  <c r="AC288" i="112"/>
  <c r="CA288" i="112"/>
  <c r="P27" i="113"/>
  <c r="BN27" i="113"/>
  <c r="BN28" i="113" s="1"/>
  <c r="CB39" i="112"/>
  <c r="AD39" i="112"/>
  <c r="AC297" i="112"/>
  <c r="CA297" i="112"/>
  <c r="CO258" i="112"/>
  <c r="BM259" i="112"/>
  <c r="BN285" i="113"/>
  <c r="BN286" i="113" s="1"/>
  <c r="P225" i="112"/>
  <c r="BN225" i="112"/>
  <c r="S46" i="112"/>
  <c r="AD162" i="112"/>
  <c r="CB162" i="112"/>
  <c r="AE303" i="112"/>
  <c r="CP66" i="112"/>
  <c r="BN67" i="112"/>
  <c r="P9" i="113"/>
  <c r="BN9" i="113"/>
  <c r="CO81" i="112"/>
  <c r="BM82" i="112"/>
  <c r="P274" i="113"/>
  <c r="AF132" i="112"/>
  <c r="AG132" i="112"/>
  <c r="CB264" i="112"/>
  <c r="AD264" i="112"/>
  <c r="Q133" i="112"/>
  <c r="BO132" i="112"/>
  <c r="P67" i="112"/>
  <c r="T30" i="112"/>
  <c r="AC237" i="112"/>
  <c r="CA237" i="112"/>
  <c r="P127" i="112"/>
  <c r="BN120" i="112"/>
  <c r="P120" i="112"/>
  <c r="BN84" i="112"/>
  <c r="P84" i="112"/>
  <c r="P177" i="112"/>
  <c r="BN177" i="112"/>
  <c r="AC115" i="112"/>
  <c r="P111" i="113"/>
  <c r="BN111" i="113"/>
  <c r="BN112" i="113" s="1"/>
  <c r="P201" i="112"/>
  <c r="BN201" i="112"/>
  <c r="Q67" i="113"/>
  <c r="BP66" i="113" s="1"/>
  <c r="BP67" i="113" s="1"/>
  <c r="Q162" i="112"/>
  <c r="R255" i="112"/>
  <c r="AF60" i="112"/>
  <c r="CD60" i="112"/>
  <c r="P216" i="112"/>
  <c r="BN216" i="112"/>
  <c r="S94" i="112"/>
  <c r="AE291" i="112"/>
  <c r="CC291" i="112"/>
  <c r="AE123" i="112"/>
  <c r="Q202" i="113"/>
  <c r="R291" i="112"/>
  <c r="S130" i="112"/>
  <c r="BM193" i="112"/>
  <c r="CO192" i="112"/>
  <c r="R66" i="113"/>
  <c r="AD133" i="112"/>
  <c r="CB132" i="112"/>
  <c r="P262" i="113"/>
  <c r="BN261" i="113"/>
  <c r="BN262" i="113" s="1"/>
  <c r="AD114" i="112"/>
  <c r="CB114" i="112"/>
  <c r="P244" i="113"/>
  <c r="BN243" i="113"/>
  <c r="BN244" i="113" s="1"/>
  <c r="S190" i="112"/>
  <c r="P261" i="112"/>
  <c r="BN261" i="112"/>
  <c r="R55" i="113"/>
  <c r="R48" i="113"/>
  <c r="AC10" i="112"/>
  <c r="R162" i="113"/>
  <c r="S91" i="113"/>
  <c r="AC175" i="112"/>
  <c r="AC105" i="112"/>
  <c r="CA105" i="112"/>
  <c r="P246" i="112"/>
  <c r="BN246" i="112"/>
  <c r="BP213" i="113"/>
  <c r="BP214" i="113" s="1"/>
  <c r="R213" i="113"/>
  <c r="CB111" i="112"/>
  <c r="AD111" i="112"/>
  <c r="AC258" i="112"/>
  <c r="CA258" i="112"/>
  <c r="S187" i="113"/>
  <c r="P163" i="112"/>
  <c r="BM49" i="112"/>
  <c r="CO48" i="112"/>
  <c r="AD184" i="112"/>
  <c r="P220" i="113"/>
  <c r="BN219" i="113"/>
  <c r="BN220" i="113" s="1"/>
  <c r="P12" i="112"/>
  <c r="BN12" i="112"/>
  <c r="R199" i="113"/>
  <c r="CO273" i="112"/>
  <c r="BM274" i="112"/>
  <c r="R84" i="113"/>
  <c r="Q144" i="113"/>
  <c r="BO144" i="113"/>
  <c r="BO145" i="113" s="1"/>
  <c r="CP174" i="112"/>
  <c r="P69" i="113"/>
  <c r="BN69" i="113"/>
  <c r="BN70" i="113" s="1"/>
  <c r="Q13" i="112"/>
  <c r="Q54" i="113"/>
  <c r="BO54" i="113"/>
  <c r="BO55" i="113" s="1"/>
  <c r="Q60" i="113"/>
  <c r="BO60" i="113"/>
  <c r="BO61" i="113" s="1"/>
  <c r="BM7" i="112"/>
  <c r="CO6" i="112"/>
  <c r="AD219" i="112"/>
  <c r="AD196" i="112"/>
  <c r="P139" i="112"/>
  <c r="BO138" i="112" s="1"/>
  <c r="BN108" i="112"/>
  <c r="P108" i="112"/>
  <c r="AC273" i="112"/>
  <c r="CA273" i="112"/>
  <c r="BM265" i="112"/>
  <c r="CO264" i="112"/>
  <c r="BN54" i="112"/>
  <c r="Q208" i="113"/>
  <c r="CR45" i="112"/>
  <c r="P105" i="112"/>
  <c r="BN105" i="112"/>
  <c r="AC91" i="112"/>
  <c r="CB183" i="112"/>
  <c r="P105" i="113"/>
  <c r="BN105" i="113"/>
  <c r="BN106" i="113" s="1"/>
  <c r="BM187" i="112"/>
  <c r="CO186" i="112"/>
  <c r="AC19" i="112"/>
  <c r="CA18" i="112"/>
  <c r="Q160" i="112"/>
  <c r="AC268" i="112"/>
  <c r="P223" i="112"/>
  <c r="BO222" i="112" s="1"/>
  <c r="CO285" i="112"/>
  <c r="BM286" i="112"/>
  <c r="BQ186" i="113"/>
  <c r="BQ187" i="113" s="1"/>
  <c r="S186" i="113"/>
  <c r="AD172" i="112"/>
  <c r="BM19" i="112"/>
  <c r="CO18" i="112"/>
  <c r="P115" i="112"/>
  <c r="BO114" i="112" s="1"/>
  <c r="P57" i="113"/>
  <c r="BN57" i="113"/>
  <c r="BN58" i="113" s="1"/>
  <c r="S193" i="113"/>
  <c r="T193" i="113" s="1"/>
  <c r="AC244" i="112"/>
  <c r="CA243" i="112"/>
  <c r="P195" i="113"/>
  <c r="BN195" i="113"/>
  <c r="BN196" i="113" s="1"/>
  <c r="P250" i="113"/>
  <c r="BN52" i="112"/>
  <c r="CP51" i="112"/>
  <c r="Q64" i="112"/>
  <c r="BN237" i="112"/>
  <c r="P237" i="112"/>
  <c r="P213" i="112"/>
  <c r="BN213" i="112"/>
  <c r="CA90" i="112"/>
  <c r="AC225" i="112"/>
  <c r="CA225" i="112"/>
  <c r="AD267" i="112"/>
  <c r="CC24" i="112"/>
  <c r="AE24" i="112"/>
  <c r="P141" i="113"/>
  <c r="BN141" i="113"/>
  <c r="BN142" i="113" s="1"/>
  <c r="AD100" i="112"/>
  <c r="P93" i="113"/>
  <c r="BN93" i="113"/>
  <c r="BN94" i="113" s="1"/>
  <c r="P292" i="113"/>
  <c r="BN291" i="113"/>
  <c r="BN292" i="113" s="1"/>
  <c r="CB147" i="112"/>
  <c r="AD147" i="112"/>
  <c r="Q78" i="112"/>
  <c r="CO177" i="112"/>
  <c r="BM178" i="112"/>
  <c r="AC285" i="112"/>
  <c r="CA285" i="112"/>
  <c r="CO201" i="112"/>
  <c r="BM202" i="112"/>
  <c r="CP162" i="112"/>
  <c r="BN163" i="112"/>
  <c r="BQ36" i="113"/>
  <c r="BQ37" i="113" s="1"/>
  <c r="S36" i="113"/>
  <c r="BM217" i="112"/>
  <c r="CO216" i="112"/>
  <c r="BO249" i="112"/>
  <c r="Q249" i="112"/>
  <c r="AD160" i="112"/>
  <c r="BM37" i="112"/>
  <c r="CO36" i="112"/>
  <c r="AD234" i="112"/>
  <c r="BN192" i="112"/>
  <c r="P192" i="112"/>
  <c r="S18" i="112"/>
  <c r="CQ42" i="112"/>
  <c r="BO43" i="112"/>
  <c r="P153" i="113"/>
  <c r="BN153" i="113"/>
  <c r="BN154" i="113" s="1"/>
  <c r="AD186" i="112"/>
  <c r="BO63" i="112"/>
  <c r="Q63" i="112"/>
  <c r="AE75" i="112"/>
  <c r="CC75" i="112"/>
  <c r="P232" i="113"/>
  <c r="CA114" i="112"/>
  <c r="BN115" i="112" s="1"/>
  <c r="P189" i="112"/>
  <c r="BN189" i="112"/>
  <c r="AD282" i="112"/>
  <c r="CB282" i="112"/>
  <c r="S168" i="112"/>
  <c r="BQ168" i="112"/>
  <c r="Q76" i="112"/>
  <c r="BP75" i="112" s="1"/>
  <c r="Q139" i="113"/>
  <c r="P177" i="113"/>
  <c r="BN177" i="113"/>
  <c r="BN178" i="113" s="1"/>
  <c r="R99" i="112"/>
  <c r="BP99" i="112"/>
  <c r="CA48" i="112"/>
  <c r="AC48" i="112"/>
  <c r="Q172" i="112"/>
  <c r="BP171" i="112" s="1"/>
  <c r="AD88" i="112"/>
  <c r="AC139" i="112"/>
  <c r="CB138" i="112" s="1"/>
  <c r="CO246" i="112"/>
  <c r="BM247" i="112"/>
  <c r="P304" i="113"/>
  <c r="BN303" i="113"/>
  <c r="BN304" i="113" s="1"/>
  <c r="CC144" i="112"/>
  <c r="AE144" i="112"/>
  <c r="P147" i="113"/>
  <c r="BN147" i="113"/>
  <c r="BN148" i="113" s="1"/>
  <c r="AD304" i="112"/>
  <c r="CC303" i="112" s="1"/>
  <c r="BN48" i="112"/>
  <c r="P48" i="112"/>
  <c r="CO12" i="112"/>
  <c r="BM13" i="112"/>
  <c r="Q73" i="113"/>
  <c r="Q208" i="112"/>
  <c r="P273" i="112"/>
  <c r="BN273" i="112"/>
  <c r="Q58" i="113"/>
  <c r="AE135" i="112"/>
  <c r="CC135" i="112"/>
  <c r="BM232" i="112"/>
  <c r="CO231" i="112"/>
  <c r="AC235" i="112"/>
  <c r="Q180" i="113"/>
  <c r="BO180" i="113"/>
  <c r="BO181" i="113" s="1"/>
  <c r="P63" i="113"/>
  <c r="BN63" i="113"/>
  <c r="BN64" i="113" s="1"/>
  <c r="BM295" i="112"/>
  <c r="CO294" i="112"/>
  <c r="P6" i="112"/>
  <c r="BN6" i="112"/>
  <c r="P103" i="112"/>
  <c r="AC103" i="112"/>
  <c r="CB51" i="112"/>
  <c r="AD51" i="112"/>
  <c r="BM256" i="112"/>
  <c r="CO255" i="112"/>
  <c r="P69" i="112"/>
  <c r="BN69" i="112"/>
  <c r="Q64" i="113"/>
  <c r="P151" i="112"/>
  <c r="BO150" i="112" s="1"/>
  <c r="AC220" i="112"/>
  <c r="P153" i="112"/>
  <c r="BN153" i="112"/>
  <c r="CO105" i="112"/>
  <c r="BM106" i="112"/>
  <c r="AF36" i="112"/>
  <c r="CD36" i="112"/>
  <c r="CB261" i="112"/>
  <c r="AD261" i="112"/>
  <c r="P117" i="112"/>
  <c r="BN117" i="112"/>
  <c r="AC12" i="112"/>
  <c r="CA12" i="112"/>
  <c r="BM289" i="112"/>
  <c r="CO288" i="112"/>
  <c r="AF94" i="112"/>
  <c r="AD124" i="112"/>
  <c r="BQ96" i="113"/>
  <c r="BQ97" i="113" s="1"/>
  <c r="S96" i="113"/>
  <c r="R279" i="112"/>
  <c r="BP279" i="112"/>
  <c r="CB99" i="112"/>
  <c r="AD99" i="112"/>
  <c r="AE171" i="112"/>
  <c r="P19" i="112"/>
  <c r="BN18" i="112"/>
  <c r="CA180" i="112"/>
  <c r="AC180" i="112"/>
  <c r="Q198" i="112"/>
  <c r="BM181" i="112"/>
  <c r="CO180" i="112"/>
  <c r="CR240" i="112"/>
  <c r="AC81" i="112"/>
  <c r="CA81" i="112"/>
  <c r="P99" i="113"/>
  <c r="BN99" i="113"/>
  <c r="BN100" i="113" s="1"/>
  <c r="AD174" i="112"/>
  <c r="CB174" i="112"/>
  <c r="CB276" i="112"/>
  <c r="AD276" i="112"/>
  <c r="BO27" i="112"/>
  <c r="Q27" i="112"/>
  <c r="CB207" i="112"/>
  <c r="AD207" i="112"/>
  <c r="AF156" i="112"/>
  <c r="CD156" i="112"/>
  <c r="AD78" i="112"/>
  <c r="CB78" i="112"/>
  <c r="Q30" i="113"/>
  <c r="BO30" i="113"/>
  <c r="BO31" i="113" s="1"/>
  <c r="AC189" i="112"/>
  <c r="CA189" i="112"/>
  <c r="Q198" i="113"/>
  <c r="BO198" i="113"/>
  <c r="BO199" i="113" s="1"/>
  <c r="Q138" i="112"/>
  <c r="CO93" i="112"/>
  <c r="BM94" i="112"/>
  <c r="P297" i="112"/>
  <c r="BN297" i="112"/>
  <c r="P15" i="113"/>
  <c r="BN15" i="113"/>
  <c r="BN16" i="113" s="1"/>
  <c r="AE18" i="112"/>
  <c r="R75" i="112"/>
  <c r="P199" i="112"/>
  <c r="CO297" i="112"/>
  <c r="BM298" i="112"/>
  <c r="CP126" i="112"/>
  <c r="BN127" i="112"/>
  <c r="CA120" i="112"/>
  <c r="AC120" i="112"/>
  <c r="Q184" i="112"/>
  <c r="R135" i="112"/>
  <c r="BN204" i="112"/>
  <c r="P204" i="112"/>
  <c r="R33" i="112"/>
  <c r="P187" i="112"/>
  <c r="BO186" i="112" s="1"/>
  <c r="CO57" i="112"/>
  <c r="BM58" i="112"/>
  <c r="AD126" i="112"/>
  <c r="CB126" i="112"/>
  <c r="BO21" i="112"/>
  <c r="Q21" i="112"/>
  <c r="Q124" i="112"/>
  <c r="CQ75" i="112"/>
  <c r="BO76" i="112"/>
  <c r="R303" i="112"/>
  <c r="BP303" i="112"/>
  <c r="AC222" i="112"/>
  <c r="CA222" i="112"/>
  <c r="BN300" i="112"/>
  <c r="P300" i="112"/>
  <c r="AC187" i="112"/>
  <c r="CO270" i="112"/>
  <c r="BM271" i="112"/>
  <c r="Q196" i="112"/>
  <c r="BP195" i="112" s="1"/>
  <c r="R166" i="112"/>
  <c r="AE154" i="112"/>
  <c r="P271" i="112"/>
  <c r="CO141" i="112"/>
  <c r="BM142" i="112"/>
  <c r="AC67" i="112"/>
  <c r="R231" i="112"/>
  <c r="CP78" i="112"/>
  <c r="CA84" i="112"/>
  <c r="AC84" i="112"/>
  <c r="AE301" i="112"/>
  <c r="P129" i="113"/>
  <c r="BN129" i="113"/>
  <c r="BN130" i="113" s="1"/>
  <c r="AE240" i="112"/>
  <c r="CC240" i="112"/>
  <c r="BP241" i="112" s="1"/>
  <c r="S145" i="113"/>
  <c r="AE58" i="112"/>
  <c r="BM175" i="112"/>
  <c r="CO174" i="112"/>
  <c r="AC199" i="112"/>
  <c r="Q163" i="113"/>
  <c r="BP162" i="113" s="1"/>
  <c r="BP163" i="113" s="1"/>
  <c r="BM244" i="112"/>
  <c r="CO243" i="112"/>
  <c r="P207" i="113"/>
  <c r="BN207" i="113"/>
  <c r="BN208" i="113" s="1"/>
  <c r="AD232" i="112"/>
  <c r="BN250" i="112"/>
  <c r="CP249" i="112"/>
  <c r="AC153" i="112"/>
  <c r="CA153" i="112"/>
  <c r="Q90" i="112"/>
  <c r="BO90" i="112"/>
  <c r="BN36" i="112"/>
  <c r="P36" i="112"/>
  <c r="Q190" i="113"/>
  <c r="AE279" i="112"/>
  <c r="CC279" i="112"/>
  <c r="AD136" i="112"/>
  <c r="R42" i="112"/>
  <c r="BP42" i="112"/>
  <c r="AD193" i="112"/>
  <c r="CA186" i="112"/>
  <c r="BN187" i="112" s="1"/>
  <c r="AD102" i="112"/>
  <c r="CB102" i="112"/>
  <c r="BN64" i="112"/>
  <c r="CP63" i="112"/>
  <c r="CO189" i="112"/>
  <c r="BM190" i="112"/>
  <c r="Q114" i="112"/>
  <c r="CR168" i="112"/>
  <c r="BP169" i="112"/>
  <c r="P117" i="113"/>
  <c r="BN117" i="113"/>
  <c r="BN118" i="113" s="1"/>
  <c r="AC151" i="112"/>
  <c r="AC55" i="112"/>
  <c r="BO99" i="112"/>
  <c r="Q90" i="113"/>
  <c r="BO90" i="113"/>
  <c r="BO91" i="113" s="1"/>
  <c r="P256" i="113"/>
  <c r="P189" i="113"/>
  <c r="BN189" i="113"/>
  <c r="BN190" i="113" s="1"/>
  <c r="BN270" i="112"/>
  <c r="P87" i="113"/>
  <c r="BN87" i="113"/>
  <c r="BN88" i="113" s="1"/>
  <c r="BP7" i="113"/>
  <c r="S181" i="113"/>
  <c r="P79" i="112"/>
  <c r="AC129" i="112"/>
  <c r="CA129" i="112"/>
  <c r="P234" i="112"/>
  <c r="BN234" i="112"/>
  <c r="P165" i="112"/>
  <c r="BN165" i="112"/>
  <c r="AD54" i="112"/>
  <c r="CB159" i="112"/>
  <c r="AD159" i="112"/>
  <c r="BM97" i="112"/>
  <c r="CO96" i="112"/>
  <c r="CA192" i="112"/>
  <c r="AC192" i="112"/>
  <c r="Q112" i="112"/>
  <c r="AC270" i="112"/>
  <c r="CA270" i="112"/>
  <c r="CB135" i="112"/>
  <c r="BO136" i="112" s="1"/>
  <c r="BN223" i="112"/>
  <c r="CP222" i="112"/>
  <c r="AF42" i="112"/>
  <c r="CD42" i="112"/>
  <c r="P232" i="112"/>
  <c r="BN231" i="112"/>
  <c r="P171" i="113"/>
  <c r="BN171" i="113"/>
  <c r="BN172" i="113" s="1"/>
  <c r="P201" i="113"/>
  <c r="BN201" i="113"/>
  <c r="BN202" i="113" s="1"/>
  <c r="P295" i="112"/>
  <c r="AC246" i="112"/>
  <c r="CA246" i="112"/>
  <c r="AC69" i="112"/>
  <c r="CA69" i="112"/>
  <c r="AD208" i="112"/>
  <c r="P81" i="113"/>
  <c r="BN81" i="113"/>
  <c r="BN82" i="113" s="1"/>
  <c r="P256" i="112"/>
  <c r="BN255" i="112"/>
  <c r="CO69" i="112"/>
  <c r="BM70" i="112"/>
  <c r="P165" i="113"/>
  <c r="BN165" i="113"/>
  <c r="BN166" i="113" s="1"/>
  <c r="P21" i="113"/>
  <c r="BN21" i="113"/>
  <c r="BN22" i="113" s="1"/>
  <c r="P238" i="113"/>
  <c r="AC6" i="112"/>
  <c r="CA6" i="112"/>
  <c r="Q279" i="113"/>
  <c r="BO279" i="113"/>
  <c r="BO280" i="113" s="1"/>
  <c r="CO153" i="112"/>
  <c r="BM154" i="112"/>
  <c r="AF190" i="112"/>
  <c r="CO117" i="112"/>
  <c r="BM118" i="112"/>
  <c r="BN288" i="112"/>
  <c r="P288" i="112"/>
  <c r="AD148" i="112"/>
  <c r="BO138" i="113"/>
  <c r="BO139" i="113" s="1"/>
  <c r="CB195" i="112"/>
  <c r="BO196" i="112" s="1"/>
  <c r="AD195" i="112"/>
  <c r="Q150" i="112"/>
  <c r="AD30" i="112"/>
  <c r="CB30" i="112"/>
  <c r="CQ279" i="112"/>
  <c r="BO280" i="112"/>
  <c r="CC231" i="112"/>
  <c r="AE231" i="112"/>
  <c r="CO33" i="112"/>
  <c r="BM34" i="112"/>
  <c r="BM10" i="112"/>
  <c r="CO9" i="112"/>
  <c r="P123" i="113"/>
  <c r="BN123" i="113"/>
  <c r="BN124" i="113" s="1"/>
  <c r="BQ120" i="113"/>
  <c r="BQ121" i="113" s="1"/>
  <c r="S120" i="113"/>
  <c r="T120" i="113" s="1"/>
  <c r="BM73" i="112"/>
  <c r="CO72" i="112"/>
  <c r="BN198" i="112"/>
  <c r="P33" i="113"/>
  <c r="BN33" i="113"/>
  <c r="BN34" i="113" s="1"/>
  <c r="BN180" i="112"/>
  <c r="P180" i="112"/>
  <c r="P175" i="112"/>
  <c r="BO174" i="112" s="1"/>
  <c r="S240" i="112"/>
  <c r="BQ240" i="112"/>
  <c r="P10" i="112"/>
  <c r="BO9" i="112" s="1"/>
  <c r="CA174" i="112"/>
  <c r="BN175" i="112" s="1"/>
  <c r="BN28" i="112"/>
  <c r="CP27" i="112"/>
  <c r="Q126" i="113"/>
  <c r="BO126" i="113"/>
  <c r="BO127" i="113" s="1"/>
  <c r="CA72" i="112"/>
  <c r="AC72" i="112"/>
  <c r="BN286" i="112"/>
  <c r="CP285" i="112"/>
  <c r="P129" i="112"/>
  <c r="BN129" i="112"/>
  <c r="P135" i="113"/>
  <c r="BN135" i="113"/>
  <c r="BN136" i="113" s="1"/>
  <c r="CA78" i="112"/>
  <c r="BN79" i="112" s="1"/>
  <c r="AC57" i="112"/>
  <c r="CA57" i="112"/>
  <c r="AC165" i="112"/>
  <c r="CA165" i="112"/>
  <c r="Q147" i="112"/>
  <c r="P286" i="112"/>
  <c r="BO285" i="112" s="1"/>
  <c r="AC256" i="112"/>
  <c r="CA255" i="112"/>
  <c r="BN138" i="112"/>
  <c r="AQ2261" i="113"/>
  <c r="AR2188" i="113"/>
  <c r="AS160" i="112"/>
  <c r="AQ3194" i="112"/>
  <c r="AQ194" i="113"/>
  <c r="AQ3038" i="112"/>
  <c r="AQ1322" i="112"/>
  <c r="AS735" i="112"/>
  <c r="AR1500" i="112"/>
  <c r="AS1634" i="112"/>
  <c r="AR1382" i="113"/>
  <c r="AR495" i="112"/>
  <c r="AQ676" i="113"/>
  <c r="AT2217" i="112"/>
  <c r="AS2175" i="112"/>
  <c r="AT2224" i="112"/>
  <c r="AQ3446" i="113"/>
  <c r="AQ51" i="112"/>
  <c r="AR492" i="112"/>
  <c r="AT1064" i="112"/>
  <c r="AR1682" i="113"/>
  <c r="AS2007" i="112"/>
  <c r="AS51" i="112"/>
  <c r="AR2184" i="113"/>
  <c r="AQ86" i="112"/>
  <c r="AQ1957" i="113"/>
  <c r="AT1068" i="112"/>
  <c r="AQ2870" i="113"/>
  <c r="AT1519" i="112"/>
  <c r="AR1374" i="113"/>
  <c r="AS3111" i="112"/>
  <c r="AR375" i="113"/>
  <c r="AT439" i="112"/>
  <c r="AR1674" i="113"/>
  <c r="AS1672" i="112"/>
  <c r="AT2850" i="112"/>
  <c r="AR1088" i="113"/>
  <c r="AR2169" i="113"/>
  <c r="AQ3517" i="112"/>
  <c r="AS3255" i="112"/>
  <c r="AR372" i="113"/>
  <c r="AQ3580" i="112"/>
  <c r="AS1575" i="112"/>
  <c r="AQ699" i="112"/>
  <c r="AR1956" i="112"/>
  <c r="AR13" i="113"/>
  <c r="AQ3158" i="113"/>
  <c r="AR1034" i="113"/>
  <c r="AS170" i="112"/>
  <c r="AS1322" i="112"/>
  <c r="AQ377" i="113"/>
  <c r="AS3038" i="112"/>
  <c r="AQ663" i="113"/>
  <c r="AS1778" i="112"/>
  <c r="AQ2295" i="112"/>
  <c r="AS665" i="112"/>
  <c r="AT370" i="112"/>
  <c r="AQ3590" i="113"/>
  <c r="AQ2223" i="113"/>
  <c r="AR2220" i="112"/>
  <c r="AT1954" i="112"/>
  <c r="AQ1417" i="112"/>
  <c r="AS770" i="112"/>
  <c r="AR2187" i="113"/>
  <c r="AQ14" i="112"/>
  <c r="AS3338" i="112"/>
  <c r="AQ3469" i="112"/>
  <c r="AQ3433" i="113"/>
  <c r="AS3506" i="112"/>
  <c r="AQ1490" i="113"/>
  <c r="AR476" i="112"/>
  <c r="AT1806" i="112"/>
  <c r="AQ2678" i="112"/>
  <c r="AR1960" i="112"/>
  <c r="AR1029" i="113"/>
  <c r="AQ626" i="112"/>
  <c r="AS339" i="112"/>
  <c r="AS1143" i="112"/>
  <c r="AT656" i="112"/>
  <c r="AQ2427" i="112"/>
  <c r="AR488" i="112"/>
  <c r="AT440" i="112"/>
  <c r="AR2219" i="112"/>
  <c r="AT447" i="112"/>
  <c r="AQ2716" i="112"/>
  <c r="AS1167" i="112"/>
  <c r="AR1735" i="113"/>
  <c r="AQ2498" i="112"/>
  <c r="AT1525" i="112"/>
  <c r="AR1063" i="112"/>
  <c r="AT375" i="112"/>
  <c r="AQ952" i="113"/>
  <c r="AT2854" i="112"/>
  <c r="AQ1863" i="112"/>
  <c r="AS2786" i="112"/>
  <c r="AQ1611" i="113"/>
  <c r="AS2861" i="112"/>
  <c r="AQ1490" i="112"/>
  <c r="AR367" i="113"/>
  <c r="AQ1455" i="113"/>
  <c r="AS746" i="112"/>
  <c r="AS2390" i="112"/>
  <c r="AT1927" i="112"/>
  <c r="AR1737" i="113"/>
  <c r="AS855" i="112"/>
  <c r="AS1754" i="112"/>
  <c r="AQ2282" i="113"/>
  <c r="AQ232" i="113"/>
  <c r="AQ2607" i="112"/>
  <c r="AT661" i="112"/>
  <c r="AT1067" i="112"/>
  <c r="AQ1685" i="113"/>
  <c r="AS1455" i="112"/>
  <c r="AT1955" i="112"/>
  <c r="AQ2785" i="113"/>
  <c r="AR10" i="113"/>
  <c r="AR2258" i="113"/>
  <c r="AR1378" i="113"/>
  <c r="AR2255" i="113"/>
  <c r="AQ2295" i="113"/>
  <c r="AQ1922" i="113"/>
  <c r="AR1069" i="112"/>
  <c r="AR2259" i="113"/>
  <c r="AQ3218" i="112"/>
  <c r="AR2173" i="113"/>
  <c r="AR1679" i="113"/>
  <c r="AQ2870" i="112"/>
  <c r="AR2816" i="112"/>
  <c r="AQ520" i="113"/>
  <c r="AS3004" i="112"/>
  <c r="AQ3397" i="113"/>
  <c r="AT655" i="112"/>
  <c r="AR14" i="113"/>
  <c r="AQ602" i="112"/>
  <c r="AS2246" i="112"/>
  <c r="AT496" i="112"/>
  <c r="AS2210" i="112"/>
  <c r="AQ1167" i="112"/>
  <c r="AQ1034" i="112"/>
  <c r="AQ3302" i="113"/>
  <c r="AQ985" i="112"/>
  <c r="AR1952" i="112"/>
  <c r="AT487" i="112"/>
  <c r="AQ2893" i="113"/>
  <c r="AS1792" i="112"/>
  <c r="AS1287" i="112"/>
  <c r="AQ2332" i="113"/>
  <c r="AS3591" i="112"/>
  <c r="AR150" i="112"/>
  <c r="AR2174" i="113"/>
  <c r="AQ121" i="112"/>
  <c r="AS699" i="112"/>
  <c r="AT657" i="112"/>
  <c r="AQ3014" i="113"/>
  <c r="AR366" i="113"/>
  <c r="AQ3230" i="113"/>
  <c r="AQ2654" i="113"/>
  <c r="AT1933" i="112"/>
  <c r="AR2817" i="112"/>
  <c r="AR1089" i="113"/>
  <c r="AS2727" i="112"/>
  <c r="AR1954" i="112"/>
  <c r="AS2259" i="112"/>
  <c r="AT1953" i="112"/>
  <c r="AQ3292" i="112"/>
  <c r="AQ2066" i="112"/>
  <c r="AS3292" i="112"/>
  <c r="AQ2177" i="113"/>
  <c r="AT1522" i="112"/>
  <c r="AT1526" i="112"/>
  <c r="AT371" i="112"/>
  <c r="AR373" i="113"/>
  <c r="AR1744" i="113"/>
  <c r="AS2642" i="112"/>
  <c r="AR480" i="112"/>
  <c r="AR371" i="113"/>
  <c r="AR155" i="112"/>
  <c r="AS1202" i="112"/>
  <c r="AQ842" i="113"/>
  <c r="AQ770" i="113"/>
  <c r="AT1936" i="112"/>
  <c r="AQ243" i="113"/>
  <c r="AS2930" i="112"/>
  <c r="AQ1529" i="112"/>
  <c r="AQ2439" i="113"/>
  <c r="AR2256" i="113"/>
  <c r="AT2223" i="112"/>
  <c r="AR1951" i="112"/>
  <c r="AR315" i="113"/>
  <c r="AR1524" i="112"/>
  <c r="AQ2677" i="113"/>
  <c r="AS3218" i="112"/>
  <c r="AR486" i="112"/>
  <c r="AT489" i="112"/>
  <c r="AR2224" i="112"/>
  <c r="AR2824" i="112"/>
  <c r="AQ2749" i="113"/>
  <c r="AR1953" i="112"/>
  <c r="AT2859" i="112"/>
  <c r="AQ1888" i="113"/>
  <c r="AQ879" i="112"/>
  <c r="AR1502" i="112"/>
  <c r="AQ1933" i="113"/>
  <c r="AQ914" i="113"/>
  <c r="AQ2618" i="112"/>
  <c r="AS2571" i="112"/>
  <c r="AR2820" i="112"/>
  <c r="AR2823" i="112"/>
  <c r="AQ1996" i="112"/>
  <c r="AQ805" i="113"/>
  <c r="AS14" i="112"/>
  <c r="AQ3436" i="112"/>
  <c r="AQ986" i="113"/>
  <c r="AS3580" i="112"/>
  <c r="AQ1023" i="112"/>
  <c r="AS194" i="112"/>
  <c r="AR481" i="112"/>
  <c r="AT1810" i="112"/>
  <c r="AQ2066" i="113"/>
  <c r="AQ963" i="113"/>
  <c r="AT1928" i="112"/>
  <c r="AQ554" i="113"/>
  <c r="AQ2929" i="113"/>
  <c r="AT443" i="112"/>
  <c r="AT2858" i="112"/>
  <c r="AS1490" i="112"/>
  <c r="AR1375" i="113"/>
  <c r="AQ639" i="112"/>
  <c r="AQ1023" i="113"/>
  <c r="AT2219" i="112"/>
  <c r="AR479" i="112"/>
  <c r="AR1027" i="113"/>
  <c r="AQ374" i="112"/>
  <c r="AR2819" i="112"/>
  <c r="AR16" i="113"/>
  <c r="AR2250" i="113"/>
  <c r="AR1384" i="113"/>
  <c r="AS2031" i="112"/>
  <c r="AQ2151" i="112"/>
  <c r="AR1032" i="113"/>
  <c r="AT1960" i="112"/>
  <c r="AQ877" i="113"/>
  <c r="AT374" i="112"/>
  <c r="AR151" i="112"/>
  <c r="AQ518" i="112"/>
  <c r="AS2499" i="112"/>
  <c r="AR2114" i="113"/>
  <c r="AR1742" i="113"/>
  <c r="AT2852" i="112"/>
  <c r="AT2857" i="112"/>
  <c r="AS3147" i="112"/>
  <c r="AR2167" i="113"/>
  <c r="AQ626" i="113"/>
  <c r="AS1023" i="112"/>
  <c r="AT444" i="112"/>
  <c r="AR8" i="113"/>
  <c r="AS555" i="112"/>
  <c r="AQ3542" i="112"/>
  <c r="AQ2582" i="113"/>
  <c r="AS1961" i="112"/>
  <c r="AQ1165" i="113"/>
  <c r="AR1035" i="113"/>
  <c r="AT1931" i="112"/>
  <c r="AR2178" i="113"/>
  <c r="AQ2186" i="112"/>
  <c r="AQ1813" i="112"/>
  <c r="AR1519" i="112"/>
  <c r="AR7" i="113"/>
  <c r="AT488" i="112"/>
  <c r="AR1091" i="113"/>
  <c r="AT2214" i="112"/>
  <c r="AS3556" i="112"/>
  <c r="AT1521" i="112"/>
  <c r="AQ1540" i="113"/>
  <c r="AR158" i="112"/>
  <c r="AQ1961" i="112"/>
  <c r="AT664" i="112"/>
  <c r="AQ2117" i="113"/>
  <c r="AQ85" i="113"/>
  <c r="AQ2894" i="112"/>
  <c r="AR1062" i="112"/>
  <c r="AR1521" i="112"/>
  <c r="AQ3001" i="113"/>
  <c r="AS2186" i="112"/>
  <c r="AQ2103" i="113"/>
  <c r="AQ1130" i="113"/>
  <c r="AQ736" i="113"/>
  <c r="AT1950" i="112"/>
  <c r="AR1070" i="112"/>
  <c r="AS1311" i="112"/>
  <c r="AQ2137" i="112"/>
  <c r="AR2215" i="112"/>
  <c r="AT1072" i="112"/>
  <c r="AQ195" i="112"/>
  <c r="AQ1525" i="113"/>
  <c r="AQ1778" i="113"/>
  <c r="AS1420" i="112"/>
  <c r="AT1932" i="112"/>
  <c r="AR307" i="113"/>
  <c r="AR1092" i="113"/>
  <c r="AQ447" i="113"/>
  <c r="AS1539" i="112"/>
  <c r="AS2102" i="112"/>
  <c r="AR2257" i="113"/>
  <c r="AQ2330" i="112"/>
  <c r="AQ2042" i="112"/>
  <c r="AR160" i="112"/>
  <c r="AS1937" i="112"/>
  <c r="AQ2426" i="113"/>
  <c r="AT1959" i="112"/>
  <c r="AR153" i="112"/>
  <c r="AQ2726" i="112"/>
  <c r="AT1518" i="112"/>
  <c r="AR1036" i="113"/>
  <c r="AQ1634" i="113"/>
  <c r="AS844" i="112"/>
  <c r="AQ531" i="113"/>
  <c r="AR2251" i="113"/>
  <c r="AS2295" i="112"/>
  <c r="AQ3253" i="113"/>
  <c r="AS626" i="112"/>
  <c r="AS2582" i="112"/>
  <c r="AT654" i="112"/>
  <c r="AR1678" i="113"/>
  <c r="AT494" i="112"/>
  <c r="AR1676" i="113"/>
  <c r="AR1525" i="112"/>
  <c r="AR1957" i="112"/>
  <c r="AR370" i="113"/>
  <c r="AQ1466" i="112"/>
  <c r="AR2113" i="113"/>
  <c r="AQ2860" i="112"/>
  <c r="AR494" i="112"/>
  <c r="AR1090" i="113"/>
  <c r="AR1087" i="113"/>
  <c r="AQ2965" i="112"/>
  <c r="AR2821" i="112"/>
  <c r="AT1523" i="112"/>
  <c r="AQ2402" i="113"/>
  <c r="AR314" i="113"/>
  <c r="AS2824" i="112"/>
  <c r="AT2220" i="112"/>
  <c r="AQ2931" i="112"/>
  <c r="AT1952" i="112"/>
  <c r="AS1743" i="112"/>
  <c r="AQ1505" i="112"/>
  <c r="AR1379" i="113"/>
  <c r="AR159" i="112"/>
  <c r="AR1093" i="113"/>
  <c r="AS2140" i="112"/>
  <c r="AQ3338" i="112"/>
  <c r="AQ1575" i="112"/>
  <c r="AS2439" i="112"/>
  <c r="AS1719" i="112"/>
  <c r="AT1065" i="112"/>
  <c r="AR2822" i="112"/>
  <c r="AQ639" i="113"/>
  <c r="AQ2463" i="113"/>
  <c r="AQ1671" i="113"/>
  <c r="AQ279" i="112"/>
  <c r="AS2427" i="112"/>
  <c r="AQ2798" i="113"/>
  <c r="AR374" i="113"/>
  <c r="AR477" i="112"/>
  <c r="AR487" i="112"/>
  <c r="AR311" i="113"/>
  <c r="AR313" i="113"/>
  <c r="AS1817" i="112"/>
  <c r="AT2860" i="112"/>
  <c r="AR1504" i="112"/>
  <c r="AR2170" i="113"/>
  <c r="AQ1610" i="112"/>
  <c r="AR1377" i="113"/>
  <c r="AT2853" i="112"/>
  <c r="AR1523" i="112"/>
  <c r="AR1068" i="112"/>
  <c r="AR1071" i="112"/>
  <c r="AQ2367" i="113"/>
  <c r="AR482" i="112"/>
  <c r="AQ1418" i="113"/>
  <c r="AS99" i="112"/>
  <c r="AQ1309" i="113"/>
  <c r="AQ1899" i="113"/>
  <c r="AR6" i="113"/>
  <c r="AR2108" i="113"/>
  <c r="AQ3325" i="113"/>
  <c r="AQ1132" i="112"/>
  <c r="AR1067" i="112"/>
  <c r="AR9" i="113"/>
  <c r="AQ2642" i="112"/>
  <c r="AQ3181" i="113"/>
  <c r="AS1431" i="112"/>
  <c r="AT441" i="112"/>
  <c r="AR1065" i="112"/>
  <c r="AS2151" i="112"/>
  <c r="AQ2821" i="113"/>
  <c r="AR2112" i="113"/>
  <c r="AQ2713" i="113"/>
  <c r="AQ2569" i="112"/>
  <c r="AT490" i="112"/>
  <c r="AT1956" i="112"/>
  <c r="AR2115" i="113"/>
  <c r="AS3542" i="112"/>
  <c r="AQ1385" i="113"/>
  <c r="AR1681" i="113"/>
  <c r="AS2066" i="112"/>
  <c r="AR2168" i="113"/>
  <c r="AQ1274" i="113"/>
  <c r="AS950" i="112"/>
  <c r="AR156" i="112"/>
  <c r="AQ891" i="113"/>
  <c r="AR493" i="112"/>
  <c r="AT2215" i="112"/>
  <c r="AT2851" i="112"/>
  <c r="AQ1238" i="112"/>
  <c r="AQ3506" i="112"/>
  <c r="AQ17" i="113"/>
  <c r="AT1807" i="112"/>
  <c r="AT1527" i="112"/>
  <c r="AT1958" i="112"/>
  <c r="AQ2942" i="113"/>
  <c r="AT486" i="112"/>
  <c r="AQ313" i="112"/>
  <c r="AQ1850" i="113"/>
  <c r="AQ231" i="112"/>
  <c r="AT1066" i="112"/>
  <c r="AQ2225" i="112"/>
  <c r="AS1707" i="112"/>
  <c r="AR154" i="112"/>
  <c r="AS86" i="112"/>
  <c r="AR2260" i="113"/>
  <c r="AQ914" i="112"/>
  <c r="AR2254" i="113"/>
  <c r="AR1026" i="113"/>
  <c r="AQ2354" i="112"/>
  <c r="AQ1669" i="112"/>
  <c r="AR310" i="113"/>
  <c r="AR2116" i="113"/>
  <c r="AT1813" i="112"/>
  <c r="AQ2726" i="113"/>
  <c r="AQ1994" i="113"/>
  <c r="AQ3073" i="113"/>
  <c r="AT2218" i="112"/>
  <c r="AQ3254" i="112"/>
  <c r="AT1812" i="112"/>
  <c r="AR152" i="112"/>
  <c r="AS890" i="112"/>
  <c r="AR2175" i="113"/>
  <c r="AR1376" i="113"/>
  <c r="AT1524" i="112"/>
  <c r="AR15" i="113"/>
  <c r="AS1898" i="112"/>
  <c r="AT1930" i="112"/>
  <c r="AR2214" i="112"/>
  <c r="AS2894" i="112"/>
  <c r="AR1494" i="112"/>
  <c r="AQ2031" i="112"/>
  <c r="AS2606" i="112"/>
  <c r="AQ2474" i="113"/>
  <c r="AQ3145" i="113"/>
  <c r="AS591" i="112"/>
  <c r="AR478" i="112"/>
  <c r="AQ2786" i="112"/>
  <c r="AQ711" i="112"/>
  <c r="AS449" i="112"/>
  <c r="AQ1634" i="112"/>
  <c r="AT373" i="112"/>
  <c r="AQ1898" i="112"/>
  <c r="AS1073" i="112"/>
  <c r="AQ3445" i="112"/>
  <c r="AR157" i="112"/>
  <c r="AQ1178" i="112"/>
  <c r="AQ1564" i="112"/>
  <c r="AQ1094" i="112"/>
  <c r="AQ3291" i="113"/>
  <c r="AR2171" i="113"/>
  <c r="AR2216" i="112"/>
  <c r="AS3398" i="112"/>
  <c r="AS879" i="112"/>
  <c r="AS303" i="112"/>
  <c r="AS3182" i="112"/>
  <c r="AR1495" i="112"/>
  <c r="AS1346" i="112"/>
  <c r="AS3472" i="112"/>
  <c r="AR1741" i="113"/>
  <c r="AQ1287" i="112"/>
  <c r="AQ1745" i="113"/>
  <c r="AQ1815" i="113"/>
  <c r="AS640" i="112"/>
  <c r="AT2222" i="112"/>
  <c r="AT663" i="112"/>
  <c r="AQ340" i="112"/>
  <c r="AQ3556" i="112"/>
  <c r="AR316" i="113"/>
  <c r="AQ1202" i="113"/>
  <c r="AQ3110" i="112"/>
  <c r="AQ2569" i="113"/>
  <c r="AR1095" i="113"/>
  <c r="AS2225" i="112"/>
  <c r="AS567" i="112"/>
  <c r="AR2172" i="113"/>
  <c r="AQ266" i="113"/>
  <c r="AR1736" i="113"/>
  <c r="AT1935" i="112"/>
  <c r="AR2217" i="112"/>
  <c r="AQ2246" i="113"/>
  <c r="AR1527" i="112"/>
  <c r="AQ591" i="113"/>
  <c r="AQ2605" i="113"/>
  <c r="AR1031" i="113"/>
  <c r="AQ2284" i="112"/>
  <c r="AR1959" i="112"/>
  <c r="AS1131" i="112"/>
  <c r="AQ747" i="113"/>
  <c r="AQ1717" i="112"/>
  <c r="AT1520" i="112"/>
  <c r="AQ158" i="113"/>
  <c r="AQ2043" i="113"/>
  <c r="AS1094" i="112"/>
  <c r="AR12" i="113"/>
  <c r="AR2223" i="112"/>
  <c r="AT438" i="112"/>
  <c r="AQ2500" i="113"/>
  <c r="AQ591" i="112"/>
  <c r="AR1498" i="112"/>
  <c r="AS1466" i="112"/>
  <c r="AS1863" i="112"/>
  <c r="AQ3325" i="112"/>
  <c r="AS483" i="112"/>
  <c r="AS1238" i="112"/>
  <c r="AQ1273" i="112"/>
  <c r="AQ1455" i="112"/>
  <c r="AT445" i="112"/>
  <c r="AT1934" i="112"/>
  <c r="AQ3109" i="113"/>
  <c r="AQ2825" i="112"/>
  <c r="AR2179" i="113"/>
  <c r="AT442" i="112"/>
  <c r="AQ338" i="113"/>
  <c r="AQ3577" i="113"/>
  <c r="AR489" i="112"/>
  <c r="AQ2210" i="113"/>
  <c r="AS2463" i="112"/>
  <c r="AR1033" i="113"/>
  <c r="AT658" i="112"/>
  <c r="AQ1707" i="112"/>
  <c r="AQ2102" i="112"/>
  <c r="AQ3004" i="112"/>
  <c r="AT492" i="112"/>
  <c r="AR1738" i="113"/>
  <c r="AQ170" i="112"/>
  <c r="AT2855" i="112"/>
  <c r="AS1922" i="112"/>
  <c r="AQ2965" i="113"/>
  <c r="AS2716" i="112"/>
  <c r="AQ2246" i="112"/>
  <c r="AR475" i="112"/>
  <c r="AS3158" i="112"/>
  <c r="AS602" i="112"/>
  <c r="AQ485" i="112"/>
  <c r="AR1958" i="112"/>
  <c r="AQ3518" i="113"/>
  <c r="AT1815" i="112"/>
  <c r="AQ2461" i="112"/>
  <c r="AQ2175" i="112"/>
  <c r="AS2042" i="112"/>
  <c r="AT495" i="112"/>
  <c r="AS3014" i="112"/>
  <c r="AT372" i="112"/>
  <c r="AR1734" i="113"/>
  <c r="AQ565" i="113"/>
  <c r="AR2109" i="113"/>
  <c r="AQ350" i="112"/>
  <c r="AS2535" i="112"/>
  <c r="AQ1143" i="112"/>
  <c r="AQ2354" i="113"/>
  <c r="AR312" i="113"/>
  <c r="AQ1743" i="112"/>
  <c r="AQ2029" i="113"/>
  <c r="AQ1058" i="113"/>
  <c r="AQ3145" i="112"/>
  <c r="AQ950" i="112"/>
  <c r="AT1809" i="112"/>
  <c r="AR1520" i="112"/>
  <c r="AR2222" i="112"/>
  <c r="AR496" i="112"/>
  <c r="AQ3505" i="113"/>
  <c r="AR1675" i="113"/>
  <c r="AR309" i="113"/>
  <c r="AQ806" i="112"/>
  <c r="AQ770" i="112"/>
  <c r="AT1071" i="112"/>
  <c r="AQ161" i="112"/>
  <c r="AR1072" i="112"/>
  <c r="AT1062" i="112"/>
  <c r="AS1529" i="112"/>
  <c r="AQ3469" i="113"/>
  <c r="AT367" i="112"/>
  <c r="AS1887" i="112"/>
  <c r="AQ1600" i="113"/>
  <c r="AQ62" i="112"/>
  <c r="AS711" i="112"/>
  <c r="AT448" i="112"/>
  <c r="AQ1311" i="112"/>
  <c r="AS914" i="112"/>
  <c r="AR2252" i="113"/>
  <c r="AS2870" i="112"/>
  <c r="AR1684" i="113"/>
  <c r="AQ1887" i="112"/>
  <c r="AS3327" i="112"/>
  <c r="AR11" i="113"/>
  <c r="AT493" i="112"/>
  <c r="AR2110" i="113"/>
  <c r="AQ855" i="112"/>
  <c r="AR2253" i="113"/>
  <c r="AR1955" i="112"/>
  <c r="AS232" i="112"/>
  <c r="AQ819" i="113"/>
  <c r="AR1518" i="112"/>
  <c r="AT368" i="112"/>
  <c r="AS123" i="112"/>
  <c r="AR1497" i="112"/>
  <c r="AQ3398" i="112"/>
  <c r="AQ1754" i="112"/>
  <c r="AT2221" i="112"/>
  <c r="AT369" i="112"/>
  <c r="AR2176" i="113"/>
  <c r="AQ3086" i="113"/>
  <c r="AR2185" i="113"/>
  <c r="AQ3074" i="112"/>
  <c r="AQ2533" i="113"/>
  <c r="AQ604" i="113"/>
  <c r="AQ746" i="112"/>
  <c r="AR484" i="112"/>
  <c r="AT1528" i="112"/>
  <c r="AS1564" i="112"/>
  <c r="AQ1539" i="112"/>
  <c r="AQ1599" i="112"/>
  <c r="AQ2857" i="113"/>
  <c r="AR1683" i="113"/>
  <c r="AR1743" i="113"/>
  <c r="AQ661" i="112"/>
  <c r="AQ1346" i="112"/>
  <c r="AS999" i="112"/>
  <c r="AQ3217" i="113"/>
  <c r="AR1066" i="112"/>
  <c r="AQ555" i="112"/>
  <c r="AQ3363" i="113"/>
  <c r="AQ1971" i="113"/>
  <c r="AQ2138" i="113"/>
  <c r="AR1383" i="113"/>
  <c r="AR474" i="112"/>
  <c r="AQ122" i="113"/>
  <c r="AR1496" i="112"/>
  <c r="AS806" i="112"/>
  <c r="AR2181" i="113"/>
  <c r="AQ1107" i="112"/>
  <c r="AS377" i="112"/>
  <c r="AQ844" i="112"/>
  <c r="AQ1706" i="113"/>
  <c r="AT1814" i="112"/>
  <c r="AT1063" i="112"/>
  <c r="AR368" i="113"/>
  <c r="AT491" i="112"/>
  <c r="AS2679" i="112"/>
  <c r="AR1677" i="113"/>
  <c r="AS2751" i="112"/>
  <c r="AQ2390" i="112"/>
  <c r="AQ890" i="112"/>
  <c r="AS1107" i="112"/>
  <c r="AT1811" i="112"/>
  <c r="AS2283" i="112"/>
  <c r="AT1816" i="112"/>
  <c r="AR2106" i="113"/>
  <c r="AQ1097" i="113"/>
  <c r="AQ410" i="112"/>
  <c r="AS3362" i="112"/>
  <c r="AS2319" i="112"/>
  <c r="AQ2319" i="112"/>
  <c r="AQ2439" i="112"/>
  <c r="AS2354" i="112"/>
  <c r="AR1528" i="112"/>
  <c r="AR2818" i="112"/>
  <c r="AR1380" i="113"/>
  <c r="AR1028" i="113"/>
  <c r="AQ50" i="113"/>
  <c r="AQ1922" i="112"/>
  <c r="AR2221" i="112"/>
  <c r="AS267" i="112"/>
  <c r="AQ3037" i="113"/>
  <c r="AR1950" i="112"/>
  <c r="AQ1346" i="113"/>
  <c r="AQ567" i="112"/>
  <c r="AS1178" i="112"/>
  <c r="AQ1037" i="113"/>
  <c r="AR1526" i="112"/>
  <c r="AQ303" i="113"/>
  <c r="AR2814" i="112"/>
  <c r="AS3075" i="112"/>
  <c r="AR2182" i="113"/>
  <c r="AT1069" i="112"/>
  <c r="AQ497" i="112"/>
  <c r="AQ267" i="112"/>
  <c r="AR305" i="112"/>
  <c r="AS1599" i="112"/>
  <c r="AR2180" i="113"/>
  <c r="AR306" i="113"/>
  <c r="AT2856" i="112"/>
  <c r="AR2107" i="113"/>
  <c r="AQ711" i="113"/>
  <c r="AR2111" i="113"/>
  <c r="AT1808" i="112"/>
  <c r="AR2815" i="112"/>
  <c r="AQ2390" i="113"/>
  <c r="AQ2210" i="112"/>
  <c r="AT659" i="112"/>
  <c r="AQ999" i="112"/>
  <c r="AR2183" i="113"/>
  <c r="AS2762" i="112"/>
  <c r="AQ1778" i="112"/>
  <c r="AT1926" i="112"/>
  <c r="AR483" i="112"/>
  <c r="AQ698" i="113"/>
  <c r="AQ735" i="112"/>
  <c r="AQ1058" i="112"/>
  <c r="AS1610" i="112"/>
  <c r="AS1851" i="112"/>
  <c r="AT366" i="112"/>
  <c r="AS1058" i="112"/>
  <c r="AS1996" i="112"/>
  <c r="AR2186" i="113"/>
  <c r="AQ482" i="113"/>
  <c r="AQ1382" i="112"/>
  <c r="AS1382" i="112"/>
  <c r="AT376" i="112"/>
  <c r="AR369" i="113"/>
  <c r="AS411" i="112"/>
  <c r="AR1094" i="113"/>
  <c r="AR1064" i="112"/>
  <c r="AQ1202" i="112"/>
  <c r="AQ3541" i="113"/>
  <c r="AQ3374" i="112"/>
  <c r="AT1957" i="112"/>
  <c r="AQ1073" i="112"/>
  <c r="AR1739" i="113"/>
  <c r="AQ3482" i="112"/>
  <c r="AT660" i="112"/>
  <c r="AR1381" i="113"/>
  <c r="AQ3374" i="113"/>
  <c r="AR1499" i="112"/>
  <c r="AT1070" i="112"/>
  <c r="AR491" i="112"/>
  <c r="AS518" i="112"/>
  <c r="AQ317" i="113"/>
  <c r="AR1522" i="112"/>
  <c r="AR1086" i="113"/>
  <c r="AQ448" i="112"/>
  <c r="AQ1851" i="112"/>
  <c r="AT1929" i="112"/>
  <c r="AR2218" i="112"/>
  <c r="AT446" i="112"/>
  <c r="AS988" i="112"/>
  <c r="AQ3183" i="112"/>
  <c r="AQ2319" i="113"/>
  <c r="AS1034" i="112"/>
  <c r="AS2330" i="112"/>
  <c r="AR1030" i="113"/>
  <c r="AR490" i="112"/>
  <c r="AQ2750" i="112"/>
  <c r="AS2967" i="112"/>
  <c r="AR1501" i="112"/>
  <c r="AT662" i="112"/>
  <c r="AQ99" i="112"/>
  <c r="AQ3363" i="112"/>
  <c r="AQ2534" i="112"/>
  <c r="AT2216" i="112"/>
  <c r="AQ1431" i="112"/>
  <c r="AQ1562" i="113"/>
  <c r="AQ1237" i="113"/>
  <c r="AR376" i="113"/>
  <c r="AQ2007" i="112"/>
  <c r="AQ3014" i="112"/>
  <c r="AR1680" i="113"/>
  <c r="AR1096" i="113"/>
  <c r="AR1503" i="112"/>
  <c r="AS1275" i="112"/>
  <c r="AS62" i="112"/>
  <c r="AR1740" i="113"/>
  <c r="AQ2189" i="113"/>
  <c r="AQ853" i="113"/>
  <c r="AT1951" i="112"/>
  <c r="AR2166" i="113"/>
  <c r="AS3436" i="112"/>
  <c r="AR308" i="113"/>
  <c r="AQ410" i="113"/>
  <c r="AQ1936" i="112"/>
  <c r="AQ2641" i="113"/>
  <c r="AS497" i="112"/>
  <c r="CN5" i="112" l="1"/>
  <c r="BN40" i="112"/>
  <c r="BN277" i="112"/>
  <c r="BM5" i="113" a="1"/>
  <c r="BM5" i="113" s="1"/>
  <c r="BO276" i="112"/>
  <c r="CQ276" i="112" s="1"/>
  <c r="Q276" i="112"/>
  <c r="CP294" i="112"/>
  <c r="BN295" i="112"/>
  <c r="P282" i="112"/>
  <c r="BP24" i="112"/>
  <c r="CR24" i="112" s="1"/>
  <c r="R24" i="112"/>
  <c r="BN246" i="113"/>
  <c r="BN247" i="113" s="1"/>
  <c r="P246" i="113"/>
  <c r="P255" i="113"/>
  <c r="BN252" i="113"/>
  <c r="BN253" i="113" s="1"/>
  <c r="P252" i="113"/>
  <c r="BN234" i="113"/>
  <c r="BN235" i="113" s="1"/>
  <c r="P234" i="113"/>
  <c r="P264" i="113"/>
  <c r="BN264" i="113"/>
  <c r="BN265" i="113" s="1"/>
  <c r="P78" i="113"/>
  <c r="BN78" i="113"/>
  <c r="BN79" i="113" s="1"/>
  <c r="P243" i="113"/>
  <c r="BO243" i="113" s="1"/>
  <c r="BO244" i="113" s="1"/>
  <c r="P303" i="113"/>
  <c r="P166" i="113"/>
  <c r="BN12" i="113"/>
  <c r="BN13" i="113" s="1"/>
  <c r="P12" i="113"/>
  <c r="P132" i="113"/>
  <c r="BN132" i="113"/>
  <c r="BN133" i="113" s="1"/>
  <c r="P282" i="113"/>
  <c r="BN282" i="113"/>
  <c r="BN283" i="113" s="1"/>
  <c r="P76" i="113"/>
  <c r="BM220" i="112"/>
  <c r="CO219" i="112"/>
  <c r="P156" i="112"/>
  <c r="BN156" i="112"/>
  <c r="BN240" i="113"/>
  <c r="BN241" i="113" s="1"/>
  <c r="P240" i="113"/>
  <c r="P210" i="112"/>
  <c r="BN210" i="112"/>
  <c r="P123" i="112"/>
  <c r="BN123" i="112"/>
  <c r="BM61" i="112"/>
  <c r="CO60" i="112"/>
  <c r="Q228" i="112"/>
  <c r="BO228" i="112"/>
  <c r="CQ228" i="112" s="1"/>
  <c r="BO39" i="112"/>
  <c r="CQ39" i="112" s="1"/>
  <c r="Q39" i="112"/>
  <c r="P252" i="112"/>
  <c r="BN252" i="112"/>
  <c r="BM88" i="112"/>
  <c r="CO87" i="112"/>
  <c r="BN270" i="113"/>
  <c r="BN271" i="113" s="1"/>
  <c r="P270" i="113"/>
  <c r="CO291" i="112"/>
  <c r="BM292" i="112"/>
  <c r="P183" i="112"/>
  <c r="BN183" i="112"/>
  <c r="P300" i="113"/>
  <c r="BN300" i="113"/>
  <c r="BN301" i="113" s="1"/>
  <c r="P298" i="112"/>
  <c r="P294" i="112"/>
  <c r="R58" i="112"/>
  <c r="P148" i="112"/>
  <c r="BN147" i="112"/>
  <c r="P168" i="113"/>
  <c r="BN168" i="113"/>
  <c r="BN169" i="113" s="1"/>
  <c r="P52" i="113"/>
  <c r="BO51" i="113" s="1"/>
  <c r="BO52" i="113" s="1"/>
  <c r="BO204" i="113"/>
  <c r="BO205" i="113" s="1"/>
  <c r="Q204" i="113"/>
  <c r="P276" i="113"/>
  <c r="BN276" i="113"/>
  <c r="BN277" i="113" s="1"/>
  <c r="P294" i="113"/>
  <c r="BN294" i="113"/>
  <c r="BN295" i="113" s="1"/>
  <c r="P297" i="113"/>
  <c r="BM211" i="112"/>
  <c r="CO210" i="112"/>
  <c r="BM124" i="112"/>
  <c r="CO123" i="112"/>
  <c r="P60" i="112"/>
  <c r="BN60" i="112"/>
  <c r="P225" i="113"/>
  <c r="P87" i="112"/>
  <c r="BN87" i="112"/>
  <c r="BP25" i="112"/>
  <c r="BO229" i="112"/>
  <c r="P267" i="113"/>
  <c r="P292" i="112"/>
  <c r="BN291" i="112"/>
  <c r="CO183" i="112"/>
  <c r="BM184" i="112"/>
  <c r="S133" i="113"/>
  <c r="P222" i="113"/>
  <c r="BN222" i="113"/>
  <c r="BN223" i="113" s="1"/>
  <c r="P174" i="113"/>
  <c r="BN174" i="113"/>
  <c r="BN175" i="113" s="1"/>
  <c r="P228" i="113"/>
  <c r="BN228" i="113"/>
  <c r="BN229" i="113" s="1"/>
  <c r="P102" i="113"/>
  <c r="BN102" i="113"/>
  <c r="BN103" i="113" s="1"/>
  <c r="BM148" i="112"/>
  <c r="CO147" i="112"/>
  <c r="P108" i="113"/>
  <c r="BN108" i="113"/>
  <c r="BN109" i="113" s="1"/>
  <c r="Q192" i="113"/>
  <c r="BO192" i="113"/>
  <c r="BO193" i="113" s="1"/>
  <c r="BM16" i="112"/>
  <c r="CO15" i="112"/>
  <c r="BM268" i="112"/>
  <c r="CO267" i="112"/>
  <c r="P261" i="113"/>
  <c r="P291" i="113"/>
  <c r="BO291" i="113" s="1"/>
  <c r="BO292" i="113" s="1"/>
  <c r="BN229" i="112"/>
  <c r="BM145" i="112"/>
  <c r="CO144" i="112"/>
  <c r="BN111" i="112"/>
  <c r="P111" i="112"/>
  <c r="P219" i="113"/>
  <c r="CO30" i="112"/>
  <c r="BM31" i="112"/>
  <c r="BM283" i="112"/>
  <c r="CO282" i="112"/>
  <c r="CQ24" i="112"/>
  <c r="BO25" i="112"/>
  <c r="P249" i="113"/>
  <c r="BO18" i="113"/>
  <c r="BO19" i="113" s="1"/>
  <c r="Q18" i="113"/>
  <c r="P114" i="113"/>
  <c r="BN114" i="113"/>
  <c r="BN115" i="113" s="1"/>
  <c r="P273" i="113"/>
  <c r="BN216" i="113"/>
  <c r="BN217" i="113" s="1"/>
  <c r="P216" i="113"/>
  <c r="P231" i="113"/>
  <c r="Q205" i="113"/>
  <c r="BN219" i="112"/>
  <c r="P219" i="112"/>
  <c r="P15" i="112"/>
  <c r="BN15" i="112"/>
  <c r="P267" i="112"/>
  <c r="BN267" i="112"/>
  <c r="BM157" i="112"/>
  <c r="CO156" i="112"/>
  <c r="P237" i="113"/>
  <c r="P144" i="112"/>
  <c r="BN144" i="112"/>
  <c r="BM112" i="112"/>
  <c r="CO111" i="112"/>
  <c r="P72" i="113"/>
  <c r="BN72" i="113"/>
  <c r="BN73" i="113" s="1"/>
  <c r="P288" i="113"/>
  <c r="BN288" i="113"/>
  <c r="BN289" i="113" s="1"/>
  <c r="CO252" i="112"/>
  <c r="BM253" i="112"/>
  <c r="P258" i="113"/>
  <c r="BN258" i="113"/>
  <c r="BN259" i="113" s="1"/>
  <c r="P31" i="112"/>
  <c r="BN30" i="112"/>
  <c r="AU1682" i="113"/>
  <c r="AU1679" i="113"/>
  <c r="AU1678" i="113"/>
  <c r="AU1677" i="113"/>
  <c r="AU1674" i="113"/>
  <c r="AU1675" i="113"/>
  <c r="AU1676" i="113"/>
  <c r="AU1680" i="113"/>
  <c r="AU1681" i="113"/>
  <c r="AU1683" i="113"/>
  <c r="AU375" i="113"/>
  <c r="AU372" i="113"/>
  <c r="AU367" i="113"/>
  <c r="AU370" i="113"/>
  <c r="AU368" i="113"/>
  <c r="AU366" i="113"/>
  <c r="AU369" i="113"/>
  <c r="AU371" i="113"/>
  <c r="AU373" i="113"/>
  <c r="AU374" i="113"/>
  <c r="AU1035" i="113"/>
  <c r="AU1033" i="113"/>
  <c r="AU1032" i="113"/>
  <c r="AU1030" i="113"/>
  <c r="AU1028" i="113"/>
  <c r="AU1029" i="113"/>
  <c r="AU1027" i="113"/>
  <c r="AU1026" i="113"/>
  <c r="AU1031" i="113"/>
  <c r="AU1034" i="113"/>
  <c r="AU1071" i="112"/>
  <c r="AU1070" i="112"/>
  <c r="AU1069" i="112"/>
  <c r="AU1067" i="112"/>
  <c r="AU1065" i="112"/>
  <c r="AU1062" i="112"/>
  <c r="AU1064" i="112"/>
  <c r="AU1066" i="112"/>
  <c r="AU1063" i="112"/>
  <c r="AU1068" i="112"/>
  <c r="AU315" i="113"/>
  <c r="AU314" i="113"/>
  <c r="AU313" i="113"/>
  <c r="AU312" i="113"/>
  <c r="AU309" i="113"/>
  <c r="AU310" i="113"/>
  <c r="AU308" i="113"/>
  <c r="AU307" i="113"/>
  <c r="AU306" i="113"/>
  <c r="AU311" i="113"/>
  <c r="AU15" i="113"/>
  <c r="AU14" i="113"/>
  <c r="AU13" i="113"/>
  <c r="AU12" i="113"/>
  <c r="AU7" i="113"/>
  <c r="AU9" i="113"/>
  <c r="AU10" i="113"/>
  <c r="AU8" i="113"/>
  <c r="AU6" i="113"/>
  <c r="AU11" i="113"/>
  <c r="AU2176" i="113"/>
  <c r="AU1744" i="113"/>
  <c r="AU2115" i="113"/>
  <c r="AU2114" i="113"/>
  <c r="AU2113" i="113"/>
  <c r="AU2111" i="113"/>
  <c r="AU2106" i="113"/>
  <c r="AU2108" i="113"/>
  <c r="AU2110" i="113"/>
  <c r="AU2109" i="113"/>
  <c r="AU2107" i="113"/>
  <c r="AU2112" i="113"/>
  <c r="AU1095" i="113"/>
  <c r="AU1092" i="113"/>
  <c r="AU1091" i="113"/>
  <c r="AU1087" i="113"/>
  <c r="AU1090" i="113"/>
  <c r="AU1088" i="113"/>
  <c r="AU1086" i="113"/>
  <c r="AU1089" i="113"/>
  <c r="AU1093" i="113"/>
  <c r="AU1094" i="113"/>
  <c r="AU1959" i="112"/>
  <c r="AU1958" i="112"/>
  <c r="AU1955" i="112"/>
  <c r="AU1950" i="112"/>
  <c r="AU1952" i="112"/>
  <c r="AU1954" i="112"/>
  <c r="AU1951" i="112"/>
  <c r="AU1953" i="112"/>
  <c r="AU1956" i="112"/>
  <c r="AU1957" i="112"/>
  <c r="AU2187" i="113"/>
  <c r="AU2180" i="113"/>
  <c r="AU2178" i="113"/>
  <c r="AU2179" i="113"/>
  <c r="AU2181" i="113"/>
  <c r="AU2182" i="113"/>
  <c r="AU2183" i="113"/>
  <c r="AU2184" i="113"/>
  <c r="AU2185" i="113"/>
  <c r="AU2186" i="113"/>
  <c r="AU50" i="113"/>
  <c r="AU494" i="112"/>
  <c r="AU493" i="112"/>
  <c r="AU486" i="112"/>
  <c r="AU487" i="112"/>
  <c r="AU490" i="112"/>
  <c r="AU489" i="112"/>
  <c r="AU488" i="112"/>
  <c r="AU491" i="112"/>
  <c r="AU492" i="112"/>
  <c r="AU495" i="112"/>
  <c r="AU1527" i="112"/>
  <c r="AU1521" i="112"/>
  <c r="AU1518" i="112"/>
  <c r="AU1520" i="112"/>
  <c r="AU1522" i="112"/>
  <c r="AU1519" i="112"/>
  <c r="AU1523" i="112"/>
  <c r="AU1524" i="112"/>
  <c r="AU1525" i="112"/>
  <c r="AU1526" i="112"/>
  <c r="AU1684" i="113"/>
  <c r="AU376" i="113"/>
  <c r="AU1036" i="113"/>
  <c r="AU2224" i="112"/>
  <c r="AU1504" i="112"/>
  <c r="AU1072" i="112"/>
  <c r="AU316" i="113"/>
  <c r="AU16" i="113"/>
  <c r="AU2223" i="112"/>
  <c r="AU2222" i="112"/>
  <c r="AU2220" i="112"/>
  <c r="AU2219" i="112"/>
  <c r="AU2215" i="112"/>
  <c r="AU2216" i="112"/>
  <c r="AU2218" i="112"/>
  <c r="AU2214" i="112"/>
  <c r="AU2217" i="112"/>
  <c r="AU2221" i="112"/>
  <c r="AU1503" i="112"/>
  <c r="AU1502" i="112"/>
  <c r="AU1499" i="112"/>
  <c r="AU1494" i="112"/>
  <c r="AU1498" i="112"/>
  <c r="AU1497" i="112"/>
  <c r="AU1495" i="112"/>
  <c r="AU1496" i="112"/>
  <c r="AU1500" i="112"/>
  <c r="AU1501" i="112"/>
  <c r="AU496" i="112"/>
  <c r="AU1381" i="113"/>
  <c r="AU1379" i="113"/>
  <c r="AU1374" i="113"/>
  <c r="AU1377" i="113"/>
  <c r="AU1375" i="113"/>
  <c r="AU1378" i="113"/>
  <c r="AU1376" i="113"/>
  <c r="AU1380" i="113"/>
  <c r="AU1382" i="113"/>
  <c r="AU1383" i="113"/>
  <c r="AU2259" i="113"/>
  <c r="AU2257" i="113"/>
  <c r="AU2250" i="113"/>
  <c r="AU2251" i="113"/>
  <c r="AU2253" i="113"/>
  <c r="AU2252" i="113"/>
  <c r="AU2254" i="113"/>
  <c r="AU2255" i="113"/>
  <c r="AU2256" i="113"/>
  <c r="AU2258" i="113"/>
  <c r="AU2175" i="113"/>
  <c r="AU2173" i="113"/>
  <c r="AU2172" i="113"/>
  <c r="AU2169" i="113"/>
  <c r="AU2166" i="113"/>
  <c r="AU2168" i="113"/>
  <c r="AU2170" i="113"/>
  <c r="AU2167" i="113"/>
  <c r="AU2171" i="113"/>
  <c r="AU2174" i="113"/>
  <c r="AU1743" i="113"/>
  <c r="AU1741" i="113"/>
  <c r="AU1739" i="113"/>
  <c r="AU1738" i="113"/>
  <c r="AU1737" i="113"/>
  <c r="AU1735" i="113"/>
  <c r="AU1736" i="113"/>
  <c r="AU1734" i="113"/>
  <c r="AU1740" i="113"/>
  <c r="AU1742" i="113"/>
  <c r="AU1384" i="113"/>
  <c r="AU2116" i="113"/>
  <c r="AU1096" i="113"/>
  <c r="AU1960" i="112"/>
  <c r="AU2260" i="113"/>
  <c r="AU2188" i="113"/>
  <c r="AU1528" i="112"/>
  <c r="CQ186" i="112"/>
  <c r="CQ222" i="112"/>
  <c r="CQ9" i="112"/>
  <c r="BO175" i="112"/>
  <c r="CQ174" i="112"/>
  <c r="BO286" i="112"/>
  <c r="CQ285" i="112"/>
  <c r="CR195" i="112"/>
  <c r="CR171" i="112"/>
  <c r="R147" i="112"/>
  <c r="BO129" i="112"/>
  <c r="Q129" i="112"/>
  <c r="Q79" i="112"/>
  <c r="BP78" i="112" s="1"/>
  <c r="R90" i="113"/>
  <c r="BP90" i="113"/>
  <c r="BP91" i="113" s="1"/>
  <c r="R90" i="112"/>
  <c r="AD199" i="112"/>
  <c r="T145" i="113"/>
  <c r="S231" i="112"/>
  <c r="T231" i="112" s="1"/>
  <c r="Q271" i="112"/>
  <c r="BP270" i="112" s="1"/>
  <c r="S166" i="112"/>
  <c r="AD187" i="112"/>
  <c r="CQ21" i="112"/>
  <c r="BO204" i="112"/>
  <c r="Q204" i="112"/>
  <c r="Q199" i="112"/>
  <c r="BN298" i="112"/>
  <c r="CP297" i="112"/>
  <c r="BO139" i="112"/>
  <c r="CQ138" i="112"/>
  <c r="AE207" i="112"/>
  <c r="CC207" i="112"/>
  <c r="AE174" i="112"/>
  <c r="CB81" i="112"/>
  <c r="AD81" i="112"/>
  <c r="BP198" i="112"/>
  <c r="R198" i="112"/>
  <c r="AF171" i="112"/>
  <c r="S279" i="112"/>
  <c r="BQ279" i="112"/>
  <c r="AE124" i="112"/>
  <c r="BN118" i="112"/>
  <c r="CP117" i="112"/>
  <c r="BN154" i="112"/>
  <c r="CP153" i="112"/>
  <c r="R64" i="113"/>
  <c r="Q103" i="112"/>
  <c r="R180" i="113"/>
  <c r="BP180" i="113"/>
  <c r="BP181" i="113" s="1"/>
  <c r="Q273" i="112"/>
  <c r="BO273" i="112"/>
  <c r="BN49" i="112"/>
  <c r="CP48" i="112"/>
  <c r="CB48" i="112"/>
  <c r="AD48" i="112"/>
  <c r="BQ169" i="112"/>
  <c r="CS168" i="112"/>
  <c r="BN190" i="112"/>
  <c r="CP189" i="112"/>
  <c r="Q232" i="113"/>
  <c r="BO231" i="113"/>
  <c r="BO232" i="113" s="1"/>
  <c r="CQ63" i="112"/>
  <c r="BO64" i="112"/>
  <c r="BO153" i="113"/>
  <c r="BO154" i="113" s="1"/>
  <c r="Q153" i="113"/>
  <c r="T18" i="112"/>
  <c r="CQ249" i="112"/>
  <c r="BR36" i="113"/>
  <c r="BR37" i="113" s="1"/>
  <c r="T36" i="113"/>
  <c r="AD285" i="112"/>
  <c r="CB285" i="112"/>
  <c r="R78" i="112"/>
  <c r="Q292" i="113"/>
  <c r="BO93" i="113"/>
  <c r="BO94" i="113" s="1"/>
  <c r="Q93" i="113"/>
  <c r="AF24" i="112"/>
  <c r="CD24" i="112"/>
  <c r="AG24" i="112"/>
  <c r="BO213" i="112"/>
  <c r="Q213" i="112"/>
  <c r="AE172" i="112"/>
  <c r="AD268" i="112"/>
  <c r="CP54" i="112"/>
  <c r="BN55" i="112"/>
  <c r="CB273" i="112"/>
  <c r="AD273" i="112"/>
  <c r="BN109" i="112"/>
  <c r="CP108" i="112"/>
  <c r="AE219" i="112"/>
  <c r="R60" i="113"/>
  <c r="BP60" i="113"/>
  <c r="BP61" i="113" s="1"/>
  <c r="Q163" i="112"/>
  <c r="AE111" i="112"/>
  <c r="CC111" i="112"/>
  <c r="CP246" i="112"/>
  <c r="BN247" i="112"/>
  <c r="CB105" i="112"/>
  <c r="AD105" i="112"/>
  <c r="T91" i="113"/>
  <c r="AD10" i="112"/>
  <c r="CP261" i="112"/>
  <c r="BN262" i="112"/>
  <c r="Q244" i="113"/>
  <c r="CC123" i="112"/>
  <c r="T94" i="112"/>
  <c r="BO216" i="112"/>
  <c r="Q216" i="112"/>
  <c r="BN178" i="112"/>
  <c r="CP177" i="112"/>
  <c r="BN85" i="112"/>
  <c r="CP84" i="112"/>
  <c r="Q127" i="112"/>
  <c r="BP126" i="112" s="1"/>
  <c r="R133" i="112"/>
  <c r="BP132" i="112"/>
  <c r="BN10" i="113"/>
  <c r="AE162" i="112"/>
  <c r="CB297" i="112"/>
  <c r="AD297" i="112"/>
  <c r="BO27" i="113"/>
  <c r="BO28" i="113" s="1"/>
  <c r="Q27" i="113"/>
  <c r="BN142" i="112"/>
  <c r="CP141" i="112"/>
  <c r="R126" i="112"/>
  <c r="CQ51" i="112"/>
  <c r="BO52" i="112"/>
  <c r="BN34" i="112"/>
  <c r="CP33" i="112"/>
  <c r="R175" i="113"/>
  <c r="AE52" i="112"/>
  <c r="AF183" i="112"/>
  <c r="R54" i="112"/>
  <c r="AD21" i="112"/>
  <c r="CB21" i="112"/>
  <c r="BO22" i="112" s="1"/>
  <c r="R222" i="112"/>
  <c r="CD294" i="112"/>
  <c r="AF294" i="112"/>
  <c r="BN97" i="112"/>
  <c r="CP96" i="112"/>
  <c r="AE33" i="112"/>
  <c r="CC33" i="112"/>
  <c r="T31" i="113"/>
  <c r="BR6" i="113"/>
  <c r="BO159" i="113"/>
  <c r="BO160" i="113" s="1"/>
  <c r="Q159" i="113"/>
  <c r="AF255" i="112"/>
  <c r="AD79" i="112"/>
  <c r="BO45" i="113"/>
  <c r="BO46" i="113" s="1"/>
  <c r="Q45" i="113"/>
  <c r="Q244" i="112"/>
  <c r="BO243" i="112"/>
  <c r="R156" i="113"/>
  <c r="BP156" i="113"/>
  <c r="BP157" i="113" s="1"/>
  <c r="CC9" i="112"/>
  <c r="AE9" i="112"/>
  <c r="CB108" i="112"/>
  <c r="AD108" i="112"/>
  <c r="Q226" i="113"/>
  <c r="BO225" i="113"/>
  <c r="BO226" i="113" s="1"/>
  <c r="BO39" i="113"/>
  <c r="BO40" i="113" s="1"/>
  <c r="Q39" i="113"/>
  <c r="S24" i="113"/>
  <c r="R285" i="113"/>
  <c r="S61" i="113"/>
  <c r="CP138" i="112"/>
  <c r="BN139" i="112"/>
  <c r="AE148" i="112"/>
  <c r="R279" i="113"/>
  <c r="CP255" i="112"/>
  <c r="BN256" i="112"/>
  <c r="BO171" i="113"/>
  <c r="BO172" i="113" s="1"/>
  <c r="Q171" i="113"/>
  <c r="CB192" i="112"/>
  <c r="AD192" i="112"/>
  <c r="AE159" i="112"/>
  <c r="CC159" i="112"/>
  <c r="BN166" i="112"/>
  <c r="CP165" i="112"/>
  <c r="AD55" i="112"/>
  <c r="AE102" i="112"/>
  <c r="CB57" i="112"/>
  <c r="AD57" i="112"/>
  <c r="Q175" i="112"/>
  <c r="BP174" i="112" s="1"/>
  <c r="BO33" i="113"/>
  <c r="BO34" i="113" s="1"/>
  <c r="Q33" i="113"/>
  <c r="Q238" i="113"/>
  <c r="BO237" i="113"/>
  <c r="BO238" i="113" s="1"/>
  <c r="BO165" i="113"/>
  <c r="BO166" i="113" s="1"/>
  <c r="Q165" i="113"/>
  <c r="Q256" i="112"/>
  <c r="BO255" i="112"/>
  <c r="AE208" i="112"/>
  <c r="CB69" i="112"/>
  <c r="AD69" i="112"/>
  <c r="CP231" i="112"/>
  <c r="BN232" i="112"/>
  <c r="BO165" i="112"/>
  <c r="Q165" i="112"/>
  <c r="BO234" i="112"/>
  <c r="Q234" i="112"/>
  <c r="T181" i="113"/>
  <c r="BO87" i="113"/>
  <c r="BO88" i="113" s="1"/>
  <c r="Q87" i="113"/>
  <c r="AD151" i="112"/>
  <c r="CD279" i="112"/>
  <c r="AF279" i="112"/>
  <c r="Q36" i="112"/>
  <c r="BO36" i="112"/>
  <c r="CB153" i="112"/>
  <c r="AD153" i="112"/>
  <c r="AE232" i="112"/>
  <c r="Q187" i="112"/>
  <c r="BP186" i="112" s="1"/>
  <c r="BN205" i="112"/>
  <c r="CP204" i="112"/>
  <c r="R184" i="112"/>
  <c r="AF18" i="112"/>
  <c r="Q297" i="112"/>
  <c r="BO297" i="112"/>
  <c r="R138" i="112"/>
  <c r="R198" i="113"/>
  <c r="BP198" i="113"/>
  <c r="BP199" i="113" s="1"/>
  <c r="R30" i="113"/>
  <c r="BP30" i="113"/>
  <c r="BP31" i="113" s="1"/>
  <c r="CE156" i="112"/>
  <c r="AG156" i="112"/>
  <c r="AE276" i="112"/>
  <c r="CC276" i="112"/>
  <c r="CP18" i="112"/>
  <c r="BN19" i="112"/>
  <c r="AE99" i="112"/>
  <c r="CC99" i="112"/>
  <c r="BR96" i="113"/>
  <c r="BR97" i="113" s="1"/>
  <c r="T96" i="113"/>
  <c r="AG94" i="112"/>
  <c r="BO117" i="112"/>
  <c r="Q117" i="112"/>
  <c r="CE36" i="112"/>
  <c r="AG36" i="112"/>
  <c r="BO153" i="112"/>
  <c r="Q153" i="112"/>
  <c r="BN70" i="112"/>
  <c r="CP69" i="112"/>
  <c r="AE51" i="112"/>
  <c r="CC51" i="112"/>
  <c r="BN7" i="112"/>
  <c r="CP6" i="112"/>
  <c r="AD235" i="112"/>
  <c r="CC234" i="112" s="1"/>
  <c r="AF135" i="112"/>
  <c r="R208" i="112"/>
  <c r="AD139" i="112"/>
  <c r="BO177" i="113"/>
  <c r="BO178" i="113" s="1"/>
  <c r="Q177" i="113"/>
  <c r="BR168" i="112"/>
  <c r="T168" i="112"/>
  <c r="BO189" i="112"/>
  <c r="Q189" i="112"/>
  <c r="CB186" i="112"/>
  <c r="BO187" i="112" s="1"/>
  <c r="BO192" i="112"/>
  <c r="Q192" i="112"/>
  <c r="AE234" i="112"/>
  <c r="AE100" i="112"/>
  <c r="Q237" i="112"/>
  <c r="BO237" i="112"/>
  <c r="Q250" i="113"/>
  <c r="BO249" i="113"/>
  <c r="BO250" i="113" s="1"/>
  <c r="AD244" i="112"/>
  <c r="CB243" i="112"/>
  <c r="R160" i="112"/>
  <c r="AD91" i="112"/>
  <c r="Q139" i="112"/>
  <c r="BP138" i="112" s="1"/>
  <c r="CO5" i="112"/>
  <c r="S199" i="113"/>
  <c r="T187" i="113"/>
  <c r="Q246" i="112"/>
  <c r="BO246" i="112"/>
  <c r="BO261" i="112"/>
  <c r="Q261" i="112"/>
  <c r="AE133" i="112"/>
  <c r="CC132" i="112"/>
  <c r="S291" i="112"/>
  <c r="T291" i="112" s="1"/>
  <c r="CD123" i="112"/>
  <c r="AF123" i="112"/>
  <c r="BO162" i="112"/>
  <c r="BN202" i="112"/>
  <c r="CP201" i="112"/>
  <c r="BO177" i="112"/>
  <c r="Q177" i="112"/>
  <c r="Q67" i="112"/>
  <c r="BP66" i="112" s="1"/>
  <c r="Q274" i="113"/>
  <c r="BO273" i="113"/>
  <c r="BO274" i="113" s="1"/>
  <c r="BO9" i="113"/>
  <c r="Q9" i="113"/>
  <c r="T46" i="112"/>
  <c r="AE39" i="112"/>
  <c r="CC39" i="112"/>
  <c r="AE97" i="112"/>
  <c r="BO141" i="112"/>
  <c r="Q141" i="112"/>
  <c r="T132" i="112"/>
  <c r="Q55" i="112"/>
  <c r="BP54" i="112" s="1"/>
  <c r="R79" i="113"/>
  <c r="CB90" i="112"/>
  <c r="R97" i="112"/>
  <c r="R25" i="113"/>
  <c r="BQ24" i="113" s="1"/>
  <c r="BQ25" i="113" s="1"/>
  <c r="S195" i="112"/>
  <c r="R169" i="113"/>
  <c r="Q34" i="112"/>
  <c r="BO33" i="112"/>
  <c r="AE76" i="112"/>
  <c r="AE13" i="112"/>
  <c r="BR45" i="112"/>
  <c r="CC15" i="112"/>
  <c r="AE15" i="112"/>
  <c r="BN265" i="112"/>
  <c r="CP264" i="112"/>
  <c r="CB300" i="112"/>
  <c r="AD300" i="112"/>
  <c r="CC138" i="112"/>
  <c r="AE138" i="112"/>
  <c r="AD127" i="112"/>
  <c r="CC126" i="112" s="1"/>
  <c r="R136" i="112"/>
  <c r="BQ135" i="112" s="1"/>
  <c r="R42" i="113"/>
  <c r="BP42" i="113"/>
  <c r="BP43" i="113" s="1"/>
  <c r="R174" i="112"/>
  <c r="AE63" i="112"/>
  <c r="CC63" i="112"/>
  <c r="BQ7" i="113"/>
  <c r="R270" i="112"/>
  <c r="Q283" i="112"/>
  <c r="CP90" i="112"/>
  <c r="BN91" i="112"/>
  <c r="BO282" i="112"/>
  <c r="AD249" i="112"/>
  <c r="CB249" i="112"/>
  <c r="BO250" i="112" s="1"/>
  <c r="R88" i="112"/>
  <c r="BN82" i="112"/>
  <c r="CP81" i="112"/>
  <c r="BO66" i="112"/>
  <c r="AG166" i="112"/>
  <c r="R186" i="112"/>
  <c r="CP258" i="112"/>
  <c r="BN259" i="112"/>
  <c r="S243" i="112"/>
  <c r="T243" i="112" s="1"/>
  <c r="R85" i="113"/>
  <c r="BQ84" i="113" s="1"/>
  <c r="BQ85" i="113" s="1"/>
  <c r="Q298" i="113"/>
  <c r="BO297" i="113"/>
  <c r="BO298" i="113" s="1"/>
  <c r="CB177" i="112"/>
  <c r="AD177" i="112"/>
  <c r="BO135" i="113"/>
  <c r="BO136" i="113" s="1"/>
  <c r="Q135" i="113"/>
  <c r="BR240" i="112"/>
  <c r="R150" i="112"/>
  <c r="Q295" i="112"/>
  <c r="T240" i="112"/>
  <c r="CP198" i="112"/>
  <c r="BN199" i="112"/>
  <c r="BO123" i="113"/>
  <c r="BO124" i="113" s="1"/>
  <c r="Q123" i="113"/>
  <c r="AG190" i="112"/>
  <c r="Q232" i="112"/>
  <c r="BO231" i="112"/>
  <c r="AD270" i="112"/>
  <c r="CB270" i="112"/>
  <c r="BN271" i="112"/>
  <c r="CP270" i="112"/>
  <c r="BO115" i="112"/>
  <c r="CQ114" i="112"/>
  <c r="AE193" i="112"/>
  <c r="AE136" i="112"/>
  <c r="R190" i="113"/>
  <c r="CP36" i="112"/>
  <c r="BN37" i="112"/>
  <c r="BO129" i="113"/>
  <c r="BO130" i="113" s="1"/>
  <c r="Q129" i="113"/>
  <c r="AF301" i="112"/>
  <c r="AD67" i="112"/>
  <c r="R196" i="112"/>
  <c r="BO300" i="112"/>
  <c r="Q300" i="112"/>
  <c r="AD222" i="112"/>
  <c r="CB222" i="112"/>
  <c r="BO223" i="112" s="1"/>
  <c r="CR303" i="112"/>
  <c r="BP304" i="112"/>
  <c r="R124" i="112"/>
  <c r="AE126" i="112"/>
  <c r="BP136" i="112"/>
  <c r="CR135" i="112"/>
  <c r="CB120" i="112"/>
  <c r="AD120" i="112"/>
  <c r="BP76" i="112"/>
  <c r="CR75" i="112"/>
  <c r="R27" i="112"/>
  <c r="BP27" i="112"/>
  <c r="BO99" i="113"/>
  <c r="BO100" i="113" s="1"/>
  <c r="Q99" i="113"/>
  <c r="Q19" i="112"/>
  <c r="BO18" i="112"/>
  <c r="CB12" i="112"/>
  <c r="AD12" i="112"/>
  <c r="CC261" i="112"/>
  <c r="AE261" i="112"/>
  <c r="AD220" i="112"/>
  <c r="BO69" i="112"/>
  <c r="Q69" i="112"/>
  <c r="BO6" i="112"/>
  <c r="Q6" i="112"/>
  <c r="BO63" i="113"/>
  <c r="BO64" i="113" s="1"/>
  <c r="Q63" i="113"/>
  <c r="R58" i="113"/>
  <c r="R73" i="113"/>
  <c r="BO147" i="113"/>
  <c r="BO148" i="113" s="1"/>
  <c r="Q147" i="113"/>
  <c r="Q304" i="113"/>
  <c r="BO303" i="113"/>
  <c r="BO304" i="113" s="1"/>
  <c r="AE88" i="112"/>
  <c r="BP100" i="112"/>
  <c r="CR99" i="112"/>
  <c r="R139" i="113"/>
  <c r="BQ138" i="113" s="1"/>
  <c r="BQ139" i="113" s="1"/>
  <c r="CD75" i="112"/>
  <c r="AF75" i="112"/>
  <c r="CC186" i="112"/>
  <c r="AE186" i="112"/>
  <c r="BN193" i="112"/>
  <c r="CP192" i="112"/>
  <c r="CB234" i="112"/>
  <c r="AE160" i="112"/>
  <c r="CB267" i="112"/>
  <c r="CP237" i="112"/>
  <c r="BN238" i="112"/>
  <c r="BO57" i="113"/>
  <c r="BO58" i="113" s="1"/>
  <c r="Q57" i="113"/>
  <c r="BO105" i="113"/>
  <c r="BO106" i="113" s="1"/>
  <c r="Q105" i="113"/>
  <c r="BN106" i="112"/>
  <c r="CP105" i="112"/>
  <c r="AE196" i="112"/>
  <c r="R54" i="113"/>
  <c r="BP54" i="113"/>
  <c r="BP55" i="113" s="1"/>
  <c r="BO69" i="113"/>
  <c r="BO70" i="113" s="1"/>
  <c r="Q69" i="113"/>
  <c r="R144" i="113"/>
  <c r="BP144" i="113"/>
  <c r="BP145" i="113" s="1"/>
  <c r="S84" i="113"/>
  <c r="BN13" i="112"/>
  <c r="CP12" i="112"/>
  <c r="Q220" i="113"/>
  <c r="BO219" i="113"/>
  <c r="BO220" i="113" s="1"/>
  <c r="S48" i="113"/>
  <c r="T190" i="112"/>
  <c r="AE114" i="112"/>
  <c r="T130" i="112"/>
  <c r="CP282" i="112"/>
  <c r="BN283" i="112"/>
  <c r="CE60" i="112"/>
  <c r="AG60" i="112"/>
  <c r="BP162" i="112"/>
  <c r="R162" i="112"/>
  <c r="BO201" i="112"/>
  <c r="Q201" i="112"/>
  <c r="BO111" i="113"/>
  <c r="BO112" i="113" s="1"/>
  <c r="Q111" i="113"/>
  <c r="BO120" i="112"/>
  <c r="Q120" i="112"/>
  <c r="AD237" i="112"/>
  <c r="CB237" i="112"/>
  <c r="BO133" i="112"/>
  <c r="CQ132" i="112"/>
  <c r="AF303" i="112"/>
  <c r="CP225" i="112"/>
  <c r="BN226" i="112"/>
  <c r="CB288" i="112"/>
  <c r="AD288" i="112"/>
  <c r="BO102" i="112"/>
  <c r="BN94" i="112"/>
  <c r="CP93" i="112"/>
  <c r="BN58" i="112"/>
  <c r="CP57" i="112"/>
  <c r="CB150" i="112"/>
  <c r="Q268" i="113"/>
  <c r="BO267" i="113"/>
  <c r="BO268" i="113" s="1"/>
  <c r="Q211" i="113"/>
  <c r="BP210" i="113" s="1"/>
  <c r="BP211" i="113" s="1"/>
  <c r="CC90" i="112"/>
  <c r="AE90" i="112"/>
  <c r="R52" i="112"/>
  <c r="BO72" i="112"/>
  <c r="Q72" i="112"/>
  <c r="AD283" i="112"/>
  <c r="BP138" i="113"/>
  <c r="BP139" i="113" s="1"/>
  <c r="AG183" i="112"/>
  <c r="CS45" i="112"/>
  <c r="BO264" i="112"/>
  <c r="Q264" i="112"/>
  <c r="R49" i="113"/>
  <c r="CB66" i="112"/>
  <c r="AE27" i="112"/>
  <c r="CC27" i="112"/>
  <c r="BO75" i="113"/>
  <c r="BO76" i="113" s="1"/>
  <c r="Q75" i="113"/>
  <c r="BO270" i="112"/>
  <c r="CB201" i="112"/>
  <c r="AD201" i="112"/>
  <c r="CB198" i="112"/>
  <c r="S301" i="112"/>
  <c r="CC87" i="112"/>
  <c r="R100" i="112"/>
  <c r="BQ99" i="112" s="1"/>
  <c r="CB141" i="112"/>
  <c r="AD141" i="112"/>
  <c r="BO81" i="112"/>
  <c r="Q81" i="112"/>
  <c r="BO183" i="113"/>
  <c r="BO184" i="113" s="1"/>
  <c r="Q183" i="113"/>
  <c r="R66" i="112"/>
  <c r="Q258" i="112"/>
  <c r="BO258" i="112"/>
  <c r="AE252" i="112"/>
  <c r="CC252" i="112"/>
  <c r="R159" i="112"/>
  <c r="BP159" i="112"/>
  <c r="R207" i="112"/>
  <c r="BP207" i="112"/>
  <c r="CB204" i="112"/>
  <c r="AD204" i="112"/>
  <c r="AD163" i="112"/>
  <c r="CB117" i="112"/>
  <c r="AD117" i="112"/>
  <c r="R28" i="112"/>
  <c r="AF231" i="112"/>
  <c r="CD231" i="112"/>
  <c r="BO81" i="113"/>
  <c r="BO82" i="113" s="1"/>
  <c r="Q81" i="113"/>
  <c r="CE42" i="112"/>
  <c r="AG42" i="112"/>
  <c r="CP234" i="112"/>
  <c r="BN235" i="112"/>
  <c r="BO189" i="113"/>
  <c r="BO190" i="113" s="1"/>
  <c r="Q189" i="113"/>
  <c r="BQ42" i="112"/>
  <c r="S42" i="112"/>
  <c r="AD256" i="112"/>
  <c r="CB255" i="112"/>
  <c r="R126" i="113"/>
  <c r="BP126" i="113"/>
  <c r="BP127" i="113" s="1"/>
  <c r="BO180" i="112"/>
  <c r="Q180" i="112"/>
  <c r="BR120" i="113"/>
  <c r="BR121" i="113" s="1"/>
  <c r="AE30" i="112"/>
  <c r="CC30" i="112"/>
  <c r="AE195" i="112"/>
  <c r="CC195" i="112"/>
  <c r="BP196" i="112" s="1"/>
  <c r="BO288" i="112"/>
  <c r="Q288" i="112"/>
  <c r="BO201" i="113"/>
  <c r="BO202" i="113" s="1"/>
  <c r="Q201" i="113"/>
  <c r="CB54" i="112"/>
  <c r="Q286" i="112"/>
  <c r="BP285" i="112" s="1"/>
  <c r="CB165" i="112"/>
  <c r="AD165" i="112"/>
  <c r="BN130" i="112"/>
  <c r="CP129" i="112"/>
  <c r="CB72" i="112"/>
  <c r="AD72" i="112"/>
  <c r="Q10" i="112"/>
  <c r="BP9" i="112" s="1"/>
  <c r="CS240" i="112"/>
  <c r="BN181" i="112"/>
  <c r="CP180" i="112"/>
  <c r="BO151" i="112"/>
  <c r="CQ150" i="112"/>
  <c r="BN289" i="112"/>
  <c r="CP288" i="112"/>
  <c r="CB6" i="112"/>
  <c r="AD6" i="112"/>
  <c r="BO21" i="113"/>
  <c r="BO22" i="113" s="1"/>
  <c r="Q21" i="113"/>
  <c r="CB246" i="112"/>
  <c r="AD246" i="112"/>
  <c r="R112" i="112"/>
  <c r="CC54" i="112"/>
  <c r="AE54" i="112"/>
  <c r="CB129" i="112"/>
  <c r="AD129" i="112"/>
  <c r="Q256" i="113"/>
  <c r="BO255" i="113"/>
  <c r="BO256" i="113" s="1"/>
  <c r="CQ99" i="112"/>
  <c r="BO100" i="112"/>
  <c r="BO117" i="113"/>
  <c r="BO118" i="113" s="1"/>
  <c r="Q117" i="113"/>
  <c r="R114" i="112"/>
  <c r="BP43" i="112"/>
  <c r="CR42" i="112"/>
  <c r="AG279" i="112"/>
  <c r="BO91" i="112"/>
  <c r="CQ90" i="112"/>
  <c r="BO207" i="113"/>
  <c r="BO208" i="113" s="1"/>
  <c r="Q207" i="113"/>
  <c r="R163" i="113"/>
  <c r="AF58" i="112"/>
  <c r="CD240" i="112"/>
  <c r="BQ241" i="112" s="1"/>
  <c r="AF240" i="112"/>
  <c r="CB84" i="112"/>
  <c r="AD84" i="112"/>
  <c r="AF154" i="112"/>
  <c r="BN301" i="112"/>
  <c r="CP300" i="112"/>
  <c r="BQ303" i="112"/>
  <c r="S303" i="112"/>
  <c r="R21" i="112"/>
  <c r="BP21" i="112"/>
  <c r="S33" i="112"/>
  <c r="S135" i="112"/>
  <c r="T135" i="112" s="1"/>
  <c r="S75" i="112"/>
  <c r="BO15" i="113"/>
  <c r="BO16" i="113" s="1"/>
  <c r="Q15" i="113"/>
  <c r="CB189" i="112"/>
  <c r="AD189" i="112"/>
  <c r="CC78" i="112"/>
  <c r="AE78" i="112"/>
  <c r="CQ27" i="112"/>
  <c r="BO28" i="112"/>
  <c r="BO198" i="112"/>
  <c r="CB180" i="112"/>
  <c r="AD180" i="112"/>
  <c r="CC171" i="112"/>
  <c r="BP172" i="112" s="1"/>
  <c r="BP280" i="112"/>
  <c r="CR279" i="112"/>
  <c r="Q151" i="112"/>
  <c r="AD103" i="112"/>
  <c r="CC102" i="112" s="1"/>
  <c r="CP273" i="112"/>
  <c r="BN274" i="112"/>
  <c r="BO48" i="112"/>
  <c r="Q48" i="112"/>
  <c r="AE304" i="112"/>
  <c r="CD303" i="112" s="1"/>
  <c r="AF144" i="112"/>
  <c r="CD144" i="112"/>
  <c r="AG144" i="112"/>
  <c r="R172" i="112"/>
  <c r="BQ171" i="112" s="1"/>
  <c r="S99" i="112"/>
  <c r="R76" i="112"/>
  <c r="BQ75" i="112" s="1"/>
  <c r="CC282" i="112"/>
  <c r="AE282" i="112"/>
  <c r="R63" i="112"/>
  <c r="BP63" i="112"/>
  <c r="BP249" i="112"/>
  <c r="R249" i="112"/>
  <c r="BO78" i="112"/>
  <c r="AE147" i="112"/>
  <c r="CC147" i="112"/>
  <c r="BO141" i="113"/>
  <c r="BO142" i="113" s="1"/>
  <c r="Q141" i="113"/>
  <c r="AE267" i="112"/>
  <c r="CC267" i="112"/>
  <c r="CB225" i="112"/>
  <c r="AD225" i="112"/>
  <c r="CP213" i="112"/>
  <c r="BN214" i="112"/>
  <c r="R64" i="112"/>
  <c r="BO195" i="113"/>
  <c r="BO196" i="113" s="1"/>
  <c r="Q195" i="113"/>
  <c r="Q115" i="112"/>
  <c r="BP114" i="112" s="1"/>
  <c r="BR186" i="113"/>
  <c r="BR187" i="113" s="1"/>
  <c r="T186" i="113"/>
  <c r="Q223" i="112"/>
  <c r="AD19" i="112"/>
  <c r="CB18" i="112"/>
  <c r="BO105" i="112"/>
  <c r="Q105" i="112"/>
  <c r="R208" i="113"/>
  <c r="BO108" i="112"/>
  <c r="Q108" i="112"/>
  <c r="CB219" i="112"/>
  <c r="R13" i="112"/>
  <c r="BO12" i="112"/>
  <c r="Q12" i="112"/>
  <c r="AE184" i="112"/>
  <c r="CD183" i="112" s="1"/>
  <c r="AD258" i="112"/>
  <c r="CB258" i="112"/>
  <c r="S213" i="113"/>
  <c r="BQ213" i="113"/>
  <c r="BQ214" i="113" s="1"/>
  <c r="AD175" i="112"/>
  <c r="BQ162" i="113"/>
  <c r="BQ163" i="113" s="1"/>
  <c r="S162" i="113"/>
  <c r="S55" i="113"/>
  <c r="Q262" i="113"/>
  <c r="BO261" i="113"/>
  <c r="BO262" i="113" s="1"/>
  <c r="S66" i="113"/>
  <c r="T66" i="113" s="1"/>
  <c r="R202" i="113"/>
  <c r="CD291" i="112"/>
  <c r="AF291" i="112"/>
  <c r="BN217" i="112"/>
  <c r="CP216" i="112"/>
  <c r="S255" i="112"/>
  <c r="R67" i="113"/>
  <c r="BQ66" i="113" s="1"/>
  <c r="BQ67" i="113" s="1"/>
  <c r="AD115" i="112"/>
  <c r="BO84" i="112"/>
  <c r="Q84" i="112"/>
  <c r="BN121" i="112"/>
  <c r="CP120" i="112"/>
  <c r="AE264" i="112"/>
  <c r="CC264" i="112"/>
  <c r="Q225" i="112"/>
  <c r="BO225" i="112"/>
  <c r="BP102" i="112"/>
  <c r="R102" i="112"/>
  <c r="Q51" i="113"/>
  <c r="BO93" i="112"/>
  <c r="Q93" i="112"/>
  <c r="AE64" i="112"/>
  <c r="Q280" i="113"/>
  <c r="BP279" i="113" s="1"/>
  <c r="BP280" i="113" s="1"/>
  <c r="CC210" i="112"/>
  <c r="AE210" i="112"/>
  <c r="BO57" i="112"/>
  <c r="Q57" i="112"/>
  <c r="CC150" i="112"/>
  <c r="AE150" i="112"/>
  <c r="BO126" i="112"/>
  <c r="R9" i="112"/>
  <c r="R285" i="112"/>
  <c r="BR150" i="113"/>
  <c r="BR151" i="113" s="1"/>
  <c r="T150" i="113"/>
  <c r="R51" i="112"/>
  <c r="BP51" i="112"/>
  <c r="BN73" i="112"/>
  <c r="CP72" i="112"/>
  <c r="S138" i="113"/>
  <c r="CC183" i="112"/>
  <c r="AE112" i="112"/>
  <c r="AG46" i="112"/>
  <c r="BO54" i="112"/>
  <c r="CC66" i="112"/>
  <c r="AE66" i="112"/>
  <c r="S171" i="112"/>
  <c r="CB96" i="112"/>
  <c r="AD96" i="112"/>
  <c r="BO96" i="112"/>
  <c r="Q96" i="112"/>
  <c r="T6" i="113"/>
  <c r="CC198" i="112"/>
  <c r="AE198" i="112"/>
  <c r="R210" i="113"/>
  <c r="CD87" i="112"/>
  <c r="AF87" i="112"/>
  <c r="CP243" i="112"/>
  <c r="BN244" i="112"/>
  <c r="CE168" i="112"/>
  <c r="AG168" i="112"/>
  <c r="CB9" i="112"/>
  <c r="BO10" i="112" s="1"/>
  <c r="Q91" i="112"/>
  <c r="BP90" i="112" s="1"/>
  <c r="CC213" i="112"/>
  <c r="AE213" i="112"/>
  <c r="AE228" i="112"/>
  <c r="CC228" i="112"/>
  <c r="BP24" i="113"/>
  <c r="BP25" i="113" s="1"/>
  <c r="CB93" i="112"/>
  <c r="AD93" i="112"/>
  <c r="CC45" i="112"/>
  <c r="BP46" i="112" s="1"/>
  <c r="AE45" i="112"/>
  <c r="CQ159" i="112"/>
  <c r="BO160" i="112"/>
  <c r="CQ207" i="112"/>
  <c r="BO208" i="112"/>
  <c r="AE216" i="112"/>
  <c r="CC216" i="112"/>
  <c r="Q286" i="113"/>
  <c r="BP285" i="113" s="1"/>
  <c r="BP286" i="113" s="1"/>
  <c r="R196" i="113"/>
  <c r="AS1864" i="112"/>
  <c r="AQ2224" i="113"/>
  <c r="AR1934" i="112"/>
  <c r="AR837" i="112"/>
  <c r="AQ556" i="112"/>
  <c r="AR1531" i="113"/>
  <c r="AQ2679" i="112"/>
  <c r="AT1419" i="112"/>
  <c r="AR232" i="113"/>
  <c r="AT3550" i="112"/>
  <c r="AT2994" i="112"/>
  <c r="AR670" i="113"/>
  <c r="AS1923" i="112"/>
  <c r="AT2136" i="112"/>
  <c r="AQ86" i="113"/>
  <c r="AQ3326" i="112"/>
  <c r="AT3291" i="112"/>
  <c r="AQ3218" i="113"/>
  <c r="AT1417" i="112"/>
  <c r="AT3285" i="112"/>
  <c r="AS63" i="112"/>
  <c r="AS1491" i="112"/>
  <c r="AR229" i="113"/>
  <c r="AQ3591" i="113"/>
  <c r="AQ1576" i="112"/>
  <c r="AQ2717" i="112"/>
  <c r="AR943" i="113"/>
  <c r="AR335" i="112"/>
  <c r="AQ3039" i="112"/>
  <c r="AQ2008" i="112"/>
  <c r="AT2995" i="112"/>
  <c r="AQ3470" i="112"/>
  <c r="AQ1418" i="112"/>
  <c r="AT1414" i="112"/>
  <c r="AT2140" i="112"/>
  <c r="AT3546" i="112"/>
  <c r="AT1415" i="112"/>
  <c r="AS1239" i="112"/>
  <c r="AR1556" i="112"/>
  <c r="AQ375" i="112"/>
  <c r="AS771" i="112"/>
  <c r="AR840" i="112"/>
  <c r="AS2583" i="112"/>
  <c r="AS161" i="112"/>
  <c r="AQ2583" i="113"/>
  <c r="AT2713" i="112"/>
  <c r="AQ1755" i="112"/>
  <c r="AQ3506" i="113"/>
  <c r="AQ2894" i="113"/>
  <c r="AQ2320" i="113"/>
  <c r="AQ2403" i="113"/>
  <c r="AS412" i="112"/>
  <c r="AQ1310" i="113"/>
  <c r="AT2822" i="112"/>
  <c r="AT2997" i="112"/>
  <c r="AQ519" i="112"/>
  <c r="AT1996" i="112"/>
  <c r="AR230" i="113"/>
  <c r="AQ2895" i="112"/>
  <c r="AT1562" i="112"/>
  <c r="AR441" i="112"/>
  <c r="AR2860" i="112"/>
  <c r="AR3428" i="112"/>
  <c r="AT3003" i="112"/>
  <c r="AQ52" i="112"/>
  <c r="AR600" i="113"/>
  <c r="AQ2858" i="113"/>
  <c r="AS100" i="112"/>
  <c r="AT1993" i="112"/>
  <c r="AR1037" i="113"/>
  <c r="AS641" i="112"/>
  <c r="AQ3364" i="113"/>
  <c r="AQ2871" i="113"/>
  <c r="AQ986" i="112"/>
  <c r="AQ3375" i="113"/>
  <c r="AR1929" i="112"/>
  <c r="AQ2932" i="112"/>
  <c r="AQ1814" i="112"/>
  <c r="AQ1864" i="112"/>
  <c r="AQ1744" i="112"/>
  <c r="AR1927" i="112"/>
  <c r="AS3148" i="112"/>
  <c r="AR734" i="113"/>
  <c r="AR1555" i="112"/>
  <c r="AQ1972" i="113"/>
  <c r="AT1663" i="112"/>
  <c r="AS2043" i="112"/>
  <c r="AS3183" i="112"/>
  <c r="AQ1467" i="112"/>
  <c r="AQ122" i="112"/>
  <c r="AT3429" i="112"/>
  <c r="AT3580" i="112"/>
  <c r="AR317" i="113"/>
  <c r="AQ1565" i="112"/>
  <c r="AR669" i="113"/>
  <c r="AT3004" i="112"/>
  <c r="AQ964" i="113"/>
  <c r="AR604" i="113"/>
  <c r="AQ1934" i="113"/>
  <c r="AT1410" i="112"/>
  <c r="AQ3038" i="113"/>
  <c r="AQ2570" i="112"/>
  <c r="AT2821" i="112"/>
  <c r="AS2141" i="112"/>
  <c r="AR1554" i="112"/>
  <c r="AS807" i="112"/>
  <c r="AQ351" i="112"/>
  <c r="AR2711" i="112"/>
  <c r="AR951" i="113"/>
  <c r="AT1672" i="112"/>
  <c r="AR2499" i="113"/>
  <c r="AS1755" i="112"/>
  <c r="AQ2368" i="113"/>
  <c r="AS233" i="112"/>
  <c r="AT980" i="112"/>
  <c r="AQ1718" i="112"/>
  <c r="AS2067" i="112"/>
  <c r="AR520" i="113"/>
  <c r="AT232" i="112"/>
  <c r="AR1557" i="112"/>
  <c r="AR674" i="113"/>
  <c r="AS2536" i="112"/>
  <c r="AR1560" i="112"/>
  <c r="AQ1612" i="113"/>
  <c r="AS915" i="112"/>
  <c r="AR3550" i="112"/>
  <c r="AR1990" i="112"/>
  <c r="AR1533" i="113"/>
  <c r="AR838" i="112"/>
  <c r="AT3427" i="112"/>
  <c r="AT986" i="112"/>
  <c r="AQ3146" i="113"/>
  <c r="AT3430" i="112"/>
  <c r="AQ2786" i="113"/>
  <c r="AQ1670" i="112"/>
  <c r="AT2815" i="112"/>
  <c r="AT3000" i="112"/>
  <c r="AR1561" i="112"/>
  <c r="AT2138" i="112"/>
  <c r="AR1926" i="112"/>
  <c r="AT1994" i="112"/>
  <c r="AT3462" i="112"/>
  <c r="AQ3507" i="112"/>
  <c r="AR1886" i="113"/>
  <c r="AS1793" i="112"/>
  <c r="AS3592" i="112"/>
  <c r="AS2008" i="112"/>
  <c r="AT155" i="112"/>
  <c r="AQ3074" i="113"/>
  <c r="AR1594" i="113"/>
  <c r="AT2998" i="112"/>
  <c r="AR1930" i="112"/>
  <c r="AQ640" i="113"/>
  <c r="AT3287" i="112"/>
  <c r="AT2819" i="112"/>
  <c r="AQ2331" i="112"/>
  <c r="AT3547" i="112"/>
  <c r="AT1667" i="112"/>
  <c r="AQ1419" i="113"/>
  <c r="AS2211" i="112"/>
  <c r="AQ123" i="113"/>
  <c r="AT2710" i="112"/>
  <c r="AT3433" i="112"/>
  <c r="AT153" i="112"/>
  <c r="AR3556" i="112"/>
  <c r="AR1540" i="113"/>
  <c r="AR1597" i="113"/>
  <c r="AS603" i="112"/>
  <c r="AQ2030" i="113"/>
  <c r="AT3288" i="112"/>
  <c r="AR672" i="113"/>
  <c r="AT1988" i="112"/>
  <c r="AS2607" i="112"/>
  <c r="AQ2044" i="113"/>
  <c r="AS1276" i="112"/>
  <c r="AQ1203" i="113"/>
  <c r="AQ314" i="112"/>
  <c r="AR1558" i="112"/>
  <c r="AS3005" i="112"/>
  <c r="AT2137" i="112"/>
  <c r="AR2710" i="112"/>
  <c r="AQ892" i="113"/>
  <c r="AT1992" i="112"/>
  <c r="AR2706" i="112"/>
  <c r="AS2643" i="112"/>
  <c r="AS2247" i="112"/>
  <c r="AR1885" i="113"/>
  <c r="AS891" i="112"/>
  <c r="AT1937" i="112"/>
  <c r="AS1312" i="112"/>
  <c r="AS3159" i="112"/>
  <c r="AR1124" i="112"/>
  <c r="AR438" i="112"/>
  <c r="AR485" i="112"/>
  <c r="AS2464" i="112"/>
  <c r="AQ3015" i="112"/>
  <c r="AQ1816" i="113"/>
  <c r="AQ1937" i="112"/>
  <c r="AS3557" i="112"/>
  <c r="AS2572" i="112"/>
  <c r="AR1935" i="112"/>
  <c r="AR1883" i="113"/>
  <c r="AR2331" i="113"/>
  <c r="AR519" i="113"/>
  <c r="AT2816" i="112"/>
  <c r="AR2707" i="112"/>
  <c r="AT835" i="112"/>
  <c r="AT2708" i="112"/>
  <c r="AQ700" i="112"/>
  <c r="AR3577" i="112"/>
  <c r="AS1432" i="112"/>
  <c r="AT844" i="112"/>
  <c r="AS15" i="112"/>
  <c r="AR1564" i="112"/>
  <c r="AS3015" i="112"/>
  <c r="AQ1432" i="112"/>
  <c r="AQ677" i="113"/>
  <c r="AR340" i="112"/>
  <c r="AQ1059" i="112"/>
  <c r="AQ2320" i="112"/>
  <c r="AR2496" i="113"/>
  <c r="AQ915" i="113"/>
  <c r="AT1787" i="112"/>
  <c r="AS1720" i="112"/>
  <c r="AR2332" i="113"/>
  <c r="AR1599" i="113"/>
  <c r="AQ699" i="113"/>
  <c r="AQ3399" i="112"/>
  <c r="AR3553" i="112"/>
  <c r="AR668" i="113"/>
  <c r="AQ664" i="113"/>
  <c r="AS2428" i="112"/>
  <c r="AQ2333" i="113"/>
  <c r="AS1035" i="112"/>
  <c r="AQ3519" i="113"/>
  <c r="AQ1995" i="113"/>
  <c r="AS1108" i="112"/>
  <c r="AQ2247" i="113"/>
  <c r="AQ233" i="113"/>
  <c r="AQ845" i="112"/>
  <c r="AS52" i="112"/>
  <c r="AR836" i="112"/>
  <c r="AQ2534" i="113"/>
  <c r="AS592" i="112"/>
  <c r="AT2130" i="112"/>
  <c r="AQ2391" i="112"/>
  <c r="AT449" i="112"/>
  <c r="AQ2211" i="112"/>
  <c r="AR2713" i="112"/>
  <c r="AR2225" i="112"/>
  <c r="AQ1144" i="112"/>
  <c r="AS3473" i="112"/>
  <c r="AR2491" i="113"/>
  <c r="AS951" i="112"/>
  <c r="AT1791" i="112"/>
  <c r="AT3555" i="112"/>
  <c r="AR2326" i="113"/>
  <c r="AT160" i="112"/>
  <c r="AQ856" i="112"/>
  <c r="AR944" i="113"/>
  <c r="AQ712" i="113"/>
  <c r="AQ1852" i="112"/>
  <c r="AR942" i="113"/>
  <c r="AS1565" i="112"/>
  <c r="AS712" i="112"/>
  <c r="AS1576" i="112"/>
  <c r="AR1884" i="113"/>
  <c r="AT635" i="112"/>
  <c r="AQ2535" i="112"/>
  <c r="AR3574" i="112"/>
  <c r="AQ2211" i="113"/>
  <c r="AS1095" i="112"/>
  <c r="AQ1888" i="112"/>
  <c r="AR2277" i="112"/>
  <c r="AQ1491" i="112"/>
  <c r="AT2225" i="112"/>
  <c r="AR3552" i="112"/>
  <c r="AT3463" i="112"/>
  <c r="AQ2440" i="113"/>
  <c r="AR3551" i="112"/>
  <c r="AQ1108" i="112"/>
  <c r="AT987" i="112"/>
  <c r="AQ1383" i="112"/>
  <c r="AT3286" i="112"/>
  <c r="AQ2678" i="113"/>
  <c r="AQ592" i="113"/>
  <c r="AS2331" i="112"/>
  <c r="AT2861" i="112"/>
  <c r="AR2716" i="112"/>
  <c r="AT3283" i="112"/>
  <c r="AT2824" i="112"/>
  <c r="AQ748" i="113"/>
  <c r="AQ953" i="113"/>
  <c r="AQ1059" i="113"/>
  <c r="AQ63" i="112"/>
  <c r="AT1990" i="112"/>
  <c r="AR1988" i="112"/>
  <c r="AQ2032" i="112"/>
  <c r="AS1059" i="112"/>
  <c r="AR728" i="113"/>
  <c r="AT3573" i="112"/>
  <c r="AT3552" i="112"/>
  <c r="AS2717" i="112"/>
  <c r="AR1882" i="113"/>
  <c r="AQ627" i="113"/>
  <c r="AR1128" i="112"/>
  <c r="AS880" i="112"/>
  <c r="AT630" i="112"/>
  <c r="AT1554" i="112"/>
  <c r="AQ1923" i="113"/>
  <c r="AQ3254" i="113"/>
  <c r="AS1852" i="112"/>
  <c r="AR2998" i="112"/>
  <c r="AT3001" i="112"/>
  <c r="AR730" i="113"/>
  <c r="AR440" i="112"/>
  <c r="AS2871" i="112"/>
  <c r="AT3431" i="112"/>
  <c r="AS2391" i="112"/>
  <c r="AS3112" i="112"/>
  <c r="AR497" i="112"/>
  <c r="AR3287" i="112"/>
  <c r="AQ3184" i="112"/>
  <c r="AQ1456" i="112"/>
  <c r="AR228" i="113"/>
  <c r="AR515" i="113"/>
  <c r="AT158" i="112"/>
  <c r="AR1539" i="113"/>
  <c r="AT2131" i="112"/>
  <c r="AR2709" i="112"/>
  <c r="AS1421" i="112"/>
  <c r="AS2763" i="112"/>
  <c r="AT3471" i="112"/>
  <c r="AS2825" i="112"/>
  <c r="AS627" i="112"/>
  <c r="AT3466" i="112"/>
  <c r="AT984" i="112"/>
  <c r="AS3076" i="112"/>
  <c r="AR844" i="112"/>
  <c r="AQ603" i="112"/>
  <c r="AS1383" i="112"/>
  <c r="AT1564" i="112"/>
  <c r="AR3548" i="112"/>
  <c r="AT3468" i="112"/>
  <c r="AT1995" i="112"/>
  <c r="AQ2643" i="112"/>
  <c r="AR2281" i="112"/>
  <c r="AT979" i="112"/>
  <c r="AS1323" i="112"/>
  <c r="AT639" i="112"/>
  <c r="AQ3447" i="113"/>
  <c r="AR3570" i="112"/>
  <c r="AR3283" i="112"/>
  <c r="AR597" i="113"/>
  <c r="AR513" i="113"/>
  <c r="AQ555" i="113"/>
  <c r="AR223" i="113"/>
  <c r="AR1600" i="113"/>
  <c r="AR3004" i="112"/>
  <c r="AS2895" i="112"/>
  <c r="AR224" i="113"/>
  <c r="AT3465" i="112"/>
  <c r="AS2320" i="112"/>
  <c r="AS2260" i="112"/>
  <c r="AR1505" i="112"/>
  <c r="AT985" i="112"/>
  <c r="AT1783" i="112"/>
  <c r="AS2440" i="112"/>
  <c r="AR332" i="112"/>
  <c r="AT1529" i="112"/>
  <c r="AT1961" i="112"/>
  <c r="AR3436" i="112"/>
  <c r="AQ1347" i="112"/>
  <c r="AT3289" i="112"/>
  <c r="AQ880" i="112"/>
  <c r="AQ2103" i="112"/>
  <c r="AS340" i="112"/>
  <c r="AQ2727" i="113"/>
  <c r="AR1994" i="112"/>
  <c r="AS856" i="112"/>
  <c r="AT983" i="112"/>
  <c r="AR2322" i="113"/>
  <c r="AQ2608" i="112"/>
  <c r="AR2276" i="112"/>
  <c r="AR444" i="112"/>
  <c r="AQ2714" i="113"/>
  <c r="AR2280" i="112"/>
  <c r="AR2278" i="112"/>
  <c r="AT1989" i="112"/>
  <c r="AR512" i="113"/>
  <c r="AQ1024" i="112"/>
  <c r="AQ3146" i="112"/>
  <c r="AR1888" i="113"/>
  <c r="AR952" i="113"/>
  <c r="AT3548" i="112"/>
  <c r="AS2680" i="112"/>
  <c r="AR736" i="113"/>
  <c r="AR222" i="113"/>
  <c r="AT228" i="112"/>
  <c r="AR2323" i="113"/>
  <c r="AR3285" i="112"/>
  <c r="AQ3446" i="112"/>
  <c r="AR448" i="112"/>
  <c r="AQ1923" i="112"/>
  <c r="AT978" i="112"/>
  <c r="AR601" i="113"/>
  <c r="AT1418" i="112"/>
  <c r="AR227" i="113"/>
  <c r="AS1179" i="112"/>
  <c r="AT2820" i="112"/>
  <c r="AQ1131" i="113"/>
  <c r="AR1931" i="112"/>
  <c r="AS2787" i="112"/>
  <c r="AQ3483" i="112"/>
  <c r="AQ339" i="113"/>
  <c r="AR2497" i="113"/>
  <c r="AR3426" i="112"/>
  <c r="AS1899" i="112"/>
  <c r="AQ640" i="112"/>
  <c r="AT3470" i="112"/>
  <c r="AR1991" i="112"/>
  <c r="AQ2727" i="112"/>
  <c r="AQ2067" i="112"/>
  <c r="AS3363" i="112"/>
  <c r="AQ1312" i="112"/>
  <c r="AT1559" i="112"/>
  <c r="AS3219" i="112"/>
  <c r="AR603" i="113"/>
  <c r="AR514" i="113"/>
  <c r="AR2997" i="112"/>
  <c r="AS700" i="112"/>
  <c r="AQ2499" i="112"/>
  <c r="AR336" i="112"/>
  <c r="AS1600" i="112"/>
  <c r="AR1881" i="113"/>
  <c r="AQ1779" i="112"/>
  <c r="AR226" i="113"/>
  <c r="AQ1035" i="112"/>
  <c r="AQ1672" i="113"/>
  <c r="AS3543" i="112"/>
  <c r="AS1168" i="112"/>
  <c r="AR2490" i="113"/>
  <c r="AQ3075" i="112"/>
  <c r="AQ304" i="113"/>
  <c r="AR729" i="113"/>
  <c r="AT2817" i="112"/>
  <c r="AS1132" i="112"/>
  <c r="AR2855" i="112"/>
  <c r="AR673" i="113"/>
  <c r="AR1535" i="113"/>
  <c r="AR1936" i="112"/>
  <c r="AT1073" i="112"/>
  <c r="AT1557" i="112"/>
  <c r="AQ2427" i="113"/>
  <c r="AS124" i="112"/>
  <c r="AQ3326" i="113"/>
  <c r="AQ232" i="112"/>
  <c r="AT229" i="112"/>
  <c r="AR3433" i="112"/>
  <c r="AS1456" i="112"/>
  <c r="AT631" i="112"/>
  <c r="AR1530" i="113"/>
  <c r="AS989" i="112"/>
  <c r="AR2327" i="113"/>
  <c r="AQ2861" i="112"/>
  <c r="AT1786" i="112"/>
  <c r="AQ1635" i="113"/>
  <c r="AR945" i="113"/>
  <c r="AT3472" i="112"/>
  <c r="AT1555" i="112"/>
  <c r="AS195" i="112"/>
  <c r="AQ3292" i="113"/>
  <c r="AQ1133" i="112"/>
  <c r="AR834" i="112"/>
  <c r="AT2712" i="112"/>
  <c r="AS736" i="112"/>
  <c r="AQ1900" i="113"/>
  <c r="AQ1275" i="113"/>
  <c r="AT1792" i="112"/>
  <c r="AR1132" i="112"/>
  <c r="AS3256" i="112"/>
  <c r="AQ2930" i="113"/>
  <c r="AQ2943" i="113"/>
  <c r="AQ1168" i="112"/>
  <c r="AT1987" i="112"/>
  <c r="AR1887" i="113"/>
  <c r="AR2275" i="112"/>
  <c r="AQ2152" i="112"/>
  <c r="AQ1708" i="112"/>
  <c r="AR3547" i="112"/>
  <c r="AS568" i="112"/>
  <c r="AR3288" i="112"/>
  <c r="AS2103" i="112"/>
  <c r="AQ3437" i="112"/>
  <c r="AR726" i="113"/>
  <c r="AQ3339" i="112"/>
  <c r="AQ171" i="112"/>
  <c r="AQ87" i="112"/>
  <c r="AQ521" i="113"/>
  <c r="AR2825" i="112"/>
  <c r="AS484" i="112"/>
  <c r="AR3573" i="112"/>
  <c r="AT1561" i="112"/>
  <c r="AT1666" i="112"/>
  <c r="AR331" i="112"/>
  <c r="AT842" i="112"/>
  <c r="AS1288" i="112"/>
  <c r="AR1131" i="112"/>
  <c r="AR2996" i="112"/>
  <c r="AR1122" i="112"/>
  <c r="AQ3111" i="112"/>
  <c r="AT3435" i="112"/>
  <c r="AT1790" i="112"/>
  <c r="AR3549" i="112"/>
  <c r="AR1879" i="113"/>
  <c r="AR445" i="112"/>
  <c r="AR3286" i="112"/>
  <c r="AR2261" i="113"/>
  <c r="AQ341" i="112"/>
  <c r="AR3429" i="112"/>
  <c r="AQ605" i="113"/>
  <c r="AS1673" i="112"/>
  <c r="AT3572" i="112"/>
  <c r="AT988" i="112"/>
  <c r="AR1961" i="112"/>
  <c r="AR735" i="113"/>
  <c r="AR1932" i="112"/>
  <c r="AR2493" i="113"/>
  <c r="AR2325" i="113"/>
  <c r="AR225" i="113"/>
  <c r="AR1685" i="113"/>
  <c r="AR946" i="113"/>
  <c r="AR3289" i="112"/>
  <c r="AR2284" i="112"/>
  <c r="AR3578" i="112"/>
  <c r="AS1611" i="112"/>
  <c r="AQ100" i="112"/>
  <c r="AT1558" i="112"/>
  <c r="AQ627" i="112"/>
  <c r="AT634" i="112"/>
  <c r="AT222" i="112"/>
  <c r="AT981" i="112"/>
  <c r="AS2187" i="112"/>
  <c r="AQ2283" i="113"/>
  <c r="AR1529" i="112"/>
  <c r="AR3431" i="112"/>
  <c r="AT2818" i="112"/>
  <c r="AR1986" i="112"/>
  <c r="AQ3293" i="112"/>
  <c r="AS1203" i="112"/>
  <c r="AQ3557" i="112"/>
  <c r="AQ3015" i="113"/>
  <c r="AR1562" i="112"/>
  <c r="AR733" i="113"/>
  <c r="AQ196" i="112"/>
  <c r="AT2996" i="112"/>
  <c r="AR598" i="113"/>
  <c r="AR510" i="113"/>
  <c r="AR3571" i="112"/>
  <c r="AR511" i="113"/>
  <c r="AR3576" i="112"/>
  <c r="AR3002" i="112"/>
  <c r="AR2856" i="112"/>
  <c r="AT1413" i="112"/>
  <c r="AT2814" i="112"/>
  <c r="AR2712" i="112"/>
  <c r="AS3339" i="112"/>
  <c r="AR3292" i="112"/>
  <c r="AR337" i="112"/>
  <c r="AR3434" i="112"/>
  <c r="AR2329" i="113"/>
  <c r="AR3291" i="112"/>
  <c r="AQ3375" i="112"/>
  <c r="AR3546" i="112"/>
  <c r="AR3435" i="112"/>
  <c r="AR1995" i="112"/>
  <c r="AR517" i="113"/>
  <c r="AQ1635" i="112"/>
  <c r="AR1996" i="112"/>
  <c r="AT1785" i="112"/>
  <c r="AQ2751" i="112"/>
  <c r="AT1991" i="112"/>
  <c r="AT3467" i="112"/>
  <c r="AT665" i="112"/>
  <c r="AR333" i="112"/>
  <c r="AR3430" i="112"/>
  <c r="AT1563" i="112"/>
  <c r="AR2994" i="112"/>
  <c r="AQ1288" i="112"/>
  <c r="AS2032" i="112"/>
  <c r="AT1817" i="112"/>
  <c r="AR1127" i="112"/>
  <c r="AT3575" i="112"/>
  <c r="AR1532" i="113"/>
  <c r="AQ3543" i="112"/>
  <c r="AT154" i="112"/>
  <c r="AS3039" i="112"/>
  <c r="AT3282" i="112"/>
  <c r="AT156" i="112"/>
  <c r="AQ1997" i="112"/>
  <c r="AR3290" i="112"/>
  <c r="AT1664" i="112"/>
  <c r="AS2931" i="112"/>
  <c r="AR3432" i="112"/>
  <c r="AT3556" i="112"/>
  <c r="AT1788" i="112"/>
  <c r="AQ411" i="113"/>
  <c r="AT224" i="112"/>
  <c r="AQ3087" i="113"/>
  <c r="AR843" i="112"/>
  <c r="AR676" i="113"/>
  <c r="AT3428" i="112"/>
  <c r="AS2728" i="112"/>
  <c r="AT2716" i="112"/>
  <c r="AR3554" i="112"/>
  <c r="AR950" i="113"/>
  <c r="AT1560" i="112"/>
  <c r="AQ1889" i="113"/>
  <c r="AQ448" i="113"/>
  <c r="AS1144" i="112"/>
  <c r="AQ3005" i="112"/>
  <c r="AT638" i="112"/>
  <c r="AT227" i="112"/>
  <c r="AR443" i="112"/>
  <c r="AS2176" i="112"/>
  <c r="AR1130" i="112"/>
  <c r="AT3290" i="112"/>
  <c r="AT841" i="112"/>
  <c r="AQ1958" i="113"/>
  <c r="AR2715" i="112"/>
  <c r="AQ2428" i="112"/>
  <c r="AT1420" i="112"/>
  <c r="AR1097" i="113"/>
  <c r="AT843" i="112"/>
  <c r="AT2139" i="112"/>
  <c r="AR3284" i="112"/>
  <c r="AR2498" i="113"/>
  <c r="AR231" i="113"/>
  <c r="AR666" i="113"/>
  <c r="AT3292" i="112"/>
  <c r="AQ3470" i="113"/>
  <c r="AS519" i="112"/>
  <c r="AT2134" i="112"/>
  <c r="AQ566" i="113"/>
  <c r="AS1000" i="112"/>
  <c r="AQ3110" i="113"/>
  <c r="AQ532" i="113"/>
  <c r="AQ747" i="112"/>
  <c r="AS1347" i="112"/>
  <c r="AQ268" i="112"/>
  <c r="AT982" i="112"/>
  <c r="AQ1095" i="112"/>
  <c r="AT1789" i="112"/>
  <c r="AQ1851" i="113"/>
  <c r="AR334" i="112"/>
  <c r="AR3579" i="112"/>
  <c r="AR2852" i="112"/>
  <c r="AR3000" i="112"/>
  <c r="AR1129" i="112"/>
  <c r="AQ1456" i="113"/>
  <c r="AR2494" i="113"/>
  <c r="AR3427" i="112"/>
  <c r="AT377" i="112"/>
  <c r="AT633" i="112"/>
  <c r="AT636" i="112"/>
  <c r="AT159" i="112"/>
  <c r="AR595" i="113"/>
  <c r="AT3576" i="112"/>
  <c r="AR2853" i="112"/>
  <c r="AT150" i="112"/>
  <c r="AR1125" i="112"/>
  <c r="AR1563" i="112"/>
  <c r="AQ1347" i="113"/>
  <c r="AQ1239" i="112"/>
  <c r="AR1538" i="113"/>
  <c r="AQ2296" i="112"/>
  <c r="AT3579" i="112"/>
  <c r="AQ987" i="113"/>
  <c r="AS747" i="112"/>
  <c r="AQ2104" i="113"/>
  <c r="AR3575" i="112"/>
  <c r="AT1782" i="112"/>
  <c r="AR2857" i="112"/>
  <c r="AQ737" i="113"/>
  <c r="AR842" i="112"/>
  <c r="AT837" i="112"/>
  <c r="AR2851" i="112"/>
  <c r="AR1989" i="112"/>
  <c r="AQ2475" i="113"/>
  <c r="AR1073" i="112"/>
  <c r="AT3002" i="112"/>
  <c r="AQ51" i="113"/>
  <c r="AT2133" i="112"/>
  <c r="AR731" i="113"/>
  <c r="AR1928" i="112"/>
  <c r="AT3551" i="112"/>
  <c r="AQ806" i="113"/>
  <c r="AS3399" i="112"/>
  <c r="AT230" i="112"/>
  <c r="AQ3581" i="112"/>
  <c r="AR1993" i="112"/>
  <c r="AR594" i="113"/>
  <c r="AR439" i="112"/>
  <c r="AR2714" i="112"/>
  <c r="AT3432" i="112"/>
  <c r="AR1992" i="112"/>
  <c r="AQ854" i="113"/>
  <c r="AQ244" i="113"/>
  <c r="AR2328" i="113"/>
  <c r="AQ2501" i="113"/>
  <c r="AQ1540" i="112"/>
  <c r="AQ568" i="112"/>
  <c r="AR948" i="113"/>
  <c r="AT840" i="112"/>
  <c r="AR1536" i="113"/>
  <c r="AR2999" i="112"/>
  <c r="AS2500" i="112"/>
  <c r="AQ2067" i="113"/>
  <c r="AQ878" i="113"/>
  <c r="AS2152" i="112"/>
  <c r="AQ3182" i="113"/>
  <c r="AR518" i="113"/>
  <c r="AT1665" i="112"/>
  <c r="AT637" i="112"/>
  <c r="AR2492" i="113"/>
  <c r="AS1467" i="112"/>
  <c r="AT1556" i="112"/>
  <c r="AR3001" i="112"/>
  <c r="AR446" i="112"/>
  <c r="AQ280" i="112"/>
  <c r="AQ483" i="113"/>
  <c r="AT1671" i="112"/>
  <c r="AR2850" i="112"/>
  <c r="AQ3231" i="113"/>
  <c r="AQ1601" i="113"/>
  <c r="AQ1707" i="113"/>
  <c r="AQ2176" i="112"/>
  <c r="AT1668" i="112"/>
  <c r="AT3426" i="112"/>
  <c r="AR732" i="113"/>
  <c r="AT2714" i="112"/>
  <c r="AS171" i="112"/>
  <c r="AT157" i="112"/>
  <c r="AQ3364" i="112"/>
  <c r="AS3328" i="112"/>
  <c r="AR442" i="112"/>
  <c r="AQ2570" i="113"/>
  <c r="AQ1203" i="112"/>
  <c r="AR161" i="112"/>
  <c r="AQ2464" i="113"/>
  <c r="AR671" i="113"/>
  <c r="AQ2642" i="113"/>
  <c r="AR675" i="113"/>
  <c r="AQ2606" i="113"/>
  <c r="AR1593" i="113"/>
  <c r="AT1670" i="112"/>
  <c r="AQ3303" i="113"/>
  <c r="AR839" i="112"/>
  <c r="AR1598" i="113"/>
  <c r="AQ1611" i="112"/>
  <c r="AR1591" i="113"/>
  <c r="AR1595" i="113"/>
  <c r="AR339" i="112"/>
  <c r="AR17" i="113"/>
  <c r="AQ951" i="112"/>
  <c r="AR1385" i="113"/>
  <c r="AT231" i="112"/>
  <c r="AR1559" i="112"/>
  <c r="AQ592" i="112"/>
  <c r="AR599" i="113"/>
  <c r="AQ2355" i="112"/>
  <c r="AR516" i="113"/>
  <c r="AT225" i="112"/>
  <c r="AR3572" i="112"/>
  <c r="AQ1600" i="112"/>
  <c r="AT152" i="112"/>
  <c r="AQ2296" i="113"/>
  <c r="AT3434" i="112"/>
  <c r="AT2135" i="112"/>
  <c r="AT3571" i="112"/>
  <c r="AT3570" i="112"/>
  <c r="AQ1526" i="113"/>
  <c r="AR2708" i="112"/>
  <c r="AR2500" i="113"/>
  <c r="AR1126" i="112"/>
  <c r="AR1537" i="113"/>
  <c r="AQ3518" i="112"/>
  <c r="AQ1323" i="112"/>
  <c r="AT1669" i="112"/>
  <c r="AS268" i="112"/>
  <c r="AQ771" i="112"/>
  <c r="AQ1000" i="112"/>
  <c r="AQ2247" i="112"/>
  <c r="AS1708" i="112"/>
  <c r="AR947" i="113"/>
  <c r="AQ736" i="112"/>
  <c r="AQ1024" i="113"/>
  <c r="AQ2285" i="112"/>
  <c r="AS1635" i="112"/>
  <c r="AR1123" i="112"/>
  <c r="AT836" i="112"/>
  <c r="AR3282" i="112"/>
  <c r="AS1997" i="112"/>
  <c r="AT2132" i="112"/>
  <c r="AR2283" i="112"/>
  <c r="AR1933" i="112"/>
  <c r="AT632" i="112"/>
  <c r="AT3554" i="112"/>
  <c r="AR3003" i="112"/>
  <c r="AR447" i="112"/>
  <c r="AS3507" i="112"/>
  <c r="AQ771" i="113"/>
  <c r="AQ449" i="112"/>
  <c r="AT151" i="112"/>
  <c r="AR602" i="113"/>
  <c r="AT1662" i="112"/>
  <c r="AT3574" i="112"/>
  <c r="AT640" i="112"/>
  <c r="AQ712" i="112"/>
  <c r="AS2355" i="112"/>
  <c r="AT2715" i="112"/>
  <c r="AQ3542" i="113"/>
  <c r="AR2324" i="113"/>
  <c r="AR2859" i="112"/>
  <c r="AQ3195" i="112"/>
  <c r="AS556" i="112"/>
  <c r="AR1596" i="113"/>
  <c r="AQ2871" i="112"/>
  <c r="AS2296" i="112"/>
  <c r="AQ820" i="113"/>
  <c r="AQ2966" i="113"/>
  <c r="AT838" i="112"/>
  <c r="AQ2655" i="113"/>
  <c r="AQ2391" i="113"/>
  <c r="AR667" i="113"/>
  <c r="AQ2966" i="112"/>
  <c r="AT3553" i="112"/>
  <c r="AR1745" i="113"/>
  <c r="AS2284" i="112"/>
  <c r="AT2823" i="112"/>
  <c r="AQ1238" i="113"/>
  <c r="AR3580" i="112"/>
  <c r="AR2858" i="112"/>
  <c r="AT223" i="112"/>
  <c r="AT1411" i="112"/>
  <c r="AQ3159" i="113"/>
  <c r="AT2711" i="112"/>
  <c r="AQ411" i="112"/>
  <c r="AQ3255" i="112"/>
  <c r="AQ2043" i="112"/>
  <c r="AQ1166" i="113"/>
  <c r="AS1779" i="112"/>
  <c r="AT3436" i="112"/>
  <c r="AR2282" i="112"/>
  <c r="AQ807" i="112"/>
  <c r="AS1888" i="112"/>
  <c r="AR330" i="112"/>
  <c r="AR338" i="112"/>
  <c r="AQ15" i="112"/>
  <c r="AS1744" i="112"/>
  <c r="AR1590" i="113"/>
  <c r="AT3578" i="112"/>
  <c r="AT834" i="112"/>
  <c r="AQ3578" i="113"/>
  <c r="AQ3219" i="112"/>
  <c r="AQ2750" i="113"/>
  <c r="AR727" i="113"/>
  <c r="AQ159" i="113"/>
  <c r="AR1592" i="113"/>
  <c r="AQ2787" i="112"/>
  <c r="AS845" i="112"/>
  <c r="AQ2440" i="112"/>
  <c r="AT1412" i="112"/>
  <c r="AR2279" i="112"/>
  <c r="AT3284" i="112"/>
  <c r="AS1540" i="112"/>
  <c r="AQ2462" i="112"/>
  <c r="AT2999" i="112"/>
  <c r="AQ195" i="113"/>
  <c r="AR377" i="113"/>
  <c r="AT3469" i="112"/>
  <c r="AT1986" i="112"/>
  <c r="AR1880" i="113"/>
  <c r="AQ2799" i="113"/>
  <c r="AR1987" i="112"/>
  <c r="AQ1779" i="113"/>
  <c r="AR1878" i="113"/>
  <c r="AQ267" i="113"/>
  <c r="AQ3398" i="113"/>
  <c r="AR2995" i="112"/>
  <c r="AR596" i="113"/>
  <c r="AS1024" i="112"/>
  <c r="AS2968" i="112"/>
  <c r="AT226" i="112"/>
  <c r="AQ2619" i="112"/>
  <c r="AT2707" i="112"/>
  <c r="AS2752" i="112"/>
  <c r="AQ2138" i="112"/>
  <c r="AR841" i="112"/>
  <c r="AQ3434" i="113"/>
  <c r="AT1784" i="112"/>
  <c r="AQ2355" i="113"/>
  <c r="AQ2187" i="112"/>
  <c r="AT3577" i="112"/>
  <c r="AS3581" i="112"/>
  <c r="AR2274" i="112"/>
  <c r="AS3437" i="112"/>
  <c r="AS87" i="112"/>
  <c r="AR1534" i="113"/>
  <c r="AQ662" i="112"/>
  <c r="AT3549" i="112"/>
  <c r="AR2177" i="113"/>
  <c r="AQ2139" i="113"/>
  <c r="AR2117" i="113"/>
  <c r="AT497" i="112"/>
  <c r="AS3293" i="112"/>
  <c r="AQ891" i="112"/>
  <c r="AR949" i="113"/>
  <c r="AT1416" i="112"/>
  <c r="AQ1491" i="113"/>
  <c r="AT2706" i="112"/>
  <c r="AR835" i="112"/>
  <c r="AR3555" i="112"/>
  <c r="AQ2822" i="113"/>
  <c r="AT2709" i="112"/>
  <c r="AQ1541" i="113"/>
  <c r="AQ1274" i="112"/>
  <c r="AQ843" i="113"/>
  <c r="AQ1899" i="112"/>
  <c r="AR2189" i="113"/>
  <c r="AT3464" i="112"/>
  <c r="AS304" i="112"/>
  <c r="AQ3002" i="113"/>
  <c r="AT839" i="112"/>
  <c r="AR2330" i="113"/>
  <c r="AQ1179" i="112"/>
  <c r="AQ915" i="112"/>
  <c r="AR2495" i="113"/>
  <c r="AQ1563" i="113"/>
  <c r="AR2854" i="112"/>
  <c r="BN5" i="113" l="1" a="1"/>
  <c r="BN5" i="113" s="1"/>
  <c r="BO277" i="112"/>
  <c r="R276" i="112"/>
  <c r="BP276" i="112"/>
  <c r="CR276" i="112" s="1"/>
  <c r="BP277" i="112"/>
  <c r="AU1539" i="113"/>
  <c r="AU1537" i="113"/>
  <c r="AU1535" i="113"/>
  <c r="AU1534" i="113"/>
  <c r="AU1532" i="113"/>
  <c r="AU1533" i="113"/>
  <c r="AU1530" i="113"/>
  <c r="AU1531" i="113"/>
  <c r="AU1536" i="113"/>
  <c r="AU1538" i="113"/>
  <c r="AU1540" i="113"/>
  <c r="Q237" i="113"/>
  <c r="Q267" i="112"/>
  <c r="BO267" i="112"/>
  <c r="CQ267" i="112" s="1"/>
  <c r="CP219" i="112"/>
  <c r="BN220" i="112"/>
  <c r="R18" i="113"/>
  <c r="BP18" i="113"/>
  <c r="BP19" i="113" s="1"/>
  <c r="BN112" i="112"/>
  <c r="CP111" i="112"/>
  <c r="Q291" i="113"/>
  <c r="T133" i="113"/>
  <c r="BN292" i="112"/>
  <c r="CP291" i="112"/>
  <c r="BO40" i="112"/>
  <c r="Q87" i="112"/>
  <c r="BO87" i="112"/>
  <c r="Q297" i="113"/>
  <c r="BP297" i="113" s="1"/>
  <c r="BP298" i="113" s="1"/>
  <c r="Q276" i="113"/>
  <c r="BO276" i="113"/>
  <c r="BO277" i="113" s="1"/>
  <c r="S58" i="112"/>
  <c r="Q300" i="113"/>
  <c r="BO300" i="113"/>
  <c r="BO301" i="113" s="1"/>
  <c r="R39" i="112"/>
  <c r="BP39" i="112"/>
  <c r="CP210" i="112"/>
  <c r="BN211" i="112"/>
  <c r="BN157" i="112"/>
  <c r="CP156" i="112"/>
  <c r="Q76" i="113"/>
  <c r="Q132" i="113"/>
  <c r="BO132" i="113"/>
  <c r="BO133" i="113" s="1"/>
  <c r="Q303" i="113"/>
  <c r="Q252" i="113"/>
  <c r="BO252" i="113"/>
  <c r="BO253" i="113" s="1"/>
  <c r="BO258" i="113"/>
  <c r="BO259" i="113" s="1"/>
  <c r="Q258" i="113"/>
  <c r="Q288" i="113"/>
  <c r="BO288" i="113"/>
  <c r="BO289" i="113" s="1"/>
  <c r="CP15" i="112"/>
  <c r="BN16" i="112"/>
  <c r="R205" i="113"/>
  <c r="Q273" i="113"/>
  <c r="Q261" i="113"/>
  <c r="Q108" i="113"/>
  <c r="BO108" i="113"/>
  <c r="BO109" i="113" s="1"/>
  <c r="Q102" i="113"/>
  <c r="BO102" i="113"/>
  <c r="BO103" i="113" s="1"/>
  <c r="Q174" i="113"/>
  <c r="BO174" i="113"/>
  <c r="BO175" i="113" s="1"/>
  <c r="Q292" i="112"/>
  <c r="BO291" i="112"/>
  <c r="Q225" i="113"/>
  <c r="BP204" i="113"/>
  <c r="BP205" i="113" s="1"/>
  <c r="R204" i="113"/>
  <c r="Q168" i="113"/>
  <c r="BO168" i="113"/>
  <c r="BO169" i="113" s="1"/>
  <c r="Q294" i="112"/>
  <c r="BP294" i="112" s="1"/>
  <c r="CP183" i="112"/>
  <c r="BN184" i="112"/>
  <c r="Q270" i="113"/>
  <c r="BO270" i="113"/>
  <c r="BO271" i="113" s="1"/>
  <c r="Q210" i="112"/>
  <c r="BO210" i="112"/>
  <c r="BO156" i="112"/>
  <c r="Q156" i="112"/>
  <c r="Q12" i="113"/>
  <c r="BO12" i="113"/>
  <c r="BO13" i="113" s="1"/>
  <c r="Q243" i="113"/>
  <c r="Q264" i="113"/>
  <c r="BO264" i="113"/>
  <c r="BO265" i="113" s="1"/>
  <c r="BQ24" i="112"/>
  <c r="S24" i="112"/>
  <c r="CP30" i="112"/>
  <c r="BN31" i="112"/>
  <c r="BN145" i="112"/>
  <c r="CP144" i="112"/>
  <c r="BO15" i="112"/>
  <c r="Q15" i="112"/>
  <c r="Q231" i="113"/>
  <c r="Q249" i="113"/>
  <c r="Q219" i="113"/>
  <c r="Q267" i="113"/>
  <c r="BO294" i="112"/>
  <c r="BN61" i="112"/>
  <c r="CP60" i="112"/>
  <c r="Q294" i="113"/>
  <c r="BO294" i="113"/>
  <c r="BO295" i="113" s="1"/>
  <c r="BN148" i="112"/>
  <c r="CP147" i="112"/>
  <c r="Q298" i="112"/>
  <c r="Q183" i="112"/>
  <c r="BO183" i="112"/>
  <c r="CP252" i="112"/>
  <c r="BN253" i="112"/>
  <c r="BN124" i="112"/>
  <c r="CP123" i="112"/>
  <c r="Q240" i="113"/>
  <c r="BO240" i="113"/>
  <c r="BO241" i="113" s="1"/>
  <c r="Q282" i="113"/>
  <c r="BO282" i="113"/>
  <c r="BO283" i="113" s="1"/>
  <c r="Q234" i="113"/>
  <c r="BO234" i="113"/>
  <c r="BO235" i="113" s="1"/>
  <c r="Q255" i="113"/>
  <c r="Q31" i="112"/>
  <c r="BO30" i="112"/>
  <c r="Q72" i="113"/>
  <c r="BO72" i="113"/>
  <c r="BO73" i="113" s="1"/>
  <c r="BO144" i="112"/>
  <c r="Q144" i="112"/>
  <c r="BN268" i="112"/>
  <c r="CP267" i="112"/>
  <c r="Q219" i="112"/>
  <c r="BO219" i="112"/>
  <c r="CQ219" i="112" s="1"/>
  <c r="BO216" i="113"/>
  <c r="BO217" i="113" s="1"/>
  <c r="Q216" i="113"/>
  <c r="Q114" i="113"/>
  <c r="BO114" i="113"/>
  <c r="BO115" i="113" s="1"/>
  <c r="BO111" i="112"/>
  <c r="Q111" i="112"/>
  <c r="BP192" i="113"/>
  <c r="BP193" i="113" s="1"/>
  <c r="R192" i="113"/>
  <c r="BO228" i="113"/>
  <c r="BO229" i="113" s="1"/>
  <c r="Q228" i="113"/>
  <c r="Q222" i="113"/>
  <c r="BO222" i="113"/>
  <c r="BO223" i="113" s="1"/>
  <c r="BN88" i="112"/>
  <c r="CP87" i="112"/>
  <c r="Q60" i="112"/>
  <c r="BO60" i="112"/>
  <c r="Q52" i="113"/>
  <c r="Q148" i="112"/>
  <c r="BO147" i="112"/>
  <c r="BO252" i="112"/>
  <c r="Q252" i="112"/>
  <c r="R228" i="112"/>
  <c r="BP228" i="112"/>
  <c r="CR228" i="112" s="1"/>
  <c r="Q123" i="112"/>
  <c r="BO123" i="112"/>
  <c r="Q166" i="113"/>
  <c r="BP165" i="113" s="1"/>
  <c r="BP166" i="113" s="1"/>
  <c r="Q78" i="113"/>
  <c r="BO78" i="113"/>
  <c r="BO79" i="113" s="1"/>
  <c r="Q246" i="113"/>
  <c r="BO246" i="113"/>
  <c r="BO247" i="113" s="1"/>
  <c r="Q282" i="112"/>
  <c r="AU1597" i="113"/>
  <c r="AU1594" i="113"/>
  <c r="AU1592" i="113"/>
  <c r="AU1591" i="113"/>
  <c r="AU1593" i="113"/>
  <c r="AU1590" i="113"/>
  <c r="AU1595" i="113"/>
  <c r="AU1596" i="113"/>
  <c r="AU1598" i="113"/>
  <c r="AU1599" i="113"/>
  <c r="AU842" i="112"/>
  <c r="AU840" i="112"/>
  <c r="AU839" i="112"/>
  <c r="AU837" i="112"/>
  <c r="AU834" i="112"/>
  <c r="AU835" i="112"/>
  <c r="AU836" i="112"/>
  <c r="AU838" i="112"/>
  <c r="AU841" i="112"/>
  <c r="AU843" i="112"/>
  <c r="AU2859" i="112"/>
  <c r="AU2853" i="112"/>
  <c r="AU2850" i="112"/>
  <c r="AU2851" i="112"/>
  <c r="AU2852" i="112"/>
  <c r="AU2854" i="112"/>
  <c r="AU2855" i="112"/>
  <c r="AU2856" i="112"/>
  <c r="AU2857" i="112"/>
  <c r="AU2858" i="112"/>
  <c r="AU159" i="112"/>
  <c r="AU158" i="112"/>
  <c r="AU155" i="112"/>
  <c r="AU154" i="112"/>
  <c r="AU151" i="112"/>
  <c r="AU152" i="112"/>
  <c r="AU153" i="112"/>
  <c r="AU150" i="112"/>
  <c r="AU156" i="112"/>
  <c r="AU157" i="112"/>
  <c r="AU1996" i="112"/>
  <c r="AU1888" i="113"/>
  <c r="AU2500" i="113"/>
  <c r="AU3580" i="112"/>
  <c r="AU2189" i="113"/>
  <c r="AU1961" i="112"/>
  <c r="AU1073" i="112"/>
  <c r="AU1037" i="113"/>
  <c r="AU2996" i="112"/>
  <c r="AU2997" i="112"/>
  <c r="AU2995" i="112"/>
  <c r="AU2994" i="112"/>
  <c r="AU2998" i="112"/>
  <c r="AU2999" i="112"/>
  <c r="AU3000" i="112"/>
  <c r="AU3001" i="112"/>
  <c r="AU3002" i="112"/>
  <c r="AU3003" i="112"/>
  <c r="AU735" i="113"/>
  <c r="AU732" i="113"/>
  <c r="AU731" i="113"/>
  <c r="AU730" i="113"/>
  <c r="AU729" i="113"/>
  <c r="AU728" i="113"/>
  <c r="AU726" i="113"/>
  <c r="AU727" i="113"/>
  <c r="AU733" i="113"/>
  <c r="AU734" i="113"/>
  <c r="AU500" i="113"/>
  <c r="AU600" i="113"/>
  <c r="AU501" i="113"/>
  <c r="AU601" i="113"/>
  <c r="AU502" i="113"/>
  <c r="AU602" i="113"/>
  <c r="AU503" i="113"/>
  <c r="AU603" i="113"/>
  <c r="AU3578" i="112"/>
  <c r="AU3576" i="112"/>
  <c r="AU3574" i="112"/>
  <c r="AU3572" i="112"/>
  <c r="AU3573" i="112"/>
  <c r="AU3571" i="112"/>
  <c r="AU3570" i="112"/>
  <c r="AU3575" i="112"/>
  <c r="AU3577" i="112"/>
  <c r="AU3579" i="112"/>
  <c r="AU1791" i="112"/>
  <c r="AU1790" i="112"/>
  <c r="AU1782" i="112"/>
  <c r="AU1784" i="112"/>
  <c r="AU1785" i="112"/>
  <c r="AU1783" i="112"/>
  <c r="AU1786" i="112"/>
  <c r="AU1787" i="112"/>
  <c r="AU1788" i="112"/>
  <c r="AU1789" i="112"/>
  <c r="AU447" i="112"/>
  <c r="AU446" i="112"/>
  <c r="AU445" i="112"/>
  <c r="AU443" i="112"/>
  <c r="AU440" i="112"/>
  <c r="AU438" i="112"/>
  <c r="AU441" i="112"/>
  <c r="AU439" i="112"/>
  <c r="AU442" i="112"/>
  <c r="AU444" i="112"/>
  <c r="AU51" i="113"/>
  <c r="AU3435" i="112"/>
  <c r="AU3432" i="112"/>
  <c r="AU3431" i="112"/>
  <c r="AU3429" i="112"/>
  <c r="AU3428" i="112"/>
  <c r="AU3427" i="112"/>
  <c r="AU3426" i="112"/>
  <c r="AU3430" i="112"/>
  <c r="AU3433" i="112"/>
  <c r="AU3434" i="112"/>
  <c r="AU3291" i="112"/>
  <c r="AU3290" i="112"/>
  <c r="AU3289" i="112"/>
  <c r="AU3286" i="112"/>
  <c r="AU3282" i="112"/>
  <c r="AU3283" i="112"/>
  <c r="AU3285" i="112"/>
  <c r="AU3284" i="112"/>
  <c r="AU3287" i="112"/>
  <c r="AU3288" i="112"/>
  <c r="AU2261" i="113"/>
  <c r="AU844" i="112"/>
  <c r="AU1505" i="112"/>
  <c r="AU952" i="113"/>
  <c r="AU1529" i="112"/>
  <c r="AU2332" i="113"/>
  <c r="AU3292" i="112"/>
  <c r="AU1685" i="113"/>
  <c r="AU1995" i="112"/>
  <c r="AU1991" i="112"/>
  <c r="AU1987" i="112"/>
  <c r="AU1989" i="112"/>
  <c r="AU1986" i="112"/>
  <c r="AU1988" i="112"/>
  <c r="AU1990" i="112"/>
  <c r="AU1992" i="112"/>
  <c r="AU1993" i="112"/>
  <c r="AU1994" i="112"/>
  <c r="AU1887" i="113"/>
  <c r="AU1886" i="113"/>
  <c r="AU1885" i="113"/>
  <c r="AU1880" i="113"/>
  <c r="AU1881" i="113"/>
  <c r="AU1879" i="113"/>
  <c r="AU1878" i="113"/>
  <c r="AU1882" i="113"/>
  <c r="AU1883" i="113"/>
  <c r="AU1884" i="113"/>
  <c r="AU2497" i="113"/>
  <c r="AU2496" i="113"/>
  <c r="AU2495" i="113"/>
  <c r="AU2494" i="113"/>
  <c r="AU2490" i="113"/>
  <c r="AU2493" i="113"/>
  <c r="AU2492" i="113"/>
  <c r="AU2491" i="113"/>
  <c r="AU2498" i="113"/>
  <c r="AU2499" i="113"/>
  <c r="AU3555" i="112"/>
  <c r="AU3553" i="112"/>
  <c r="AU3552" i="112"/>
  <c r="AU3551" i="112"/>
  <c r="AU3549" i="112"/>
  <c r="AU3547" i="112"/>
  <c r="AU3548" i="112"/>
  <c r="AU3546" i="112"/>
  <c r="AU3550" i="112"/>
  <c r="AU3554" i="112"/>
  <c r="AU949" i="113"/>
  <c r="AU948" i="113"/>
  <c r="AU945" i="113"/>
  <c r="AU944" i="113"/>
  <c r="AU942" i="113"/>
  <c r="AU943" i="113"/>
  <c r="AU946" i="113"/>
  <c r="AU947" i="113"/>
  <c r="AU950" i="113"/>
  <c r="AU951" i="113"/>
  <c r="AU2331" i="113"/>
  <c r="AU2330" i="113"/>
  <c r="AU2329" i="113"/>
  <c r="AU2328" i="113"/>
  <c r="AU2327" i="113"/>
  <c r="AU2323" i="113"/>
  <c r="AU2322" i="113"/>
  <c r="AU2324" i="113"/>
  <c r="AU2325" i="113"/>
  <c r="AU2326" i="113"/>
  <c r="AU231" i="113"/>
  <c r="AU228" i="113"/>
  <c r="AU227" i="113"/>
  <c r="AU225" i="113"/>
  <c r="AU222" i="113"/>
  <c r="AU224" i="113"/>
  <c r="AU223" i="113"/>
  <c r="AU226" i="113"/>
  <c r="AU229" i="113"/>
  <c r="AU230" i="113"/>
  <c r="AU1935" i="112"/>
  <c r="AU1934" i="112"/>
  <c r="AU1931" i="112"/>
  <c r="AU1930" i="112"/>
  <c r="AU1928" i="112"/>
  <c r="AU1929" i="112"/>
  <c r="AU1927" i="112"/>
  <c r="AU1926" i="112"/>
  <c r="AU1932" i="112"/>
  <c r="AU1933" i="112"/>
  <c r="AU2715" i="112"/>
  <c r="AU2714" i="112"/>
  <c r="AU2713" i="112"/>
  <c r="AU2711" i="112"/>
  <c r="AU2710" i="112"/>
  <c r="AU2706" i="112"/>
  <c r="AU2708" i="112"/>
  <c r="AU2707" i="112"/>
  <c r="AU2709" i="112"/>
  <c r="AU2712" i="112"/>
  <c r="AU3004" i="112"/>
  <c r="AU736" i="113"/>
  <c r="AU504" i="113"/>
  <c r="AU604" i="113"/>
  <c r="AU2824" i="112"/>
  <c r="AU2225" i="112"/>
  <c r="AU2860" i="112"/>
  <c r="AU497" i="112"/>
  <c r="AU3436" i="112"/>
  <c r="AU1097" i="113"/>
  <c r="AU160" i="112"/>
  <c r="AU377" i="113"/>
  <c r="AU1936" i="112"/>
  <c r="AU2716" i="112"/>
  <c r="AU1562" i="112"/>
  <c r="AU1561" i="112"/>
  <c r="AU1559" i="112"/>
  <c r="AU1557" i="112"/>
  <c r="AU1555" i="112"/>
  <c r="AU1554" i="112"/>
  <c r="AU1556" i="112"/>
  <c r="AU1558" i="112"/>
  <c r="AU1560" i="112"/>
  <c r="AU1563" i="112"/>
  <c r="AU2822" i="112"/>
  <c r="AU2820" i="112"/>
  <c r="AU2818" i="112"/>
  <c r="AU2816" i="112"/>
  <c r="AU2815" i="112"/>
  <c r="AU2814" i="112"/>
  <c r="AU2817" i="112"/>
  <c r="AU2819" i="112"/>
  <c r="AU2821" i="112"/>
  <c r="AU2823" i="112"/>
  <c r="AU575" i="113"/>
  <c r="AU675" i="113"/>
  <c r="AU570" i="113"/>
  <c r="AU670" i="113"/>
  <c r="AU668" i="113"/>
  <c r="AU566" i="113"/>
  <c r="AU666" i="113"/>
  <c r="AU667" i="113"/>
  <c r="AU669" i="113"/>
  <c r="AU571" i="113"/>
  <c r="AU671" i="113"/>
  <c r="AU572" i="113"/>
  <c r="AU672" i="113"/>
  <c r="AU573" i="113"/>
  <c r="AU673" i="113"/>
  <c r="AU574" i="113"/>
  <c r="AU674" i="113"/>
  <c r="AU1600" i="113"/>
  <c r="AU1745" i="113"/>
  <c r="AU2177" i="113"/>
  <c r="AU1564" i="112"/>
  <c r="AU1792" i="112"/>
  <c r="AU1385" i="113"/>
  <c r="AU448" i="112"/>
  <c r="AU3556" i="112"/>
  <c r="AU2117" i="113"/>
  <c r="AU576" i="113"/>
  <c r="AU676" i="113"/>
  <c r="AU232" i="113"/>
  <c r="AU17" i="113"/>
  <c r="AU317" i="113"/>
  <c r="BP91" i="112"/>
  <c r="CR90" i="112"/>
  <c r="BP187" i="112"/>
  <c r="CR186" i="112"/>
  <c r="BQ76" i="112"/>
  <c r="CS75" i="112"/>
  <c r="BO97" i="112"/>
  <c r="CQ96" i="112"/>
  <c r="BO55" i="112"/>
  <c r="CQ54" i="112"/>
  <c r="T138" i="113"/>
  <c r="BP10" i="112"/>
  <c r="CR9" i="112"/>
  <c r="BP93" i="112"/>
  <c r="R93" i="112"/>
  <c r="S102" i="112"/>
  <c r="BP84" i="112"/>
  <c r="R84" i="112"/>
  <c r="BO13" i="112"/>
  <c r="CQ12" i="112"/>
  <c r="BP105" i="112"/>
  <c r="R105" i="112"/>
  <c r="AE19" i="112"/>
  <c r="CC18" i="112"/>
  <c r="S196" i="113"/>
  <c r="CC96" i="112"/>
  <c r="AE96" i="112"/>
  <c r="AF66" i="112"/>
  <c r="BQ51" i="112"/>
  <c r="S51" i="112"/>
  <c r="T51" i="112" s="1"/>
  <c r="S285" i="112"/>
  <c r="BO127" i="112"/>
  <c r="CQ126" i="112"/>
  <c r="BO94" i="112"/>
  <c r="CQ93" i="112"/>
  <c r="BP103" i="112"/>
  <c r="CR102" i="112"/>
  <c r="BO85" i="112"/>
  <c r="CQ84" i="112"/>
  <c r="CE291" i="112"/>
  <c r="AG291" i="112"/>
  <c r="R262" i="113"/>
  <c r="BP261" i="113"/>
  <c r="BP262" i="113" s="1"/>
  <c r="AE175" i="112"/>
  <c r="CC258" i="112"/>
  <c r="AE258" i="112"/>
  <c r="BP108" i="112"/>
  <c r="R108" i="112"/>
  <c r="BO106" i="112"/>
  <c r="CQ105" i="112"/>
  <c r="R223" i="112"/>
  <c r="BQ222" i="112" s="1"/>
  <c r="R115" i="112"/>
  <c r="BQ114" i="112" s="1"/>
  <c r="S249" i="112"/>
  <c r="BQ249" i="112"/>
  <c r="AF282" i="112"/>
  <c r="T99" i="112"/>
  <c r="BO49" i="112"/>
  <c r="CQ48" i="112"/>
  <c r="R151" i="112"/>
  <c r="BQ150" i="112" s="1"/>
  <c r="AF78" i="112"/>
  <c r="T75" i="112"/>
  <c r="CS135" i="112"/>
  <c r="BQ21" i="112"/>
  <c r="S21" i="112"/>
  <c r="R117" i="113"/>
  <c r="BP117" i="113"/>
  <c r="BP118" i="113" s="1"/>
  <c r="CC6" i="112"/>
  <c r="AE6" i="112"/>
  <c r="R201" i="113"/>
  <c r="BP201" i="113"/>
  <c r="BP202" i="113" s="1"/>
  <c r="BP288" i="112"/>
  <c r="R288" i="112"/>
  <c r="BO181" i="112"/>
  <c r="CQ180" i="112"/>
  <c r="AE256" i="112"/>
  <c r="CC255" i="112"/>
  <c r="AG231" i="112"/>
  <c r="AE163" i="112"/>
  <c r="BQ207" i="112"/>
  <c r="S207" i="112"/>
  <c r="CD252" i="112"/>
  <c r="AF252" i="112"/>
  <c r="CC141" i="112"/>
  <c r="AE141" i="112"/>
  <c r="CC201" i="112"/>
  <c r="AE201" i="112"/>
  <c r="R264" i="112"/>
  <c r="BP264" i="112"/>
  <c r="AF90" i="112"/>
  <c r="R268" i="113"/>
  <c r="BP267" i="113"/>
  <c r="BP268" i="113" s="1"/>
  <c r="CC288" i="112"/>
  <c r="AE288" i="112"/>
  <c r="AG303" i="112"/>
  <c r="CR162" i="112"/>
  <c r="AF196" i="112"/>
  <c r="AF160" i="112"/>
  <c r="AF186" i="112"/>
  <c r="AG75" i="112"/>
  <c r="R147" i="113"/>
  <c r="BP147" i="113"/>
  <c r="BP148" i="113" s="1"/>
  <c r="S73" i="113"/>
  <c r="BP6" i="112"/>
  <c r="R6" i="112"/>
  <c r="AE220" i="112"/>
  <c r="CC12" i="112"/>
  <c r="AE12" i="112"/>
  <c r="CR27" i="112"/>
  <c r="BP28" i="112"/>
  <c r="CC120" i="112"/>
  <c r="AE120" i="112"/>
  <c r="AF126" i="112"/>
  <c r="BP300" i="112"/>
  <c r="R300" i="112"/>
  <c r="R129" i="113"/>
  <c r="BP129" i="113"/>
  <c r="BP130" i="113" s="1"/>
  <c r="S190" i="113"/>
  <c r="AE270" i="112"/>
  <c r="CC270" i="112"/>
  <c r="S150" i="112"/>
  <c r="R135" i="113"/>
  <c r="BP135" i="113"/>
  <c r="BP136" i="113" s="1"/>
  <c r="BP271" i="112"/>
  <c r="CR270" i="112"/>
  <c r="AF138" i="112"/>
  <c r="CT45" i="112"/>
  <c r="S25" i="113"/>
  <c r="BR24" i="113" s="1"/>
  <c r="BR25" i="113" s="1"/>
  <c r="R55" i="112"/>
  <c r="R274" i="113"/>
  <c r="BP273" i="113"/>
  <c r="BP274" i="113" s="1"/>
  <c r="AF133" i="112"/>
  <c r="CD132" i="112"/>
  <c r="BP246" i="112"/>
  <c r="R246" i="112"/>
  <c r="R139" i="112"/>
  <c r="BQ138" i="112" s="1"/>
  <c r="AE244" i="112"/>
  <c r="CC243" i="112"/>
  <c r="BP237" i="112"/>
  <c r="R237" i="112"/>
  <c r="BO190" i="112"/>
  <c r="CQ189" i="112"/>
  <c r="S208" i="112"/>
  <c r="CD51" i="112"/>
  <c r="AF51" i="112"/>
  <c r="BO154" i="112"/>
  <c r="CQ153" i="112"/>
  <c r="BO118" i="112"/>
  <c r="CQ117" i="112"/>
  <c r="S138" i="112"/>
  <c r="AG18" i="112"/>
  <c r="BP234" i="112"/>
  <c r="R234" i="112"/>
  <c r="R165" i="113"/>
  <c r="R238" i="113"/>
  <c r="BP237" i="113"/>
  <c r="BP238" i="113" s="1"/>
  <c r="R171" i="113"/>
  <c r="BP171" i="113"/>
  <c r="BP172" i="113" s="1"/>
  <c r="R39" i="113"/>
  <c r="BP39" i="113"/>
  <c r="BP40" i="113" s="1"/>
  <c r="AF9" i="112"/>
  <c r="R45" i="113"/>
  <c r="BP45" i="113"/>
  <c r="BP46" i="113" s="1"/>
  <c r="BP222" i="112"/>
  <c r="CD162" i="112"/>
  <c r="AF162" i="112"/>
  <c r="CR132" i="112"/>
  <c r="BP133" i="112"/>
  <c r="BQ60" i="113"/>
  <c r="BQ61" i="113" s="1"/>
  <c r="S60" i="113"/>
  <c r="BP213" i="112"/>
  <c r="R213" i="112"/>
  <c r="CE24" i="112"/>
  <c r="BQ180" i="113"/>
  <c r="BQ181" i="113" s="1"/>
  <c r="S180" i="113"/>
  <c r="BQ280" i="112"/>
  <c r="CS279" i="112"/>
  <c r="S198" i="112"/>
  <c r="CD174" i="112"/>
  <c r="AF174" i="112"/>
  <c r="R199" i="112"/>
  <c r="BO205" i="112"/>
  <c r="CQ204" i="112"/>
  <c r="S90" i="112"/>
  <c r="R286" i="113"/>
  <c r="BQ285" i="113" s="1"/>
  <c r="BQ286" i="113" s="1"/>
  <c r="S210" i="113"/>
  <c r="AF112" i="112"/>
  <c r="AG112" i="112"/>
  <c r="CR285" i="112"/>
  <c r="AF150" i="112"/>
  <c r="BP57" i="112"/>
  <c r="R57" i="112"/>
  <c r="R280" i="113"/>
  <c r="BQ279" i="113" s="1"/>
  <c r="BQ280" i="113" s="1"/>
  <c r="R51" i="113"/>
  <c r="BP51" i="113"/>
  <c r="BP52" i="113" s="1"/>
  <c r="BO226" i="112"/>
  <c r="CQ225" i="112"/>
  <c r="AF264" i="112"/>
  <c r="CD264" i="112"/>
  <c r="T255" i="112"/>
  <c r="T55" i="113"/>
  <c r="AF184" i="112"/>
  <c r="S13" i="112"/>
  <c r="BO109" i="112"/>
  <c r="CQ108" i="112"/>
  <c r="AF267" i="112"/>
  <c r="CR249" i="112"/>
  <c r="CS99" i="112"/>
  <c r="CE144" i="112"/>
  <c r="CC180" i="112"/>
  <c r="AE180" i="112"/>
  <c r="T33" i="112"/>
  <c r="BR303" i="112"/>
  <c r="T303" i="112"/>
  <c r="AG154" i="112"/>
  <c r="CC84" i="112"/>
  <c r="AE84" i="112"/>
  <c r="AG58" i="112"/>
  <c r="R256" i="113"/>
  <c r="BP255" i="113"/>
  <c r="BP256" i="113" s="1"/>
  <c r="S112" i="112"/>
  <c r="BO289" i="112"/>
  <c r="CQ288" i="112"/>
  <c r="AF30" i="112"/>
  <c r="CD30" i="112"/>
  <c r="AG30" i="112"/>
  <c r="BR42" i="112"/>
  <c r="T42" i="112"/>
  <c r="R81" i="113"/>
  <c r="BP81" i="113"/>
  <c r="BP82" i="113" s="1"/>
  <c r="S28" i="112"/>
  <c r="CC204" i="112"/>
  <c r="AE204" i="112"/>
  <c r="BP160" i="112"/>
  <c r="CR159" i="112"/>
  <c r="CQ258" i="112"/>
  <c r="BO259" i="112"/>
  <c r="S66" i="112"/>
  <c r="BP81" i="112"/>
  <c r="R81" i="112"/>
  <c r="CQ264" i="112"/>
  <c r="BO265" i="112"/>
  <c r="BP72" i="112"/>
  <c r="R72" i="112"/>
  <c r="BP120" i="112"/>
  <c r="R120" i="112"/>
  <c r="BP201" i="112"/>
  <c r="R201" i="112"/>
  <c r="T48" i="113"/>
  <c r="AF88" i="112"/>
  <c r="S58" i="113"/>
  <c r="CQ6" i="112"/>
  <c r="BO7" i="112"/>
  <c r="S27" i="112"/>
  <c r="BQ27" i="112"/>
  <c r="BO301" i="112"/>
  <c r="CQ300" i="112"/>
  <c r="AE67" i="112"/>
  <c r="AF136" i="112"/>
  <c r="AG136" i="112" s="1"/>
  <c r="CQ231" i="112"/>
  <c r="BO232" i="112"/>
  <c r="BP150" i="112"/>
  <c r="CC249" i="112"/>
  <c r="BP250" i="112" s="1"/>
  <c r="AE249" i="112"/>
  <c r="S270" i="112"/>
  <c r="CD63" i="112"/>
  <c r="AF63" i="112"/>
  <c r="BQ42" i="113"/>
  <c r="BQ43" i="113" s="1"/>
  <c r="S42" i="113"/>
  <c r="AF13" i="112"/>
  <c r="BO34" i="112"/>
  <c r="CQ33" i="112"/>
  <c r="S97" i="112"/>
  <c r="BP141" i="112"/>
  <c r="R141" i="112"/>
  <c r="R9" i="113"/>
  <c r="BP9" i="113"/>
  <c r="BP261" i="112"/>
  <c r="R261" i="112"/>
  <c r="AE91" i="112"/>
  <c r="AF100" i="112"/>
  <c r="AF234" i="112"/>
  <c r="AE139" i="112"/>
  <c r="CD138" i="112" s="1"/>
  <c r="CE135" i="112"/>
  <c r="AG135" i="112"/>
  <c r="CP5" i="112"/>
  <c r="CD99" i="112"/>
  <c r="BQ100" i="112" s="1"/>
  <c r="AF99" i="112"/>
  <c r="CD276" i="112"/>
  <c r="AF276" i="112"/>
  <c r="BQ30" i="113"/>
  <c r="BQ31" i="113" s="1"/>
  <c r="S30" i="113"/>
  <c r="BP139" i="112"/>
  <c r="CR138" i="112"/>
  <c r="R187" i="112"/>
  <c r="BQ186" i="112" s="1"/>
  <c r="BO37" i="112"/>
  <c r="CQ36" i="112"/>
  <c r="R87" i="113"/>
  <c r="BP87" i="113"/>
  <c r="BP88" i="113" s="1"/>
  <c r="BO235" i="112"/>
  <c r="CQ234" i="112"/>
  <c r="AF208" i="112"/>
  <c r="R33" i="113"/>
  <c r="BP33" i="113"/>
  <c r="BP34" i="113" s="1"/>
  <c r="AF102" i="112"/>
  <c r="CD159" i="112"/>
  <c r="AF159" i="112"/>
  <c r="S279" i="113"/>
  <c r="S285" i="113"/>
  <c r="R159" i="113"/>
  <c r="BP159" i="113"/>
  <c r="BP160" i="113" s="1"/>
  <c r="S222" i="112"/>
  <c r="BQ54" i="112"/>
  <c r="S54" i="112"/>
  <c r="AF52" i="112"/>
  <c r="S126" i="112"/>
  <c r="CC162" i="112"/>
  <c r="BP163" i="112" s="1"/>
  <c r="S133" i="112"/>
  <c r="BQ132" i="112"/>
  <c r="R127" i="112"/>
  <c r="BQ126" i="112" s="1"/>
  <c r="R216" i="112"/>
  <c r="BP216" i="112"/>
  <c r="CC105" i="112"/>
  <c r="AE105" i="112"/>
  <c r="CC219" i="112"/>
  <c r="CC273" i="112"/>
  <c r="AE273" i="112"/>
  <c r="AE268" i="112"/>
  <c r="CD267" i="112" s="1"/>
  <c r="BO214" i="112"/>
  <c r="CQ213" i="112"/>
  <c r="R292" i="113"/>
  <c r="BP291" i="113"/>
  <c r="BP292" i="113" s="1"/>
  <c r="CC285" i="112"/>
  <c r="BP286" i="112" s="1"/>
  <c r="AE285" i="112"/>
  <c r="R153" i="113"/>
  <c r="BP153" i="113"/>
  <c r="BP154" i="113" s="1"/>
  <c r="BO274" i="112"/>
  <c r="CQ273" i="112"/>
  <c r="R103" i="112"/>
  <c r="BQ102" i="112" s="1"/>
  <c r="BR279" i="112"/>
  <c r="T279" i="112"/>
  <c r="BP199" i="112"/>
  <c r="CR198" i="112"/>
  <c r="CC174" i="112"/>
  <c r="AE187" i="112"/>
  <c r="BQ90" i="113"/>
  <c r="BQ91" i="113" s="1"/>
  <c r="S90" i="113"/>
  <c r="S147" i="112"/>
  <c r="CD45" i="112"/>
  <c r="BQ46" i="112" s="1"/>
  <c r="AF45" i="112"/>
  <c r="CC93" i="112"/>
  <c r="AE93" i="112"/>
  <c r="CD228" i="112"/>
  <c r="AF228" i="112"/>
  <c r="R91" i="112"/>
  <c r="CE87" i="112"/>
  <c r="AG87" i="112"/>
  <c r="AF198" i="112"/>
  <c r="BP96" i="112"/>
  <c r="R96" i="112"/>
  <c r="T171" i="112"/>
  <c r="S9" i="112"/>
  <c r="BO58" i="112"/>
  <c r="CQ57" i="112"/>
  <c r="AF64" i="112"/>
  <c r="BP225" i="112"/>
  <c r="R225" i="112"/>
  <c r="AE115" i="112"/>
  <c r="S202" i="113"/>
  <c r="T202" i="113" s="1"/>
  <c r="T162" i="113"/>
  <c r="BR213" i="113"/>
  <c r="BR214" i="113" s="1"/>
  <c r="T213" i="113"/>
  <c r="BP12" i="112"/>
  <c r="R12" i="112"/>
  <c r="S208" i="113"/>
  <c r="T208" i="113" s="1"/>
  <c r="R195" i="113"/>
  <c r="BP195" i="113"/>
  <c r="BP196" i="113" s="1"/>
  <c r="CC225" i="112"/>
  <c r="AE225" i="112"/>
  <c r="CD147" i="112"/>
  <c r="AF147" i="112"/>
  <c r="BP64" i="112"/>
  <c r="CR63" i="112"/>
  <c r="S172" i="112"/>
  <c r="BR171" i="112" s="1"/>
  <c r="AF304" i="112"/>
  <c r="CC189" i="112"/>
  <c r="AE189" i="112"/>
  <c r="R15" i="113"/>
  <c r="BP15" i="113"/>
  <c r="BP16" i="113" s="1"/>
  <c r="BQ304" i="112"/>
  <c r="CS303" i="112"/>
  <c r="S163" i="113"/>
  <c r="S114" i="112"/>
  <c r="CC246" i="112"/>
  <c r="AE246" i="112"/>
  <c r="R21" i="113"/>
  <c r="BP21" i="113"/>
  <c r="BP22" i="113" s="1"/>
  <c r="R10" i="112"/>
  <c r="BQ9" i="112" s="1"/>
  <c r="R286" i="112"/>
  <c r="BQ126" i="113"/>
  <c r="BQ127" i="113" s="1"/>
  <c r="S126" i="113"/>
  <c r="BQ43" i="112"/>
  <c r="CS42" i="112"/>
  <c r="CC117" i="112"/>
  <c r="AE117" i="112"/>
  <c r="BQ159" i="112"/>
  <c r="S159" i="112"/>
  <c r="R258" i="112"/>
  <c r="BP258" i="112"/>
  <c r="BP67" i="112"/>
  <c r="CR66" i="112"/>
  <c r="BO82" i="112"/>
  <c r="CQ81" i="112"/>
  <c r="S100" i="112"/>
  <c r="T100" i="112" s="1"/>
  <c r="T301" i="112"/>
  <c r="CQ270" i="112"/>
  <c r="BO271" i="112"/>
  <c r="S49" i="113"/>
  <c r="BR48" i="113" s="1"/>
  <c r="BR49" i="113" s="1"/>
  <c r="BO73" i="112"/>
  <c r="CQ72" i="112"/>
  <c r="R211" i="113"/>
  <c r="CC237" i="112"/>
  <c r="AE237" i="112"/>
  <c r="BO121" i="112"/>
  <c r="CQ120" i="112"/>
  <c r="BO202" i="112"/>
  <c r="CQ201" i="112"/>
  <c r="CD114" i="112"/>
  <c r="AF114" i="112"/>
  <c r="BQ48" i="113"/>
  <c r="BQ49" i="113" s="1"/>
  <c r="T84" i="113"/>
  <c r="BQ144" i="113"/>
  <c r="BQ145" i="113" s="1"/>
  <c r="S144" i="113"/>
  <c r="R105" i="113"/>
  <c r="BP105" i="113"/>
  <c r="BP106" i="113" s="1"/>
  <c r="R57" i="113"/>
  <c r="BP57" i="113"/>
  <c r="BP58" i="113" s="1"/>
  <c r="S139" i="113"/>
  <c r="R63" i="113"/>
  <c r="BP63" i="113"/>
  <c r="BP64" i="113" s="1"/>
  <c r="BP69" i="112"/>
  <c r="R69" i="112"/>
  <c r="AF261" i="112"/>
  <c r="CD261" i="112"/>
  <c r="BO19" i="112"/>
  <c r="CQ18" i="112"/>
  <c r="R99" i="113"/>
  <c r="BP99" i="113"/>
  <c r="BP100" i="113" s="1"/>
  <c r="S124" i="112"/>
  <c r="S196" i="112"/>
  <c r="T196" i="112" s="1"/>
  <c r="AF193" i="112"/>
  <c r="R232" i="112"/>
  <c r="BP231" i="112"/>
  <c r="R123" i="113"/>
  <c r="BP123" i="113"/>
  <c r="BP124" i="113" s="1"/>
  <c r="R295" i="112"/>
  <c r="CT240" i="112"/>
  <c r="R298" i="113"/>
  <c r="BO67" i="112"/>
  <c r="CQ66" i="112"/>
  <c r="BO283" i="112"/>
  <c r="CQ282" i="112"/>
  <c r="S174" i="112"/>
  <c r="S136" i="112"/>
  <c r="BR135" i="112" s="1"/>
  <c r="CC300" i="112"/>
  <c r="AE300" i="112"/>
  <c r="AF15" i="112"/>
  <c r="CD15" i="112"/>
  <c r="AF76" i="112"/>
  <c r="CE75" i="112" s="1"/>
  <c r="R34" i="112"/>
  <c r="BP33" i="112"/>
  <c r="T195" i="112"/>
  <c r="BO142" i="112"/>
  <c r="CQ141" i="112"/>
  <c r="BO10" i="113"/>
  <c r="BO5" i="113" a="1"/>
  <c r="BO5" i="113" s="1"/>
  <c r="R67" i="112"/>
  <c r="BP177" i="112"/>
  <c r="R177" i="112"/>
  <c r="BO163" i="112"/>
  <c r="CQ162" i="112"/>
  <c r="BO262" i="112"/>
  <c r="CQ261" i="112"/>
  <c r="T199" i="113"/>
  <c r="S160" i="112"/>
  <c r="R250" i="113"/>
  <c r="BP249" i="113"/>
  <c r="BP250" i="113" s="1"/>
  <c r="BP192" i="112"/>
  <c r="R192" i="112"/>
  <c r="BR169" i="112"/>
  <c r="CT168" i="112"/>
  <c r="CD135" i="112"/>
  <c r="BQ136" i="112" s="1"/>
  <c r="BO298" i="112"/>
  <c r="CQ297" i="112"/>
  <c r="S184" i="112"/>
  <c r="AF232" i="112"/>
  <c r="CE231" i="112" s="1"/>
  <c r="BP36" i="112"/>
  <c r="R36" i="112"/>
  <c r="AE151" i="112"/>
  <c r="BP165" i="112"/>
  <c r="R165" i="112"/>
  <c r="CC69" i="112"/>
  <c r="AE69" i="112"/>
  <c r="CQ255" i="112"/>
  <c r="BO256" i="112"/>
  <c r="CC57" i="112"/>
  <c r="AE57" i="112"/>
  <c r="CC192" i="112"/>
  <c r="AE192" i="112"/>
  <c r="AF148" i="112"/>
  <c r="T24" i="113"/>
  <c r="CC108" i="112"/>
  <c r="AE108" i="112"/>
  <c r="CQ243" i="112"/>
  <c r="BO244" i="112"/>
  <c r="AE79" i="112"/>
  <c r="CD33" i="112"/>
  <c r="AF33" i="112"/>
  <c r="CE294" i="112"/>
  <c r="AG294" i="112"/>
  <c r="BP55" i="112"/>
  <c r="CR54" i="112"/>
  <c r="S175" i="113"/>
  <c r="BP127" i="112"/>
  <c r="CR126" i="112"/>
  <c r="CC297" i="112"/>
  <c r="AE297" i="112"/>
  <c r="CQ216" i="112"/>
  <c r="BO217" i="112"/>
  <c r="AE10" i="112"/>
  <c r="CD9" i="112" s="1"/>
  <c r="CD111" i="112"/>
  <c r="AF111" i="112"/>
  <c r="AF219" i="112"/>
  <c r="CD219" i="112"/>
  <c r="R93" i="113"/>
  <c r="BP93" i="113"/>
  <c r="BP94" i="113" s="1"/>
  <c r="S78" i="112"/>
  <c r="R232" i="113"/>
  <c r="BP231" i="113"/>
  <c r="BP232" i="113" s="1"/>
  <c r="BP273" i="112"/>
  <c r="R273" i="112"/>
  <c r="S64" i="113"/>
  <c r="AG171" i="112"/>
  <c r="CC81" i="112"/>
  <c r="AE81" i="112"/>
  <c r="T166" i="112"/>
  <c r="R79" i="112"/>
  <c r="BQ78" i="112" s="1"/>
  <c r="BP129" i="112"/>
  <c r="R129" i="112"/>
  <c r="AF216" i="112"/>
  <c r="CD216" i="112"/>
  <c r="AF213" i="112"/>
  <c r="CD213" i="112"/>
  <c r="CS171" i="112"/>
  <c r="BP52" i="112"/>
  <c r="CR51" i="112"/>
  <c r="CD210" i="112"/>
  <c r="AF210" i="112"/>
  <c r="S67" i="113"/>
  <c r="S64" i="112"/>
  <c r="R141" i="113"/>
  <c r="BP141" i="113"/>
  <c r="BP142" i="113" s="1"/>
  <c r="BO79" i="112"/>
  <c r="CQ78" i="112"/>
  <c r="BQ63" i="112"/>
  <c r="S63" i="112"/>
  <c r="S76" i="112"/>
  <c r="BR75" i="112" s="1"/>
  <c r="BP48" i="112"/>
  <c r="R48" i="112"/>
  <c r="AE103" i="112"/>
  <c r="CD102" i="112" s="1"/>
  <c r="BO199" i="112"/>
  <c r="CQ198" i="112"/>
  <c r="CR21" i="112"/>
  <c r="CE240" i="112"/>
  <c r="BR241" i="112" s="1"/>
  <c r="AG240" i="112"/>
  <c r="R207" i="113"/>
  <c r="BP207" i="113"/>
  <c r="BP208" i="113" s="1"/>
  <c r="CR114" i="112"/>
  <c r="CC129" i="112"/>
  <c r="AE129" i="112"/>
  <c r="AF54" i="112"/>
  <c r="CC72" i="112"/>
  <c r="AE72" i="112"/>
  <c r="CC165" i="112"/>
  <c r="AE165" i="112"/>
  <c r="CD195" i="112"/>
  <c r="AF195" i="112"/>
  <c r="BP180" i="112"/>
  <c r="R180" i="112"/>
  <c r="R189" i="113"/>
  <c r="BP189" i="113"/>
  <c r="BP190" i="113" s="1"/>
  <c r="BP208" i="112"/>
  <c r="CR207" i="112"/>
  <c r="R183" i="113"/>
  <c r="BP183" i="113"/>
  <c r="BP184" i="113" s="1"/>
  <c r="R75" i="113"/>
  <c r="BP75" i="113"/>
  <c r="BP76" i="113" s="1"/>
  <c r="CD27" i="112"/>
  <c r="AF27" i="112"/>
  <c r="AE283" i="112"/>
  <c r="CD282" i="112" s="1"/>
  <c r="S52" i="112"/>
  <c r="BO103" i="112"/>
  <c r="CQ102" i="112"/>
  <c r="R111" i="113"/>
  <c r="BP111" i="113"/>
  <c r="BP112" i="113" s="1"/>
  <c r="S162" i="112"/>
  <c r="T162" i="112" s="1"/>
  <c r="CC114" i="112"/>
  <c r="BP115" i="112" s="1"/>
  <c r="R220" i="113"/>
  <c r="BP219" i="113"/>
  <c r="BP220" i="113" s="1"/>
  <c r="R69" i="113"/>
  <c r="BP69" i="113"/>
  <c r="BP70" i="113" s="1"/>
  <c r="BQ54" i="113"/>
  <c r="BQ55" i="113" s="1"/>
  <c r="S54" i="113"/>
  <c r="R304" i="113"/>
  <c r="BP303" i="113"/>
  <c r="BP304" i="113" s="1"/>
  <c r="BO70" i="112"/>
  <c r="CQ69" i="112"/>
  <c r="R19" i="112"/>
  <c r="BP18" i="112"/>
  <c r="AE222" i="112"/>
  <c r="CC222" i="112"/>
  <c r="AG301" i="112"/>
  <c r="CC177" i="112"/>
  <c r="AE177" i="112"/>
  <c r="S85" i="113"/>
  <c r="S186" i="112"/>
  <c r="S88" i="112"/>
  <c r="R283" i="112"/>
  <c r="BP175" i="112"/>
  <c r="CR174" i="112"/>
  <c r="AE127" i="112"/>
  <c r="CD126" i="112" s="1"/>
  <c r="S169" i="113"/>
  <c r="T169" i="113" s="1"/>
  <c r="BQ195" i="112"/>
  <c r="S79" i="113"/>
  <c r="AF97" i="112"/>
  <c r="CD39" i="112"/>
  <c r="AF39" i="112"/>
  <c r="BO178" i="112"/>
  <c r="CQ177" i="112"/>
  <c r="AG123" i="112"/>
  <c r="CQ246" i="112"/>
  <c r="BO247" i="112"/>
  <c r="BO238" i="112"/>
  <c r="CQ237" i="112"/>
  <c r="BO193" i="112"/>
  <c r="CQ192" i="112"/>
  <c r="BP189" i="112"/>
  <c r="R189" i="112"/>
  <c r="R177" i="113"/>
  <c r="BP177" i="113"/>
  <c r="BP178" i="113" s="1"/>
  <c r="AE235" i="112"/>
  <c r="CD234" i="112" s="1"/>
  <c r="BP153" i="112"/>
  <c r="R153" i="112"/>
  <c r="BP117" i="112"/>
  <c r="R117" i="112"/>
  <c r="BQ198" i="113"/>
  <c r="BQ199" i="113" s="1"/>
  <c r="S198" i="113"/>
  <c r="BP297" i="112"/>
  <c r="R297" i="112"/>
  <c r="CC153" i="112"/>
  <c r="AE153" i="112"/>
  <c r="CE279" i="112"/>
  <c r="BO166" i="112"/>
  <c r="CQ165" i="112"/>
  <c r="R256" i="112"/>
  <c r="BP255" i="112"/>
  <c r="R175" i="112"/>
  <c r="BQ174" i="112" s="1"/>
  <c r="AE55" i="112"/>
  <c r="T61" i="113"/>
  <c r="R226" i="113"/>
  <c r="BP225" i="113"/>
  <c r="BP226" i="113" s="1"/>
  <c r="BQ156" i="113"/>
  <c r="BQ157" i="113" s="1"/>
  <c r="S156" i="113"/>
  <c r="R244" i="112"/>
  <c r="BP243" i="112"/>
  <c r="AG255" i="112"/>
  <c r="BR7" i="113"/>
  <c r="AE21" i="112"/>
  <c r="CC21" i="112"/>
  <c r="BP22" i="112" s="1"/>
  <c r="CE183" i="112"/>
  <c r="R27" i="113"/>
  <c r="BP27" i="113"/>
  <c r="BP28" i="113" s="1"/>
  <c r="R244" i="113"/>
  <c r="BP243" i="113"/>
  <c r="BP244" i="113" s="1"/>
  <c r="R163" i="112"/>
  <c r="BQ162" i="112" s="1"/>
  <c r="AF172" i="112"/>
  <c r="BP79" i="112"/>
  <c r="CR78" i="112"/>
  <c r="CC48" i="112"/>
  <c r="AE48" i="112"/>
  <c r="AF124" i="112"/>
  <c r="CE123" i="112" s="1"/>
  <c r="CD171" i="112"/>
  <c r="BQ172" i="112" s="1"/>
  <c r="CD207" i="112"/>
  <c r="AF207" i="112"/>
  <c r="BP204" i="112"/>
  <c r="R204" i="112"/>
  <c r="R271" i="112"/>
  <c r="BQ270" i="112" s="1"/>
  <c r="AE199" i="112"/>
  <c r="CD198" i="112" s="1"/>
  <c r="BO130" i="112"/>
  <c r="CQ129" i="112"/>
  <c r="AT2566" i="112"/>
  <c r="AR3581" i="112"/>
  <c r="AT1143" i="112"/>
  <c r="AS3544" i="112"/>
  <c r="AR3364" i="113"/>
  <c r="AT700" i="112"/>
  <c r="AR2437" i="112"/>
  <c r="AT2535" i="112"/>
  <c r="AR223" i="112"/>
  <c r="AS1025" i="112"/>
  <c r="AR1531" i="112"/>
  <c r="AR524" i="113"/>
  <c r="AQ3196" i="112"/>
  <c r="AQ412" i="113"/>
  <c r="AR1017" i="113"/>
  <c r="AQ701" i="112"/>
  <c r="AT731" i="112"/>
  <c r="AS3113" i="112"/>
  <c r="AR1426" i="112"/>
  <c r="AT3327" i="112"/>
  <c r="AT1884" i="112"/>
  <c r="AT2169" i="112"/>
  <c r="AR1888" i="112"/>
  <c r="AR1609" i="113"/>
  <c r="AQ2571" i="113"/>
  <c r="AQ1564" i="113"/>
  <c r="AR1532" i="112"/>
  <c r="AR1895" i="113"/>
  <c r="AT119" i="112"/>
  <c r="AS1492" i="112"/>
  <c r="AT2436" i="112"/>
  <c r="AR1303" i="112"/>
  <c r="AQ1060" i="113"/>
  <c r="AR1739" i="112"/>
  <c r="AR1021" i="113"/>
  <c r="AR697" i="112"/>
  <c r="AQ3376" i="113"/>
  <c r="AR817" i="113"/>
  <c r="AR3182" i="112"/>
  <c r="AT2531" i="112"/>
  <c r="AR1158" i="112"/>
  <c r="AT990" i="112"/>
  <c r="AT1705" i="112"/>
  <c r="AT2431" i="112"/>
  <c r="AR1604" i="113"/>
  <c r="AQ3111" i="113"/>
  <c r="AR2216" i="113"/>
  <c r="AR1537" i="112"/>
  <c r="AR2007" i="112"/>
  <c r="AT117" i="112"/>
  <c r="AR852" i="112"/>
  <c r="AT2493" i="112"/>
  <c r="AQ1348" i="113"/>
  <c r="AT260" i="112"/>
  <c r="AQ772" i="113"/>
  <c r="AR2930" i="112"/>
  <c r="AR1889" i="113"/>
  <c r="AR2314" i="112"/>
  <c r="AR1668" i="113"/>
  <c r="AR738" i="113"/>
  <c r="AT2288" i="112"/>
  <c r="AR3290" i="113"/>
  <c r="AR1703" i="112"/>
  <c r="AT2259" i="112"/>
  <c r="AR3557" i="112"/>
  <c r="AR279" i="112"/>
  <c r="AS1324" i="112"/>
  <c r="AR3293" i="112"/>
  <c r="AT555" i="112"/>
  <c r="AR3178" i="112"/>
  <c r="AT93" i="112"/>
  <c r="AR999" i="112"/>
  <c r="AT1455" i="112"/>
  <c r="AR2286" i="112"/>
  <c r="AQ123" i="112"/>
  <c r="AT1015" i="112"/>
  <c r="AR194" i="112"/>
  <c r="AT1168" i="112"/>
  <c r="AQ2105" i="113"/>
  <c r="AR1454" i="113"/>
  <c r="AR747" i="113"/>
  <c r="AT1106" i="112"/>
  <c r="AT871" i="112"/>
  <c r="AQ628" i="113"/>
  <c r="AR1451" i="113"/>
  <c r="AQ713" i="113"/>
  <c r="AT1878" i="112"/>
  <c r="AT475" i="112"/>
  <c r="AR589" i="113"/>
  <c r="AQ713" i="112"/>
  <c r="AT876" i="112"/>
  <c r="AT45" i="112"/>
  <c r="AR630" i="112"/>
  <c r="AT1565" i="112"/>
  <c r="AT49" i="112"/>
  <c r="AQ988" i="113"/>
  <c r="AT2280" i="112"/>
  <c r="AT1276" i="112"/>
  <c r="AQ533" i="113"/>
  <c r="AR2288" i="112"/>
  <c r="AQ2751" i="113"/>
  <c r="AT1595" i="112"/>
  <c r="AT2310" i="112"/>
  <c r="AR1898" i="113"/>
  <c r="AT2719" i="112"/>
  <c r="AR1446" i="113"/>
  <c r="AR703" i="113"/>
  <c r="AQ1924" i="113"/>
  <c r="AR1023" i="113"/>
  <c r="AQ1276" i="113"/>
  <c r="AT1270" i="112"/>
  <c r="AQ557" i="112"/>
  <c r="AQ916" i="112"/>
  <c r="AR1281" i="112"/>
  <c r="AT1852" i="112"/>
  <c r="AT1135" i="112"/>
  <c r="AS557" i="112"/>
  <c r="AT1165" i="112"/>
  <c r="AR228" i="112"/>
  <c r="AR2419" i="112"/>
  <c r="AT1164" i="112"/>
  <c r="AR1897" i="113"/>
  <c r="AQ1348" i="112"/>
  <c r="AR235" i="113"/>
  <c r="AR654" i="113"/>
  <c r="AR2604" i="112"/>
  <c r="AT1885" i="112"/>
  <c r="AR3357" i="112"/>
  <c r="AT95" i="112"/>
  <c r="AR696" i="112"/>
  <c r="AR892" i="113"/>
  <c r="AR2316" i="112"/>
  <c r="AQ641" i="113"/>
  <c r="AT2721" i="112"/>
  <c r="AR2312" i="113"/>
  <c r="AQ281" i="112"/>
  <c r="AQ3040" i="112"/>
  <c r="AT2423" i="112"/>
  <c r="AS1060" i="112"/>
  <c r="AQ2933" i="112"/>
  <c r="AR441" i="113"/>
  <c r="AR2363" i="113"/>
  <c r="AT846" i="112"/>
  <c r="AS2044" i="112"/>
  <c r="AR3357" i="113"/>
  <c r="AQ892" i="112"/>
  <c r="AT1268" i="112"/>
  <c r="AT3473" i="112"/>
  <c r="AR2927" i="112"/>
  <c r="AT1701" i="112"/>
  <c r="AT2424" i="112"/>
  <c r="AR816" i="113"/>
  <c r="AR443" i="113"/>
  <c r="AT2564" i="112"/>
  <c r="AQ2321" i="113"/>
  <c r="AT295" i="112"/>
  <c r="AS2212" i="112"/>
  <c r="AQ3579" i="113"/>
  <c r="AS3400" i="112"/>
  <c r="AT1158" i="112"/>
  <c r="AT560" i="112"/>
  <c r="AR1428" i="112"/>
  <c r="AR2358" i="113"/>
  <c r="AT854" i="112"/>
  <c r="AR3361" i="112"/>
  <c r="AR3358" i="113"/>
  <c r="AR873" i="112"/>
  <c r="AT338" i="112"/>
  <c r="AR2333" i="113"/>
  <c r="AT2962" i="112"/>
  <c r="AR2601" i="112"/>
  <c r="AT3255" i="112"/>
  <c r="AR1166" i="112"/>
  <c r="AR2440" i="113"/>
  <c r="AR3359" i="112"/>
  <c r="AR90" i="112"/>
  <c r="AT479" i="112"/>
  <c r="AT1024" i="112"/>
  <c r="AR815" i="113"/>
  <c r="AR735" i="112"/>
  <c r="AQ1541" i="112"/>
  <c r="AQ1901" i="113"/>
  <c r="AR550" i="112"/>
  <c r="AQ808" i="112"/>
  <c r="AT1847" i="112"/>
  <c r="AR995" i="112"/>
  <c r="AT1539" i="112"/>
  <c r="AQ1709" i="112"/>
  <c r="AT1266" i="112"/>
  <c r="AR845" i="112"/>
  <c r="AR1596" i="112"/>
  <c r="AQ2441" i="113"/>
  <c r="AR705" i="113"/>
  <c r="AR964" i="113"/>
  <c r="AT2751" i="112"/>
  <c r="AT2463" i="112"/>
  <c r="AQ1025" i="112"/>
  <c r="AT474" i="112"/>
  <c r="AR2932" i="112"/>
  <c r="AR699" i="112"/>
  <c r="AR1892" i="113"/>
  <c r="AR963" i="113"/>
  <c r="AR638" i="112"/>
  <c r="AR3364" i="112"/>
  <c r="AT554" i="112"/>
  <c r="AR1102" i="112"/>
  <c r="AT2532" i="112"/>
  <c r="AR280" i="112"/>
  <c r="AT1744" i="112"/>
  <c r="AR1282" i="112"/>
  <c r="AT477" i="112"/>
  <c r="AR994" i="112"/>
  <c r="AT1449" i="112"/>
  <c r="AR2293" i="112"/>
  <c r="AQ87" i="113"/>
  <c r="AT1022" i="112"/>
  <c r="AR695" i="112"/>
  <c r="AR2432" i="113"/>
  <c r="AT1717" i="112"/>
  <c r="AT2291" i="112"/>
  <c r="AR2603" i="112"/>
  <c r="AT2460" i="112"/>
  <c r="AR711" i="112"/>
  <c r="AR232" i="112"/>
  <c r="AS2429" i="112"/>
  <c r="AR819" i="113"/>
  <c r="AQ449" i="113"/>
  <c r="AT2528" i="112"/>
  <c r="AT2152" i="112"/>
  <c r="AR2440" i="112"/>
  <c r="AR1280" i="112"/>
  <c r="AQ748" i="112"/>
  <c r="AR341" i="112"/>
  <c r="AR1286" i="112"/>
  <c r="AT1273" i="112"/>
  <c r="AR2151" i="112"/>
  <c r="AT2752" i="112"/>
  <c r="AR2313" i="112"/>
  <c r="AR2435" i="113"/>
  <c r="AQ3484" i="112"/>
  <c r="AQ520" i="112"/>
  <c r="AT1132" i="112"/>
  <c r="AS3077" i="112"/>
  <c r="AR2029" i="112"/>
  <c r="AS808" i="112"/>
  <c r="AR91" i="112"/>
  <c r="AT1700" i="112"/>
  <c r="AT407" i="112"/>
  <c r="AR2038" i="113"/>
  <c r="AQ628" i="112"/>
  <c r="AT2435" i="112"/>
  <c r="AR1885" i="112"/>
  <c r="AR243" i="113"/>
  <c r="AQ1780" i="113"/>
  <c r="AT2315" i="112"/>
  <c r="AQ3112" i="112"/>
  <c r="AQ2033" i="112"/>
  <c r="AR2931" i="112"/>
  <c r="AT3142" i="112"/>
  <c r="AT2726" i="112"/>
  <c r="AT3437" i="112"/>
  <c r="AR1022" i="112"/>
  <c r="AT476" i="112"/>
  <c r="AR2289" i="112"/>
  <c r="AR2168" i="112"/>
  <c r="AT1742" i="112"/>
  <c r="AQ593" i="112"/>
  <c r="AR1541" i="113"/>
  <c r="AR2421" i="112"/>
  <c r="AT1575" i="112"/>
  <c r="AT2437" i="112"/>
  <c r="AT1274" i="112"/>
  <c r="AR100" i="112"/>
  <c r="AR1279" i="112"/>
  <c r="AR876" i="112"/>
  <c r="AR268" i="112"/>
  <c r="AR2435" i="112"/>
  <c r="AT549" i="112"/>
  <c r="AR2925" i="112"/>
  <c r="AT3140" i="112"/>
  <c r="AS125" i="112"/>
  <c r="AR2319" i="113"/>
  <c r="AR661" i="113"/>
  <c r="AQ1025" i="113"/>
  <c r="AR2290" i="112"/>
  <c r="AR2171" i="112"/>
  <c r="AR262" i="112"/>
  <c r="AR1851" i="112"/>
  <c r="AR2315" i="112"/>
  <c r="AT1712" i="112"/>
  <c r="AR744" i="113"/>
  <c r="AT2274" i="112"/>
  <c r="AT2141" i="112"/>
  <c r="AR1700" i="112"/>
  <c r="AQ3435" i="113"/>
  <c r="AR551" i="112"/>
  <c r="AR2286" i="113"/>
  <c r="AR2311" i="112"/>
  <c r="AR889" i="113"/>
  <c r="AQ2679" i="113"/>
  <c r="AT1594" i="112"/>
  <c r="AR2365" i="113"/>
  <c r="AS857" i="112"/>
  <c r="AT2440" i="112"/>
  <c r="AR260" i="112"/>
  <c r="AT2003" i="112"/>
  <c r="AR1968" i="113"/>
  <c r="AQ197" i="112"/>
  <c r="AR733" i="112"/>
  <c r="AT2725" i="112"/>
  <c r="AQ857" i="112"/>
  <c r="AQ3508" i="112"/>
  <c r="AT2283" i="112"/>
  <c r="AR592" i="113"/>
  <c r="AR1705" i="112"/>
  <c r="AT2314" i="112"/>
  <c r="AR698" i="112"/>
  <c r="AQ2392" i="113"/>
  <c r="AT2723" i="112"/>
  <c r="AR1698" i="112"/>
  <c r="AQ3543" i="113"/>
  <c r="AT1014" i="112"/>
  <c r="AT699" i="112"/>
  <c r="AT1850" i="112"/>
  <c r="AQ1673" i="113"/>
  <c r="AT2496" i="112"/>
  <c r="AR731" i="112"/>
  <c r="AR46" i="112"/>
  <c r="AT3068" i="112"/>
  <c r="AQ1204" i="112"/>
  <c r="AR3286" i="113"/>
  <c r="AR879" i="112"/>
  <c r="AR2292" i="113"/>
  <c r="AR186" i="112"/>
  <c r="AT297" i="112"/>
  <c r="AT2724" i="112"/>
  <c r="AT556" i="112"/>
  <c r="AR1021" i="112"/>
  <c r="AT2674" i="112"/>
  <c r="AR2454" i="113"/>
  <c r="AR1706" i="112"/>
  <c r="AQ3507" i="113"/>
  <c r="AS1636" i="112"/>
  <c r="AT690" i="112"/>
  <c r="AT1843" i="112"/>
  <c r="AR1662" i="113"/>
  <c r="AR711" i="113"/>
  <c r="AQ2009" i="112"/>
  <c r="AR1883" i="112"/>
  <c r="AT567" i="112"/>
  <c r="AT3254" i="112"/>
  <c r="AR640" i="113"/>
  <c r="AR1970" i="113"/>
  <c r="AR959" i="113"/>
  <c r="AR190" i="112"/>
  <c r="AR734" i="112"/>
  <c r="AT118" i="112"/>
  <c r="AR849" i="112"/>
  <c r="AR882" i="113"/>
  <c r="AR238" i="113"/>
  <c r="AR237" i="113"/>
  <c r="AT584" i="112"/>
  <c r="AT856" i="112"/>
  <c r="AR587" i="112"/>
  <c r="AT2005" i="112"/>
  <c r="AR748" i="113"/>
  <c r="AR94" i="112"/>
  <c r="AR1530" i="112"/>
  <c r="AR1848" i="112"/>
  <c r="AR664" i="113"/>
  <c r="AT97" i="112"/>
  <c r="AQ1577" i="112"/>
  <c r="AS3508" i="112"/>
  <c r="AR3354" i="113"/>
  <c r="AT995" i="112"/>
  <c r="AQ2752" i="112"/>
  <c r="AR1103" i="112"/>
  <c r="AT2275" i="112"/>
  <c r="AQ3160" i="113"/>
  <c r="AT1122" i="112"/>
  <c r="AT1310" i="112"/>
  <c r="AT2461" i="112"/>
  <c r="AT1272" i="112"/>
  <c r="AT1711" i="112"/>
  <c r="AR1567" i="112"/>
  <c r="AQ663" i="112"/>
  <c r="AR2439" i="112"/>
  <c r="AR48" i="112"/>
  <c r="AR1847" i="112"/>
  <c r="AQ772" i="112"/>
  <c r="AQ1745" i="112"/>
  <c r="AR3362" i="113"/>
  <c r="AR1966" i="113"/>
  <c r="AQ1756" i="112"/>
  <c r="AT3103" i="112"/>
  <c r="AT691" i="112"/>
  <c r="AT551" i="112"/>
  <c r="AR447" i="113"/>
  <c r="AT2281" i="112"/>
  <c r="AT3326" i="112"/>
  <c r="AS1145" i="112"/>
  <c r="AT1303" i="112"/>
  <c r="AT2456" i="112"/>
  <c r="AT330" i="112"/>
  <c r="AT1101" i="112"/>
  <c r="AR2314" i="113"/>
  <c r="AR297" i="113"/>
  <c r="AT43" i="112"/>
  <c r="AR1806" i="113"/>
  <c r="AR1855" i="112"/>
  <c r="AR2217" i="113"/>
  <c r="AR274" i="112"/>
  <c r="AT1734" i="112"/>
  <c r="AQ2104" i="112"/>
  <c r="AQ3365" i="113"/>
  <c r="AT2029" i="112"/>
  <c r="AR712" i="112"/>
  <c r="AR1812" i="113"/>
  <c r="AR1861" i="112"/>
  <c r="AR2433" i="113"/>
  <c r="AR1858" i="112"/>
  <c r="AQ1601" i="112"/>
  <c r="AR530" i="113"/>
  <c r="AR2861" i="112"/>
  <c r="AR742" i="113"/>
  <c r="AR961" i="113"/>
  <c r="AT47" i="112"/>
  <c r="AT263" i="112"/>
  <c r="AQ2188" i="112"/>
  <c r="AR702" i="113"/>
  <c r="AR1592" i="112"/>
  <c r="AR522" i="113"/>
  <c r="AQ3016" i="112"/>
  <c r="AR1736" i="112"/>
  <c r="AT3583" i="112"/>
  <c r="AT999" i="112"/>
  <c r="AT2256" i="112"/>
  <c r="AT2536" i="112"/>
  <c r="AT51" i="112"/>
  <c r="AR442" i="113"/>
  <c r="AR2362" i="113"/>
  <c r="AT3066" i="112"/>
  <c r="AT1599" i="112"/>
  <c r="AT1159" i="112"/>
  <c r="AR2005" i="112"/>
  <c r="AR1809" i="113"/>
  <c r="AR264" i="112"/>
  <c r="AR2292" i="112"/>
  <c r="AT704" i="112"/>
  <c r="AR2044" i="113"/>
  <c r="AR2462" i="113"/>
  <c r="AR1670" i="113"/>
  <c r="AR850" i="112"/>
  <c r="AQ1708" i="113"/>
  <c r="AQ2297" i="113"/>
  <c r="AR3175" i="112"/>
  <c r="AT2672" i="112"/>
  <c r="AR229" i="112"/>
  <c r="AT1017" i="112"/>
  <c r="AR1538" i="112"/>
  <c r="AR531" i="113"/>
  <c r="AQ2872" i="113"/>
  <c r="AS1541" i="112"/>
  <c r="AR1023" i="112"/>
  <c r="AT478" i="112"/>
  <c r="AT1124" i="112"/>
  <c r="AT2287" i="112"/>
  <c r="AT3250" i="112"/>
  <c r="AR585" i="113"/>
  <c r="AT730" i="112"/>
  <c r="AR2457" i="113"/>
  <c r="AT1844" i="112"/>
  <c r="AT2570" i="112"/>
  <c r="AT2296" i="112"/>
  <c r="AT1140" i="112"/>
  <c r="AT2251" i="112"/>
  <c r="AT161" i="112"/>
  <c r="AT3148" i="112"/>
  <c r="AR226" i="112"/>
  <c r="AT1018" i="112"/>
  <c r="AR1452" i="112"/>
  <c r="AR1846" i="112"/>
  <c r="AR1811" i="113"/>
  <c r="AT1533" i="112"/>
  <c r="AR1014" i="112"/>
  <c r="AR1018" i="113"/>
  <c r="AR1593" i="112"/>
  <c r="AR2222" i="113"/>
  <c r="AT2427" i="112"/>
  <c r="AT3144" i="112"/>
  <c r="AR2418" i="112"/>
  <c r="AR1309" i="112"/>
  <c r="AT1718" i="112"/>
  <c r="AQ3544" i="112"/>
  <c r="AQ2609" i="112"/>
  <c r="AR690" i="112"/>
  <c r="AT1099" i="112"/>
  <c r="AS172" i="112"/>
  <c r="AR187" i="112"/>
  <c r="AR634" i="112"/>
  <c r="AR820" i="113"/>
  <c r="AT547" i="112"/>
  <c r="AR1099" i="112"/>
  <c r="AQ1636" i="113"/>
  <c r="AT1144" i="112"/>
  <c r="AR300" i="113"/>
  <c r="AR1610" i="113"/>
  <c r="AQ1815" i="112"/>
  <c r="AR2218" i="113"/>
  <c r="AR1453" i="112"/>
  <c r="AR2001" i="112"/>
  <c r="AT123" i="112"/>
  <c r="AR2438" i="113"/>
  <c r="AT1710" i="112"/>
  <c r="AS2297" i="112"/>
  <c r="AQ2248" i="113"/>
  <c r="AT1424" i="112"/>
  <c r="AS2261" i="112"/>
  <c r="AR261" i="112"/>
  <c r="AR1740" i="112"/>
  <c r="AR3288" i="113"/>
  <c r="AR960" i="113"/>
  <c r="AR2923" i="112"/>
  <c r="AT1741" i="112"/>
  <c r="AS1577" i="112"/>
  <c r="AT1848" i="112"/>
  <c r="AR957" i="113"/>
  <c r="AS2872" i="112"/>
  <c r="AR444" i="113"/>
  <c r="AT583" i="112"/>
  <c r="AT3324" i="112"/>
  <c r="AT1139" i="112"/>
  <c r="AT3590" i="112"/>
  <c r="AR231" i="112"/>
  <c r="AT2170" i="112"/>
  <c r="AR1536" i="112"/>
  <c r="AR529" i="113"/>
  <c r="AT1427" i="112"/>
  <c r="AT1282" i="112"/>
  <c r="AR591" i="112"/>
  <c r="AS1384" i="112"/>
  <c r="AQ340" i="113"/>
  <c r="AR954" i="113"/>
  <c r="AS737" i="112"/>
  <c r="AT1735" i="112"/>
  <c r="AT1568" i="112"/>
  <c r="AT2439" i="112"/>
  <c r="AR1969" i="113"/>
  <c r="AT1571" i="112"/>
  <c r="AS881" i="112"/>
  <c r="AR294" i="113"/>
  <c r="AR2432" i="112"/>
  <c r="AS569" i="112"/>
  <c r="AS2932" i="112"/>
  <c r="AT561" i="112"/>
  <c r="AR884" i="113"/>
  <c r="AT1280" i="112"/>
  <c r="AR1141" i="112"/>
  <c r="AR702" i="112"/>
  <c r="AR1962" i="113"/>
  <c r="AR709" i="112"/>
  <c r="AT1454" i="112"/>
  <c r="AT2458" i="112"/>
  <c r="AR1000" i="112"/>
  <c r="AT1736" i="112"/>
  <c r="AR1448" i="113"/>
  <c r="AT1713" i="112"/>
  <c r="AT406" i="112"/>
  <c r="AQ101" i="112"/>
  <c r="AT2670" i="112"/>
  <c r="AR605" i="113"/>
  <c r="AQ821" i="113"/>
  <c r="AT1849" i="112"/>
  <c r="AR810" i="113"/>
  <c r="AR658" i="113"/>
  <c r="AR890" i="113"/>
  <c r="AQ952" i="112"/>
  <c r="AT92" i="112"/>
  <c r="AR692" i="112"/>
  <c r="AR568" i="112"/>
  <c r="AR2101" i="113"/>
  <c r="AT2024" i="112"/>
  <c r="AR1098" i="112"/>
  <c r="AR1859" i="112"/>
  <c r="AT2960" i="112"/>
  <c r="AR726" i="112"/>
  <c r="AR2041" i="113"/>
  <c r="AR1540" i="112"/>
  <c r="AR98" i="112"/>
  <c r="AT706" i="112"/>
  <c r="AR222" i="112"/>
  <c r="AT872" i="112"/>
  <c r="AS1612" i="112"/>
  <c r="AR1899" i="113"/>
  <c r="AR885" i="113"/>
  <c r="AQ1492" i="113"/>
  <c r="AR1018" i="112"/>
  <c r="AT592" i="112"/>
  <c r="AT99" i="112"/>
  <c r="AS2465" i="112"/>
  <c r="AR880" i="112"/>
  <c r="AR2095" i="113"/>
  <c r="AT2027" i="112"/>
  <c r="AR1104" i="112"/>
  <c r="AR2148" i="112"/>
  <c r="AR1667" i="113"/>
  <c r="AT1860" i="112"/>
  <c r="AT1103" i="112"/>
  <c r="AT96" i="112"/>
  <c r="AT3321" i="112"/>
  <c r="AQ2656" i="113"/>
  <c r="AT1857" i="112"/>
  <c r="AR3183" i="112"/>
  <c r="AT2568" i="112"/>
  <c r="AR2310" i="113"/>
  <c r="AT1426" i="112"/>
  <c r="AT1283" i="112"/>
  <c r="AR3289" i="113"/>
  <c r="AR1880" i="112"/>
  <c r="AT3319" i="112"/>
  <c r="AQ2476" i="113"/>
  <c r="AQ1167" i="113"/>
  <c r="AT878" i="112"/>
  <c r="AQ3520" i="113"/>
  <c r="AR2367" i="113"/>
  <c r="AQ1132" i="113"/>
  <c r="AR3354" i="112"/>
  <c r="AR3282" i="113"/>
  <c r="AR874" i="112"/>
  <c r="AQ2248" i="112"/>
  <c r="AR2170" i="112"/>
  <c r="AT408" i="112"/>
  <c r="AT1858" i="112"/>
  <c r="AR3177" i="112"/>
  <c r="AR710" i="113"/>
  <c r="AQ987" i="112"/>
  <c r="AR1288" i="112"/>
  <c r="AT1859" i="112"/>
  <c r="AR636" i="113"/>
  <c r="AT2571" i="112"/>
  <c r="AR233" i="113"/>
  <c r="AR277" i="112"/>
  <c r="AT1707" i="112"/>
  <c r="AR2142" i="112"/>
  <c r="AS2009" i="112"/>
  <c r="AS1853" i="112"/>
  <c r="AQ1145" i="112"/>
  <c r="AQ3471" i="112"/>
  <c r="AQ16" i="112"/>
  <c r="AR1447" i="112"/>
  <c r="AR2002" i="112"/>
  <c r="AT2006" i="112"/>
  <c r="AR3358" i="112"/>
  <c r="AT2748" i="112"/>
  <c r="AS1180" i="112"/>
  <c r="AR2288" i="113"/>
  <c r="AR2312" i="112"/>
  <c r="AT2142" i="112"/>
  <c r="AS2356" i="112"/>
  <c r="AQ1384" i="112"/>
  <c r="AT2563" i="112"/>
  <c r="AR1432" i="112"/>
  <c r="AR271" i="112"/>
  <c r="AT710" i="112"/>
  <c r="AR2150" i="112"/>
  <c r="AT2000" i="112"/>
  <c r="AT703" i="112"/>
  <c r="AT1569" i="112"/>
  <c r="AR2366" i="113"/>
  <c r="AQ1935" i="113"/>
  <c r="AR2430" i="112"/>
  <c r="AR2434" i="113"/>
  <c r="AT1719" i="112"/>
  <c r="AR2296" i="112"/>
  <c r="AT91" i="112"/>
  <c r="AT1136" i="112"/>
  <c r="AT3587" i="112"/>
  <c r="AR588" i="113"/>
  <c r="AR1017" i="112"/>
  <c r="AR1016" i="113"/>
  <c r="AT2421" i="112"/>
  <c r="AT1861" i="112"/>
  <c r="AT301" i="112"/>
  <c r="AR2008" i="112"/>
  <c r="AT264" i="112"/>
  <c r="AR1161" i="112"/>
  <c r="AQ64" i="112"/>
  <c r="AQ1527" i="113"/>
  <c r="AT1598" i="112"/>
  <c r="AQ737" i="112"/>
  <c r="AT1161" i="112"/>
  <c r="AR746" i="113"/>
  <c r="AR2022" i="112"/>
  <c r="AR853" i="112"/>
  <c r="AQ3304" i="113"/>
  <c r="AQ88" i="112"/>
  <c r="AR1967" i="113"/>
  <c r="AQ1959" i="113"/>
  <c r="AT1023" i="112"/>
  <c r="AR1455" i="112"/>
  <c r="AQ2031" i="113"/>
  <c r="AS1096" i="112"/>
  <c r="AT1566" i="112"/>
  <c r="AT565" i="112"/>
  <c r="AR1887" i="112"/>
  <c r="AT3318" i="112"/>
  <c r="AR2315" i="113"/>
  <c r="AR2149" i="112"/>
  <c r="AT641" i="112"/>
  <c r="AR2100" i="113"/>
  <c r="AQ2369" i="113"/>
  <c r="AT3070" i="112"/>
  <c r="AT2529" i="112"/>
  <c r="AR2030" i="112"/>
  <c r="AR848" i="112"/>
  <c r="AR1020" i="112"/>
  <c r="AT709" i="112"/>
  <c r="AR1963" i="113"/>
  <c r="AQ3075" i="113"/>
  <c r="AT1016" i="112"/>
  <c r="AR45" i="112"/>
  <c r="AQ160" i="113"/>
  <c r="AT2258" i="112"/>
  <c r="AT1279" i="112"/>
  <c r="AR2147" i="112"/>
  <c r="AQ376" i="112"/>
  <c r="AR585" i="112"/>
  <c r="AT1999" i="112"/>
  <c r="AQ2356" i="113"/>
  <c r="AT1567" i="112"/>
  <c r="AT2430" i="112"/>
  <c r="AR1450" i="113"/>
  <c r="AS1240" i="112"/>
  <c r="AT300" i="112"/>
  <c r="AT2312" i="112"/>
  <c r="AR526" i="113"/>
  <c r="AT2680" i="112"/>
  <c r="AT3253" i="112"/>
  <c r="AQ1865" i="112"/>
  <c r="AQ2715" i="113"/>
  <c r="AR2926" i="112"/>
  <c r="AT3111" i="112"/>
  <c r="AT115" i="112"/>
  <c r="AR2311" i="113"/>
  <c r="AR656" i="113"/>
  <c r="AR1015" i="113"/>
  <c r="AR2223" i="113"/>
  <c r="AR586" i="112"/>
  <c r="AT1107" i="112"/>
  <c r="AT875" i="112"/>
  <c r="AT1432" i="112"/>
  <c r="AR566" i="112"/>
  <c r="AT3109" i="112"/>
  <c r="AQ2859" i="113"/>
  <c r="AQ3088" i="113"/>
  <c r="AT692" i="112"/>
  <c r="AR2000" i="112"/>
  <c r="AR996" i="112"/>
  <c r="AT1446" i="112"/>
  <c r="AT1886" i="112"/>
  <c r="AR3356" i="113"/>
  <c r="AR705" i="112"/>
  <c r="AR953" i="113"/>
  <c r="AR259" i="112"/>
  <c r="AT2455" i="112"/>
  <c r="AR1312" i="112"/>
  <c r="AR1590" i="112"/>
  <c r="AT3110" i="112"/>
  <c r="AT122" i="112"/>
  <c r="AR563" i="112"/>
  <c r="AR97" i="112"/>
  <c r="AT1704" i="112"/>
  <c r="AT403" i="112"/>
  <c r="AQ2139" i="112"/>
  <c r="AQ3183" i="113"/>
  <c r="AR553" i="112"/>
  <c r="AT698" i="112"/>
  <c r="AR2004" i="112"/>
  <c r="AR991" i="112"/>
  <c r="AS2584" i="112"/>
  <c r="AR1743" i="112"/>
  <c r="AQ3293" i="113"/>
  <c r="AR93" i="112"/>
  <c r="AS3593" i="112"/>
  <c r="AQ196" i="113"/>
  <c r="AR887" i="113"/>
  <c r="AT3322" i="112"/>
  <c r="AT728" i="112"/>
  <c r="AT3106" i="112"/>
  <c r="AR2031" i="112"/>
  <c r="AQ172" i="112"/>
  <c r="AT1883" i="112"/>
  <c r="AQ2536" i="112"/>
  <c r="AR1606" i="113"/>
  <c r="AR708" i="112"/>
  <c r="AQ2896" i="112"/>
  <c r="AT1125" i="112"/>
  <c r="AS520" i="112"/>
  <c r="AQ2620" i="112"/>
  <c r="AT2145" i="112"/>
  <c r="AR296" i="113"/>
  <c r="AT1703" i="112"/>
  <c r="AT1429" i="112"/>
  <c r="AQ2500" i="112"/>
  <c r="AR2146" i="112"/>
  <c r="AQ3327" i="112"/>
  <c r="AQ2465" i="113"/>
  <c r="AR631" i="112"/>
  <c r="AR2025" i="112"/>
  <c r="AR2602" i="112"/>
  <c r="AT591" i="112"/>
  <c r="AR1612" i="113"/>
  <c r="AR583" i="112"/>
  <c r="AT1098" i="112"/>
  <c r="AR2152" i="112"/>
  <c r="AT1997" i="112"/>
  <c r="AR2098" i="113"/>
  <c r="AT2277" i="112"/>
  <c r="AQ315" i="112"/>
  <c r="AR2219" i="113"/>
  <c r="AT2317" i="112"/>
  <c r="AT3067" i="112"/>
  <c r="AT2176" i="112"/>
  <c r="AR1283" i="112"/>
  <c r="AT2253" i="112"/>
  <c r="AR583" i="113"/>
  <c r="AR2928" i="112"/>
  <c r="AT294" i="112"/>
  <c r="AR2026" i="112"/>
  <c r="AR739" i="113"/>
  <c r="AR997" i="112"/>
  <c r="AT2534" i="112"/>
  <c r="AR1900" i="113"/>
  <c r="AS1133" i="112"/>
  <c r="AR704" i="112"/>
  <c r="AR2285" i="112"/>
  <c r="AT340" i="112"/>
  <c r="AR1597" i="112"/>
  <c r="AT585" i="112"/>
  <c r="AR2291" i="113"/>
  <c r="AR2169" i="112"/>
  <c r="AT2673" i="112"/>
  <c r="AQ2441" i="112"/>
  <c r="AR2175" i="112"/>
  <c r="AR1575" i="112"/>
  <c r="AQ2607" i="113"/>
  <c r="AR2431" i="112"/>
  <c r="AT2318" i="112"/>
  <c r="AR1842" i="112"/>
  <c r="AR2037" i="113"/>
  <c r="AQ1780" i="112"/>
  <c r="AQ1468" i="112"/>
  <c r="AS1348" i="112"/>
  <c r="AT2492" i="112"/>
  <c r="AT1882" i="112"/>
  <c r="AT480" i="112"/>
  <c r="AR584" i="113"/>
  <c r="AT2311" i="112"/>
  <c r="AT546" i="112"/>
  <c r="AR438" i="113"/>
  <c r="AT590" i="112"/>
  <c r="AT3320" i="112"/>
  <c r="AT1134" i="112"/>
  <c r="AT1307" i="112"/>
  <c r="AR1894" i="113"/>
  <c r="AR2291" i="112"/>
  <c r="AQ1671" i="112"/>
  <c r="AR2434" i="112"/>
  <c r="AR2319" i="112"/>
  <c r="AT3247" i="112"/>
  <c r="AT1312" i="112"/>
  <c r="AQ1275" i="112"/>
  <c r="AT1593" i="112"/>
  <c r="AR49" i="112"/>
  <c r="AT848" i="112"/>
  <c r="AT1000" i="112"/>
  <c r="AR263" i="112"/>
  <c r="AT992" i="112"/>
  <c r="AS713" i="112"/>
  <c r="AR1568" i="112"/>
  <c r="AT1887" i="112"/>
  <c r="AR2606" i="112"/>
  <c r="AT404" i="112"/>
  <c r="AS16" i="112"/>
  <c r="AT3139" i="112"/>
  <c r="AQ749" i="113"/>
  <c r="AT588" i="112"/>
  <c r="AR2717" i="112"/>
  <c r="AQ3448" i="113"/>
  <c r="AQ3147" i="112"/>
  <c r="AR2176" i="112"/>
  <c r="AT412" i="112"/>
  <c r="AQ1311" i="113"/>
  <c r="AQ2225" i="113"/>
  <c r="AR43" i="112"/>
  <c r="AT852" i="112"/>
  <c r="AR2104" i="113"/>
  <c r="AQ916" i="113"/>
  <c r="AT998" i="112"/>
  <c r="AT707" i="112"/>
  <c r="AR445" i="113"/>
  <c r="AR224" i="112"/>
  <c r="AR521" i="113"/>
  <c r="AS628" i="112"/>
  <c r="AQ2392" i="112"/>
  <c r="AT2313" i="112"/>
  <c r="AT3071" i="112"/>
  <c r="AT1287" i="112"/>
  <c r="AT2675" i="112"/>
  <c r="AR1734" i="112"/>
  <c r="AQ3340" i="112"/>
  <c r="AR2929" i="112"/>
  <c r="AR523" i="113"/>
  <c r="AR1456" i="112"/>
  <c r="AT339" i="112"/>
  <c r="AR1852" i="112"/>
  <c r="AQ233" i="112"/>
  <c r="AQ1036" i="112"/>
  <c r="AT3075" i="112"/>
  <c r="AT997" i="112"/>
  <c r="AS3364" i="112"/>
  <c r="AT3256" i="112"/>
  <c r="AR1856" i="112"/>
  <c r="AR2320" i="112"/>
  <c r="AT233" i="112"/>
  <c r="AQ965" i="113"/>
  <c r="AR727" i="112"/>
  <c r="AR851" i="112"/>
  <c r="AT2168" i="112"/>
  <c r="AT1131" i="112"/>
  <c r="AT873" i="112"/>
  <c r="AR301" i="113"/>
  <c r="AR1535" i="112"/>
  <c r="AR736" i="112"/>
  <c r="AR1860" i="112"/>
  <c r="AT1600" i="112"/>
  <c r="AQ2535" i="113"/>
  <c r="AT2562" i="112"/>
  <c r="AR632" i="112"/>
  <c r="AT304" i="112"/>
  <c r="AT44" i="112"/>
  <c r="AR299" i="113"/>
  <c r="AS593" i="112"/>
  <c r="AT2260" i="112"/>
  <c r="AQ1060" i="112"/>
  <c r="AS748" i="112"/>
  <c r="AT3585" i="112"/>
  <c r="AR891" i="113"/>
  <c r="AR241" i="113"/>
  <c r="AR1566" i="112"/>
  <c r="AQ3519" i="112"/>
  <c r="AT2166" i="112"/>
  <c r="AR3005" i="112"/>
  <c r="AQ1313" i="112"/>
  <c r="AR708" i="113"/>
  <c r="AR1737" i="112"/>
  <c r="AR1014" i="113"/>
  <c r="AQ2428" i="113"/>
  <c r="AT1456" i="112"/>
  <c r="AQ3399" i="113"/>
  <c r="AR448" i="113"/>
  <c r="AT1162" i="112"/>
  <c r="AR1999" i="112"/>
  <c r="AR1810" i="113"/>
  <c r="AQ1289" i="112"/>
  <c r="AQ1613" i="113"/>
  <c r="AR2174" i="112"/>
  <c r="AQ2212" i="112"/>
  <c r="AS1313" i="112"/>
  <c r="AR1287" i="112"/>
  <c r="AR693" i="112"/>
  <c r="AR2294" i="113"/>
  <c r="AT3107" i="112"/>
  <c r="AR1671" i="113"/>
  <c r="AR707" i="113"/>
  <c r="AT1673" i="112"/>
  <c r="AT996" i="112"/>
  <c r="AS1709" i="112"/>
  <c r="AT1708" i="112"/>
  <c r="AT48" i="112"/>
  <c r="AQ3185" i="112"/>
  <c r="AQ53" i="112"/>
  <c r="AQ1636" i="112"/>
  <c r="AQ2284" i="113"/>
  <c r="AQ2044" i="112"/>
  <c r="AR1278" i="112"/>
  <c r="AR1602" i="113"/>
  <c r="AQ2584" i="113"/>
  <c r="AT405" i="112"/>
  <c r="AR706" i="112"/>
  <c r="AT1793" i="112"/>
  <c r="AS3040" i="112"/>
  <c r="AT1715" i="112"/>
  <c r="AT582" i="112"/>
  <c r="AR2167" i="112"/>
  <c r="AT2290" i="112"/>
  <c r="AS2753" i="112"/>
  <c r="AR590" i="113"/>
  <c r="AR2295" i="113"/>
  <c r="AR2459" i="113"/>
  <c r="AS2153" i="112"/>
  <c r="AR303" i="113"/>
  <c r="AR875" i="112"/>
  <c r="AT1855" i="112"/>
  <c r="AR633" i="113"/>
  <c r="AT2527" i="112"/>
  <c r="AT2500" i="112"/>
  <c r="AQ2356" i="112"/>
  <c r="AT1698" i="112"/>
  <c r="AR230" i="112"/>
  <c r="AQ2429" i="112"/>
  <c r="AR1446" i="112"/>
  <c r="AR1844" i="112"/>
  <c r="AR1808" i="113"/>
  <c r="AT1534" i="112"/>
  <c r="AR278" i="112"/>
  <c r="AQ3365" i="112"/>
  <c r="AT2744" i="112"/>
  <c r="AS3340" i="112"/>
  <c r="AR96" i="112"/>
  <c r="AT302" i="112"/>
  <c r="AT1879" i="112"/>
  <c r="AT879" i="112"/>
  <c r="AR591" i="113"/>
  <c r="AT735" i="112"/>
  <c r="AT3143" i="112"/>
  <c r="AQ1433" i="112"/>
  <c r="AT2497" i="112"/>
  <c r="AR998" i="112"/>
  <c r="AT1452" i="112"/>
  <c r="AR1164" i="112"/>
  <c r="AT2526" i="112"/>
  <c r="AT1576" i="112"/>
  <c r="AT1123" i="112"/>
  <c r="AS1756" i="112"/>
  <c r="AT484" i="112"/>
  <c r="AR1741" i="112"/>
  <c r="AS1169" i="112"/>
  <c r="AQ124" i="113"/>
  <c r="AQ268" i="113"/>
  <c r="AR258" i="112"/>
  <c r="AR2287" i="112"/>
  <c r="AR2173" i="112"/>
  <c r="AT482" i="112"/>
  <c r="AQ844" i="113"/>
  <c r="AT726" i="112"/>
  <c r="AT3138" i="112"/>
  <c r="AR1422" i="112"/>
  <c r="AT2491" i="112"/>
  <c r="AQ1889" i="112"/>
  <c r="AS3329" i="112"/>
  <c r="AT2749" i="112"/>
  <c r="AT845" i="112"/>
  <c r="AR1024" i="112"/>
  <c r="AR189" i="112"/>
  <c r="AT1160" i="112"/>
  <c r="AR3179" i="112"/>
  <c r="AR990" i="112"/>
  <c r="AT1450" i="112"/>
  <c r="AR1611" i="113"/>
  <c r="AQ2463" i="112"/>
  <c r="AR2426" i="112"/>
  <c r="AR193" i="112"/>
  <c r="AT3102" i="112"/>
  <c r="AT2292" i="112"/>
  <c r="AR449" i="112"/>
  <c r="AR2097" i="113"/>
  <c r="AR1453" i="113"/>
  <c r="AT2490" i="112"/>
  <c r="AR3356" i="112"/>
  <c r="AT3252" i="112"/>
  <c r="AQ3256" i="112"/>
  <c r="AT2420" i="112"/>
  <c r="AR811" i="113"/>
  <c r="AR439" i="113"/>
  <c r="AS2573" i="112"/>
  <c r="AT705" i="112"/>
  <c r="AR1138" i="112"/>
  <c r="AT299" i="112"/>
  <c r="AT2968" i="112"/>
  <c r="AQ881" i="112"/>
  <c r="AT2284" i="112"/>
  <c r="AR2463" i="113"/>
  <c r="AR1452" i="113"/>
  <c r="AT1714" i="112"/>
  <c r="AT2279" i="112"/>
  <c r="AR700" i="112"/>
  <c r="AR709" i="113"/>
  <c r="AT2722" i="112"/>
  <c r="AR2318" i="113"/>
  <c r="AR276" i="112"/>
  <c r="AT3588" i="112"/>
  <c r="AT2418" i="112"/>
  <c r="AR993" i="112"/>
  <c r="AT1570" i="112"/>
  <c r="AT1842" i="112"/>
  <c r="AQ1001" i="112"/>
  <c r="AQ2800" i="113"/>
  <c r="AR1143" i="112"/>
  <c r="AT1271" i="112"/>
  <c r="AQ484" i="113"/>
  <c r="AR871" i="112"/>
  <c r="AT2572" i="112"/>
  <c r="AR2456" i="113"/>
  <c r="AR1302" i="112"/>
  <c r="AQ2944" i="113"/>
  <c r="AS1924" i="112"/>
  <c r="AR712" i="113"/>
  <c r="AT1448" i="112"/>
  <c r="AR590" i="112"/>
  <c r="AT2294" i="112"/>
  <c r="AR440" i="113"/>
  <c r="AT2533" i="112"/>
  <c r="AS1900" i="112"/>
  <c r="AS305" i="112"/>
  <c r="AR2035" i="113"/>
  <c r="AT100" i="112"/>
  <c r="AR92" i="112"/>
  <c r="AT2678" i="112"/>
  <c r="AQ2068" i="112"/>
  <c r="AS1109" i="112"/>
  <c r="AR3176" i="112"/>
  <c r="AR1702" i="112"/>
  <c r="AQ855" i="113"/>
  <c r="AT1019" i="112"/>
  <c r="AT1166" i="112"/>
  <c r="AT564" i="112"/>
  <c r="AT708" i="112"/>
  <c r="AR2032" i="112"/>
  <c r="AR265" i="112"/>
  <c r="AT2459" i="112"/>
  <c r="AT2728" i="112"/>
  <c r="AR2102" i="113"/>
  <c r="AS53" i="112"/>
  <c r="AR195" i="112"/>
  <c r="AT298" i="112"/>
  <c r="AR2042" i="113"/>
  <c r="AS1457" i="112"/>
  <c r="AT3005" i="112"/>
  <c r="AR564" i="112"/>
  <c r="AR3437" i="112"/>
  <c r="AR2036" i="113"/>
  <c r="AQ1900" i="112"/>
  <c r="AT994" i="112"/>
  <c r="AT1309" i="112"/>
  <c r="AT3581" i="112"/>
  <c r="AT3328" i="112"/>
  <c r="AT1592" i="112"/>
  <c r="AR2027" i="112"/>
  <c r="AR225" i="112"/>
  <c r="AR2424" i="112"/>
  <c r="AQ1852" i="113"/>
  <c r="AQ3376" i="112"/>
  <c r="AR1815" i="113"/>
  <c r="AQ245" i="113"/>
  <c r="AT94" i="112"/>
  <c r="AT2457" i="112"/>
  <c r="AT3293" i="112"/>
  <c r="AT1740" i="112"/>
  <c r="AR1455" i="113"/>
  <c r="AS1721" i="112"/>
  <c r="AT266" i="112"/>
  <c r="AR2043" i="113"/>
  <c r="AR2317" i="113"/>
  <c r="AT991" i="112"/>
  <c r="AT1302" i="112"/>
  <c r="AT2717" i="112"/>
  <c r="AQ2967" i="112"/>
  <c r="AT1596" i="112"/>
  <c r="AQ1457" i="113"/>
  <c r="AR3287" i="113"/>
  <c r="AT993" i="112"/>
  <c r="AR558" i="112"/>
  <c r="AR44" i="112"/>
  <c r="AT3072" i="112"/>
  <c r="AR677" i="113"/>
  <c r="AR3291" i="113"/>
  <c r="AQ1924" i="112"/>
  <c r="AT1305" i="112"/>
  <c r="AR2608" i="112"/>
  <c r="AR52" i="112"/>
  <c r="AT1267" i="112"/>
  <c r="AT411" i="112"/>
  <c r="AT2965" i="112"/>
  <c r="AR634" i="113"/>
  <c r="AR2040" i="113"/>
  <c r="AR565" i="112"/>
  <c r="AR2103" i="113"/>
  <c r="AS3220" i="112"/>
  <c r="AQ2787" i="113"/>
  <c r="AR2425" i="112"/>
  <c r="AT696" i="112"/>
  <c r="AR528" i="113"/>
  <c r="AR1669" i="113"/>
  <c r="AR1603" i="113"/>
  <c r="AT3073" i="112"/>
  <c r="AQ665" i="113"/>
  <c r="AR1022" i="113"/>
  <c r="AT2422" i="112"/>
  <c r="AT2967" i="112"/>
  <c r="AT296" i="112"/>
  <c r="AR1450" i="112"/>
  <c r="AR2003" i="112"/>
  <c r="AT2320" i="112"/>
  <c r="AT2025" i="112"/>
  <c r="AQ305" i="113"/>
  <c r="AR1881" i="112"/>
  <c r="AR234" i="113"/>
  <c r="AR589" i="112"/>
  <c r="AS772" i="112"/>
  <c r="AQ1719" i="112"/>
  <c r="AS1601" i="112"/>
  <c r="AR2360" i="113"/>
  <c r="AT1716" i="112"/>
  <c r="AT989" i="112"/>
  <c r="AQ269" i="112"/>
  <c r="AR1854" i="112"/>
  <c r="AR655" i="113"/>
  <c r="AR2605" i="112"/>
  <c r="AQ2872" i="112"/>
  <c r="AT2961" i="112"/>
  <c r="AT303" i="112"/>
  <c r="AR1449" i="112"/>
  <c r="AR1998" i="112"/>
  <c r="AR1565" i="112"/>
  <c r="AR1879" i="112"/>
  <c r="AR1533" i="112"/>
  <c r="AT550" i="112"/>
  <c r="AQ1492" i="112"/>
  <c r="AQ1239" i="113"/>
  <c r="AT1421" i="112"/>
  <c r="AT1573" i="112"/>
  <c r="AT559" i="112"/>
  <c r="AR1882" i="112"/>
  <c r="AT3323" i="112"/>
  <c r="AS88" i="112"/>
  <c r="AS3257" i="112"/>
  <c r="AS604" i="112"/>
  <c r="AR196" i="112"/>
  <c r="AR1285" i="112"/>
  <c r="AS64" i="112"/>
  <c r="AT3112" i="112"/>
  <c r="AR2433" i="112"/>
  <c r="AR1598" i="112"/>
  <c r="AR1430" i="112"/>
  <c r="AR855" i="112"/>
  <c r="AR1015" i="112"/>
  <c r="AT702" i="112"/>
  <c r="AR1971" i="113"/>
  <c r="AQ412" i="112"/>
  <c r="AQ3039" i="113"/>
  <c r="AT3557" i="112"/>
  <c r="AT2150" i="112"/>
  <c r="AT566" i="112"/>
  <c r="AT1281" i="112"/>
  <c r="AR1306" i="112"/>
  <c r="AR2359" i="113"/>
  <c r="AT2149" i="112"/>
  <c r="AS2441" i="112"/>
  <c r="AR992" i="112"/>
  <c r="AT1531" i="112"/>
  <c r="AR1699" i="112"/>
  <c r="AS341" i="112"/>
  <c r="AR958" i="113"/>
  <c r="AR2172" i="112"/>
  <c r="AR1160" i="112"/>
  <c r="AS892" i="112"/>
  <c r="AR2501" i="113"/>
  <c r="AR2317" i="112"/>
  <c r="AR1311" i="112"/>
  <c r="AT851" i="112"/>
  <c r="AR691" i="112"/>
  <c r="AR1019" i="112"/>
  <c r="AR1019" i="113"/>
  <c r="AS2332" i="112"/>
  <c r="AT1854" i="112"/>
  <c r="AR729" i="112"/>
  <c r="AR1534" i="112"/>
  <c r="AT2143" i="112"/>
  <c r="AT2432" i="112"/>
  <c r="AS2608" i="112"/>
  <c r="AT1537" i="112"/>
  <c r="AR1704" i="112"/>
  <c r="AT332" i="112"/>
  <c r="AR582" i="113"/>
  <c r="AR707" i="112"/>
  <c r="AR555" i="112"/>
  <c r="AS2321" i="112"/>
  <c r="AS2537" i="112"/>
  <c r="AR239" i="113"/>
  <c r="AR2318" i="112"/>
  <c r="AR1429" i="112"/>
  <c r="AR741" i="113"/>
  <c r="AR657" i="113"/>
  <c r="AT2677" i="112"/>
  <c r="AR955" i="113"/>
  <c r="AR640" i="112"/>
  <c r="AR2423" i="112"/>
  <c r="AT694" i="112"/>
  <c r="AR639" i="112"/>
  <c r="AR1937" i="112"/>
  <c r="AT2148" i="112"/>
  <c r="AT1845" i="112"/>
  <c r="AT262" i="112"/>
  <c r="AR1159" i="112"/>
  <c r="AT2498" i="112"/>
  <c r="AR1571" i="112"/>
  <c r="AR1168" i="112"/>
  <c r="AR1595" i="112"/>
  <c r="AR42" i="112"/>
  <c r="AT2499" i="112"/>
  <c r="AQ3592" i="113"/>
  <c r="AR1965" i="113"/>
  <c r="AT1706" i="112"/>
  <c r="AT1128" i="112"/>
  <c r="AS196" i="112"/>
  <c r="AR554" i="112"/>
  <c r="AT2146" i="112"/>
  <c r="AR302" i="113"/>
  <c r="AR1310" i="112"/>
  <c r="AT849" i="112"/>
  <c r="AQ2321" i="112"/>
  <c r="AQ1457" i="112"/>
  <c r="AS2896" i="112"/>
  <c r="AS1433" i="112"/>
  <c r="AT90" i="112"/>
  <c r="AR1569" i="112"/>
  <c r="AT2002" i="112"/>
  <c r="AR2293" i="113"/>
  <c r="AT1739" i="112"/>
  <c r="AR2028" i="112"/>
  <c r="AR562" i="112"/>
  <c r="AQ1996" i="113"/>
  <c r="AR2598" i="112"/>
  <c r="AR549" i="112"/>
  <c r="AT1141" i="112"/>
  <c r="AQ2177" i="112"/>
  <c r="AR548" i="112"/>
  <c r="AS2033" i="112"/>
  <c r="AR1105" i="112"/>
  <c r="AR2437" i="113"/>
  <c r="AT850" i="112"/>
  <c r="AT1738" i="112"/>
  <c r="AT1425" i="112"/>
  <c r="AS2729" i="112"/>
  <c r="AR1878" i="112"/>
  <c r="AQ2931" i="113"/>
  <c r="AS2177" i="112"/>
  <c r="AR1601" i="113"/>
  <c r="AR273" i="112"/>
  <c r="AR1142" i="112"/>
  <c r="AR3284" i="113"/>
  <c r="AQ556" i="113"/>
  <c r="AT2530" i="112"/>
  <c r="AT1126" i="112"/>
  <c r="AR1456" i="113"/>
  <c r="AT2167" i="112"/>
  <c r="AT2671" i="112"/>
  <c r="AR856" i="112"/>
  <c r="AQ1853" i="112"/>
  <c r="AT2742" i="112"/>
  <c r="AT2007" i="112"/>
  <c r="AT1699" i="112"/>
  <c r="AR188" i="112"/>
  <c r="AT114" i="112"/>
  <c r="AT1269" i="112"/>
  <c r="AT2151" i="112"/>
  <c r="AR1305" i="112"/>
  <c r="AR1845" i="112"/>
  <c r="AT2747" i="112"/>
  <c r="AT1998" i="112"/>
  <c r="AT880" i="112"/>
  <c r="AR1672" i="113"/>
  <c r="AR818" i="113"/>
  <c r="AR3181" i="112"/>
  <c r="AT589" i="112"/>
  <c r="AQ1169" i="112"/>
  <c r="AQ52" i="113"/>
  <c r="AT3584" i="112"/>
  <c r="AR870" i="112"/>
  <c r="AT1308" i="112"/>
  <c r="AR1843" i="112"/>
  <c r="AR2294" i="112"/>
  <c r="AQ2823" i="113"/>
  <c r="AT1590" i="112"/>
  <c r="AR1539" i="112"/>
  <c r="AR1890" i="113"/>
  <c r="AQ3076" i="112"/>
  <c r="AT2295" i="112"/>
  <c r="AT3249" i="112"/>
  <c r="AR587" i="113"/>
  <c r="AT727" i="112"/>
  <c r="AR630" i="113"/>
  <c r="AQ2680" i="112"/>
  <c r="AR886" i="113"/>
  <c r="AS701" i="112"/>
  <c r="AR883" i="113"/>
  <c r="AR236" i="113"/>
  <c r="AR1574" i="112"/>
  <c r="AQ3471" i="113"/>
  <c r="AT2174" i="112"/>
  <c r="AT2959" i="112"/>
  <c r="AT3147" i="112"/>
  <c r="AT1880" i="112"/>
  <c r="AR1144" i="112"/>
  <c r="AR2310" i="112"/>
  <c r="AR1664" i="113"/>
  <c r="AR743" i="113"/>
  <c r="AT2293" i="112"/>
  <c r="AR3285" i="113"/>
  <c r="AR633" i="112"/>
  <c r="AR244" i="113"/>
  <c r="AT553" i="112"/>
  <c r="AS1036" i="112"/>
  <c r="AT586" i="112"/>
  <c r="AR1024" i="113"/>
  <c r="AT3592" i="112"/>
  <c r="AR888" i="113"/>
  <c r="AR242" i="113"/>
  <c r="AR2295" i="112"/>
  <c r="AQ3147" i="113"/>
  <c r="AT1021" i="112"/>
  <c r="AS3016" i="112"/>
  <c r="AT3141" i="112"/>
  <c r="AR663" i="113"/>
  <c r="AT1572" i="112"/>
  <c r="AQ3327" i="113"/>
  <c r="AT1102" i="112"/>
  <c r="AT3069" i="112"/>
  <c r="AQ2644" i="112"/>
  <c r="AR694" i="112"/>
  <c r="AR2290" i="113"/>
  <c r="AT3104" i="112"/>
  <c r="AR1663" i="113"/>
  <c r="AR704" i="113"/>
  <c r="AT265" i="112"/>
  <c r="AQ1240" i="112"/>
  <c r="AR2313" i="113"/>
  <c r="AR2039" i="113"/>
  <c r="AR556" i="112"/>
  <c r="AS1001" i="112"/>
  <c r="AQ1204" i="113"/>
  <c r="AR1744" i="112"/>
  <c r="AR1997" i="112"/>
  <c r="AT695" i="112"/>
  <c r="AS1204" i="112"/>
  <c r="AS2764" i="112"/>
  <c r="AR1284" i="112"/>
  <c r="AR1607" i="113"/>
  <c r="AQ2212" i="113"/>
  <c r="AT3251" i="112"/>
  <c r="AT2462" i="112"/>
  <c r="AR2287" i="113"/>
  <c r="AS1745" i="112"/>
  <c r="AT2438" i="112"/>
  <c r="AT2255" i="112"/>
  <c r="AT3589" i="112"/>
  <c r="AR2320" i="113"/>
  <c r="AR2461" i="113"/>
  <c r="AR1424" i="112"/>
  <c r="AR854" i="112"/>
  <c r="AR1735" i="112"/>
  <c r="AR3359" i="113"/>
  <c r="AR1140" i="112"/>
  <c r="AT335" i="112"/>
  <c r="AT1020" i="112"/>
  <c r="AT1142" i="112"/>
  <c r="AT337" i="112"/>
  <c r="AT2008" i="112"/>
  <c r="AT2028" i="112"/>
  <c r="AR1106" i="112"/>
  <c r="AS2188" i="112"/>
  <c r="AS1780" i="112"/>
  <c r="AT1538" i="112"/>
  <c r="AR1573" i="112"/>
  <c r="AQ807" i="113"/>
  <c r="AT2173" i="112"/>
  <c r="AS2969" i="112"/>
  <c r="AT2464" i="112"/>
  <c r="AR2455" i="113"/>
  <c r="AR1427" i="112"/>
  <c r="AR847" i="112"/>
  <c r="AR1742" i="112"/>
  <c r="AR3355" i="113"/>
  <c r="AS2644" i="112"/>
  <c r="AT333" i="112"/>
  <c r="AR1576" i="112"/>
  <c r="AT732" i="112"/>
  <c r="AT50" i="112"/>
  <c r="AR2422" i="112"/>
  <c r="AR872" i="112"/>
  <c r="AR1605" i="113"/>
  <c r="AR1137" i="112"/>
  <c r="AQ2404" i="113"/>
  <c r="AT2172" i="112"/>
  <c r="AR1454" i="112"/>
  <c r="AQ1096" i="112"/>
  <c r="AR2023" i="112"/>
  <c r="AR740" i="113"/>
  <c r="AR1107" i="112"/>
  <c r="AR2436" i="113"/>
  <c r="AT853" i="112"/>
  <c r="AT2289" i="112"/>
  <c r="AR3363" i="113"/>
  <c r="AT2454" i="112"/>
  <c r="AS1865" i="112"/>
  <c r="AT2964" i="112"/>
  <c r="AR732" i="112"/>
  <c r="AT2569" i="112"/>
  <c r="AR532" i="113"/>
  <c r="AQ3016" i="113"/>
  <c r="AR812" i="113"/>
  <c r="AQ700" i="113"/>
  <c r="AR304" i="113"/>
  <c r="AT2032" i="112"/>
  <c r="AR1599" i="112"/>
  <c r="AR1304" i="112"/>
  <c r="AS916" i="112"/>
  <c r="AR3360" i="112"/>
  <c r="AT2745" i="112"/>
  <c r="AR588" i="112"/>
  <c r="AT1304" i="112"/>
  <c r="AT2419" i="112"/>
  <c r="AR95" i="112"/>
  <c r="AT483" i="112"/>
  <c r="AR2464" i="113"/>
  <c r="AR813" i="113"/>
  <c r="AR638" i="113"/>
  <c r="AQ1612" i="112"/>
  <c r="AR1884" i="112"/>
  <c r="AT3325" i="112"/>
  <c r="AR1608" i="113"/>
  <c r="AQ3447" i="112"/>
  <c r="AR2420" i="112"/>
  <c r="AR2924" i="112"/>
  <c r="AR1600" i="112"/>
  <c r="AR1591" i="112"/>
  <c r="AR1308" i="112"/>
  <c r="AR706" i="113"/>
  <c r="AR1816" i="113"/>
  <c r="AT2746" i="112"/>
  <c r="AT1130" i="112"/>
  <c r="AT1306" i="112"/>
  <c r="AT855" i="112"/>
  <c r="AR730" i="112"/>
  <c r="AT2175" i="112"/>
  <c r="AR2607" i="112"/>
  <c r="AT3108" i="112"/>
  <c r="AT121" i="112"/>
  <c r="AQ569" i="112"/>
  <c r="AR270" i="112"/>
  <c r="AT3582" i="112"/>
  <c r="AT2426" i="112"/>
  <c r="AQ3003" i="113"/>
  <c r="AR2221" i="113"/>
  <c r="AR2439" i="113"/>
  <c r="AR227" i="112"/>
  <c r="AT874" i="112"/>
  <c r="AT697" i="112"/>
  <c r="AR2006" i="112"/>
  <c r="AS1468" i="112"/>
  <c r="AT1453" i="112"/>
  <c r="AQ3232" i="113"/>
  <c r="AR877" i="112"/>
  <c r="AT3076" i="112"/>
  <c r="AR2460" i="113"/>
  <c r="AR1307" i="112"/>
  <c r="AT847" i="112"/>
  <c r="AT587" i="112"/>
  <c r="AT116" i="112"/>
  <c r="AR559" i="112"/>
  <c r="AS952" i="112"/>
  <c r="AT1863" i="112"/>
  <c r="AR99" i="112"/>
  <c r="AR1163" i="112"/>
  <c r="AT3586" i="112"/>
  <c r="AR275" i="112"/>
  <c r="AS2681" i="112"/>
  <c r="AR3292" i="113"/>
  <c r="AT548" i="112"/>
  <c r="AR3174" i="112"/>
  <c r="AR47" i="112"/>
  <c r="AR527" i="113"/>
  <c r="AT2171" i="112"/>
  <c r="AT693" i="112"/>
  <c r="AT563" i="112"/>
  <c r="AQ893" i="113"/>
  <c r="AT1286" i="112"/>
  <c r="AS2788" i="112"/>
  <c r="AT1105" i="112"/>
  <c r="AR1108" i="112"/>
  <c r="AR2099" i="113"/>
  <c r="AR1447" i="113"/>
  <c r="AT2495" i="112"/>
  <c r="AR3362" i="112"/>
  <c r="AT3246" i="112"/>
  <c r="AR962" i="113"/>
  <c r="AR272" i="112"/>
  <c r="AT2676" i="112"/>
  <c r="AR3184" i="112"/>
  <c r="AT552" i="112"/>
  <c r="AR635" i="113"/>
  <c r="AT2319" i="112"/>
  <c r="AR1849" i="112"/>
  <c r="AR2215" i="113"/>
  <c r="AR1666" i="113"/>
  <c r="AT1743" i="112"/>
  <c r="AQ1420" i="113"/>
  <c r="AR1708" i="112"/>
  <c r="AR266" i="112"/>
  <c r="AQ3220" i="112"/>
  <c r="AR592" i="112"/>
  <c r="AR1594" i="112"/>
  <c r="AT46" i="112"/>
  <c r="AR446" i="113"/>
  <c r="AR1136" i="112"/>
  <c r="AR192" i="112"/>
  <c r="AS3149" i="112"/>
  <c r="AT2720" i="112"/>
  <c r="AR2224" i="113"/>
  <c r="AR1016" i="112"/>
  <c r="AT481" i="112"/>
  <c r="AQ2643" i="113"/>
  <c r="AR546" i="112"/>
  <c r="AT1574" i="112"/>
  <c r="AS3160" i="112"/>
  <c r="AS2068" i="112"/>
  <c r="AT334" i="112"/>
  <c r="AR737" i="113"/>
  <c r="AR1891" i="113"/>
  <c r="AR3360" i="113"/>
  <c r="AQ1973" i="113"/>
  <c r="AT2958" i="112"/>
  <c r="AR632" i="113"/>
  <c r="AT2727" i="112"/>
  <c r="AR561" i="112"/>
  <c r="AR1807" i="113"/>
  <c r="AT1535" i="112"/>
  <c r="AS2392" i="112"/>
  <c r="AT2278" i="112"/>
  <c r="AR1162" i="112"/>
  <c r="AR1707" i="112"/>
  <c r="AQ3255" i="113"/>
  <c r="AR547" i="112"/>
  <c r="AR582" i="112"/>
  <c r="AT2316" i="112"/>
  <c r="AR525" i="113"/>
  <c r="AT712" i="112"/>
  <c r="AT3248" i="112"/>
  <c r="AR2144" i="112"/>
  <c r="AT1702" i="112"/>
  <c r="AR710" i="112"/>
  <c r="AR1964" i="113"/>
  <c r="AT2966" i="112"/>
  <c r="AR639" i="113"/>
  <c r="AT2718" i="112"/>
  <c r="AR567" i="112"/>
  <c r="AR1814" i="113"/>
  <c r="AT1532" i="112"/>
  <c r="AT2679" i="112"/>
  <c r="AQ2297" i="112"/>
  <c r="AQ1180" i="112"/>
  <c r="AS1289" i="112"/>
  <c r="AR660" i="113"/>
  <c r="AT2026" i="112"/>
  <c r="AR298" i="113"/>
  <c r="AR1886" i="112"/>
  <c r="AR240" i="113"/>
  <c r="AR584" i="112"/>
  <c r="AQ352" i="112"/>
  <c r="AQ2140" i="113"/>
  <c r="AT2001" i="112"/>
  <c r="AR560" i="112"/>
  <c r="AR1857" i="112"/>
  <c r="AT1288" i="112"/>
  <c r="AR2096" i="113"/>
  <c r="AR2361" i="113"/>
  <c r="AT3074" i="112"/>
  <c r="AS2248" i="112"/>
  <c r="AR659" i="113"/>
  <c r="AR2599" i="112"/>
  <c r="AT409" i="112"/>
  <c r="AT2963" i="112"/>
  <c r="AT3146" i="112"/>
  <c r="AT1167" i="112"/>
  <c r="AT2030" i="112"/>
  <c r="AR295" i="113"/>
  <c r="AT258" i="112"/>
  <c r="AR267" i="112"/>
  <c r="AT2147" i="112"/>
  <c r="AT1311" i="112"/>
  <c r="AT562" i="112"/>
  <c r="AS269" i="112"/>
  <c r="AQ1324" i="112"/>
  <c r="AR1139" i="112"/>
  <c r="AQ3219" i="113"/>
  <c r="AT870" i="112"/>
  <c r="AT733" i="112"/>
  <c r="AT1737" i="112"/>
  <c r="AR1133" i="112"/>
  <c r="AQ2895" i="113"/>
  <c r="AR2438" i="112"/>
  <c r="AR2430" i="113"/>
  <c r="AQ2728" i="113"/>
  <c r="AT1720" i="112"/>
  <c r="AS101" i="112"/>
  <c r="AS1277" i="112"/>
  <c r="AT402" i="112"/>
  <c r="AT1862" i="112"/>
  <c r="AR3180" i="112"/>
  <c r="AR2034" i="113"/>
  <c r="AQ2068" i="113"/>
  <c r="AT1430" i="112"/>
  <c r="AT259" i="112"/>
  <c r="AR1167" i="112"/>
  <c r="AR1134" i="112"/>
  <c r="AQ2967" i="113"/>
  <c r="AT877" i="112"/>
  <c r="AT729" i="112"/>
  <c r="AR2458" i="113"/>
  <c r="AR1813" i="113"/>
  <c r="AT2004" i="112"/>
  <c r="AR2143" i="112"/>
  <c r="AT124" i="112"/>
  <c r="AT1138" i="112"/>
  <c r="AR1135" i="112"/>
  <c r="AT1881" i="112"/>
  <c r="AR3361" i="113"/>
  <c r="AT410" i="112"/>
  <c r="AR191" i="112"/>
  <c r="AT3145" i="112"/>
  <c r="AT1163" i="112"/>
  <c r="AT558" i="112"/>
  <c r="AT2425" i="112"/>
  <c r="AT42" i="112"/>
  <c r="AR1100" i="112"/>
  <c r="AT2282" i="112"/>
  <c r="AT1447" i="112"/>
  <c r="AT1127" i="112"/>
  <c r="AT2254" i="112"/>
  <c r="AQ2571" i="112"/>
  <c r="AR2214" i="113"/>
  <c r="AR51" i="112"/>
  <c r="AQ2728" i="112"/>
  <c r="AT1540" i="112"/>
  <c r="AT336" i="112"/>
  <c r="AR2436" i="112"/>
  <c r="AT1284" i="112"/>
  <c r="AR637" i="112"/>
  <c r="AR1864" i="112"/>
  <c r="AT2031" i="112"/>
  <c r="AT1851" i="112"/>
  <c r="AT267" i="112"/>
  <c r="AT2428" i="112"/>
  <c r="AQ3400" i="112"/>
  <c r="AT2743" i="112"/>
  <c r="AR703" i="112"/>
  <c r="AQ1817" i="113"/>
  <c r="AQ2788" i="112"/>
  <c r="AR1863" i="112"/>
  <c r="AQ879" i="113"/>
  <c r="AR2220" i="113"/>
  <c r="AR2427" i="112"/>
  <c r="AR1665" i="113"/>
  <c r="AT2494" i="112"/>
  <c r="AS1889" i="112"/>
  <c r="AS485" i="112"/>
  <c r="AQ593" i="113"/>
  <c r="AT1104" i="112"/>
  <c r="AR636" i="112"/>
  <c r="AR2368" i="113"/>
  <c r="AT2022" i="112"/>
  <c r="AT2433" i="112"/>
  <c r="AS2285" i="112"/>
  <c r="AT1108" i="112"/>
  <c r="AR3363" i="112"/>
  <c r="AT2750" i="112"/>
  <c r="AT2250" i="112"/>
  <c r="AS413" i="112"/>
  <c r="AR1570" i="112"/>
  <c r="AT331" i="112"/>
  <c r="AR878" i="112"/>
  <c r="AR1451" i="112"/>
  <c r="AR1896" i="113"/>
  <c r="AT1423" i="112"/>
  <c r="AT98" i="112"/>
  <c r="AR1572" i="112"/>
  <c r="AT1100" i="112"/>
  <c r="AT736" i="112"/>
  <c r="AR2166" i="112"/>
  <c r="AR3283" i="113"/>
  <c r="AR586" i="113"/>
  <c r="AR2922" i="112"/>
  <c r="AS2104" i="112"/>
  <c r="AR2024" i="112"/>
  <c r="AR745" i="113"/>
  <c r="AT268" i="112"/>
  <c r="AT1137" i="112"/>
  <c r="AT1275" i="112"/>
  <c r="AR552" i="112"/>
  <c r="AT2023" i="112"/>
  <c r="AR1101" i="112"/>
  <c r="AR2431" i="113"/>
  <c r="AR1448" i="112"/>
  <c r="AR1893" i="113"/>
  <c r="AT1428" i="112"/>
  <c r="AT3591" i="112"/>
  <c r="AR1449" i="113"/>
  <c r="AR846" i="112"/>
  <c r="AS3184" i="112"/>
  <c r="AT1431" i="112"/>
  <c r="AT1285" i="112"/>
  <c r="AQ2153" i="112"/>
  <c r="AT1864" i="112"/>
  <c r="AT1597" i="112"/>
  <c r="AQ604" i="112"/>
  <c r="AR631" i="113"/>
  <c r="AT1129" i="112"/>
  <c r="AT734" i="112"/>
  <c r="AT3105" i="112"/>
  <c r="AT120" i="112"/>
  <c r="AR2316" i="113"/>
  <c r="AR662" i="113"/>
  <c r="AR1020" i="113"/>
  <c r="AQ641" i="112"/>
  <c r="AT2825" i="112"/>
  <c r="AT2144" i="112"/>
  <c r="AT1846" i="112"/>
  <c r="AT261" i="112"/>
  <c r="AR1165" i="112"/>
  <c r="AT2286" i="112"/>
  <c r="AT1422" i="112"/>
  <c r="AT1278" i="112"/>
  <c r="AR2145" i="112"/>
  <c r="AR2296" i="113"/>
  <c r="AT1591" i="112"/>
  <c r="AR814" i="113"/>
  <c r="AR637" i="113"/>
  <c r="AR1701" i="112"/>
  <c r="AQ567" i="113"/>
  <c r="AR956" i="113"/>
  <c r="AT2257" i="112"/>
  <c r="AR2600" i="112"/>
  <c r="AT1536" i="112"/>
  <c r="AQ1419" i="112"/>
  <c r="AT1856" i="112"/>
  <c r="AR728" i="112"/>
  <c r="AR2289" i="113"/>
  <c r="AR1431" i="112"/>
  <c r="AR1738" i="112"/>
  <c r="AR635" i="112"/>
  <c r="AT568" i="112"/>
  <c r="AT2434" i="112"/>
  <c r="AT2276" i="112"/>
  <c r="AR3355" i="112"/>
  <c r="AT1530" i="112"/>
  <c r="AQ2045" i="113"/>
  <c r="AR1972" i="113"/>
  <c r="AR2094" i="113"/>
  <c r="AT52" i="112"/>
  <c r="AR2364" i="113"/>
  <c r="AT2565" i="112"/>
  <c r="AR1850" i="112"/>
  <c r="AR1423" i="112"/>
  <c r="AQ2332" i="112"/>
  <c r="AT711" i="112"/>
  <c r="AR1425" i="112"/>
  <c r="AQ1109" i="112"/>
  <c r="AT1451" i="112"/>
  <c r="AT2252" i="112"/>
  <c r="AR1862" i="112"/>
  <c r="AR2428" i="112"/>
  <c r="AR50" i="112"/>
  <c r="AT2567" i="112"/>
  <c r="AT1888" i="112"/>
  <c r="AS2501" i="112"/>
  <c r="BO268" i="112" l="1"/>
  <c r="S276" i="112"/>
  <c r="T276" i="112" s="1"/>
  <c r="BQ276" i="112"/>
  <c r="CS276" i="112" s="1"/>
  <c r="AU567" i="113"/>
  <c r="AU640" i="112"/>
  <c r="AU1541" i="113"/>
  <c r="AU231" i="112"/>
  <c r="AU223" i="112"/>
  <c r="AU229" i="112"/>
  <c r="AU226" i="112"/>
  <c r="AU230" i="112"/>
  <c r="AU225" i="112"/>
  <c r="AU228" i="112"/>
  <c r="AU224" i="112"/>
  <c r="AU222" i="112"/>
  <c r="AU227" i="112"/>
  <c r="AU639" i="112"/>
  <c r="AU637" i="112"/>
  <c r="AU636" i="112"/>
  <c r="AU635" i="112"/>
  <c r="AU630" i="112"/>
  <c r="AU632" i="112"/>
  <c r="AU631" i="112"/>
  <c r="AU633" i="112"/>
  <c r="AU634" i="112"/>
  <c r="AU638" i="112"/>
  <c r="AU232" i="112"/>
  <c r="BP295" i="112"/>
  <c r="CR294" i="112"/>
  <c r="CQ123" i="112"/>
  <c r="BO124" i="112"/>
  <c r="R252" i="112"/>
  <c r="BP252" i="112"/>
  <c r="R52" i="113"/>
  <c r="BO112" i="112"/>
  <c r="CQ111" i="112"/>
  <c r="BP216" i="113"/>
  <c r="BP217" i="113" s="1"/>
  <c r="R216" i="113"/>
  <c r="R255" i="113"/>
  <c r="R282" i="113"/>
  <c r="BP282" i="113"/>
  <c r="BP283" i="113" s="1"/>
  <c r="R183" i="112"/>
  <c r="BP183" i="112"/>
  <c r="BO295" i="112"/>
  <c r="CQ294" i="112"/>
  <c r="R231" i="113"/>
  <c r="CS24" i="112"/>
  <c r="BQ25" i="112"/>
  <c r="CQ210" i="112"/>
  <c r="BO211" i="112"/>
  <c r="R168" i="113"/>
  <c r="BP168" i="113"/>
  <c r="BP169" i="113" s="1"/>
  <c r="CQ291" i="112"/>
  <c r="BO292" i="112"/>
  <c r="R261" i="113"/>
  <c r="BQ39" i="112"/>
  <c r="CS39" i="112" s="1"/>
  <c r="S39" i="112"/>
  <c r="R87" i="112"/>
  <c r="BP87" i="112"/>
  <c r="BR195" i="112"/>
  <c r="R282" i="112"/>
  <c r="BQ282" i="112" s="1"/>
  <c r="BP78" i="113"/>
  <c r="BP79" i="113" s="1"/>
  <c r="R78" i="113"/>
  <c r="R123" i="112"/>
  <c r="BP123" i="112"/>
  <c r="CQ252" i="112"/>
  <c r="BO253" i="112"/>
  <c r="CQ60" i="112"/>
  <c r="BO61" i="112"/>
  <c r="S192" i="113"/>
  <c r="T192" i="113" s="1"/>
  <c r="BQ192" i="113"/>
  <c r="BQ193" i="113" s="1"/>
  <c r="R72" i="113"/>
  <c r="BP72" i="113"/>
  <c r="BP73" i="113" s="1"/>
  <c r="R298" i="112"/>
  <c r="BP294" i="113"/>
  <c r="BP295" i="113" s="1"/>
  <c r="R294" i="113"/>
  <c r="R267" i="113"/>
  <c r="BP15" i="112"/>
  <c r="R15" i="112"/>
  <c r="R12" i="113"/>
  <c r="BP12" i="113"/>
  <c r="BP13" i="113" s="1"/>
  <c r="BP210" i="112"/>
  <c r="R210" i="112"/>
  <c r="BQ204" i="113"/>
  <c r="BQ205" i="113" s="1"/>
  <c r="S204" i="113"/>
  <c r="T204" i="113" s="1"/>
  <c r="R292" i="112"/>
  <c r="BP291" i="112"/>
  <c r="R102" i="113"/>
  <c r="BP102" i="113"/>
  <c r="BP103" i="113" s="1"/>
  <c r="R273" i="113"/>
  <c r="BP282" i="112"/>
  <c r="BP252" i="113"/>
  <c r="BP253" i="113" s="1"/>
  <c r="R252" i="113"/>
  <c r="R132" i="113"/>
  <c r="BP132" i="113"/>
  <c r="BP133" i="113" s="1"/>
  <c r="BP276" i="113"/>
  <c r="BP277" i="113" s="1"/>
  <c r="R276" i="113"/>
  <c r="R291" i="113"/>
  <c r="BQ18" i="113"/>
  <c r="BQ19" i="113" s="1"/>
  <c r="S18" i="113"/>
  <c r="T18" i="113" s="1"/>
  <c r="BP267" i="112"/>
  <c r="R267" i="112"/>
  <c r="CQ147" i="112"/>
  <c r="BO148" i="112"/>
  <c r="R60" i="112"/>
  <c r="BP60" i="112"/>
  <c r="BP222" i="113"/>
  <c r="BP223" i="113" s="1"/>
  <c r="R222" i="113"/>
  <c r="BP144" i="112"/>
  <c r="R144" i="112"/>
  <c r="CQ30" i="112"/>
  <c r="BO31" i="112"/>
  <c r="BP234" i="113"/>
  <c r="BP235" i="113" s="1"/>
  <c r="R234" i="113"/>
  <c r="BP240" i="113"/>
  <c r="BP241" i="113" s="1"/>
  <c r="R240" i="113"/>
  <c r="R219" i="113"/>
  <c r="CQ15" i="112"/>
  <c r="BO16" i="112"/>
  <c r="BP264" i="113"/>
  <c r="BP265" i="113" s="1"/>
  <c r="R264" i="113"/>
  <c r="R156" i="112"/>
  <c r="BP156" i="112"/>
  <c r="R294" i="112"/>
  <c r="S205" i="113"/>
  <c r="BP288" i="113"/>
  <c r="BP289" i="113" s="1"/>
  <c r="R288" i="113"/>
  <c r="BO220" i="112"/>
  <c r="R303" i="113"/>
  <c r="R76" i="113"/>
  <c r="BP300" i="113"/>
  <c r="BP301" i="113" s="1"/>
  <c r="R300" i="113"/>
  <c r="R297" i="113"/>
  <c r="R237" i="113"/>
  <c r="BQ40" i="112"/>
  <c r="BP246" i="113"/>
  <c r="BP247" i="113" s="1"/>
  <c r="R246" i="113"/>
  <c r="R166" i="113"/>
  <c r="BQ228" i="112"/>
  <c r="CS228" i="112" s="1"/>
  <c r="S228" i="112"/>
  <c r="T228" i="112" s="1"/>
  <c r="R148" i="112"/>
  <c r="BP147" i="112"/>
  <c r="BP228" i="113"/>
  <c r="BP229" i="113" s="1"/>
  <c r="R228" i="113"/>
  <c r="BP111" i="112"/>
  <c r="R111" i="112"/>
  <c r="BP114" i="113"/>
  <c r="BP115" i="113" s="1"/>
  <c r="R114" i="113"/>
  <c r="R219" i="112"/>
  <c r="BP219" i="112"/>
  <c r="CR219" i="112" s="1"/>
  <c r="BO145" i="112"/>
  <c r="CQ144" i="112"/>
  <c r="R31" i="112"/>
  <c r="BP30" i="112"/>
  <c r="CQ183" i="112"/>
  <c r="BO184" i="112"/>
  <c r="R249" i="113"/>
  <c r="BQ249" i="113" s="1"/>
  <c r="BQ250" i="113" s="1"/>
  <c r="T24" i="112"/>
  <c r="BR24" i="112"/>
  <c r="R243" i="113"/>
  <c r="BO157" i="112"/>
  <c r="CQ156" i="112"/>
  <c r="BP270" i="113"/>
  <c r="BP271" i="113" s="1"/>
  <c r="R270" i="113"/>
  <c r="R225" i="113"/>
  <c r="BQ225" i="113" s="1"/>
  <c r="BQ226" i="113" s="1"/>
  <c r="R174" i="113"/>
  <c r="BP174" i="113"/>
  <c r="BP175" i="113" s="1"/>
  <c r="R108" i="113"/>
  <c r="BP108" i="113"/>
  <c r="BP109" i="113" s="1"/>
  <c r="BP258" i="113"/>
  <c r="BP259" i="113" s="1"/>
  <c r="R258" i="113"/>
  <c r="BP229" i="112"/>
  <c r="CR39" i="112"/>
  <c r="BP40" i="112"/>
  <c r="T58" i="112"/>
  <c r="CQ87" i="112"/>
  <c r="BO88" i="112"/>
  <c r="AU2175" i="112"/>
  <c r="AU2173" i="112"/>
  <c r="AU2172" i="112"/>
  <c r="AU2169" i="112"/>
  <c r="AU2168" i="112"/>
  <c r="AU2167" i="112"/>
  <c r="AU2166" i="112"/>
  <c r="AU2170" i="112"/>
  <c r="AU2171" i="112"/>
  <c r="AU2174" i="112"/>
  <c r="AU711" i="112"/>
  <c r="AU710" i="112"/>
  <c r="AU709" i="112"/>
  <c r="AU707" i="112"/>
  <c r="AU705" i="112"/>
  <c r="AU703" i="112"/>
  <c r="AU702" i="112"/>
  <c r="AU704" i="112"/>
  <c r="AU706" i="112"/>
  <c r="AU708" i="112"/>
  <c r="AU339" i="112"/>
  <c r="AU337" i="112"/>
  <c r="AU335" i="112"/>
  <c r="AU332" i="112"/>
  <c r="AU331" i="112"/>
  <c r="AU330" i="112"/>
  <c r="AU333" i="112"/>
  <c r="AU334" i="112"/>
  <c r="AU336" i="112"/>
  <c r="AU338" i="112"/>
  <c r="AU2259" i="112"/>
  <c r="AU2258" i="112"/>
  <c r="AU2257" i="112"/>
  <c r="AU2256" i="112"/>
  <c r="AU2255" i="112"/>
  <c r="AU2252" i="112"/>
  <c r="AU2251" i="112"/>
  <c r="AU2250" i="112"/>
  <c r="AU2253" i="112"/>
  <c r="AU2254" i="112"/>
  <c r="AU3590" i="112"/>
  <c r="AU3588" i="112"/>
  <c r="AU3586" i="112"/>
  <c r="AU3585" i="112"/>
  <c r="AU3584" i="112"/>
  <c r="AU3582" i="112"/>
  <c r="AU3583" i="112"/>
  <c r="AU3587" i="112"/>
  <c r="AU3589" i="112"/>
  <c r="AU3591" i="112"/>
  <c r="AU483" i="112"/>
  <c r="AU482" i="112"/>
  <c r="AU481" i="112"/>
  <c r="AU480" i="112"/>
  <c r="AU479" i="112"/>
  <c r="AU477" i="112"/>
  <c r="AU476" i="112"/>
  <c r="AU475" i="112"/>
  <c r="AU474" i="112"/>
  <c r="AU478" i="112"/>
  <c r="AU1023" i="113"/>
  <c r="AU1019" i="113"/>
  <c r="AU1018" i="113"/>
  <c r="AU1015" i="113"/>
  <c r="AU1014" i="113"/>
  <c r="AU1016" i="113"/>
  <c r="AU1017" i="113"/>
  <c r="AU1020" i="113"/>
  <c r="AU1021" i="113"/>
  <c r="AU1022" i="113"/>
  <c r="AU3363" i="113"/>
  <c r="AU3361" i="113"/>
  <c r="AU3360" i="113"/>
  <c r="AU3359" i="113"/>
  <c r="AU3357" i="113"/>
  <c r="AU3354" i="113"/>
  <c r="AU3356" i="113"/>
  <c r="AU3355" i="113"/>
  <c r="AU3358" i="113"/>
  <c r="AU3362" i="113"/>
  <c r="AU3287" i="113"/>
  <c r="AU3282" i="113"/>
  <c r="AU3284" i="113"/>
  <c r="AU3283" i="113"/>
  <c r="AU3285" i="113"/>
  <c r="AU3286" i="113"/>
  <c r="AU3288" i="113"/>
  <c r="AU3289" i="113"/>
  <c r="AU3290" i="113"/>
  <c r="AU3291" i="113"/>
  <c r="AU267" i="112"/>
  <c r="AU265" i="112"/>
  <c r="AU261" i="112"/>
  <c r="AU260" i="112"/>
  <c r="AU258" i="112"/>
  <c r="AU259" i="112"/>
  <c r="AU262" i="112"/>
  <c r="AU263" i="112"/>
  <c r="AU264" i="112"/>
  <c r="AU266" i="112"/>
  <c r="AU1286" i="112"/>
  <c r="AU1282" i="112"/>
  <c r="AU1281" i="112"/>
  <c r="AU1278" i="112"/>
  <c r="AU1279" i="112"/>
  <c r="AU1280" i="112"/>
  <c r="AU1283" i="112"/>
  <c r="AU1284" i="112"/>
  <c r="AU1285" i="112"/>
  <c r="AU1287" i="112"/>
  <c r="AU243" i="113"/>
  <c r="AU241" i="113"/>
  <c r="AU237" i="113"/>
  <c r="AU235" i="113"/>
  <c r="AU234" i="113"/>
  <c r="AU236" i="113"/>
  <c r="AU238" i="113"/>
  <c r="AU239" i="113"/>
  <c r="AU240" i="113"/>
  <c r="AU242" i="113"/>
  <c r="AU1167" i="112"/>
  <c r="AU1166" i="112"/>
  <c r="AU1165" i="112"/>
  <c r="AU1163" i="112"/>
  <c r="AU1161" i="112"/>
  <c r="AU1160" i="112"/>
  <c r="AU1159" i="112"/>
  <c r="AU1158" i="112"/>
  <c r="AU1162" i="112"/>
  <c r="AU1164" i="112"/>
  <c r="AU700" i="112"/>
  <c r="AU712" i="112"/>
  <c r="AU2717" i="112"/>
  <c r="AU712" i="113"/>
  <c r="AU233" i="113"/>
  <c r="AU1576" i="112"/>
  <c r="AU2260" i="112"/>
  <c r="AU1432" i="112"/>
  <c r="AU1612" i="113"/>
  <c r="AU1900" i="113"/>
  <c r="AU2008" i="112"/>
  <c r="AU1024" i="113"/>
  <c r="AU1540" i="112"/>
  <c r="AU1456" i="112"/>
  <c r="AU1132" i="112"/>
  <c r="AU540" i="113"/>
  <c r="AU640" i="113"/>
  <c r="AU280" i="112"/>
  <c r="AU1793" i="112"/>
  <c r="AU3581" i="112"/>
  <c r="AU1024" i="112"/>
  <c r="AU2861" i="112"/>
  <c r="AU2224" i="113"/>
  <c r="AU556" i="112"/>
  <c r="AU2319" i="113"/>
  <c r="AU2317" i="113"/>
  <c r="AU2315" i="113"/>
  <c r="AU2310" i="113"/>
  <c r="AU2311" i="113"/>
  <c r="AU2312" i="113"/>
  <c r="AU2313" i="113"/>
  <c r="AU2314" i="113"/>
  <c r="AU2316" i="113"/>
  <c r="AU2318" i="113"/>
  <c r="AU566" i="112"/>
  <c r="AU565" i="112"/>
  <c r="AU558" i="112"/>
  <c r="AU559" i="112"/>
  <c r="AU560" i="112"/>
  <c r="AU561" i="112"/>
  <c r="AU562" i="112"/>
  <c r="AU563" i="112"/>
  <c r="AU564" i="112"/>
  <c r="AU567" i="112"/>
  <c r="AU854" i="112"/>
  <c r="AU853" i="112"/>
  <c r="AU852" i="112"/>
  <c r="AU851" i="112"/>
  <c r="AU847" i="112"/>
  <c r="AU848" i="112"/>
  <c r="AU846" i="112"/>
  <c r="AU849" i="112"/>
  <c r="AU850" i="112"/>
  <c r="AU855" i="112"/>
  <c r="AU746" i="113"/>
  <c r="AU743" i="113"/>
  <c r="AU742" i="113"/>
  <c r="AU740" i="113"/>
  <c r="AU739" i="113"/>
  <c r="AU738" i="113"/>
  <c r="AU741" i="113"/>
  <c r="AU744" i="113"/>
  <c r="AU745" i="113"/>
  <c r="AU747" i="113"/>
  <c r="AU711" i="113"/>
  <c r="AU707" i="113"/>
  <c r="AU706" i="113"/>
  <c r="AU703" i="113"/>
  <c r="AU702" i="113"/>
  <c r="AU704" i="113"/>
  <c r="AU705" i="113"/>
  <c r="AU708" i="113"/>
  <c r="AU709" i="113"/>
  <c r="AU710" i="113"/>
  <c r="AU533" i="113"/>
  <c r="AU1849" i="112"/>
  <c r="AU1847" i="112"/>
  <c r="AU1846" i="112"/>
  <c r="AU1845" i="112"/>
  <c r="AU1843" i="112"/>
  <c r="AU1842" i="112"/>
  <c r="AU1844" i="112"/>
  <c r="AU1848" i="112"/>
  <c r="AU1850" i="112"/>
  <c r="AU1851" i="112"/>
  <c r="AU1898" i="113"/>
  <c r="AU1897" i="113"/>
  <c r="AU1896" i="113"/>
  <c r="AU1892" i="113"/>
  <c r="AU1890" i="113"/>
  <c r="AU1891" i="113"/>
  <c r="AU1893" i="113"/>
  <c r="AU1894" i="113"/>
  <c r="AU1895" i="113"/>
  <c r="AU1899" i="113"/>
  <c r="AU2007" i="112"/>
  <c r="AU2006" i="112"/>
  <c r="AU2005" i="112"/>
  <c r="AU2003" i="112"/>
  <c r="AU2001" i="112"/>
  <c r="AU2000" i="112"/>
  <c r="AU1999" i="112"/>
  <c r="AU1998" i="112"/>
  <c r="AU2002" i="112"/>
  <c r="AU2004" i="112"/>
  <c r="AU303" i="113"/>
  <c r="AU301" i="113"/>
  <c r="AU299" i="113"/>
  <c r="AU298" i="113"/>
  <c r="AU297" i="113"/>
  <c r="AU296" i="113"/>
  <c r="AU294" i="113"/>
  <c r="AU295" i="113"/>
  <c r="AU300" i="113"/>
  <c r="AU302" i="113"/>
  <c r="AU1107" i="112"/>
  <c r="AU1105" i="112"/>
  <c r="AU1099" i="112"/>
  <c r="AU1100" i="112"/>
  <c r="AU1098" i="112"/>
  <c r="AU1101" i="112"/>
  <c r="AU1102" i="112"/>
  <c r="AU1103" i="112"/>
  <c r="AU1104" i="112"/>
  <c r="AU1106" i="112"/>
  <c r="AU447" i="113"/>
  <c r="AU445" i="113"/>
  <c r="AU442" i="113"/>
  <c r="AU439" i="113"/>
  <c r="AU438" i="113"/>
  <c r="AU440" i="113"/>
  <c r="AU441" i="113"/>
  <c r="AU443" i="113"/>
  <c r="AU444" i="113"/>
  <c r="AU446" i="113"/>
  <c r="AU535" i="113"/>
  <c r="AU635" i="113"/>
  <c r="AU534" i="113"/>
  <c r="AU634" i="113"/>
  <c r="AU633" i="113"/>
  <c r="AU631" i="113"/>
  <c r="AU531" i="113"/>
  <c r="AU630" i="113"/>
  <c r="AU530" i="113"/>
  <c r="AU632" i="113"/>
  <c r="AU532" i="113"/>
  <c r="AU536" i="113"/>
  <c r="AU636" i="113"/>
  <c r="AU537" i="113"/>
  <c r="AU637" i="113"/>
  <c r="AU538" i="113"/>
  <c r="AU638" i="113"/>
  <c r="AU539" i="113"/>
  <c r="AU639" i="113"/>
  <c r="AU735" i="112"/>
  <c r="AU733" i="112"/>
  <c r="AU732" i="112"/>
  <c r="AU731" i="112"/>
  <c r="AU730" i="112"/>
  <c r="AU727" i="112"/>
  <c r="AU726" i="112"/>
  <c r="AU728" i="112"/>
  <c r="AU729" i="112"/>
  <c r="AU734" i="112"/>
  <c r="AU302" i="112"/>
  <c r="AU301" i="112"/>
  <c r="AU299" i="112"/>
  <c r="AU298" i="112"/>
  <c r="AU295" i="112"/>
  <c r="AU296" i="112"/>
  <c r="AU294" i="112"/>
  <c r="AU297" i="112"/>
  <c r="AU300" i="112"/>
  <c r="AU303" i="112"/>
  <c r="AU556" i="113"/>
  <c r="AU2463" i="113"/>
  <c r="AU2461" i="113"/>
  <c r="AU2458" i="113"/>
  <c r="AU2457" i="113"/>
  <c r="AU2456" i="113"/>
  <c r="AU2455" i="113"/>
  <c r="AU2454" i="113"/>
  <c r="AU2459" i="113"/>
  <c r="AU2460" i="113"/>
  <c r="AU2462" i="113"/>
  <c r="AU2319" i="112"/>
  <c r="AU2317" i="112"/>
  <c r="AU2310" i="112"/>
  <c r="AU2311" i="112"/>
  <c r="AU2312" i="112"/>
  <c r="AU2313" i="112"/>
  <c r="AU2314" i="112"/>
  <c r="AU2315" i="112"/>
  <c r="AU2316" i="112"/>
  <c r="AU2318" i="112"/>
  <c r="AU2103" i="113"/>
  <c r="AU2101" i="113"/>
  <c r="AU2100" i="113"/>
  <c r="AU2099" i="113"/>
  <c r="AU2094" i="113"/>
  <c r="AU2095" i="113"/>
  <c r="AU2096" i="113"/>
  <c r="AU2097" i="113"/>
  <c r="AU2098" i="113"/>
  <c r="AU2102" i="113"/>
  <c r="AU1599" i="112"/>
  <c r="AU1597" i="112"/>
  <c r="AU1590" i="112"/>
  <c r="AU1592" i="112"/>
  <c r="AU1591" i="112"/>
  <c r="AU1593" i="112"/>
  <c r="AU1594" i="112"/>
  <c r="AU1595" i="112"/>
  <c r="AU1596" i="112"/>
  <c r="AU1598" i="112"/>
  <c r="AU2439" i="112"/>
  <c r="AU2438" i="112"/>
  <c r="AU2437" i="112"/>
  <c r="AU2435" i="112"/>
  <c r="AU2431" i="112"/>
  <c r="AU2430" i="112"/>
  <c r="AU2432" i="112"/>
  <c r="AU2433" i="112"/>
  <c r="AU2434" i="112"/>
  <c r="AU2436" i="112"/>
  <c r="AU2223" i="113"/>
  <c r="AU2220" i="113"/>
  <c r="AU2216" i="113"/>
  <c r="AU2214" i="113"/>
  <c r="AU2215" i="113"/>
  <c r="AU2217" i="113"/>
  <c r="AU2218" i="113"/>
  <c r="AU2219" i="113"/>
  <c r="AU2221" i="113"/>
  <c r="AU2222" i="113"/>
  <c r="AU2427" i="112"/>
  <c r="AU2426" i="112"/>
  <c r="AU2425" i="112"/>
  <c r="AU2424" i="112"/>
  <c r="AU2423" i="112"/>
  <c r="AU2422" i="112"/>
  <c r="AU2421" i="112"/>
  <c r="AU2419" i="112"/>
  <c r="AU2418" i="112"/>
  <c r="AU2420" i="112"/>
  <c r="AU555" i="112"/>
  <c r="AU554" i="112"/>
  <c r="AU553" i="112"/>
  <c r="AU549" i="112"/>
  <c r="AU547" i="112"/>
  <c r="AU548" i="112"/>
  <c r="AU546" i="112"/>
  <c r="AU550" i="112"/>
  <c r="AU551" i="112"/>
  <c r="AU552" i="112"/>
  <c r="AU1972" i="113"/>
  <c r="AU2176" i="112"/>
  <c r="AU2825" i="112"/>
  <c r="AU1565" i="112"/>
  <c r="AU748" i="113"/>
  <c r="AU1937" i="112"/>
  <c r="AU2152" i="112"/>
  <c r="AU1864" i="112"/>
  <c r="AU2333" i="113"/>
  <c r="AU3557" i="112"/>
  <c r="AU1456" i="113"/>
  <c r="AU2368" i="113"/>
  <c r="AU484" i="112"/>
  <c r="AU3293" i="112"/>
  <c r="AU3364" i="113"/>
  <c r="AU3292" i="113"/>
  <c r="AU3437" i="112"/>
  <c r="AU448" i="113"/>
  <c r="AU304" i="112"/>
  <c r="AU505" i="113"/>
  <c r="AU605" i="113"/>
  <c r="AU737" i="113"/>
  <c r="AU3005" i="112"/>
  <c r="AU2464" i="113"/>
  <c r="AU2320" i="112"/>
  <c r="AU161" i="112"/>
  <c r="AU244" i="113"/>
  <c r="AU1744" i="112"/>
  <c r="AU820" i="113"/>
  <c r="AU1969" i="113"/>
  <c r="AU1967" i="113"/>
  <c r="AU1965" i="113"/>
  <c r="AU1964" i="113"/>
  <c r="AU1962" i="113"/>
  <c r="AU1963" i="113"/>
  <c r="AU1966" i="113"/>
  <c r="AU1968" i="113"/>
  <c r="AU1970" i="113"/>
  <c r="AU1971" i="113"/>
  <c r="AU962" i="113"/>
  <c r="AU961" i="113"/>
  <c r="AU960" i="113"/>
  <c r="AU959" i="113"/>
  <c r="AU957" i="113"/>
  <c r="AU955" i="113"/>
  <c r="AU954" i="113"/>
  <c r="AU956" i="113"/>
  <c r="AU958" i="113"/>
  <c r="AU963" i="113"/>
  <c r="AU698" i="112"/>
  <c r="AU697" i="112"/>
  <c r="AU696" i="112"/>
  <c r="AU693" i="112"/>
  <c r="AU691" i="112"/>
  <c r="AU690" i="112"/>
  <c r="AU692" i="112"/>
  <c r="AU694" i="112"/>
  <c r="AU695" i="112"/>
  <c r="AU699" i="112"/>
  <c r="AU875" i="112"/>
  <c r="AU873" i="112"/>
  <c r="AU872" i="112"/>
  <c r="AU871" i="112"/>
  <c r="AU870" i="112"/>
  <c r="AU874" i="112"/>
  <c r="AU876" i="112"/>
  <c r="AU877" i="112"/>
  <c r="AU878" i="112"/>
  <c r="AU879" i="112"/>
  <c r="AU2151" i="112"/>
  <c r="AU2148" i="112"/>
  <c r="AU2147" i="112"/>
  <c r="AU2145" i="112"/>
  <c r="AU2143" i="112"/>
  <c r="AU2142" i="112"/>
  <c r="AU2144" i="112"/>
  <c r="AU2146" i="112"/>
  <c r="AU2149" i="112"/>
  <c r="AU2150" i="112"/>
  <c r="AU1863" i="112"/>
  <c r="AU1857" i="112"/>
  <c r="AU1854" i="112"/>
  <c r="AU1856" i="112"/>
  <c r="AU1855" i="112"/>
  <c r="AU1858" i="112"/>
  <c r="AU1859" i="112"/>
  <c r="AU1860" i="112"/>
  <c r="AU1861" i="112"/>
  <c r="AU1862" i="112"/>
  <c r="AU1573" i="112"/>
  <c r="AU1571" i="112"/>
  <c r="AU1570" i="112"/>
  <c r="AU1569" i="112"/>
  <c r="AU1566" i="112"/>
  <c r="AU1567" i="112"/>
  <c r="AU1568" i="112"/>
  <c r="AU1572" i="112"/>
  <c r="AU1574" i="112"/>
  <c r="AU1575" i="112"/>
  <c r="AU2295" i="112"/>
  <c r="AU2291" i="112"/>
  <c r="AU2289" i="112"/>
  <c r="AU2287" i="112"/>
  <c r="AU2286" i="112"/>
  <c r="AU2288" i="112"/>
  <c r="AU2290" i="112"/>
  <c r="AU2292" i="112"/>
  <c r="AU2293" i="112"/>
  <c r="AU2294" i="112"/>
  <c r="AU1611" i="113"/>
  <c r="AU1609" i="113"/>
  <c r="AU1605" i="113"/>
  <c r="AU1602" i="113"/>
  <c r="AU1603" i="113"/>
  <c r="AU1604" i="113"/>
  <c r="AU1606" i="113"/>
  <c r="AU1607" i="113"/>
  <c r="AU1608" i="113"/>
  <c r="AU1610" i="113"/>
  <c r="AU1142" i="112"/>
  <c r="AU1141" i="112"/>
  <c r="AU1139" i="112"/>
  <c r="AU1137" i="112"/>
  <c r="AU1136" i="112"/>
  <c r="AU1135" i="112"/>
  <c r="AU1134" i="112"/>
  <c r="AU1138" i="112"/>
  <c r="AU1140" i="112"/>
  <c r="AU1143" i="112"/>
  <c r="AU1707" i="112"/>
  <c r="AU1702" i="112"/>
  <c r="AU1701" i="112"/>
  <c r="AU1699" i="112"/>
  <c r="AU1700" i="112"/>
  <c r="AU1698" i="112"/>
  <c r="AU1703" i="112"/>
  <c r="AU1704" i="112"/>
  <c r="AU1705" i="112"/>
  <c r="AU1706" i="112"/>
  <c r="AU591" i="112"/>
  <c r="AU589" i="112"/>
  <c r="AU587" i="112"/>
  <c r="AU585" i="112"/>
  <c r="AU582" i="112"/>
  <c r="AU584" i="112"/>
  <c r="AU583" i="112"/>
  <c r="AU586" i="112"/>
  <c r="AU588" i="112"/>
  <c r="AU590" i="112"/>
  <c r="AU1131" i="112"/>
  <c r="AU1130" i="112"/>
  <c r="AU1127" i="112"/>
  <c r="AU1126" i="112"/>
  <c r="AU1125" i="112"/>
  <c r="AU1124" i="112"/>
  <c r="AU1122" i="112"/>
  <c r="AU1123" i="112"/>
  <c r="AU1128" i="112"/>
  <c r="AU1129" i="112"/>
  <c r="AU52" i="113"/>
  <c r="AU279" i="112"/>
  <c r="AU278" i="112"/>
  <c r="AU277" i="112"/>
  <c r="AU276" i="112"/>
  <c r="AU275" i="112"/>
  <c r="AU274" i="112"/>
  <c r="AU271" i="112"/>
  <c r="AU270" i="112"/>
  <c r="AU272" i="112"/>
  <c r="AU273" i="112"/>
  <c r="AU99" i="112"/>
  <c r="AU98" i="112"/>
  <c r="AU97" i="112"/>
  <c r="AU95" i="112"/>
  <c r="AU93" i="112"/>
  <c r="AU92" i="112"/>
  <c r="AU91" i="112"/>
  <c r="AU90" i="112"/>
  <c r="AU94" i="112"/>
  <c r="AU96" i="112"/>
  <c r="AU1023" i="112"/>
  <c r="AU1021" i="112"/>
  <c r="AU1020" i="112"/>
  <c r="AU1019" i="112"/>
  <c r="AU1014" i="112"/>
  <c r="AU1016" i="112"/>
  <c r="AU1015" i="112"/>
  <c r="AU1017" i="112"/>
  <c r="AU1018" i="112"/>
  <c r="AU1022" i="112"/>
  <c r="AU563" i="113"/>
  <c r="AU663" i="113"/>
  <c r="AU561" i="113"/>
  <c r="AU661" i="113"/>
  <c r="AU657" i="113"/>
  <c r="AU655" i="113"/>
  <c r="AU555" i="113"/>
  <c r="AU654" i="113"/>
  <c r="AU554" i="113"/>
  <c r="AU656" i="113"/>
  <c r="AU558" i="113"/>
  <c r="AU658" i="113"/>
  <c r="AU559" i="113"/>
  <c r="AU659" i="113"/>
  <c r="AU560" i="113"/>
  <c r="AU660" i="113"/>
  <c r="AU562" i="113"/>
  <c r="AU662" i="113"/>
  <c r="AU1743" i="112"/>
  <c r="AU1738" i="112"/>
  <c r="AU1737" i="112"/>
  <c r="AU1734" i="112"/>
  <c r="AU1736" i="112"/>
  <c r="AU1735" i="112"/>
  <c r="AU1739" i="112"/>
  <c r="AU1740" i="112"/>
  <c r="AU1741" i="112"/>
  <c r="AU1742" i="112"/>
  <c r="AU1816" i="113"/>
  <c r="AU577" i="113"/>
  <c r="AU677" i="113"/>
  <c r="AU964" i="113"/>
  <c r="AU856" i="112"/>
  <c r="AU2032" i="112"/>
  <c r="AU2296" i="112"/>
  <c r="AU1672" i="113"/>
  <c r="AU953" i="113"/>
  <c r="AU3592" i="112"/>
  <c r="AU2440" i="113"/>
  <c r="AU1997" i="112"/>
  <c r="AU1708" i="112"/>
  <c r="AU736" i="112"/>
  <c r="AU100" i="112"/>
  <c r="AU2104" i="113"/>
  <c r="AU564" i="113"/>
  <c r="AU664" i="113"/>
  <c r="AU2440" i="112"/>
  <c r="AU1601" i="113"/>
  <c r="AU1813" i="113"/>
  <c r="AU1811" i="113"/>
  <c r="AU1809" i="113"/>
  <c r="AU1806" i="113"/>
  <c r="AU1807" i="113"/>
  <c r="AU1808" i="113"/>
  <c r="AU1810" i="113"/>
  <c r="AU1812" i="113"/>
  <c r="AU1814" i="113"/>
  <c r="AU1815" i="113"/>
  <c r="AU891" i="113"/>
  <c r="AU889" i="113"/>
  <c r="AU887" i="113"/>
  <c r="AU884" i="113"/>
  <c r="AU883" i="113"/>
  <c r="AU882" i="113"/>
  <c r="AU885" i="113"/>
  <c r="AU886" i="113"/>
  <c r="AU888" i="113"/>
  <c r="AU890" i="113"/>
  <c r="AU999" i="112"/>
  <c r="AU997" i="112"/>
  <c r="AU996" i="112"/>
  <c r="AU995" i="112"/>
  <c r="AU994" i="112"/>
  <c r="AU993" i="112"/>
  <c r="AU991" i="112"/>
  <c r="AU992" i="112"/>
  <c r="AU990" i="112"/>
  <c r="AU998" i="112"/>
  <c r="AU1887" i="112"/>
  <c r="AU1885" i="112"/>
  <c r="AU1884" i="112"/>
  <c r="AU1883" i="112"/>
  <c r="AU1882" i="112"/>
  <c r="AU1881" i="112"/>
  <c r="AU1880" i="112"/>
  <c r="AU1878" i="112"/>
  <c r="AU1879" i="112"/>
  <c r="AU1886" i="112"/>
  <c r="AU2282" i="112"/>
  <c r="AU2278" i="112"/>
  <c r="AU2277" i="112"/>
  <c r="AU2276" i="112"/>
  <c r="AU2275" i="112"/>
  <c r="AU2274" i="112"/>
  <c r="AU2279" i="112"/>
  <c r="AU2280" i="112"/>
  <c r="AU2281" i="112"/>
  <c r="AU2283" i="112"/>
  <c r="AU2041" i="113"/>
  <c r="AU2039" i="113"/>
  <c r="AU2038" i="113"/>
  <c r="AU2034" i="113"/>
  <c r="AU2035" i="113"/>
  <c r="AU2036" i="113"/>
  <c r="AU2037" i="113"/>
  <c r="AU2040" i="113"/>
  <c r="AU2042" i="113"/>
  <c r="AU2043" i="113"/>
  <c r="AU2031" i="112"/>
  <c r="AU2029" i="112"/>
  <c r="AU2027" i="112"/>
  <c r="AU2026" i="112"/>
  <c r="AU2025" i="112"/>
  <c r="AU2022" i="112"/>
  <c r="AU2023" i="112"/>
  <c r="AU2024" i="112"/>
  <c r="AU2028" i="112"/>
  <c r="AU2030" i="112"/>
  <c r="AU1431" i="112"/>
  <c r="AU1430" i="112"/>
  <c r="AU1428" i="112"/>
  <c r="AU1422" i="112"/>
  <c r="AU1424" i="112"/>
  <c r="AU1423" i="112"/>
  <c r="AU1425" i="112"/>
  <c r="AU1426" i="112"/>
  <c r="AU1427" i="112"/>
  <c r="AU1429" i="112"/>
  <c r="AU1671" i="113"/>
  <c r="AU1670" i="113"/>
  <c r="AU1669" i="113"/>
  <c r="AU1662" i="113"/>
  <c r="AU1663" i="113"/>
  <c r="AU1664" i="113"/>
  <c r="AU1665" i="113"/>
  <c r="AU1666" i="113"/>
  <c r="AU1667" i="113"/>
  <c r="AU1668" i="113"/>
  <c r="AU1455" i="113"/>
  <c r="AU1454" i="113"/>
  <c r="AU1451" i="113"/>
  <c r="AU1450" i="113"/>
  <c r="AU1448" i="113"/>
  <c r="AU1447" i="113"/>
  <c r="AU1446" i="113"/>
  <c r="AU1449" i="113"/>
  <c r="AU1452" i="113"/>
  <c r="AU1453" i="113"/>
  <c r="AU1305" i="112"/>
  <c r="AU1302" i="112"/>
  <c r="AU1304" i="112"/>
  <c r="AU1303" i="112"/>
  <c r="AU1306" i="112"/>
  <c r="AU1307" i="112"/>
  <c r="AU1308" i="112"/>
  <c r="AU1309" i="112"/>
  <c r="AU1310" i="112"/>
  <c r="AU1311" i="112"/>
  <c r="AU2438" i="113"/>
  <c r="AU2437" i="113"/>
  <c r="AU2435" i="113"/>
  <c r="AU2430" i="113"/>
  <c r="AU2432" i="113"/>
  <c r="AU2431" i="113"/>
  <c r="AU2433" i="113"/>
  <c r="AU2434" i="113"/>
  <c r="AU2436" i="113"/>
  <c r="AU2439" i="113"/>
  <c r="AU2366" i="113"/>
  <c r="AU2363" i="113"/>
  <c r="AU2362" i="113"/>
  <c r="AU2361" i="113"/>
  <c r="AU2360" i="113"/>
  <c r="AU2358" i="113"/>
  <c r="AU2359" i="113"/>
  <c r="AU2364" i="113"/>
  <c r="AU2365" i="113"/>
  <c r="AU2367" i="113"/>
  <c r="AU50" i="112"/>
  <c r="AU49" i="112"/>
  <c r="AU46" i="112"/>
  <c r="AU45" i="112"/>
  <c r="AU42" i="112"/>
  <c r="AU43" i="112"/>
  <c r="AU44" i="112"/>
  <c r="AU47" i="112"/>
  <c r="AU48" i="112"/>
  <c r="AU51" i="112"/>
  <c r="AU1539" i="112"/>
  <c r="AU1536" i="112"/>
  <c r="AU1535" i="112"/>
  <c r="AU1533" i="112"/>
  <c r="AU1532" i="112"/>
  <c r="AU1531" i="112"/>
  <c r="AU1530" i="112"/>
  <c r="AU1534" i="112"/>
  <c r="AU1537" i="112"/>
  <c r="AU1538" i="112"/>
  <c r="AU1455" i="112"/>
  <c r="AU1453" i="112"/>
  <c r="AU1452" i="112"/>
  <c r="AU1451" i="112"/>
  <c r="AU1450" i="112"/>
  <c r="AU1447" i="112"/>
  <c r="AU1446" i="112"/>
  <c r="AU1448" i="112"/>
  <c r="AU1449" i="112"/>
  <c r="AU1454" i="112"/>
  <c r="AU819" i="113"/>
  <c r="AU818" i="113"/>
  <c r="AU814" i="113"/>
  <c r="AU813" i="113"/>
  <c r="AU811" i="113"/>
  <c r="AU810" i="113"/>
  <c r="AU812" i="113"/>
  <c r="AU815" i="113"/>
  <c r="AU816" i="113"/>
  <c r="AU817" i="113"/>
  <c r="AU2295" i="113"/>
  <c r="AU2294" i="113"/>
  <c r="AU2293" i="113"/>
  <c r="AU2292" i="113"/>
  <c r="AU2291" i="113"/>
  <c r="AU2290" i="113"/>
  <c r="AU2289" i="113"/>
  <c r="AU2286" i="113"/>
  <c r="AU2288" i="113"/>
  <c r="AU2287" i="113"/>
  <c r="AU2320" i="113"/>
  <c r="AU892" i="113"/>
  <c r="AU1000" i="112"/>
  <c r="AU1888" i="112"/>
  <c r="AU568" i="112"/>
  <c r="AU2284" i="112"/>
  <c r="AU880" i="112"/>
  <c r="AU2044" i="113"/>
  <c r="AU340" i="112"/>
  <c r="AU1144" i="112"/>
  <c r="AU1852" i="112"/>
  <c r="AU1312" i="112"/>
  <c r="AU2501" i="113"/>
  <c r="AU1889" i="113"/>
  <c r="AU52" i="112"/>
  <c r="AU592" i="112"/>
  <c r="AU304" i="113"/>
  <c r="AU1108" i="112"/>
  <c r="AU268" i="112"/>
  <c r="AU449" i="112"/>
  <c r="AU1288" i="112"/>
  <c r="AU1600" i="112"/>
  <c r="AU2428" i="112"/>
  <c r="AU845" i="112"/>
  <c r="AU2296" i="113"/>
  <c r="AU1168" i="112"/>
  <c r="BQ163" i="112"/>
  <c r="CS162" i="112"/>
  <c r="BR76" i="112"/>
  <c r="CT75" i="112"/>
  <c r="BQ10" i="112"/>
  <c r="CS9" i="112"/>
  <c r="BQ103" i="112"/>
  <c r="CS102" i="112"/>
  <c r="CS270" i="112"/>
  <c r="BQ175" i="112"/>
  <c r="CS174" i="112"/>
  <c r="S204" i="112"/>
  <c r="BQ204" i="112"/>
  <c r="AF48" i="112"/>
  <c r="CD48" i="112"/>
  <c r="AG172" i="112"/>
  <c r="CD21" i="112"/>
  <c r="AF21" i="112"/>
  <c r="AF55" i="112"/>
  <c r="CR255" i="112"/>
  <c r="BP256" i="112"/>
  <c r="BP298" i="112"/>
  <c r="CR297" i="112"/>
  <c r="BP118" i="112"/>
  <c r="CR117" i="112"/>
  <c r="AG97" i="112"/>
  <c r="BQ196" i="112"/>
  <c r="CS195" i="112"/>
  <c r="T186" i="112"/>
  <c r="CR18" i="112"/>
  <c r="BP19" i="112"/>
  <c r="S220" i="113"/>
  <c r="BQ219" i="113"/>
  <c r="BQ220" i="113" s="1"/>
  <c r="S189" i="113"/>
  <c r="BQ189" i="113"/>
  <c r="BQ190" i="113" s="1"/>
  <c r="CD54" i="112"/>
  <c r="CR48" i="112"/>
  <c r="BP49" i="112"/>
  <c r="T64" i="112"/>
  <c r="BQ129" i="112"/>
  <c r="S129" i="112"/>
  <c r="CE171" i="112"/>
  <c r="CE111" i="112"/>
  <c r="AG111" i="112"/>
  <c r="CE33" i="112"/>
  <c r="AG33" i="112"/>
  <c r="CD57" i="112"/>
  <c r="AF57" i="112"/>
  <c r="CD69" i="112"/>
  <c r="AF69" i="112"/>
  <c r="AF151" i="112"/>
  <c r="S192" i="112"/>
  <c r="BQ192" i="112"/>
  <c r="S67" i="112"/>
  <c r="BR66" i="112" s="1"/>
  <c r="S34" i="112"/>
  <c r="BQ33" i="112"/>
  <c r="AF300" i="112"/>
  <c r="CD300" i="112"/>
  <c r="BP232" i="112"/>
  <c r="CR231" i="112"/>
  <c r="AG193" i="112"/>
  <c r="S105" i="113"/>
  <c r="BQ105" i="113"/>
  <c r="BQ106" i="113" s="1"/>
  <c r="AG114" i="112"/>
  <c r="BQ258" i="112"/>
  <c r="S258" i="112"/>
  <c r="S21" i="113"/>
  <c r="BQ21" i="113"/>
  <c r="BQ22" i="113" s="1"/>
  <c r="BQ115" i="112"/>
  <c r="CS114" i="112"/>
  <c r="AG304" i="112"/>
  <c r="CE147" i="112"/>
  <c r="AG147" i="112"/>
  <c r="BQ12" i="112"/>
  <c r="S12" i="112"/>
  <c r="AF115" i="112"/>
  <c r="BR172" i="112"/>
  <c r="CT171" i="112"/>
  <c r="CE228" i="112"/>
  <c r="AG228" i="112"/>
  <c r="CE45" i="112"/>
  <c r="BR46" i="112" s="1"/>
  <c r="AG45" i="112"/>
  <c r="BR90" i="113"/>
  <c r="BR91" i="113" s="1"/>
  <c r="T90" i="113"/>
  <c r="AF187" i="112"/>
  <c r="S216" i="112"/>
  <c r="BQ216" i="112"/>
  <c r="BQ127" i="112"/>
  <c r="CS126" i="112"/>
  <c r="T222" i="112"/>
  <c r="T285" i="113"/>
  <c r="T279" i="113"/>
  <c r="S33" i="113"/>
  <c r="BQ33" i="113"/>
  <c r="BQ34" i="113" s="1"/>
  <c r="CE276" i="112"/>
  <c r="AG234" i="112"/>
  <c r="BP142" i="112"/>
  <c r="CR141" i="112"/>
  <c r="AG13" i="112"/>
  <c r="AF67" i="112"/>
  <c r="BR27" i="112"/>
  <c r="T27" i="112"/>
  <c r="CR72" i="112"/>
  <c r="BP73" i="112"/>
  <c r="BP82" i="112"/>
  <c r="CR81" i="112"/>
  <c r="AF204" i="112"/>
  <c r="CD204" i="112"/>
  <c r="S81" i="113"/>
  <c r="BQ81" i="113"/>
  <c r="BQ82" i="113" s="1"/>
  <c r="T112" i="112"/>
  <c r="BP58" i="112"/>
  <c r="CR57" i="112"/>
  <c r="S213" i="112"/>
  <c r="BQ213" i="112"/>
  <c r="S45" i="113"/>
  <c r="BQ45" i="113"/>
  <c r="BQ46" i="113" s="1"/>
  <c r="S39" i="113"/>
  <c r="BQ39" i="113"/>
  <c r="BQ40" i="113" s="1"/>
  <c r="S238" i="113"/>
  <c r="BQ237" i="113"/>
  <c r="BQ238" i="113" s="1"/>
  <c r="BP235" i="112"/>
  <c r="CR234" i="112"/>
  <c r="S237" i="112"/>
  <c r="BQ237" i="112"/>
  <c r="S139" i="112"/>
  <c r="BR138" i="112" s="1"/>
  <c r="AG133" i="112"/>
  <c r="CE132" i="112"/>
  <c r="S274" i="113"/>
  <c r="BQ273" i="113"/>
  <c r="BQ274" i="113" s="1"/>
  <c r="T25" i="113"/>
  <c r="CD270" i="112"/>
  <c r="BQ271" i="112" s="1"/>
  <c r="AF270" i="112"/>
  <c r="S129" i="113"/>
  <c r="BQ129" i="113"/>
  <c r="BQ130" i="113" s="1"/>
  <c r="AG126" i="112"/>
  <c r="AF220" i="112"/>
  <c r="CE303" i="112"/>
  <c r="S268" i="113"/>
  <c r="BQ267" i="113"/>
  <c r="BQ268" i="113" s="1"/>
  <c r="S264" i="112"/>
  <c r="T264" i="112" s="1"/>
  <c r="BQ264" i="112"/>
  <c r="CS21" i="112"/>
  <c r="BQ22" i="112"/>
  <c r="AG282" i="112"/>
  <c r="S115" i="112"/>
  <c r="BR114" i="112" s="1"/>
  <c r="S108" i="112"/>
  <c r="T108" i="112" s="1"/>
  <c r="BQ108" i="112"/>
  <c r="CD258" i="112"/>
  <c r="AF258" i="112"/>
  <c r="CD66" i="112"/>
  <c r="T102" i="112"/>
  <c r="S163" i="112"/>
  <c r="BR162" i="112" s="1"/>
  <c r="S256" i="112"/>
  <c r="BQ255" i="112"/>
  <c r="BR198" i="113"/>
  <c r="BR199" i="113" s="1"/>
  <c r="T198" i="113"/>
  <c r="BQ153" i="112"/>
  <c r="S153" i="112"/>
  <c r="S177" i="113"/>
  <c r="BQ177" i="113"/>
  <c r="BQ178" i="113" s="1"/>
  <c r="CS186" i="112"/>
  <c r="S19" i="112"/>
  <c r="BQ18" i="112"/>
  <c r="T52" i="112"/>
  <c r="S180" i="112"/>
  <c r="BQ180" i="112"/>
  <c r="AF72" i="112"/>
  <c r="CD72" i="112"/>
  <c r="CD129" i="112"/>
  <c r="AF129" i="112"/>
  <c r="T76" i="112"/>
  <c r="T67" i="113"/>
  <c r="CE213" i="112"/>
  <c r="AG213" i="112"/>
  <c r="BP130" i="112"/>
  <c r="CR129" i="112"/>
  <c r="CD81" i="112"/>
  <c r="AF81" i="112"/>
  <c r="T64" i="113"/>
  <c r="S232" i="113"/>
  <c r="BQ231" i="113"/>
  <c r="BQ232" i="113" s="1"/>
  <c r="S93" i="113"/>
  <c r="BQ93" i="113"/>
  <c r="BQ94" i="113" s="1"/>
  <c r="AF108" i="112"/>
  <c r="CD108" i="112"/>
  <c r="AG148" i="112"/>
  <c r="S36" i="112"/>
  <c r="BQ36" i="112"/>
  <c r="CR192" i="112"/>
  <c r="BP193" i="112"/>
  <c r="S250" i="113"/>
  <c r="AG76" i="112"/>
  <c r="S295" i="112"/>
  <c r="S232" i="112"/>
  <c r="BQ231" i="112"/>
  <c r="S99" i="113"/>
  <c r="BQ99" i="113"/>
  <c r="BQ100" i="113" s="1"/>
  <c r="CE261" i="112"/>
  <c r="AG261" i="112"/>
  <c r="S63" i="113"/>
  <c r="BQ63" i="113"/>
  <c r="BQ64" i="113" s="1"/>
  <c r="T49" i="113"/>
  <c r="BR159" i="112"/>
  <c r="T159" i="112"/>
  <c r="S286" i="112"/>
  <c r="CD246" i="112"/>
  <c r="AF246" i="112"/>
  <c r="T163" i="113"/>
  <c r="S15" i="113"/>
  <c r="BQ15" i="113"/>
  <c r="BQ16" i="113" s="1"/>
  <c r="T172" i="112"/>
  <c r="S195" i="113"/>
  <c r="BQ195" i="113"/>
  <c r="BQ196" i="113" s="1"/>
  <c r="BP13" i="112"/>
  <c r="CR12" i="112"/>
  <c r="BR162" i="113"/>
  <c r="BR163" i="113" s="1"/>
  <c r="S225" i="112"/>
  <c r="BQ225" i="112"/>
  <c r="S96" i="112"/>
  <c r="BQ96" i="112"/>
  <c r="BR280" i="112"/>
  <c r="CT279" i="112"/>
  <c r="AF268" i="112"/>
  <c r="CD105" i="112"/>
  <c r="AF105" i="112"/>
  <c r="S127" i="112"/>
  <c r="BR126" i="112" s="1"/>
  <c r="AG52" i="112"/>
  <c r="CS222" i="112"/>
  <c r="CE159" i="112"/>
  <c r="AG159" i="112"/>
  <c r="AG208" i="112"/>
  <c r="S87" i="113"/>
  <c r="BQ87" i="113"/>
  <c r="BQ88" i="113" s="1"/>
  <c r="BR30" i="113"/>
  <c r="BR31" i="113" s="1"/>
  <c r="T30" i="113"/>
  <c r="AF91" i="112"/>
  <c r="BP10" i="113"/>
  <c r="BP5" i="113" a="1"/>
  <c r="BP5" i="113" s="1"/>
  <c r="T97" i="112"/>
  <c r="BR42" i="113"/>
  <c r="BR43" i="113" s="1"/>
  <c r="T42" i="113"/>
  <c r="T270" i="112"/>
  <c r="BP151" i="112"/>
  <c r="CR150" i="112"/>
  <c r="T58" i="113"/>
  <c r="S120" i="112"/>
  <c r="BQ120" i="112"/>
  <c r="T66" i="112"/>
  <c r="CE30" i="112"/>
  <c r="AF180" i="112"/>
  <c r="CD180" i="112"/>
  <c r="CE267" i="112"/>
  <c r="AG267" i="112"/>
  <c r="BR66" i="113"/>
  <c r="BR67" i="113" s="1"/>
  <c r="CE264" i="112"/>
  <c r="AG264" i="112"/>
  <c r="S51" i="113"/>
  <c r="BQ51" i="113"/>
  <c r="BQ52" i="113" s="1"/>
  <c r="CE150" i="112"/>
  <c r="AG150" i="112"/>
  <c r="T210" i="113"/>
  <c r="T198" i="112"/>
  <c r="BR180" i="113"/>
  <c r="BR181" i="113" s="1"/>
  <c r="T180" i="113"/>
  <c r="CR213" i="112"/>
  <c r="BP214" i="112"/>
  <c r="T138" i="112"/>
  <c r="T208" i="112"/>
  <c r="CR237" i="112"/>
  <c r="BP238" i="112"/>
  <c r="BQ246" i="112"/>
  <c r="S246" i="112"/>
  <c r="AG138" i="112"/>
  <c r="S135" i="113"/>
  <c r="BQ135" i="113"/>
  <c r="BQ136" i="113" s="1"/>
  <c r="T190" i="113"/>
  <c r="S6" i="112"/>
  <c r="BQ6" i="112"/>
  <c r="CE186" i="112"/>
  <c r="AG186" i="112"/>
  <c r="AF288" i="112"/>
  <c r="CD288" i="112"/>
  <c r="AG90" i="112"/>
  <c r="CD141" i="112"/>
  <c r="AF141" i="112"/>
  <c r="BR207" i="112"/>
  <c r="T207" i="112"/>
  <c r="S201" i="113"/>
  <c r="BQ201" i="113"/>
  <c r="BQ202" i="113" s="1"/>
  <c r="AG78" i="112"/>
  <c r="S223" i="112"/>
  <c r="CR108" i="112"/>
  <c r="BP109" i="112"/>
  <c r="S262" i="113"/>
  <c r="BQ261" i="113"/>
  <c r="BQ262" i="113" s="1"/>
  <c r="BR51" i="112"/>
  <c r="AF96" i="112"/>
  <c r="CD96" i="112"/>
  <c r="AF19" i="112"/>
  <c r="CD18" i="112"/>
  <c r="CR204" i="112"/>
  <c r="BP205" i="112"/>
  <c r="AF199" i="112"/>
  <c r="CE207" i="112"/>
  <c r="AG207" i="112"/>
  <c r="S244" i="112"/>
  <c r="BQ243" i="112"/>
  <c r="S226" i="113"/>
  <c r="BP154" i="112"/>
  <c r="CR153" i="112"/>
  <c r="BQ189" i="112"/>
  <c r="S189" i="112"/>
  <c r="CE39" i="112"/>
  <c r="AG39" i="112"/>
  <c r="S283" i="112"/>
  <c r="T85" i="113"/>
  <c r="BR54" i="113"/>
  <c r="BR55" i="113" s="1"/>
  <c r="T54" i="113"/>
  <c r="S69" i="113"/>
  <c r="BQ69" i="113"/>
  <c r="BQ70" i="113" s="1"/>
  <c r="S111" i="113"/>
  <c r="BQ111" i="113"/>
  <c r="BQ112" i="113" s="1"/>
  <c r="AF283" i="112"/>
  <c r="CE282" i="112" s="1"/>
  <c r="S75" i="113"/>
  <c r="BQ75" i="113"/>
  <c r="BQ76" i="113" s="1"/>
  <c r="S183" i="113"/>
  <c r="BQ183" i="113"/>
  <c r="BQ184" i="113" s="1"/>
  <c r="CR180" i="112"/>
  <c r="BP181" i="112"/>
  <c r="S207" i="113"/>
  <c r="BQ207" i="113"/>
  <c r="BQ208" i="113" s="1"/>
  <c r="AF103" i="112"/>
  <c r="BR63" i="112"/>
  <c r="T63" i="112"/>
  <c r="CE210" i="112"/>
  <c r="AG210" i="112"/>
  <c r="S79" i="112"/>
  <c r="S273" i="112"/>
  <c r="BQ273" i="112"/>
  <c r="T78" i="112"/>
  <c r="AF10" i="112"/>
  <c r="AF79" i="112"/>
  <c r="AF192" i="112"/>
  <c r="CD192" i="112"/>
  <c r="BQ165" i="112"/>
  <c r="S165" i="112"/>
  <c r="CR36" i="112"/>
  <c r="BP37" i="112"/>
  <c r="T184" i="112"/>
  <c r="T160" i="112"/>
  <c r="BQ177" i="112"/>
  <c r="S177" i="112"/>
  <c r="CT195" i="112"/>
  <c r="T136" i="112"/>
  <c r="S298" i="113"/>
  <c r="BQ297" i="113"/>
  <c r="BQ298" i="113" s="1"/>
  <c r="BQ69" i="112"/>
  <c r="S69" i="112"/>
  <c r="T139" i="113"/>
  <c r="S57" i="113"/>
  <c r="BQ57" i="113"/>
  <c r="BQ58" i="113" s="1"/>
  <c r="BR84" i="113"/>
  <c r="BR85" i="113" s="1"/>
  <c r="AF237" i="112"/>
  <c r="CD237" i="112"/>
  <c r="S211" i="113"/>
  <c r="BQ160" i="112"/>
  <c r="CS159" i="112"/>
  <c r="S10" i="112"/>
  <c r="BR9" i="112" s="1"/>
  <c r="CD189" i="112"/>
  <c r="AF189" i="112"/>
  <c r="AF225" i="112"/>
  <c r="CD225" i="112"/>
  <c r="CR225" i="112"/>
  <c r="BP226" i="112"/>
  <c r="CR96" i="112"/>
  <c r="BP97" i="112"/>
  <c r="CD93" i="112"/>
  <c r="AF93" i="112"/>
  <c r="T147" i="112"/>
  <c r="S103" i="112"/>
  <c r="S153" i="113"/>
  <c r="BQ153" i="113"/>
  <c r="BQ154" i="113" s="1"/>
  <c r="S292" i="113"/>
  <c r="BQ291" i="113"/>
  <c r="BQ292" i="113" s="1"/>
  <c r="AF273" i="112"/>
  <c r="CD273" i="112"/>
  <c r="BQ133" i="112"/>
  <c r="CS132" i="112"/>
  <c r="T54" i="112"/>
  <c r="S187" i="112"/>
  <c r="BR186" i="112" s="1"/>
  <c r="CE99" i="112"/>
  <c r="AG99" i="112"/>
  <c r="AG100" i="112"/>
  <c r="S261" i="112"/>
  <c r="BQ261" i="112"/>
  <c r="S9" i="113"/>
  <c r="BQ9" i="113"/>
  <c r="AG88" i="112"/>
  <c r="BQ201" i="112"/>
  <c r="S201" i="112"/>
  <c r="CR120" i="112"/>
  <c r="BP121" i="112"/>
  <c r="BQ66" i="112"/>
  <c r="T28" i="112"/>
  <c r="CT42" i="112"/>
  <c r="BR43" i="112"/>
  <c r="S256" i="113"/>
  <c r="BQ255" i="113"/>
  <c r="BQ256" i="113" s="1"/>
  <c r="AF84" i="112"/>
  <c r="CD84" i="112"/>
  <c r="BR304" i="112"/>
  <c r="CT303" i="112"/>
  <c r="T13" i="112"/>
  <c r="S280" i="113"/>
  <c r="CD150" i="112"/>
  <c r="BQ210" i="113"/>
  <c r="BQ211" i="113" s="1"/>
  <c r="T90" i="112"/>
  <c r="S199" i="112"/>
  <c r="BR198" i="112" s="1"/>
  <c r="BQ198" i="112"/>
  <c r="BR60" i="113"/>
  <c r="BR61" i="113" s="1"/>
  <c r="T60" i="113"/>
  <c r="AG162" i="112"/>
  <c r="BP223" i="112"/>
  <c r="CR222" i="112"/>
  <c r="S171" i="113"/>
  <c r="BQ171" i="113"/>
  <c r="BQ172" i="113" s="1"/>
  <c r="S165" i="113"/>
  <c r="BQ165" i="113"/>
  <c r="BQ166" i="113" s="1"/>
  <c r="BQ139" i="112"/>
  <c r="CS138" i="112"/>
  <c r="BP247" i="112"/>
  <c r="CR246" i="112"/>
  <c r="BQ294" i="112"/>
  <c r="T150" i="112"/>
  <c r="S300" i="112"/>
  <c r="BQ300" i="112"/>
  <c r="AF120" i="112"/>
  <c r="CD120" i="112"/>
  <c r="CD12" i="112"/>
  <c r="AF12" i="112"/>
  <c r="CR6" i="112"/>
  <c r="BP7" i="112"/>
  <c r="S147" i="113"/>
  <c r="BQ147" i="113"/>
  <c r="BQ148" i="113" s="1"/>
  <c r="CD186" i="112"/>
  <c r="BQ187" i="112" s="1"/>
  <c r="AG196" i="112"/>
  <c r="CD90" i="112"/>
  <c r="BQ208" i="112"/>
  <c r="CS207" i="112"/>
  <c r="S288" i="112"/>
  <c r="BQ288" i="112"/>
  <c r="S117" i="113"/>
  <c r="BQ117" i="113"/>
  <c r="BQ118" i="113" s="1"/>
  <c r="CD78" i="112"/>
  <c r="BQ79" i="112" s="1"/>
  <c r="CS249" i="112"/>
  <c r="AF175" i="112"/>
  <c r="BR285" i="112"/>
  <c r="T285" i="112"/>
  <c r="BQ52" i="112"/>
  <c r="CS51" i="112"/>
  <c r="BQ105" i="112"/>
  <c r="S105" i="112"/>
  <c r="S84" i="112"/>
  <c r="BQ84" i="112"/>
  <c r="BQ93" i="112"/>
  <c r="S93" i="112"/>
  <c r="AG124" i="112"/>
  <c r="CR243" i="112"/>
  <c r="BP244" i="112"/>
  <c r="S271" i="112"/>
  <c r="BR270" i="112" s="1"/>
  <c r="S244" i="113"/>
  <c r="BQ243" i="113"/>
  <c r="BQ244" i="113" s="1"/>
  <c r="S27" i="113"/>
  <c r="BQ27" i="113"/>
  <c r="BQ28" i="113" s="1"/>
  <c r="BR156" i="113"/>
  <c r="BR157" i="113" s="1"/>
  <c r="T156" i="113"/>
  <c r="S175" i="112"/>
  <c r="BR174" i="112" s="1"/>
  <c r="CD153" i="112"/>
  <c r="AF153" i="112"/>
  <c r="BQ297" i="112"/>
  <c r="S297" i="112"/>
  <c r="BQ117" i="112"/>
  <c r="S117" i="112"/>
  <c r="AF235" i="112"/>
  <c r="CE234" i="112" s="1"/>
  <c r="BP190" i="112"/>
  <c r="CR189" i="112"/>
  <c r="T79" i="113"/>
  <c r="AF127" i="112"/>
  <c r="CE126" i="112" s="1"/>
  <c r="T88" i="112"/>
  <c r="CD177" i="112"/>
  <c r="AF177" i="112"/>
  <c r="CD222" i="112"/>
  <c r="BQ223" i="112" s="1"/>
  <c r="AF222" i="112"/>
  <c r="S304" i="113"/>
  <c r="BQ303" i="113"/>
  <c r="BQ304" i="113" s="1"/>
  <c r="CE27" i="112"/>
  <c r="AG27" i="112"/>
  <c r="CE195" i="112"/>
  <c r="BR196" i="112" s="1"/>
  <c r="AG195" i="112"/>
  <c r="CD165" i="112"/>
  <c r="AF165" i="112"/>
  <c r="CE54" i="112"/>
  <c r="AG54" i="112"/>
  <c r="BR136" i="112"/>
  <c r="CT135" i="112"/>
  <c r="S48" i="112"/>
  <c r="BQ48" i="112"/>
  <c r="BQ64" i="112"/>
  <c r="CS63" i="112"/>
  <c r="S141" i="113"/>
  <c r="BQ141" i="113"/>
  <c r="BQ142" i="113" s="1"/>
  <c r="CE216" i="112"/>
  <c r="AG216" i="112"/>
  <c r="CR273" i="112"/>
  <c r="BP274" i="112"/>
  <c r="CS78" i="112"/>
  <c r="CE219" i="112"/>
  <c r="AG219" i="112"/>
  <c r="CD297" i="112"/>
  <c r="AF297" i="112"/>
  <c r="T175" i="113"/>
  <c r="BP166" i="112"/>
  <c r="CR165" i="112"/>
  <c r="AG232" i="112"/>
  <c r="BP178" i="112"/>
  <c r="CR177" i="112"/>
  <c r="BP34" i="112"/>
  <c r="CR33" i="112"/>
  <c r="CE15" i="112"/>
  <c r="AG15" i="112"/>
  <c r="T174" i="112"/>
  <c r="S123" i="113"/>
  <c r="BQ123" i="113"/>
  <c r="BQ124" i="113" s="1"/>
  <c r="T124" i="112"/>
  <c r="BP70" i="112"/>
  <c r="CR69" i="112"/>
  <c r="BR144" i="113"/>
  <c r="BR145" i="113" s="1"/>
  <c r="T144" i="113"/>
  <c r="BP259" i="112"/>
  <c r="CR258" i="112"/>
  <c r="CD117" i="112"/>
  <c r="AF117" i="112"/>
  <c r="BR126" i="113"/>
  <c r="BR127" i="113" s="1"/>
  <c r="T126" i="113"/>
  <c r="T114" i="112"/>
  <c r="AG64" i="112"/>
  <c r="T9" i="112"/>
  <c r="CE198" i="112"/>
  <c r="AG198" i="112"/>
  <c r="S91" i="112"/>
  <c r="CD285" i="112"/>
  <c r="AF285" i="112"/>
  <c r="BP217" i="112"/>
  <c r="CR216" i="112"/>
  <c r="BR132" i="112"/>
  <c r="T133" i="112"/>
  <c r="T126" i="112"/>
  <c r="BQ55" i="112"/>
  <c r="CS54" i="112"/>
  <c r="S159" i="113"/>
  <c r="BQ159" i="113"/>
  <c r="BQ160" i="113" s="1"/>
  <c r="CE102" i="112"/>
  <c r="AG102" i="112"/>
  <c r="AG276" i="112"/>
  <c r="AF139" i="112"/>
  <c r="CR261" i="112"/>
  <c r="BP262" i="112"/>
  <c r="BQ141" i="112"/>
  <c r="S141" i="112"/>
  <c r="CE63" i="112"/>
  <c r="AG63" i="112"/>
  <c r="AF249" i="112"/>
  <c r="CD249" i="112"/>
  <c r="BQ250" i="112" s="1"/>
  <c r="BQ28" i="112"/>
  <c r="CS27" i="112"/>
  <c r="BP202" i="112"/>
  <c r="CR201" i="112"/>
  <c r="S72" i="112"/>
  <c r="BQ72" i="112"/>
  <c r="BQ81" i="112"/>
  <c r="S81" i="112"/>
  <c r="AG184" i="112"/>
  <c r="BQ57" i="112"/>
  <c r="S57" i="112"/>
  <c r="S286" i="113"/>
  <c r="BQ90" i="112"/>
  <c r="CE174" i="112"/>
  <c r="AG174" i="112"/>
  <c r="CE9" i="112"/>
  <c r="AG9" i="112"/>
  <c r="BQ234" i="112"/>
  <c r="S234" i="112"/>
  <c r="CE51" i="112"/>
  <c r="AG51" i="112"/>
  <c r="AF244" i="112"/>
  <c r="CD243" i="112"/>
  <c r="S55" i="112"/>
  <c r="BQ151" i="112"/>
  <c r="CS150" i="112"/>
  <c r="CR300" i="112"/>
  <c r="BP301" i="112"/>
  <c r="T73" i="113"/>
  <c r="AG160" i="112"/>
  <c r="BP265" i="112"/>
  <c r="CR264" i="112"/>
  <c r="CD201" i="112"/>
  <c r="AF201" i="112"/>
  <c r="CE252" i="112"/>
  <c r="AG252" i="112"/>
  <c r="AF163" i="112"/>
  <c r="AF256" i="112"/>
  <c r="CD255" i="112"/>
  <c r="CR288" i="112"/>
  <c r="BP289" i="112"/>
  <c r="AF6" i="112"/>
  <c r="CD6" i="112"/>
  <c r="BR21" i="112"/>
  <c r="T21" i="112"/>
  <c r="S151" i="112"/>
  <c r="BR99" i="112"/>
  <c r="BR249" i="112"/>
  <c r="T249" i="112"/>
  <c r="BQ285" i="112"/>
  <c r="CE66" i="112"/>
  <c r="AG66" i="112"/>
  <c r="T196" i="113"/>
  <c r="BP106" i="112"/>
  <c r="CR105" i="112"/>
  <c r="CR84" i="112"/>
  <c r="BP85" i="112"/>
  <c r="BP94" i="112"/>
  <c r="CR93" i="112"/>
  <c r="BR138" i="113"/>
  <c r="BR139" i="113" s="1"/>
  <c r="AR2788" i="112"/>
  <c r="AT1916" i="112"/>
  <c r="AT2756" i="112"/>
  <c r="AR2352" i="112"/>
  <c r="AT3184" i="112"/>
  <c r="AQ917" i="112"/>
  <c r="AR157" i="113"/>
  <c r="AR2043" i="112"/>
  <c r="AR3517" i="113"/>
  <c r="AR551" i="113"/>
  <c r="AQ1901" i="112"/>
  <c r="AR2938" i="113"/>
  <c r="AQ341" i="113"/>
  <c r="AT1635" i="112"/>
  <c r="AT3151" i="112"/>
  <c r="AR3156" i="113"/>
  <c r="AR1232" i="112"/>
  <c r="AT765" i="112"/>
  <c r="AR3074" i="112"/>
  <c r="AT1170" i="112"/>
  <c r="AR55" i="112"/>
  <c r="AR3543" i="112"/>
  <c r="AQ3017" i="113"/>
  <c r="AR2896" i="112"/>
  <c r="AQ2681" i="112"/>
  <c r="AQ3509" i="112"/>
  <c r="AR2609" i="112"/>
  <c r="AR2404" i="113"/>
  <c r="AR2331" i="112"/>
  <c r="AR1919" i="113"/>
  <c r="AT3330" i="112"/>
  <c r="AR3370" i="112"/>
  <c r="AR1197" i="112"/>
  <c r="AT2203" i="112"/>
  <c r="AR56" i="112"/>
  <c r="AR2613" i="112"/>
  <c r="AR884" i="112"/>
  <c r="AR2795" i="113"/>
  <c r="AR772" i="113"/>
  <c r="AR2246" i="112"/>
  <c r="AT9" i="112"/>
  <c r="AR912" i="113"/>
  <c r="AT3540" i="112"/>
  <c r="AR2297" i="112"/>
  <c r="AR3484" i="112"/>
  <c r="AR515" i="112"/>
  <c r="AR986" i="113"/>
  <c r="AR3010" i="112"/>
  <c r="AT911" i="112"/>
  <c r="AR1202" i="113"/>
  <c r="AR3217" i="112"/>
  <c r="AR2276" i="113"/>
  <c r="AR1460" i="112"/>
  <c r="AT3179" i="112"/>
  <c r="AR2612" i="112"/>
  <c r="AT2887" i="112"/>
  <c r="AR598" i="112"/>
  <c r="AT3333" i="112"/>
  <c r="AR2863" i="112"/>
  <c r="AT2102" i="112"/>
  <c r="AR2059" i="113"/>
  <c r="AR2183" i="112"/>
  <c r="AR840" i="113"/>
  <c r="AQ2141" i="113"/>
  <c r="AR2277" i="113"/>
  <c r="AT3359" i="112"/>
  <c r="AR2241" i="112"/>
  <c r="AS17" i="112"/>
  <c r="AT1145" i="112"/>
  <c r="AQ809" i="112"/>
  <c r="AT195" i="112"/>
  <c r="AT1433" i="112"/>
  <c r="AQ2644" i="113"/>
  <c r="AR907" i="112"/>
  <c r="AR2866" i="113"/>
  <c r="AT914" i="112"/>
  <c r="AT2186" i="112"/>
  <c r="AR1237" i="112"/>
  <c r="AR2576" i="113"/>
  <c r="AT1090" i="112"/>
  <c r="AT801" i="112"/>
  <c r="AR1322" i="112"/>
  <c r="AR333" i="113"/>
  <c r="AT949" i="112"/>
  <c r="AT889" i="112"/>
  <c r="AQ1277" i="113"/>
  <c r="AR3083" i="113"/>
  <c r="AR2718" i="113"/>
  <c r="AR3066" i="112"/>
  <c r="AT1173" i="112"/>
  <c r="AR3216" i="112"/>
  <c r="AR10" i="112"/>
  <c r="AT3363" i="112"/>
  <c r="AT3535" i="112"/>
  <c r="AR2867" i="112"/>
  <c r="AR2528" i="112"/>
  <c r="AR1204" i="112"/>
  <c r="AR1491" i="112"/>
  <c r="AQ1493" i="112"/>
  <c r="AR3080" i="113"/>
  <c r="AR407" i="112"/>
  <c r="AQ1349" i="113"/>
  <c r="AR517" i="112"/>
  <c r="AR2467" i="113"/>
  <c r="AT1196" i="112"/>
  <c r="AT2757" i="112"/>
  <c r="AR2347" i="112"/>
  <c r="AT3213" i="112"/>
  <c r="AR837" i="113"/>
  <c r="AR2870" i="113"/>
  <c r="AT2579" i="112"/>
  <c r="AT53" i="112"/>
  <c r="AQ89" i="112"/>
  <c r="AR172" i="112"/>
  <c r="AR2937" i="113"/>
  <c r="AT746" i="112"/>
  <c r="AT519" i="112"/>
  <c r="AR3076" i="112"/>
  <c r="AR1558" i="113"/>
  <c r="AR3086" i="113"/>
  <c r="AT1238" i="112"/>
  <c r="AR1088" i="112"/>
  <c r="AR406" i="113"/>
  <c r="AR57" i="112"/>
  <c r="AR2348" i="113"/>
  <c r="AR2888" i="112"/>
  <c r="AT803" i="112"/>
  <c r="AR408" i="112"/>
  <c r="AR267" i="113"/>
  <c r="AR1029" i="112"/>
  <c r="AR3008" i="113"/>
  <c r="AR1559" i="113"/>
  <c r="AR3587" i="113"/>
  <c r="AR3535" i="112"/>
  <c r="AR2182" i="112"/>
  <c r="AT1175" i="112"/>
  <c r="AR2643" i="112"/>
  <c r="AR1924" i="112"/>
  <c r="AR802" i="112"/>
  <c r="AR1780" i="113"/>
  <c r="AR1341" i="112"/>
  <c r="AR1490" i="113"/>
  <c r="AT3334" i="112"/>
  <c r="AT3218" i="112"/>
  <c r="AR512" i="112"/>
  <c r="AR3085" i="113"/>
  <c r="AR3475" i="112"/>
  <c r="AT3158" i="112"/>
  <c r="AR1603" i="112"/>
  <c r="AT1053" i="112"/>
  <c r="AR2616" i="112"/>
  <c r="AT1094" i="112"/>
  <c r="AR370" i="112"/>
  <c r="AR3395" i="112"/>
  <c r="AT3364" i="112"/>
  <c r="AT2355" i="112"/>
  <c r="AT1541" i="112"/>
  <c r="AT1923" i="112"/>
  <c r="AT269" i="112"/>
  <c r="AR1109" i="112"/>
  <c r="AR2670" i="112"/>
  <c r="AT1342" i="112"/>
  <c r="AR1915" i="113"/>
  <c r="AT3039" i="112"/>
  <c r="AT771" i="112"/>
  <c r="AR1487" i="113"/>
  <c r="AR1376" i="112"/>
  <c r="AQ2680" i="113"/>
  <c r="AR513" i="112"/>
  <c r="AQ1637" i="112"/>
  <c r="AR1377" i="112"/>
  <c r="AR410" i="113"/>
  <c r="AR2721" i="112"/>
  <c r="AT2385" i="112"/>
  <c r="AR2534" i="112"/>
  <c r="AR1489" i="112"/>
  <c r="AR3478" i="112"/>
  <c r="AR1050" i="113"/>
  <c r="AS2189" i="112"/>
  <c r="AR1482" i="113"/>
  <c r="AR1036" i="112"/>
  <c r="AQ413" i="112"/>
  <c r="AR265" i="113"/>
  <c r="AR3370" i="113"/>
  <c r="AR2330" i="112"/>
  <c r="AT1627" i="112"/>
  <c r="AR1844" i="113"/>
  <c r="AR1702" i="113"/>
  <c r="AR3075" i="112"/>
  <c r="AT2242" i="112"/>
  <c r="AR3376" i="113"/>
  <c r="AR2356" i="113"/>
  <c r="AR857" i="112"/>
  <c r="AT2865" i="112"/>
  <c r="AR3396" i="112"/>
  <c r="AR475" i="113"/>
  <c r="AT1492" i="112"/>
  <c r="AT1180" i="112"/>
  <c r="AR626" i="112"/>
  <c r="AR1200" i="112"/>
  <c r="AR1346" i="112"/>
  <c r="AR914" i="113"/>
  <c r="AT3536" i="112"/>
  <c r="AT187" i="112"/>
  <c r="AR1025" i="112"/>
  <c r="AR1027" i="112"/>
  <c r="AQ1241" i="112"/>
  <c r="AR2207" i="113"/>
  <c r="AR85" i="112"/>
  <c r="AR713" i="113"/>
  <c r="AR2680" i="112"/>
  <c r="AR2326" i="112"/>
  <c r="AT82" i="112"/>
  <c r="AT3335" i="112"/>
  <c r="AR122" i="113"/>
  <c r="AQ1205" i="112"/>
  <c r="AT2208" i="112"/>
  <c r="AR58" i="112"/>
  <c r="AT170" i="112"/>
  <c r="AR1324" i="112"/>
  <c r="AT2869" i="112"/>
  <c r="AQ664" i="112"/>
  <c r="AT1344" i="112"/>
  <c r="AR1173" i="112"/>
  <c r="AT626" i="112"/>
  <c r="AT3006" i="112"/>
  <c r="AT2928" i="112"/>
  <c r="AT1461" i="112"/>
  <c r="AR1321" i="112"/>
  <c r="AT1314" i="112"/>
  <c r="AT1746" i="112"/>
  <c r="AR1636" i="113"/>
  <c r="AT3354" i="112"/>
  <c r="AR169" i="112"/>
  <c r="AT769" i="112"/>
  <c r="AR480" i="113"/>
  <c r="AR2465" i="113"/>
  <c r="AT11" i="112"/>
  <c r="AQ2968" i="112"/>
  <c r="AR623" i="113"/>
  <c r="AR3503" i="112"/>
  <c r="AR618" i="112"/>
  <c r="AR3393" i="112"/>
  <c r="AR1771" i="113"/>
  <c r="AR713" i="112"/>
  <c r="AR548" i="113"/>
  <c r="AR1895" i="112"/>
  <c r="AR2099" i="112"/>
  <c r="AR335" i="113"/>
  <c r="AT1633" i="112"/>
  <c r="AT3156" i="112"/>
  <c r="AR1611" i="112"/>
  <c r="AR1234" i="112"/>
  <c r="AT767" i="112"/>
  <c r="AR2238" i="113"/>
  <c r="AT2061" i="112"/>
  <c r="AQ988" i="112"/>
  <c r="AR951" i="112"/>
  <c r="AR1270" i="113"/>
  <c r="AR245" i="113"/>
  <c r="AT1921" i="112"/>
  <c r="AS1385" i="112"/>
  <c r="AR3439" i="113"/>
  <c r="AT1747" i="112"/>
  <c r="AR1673" i="113"/>
  <c r="AR1180" i="112"/>
  <c r="AR1900" i="112"/>
  <c r="AR1345" i="112"/>
  <c r="AR1485" i="113"/>
  <c r="AR3196" i="112"/>
  <c r="AT594" i="112"/>
  <c r="AT3011" i="112"/>
  <c r="AR2886" i="112"/>
  <c r="AR1777" i="112"/>
  <c r="AR2942" i="113"/>
  <c r="AT744" i="112"/>
  <c r="AQ2873" i="112"/>
  <c r="AR979" i="113"/>
  <c r="AQ3161" i="113"/>
  <c r="AT3031" i="112"/>
  <c r="AR742" i="112"/>
  <c r="AQ3485" i="112"/>
  <c r="AR155" i="113"/>
  <c r="AR2243" i="113"/>
  <c r="AR3295" i="113"/>
  <c r="AR78" i="112"/>
  <c r="AR1748" i="112"/>
  <c r="AQ2140" i="112"/>
  <c r="AR2728" i="112"/>
  <c r="AR3256" i="112"/>
  <c r="AR2470" i="113"/>
  <c r="AT2637" i="112"/>
  <c r="AQ2657" i="113"/>
  <c r="AR3480" i="112"/>
  <c r="AT1381" i="112"/>
  <c r="AR771" i="112"/>
  <c r="AT62" i="112"/>
  <c r="AR2350" i="113"/>
  <c r="AR3481" i="112"/>
  <c r="AR479" i="113"/>
  <c r="AR2728" i="113"/>
  <c r="AT599" i="112"/>
  <c r="AT2351" i="112"/>
  <c r="AR3038" i="112"/>
  <c r="AR2388" i="112"/>
  <c r="AR124" i="113"/>
  <c r="AR88" i="112"/>
  <c r="AT2600" i="112"/>
  <c r="AR1089" i="112"/>
  <c r="AR1606" i="112"/>
  <c r="AT1489" i="112"/>
  <c r="AR1847" i="113"/>
  <c r="AT1095" i="112"/>
  <c r="AQ3580" i="113"/>
  <c r="AR1126" i="113"/>
  <c r="AQ1853" i="113"/>
  <c r="AQ856" i="113"/>
  <c r="AT2326" i="112"/>
  <c r="AR371" i="112"/>
  <c r="AR1459" i="112"/>
  <c r="AR3224" i="113"/>
  <c r="AQ2069" i="112"/>
  <c r="AT2100" i="112"/>
  <c r="AR2066" i="113"/>
  <c r="AT1486" i="112"/>
  <c r="AQ1205" i="113"/>
  <c r="AQ3400" i="113"/>
  <c r="AT1605" i="112"/>
  <c r="AR2386" i="113"/>
  <c r="AQ2045" i="112"/>
  <c r="AR3515" i="113"/>
  <c r="AR52" i="113"/>
  <c r="AR627" i="112"/>
  <c r="AR3194" i="112"/>
  <c r="AR3539" i="112"/>
  <c r="AR2526" i="112"/>
  <c r="AR1488" i="112"/>
  <c r="AT517" i="112"/>
  <c r="AT2465" i="112"/>
  <c r="AR1631" i="113"/>
  <c r="AR1236" i="112"/>
  <c r="AR2583" i="113"/>
  <c r="AR189" i="113"/>
  <c r="AR916" i="113"/>
  <c r="AT1031" i="112"/>
  <c r="AT514" i="112"/>
  <c r="AR1467" i="112"/>
  <c r="AT3181" i="112"/>
  <c r="AR1320" i="112"/>
  <c r="AT1321" i="112"/>
  <c r="AR2638" i="112"/>
  <c r="AT2894" i="112"/>
  <c r="AR404" i="113"/>
  <c r="AT2583" i="112"/>
  <c r="AR2241" i="113"/>
  <c r="AR3502" i="112"/>
  <c r="AQ568" i="113"/>
  <c r="AR1990" i="113"/>
  <c r="AT2929" i="112"/>
  <c r="AR3296" i="113"/>
  <c r="AT1001" i="112"/>
  <c r="AT520" i="112"/>
  <c r="AR2799" i="113"/>
  <c r="AT2352" i="112"/>
  <c r="AR1892" i="112"/>
  <c r="AR331" i="113"/>
  <c r="AR1094" i="112"/>
  <c r="AQ3113" i="112"/>
  <c r="AR3157" i="113"/>
  <c r="AT623" i="112"/>
  <c r="AR821" i="113"/>
  <c r="AR80" i="112"/>
  <c r="AR3214" i="112"/>
  <c r="AR2887" i="112"/>
  <c r="AR1914" i="113"/>
  <c r="AR115" i="113"/>
  <c r="AR411" i="113"/>
  <c r="AT2862" i="112"/>
  <c r="AR1419" i="113"/>
  <c r="AT600" i="112"/>
  <c r="AT1462" i="112"/>
  <c r="AR2097" i="112"/>
  <c r="AR345" i="112"/>
  <c r="AR3368" i="113"/>
  <c r="AR2794" i="113"/>
  <c r="AT58" i="112"/>
  <c r="AT1087" i="112"/>
  <c r="AT3337" i="112"/>
  <c r="AR1092" i="112"/>
  <c r="AQ1613" i="112"/>
  <c r="AT80" i="112"/>
  <c r="AR3035" i="112"/>
  <c r="AT1033" i="112"/>
  <c r="AR915" i="113"/>
  <c r="AR3190" i="112"/>
  <c r="AR3070" i="112"/>
  <c r="AR2396" i="113"/>
  <c r="AT2064" i="112"/>
  <c r="AR3011" i="113"/>
  <c r="AR1323" i="112"/>
  <c r="AR346" i="112"/>
  <c r="AR3373" i="113"/>
  <c r="AR739" i="112"/>
  <c r="AR1973" i="113"/>
  <c r="AT3393" i="112"/>
  <c r="AT2240" i="112"/>
  <c r="AT1483" i="112"/>
  <c r="AR1491" i="113"/>
  <c r="AR3519" i="113"/>
  <c r="AR2634" i="112"/>
  <c r="AR3159" i="113"/>
  <c r="AT166" i="112"/>
  <c r="AR1131" i="113"/>
  <c r="AR1338" i="112"/>
  <c r="AT3008" i="112"/>
  <c r="AT3499" i="112"/>
  <c r="AT3340" i="112"/>
  <c r="AR1630" i="112"/>
  <c r="AT1484" i="112"/>
  <c r="AT2580" i="112"/>
  <c r="AR555" i="113"/>
  <c r="AR2531" i="112"/>
  <c r="AT413" i="112"/>
  <c r="AT1777" i="112"/>
  <c r="AR3014" i="112"/>
  <c r="AR1052" i="113"/>
  <c r="AT55" i="112"/>
  <c r="AR1382" i="112"/>
  <c r="AT2641" i="112"/>
  <c r="AR806" i="112"/>
  <c r="AR1704" i="113"/>
  <c r="AT1894" i="112"/>
  <c r="AR3505" i="112"/>
  <c r="AT2640" i="112"/>
  <c r="AS2585" i="112"/>
  <c r="AR476" i="113"/>
  <c r="AR2939" i="113"/>
  <c r="AT190" i="112"/>
  <c r="AR3375" i="113"/>
  <c r="AQ2069" i="113"/>
  <c r="AR2494" i="112"/>
  <c r="AR550" i="113"/>
  <c r="AT950" i="112"/>
  <c r="AR3015" i="112"/>
  <c r="AR1772" i="113"/>
  <c r="AT737" i="112"/>
  <c r="AR1918" i="112"/>
  <c r="AR888" i="112"/>
  <c r="AR2725" i="113"/>
  <c r="AT1174" i="112"/>
  <c r="AR1031" i="112"/>
  <c r="AR2212" i="113"/>
  <c r="AT2729" i="112"/>
  <c r="AR344" i="112"/>
  <c r="AT713" i="112"/>
  <c r="AT1778" i="112"/>
  <c r="AR2211" i="113"/>
  <c r="AR1030" i="112"/>
  <c r="AT1239" i="112"/>
  <c r="AT54" i="112"/>
  <c r="AQ2357" i="113"/>
  <c r="AT1749" i="112"/>
  <c r="AS2897" i="112"/>
  <c r="AQ413" i="113"/>
  <c r="AR164" i="112"/>
  <c r="AT768" i="112"/>
  <c r="AR2130" i="113"/>
  <c r="AR1124" i="113"/>
  <c r="AR2936" i="113"/>
  <c r="AT2383" i="112"/>
  <c r="AR1267" i="113"/>
  <c r="AS2933" i="112"/>
  <c r="AT1460" i="112"/>
  <c r="AR3188" i="112"/>
  <c r="AR46" i="113"/>
  <c r="AR748" i="112"/>
  <c r="AR1634" i="112"/>
  <c r="AR150" i="113"/>
  <c r="AQ953" i="112"/>
  <c r="AR2065" i="112"/>
  <c r="AR2786" i="112"/>
  <c r="AR1613" i="113"/>
  <c r="AR2239" i="112"/>
  <c r="AQ2405" i="113"/>
  <c r="AR3394" i="112"/>
  <c r="AR2868" i="112"/>
  <c r="AT3150" i="112"/>
  <c r="AQ3220" i="113"/>
  <c r="AT2353" i="112"/>
  <c r="AR3033" i="112"/>
  <c r="AR2391" i="112"/>
  <c r="AR1756" i="112"/>
  <c r="AR3088" i="113"/>
  <c r="AQ521" i="112"/>
  <c r="AR3102" i="112"/>
  <c r="AR2578" i="113"/>
  <c r="AR2240" i="112"/>
  <c r="AQ1757" i="112"/>
  <c r="AQ3257" i="112"/>
  <c r="AQ2477" i="113"/>
  <c r="AR1179" i="112"/>
  <c r="AR763" i="113"/>
  <c r="AR3476" i="112"/>
  <c r="AT1376" i="112"/>
  <c r="AR765" i="112"/>
  <c r="AR620" i="113"/>
  <c r="AR2349" i="113"/>
  <c r="AR2177" i="112"/>
  <c r="AR909" i="112"/>
  <c r="AQ2393" i="113"/>
  <c r="AT2065" i="112"/>
  <c r="AT2634" i="112"/>
  <c r="AT701" i="112"/>
  <c r="AR2749" i="112"/>
  <c r="AR3589" i="113"/>
  <c r="AT2043" i="112"/>
  <c r="AR2418" i="113"/>
  <c r="AR2727" i="113"/>
  <c r="AT510" i="112"/>
  <c r="AR701" i="112"/>
  <c r="AR988" i="113"/>
  <c r="AT1896" i="112"/>
  <c r="AR2862" i="113"/>
  <c r="AR2797" i="113"/>
  <c r="AT3160" i="112"/>
  <c r="AR281" i="112"/>
  <c r="AR2742" i="112"/>
  <c r="AR3249" i="112"/>
  <c r="AR766" i="113"/>
  <c r="AT1195" i="112"/>
  <c r="AQ989" i="113"/>
  <c r="AR3008" i="112"/>
  <c r="AT3214" i="112"/>
  <c r="AR2211" i="112"/>
  <c r="AT2331" i="112"/>
  <c r="AR695" i="113"/>
  <c r="AR2246" i="113"/>
  <c r="AR1417" i="113"/>
  <c r="AQ880" i="113"/>
  <c r="AR947" i="112"/>
  <c r="AR1269" i="113"/>
  <c r="AR2068" i="113"/>
  <c r="AT1914" i="112"/>
  <c r="AR1196" i="112"/>
  <c r="AR3443" i="113"/>
  <c r="AT188" i="112"/>
  <c r="AR3544" i="112"/>
  <c r="AR844" i="113"/>
  <c r="AR352" i="112"/>
  <c r="AT1773" i="112"/>
  <c r="AR2784" i="112"/>
  <c r="AR881" i="112"/>
  <c r="AT1348" i="112"/>
  <c r="AT2347" i="112"/>
  <c r="AT2387" i="112"/>
  <c r="AR2866" i="112"/>
  <c r="AR2726" i="112"/>
  <c r="AR982" i="113"/>
  <c r="AT164" i="112"/>
  <c r="AR1199" i="113"/>
  <c r="AT194" i="112"/>
  <c r="AR890" i="112"/>
  <c r="AR1314" i="112"/>
  <c r="AT1320" i="112"/>
  <c r="AT1755" i="112"/>
  <c r="AR1313" i="112"/>
  <c r="AT3361" i="112"/>
  <c r="AR162" i="112"/>
  <c r="AR746" i="112"/>
  <c r="AR474" i="113"/>
  <c r="AT881" i="112"/>
  <c r="AR403" i="112"/>
  <c r="AR1995" i="113"/>
  <c r="AS1781" i="112"/>
  <c r="AR1916" i="112"/>
  <c r="AR2635" i="112"/>
  <c r="AR3186" i="112"/>
  <c r="AR44" i="113"/>
  <c r="AR1778" i="113"/>
  <c r="AR2204" i="112"/>
  <c r="AR557" i="112"/>
  <c r="AR2248" i="112"/>
  <c r="AQ1936" i="113"/>
  <c r="AT1607" i="112"/>
  <c r="AS953" i="112"/>
  <c r="AR2238" i="112"/>
  <c r="AT12" i="112"/>
  <c r="AR3365" i="113"/>
  <c r="AS1925" i="112"/>
  <c r="AR2098" i="112"/>
  <c r="AR339" i="113"/>
  <c r="AQ353" i="112"/>
  <c r="AR2933" i="112"/>
  <c r="AQ3377" i="113"/>
  <c r="AT1482" i="112"/>
  <c r="AR1198" i="113"/>
  <c r="AR2792" i="113"/>
  <c r="AT1060" i="112"/>
  <c r="AT952" i="112"/>
  <c r="AR2065" i="113"/>
  <c r="AR3483" i="112"/>
  <c r="AR63" i="112"/>
  <c r="AR1198" i="112"/>
  <c r="AR769" i="112"/>
  <c r="AR1201" i="113"/>
  <c r="AR2209" i="112"/>
  <c r="AR772" i="112"/>
  <c r="AR269" i="112"/>
  <c r="AQ2572" i="112"/>
  <c r="AR1626" i="112"/>
  <c r="AR1920" i="113"/>
  <c r="AR190" i="113"/>
  <c r="AR1747" i="112"/>
  <c r="AT2584" i="112"/>
  <c r="AT3501" i="112"/>
  <c r="AR3246" i="112"/>
  <c r="AT2099" i="112"/>
  <c r="AR2723" i="113"/>
  <c r="AR1095" i="112"/>
  <c r="AR405" i="113"/>
  <c r="AR60" i="112"/>
  <c r="AR2352" i="113"/>
  <c r="AQ557" i="113"/>
  <c r="AT800" i="112"/>
  <c r="AR2245" i="113"/>
  <c r="AR2036" i="112"/>
  <c r="AR600" i="112"/>
  <c r="AR2325" i="112"/>
  <c r="AQ2621" i="112"/>
  <c r="AR2382" i="112"/>
  <c r="AR3109" i="112"/>
  <c r="AR1627" i="113"/>
  <c r="AT168" i="112"/>
  <c r="AS3341" i="112"/>
  <c r="AT2760" i="112"/>
  <c r="AQ2357" i="112"/>
  <c r="AT1382" i="112"/>
  <c r="AS2249" i="112"/>
  <c r="AQ3508" i="113"/>
  <c r="AR1413" i="113"/>
  <c r="AQ3328" i="112"/>
  <c r="AR2322" i="112"/>
  <c r="AR3330" i="112"/>
  <c r="AR2935" i="113"/>
  <c r="AT743" i="112"/>
  <c r="AR3034" i="112"/>
  <c r="AR2385" i="112"/>
  <c r="AR594" i="112"/>
  <c r="AT908" i="112"/>
  <c r="AR1203" i="113"/>
  <c r="AR2778" i="112"/>
  <c r="AT2297" i="112"/>
  <c r="AR59" i="112"/>
  <c r="AR2618" i="112"/>
  <c r="AR2426" i="113"/>
  <c r="AR697" i="113"/>
  <c r="AR514" i="112"/>
  <c r="AR1920" i="112"/>
  <c r="AR886" i="112"/>
  <c r="AR984" i="113"/>
  <c r="AS2645" i="112"/>
  <c r="AT2211" i="112"/>
  <c r="AT909" i="112"/>
  <c r="AT1378" i="112"/>
  <c r="AR762" i="112"/>
  <c r="AR1775" i="113"/>
  <c r="AT165" i="112"/>
  <c r="AR2403" i="113"/>
  <c r="AR263" i="113"/>
  <c r="AT2602" i="112"/>
  <c r="AT884" i="112"/>
  <c r="AT1202" i="112"/>
  <c r="AQ3041" i="112"/>
  <c r="AR1482" i="112"/>
  <c r="AT511" i="112"/>
  <c r="AR3340" i="112"/>
  <c r="AR1629" i="113"/>
  <c r="AR3111" i="112"/>
  <c r="AR2577" i="113"/>
  <c r="AQ2249" i="112"/>
  <c r="AT1313" i="112"/>
  <c r="AR2420" i="113"/>
  <c r="AR693" i="113"/>
  <c r="AR554" i="113"/>
  <c r="AR1897" i="112"/>
  <c r="AQ1181" i="112"/>
  <c r="AR2651" i="113"/>
  <c r="AR3375" i="112"/>
  <c r="AR1051" i="113"/>
  <c r="AR408" i="113"/>
  <c r="AR1194" i="112"/>
  <c r="AT2205" i="112"/>
  <c r="AT3217" i="112"/>
  <c r="AR2208" i="112"/>
  <c r="AR2400" i="113"/>
  <c r="AR2035" i="112"/>
  <c r="AR1633" i="113"/>
  <c r="AR1914" i="112"/>
  <c r="AR1560" i="113"/>
  <c r="AQ124" i="112"/>
  <c r="AR163" i="112"/>
  <c r="AT2441" i="112"/>
  <c r="AR1755" i="112"/>
  <c r="AT2764" i="112"/>
  <c r="AR409" i="112"/>
  <c r="AT3174" i="112"/>
  <c r="AT2863" i="112"/>
  <c r="AT2926" i="112"/>
  <c r="AT2040" i="112"/>
  <c r="AQ1061" i="112"/>
  <c r="AR3447" i="113"/>
  <c r="AR2584" i="113"/>
  <c r="AR1627" i="112"/>
  <c r="AR151" i="113"/>
  <c r="AR942" i="112"/>
  <c r="AR2059" i="112"/>
  <c r="AR1380" i="112"/>
  <c r="AT3175" i="112"/>
  <c r="AR1316" i="112"/>
  <c r="AT1315" i="112"/>
  <c r="AQ2645" i="112"/>
  <c r="AR1093" i="112"/>
  <c r="AR409" i="113"/>
  <c r="AR3108" i="112"/>
  <c r="AQ2585" i="113"/>
  <c r="AT3216" i="112"/>
  <c r="AQ2213" i="112"/>
  <c r="AR625" i="113"/>
  <c r="AQ17" i="112"/>
  <c r="AQ3004" i="113"/>
  <c r="AR2324" i="112"/>
  <c r="AT946" i="112"/>
  <c r="AR3084" i="113"/>
  <c r="AR3474" i="112"/>
  <c r="AR3293" i="113"/>
  <c r="AS1469" i="112"/>
  <c r="AT2763" i="112"/>
  <c r="AQ53" i="113"/>
  <c r="AR1289" i="112"/>
  <c r="AR906" i="112"/>
  <c r="AR156" i="113"/>
  <c r="AR262" i="113"/>
  <c r="AR3511" i="113"/>
  <c r="AT2501" i="112"/>
  <c r="AR3376" i="112"/>
  <c r="AR2009" i="112"/>
  <c r="AR908" i="112"/>
  <c r="AR690" i="113"/>
  <c r="AR3369" i="112"/>
  <c r="AR1341" i="113"/>
  <c r="AT1380" i="112"/>
  <c r="AR348" i="112"/>
  <c r="AR628" i="112"/>
  <c r="AT2044" i="112"/>
  <c r="AT2896" i="112"/>
  <c r="AT2598" i="112"/>
  <c r="AT2582" i="112"/>
  <c r="AT2537" i="112"/>
  <c r="AT620" i="112"/>
  <c r="AT6" i="112"/>
  <c r="AR3255" i="112"/>
  <c r="AR1917" i="112"/>
  <c r="AR2066" i="112"/>
  <c r="AR3087" i="113"/>
  <c r="AT1236" i="112"/>
  <c r="AR3301" i="113"/>
  <c r="AS1181" i="112"/>
  <c r="AR3218" i="112"/>
  <c r="AT3395" i="112"/>
  <c r="AQ2896" i="113"/>
  <c r="AS1613" i="112"/>
  <c r="AR2384" i="113"/>
  <c r="AR3500" i="112"/>
  <c r="AR622" i="112"/>
  <c r="AR2348" i="112"/>
  <c r="AT885" i="112"/>
  <c r="AR518" i="112"/>
  <c r="AT1324" i="112"/>
  <c r="AR2140" i="113"/>
  <c r="AT1036" i="112"/>
  <c r="AT3503" i="112"/>
  <c r="AR3591" i="113"/>
  <c r="AR3540" i="112"/>
  <c r="AR556" i="113"/>
  <c r="AT1892" i="112"/>
  <c r="AQ161" i="113"/>
  <c r="AR3498" i="112"/>
  <c r="AT2636" i="112"/>
  <c r="AT1093" i="112"/>
  <c r="AT798" i="112"/>
  <c r="AR2722" i="112"/>
  <c r="AT2384" i="112"/>
  <c r="AR1268" i="113"/>
  <c r="AT1034" i="112"/>
  <c r="AR3012" i="112"/>
  <c r="AR168" i="112"/>
  <c r="AR747" i="112"/>
  <c r="AR3294" i="113"/>
  <c r="AT2247" i="112"/>
  <c r="AS1061" i="112"/>
  <c r="AR2619" i="112"/>
  <c r="AQ2572" i="113"/>
  <c r="AR946" i="112"/>
  <c r="AR1342" i="112"/>
  <c r="AT3332" i="112"/>
  <c r="AR2865" i="113"/>
  <c r="AR1457" i="112"/>
  <c r="AT2060" i="112"/>
  <c r="AR1848" i="113"/>
  <c r="AR1699" i="113"/>
  <c r="AR1195" i="112"/>
  <c r="AT2204" i="112"/>
  <c r="AQ3184" i="113"/>
  <c r="AT1611" i="112"/>
  <c r="AQ2464" i="112"/>
  <c r="AR1346" i="113"/>
  <c r="AR1274" i="113"/>
  <c r="AR2725" i="112"/>
  <c r="AR3230" i="113"/>
  <c r="AR913" i="113"/>
  <c r="AT3542" i="112"/>
  <c r="AR3367" i="112"/>
  <c r="AR1057" i="113"/>
  <c r="AR2490" i="112"/>
  <c r="AR1488" i="113"/>
  <c r="AR916" i="112"/>
  <c r="AR1770" i="113"/>
  <c r="AT162" i="112"/>
  <c r="AR3215" i="112"/>
  <c r="AR2275" i="113"/>
  <c r="AT3357" i="112"/>
  <c r="AR3014" i="113"/>
  <c r="AT2787" i="112"/>
  <c r="AT2098" i="112"/>
  <c r="AQ2729" i="113"/>
  <c r="AT2924" i="112"/>
  <c r="AT2035" i="112"/>
  <c r="AR1053" i="112"/>
  <c r="AR3440" i="113"/>
  <c r="AR2392" i="112"/>
  <c r="AR1632" i="112"/>
  <c r="AR152" i="113"/>
  <c r="AR949" i="112"/>
  <c r="AQ893" i="112"/>
  <c r="AT518" i="112"/>
  <c r="AR767" i="113"/>
  <c r="AR367" i="112"/>
  <c r="AR3153" i="113"/>
  <c r="AT2327" i="112"/>
  <c r="AR1492" i="112"/>
  <c r="AR1707" i="113"/>
  <c r="AR1894" i="112"/>
  <c r="AT1924" i="112"/>
  <c r="AR2747" i="112"/>
  <c r="AR340" i="113"/>
  <c r="AT1465" i="112"/>
  <c r="AR268" i="113"/>
  <c r="AR2284" i="113"/>
  <c r="AR2672" i="112"/>
  <c r="AT1341" i="112"/>
  <c r="AR1918" i="113"/>
  <c r="AR2427" i="113"/>
  <c r="AR694" i="113"/>
  <c r="AR547" i="113"/>
  <c r="AR1890" i="112"/>
  <c r="AR1170" i="112"/>
  <c r="AQ3089" i="113"/>
  <c r="AR3477" i="112"/>
  <c r="AR1056" i="113"/>
  <c r="AR2497" i="112"/>
  <c r="AR1054" i="112"/>
  <c r="AR3445" i="113"/>
  <c r="AR2185" i="112"/>
  <c r="AR842" i="113"/>
  <c r="AR2395" i="113"/>
  <c r="AR3499" i="112"/>
  <c r="AS3365" i="112"/>
  <c r="AR2469" i="113"/>
  <c r="AT1632" i="112"/>
  <c r="AT598" i="112"/>
  <c r="AT2349" i="112"/>
  <c r="AR1060" i="113"/>
  <c r="AT1919" i="112"/>
  <c r="AR604" i="112"/>
  <c r="AR1564" i="113"/>
  <c r="AR2673" i="112"/>
  <c r="AT1604" i="112"/>
  <c r="AT84" i="112"/>
  <c r="AR907" i="113"/>
  <c r="AR2782" i="112"/>
  <c r="AR166" i="112"/>
  <c r="AR1485" i="112"/>
  <c r="AQ1709" i="113"/>
  <c r="AT1770" i="112"/>
  <c r="AR691" i="113"/>
  <c r="AT2577" i="112"/>
  <c r="AT3037" i="112"/>
  <c r="AT764" i="112"/>
  <c r="AR2780" i="112"/>
  <c r="AR628" i="113"/>
  <c r="AR1461" i="112"/>
  <c r="AR3227" i="113"/>
  <c r="AR343" i="112"/>
  <c r="AR2389" i="112"/>
  <c r="AT1232" i="112"/>
  <c r="AR1058" i="112"/>
  <c r="AR3438" i="113"/>
  <c r="AR2179" i="112"/>
  <c r="AR834" i="113"/>
  <c r="AR2397" i="113"/>
  <c r="AR3507" i="112"/>
  <c r="AT3360" i="112"/>
  <c r="AR2472" i="113"/>
  <c r="AR1563" i="113"/>
  <c r="AT619" i="112"/>
  <c r="AT3013" i="112"/>
  <c r="AT2177" i="112"/>
  <c r="AT1234" i="112"/>
  <c r="AR1197" i="113"/>
  <c r="AR744" i="112"/>
  <c r="AR2242" i="112"/>
  <c r="AT1630" i="112"/>
  <c r="AR332" i="113"/>
  <c r="AT2608" i="112"/>
  <c r="AT3113" i="112"/>
  <c r="AR2800" i="113"/>
  <c r="AR914" i="112"/>
  <c r="AR3398" i="112"/>
  <c r="AR83" i="112"/>
  <c r="AT101" i="112"/>
  <c r="AT2104" i="112"/>
  <c r="AR625" i="112"/>
  <c r="AR3253" i="112"/>
  <c r="AR2654" i="113"/>
  <c r="AR3372" i="112"/>
  <c r="AT3152" i="112"/>
  <c r="AR1607" i="112"/>
  <c r="AT1054" i="112"/>
  <c r="AR2610" i="112"/>
  <c r="AT1089" i="112"/>
  <c r="AR374" i="112"/>
  <c r="AR2239" i="113"/>
  <c r="AR3501" i="112"/>
  <c r="AQ2536" i="113"/>
  <c r="AQ1997" i="113"/>
  <c r="AR3336" i="112"/>
  <c r="AT2261" i="112"/>
  <c r="AT1464" i="112"/>
  <c r="AR3303" i="113"/>
  <c r="AT2209" i="112"/>
  <c r="AR1853" i="112"/>
  <c r="AR3441" i="113"/>
  <c r="AR3040" i="112"/>
  <c r="AT2870" i="112"/>
  <c r="AQ1528" i="113"/>
  <c r="AR1412" i="113"/>
  <c r="AT2642" i="112"/>
  <c r="AT596" i="112"/>
  <c r="AT2346" i="112"/>
  <c r="AR1842" i="113"/>
  <c r="AT2039" i="112"/>
  <c r="AR3248" i="112"/>
  <c r="AT3155" i="112"/>
  <c r="AR3152" i="113"/>
  <c r="AT907" i="112"/>
  <c r="AR1195" i="113"/>
  <c r="AR3210" i="112"/>
  <c r="AR2280" i="113"/>
  <c r="AR1466" i="112"/>
  <c r="AT3176" i="112"/>
  <c r="AR406" i="112"/>
  <c r="AR1345" i="113"/>
  <c r="AR1344" i="112"/>
  <c r="AR1919" i="112"/>
  <c r="AR2642" i="112"/>
  <c r="AR3193" i="112"/>
  <c r="AR47" i="113"/>
  <c r="AR1773" i="113"/>
  <c r="AR2210" i="112"/>
  <c r="AR2104" i="112"/>
  <c r="AT1897" i="112"/>
  <c r="AQ2824" i="113"/>
  <c r="AT1339" i="112"/>
  <c r="AR1177" i="112"/>
  <c r="AT621" i="112"/>
  <c r="AT3010" i="112"/>
  <c r="AT2925" i="112"/>
  <c r="AT1467" i="112"/>
  <c r="AR3369" i="113"/>
  <c r="AR1636" i="112"/>
  <c r="AT88" i="112"/>
  <c r="AR2244" i="112"/>
  <c r="AT3543" i="112"/>
  <c r="AT2068" i="112"/>
  <c r="AR2863" i="113"/>
  <c r="AT1458" i="112"/>
  <c r="AT191" i="112"/>
  <c r="AR1817" i="113"/>
  <c r="AR1865" i="112"/>
  <c r="AR2536" i="112"/>
  <c r="AR1347" i="112"/>
  <c r="AR2781" i="112"/>
  <c r="AR1145" i="112"/>
  <c r="AR808" i="112"/>
  <c r="AT3015" i="112"/>
  <c r="AR3252" i="112"/>
  <c r="AT891" i="112"/>
  <c r="AR3332" i="112"/>
  <c r="AT2095" i="112"/>
  <c r="AR2064" i="113"/>
  <c r="AR2178" i="112"/>
  <c r="AR836" i="113"/>
  <c r="AR2422" i="113"/>
  <c r="AR2278" i="113"/>
  <c r="AQ2968" i="113"/>
  <c r="AT1340" i="112"/>
  <c r="AR2390" i="113"/>
  <c r="AR266" i="113"/>
  <c r="AR2062" i="112"/>
  <c r="AR2429" i="112"/>
  <c r="AS3509" i="112"/>
  <c r="AR1050" i="112"/>
  <c r="AR2354" i="112"/>
  <c r="AT1754" i="112"/>
  <c r="AT2321" i="112"/>
  <c r="AR3304" i="113"/>
  <c r="AT1240" i="112"/>
  <c r="AT2603" i="112"/>
  <c r="AR1486" i="113"/>
  <c r="AR1001" i="112"/>
  <c r="AT601" i="112"/>
  <c r="AT13" i="112"/>
  <c r="AT3505" i="112"/>
  <c r="AT1109" i="112"/>
  <c r="AT2778" i="112"/>
  <c r="AR2752" i="112"/>
  <c r="AR2419" i="113"/>
  <c r="AR3228" i="113"/>
  <c r="AR1706" i="113"/>
  <c r="AR2045" i="113"/>
  <c r="AR120" i="113"/>
  <c r="AT1200" i="112"/>
  <c r="AR2720" i="113"/>
  <c r="AQ2501" i="112"/>
  <c r="AT3397" i="112"/>
  <c r="AQ1781" i="112"/>
  <c r="AR3016" i="113"/>
  <c r="AT2927" i="112"/>
  <c r="AR64" i="112"/>
  <c r="AR2679" i="112"/>
  <c r="AR1410" i="113"/>
  <c r="AR1233" i="112"/>
  <c r="AR2796" i="113"/>
  <c r="AQ2729" i="112"/>
  <c r="AT1751" i="112"/>
  <c r="AR597" i="112"/>
  <c r="AT1237" i="112"/>
  <c r="AR1091" i="112"/>
  <c r="AQ65" i="112"/>
  <c r="AR2891" i="112"/>
  <c r="AR366" i="112"/>
  <c r="AT912" i="112"/>
  <c r="AS3401" i="112"/>
  <c r="AR3031" i="112"/>
  <c r="AR2135" i="113"/>
  <c r="AR411" i="112"/>
  <c r="AT3355" i="112"/>
  <c r="AT1634" i="112"/>
  <c r="AR3541" i="112"/>
  <c r="AR2180" i="112"/>
  <c r="AR3374" i="113"/>
  <c r="AR1238" i="112"/>
  <c r="AR2791" i="113"/>
  <c r="AR2723" i="112"/>
  <c r="AT1748" i="112"/>
  <c r="AT1865" i="112"/>
  <c r="AR2647" i="113"/>
  <c r="AT3157" i="112"/>
  <c r="AT1026" i="112"/>
  <c r="AR2779" i="112"/>
  <c r="AR801" i="112"/>
  <c r="AR3110" i="112"/>
  <c r="AR62" i="112"/>
  <c r="AR2132" i="113"/>
  <c r="AT2601" i="112"/>
  <c r="AR1275" i="113"/>
  <c r="AR987" i="113"/>
  <c r="AR1709" i="112"/>
  <c r="AR1633" i="112"/>
  <c r="AT87" i="112"/>
  <c r="AR1752" i="112"/>
  <c r="AR749" i="113"/>
  <c r="AR1464" i="112"/>
  <c r="AR908" i="113"/>
  <c r="AR119" i="113"/>
  <c r="AR2495" i="112"/>
  <c r="AT2356" i="112"/>
  <c r="AS2873" i="112"/>
  <c r="AR2133" i="113"/>
  <c r="AR553" i="113"/>
  <c r="AS3185" i="112"/>
  <c r="AR3082" i="113"/>
  <c r="AT913" i="112"/>
  <c r="AQ2032" i="113"/>
  <c r="AR2391" i="113"/>
  <c r="AT2781" i="112"/>
  <c r="AR2743" i="112"/>
  <c r="AR1703" i="113"/>
  <c r="AR911" i="113"/>
  <c r="AT1752" i="112"/>
  <c r="AT3362" i="112"/>
  <c r="AT762" i="112"/>
  <c r="AR449" i="113"/>
  <c r="AR2282" i="113"/>
  <c r="AR2892" i="112"/>
  <c r="AT945" i="112"/>
  <c r="AR2648" i="113"/>
  <c r="AR1058" i="113"/>
  <c r="AR403" i="113"/>
  <c r="AQ2945" i="113"/>
  <c r="AT2244" i="112"/>
  <c r="AR2869" i="112"/>
  <c r="AR191" i="113"/>
  <c r="AQ1781" i="113"/>
  <c r="AR12" i="112"/>
  <c r="AR3013" i="113"/>
  <c r="AS2105" i="112"/>
  <c r="AT515" i="112"/>
  <c r="AT1601" i="112"/>
  <c r="AT1893" i="112"/>
  <c r="AR2790" i="113"/>
  <c r="AR1060" i="112"/>
  <c r="AR2894" i="112"/>
  <c r="AR2934" i="113"/>
  <c r="AR2864" i="112"/>
  <c r="AR3151" i="113"/>
  <c r="AT770" i="112"/>
  <c r="AR835" i="113"/>
  <c r="AT3391" i="112"/>
  <c r="AQ2333" i="112"/>
  <c r="AR2655" i="113"/>
  <c r="AR882" i="112"/>
  <c r="AR3069" i="112"/>
  <c r="AR1340" i="113"/>
  <c r="AQ88" i="113"/>
  <c r="AR407" i="113"/>
  <c r="AR373" i="112"/>
  <c r="AT2780" i="112"/>
  <c r="AT2245" i="112"/>
  <c r="AR596" i="112"/>
  <c r="AR2060" i="112"/>
  <c r="AQ1037" i="112"/>
  <c r="AQ2608" i="113"/>
  <c r="AT1606" i="112"/>
  <c r="AR2389" i="113"/>
  <c r="AR2039" i="112"/>
  <c r="AR2067" i="112"/>
  <c r="AR2476" i="113"/>
  <c r="AR799" i="112"/>
  <c r="AR3187" i="112"/>
  <c r="AR2351" i="112"/>
  <c r="AR3250" i="112"/>
  <c r="AR1059" i="113"/>
  <c r="AR2499" i="112"/>
  <c r="AT3036" i="112"/>
  <c r="AR2205" i="113"/>
  <c r="AT2323" i="112"/>
  <c r="AR369" i="112"/>
  <c r="AR2101" i="112"/>
  <c r="AT738" i="112"/>
  <c r="AR412" i="112"/>
  <c r="AR3010" i="113"/>
  <c r="AR1176" i="112"/>
  <c r="AR769" i="113"/>
  <c r="AT2866" i="112"/>
  <c r="AR3009" i="113"/>
  <c r="AT2930" i="112"/>
  <c r="AR118" i="113"/>
  <c r="AR1416" i="113"/>
  <c r="AR1851" i="113"/>
  <c r="AR3073" i="112"/>
  <c r="AT2238" i="112"/>
  <c r="AT1055" i="112"/>
  <c r="AR2617" i="112"/>
  <c r="AQ3148" i="112"/>
  <c r="AR1343" i="113"/>
  <c r="AR2867" i="113"/>
  <c r="AR771" i="113"/>
  <c r="AR117" i="113"/>
  <c r="AR342" i="112"/>
  <c r="AT16" i="112"/>
  <c r="AR1889" i="112"/>
  <c r="AR305" i="113"/>
  <c r="AT2607" i="112"/>
  <c r="AT2574" i="112"/>
  <c r="AR2441" i="113"/>
  <c r="AT622" i="112"/>
  <c r="AT15" i="112"/>
  <c r="AS2333" i="112"/>
  <c r="AR1123" i="113"/>
  <c r="AR1378" i="112"/>
  <c r="AT3180" i="112"/>
  <c r="AT2779" i="112"/>
  <c r="AT2103" i="112"/>
  <c r="AR2719" i="113"/>
  <c r="AS1493" i="112"/>
  <c r="AR1272" i="113"/>
  <c r="AT3541" i="112"/>
  <c r="AT2212" i="112"/>
  <c r="AT1051" i="112"/>
  <c r="AR2615" i="112"/>
  <c r="AR2425" i="113"/>
  <c r="AR698" i="113"/>
  <c r="AR1032" i="112"/>
  <c r="AR2466" i="113"/>
  <c r="AR2063" i="112"/>
  <c r="AT1027" i="112"/>
  <c r="AR2721" i="113"/>
  <c r="AT3508" i="112"/>
  <c r="AR2441" i="112"/>
  <c r="AT3040" i="112"/>
  <c r="AT2868" i="112"/>
  <c r="AR3390" i="112"/>
  <c r="AR482" i="113"/>
  <c r="AR1492" i="113"/>
  <c r="AT172" i="112"/>
  <c r="AR621" i="112"/>
  <c r="AR1375" i="112"/>
  <c r="AT3183" i="112"/>
  <c r="AQ1325" i="112"/>
  <c r="AT1323" i="112"/>
  <c r="AT1197" i="112"/>
  <c r="AR1087" i="112"/>
  <c r="AR1609" i="112"/>
  <c r="AR3103" i="112"/>
  <c r="AR2202" i="113"/>
  <c r="AR1774" i="113"/>
  <c r="AT171" i="112"/>
  <c r="AQ3221" i="112"/>
  <c r="AR2283" i="113"/>
  <c r="AR3372" i="113"/>
  <c r="AR3007" i="113"/>
  <c r="AT2783" i="112"/>
  <c r="AT2096" i="112"/>
  <c r="AT1233" i="112"/>
  <c r="AR516" i="112"/>
  <c r="AT2755" i="112"/>
  <c r="AR2038" i="112"/>
  <c r="AR805" i="112"/>
  <c r="AQ3328" i="113"/>
  <c r="AT2185" i="112"/>
  <c r="AT2644" i="112"/>
  <c r="AT1032" i="112"/>
  <c r="AR1201" i="112"/>
  <c r="AR3446" i="113"/>
  <c r="AR2186" i="112"/>
  <c r="AR841" i="113"/>
  <c r="AR2398" i="113"/>
  <c r="AR2040" i="112"/>
  <c r="AR1026" i="112"/>
  <c r="AR1921" i="112"/>
  <c r="AR1555" i="113"/>
  <c r="AR909" i="113"/>
  <c r="AT3539" i="112"/>
  <c r="AT193" i="112"/>
  <c r="AR1708" i="113"/>
  <c r="AR1033" i="112"/>
  <c r="AT3032" i="112"/>
  <c r="AQ2213" i="113"/>
  <c r="AR79" i="112"/>
  <c r="AT3077" i="112"/>
  <c r="AR3219" i="112"/>
  <c r="AR14" i="112"/>
  <c r="AT1092" i="112"/>
  <c r="AT805" i="112"/>
  <c r="AR3397" i="112"/>
  <c r="AR770" i="113"/>
  <c r="AT1198" i="112"/>
  <c r="AT2895" i="112"/>
  <c r="AR1605" i="112"/>
  <c r="AR1051" i="112"/>
  <c r="AR48" i="113"/>
  <c r="AR3068" i="112"/>
  <c r="AT1176" i="112"/>
  <c r="AR2394" i="113"/>
  <c r="AR3504" i="112"/>
  <c r="AR3366" i="113"/>
  <c r="AR2475" i="113"/>
  <c r="AT1628" i="112"/>
  <c r="AT1776" i="112"/>
  <c r="AR3067" i="112"/>
  <c r="AT2754" i="112"/>
  <c r="AR2329" i="112"/>
  <c r="AT3220" i="112"/>
  <c r="AT2786" i="112"/>
  <c r="AT915" i="112"/>
  <c r="AQ2537" i="112"/>
  <c r="AT57" i="112"/>
  <c r="AR13" i="112"/>
  <c r="AS1097" i="112"/>
  <c r="AT807" i="112"/>
  <c r="AR2864" i="113"/>
  <c r="AT3331" i="112"/>
  <c r="AR1561" i="113"/>
  <c r="AR1086" i="112"/>
  <c r="AR3155" i="113"/>
  <c r="AT569" i="112"/>
  <c r="AS1901" i="112"/>
  <c r="AQ3544" i="113"/>
  <c r="AT1603" i="112"/>
  <c r="AT942" i="112"/>
  <c r="AR2245" i="112"/>
  <c r="AT8" i="112"/>
  <c r="AT2681" i="112"/>
  <c r="AT1917" i="112"/>
  <c r="AR2941" i="113"/>
  <c r="AS749" i="112"/>
  <c r="AR2532" i="112"/>
  <c r="AR372" i="112"/>
  <c r="AR3036" i="112"/>
  <c r="AR1463" i="112"/>
  <c r="AT2210" i="112"/>
  <c r="AR2533" i="112"/>
  <c r="AT2635" i="112"/>
  <c r="AR1171" i="112"/>
  <c r="AR165" i="112"/>
  <c r="AR743" i="112"/>
  <c r="AQ1493" i="113"/>
  <c r="AR893" i="113"/>
  <c r="AR552" i="113"/>
  <c r="AR1896" i="112"/>
  <c r="AR3039" i="112"/>
  <c r="AT3538" i="112"/>
  <c r="AR116" i="113"/>
  <c r="AR3189" i="112"/>
  <c r="AR51" i="113"/>
  <c r="AQ3077" i="112"/>
  <c r="AT1179" i="112"/>
  <c r="AR2399" i="113"/>
  <c r="AT2059" i="112"/>
  <c r="AR233" i="112"/>
  <c r="AR3006" i="113"/>
  <c r="AR2862" i="112"/>
  <c r="AR2243" i="112"/>
  <c r="AR1750" i="112"/>
  <c r="AR665" i="113"/>
  <c r="AR623" i="112"/>
  <c r="AT1750" i="112"/>
  <c r="AT1468" i="112"/>
  <c r="AT196" i="112"/>
  <c r="AT2871" i="112"/>
  <c r="AQ3305" i="113"/>
  <c r="AQ3112" i="113"/>
  <c r="AR2746" i="112"/>
  <c r="AT2576" i="112"/>
  <c r="AR1541" i="112"/>
  <c r="AR82" i="112"/>
  <c r="AR1612" i="112"/>
  <c r="AR2100" i="112"/>
  <c r="AR336" i="113"/>
  <c r="AT513" i="112"/>
  <c r="AR1577" i="112"/>
  <c r="AT3356" i="112"/>
  <c r="AR3299" i="113"/>
  <c r="AT2243" i="112"/>
  <c r="AT1050" i="112"/>
  <c r="AR2611" i="112"/>
  <c r="AQ1672" i="112"/>
  <c r="AR950" i="112"/>
  <c r="AT1772" i="112"/>
  <c r="AT3336" i="112"/>
  <c r="AQ125" i="113"/>
  <c r="AR3400" i="112"/>
  <c r="AQ629" i="112"/>
  <c r="AT1756" i="112"/>
  <c r="AS2045" i="112"/>
  <c r="AR3448" i="113"/>
  <c r="AR2321" i="113"/>
  <c r="AR2674" i="112"/>
  <c r="AR1415" i="113"/>
  <c r="AT944" i="112"/>
  <c r="AR3106" i="112"/>
  <c r="AR2574" i="113"/>
  <c r="AR478" i="113"/>
  <c r="AR2644" i="112"/>
  <c r="AR2943" i="113"/>
  <c r="AT745" i="112"/>
  <c r="AT189" i="112"/>
  <c r="AT125" i="112"/>
  <c r="AR3371" i="113"/>
  <c r="AQ197" i="113"/>
  <c r="AT2246" i="112"/>
  <c r="AR740" i="112"/>
  <c r="AQ1168" i="113"/>
  <c r="AR171" i="112"/>
  <c r="AR3590" i="113"/>
  <c r="AR1626" i="113"/>
  <c r="AR1266" i="113"/>
  <c r="AR1053" i="113"/>
  <c r="AR2493" i="112"/>
  <c r="AR1239" i="112"/>
  <c r="AR2206" i="113"/>
  <c r="AT2330" i="112"/>
  <c r="AS809" i="112"/>
  <c r="AR1319" i="112"/>
  <c r="AT742" i="112"/>
  <c r="AR2871" i="112"/>
  <c r="AR1843" i="113"/>
  <c r="AR1705" i="113"/>
  <c r="AR1203" i="112"/>
  <c r="AT2207" i="112"/>
  <c r="AQ1240" i="113"/>
  <c r="AT1602" i="112"/>
  <c r="AQ3448" i="112"/>
  <c r="AR1338" i="113"/>
  <c r="AR885" i="112"/>
  <c r="AR477" i="113"/>
  <c r="AR533" i="113"/>
  <c r="AS605" i="112"/>
  <c r="AT3012" i="112"/>
  <c r="AR2530" i="112"/>
  <c r="AR1484" i="112"/>
  <c r="AR2620" i="112"/>
  <c r="AT2753" i="112"/>
  <c r="AT2604" i="112"/>
  <c r="AT2892" i="112"/>
  <c r="AR402" i="113"/>
  <c r="AS3041" i="112"/>
  <c r="AT763" i="112"/>
  <c r="AR2137" i="113"/>
  <c r="AR1130" i="113"/>
  <c r="AR2102" i="112"/>
  <c r="AT2388" i="112"/>
  <c r="AR3337" i="112"/>
  <c r="AT2581" i="112"/>
  <c r="AR1468" i="112"/>
  <c r="AT2386" i="112"/>
  <c r="AR3368" i="112"/>
  <c r="AR159" i="113"/>
  <c r="AT1900" i="112"/>
  <c r="AR123" i="113"/>
  <c r="AR3160" i="113"/>
  <c r="AR2181" i="112"/>
  <c r="AR839" i="113"/>
  <c r="AR626" i="113"/>
  <c r="AT3396" i="112"/>
  <c r="AQ3076" i="113"/>
  <c r="AR1988" i="113"/>
  <c r="AR1921" i="113"/>
  <c r="AR2650" i="113"/>
  <c r="AR3373" i="112"/>
  <c r="AT1753" i="112"/>
  <c r="AT593" i="112"/>
  <c r="AT2788" i="112"/>
  <c r="AR412" i="113"/>
  <c r="AR1339" i="112"/>
  <c r="AQ2789" i="112"/>
  <c r="AT1384" i="112"/>
  <c r="AT602" i="112"/>
  <c r="AT3007" i="112"/>
  <c r="AT1088" i="112"/>
  <c r="AT804" i="112"/>
  <c r="AR2727" i="112"/>
  <c r="AR2346" i="113"/>
  <c r="AR622" i="113"/>
  <c r="AR593" i="113"/>
  <c r="AT2184" i="112"/>
  <c r="AR3220" i="112"/>
  <c r="AQ2860" i="113"/>
  <c r="AS2789" i="112"/>
  <c r="AT3153" i="112"/>
  <c r="AR3154" i="113"/>
  <c r="AT1490" i="112"/>
  <c r="AR1200" i="113"/>
  <c r="AQ2429" i="113"/>
  <c r="AR699" i="113"/>
  <c r="AR2724" i="112"/>
  <c r="AT3182" i="112"/>
  <c r="AR3516" i="113"/>
  <c r="AR3112" i="112"/>
  <c r="AT1918" i="112"/>
  <c r="AT2761" i="112"/>
  <c r="AR2349" i="112"/>
  <c r="AR3016" i="112"/>
  <c r="AT2864" i="112"/>
  <c r="AR153" i="113"/>
  <c r="AR2037" i="112"/>
  <c r="AT2785" i="112"/>
  <c r="AR1483" i="113"/>
  <c r="AR3592" i="113"/>
  <c r="AR195" i="113"/>
  <c r="AT341" i="112"/>
  <c r="AR2103" i="112"/>
  <c r="AS1325" i="112"/>
  <c r="AT2969" i="112"/>
  <c r="AR2656" i="113"/>
  <c r="AT1488" i="112"/>
  <c r="AR2095" i="112"/>
  <c r="AR2067" i="113"/>
  <c r="AT906" i="112"/>
  <c r="AT2182" i="112"/>
  <c r="AR3104" i="112"/>
  <c r="AT2872" i="112"/>
  <c r="AR2889" i="112"/>
  <c r="AR1773" i="112"/>
  <c r="AR910" i="113"/>
  <c r="AT1317" i="112"/>
  <c r="AT1203" i="112"/>
  <c r="AR3588" i="113"/>
  <c r="AR3538" i="112"/>
  <c r="AT1377" i="112"/>
  <c r="AR766" i="112"/>
  <c r="AQ1276" i="112"/>
  <c r="AQ1421" i="113"/>
  <c r="AQ808" i="113"/>
  <c r="AR1994" i="113"/>
  <c r="AR3335" i="112"/>
  <c r="AR84" i="112"/>
  <c r="AR196" i="113"/>
  <c r="AT1169" i="112"/>
  <c r="AR2748" i="112"/>
  <c r="AR347" i="112"/>
  <c r="AT557" i="112"/>
  <c r="AT1457" i="112"/>
  <c r="AT1891" i="112"/>
  <c r="AR1340" i="112"/>
  <c r="AR1054" i="113"/>
  <c r="AR2496" i="112"/>
  <c r="AR1230" i="112"/>
  <c r="AR2581" i="113"/>
  <c r="AT1086" i="112"/>
  <c r="AT802" i="112"/>
  <c r="AR1315" i="112"/>
  <c r="AR337" i="113"/>
  <c r="AT1629" i="112"/>
  <c r="AT886" i="112"/>
  <c r="AR1753" i="112"/>
  <c r="AT192" i="112"/>
  <c r="AR2327" i="112"/>
  <c r="AR980" i="113"/>
  <c r="AR2890" i="112"/>
  <c r="AT2097" i="112"/>
  <c r="AT2893" i="112"/>
  <c r="AR627" i="113"/>
  <c r="AR549" i="113"/>
  <c r="AR1917" i="113"/>
  <c r="AR620" i="112"/>
  <c r="AT2034" i="112"/>
  <c r="AR3232" i="113"/>
  <c r="AT951" i="112"/>
  <c r="AR2203" i="113"/>
  <c r="AT2429" i="112"/>
  <c r="AT2391" i="112"/>
  <c r="AR2390" i="112"/>
  <c r="AR3078" i="113"/>
  <c r="AR1610" i="112"/>
  <c r="AR2355" i="113"/>
  <c r="AR3399" i="112"/>
  <c r="AR1487" i="112"/>
  <c r="AT83" i="112"/>
  <c r="AR2428" i="113"/>
  <c r="AR259" i="113"/>
  <c r="AR3012" i="113"/>
  <c r="AQ3593" i="113"/>
  <c r="AT2239" i="112"/>
  <c r="AR2209" i="113"/>
  <c r="AR16" i="112"/>
  <c r="AT2382" i="112"/>
  <c r="AQ1925" i="113"/>
  <c r="AQ3377" i="112"/>
  <c r="AR1379" i="112"/>
  <c r="AR1465" i="112"/>
  <c r="AR2347" i="113"/>
  <c r="AR1122" i="113"/>
  <c r="AS893" i="112"/>
  <c r="AR3013" i="112"/>
  <c r="AT808" i="112"/>
  <c r="AT772" i="112"/>
  <c r="AR186" i="113"/>
  <c r="AR807" i="112"/>
  <c r="AR3223" i="113"/>
  <c r="AT3534" i="112"/>
  <c r="AT2891" i="112"/>
  <c r="AT2578" i="112"/>
  <c r="AT1052" i="112"/>
  <c r="AQ1133" i="113"/>
  <c r="AT2643" i="112"/>
  <c r="AT1231" i="112"/>
  <c r="AR2491" i="112"/>
  <c r="AR915" i="112"/>
  <c r="AT2058" i="112"/>
  <c r="AR1433" i="112"/>
  <c r="AR3583" i="113"/>
  <c r="AT1322" i="112"/>
  <c r="AR1348" i="112"/>
  <c r="AT3034" i="112"/>
  <c r="AR86" i="112"/>
  <c r="AR2424" i="113"/>
  <c r="AR1776" i="112"/>
  <c r="AR3371" i="112"/>
  <c r="AR3513" i="113"/>
  <c r="AT3159" i="112"/>
  <c r="AR2060" i="113"/>
  <c r="AT882" i="112"/>
  <c r="AR2205" i="112"/>
  <c r="AT56" i="112"/>
  <c r="AR603" i="112"/>
  <c r="AT2639" i="112"/>
  <c r="AT1235" i="112"/>
  <c r="AR3520" i="113"/>
  <c r="AQ2873" i="113"/>
  <c r="AR1384" i="112"/>
  <c r="AQ2753" i="112"/>
  <c r="AR1770" i="112"/>
  <c r="AT740" i="112"/>
  <c r="AS3161" i="112"/>
  <c r="AT3038" i="112"/>
  <c r="AR2187" i="112"/>
  <c r="AR618" i="113"/>
  <c r="AQ1960" i="113"/>
  <c r="AR1922" i="113"/>
  <c r="AR3479" i="112"/>
  <c r="AT1091" i="112"/>
  <c r="AT3339" i="112"/>
  <c r="AR3339" i="112"/>
  <c r="AR3365" i="112"/>
  <c r="AT2889" i="112"/>
  <c r="AT2329" i="112"/>
  <c r="AT747" i="112"/>
  <c r="AR2646" i="113"/>
  <c r="AT3399" i="112"/>
  <c r="AT3498" i="112"/>
  <c r="AR194" i="113"/>
  <c r="AR2893" i="112"/>
  <c r="AT806" i="112"/>
  <c r="AR2720" i="112"/>
  <c r="AT2390" i="112"/>
  <c r="AR3334" i="112"/>
  <c r="AR983" i="113"/>
  <c r="AR3007" i="112"/>
  <c r="AT3035" i="112"/>
  <c r="AR741" i="112"/>
  <c r="AQ3148" i="113"/>
  <c r="AT1346" i="112"/>
  <c r="AR2388" i="113"/>
  <c r="AR258" i="113"/>
  <c r="AR889" i="112"/>
  <c r="AT305" i="112"/>
  <c r="AT3500" i="112"/>
  <c r="AR1055" i="112"/>
  <c r="AR49" i="113"/>
  <c r="AR351" i="112"/>
  <c r="AR2387" i="112"/>
  <c r="AR1420" i="113"/>
  <c r="AQ2393" i="112"/>
  <c r="AT85" i="112"/>
  <c r="AQ605" i="112"/>
  <c r="AT3178" i="112"/>
  <c r="AQ1565" i="113"/>
  <c r="AT2638" i="112"/>
  <c r="AR2575" i="113"/>
  <c r="AR2783" i="112"/>
  <c r="AR2356" i="112"/>
  <c r="AR193" i="113"/>
  <c r="AR1746" i="112"/>
  <c r="AR1317" i="112"/>
  <c r="AT1319" i="112"/>
  <c r="AT2573" i="112"/>
  <c r="AR1601" i="112"/>
  <c r="AR1634" i="113"/>
  <c r="AR2184" i="112"/>
  <c r="AT1178" i="112"/>
  <c r="AR61" i="112"/>
  <c r="AR2354" i="113"/>
  <c r="AQ1420" i="112"/>
  <c r="AR1991" i="113"/>
  <c r="AT79" i="112"/>
  <c r="AR2649" i="113"/>
  <c r="AR3366" i="112"/>
  <c r="AR965" i="113"/>
  <c r="AR800" i="112"/>
  <c r="AR1845" i="113"/>
  <c r="AR1700" i="113"/>
  <c r="AR2872" i="112"/>
  <c r="AT604" i="112"/>
  <c r="AQ1816" i="112"/>
  <c r="AT2063" i="112"/>
  <c r="AR2240" i="113"/>
  <c r="AR2868" i="113"/>
  <c r="AT167" i="112"/>
  <c r="AR188" i="113"/>
  <c r="AT2009" i="112"/>
  <c r="AR2044" i="112"/>
  <c r="AR2751" i="112"/>
  <c r="AS1757" i="112"/>
  <c r="AR2369" i="113"/>
  <c r="AT3544" i="112"/>
  <c r="AT2867" i="112"/>
  <c r="AT1771" i="112"/>
  <c r="AR54" i="112"/>
  <c r="AR2351" i="113"/>
  <c r="AR2134" i="113"/>
  <c r="AR1128" i="113"/>
  <c r="AS2609" i="112"/>
  <c r="AR1915" i="112"/>
  <c r="AR1273" i="113"/>
  <c r="AR978" i="113"/>
  <c r="AR2063" i="113"/>
  <c r="AR1850" i="113"/>
  <c r="AT2042" i="112"/>
  <c r="AR1057" i="112"/>
  <c r="AR3444" i="113"/>
  <c r="AQ3040" i="113"/>
  <c r="AT1608" i="112"/>
  <c r="AR158" i="113"/>
  <c r="AR1344" i="113"/>
  <c r="AR887" i="112"/>
  <c r="AR81" i="112"/>
  <c r="AR484" i="113"/>
  <c r="AT3016" i="112"/>
  <c r="AT2354" i="112"/>
  <c r="AR3037" i="112"/>
  <c r="AR2297" i="113"/>
  <c r="AR569" i="112"/>
  <c r="AT1895" i="112"/>
  <c r="AR1343" i="112"/>
  <c r="AT1383" i="112"/>
  <c r="AR1125" i="113"/>
  <c r="AT10" i="112"/>
  <c r="AS1241" i="112"/>
  <c r="AT1853" i="112"/>
  <c r="AT1056" i="112"/>
  <c r="AR1035" i="112"/>
  <c r="AR2498" i="112"/>
  <c r="AR3105" i="112"/>
  <c r="AR2580" i="113"/>
  <c r="AR2798" i="113"/>
  <c r="AR641" i="113"/>
  <c r="AR2719" i="112"/>
  <c r="AT2389" i="112"/>
  <c r="AS197" i="112"/>
  <c r="AR53" i="112"/>
  <c r="AR3367" i="113"/>
  <c r="AT1375" i="112"/>
  <c r="AQ773" i="112"/>
  <c r="AT3219" i="112"/>
  <c r="AS173" i="112"/>
  <c r="AR2402" i="113"/>
  <c r="AR261" i="113"/>
  <c r="AR511" i="112"/>
  <c r="AT887" i="112"/>
  <c r="AT1194" i="112"/>
  <c r="AT2153" i="112"/>
  <c r="AT2350" i="112"/>
  <c r="AR1169" i="112"/>
  <c r="AT1915" i="112"/>
  <c r="AR1852" i="113"/>
  <c r="AR2105" i="113"/>
  <c r="AR2671" i="112"/>
  <c r="AT1610" i="112"/>
  <c r="AR1923" i="113"/>
  <c r="AR1235" i="112"/>
  <c r="AR2210" i="113"/>
  <c r="AR2785" i="112"/>
  <c r="AR892" i="112"/>
  <c r="AR1462" i="112"/>
  <c r="AR3225" i="113"/>
  <c r="AR350" i="112"/>
  <c r="AR2383" i="112"/>
  <c r="AR601" i="112"/>
  <c r="AR1745" i="112"/>
  <c r="AR2041" i="112"/>
  <c r="AR1628" i="112"/>
  <c r="AR952" i="112"/>
  <c r="AR3331" i="112"/>
  <c r="AR2061" i="113"/>
  <c r="AR121" i="113"/>
  <c r="AQ701" i="113"/>
  <c r="AT595" i="112"/>
  <c r="AT3014" i="112"/>
  <c r="AR1096" i="112"/>
  <c r="AT3506" i="112"/>
  <c r="AT516" i="112"/>
  <c r="AT2332" i="112"/>
  <c r="AR2677" i="112"/>
  <c r="AT1609" i="112"/>
  <c r="AT78" i="112"/>
  <c r="AR3212" i="112"/>
  <c r="AR2279" i="113"/>
  <c r="AR2895" i="112"/>
  <c r="AR1778" i="112"/>
  <c r="AT86" i="112"/>
  <c r="AR762" i="113"/>
  <c r="AR2637" i="112"/>
  <c r="AT2886" i="112"/>
  <c r="AR1608" i="112"/>
  <c r="AQ3197" i="112"/>
  <c r="AR2353" i="112"/>
  <c r="AR3298" i="113"/>
  <c r="AR738" i="112"/>
  <c r="AR3222" i="113"/>
  <c r="AQ377" i="112"/>
  <c r="AR2718" i="112"/>
  <c r="AR1127" i="113"/>
  <c r="AR1231" i="112"/>
  <c r="AR2242" i="113"/>
  <c r="AR2042" i="112"/>
  <c r="AR2248" i="113"/>
  <c r="AR1989" i="113"/>
  <c r="AR2865" i="112"/>
  <c r="AT2922" i="112"/>
  <c r="AT2038" i="112"/>
  <c r="AR3300" i="113"/>
  <c r="AR764" i="112"/>
  <c r="AR3338" i="112"/>
  <c r="AT3030" i="112"/>
  <c r="AT766" i="112"/>
  <c r="AR2787" i="112"/>
  <c r="AR593" i="112"/>
  <c r="AR1383" i="112"/>
  <c r="AQ3233" i="113"/>
  <c r="AR349" i="112"/>
  <c r="AR1483" i="112"/>
  <c r="AR1628" i="113"/>
  <c r="AQ773" i="113"/>
  <c r="AR1556" i="113"/>
  <c r="AT1028" i="112"/>
  <c r="AR3011" i="112"/>
  <c r="AT3210" i="112"/>
  <c r="AR2203" i="112"/>
  <c r="AR2136" i="113"/>
  <c r="AR692" i="113"/>
  <c r="AR1749" i="112"/>
  <c r="AT1338" i="112"/>
  <c r="AR405" i="112"/>
  <c r="AR1987" i="113"/>
  <c r="AT1775" i="112"/>
  <c r="AT890" i="112"/>
  <c r="AR2639" i="112"/>
  <c r="AR3195" i="112"/>
  <c r="AQ3449" i="113"/>
  <c r="AT1058" i="112"/>
  <c r="AR2207" i="112"/>
  <c r="AR1172" i="112"/>
  <c r="AR1489" i="113"/>
  <c r="AR1348" i="113"/>
  <c r="AR187" i="113"/>
  <c r="AR1751" i="112"/>
  <c r="AR1318" i="112"/>
  <c r="AT1316" i="112"/>
  <c r="AT1577" i="112"/>
  <c r="AT3400" i="112"/>
  <c r="AR602" i="112"/>
  <c r="AT1029" i="112"/>
  <c r="AR2062" i="113"/>
  <c r="AQ1061" i="113"/>
  <c r="AR2492" i="112"/>
  <c r="AR624" i="113"/>
  <c r="AT3398" i="112"/>
  <c r="AR1381" i="112"/>
  <c r="AR1771" i="112"/>
  <c r="AR402" i="112"/>
  <c r="AR1339" i="113"/>
  <c r="AT2599" i="112"/>
  <c r="AQ1925" i="112"/>
  <c r="AT1199" i="112"/>
  <c r="AT2758" i="112"/>
  <c r="AR2355" i="112"/>
  <c r="AR1777" i="113"/>
  <c r="AR838" i="113"/>
  <c r="AT3358" i="112"/>
  <c r="AR696" i="113"/>
  <c r="AR1632" i="113"/>
  <c r="AR2138" i="113"/>
  <c r="AS917" i="112"/>
  <c r="AR2614" i="112"/>
  <c r="AR768" i="112"/>
  <c r="AR1204" i="113"/>
  <c r="AQ2249" i="113"/>
  <c r="AR1418" i="113"/>
  <c r="AR2383" i="113"/>
  <c r="AR264" i="113"/>
  <c r="AR883" i="112"/>
  <c r="AT1204" i="112"/>
  <c r="AT3504" i="112"/>
  <c r="AR1059" i="112"/>
  <c r="AR43" i="113"/>
  <c r="AR3254" i="112"/>
  <c r="AT910" i="112"/>
  <c r="AT2181" i="112"/>
  <c r="AR3107" i="112"/>
  <c r="AR2582" i="113"/>
  <c r="AQ2897" i="112"/>
  <c r="AR1779" i="112"/>
  <c r="AR906" i="113"/>
  <c r="AR338" i="113"/>
  <c r="AT2606" i="112"/>
  <c r="AR1923" i="112"/>
  <c r="AR3510" i="113"/>
  <c r="AR2652" i="113"/>
  <c r="AT1230" i="112"/>
  <c r="AR3297" i="113"/>
  <c r="AT2241" i="112"/>
  <c r="AT60" i="112"/>
  <c r="AT3392" i="112"/>
  <c r="AQ3256" i="113"/>
  <c r="AT1345" i="112"/>
  <c r="AR2385" i="113"/>
  <c r="AR2034" i="112"/>
  <c r="AR2061" i="112"/>
  <c r="AR1276" i="113"/>
  <c r="AR804" i="112"/>
  <c r="AR3191" i="112"/>
  <c r="AR2346" i="112"/>
  <c r="AR2641" i="112"/>
  <c r="AT3177" i="112"/>
  <c r="AT1780" i="112"/>
  <c r="AT943" i="112"/>
  <c r="AR1901" i="113"/>
  <c r="AR764" i="113"/>
  <c r="AR913" i="112"/>
  <c r="AR481" i="113"/>
  <c r="AR2640" i="112"/>
  <c r="AR2793" i="113"/>
  <c r="AR2225" i="113"/>
  <c r="AT624" i="112"/>
  <c r="AS3017" i="112"/>
  <c r="AR2535" i="112"/>
  <c r="AR1490" i="112"/>
  <c r="AT892" i="112"/>
  <c r="AR1780" i="112"/>
  <c r="AR510" i="112"/>
  <c r="AT3212" i="112"/>
  <c r="AR2206" i="112"/>
  <c r="AT59" i="112"/>
  <c r="AR6" i="112"/>
  <c r="AR2392" i="113"/>
  <c r="AR2328" i="112"/>
  <c r="AR1174" i="112"/>
  <c r="AR3079" i="113"/>
  <c r="AR3482" i="112"/>
  <c r="AT916" i="112"/>
  <c r="AT3507" i="112"/>
  <c r="AR3586" i="113"/>
  <c r="AT1631" i="112"/>
  <c r="AR3534" i="112"/>
  <c r="AR3536" i="112"/>
  <c r="AR3072" i="112"/>
  <c r="AR803" i="112"/>
  <c r="AR945" i="112"/>
  <c r="AQ1312" i="113"/>
  <c r="AR1631" i="112"/>
  <c r="AR2382" i="113"/>
  <c r="AT2067" i="112"/>
  <c r="AT2782" i="112"/>
  <c r="AR3508" i="112"/>
  <c r="AR2750" i="112"/>
  <c r="AS2765" i="112"/>
  <c r="AR1698" i="113"/>
  <c r="AR3247" i="112"/>
  <c r="AR1090" i="112"/>
  <c r="AR1604" i="112"/>
  <c r="AR167" i="112"/>
  <c r="AS773" i="112"/>
  <c r="AR2139" i="113"/>
  <c r="AR1129" i="113"/>
  <c r="AR2940" i="113"/>
  <c r="AS2393" i="112"/>
  <c r="AR641" i="112"/>
  <c r="AR2323" i="112"/>
  <c r="AR3392" i="112"/>
  <c r="AT888" i="112"/>
  <c r="AR114" i="113"/>
  <c r="AR1056" i="112"/>
  <c r="AR3442" i="113"/>
  <c r="AT1057" i="112"/>
  <c r="AT163" i="112"/>
  <c r="AR3009" i="112"/>
  <c r="AR1774" i="112"/>
  <c r="AR2244" i="113"/>
  <c r="AT2062" i="112"/>
  <c r="AQ2716" i="113"/>
  <c r="AR1342" i="113"/>
  <c r="AQ3341" i="112"/>
  <c r="AT2392" i="112"/>
  <c r="AT1466" i="112"/>
  <c r="AT1374" i="112"/>
  <c r="AS2213" i="112"/>
  <c r="AR2869" i="113"/>
  <c r="AQ173" i="112"/>
  <c r="AQ749" i="112"/>
  <c r="AT2575" i="112"/>
  <c r="AR520" i="112"/>
  <c r="AR546" i="113"/>
  <c r="AR1891" i="112"/>
  <c r="AR2527" i="112"/>
  <c r="AT3537" i="112"/>
  <c r="AR2064" i="112"/>
  <c r="AT883" i="112"/>
  <c r="AR1271" i="113"/>
  <c r="AT2101" i="112"/>
  <c r="AR2726" i="113"/>
  <c r="AQ2189" i="112"/>
  <c r="AR843" i="113"/>
  <c r="AR2421" i="113"/>
  <c r="AR15" i="112"/>
  <c r="AR2247" i="113"/>
  <c r="AR1411" i="113"/>
  <c r="AQ3520" i="112"/>
  <c r="AR944" i="112"/>
  <c r="AR891" i="112"/>
  <c r="AR700" i="113"/>
  <c r="AT1922" i="112"/>
  <c r="AR1199" i="112"/>
  <c r="AR50" i="113"/>
  <c r="AT2605" i="112"/>
  <c r="AR1701" i="113"/>
  <c r="AR160" i="113"/>
  <c r="AR3585" i="113"/>
  <c r="AR1414" i="113"/>
  <c r="AQ3545" i="112"/>
  <c r="AR2033" i="112"/>
  <c r="AQ2285" i="113"/>
  <c r="AT857" i="112"/>
  <c r="AT1890" i="112"/>
  <c r="AQ3472" i="112"/>
  <c r="AS1349" i="112"/>
  <c r="AT947" i="112"/>
  <c r="AT625" i="112"/>
  <c r="AT14" i="112"/>
  <c r="AT2931" i="112"/>
  <c r="AT1920" i="112"/>
  <c r="AR3251" i="112"/>
  <c r="AT1030" i="112"/>
  <c r="AR2058" i="113"/>
  <c r="AR1055" i="113"/>
  <c r="AT2187" i="112"/>
  <c r="AT61" i="112"/>
  <c r="AR8" i="112"/>
  <c r="AR1374" i="112"/>
  <c r="AR1899" i="112"/>
  <c r="AR404" i="112"/>
  <c r="AR943" i="112"/>
  <c r="AQ1637" i="113"/>
  <c r="AR3015" i="113"/>
  <c r="AR1557" i="113"/>
  <c r="AR3582" i="113"/>
  <c r="AR3542" i="112"/>
  <c r="AS3221" i="112"/>
  <c r="AT1171" i="112"/>
  <c r="AR2153" i="112"/>
  <c r="AR1025" i="113"/>
  <c r="AQ1720" i="112"/>
  <c r="AR1635" i="112"/>
  <c r="AR1916" i="113"/>
  <c r="AR2247" i="112"/>
  <c r="AR1754" i="112"/>
  <c r="AR2500" i="112"/>
  <c r="AT3502" i="112"/>
  <c r="AR2321" i="112"/>
  <c r="AR767" i="112"/>
  <c r="AR3374" i="112"/>
  <c r="AR2387" i="113"/>
  <c r="AQ917" i="113"/>
  <c r="AR3506" i="112"/>
  <c r="AR3229" i="113"/>
  <c r="AR2474" i="113"/>
  <c r="AQ2105" i="112"/>
  <c r="AT741" i="112"/>
  <c r="AR3032" i="112"/>
  <c r="AR2386" i="112"/>
  <c r="AR599" i="112"/>
  <c r="AT1491" i="112"/>
  <c r="AR1196" i="113"/>
  <c r="AQ2801" i="113"/>
  <c r="AR2188" i="112"/>
  <c r="AR410" i="112"/>
  <c r="AR948" i="112"/>
  <c r="AR1630" i="113"/>
  <c r="AR2471" i="113"/>
  <c r="AS1205" i="112"/>
  <c r="AT2762" i="112"/>
  <c r="AR2350" i="112"/>
  <c r="AT3215" i="112"/>
  <c r="AQ845" i="113"/>
  <c r="AR101" i="112"/>
  <c r="AR1132" i="113"/>
  <c r="AT3593" i="112"/>
  <c r="AR912" i="112"/>
  <c r="AT2179" i="112"/>
  <c r="AR3158" i="113"/>
  <c r="AT1899" i="112"/>
  <c r="AR2636" i="112"/>
  <c r="AT2178" i="112"/>
  <c r="AT2202" i="112"/>
  <c r="AS629" i="112"/>
  <c r="AT7" i="112"/>
  <c r="AT2248" i="112"/>
  <c r="AR798" i="112"/>
  <c r="AT186" i="112"/>
  <c r="AR2332" i="112"/>
  <c r="AQ2932" i="113"/>
  <c r="AR910" i="112"/>
  <c r="AR2871" i="113"/>
  <c r="AS65" i="112"/>
  <c r="AT3394" i="112"/>
  <c r="AT2324" i="112"/>
  <c r="AR368" i="112"/>
  <c r="AT1779" i="112"/>
  <c r="AT3338" i="112"/>
  <c r="AT1626" i="112"/>
  <c r="AQ1097" i="112"/>
  <c r="AR3150" i="113"/>
  <c r="AR3584" i="113"/>
  <c r="AR3537" i="112"/>
  <c r="AT1379" i="112"/>
  <c r="AR763" i="112"/>
  <c r="AQ316" i="112"/>
  <c r="AT1343" i="112"/>
  <c r="AQ3472" i="113"/>
  <c r="AR1986" i="113"/>
  <c r="AR1028" i="112"/>
  <c r="AR3333" i="112"/>
  <c r="AT1318" i="112"/>
  <c r="AT1133" i="112"/>
  <c r="AR624" i="112"/>
  <c r="AT2923" i="112"/>
  <c r="AT2041" i="112"/>
  <c r="AR2068" i="112"/>
  <c r="AT3257" i="112"/>
  <c r="AQ2788" i="113"/>
  <c r="AS2069" i="112"/>
  <c r="AR1175" i="112"/>
  <c r="AT2325" i="112"/>
  <c r="AR375" i="112"/>
  <c r="AQ1469" i="112"/>
  <c r="AR3231" i="113"/>
  <c r="AR3514" i="113"/>
  <c r="AT2094" i="112"/>
  <c r="AR2724" i="113"/>
  <c r="AT1485" i="112"/>
  <c r="AT2180" i="112"/>
  <c r="AR1202" i="112"/>
  <c r="AT2206" i="112"/>
  <c r="AT3211" i="112"/>
  <c r="AR2202" i="112"/>
  <c r="AR2401" i="113"/>
  <c r="AQ269" i="113"/>
  <c r="AR1635" i="113"/>
  <c r="AR1922" i="112"/>
  <c r="AT1201" i="112"/>
  <c r="AR2872" i="113"/>
  <c r="AR2745" i="112"/>
  <c r="AT2188" i="112"/>
  <c r="AT1459" i="112"/>
  <c r="AT1889" i="112"/>
  <c r="AR2944" i="113"/>
  <c r="AR2675" i="112"/>
  <c r="AT1347" i="112"/>
  <c r="AT948" i="112"/>
  <c r="AR2423" i="113"/>
  <c r="AR1629" i="112"/>
  <c r="AT1177" i="112"/>
  <c r="AQ3521" i="113"/>
  <c r="AQ629" i="113"/>
  <c r="AR1458" i="112"/>
  <c r="AQ3017" i="112"/>
  <c r="AT2036" i="112"/>
  <c r="AR87" i="112"/>
  <c r="AT3329" i="112"/>
  <c r="AT597" i="112"/>
  <c r="AT2348" i="112"/>
  <c r="AR3030" i="112"/>
  <c r="AR2384" i="112"/>
  <c r="AR376" i="112"/>
  <c r="AT1277" i="112"/>
  <c r="AQ1349" i="112"/>
  <c r="AT1059" i="112"/>
  <c r="AT169" i="112"/>
  <c r="AR3213" i="112"/>
  <c r="AR2281" i="113"/>
  <c r="AR1034" i="112"/>
  <c r="AR2473" i="113"/>
  <c r="AR3512" i="113"/>
  <c r="AT1035" i="112"/>
  <c r="AR2722" i="113"/>
  <c r="AT485" i="112"/>
  <c r="AT1463" i="112"/>
  <c r="AR3192" i="112"/>
  <c r="AR45" i="113"/>
  <c r="AT1709" i="112"/>
  <c r="AR911" i="112"/>
  <c r="AR154" i="113"/>
  <c r="AR260" i="113"/>
  <c r="AR3518" i="113"/>
  <c r="AQ485" i="113"/>
  <c r="AR3185" i="112"/>
  <c r="AT618" i="112"/>
  <c r="AT3009" i="112"/>
  <c r="AR2529" i="112"/>
  <c r="AR1486" i="112"/>
  <c r="AR2212" i="112"/>
  <c r="AR1240" i="112"/>
  <c r="AR519" i="112"/>
  <c r="AR1779" i="113"/>
  <c r="AT3154" i="112"/>
  <c r="AR2653" i="113"/>
  <c r="AR2353" i="113"/>
  <c r="AT628" i="112"/>
  <c r="AT2784" i="112"/>
  <c r="AR619" i="112"/>
  <c r="AR1992" i="113"/>
  <c r="AR2579" i="113"/>
  <c r="AR2870" i="112"/>
  <c r="AT2037" i="112"/>
  <c r="AR770" i="112"/>
  <c r="AS521" i="112"/>
  <c r="AT1096" i="112"/>
  <c r="AT1774" i="112"/>
  <c r="AT1025" i="112"/>
  <c r="AT2285" i="112"/>
  <c r="AQ1385" i="112"/>
  <c r="AR2096" i="112"/>
  <c r="AR1554" i="113"/>
  <c r="AR1602" i="112"/>
  <c r="AR2208" i="113"/>
  <c r="AR2678" i="112"/>
  <c r="AR3226" i="113"/>
  <c r="AR2058" i="112"/>
  <c r="AR2131" i="113"/>
  <c r="AR2274" i="113"/>
  <c r="AR1772" i="112"/>
  <c r="AR768" i="113"/>
  <c r="AT2890" i="112"/>
  <c r="AT1289" i="112"/>
  <c r="AQ3436" i="113"/>
  <c r="AR1178" i="112"/>
  <c r="AS2357" i="112"/>
  <c r="AR1849" i="113"/>
  <c r="AR334" i="113"/>
  <c r="AT2033" i="112"/>
  <c r="AT1487" i="112"/>
  <c r="AR745" i="112"/>
  <c r="AT64" i="112"/>
  <c r="AR7" i="112"/>
  <c r="AT799" i="112"/>
  <c r="AQ3401" i="112"/>
  <c r="AR1562" i="113"/>
  <c r="AR1924" i="113"/>
  <c r="AR1484" i="113"/>
  <c r="AR3006" i="112"/>
  <c r="AR2204" i="113"/>
  <c r="AR42" i="113"/>
  <c r="AT1172" i="112"/>
  <c r="AR595" i="112"/>
  <c r="AS1637" i="112"/>
  <c r="AR330" i="113"/>
  <c r="AT1612" i="112"/>
  <c r="AR170" i="112"/>
  <c r="AR483" i="113"/>
  <c r="AR619" i="113"/>
  <c r="AT2328" i="112"/>
  <c r="AT627" i="112"/>
  <c r="AR3391" i="112"/>
  <c r="AT63" i="112"/>
  <c r="AR765" i="113"/>
  <c r="AR981" i="113"/>
  <c r="AR1776" i="113"/>
  <c r="AT2322" i="112"/>
  <c r="AT603" i="112"/>
  <c r="AR737" i="112"/>
  <c r="AT512" i="112"/>
  <c r="AR2676" i="112"/>
  <c r="AS89" i="112"/>
  <c r="AR1194" i="113"/>
  <c r="AR1457" i="113"/>
  <c r="AR1898" i="112"/>
  <c r="AS3545" i="112"/>
  <c r="AR1052" i="112"/>
  <c r="AR985" i="113"/>
  <c r="AT2183" i="112"/>
  <c r="AR11" i="112"/>
  <c r="AR1893" i="112"/>
  <c r="AT1745" i="112"/>
  <c r="AR1846" i="113"/>
  <c r="AT1636" i="112"/>
  <c r="AQ2752" i="113"/>
  <c r="AR197" i="112"/>
  <c r="AT1721" i="112"/>
  <c r="AT739" i="112"/>
  <c r="AR1996" i="113"/>
  <c r="AS1037" i="112"/>
  <c r="AT2888" i="112"/>
  <c r="AR621" i="113"/>
  <c r="AT3390" i="112"/>
  <c r="AR1775" i="112"/>
  <c r="AT2066" i="112"/>
  <c r="AT748" i="112"/>
  <c r="AT3149" i="112"/>
  <c r="AR1993" i="113"/>
  <c r="AT81" i="112"/>
  <c r="AR3081" i="113"/>
  <c r="AR3071" i="112"/>
  <c r="AR3211" i="112"/>
  <c r="AR9" i="112"/>
  <c r="AR192" i="113"/>
  <c r="AR2744" i="112"/>
  <c r="AT2932" i="112"/>
  <c r="AT1898" i="112"/>
  <c r="AT3033" i="112"/>
  <c r="AR2094" i="112"/>
  <c r="AR2468" i="113"/>
  <c r="AR3302" i="113"/>
  <c r="AR1347" i="113"/>
  <c r="AT2759" i="112"/>
  <c r="CQ5" i="112" l="1"/>
  <c r="BQ283" i="112"/>
  <c r="CS282" i="112"/>
  <c r="AU3255" i="112"/>
  <c r="AU3252" i="112"/>
  <c r="AU3249" i="112"/>
  <c r="AU3253" i="112"/>
  <c r="AU3246" i="112"/>
  <c r="AU3251" i="112"/>
  <c r="AU3248" i="112"/>
  <c r="AU3247" i="112"/>
  <c r="AU3250" i="112"/>
  <c r="AU3254" i="112"/>
  <c r="AU3256" i="112"/>
  <c r="BR276" i="112"/>
  <c r="CT276" i="112" s="1"/>
  <c r="BQ277" i="112"/>
  <c r="AU2678" i="112"/>
  <c r="AU2676" i="112"/>
  <c r="AU2677" i="112"/>
  <c r="AU2673" i="112"/>
  <c r="AU2671" i="112"/>
  <c r="AU2670" i="112"/>
  <c r="AU2672" i="112"/>
  <c r="AU2675" i="112"/>
  <c r="AU2674" i="112"/>
  <c r="AU2679" i="112"/>
  <c r="AU159" i="113"/>
  <c r="AU155" i="113"/>
  <c r="AU153" i="113"/>
  <c r="AU157" i="113"/>
  <c r="AU156" i="113"/>
  <c r="AU154" i="113"/>
  <c r="AU150" i="113"/>
  <c r="AU151" i="113"/>
  <c r="AU152" i="113"/>
  <c r="AU158" i="113"/>
  <c r="AU233" i="112"/>
  <c r="AU2399" i="113"/>
  <c r="AU2396" i="113"/>
  <c r="AU2394" i="113"/>
  <c r="AU2395" i="113"/>
  <c r="AU2397" i="113"/>
  <c r="AU2398" i="113"/>
  <c r="AU2400" i="113"/>
  <c r="AU2401" i="113"/>
  <c r="AU2402" i="113"/>
  <c r="AU2403" i="113"/>
  <c r="AU2392" i="113"/>
  <c r="AU2391" i="113"/>
  <c r="AU2382" i="113"/>
  <c r="AU2387" i="113"/>
  <c r="AU2384" i="113"/>
  <c r="AU2386" i="113"/>
  <c r="AU2389" i="113"/>
  <c r="AU2385" i="113"/>
  <c r="AU2390" i="113"/>
  <c r="AU2388" i="113"/>
  <c r="AU2383" i="113"/>
  <c r="AU568" i="113"/>
  <c r="AU2248" i="113"/>
  <c r="AU2247" i="113"/>
  <c r="AU2246" i="113"/>
  <c r="AU2238" i="113"/>
  <c r="AU2244" i="113"/>
  <c r="AU2240" i="113"/>
  <c r="AU2239" i="113"/>
  <c r="AU2241" i="113"/>
  <c r="AU2242" i="113"/>
  <c r="AU2243" i="113"/>
  <c r="AU2245" i="113"/>
  <c r="AU411" i="112"/>
  <c r="AU408" i="112"/>
  <c r="AU404" i="112"/>
  <c r="AU410" i="112"/>
  <c r="AU407" i="112"/>
  <c r="AU402" i="112"/>
  <c r="AU406" i="112"/>
  <c r="AU403" i="112"/>
  <c r="AU405" i="112"/>
  <c r="AU409" i="112"/>
  <c r="AU641" i="112"/>
  <c r="AU2680" i="112"/>
  <c r="AU2404" i="113"/>
  <c r="AU160" i="113"/>
  <c r="AU412" i="112"/>
  <c r="S225" i="113"/>
  <c r="T225" i="113" s="1"/>
  <c r="S249" i="113"/>
  <c r="T249" i="113" s="1"/>
  <c r="CR30" i="112"/>
  <c r="BP31" i="112"/>
  <c r="BR228" i="112"/>
  <c r="CT228" i="112" s="1"/>
  <c r="S237" i="113"/>
  <c r="T237" i="113" s="1"/>
  <c r="S76" i="113"/>
  <c r="S156" i="112"/>
  <c r="T156" i="112" s="1"/>
  <c r="BQ156" i="112"/>
  <c r="BQ234" i="113"/>
  <c r="BQ235" i="113" s="1"/>
  <c r="S234" i="113"/>
  <c r="BR18" i="113"/>
  <c r="BR19" i="113" s="1"/>
  <c r="S292" i="112"/>
  <c r="BQ291" i="112"/>
  <c r="BQ210" i="112"/>
  <c r="S210" i="112"/>
  <c r="BQ12" i="113"/>
  <c r="BQ13" i="113" s="1"/>
  <c r="S12" i="113"/>
  <c r="BQ294" i="113"/>
  <c r="BQ295" i="113" s="1"/>
  <c r="S294" i="113"/>
  <c r="S72" i="113"/>
  <c r="T72" i="113" s="1"/>
  <c r="BQ72" i="113"/>
  <c r="BQ73" i="113" s="1"/>
  <c r="BP124" i="112"/>
  <c r="CR123" i="112"/>
  <c r="S282" i="112"/>
  <c r="S282" i="113"/>
  <c r="T282" i="113" s="1"/>
  <c r="BQ282" i="113"/>
  <c r="BQ283" i="113" s="1"/>
  <c r="S252" i="112"/>
  <c r="T252" i="112" s="1"/>
  <c r="BQ252" i="112"/>
  <c r="S258" i="113"/>
  <c r="BQ258" i="113"/>
  <c r="BQ259" i="113" s="1"/>
  <c r="BQ108" i="113"/>
  <c r="BQ109" i="113" s="1"/>
  <c r="S108" i="113"/>
  <c r="S270" i="113"/>
  <c r="BQ270" i="113"/>
  <c r="BQ271" i="113" s="1"/>
  <c r="S243" i="113"/>
  <c r="T243" i="113" s="1"/>
  <c r="S31" i="112"/>
  <c r="BQ30" i="112"/>
  <c r="BQ111" i="112"/>
  <c r="S111" i="112"/>
  <c r="CR147" i="112"/>
  <c r="BP148" i="112"/>
  <c r="S297" i="113"/>
  <c r="T297" i="113" s="1"/>
  <c r="S303" i="113"/>
  <c r="T303" i="113" s="1"/>
  <c r="T205" i="113"/>
  <c r="S264" i="113"/>
  <c r="BQ264" i="113"/>
  <c r="BQ265" i="113" s="1"/>
  <c r="S219" i="113"/>
  <c r="T219" i="113" s="1"/>
  <c r="S144" i="112"/>
  <c r="T144" i="112" s="1"/>
  <c r="BQ144" i="112"/>
  <c r="CR60" i="112"/>
  <c r="BP61" i="112"/>
  <c r="S267" i="112"/>
  <c r="T267" i="112" s="1"/>
  <c r="BQ267" i="112"/>
  <c r="BP283" i="112"/>
  <c r="CR282" i="112"/>
  <c r="BQ102" i="113"/>
  <c r="BQ103" i="113" s="1"/>
  <c r="S102" i="113"/>
  <c r="BP211" i="112"/>
  <c r="CR210" i="112"/>
  <c r="S15" i="112"/>
  <c r="BQ15" i="112"/>
  <c r="S123" i="112"/>
  <c r="T123" i="112" s="1"/>
  <c r="BQ123" i="112"/>
  <c r="BP220" i="112"/>
  <c r="CR87" i="112"/>
  <c r="BP88" i="112"/>
  <c r="S261" i="113"/>
  <c r="T261" i="113" s="1"/>
  <c r="S168" i="113"/>
  <c r="T168" i="113" s="1"/>
  <c r="BQ168" i="113"/>
  <c r="BQ169" i="113" s="1"/>
  <c r="BP184" i="112"/>
  <c r="CR183" i="112"/>
  <c r="S255" i="113"/>
  <c r="T255" i="113" s="1"/>
  <c r="BR25" i="112"/>
  <c r="CT24" i="112"/>
  <c r="BQ219" i="112"/>
  <c r="S219" i="112"/>
  <c r="BP112" i="112"/>
  <c r="CR111" i="112"/>
  <c r="S148" i="112"/>
  <c r="BQ147" i="112"/>
  <c r="S166" i="113"/>
  <c r="S300" i="113"/>
  <c r="BQ300" i="113"/>
  <c r="BQ301" i="113" s="1"/>
  <c r="S294" i="112"/>
  <c r="BQ240" i="113"/>
  <c r="BQ241" i="113" s="1"/>
  <c r="S240" i="113"/>
  <c r="CR144" i="112"/>
  <c r="BP145" i="112"/>
  <c r="S60" i="112"/>
  <c r="T60" i="112" s="1"/>
  <c r="BQ60" i="112"/>
  <c r="BQ229" i="112"/>
  <c r="CR267" i="112"/>
  <c r="BP268" i="112"/>
  <c r="S291" i="113"/>
  <c r="T291" i="113" s="1"/>
  <c r="BQ132" i="113"/>
  <c r="BQ133" i="113" s="1"/>
  <c r="S132" i="113"/>
  <c r="T132" i="113" s="1"/>
  <c r="S273" i="113"/>
  <c r="T273" i="113" s="1"/>
  <c r="BR204" i="113"/>
  <c r="BR205" i="113" s="1"/>
  <c r="CR15" i="112"/>
  <c r="BP16" i="112"/>
  <c r="S298" i="112"/>
  <c r="S78" i="113"/>
  <c r="T78" i="113" s="1"/>
  <c r="BQ78" i="113"/>
  <c r="BQ79" i="113" s="1"/>
  <c r="BQ87" i="112"/>
  <c r="S87" i="112"/>
  <c r="T87" i="112" s="1"/>
  <c r="S231" i="113"/>
  <c r="T231" i="113" s="1"/>
  <c r="BQ183" i="112"/>
  <c r="S183" i="112"/>
  <c r="T183" i="112" s="1"/>
  <c r="S216" i="113"/>
  <c r="BQ216" i="113"/>
  <c r="BQ217" i="113" s="1"/>
  <c r="S52" i="113"/>
  <c r="BQ174" i="113"/>
  <c r="BQ175" i="113" s="1"/>
  <c r="S174" i="113"/>
  <c r="T174" i="113" s="1"/>
  <c r="BQ114" i="113"/>
  <c r="BQ115" i="113" s="1"/>
  <c r="S114" i="113"/>
  <c r="S228" i="113"/>
  <c r="BQ228" i="113"/>
  <c r="BQ229" i="113" s="1"/>
  <c r="BQ246" i="113"/>
  <c r="BQ247" i="113" s="1"/>
  <c r="S246" i="113"/>
  <c r="BQ288" i="113"/>
  <c r="BQ289" i="113" s="1"/>
  <c r="S288" i="113"/>
  <c r="BP157" i="112"/>
  <c r="CR156" i="112"/>
  <c r="BQ222" i="113"/>
  <c r="BQ223" i="113" s="1"/>
  <c r="S222" i="113"/>
  <c r="BQ276" i="113"/>
  <c r="BQ277" i="113" s="1"/>
  <c r="S276" i="113"/>
  <c r="S252" i="113"/>
  <c r="BQ252" i="113"/>
  <c r="BQ253" i="113" s="1"/>
  <c r="BP292" i="112"/>
  <c r="CR291" i="112"/>
  <c r="S267" i="113"/>
  <c r="T267" i="113" s="1"/>
  <c r="BR192" i="113"/>
  <c r="BR193" i="113" s="1"/>
  <c r="BR39" i="112"/>
  <c r="CT39" i="112" s="1"/>
  <c r="T39" i="112"/>
  <c r="CR252" i="112"/>
  <c r="BP253" i="112"/>
  <c r="T114" i="113"/>
  <c r="AU601" i="112"/>
  <c r="AU595" i="112"/>
  <c r="AU594" i="112"/>
  <c r="AU596" i="112"/>
  <c r="AU597" i="112"/>
  <c r="AU598" i="112"/>
  <c r="AU599" i="112"/>
  <c r="AU600" i="112"/>
  <c r="AU602" i="112"/>
  <c r="AU603" i="112"/>
  <c r="AU3369" i="113"/>
  <c r="AU3367" i="113"/>
  <c r="AU3366" i="113"/>
  <c r="AU3368" i="113"/>
  <c r="AU3370" i="113"/>
  <c r="AU3371" i="113"/>
  <c r="AU3372" i="113"/>
  <c r="AU3373" i="113"/>
  <c r="AU3374" i="113"/>
  <c r="AU3375" i="113"/>
  <c r="AU3361" i="112"/>
  <c r="AU3359" i="112"/>
  <c r="AU3358" i="112"/>
  <c r="AU3357" i="112"/>
  <c r="AU3354" i="112"/>
  <c r="AU3355" i="112"/>
  <c r="AU3356" i="112"/>
  <c r="AU3360" i="112"/>
  <c r="AU3362" i="112"/>
  <c r="AU3363" i="112"/>
  <c r="AU1034" i="112"/>
  <c r="AU1033" i="112"/>
  <c r="AU1029" i="112"/>
  <c r="AU1028" i="112"/>
  <c r="AU1026" i="112"/>
  <c r="AU1027" i="112"/>
  <c r="AU1030" i="112"/>
  <c r="AU1031" i="112"/>
  <c r="AU1032" i="112"/>
  <c r="AU1035" i="112"/>
  <c r="AU1634" i="113"/>
  <c r="AU1633" i="113"/>
  <c r="AU1631" i="113"/>
  <c r="AU1628" i="113"/>
  <c r="AU1627" i="113"/>
  <c r="AU1626" i="113"/>
  <c r="AU1629" i="113"/>
  <c r="AU1630" i="113"/>
  <c r="AU1632" i="113"/>
  <c r="AU1635" i="113"/>
  <c r="AU518" i="112"/>
  <c r="AU515" i="112"/>
  <c r="AU514" i="112"/>
  <c r="AU513" i="112"/>
  <c r="AU512" i="112"/>
  <c r="AU510" i="112"/>
  <c r="AU511" i="112"/>
  <c r="AU516" i="112"/>
  <c r="AU517" i="112"/>
  <c r="AU519" i="112"/>
  <c r="AU2607" i="112"/>
  <c r="AU2606" i="112"/>
  <c r="AU2604" i="112"/>
  <c r="AU2602" i="112"/>
  <c r="AU2598" i="112"/>
  <c r="AU2599" i="112"/>
  <c r="AU2600" i="112"/>
  <c r="AU2601" i="112"/>
  <c r="AU2603" i="112"/>
  <c r="AU2605" i="112"/>
  <c r="AU1346" i="112"/>
  <c r="AU1345" i="112"/>
  <c r="AU1344" i="112"/>
  <c r="AU1343" i="112"/>
  <c r="AU1341" i="112"/>
  <c r="AU1339" i="112"/>
  <c r="AU1338" i="112"/>
  <c r="AU1340" i="112"/>
  <c r="AU1342" i="112"/>
  <c r="AU1347" i="112"/>
  <c r="AU2869" i="113"/>
  <c r="AU2865" i="113"/>
  <c r="AU2864" i="113"/>
  <c r="AU2862" i="113"/>
  <c r="AU2863" i="113"/>
  <c r="AU2866" i="113"/>
  <c r="AU2867" i="113"/>
  <c r="AU2868" i="113"/>
  <c r="AU2870" i="113"/>
  <c r="AU2871" i="113"/>
  <c r="AU3396" i="112"/>
  <c r="AU3395" i="112"/>
  <c r="AU3393" i="112"/>
  <c r="AU3391" i="112"/>
  <c r="AU3390" i="112"/>
  <c r="AU3392" i="112"/>
  <c r="AU3394" i="112"/>
  <c r="AU3397" i="112"/>
  <c r="AU3398" i="112"/>
  <c r="AU3399" i="112"/>
  <c r="AU1923" i="113"/>
  <c r="AU1921" i="113"/>
  <c r="AU1920" i="113"/>
  <c r="AU1919" i="113"/>
  <c r="AU1915" i="113"/>
  <c r="AU1914" i="113"/>
  <c r="AU1916" i="113"/>
  <c r="AU1917" i="113"/>
  <c r="AU1918" i="113"/>
  <c r="AU1922" i="113"/>
  <c r="AU1177" i="112"/>
  <c r="AU1176" i="112"/>
  <c r="AU1175" i="112"/>
  <c r="AU1174" i="112"/>
  <c r="AU1173" i="112"/>
  <c r="AU1172" i="112"/>
  <c r="AU1171" i="112"/>
  <c r="AU1170" i="112"/>
  <c r="AU1178" i="112"/>
  <c r="AU1179" i="112"/>
  <c r="AU3519" i="113"/>
  <c r="AU3517" i="113"/>
  <c r="AU3514" i="113"/>
  <c r="AU3513" i="113"/>
  <c r="AU3510" i="113"/>
  <c r="AU3511" i="113"/>
  <c r="AU3512" i="113"/>
  <c r="AU3515" i="113"/>
  <c r="AU3516" i="113"/>
  <c r="AU3518" i="113"/>
  <c r="AU2067" i="112"/>
  <c r="AU2066" i="112"/>
  <c r="AU2065" i="112"/>
  <c r="AU2063" i="112"/>
  <c r="AU2061" i="112"/>
  <c r="AU2058" i="112"/>
  <c r="AU2059" i="112"/>
  <c r="AU2060" i="112"/>
  <c r="AU2062" i="112"/>
  <c r="AU2064" i="112"/>
  <c r="AU890" i="112"/>
  <c r="AU889" i="112"/>
  <c r="AU888" i="112"/>
  <c r="AU887" i="112"/>
  <c r="AU882" i="112"/>
  <c r="AU883" i="112"/>
  <c r="AU884" i="112"/>
  <c r="AU885" i="112"/>
  <c r="AU886" i="112"/>
  <c r="AU891" i="112"/>
  <c r="AU1274" i="113"/>
  <c r="AU1273" i="113"/>
  <c r="AU1269" i="113"/>
  <c r="AU1267" i="113"/>
  <c r="AU1266" i="113"/>
  <c r="AU1268" i="113"/>
  <c r="AU1270" i="113"/>
  <c r="AU1271" i="113"/>
  <c r="AU1272" i="113"/>
  <c r="AU1275" i="113"/>
  <c r="AU3337" i="112"/>
  <c r="AU3335" i="112"/>
  <c r="AU3334" i="112"/>
  <c r="AU3333" i="112"/>
  <c r="AU3332" i="112"/>
  <c r="AU3330" i="112"/>
  <c r="AU3331" i="112"/>
  <c r="AU3336" i="112"/>
  <c r="AU3338" i="112"/>
  <c r="AU3339" i="112"/>
  <c r="AU2870" i="112"/>
  <c r="AU2869" i="112"/>
  <c r="AU2867" i="112"/>
  <c r="AU2866" i="112"/>
  <c r="AU2865" i="112"/>
  <c r="AU2863" i="112"/>
  <c r="AU2862" i="112"/>
  <c r="AU2864" i="112"/>
  <c r="AU2868" i="112"/>
  <c r="AU2871" i="112"/>
  <c r="AU1563" i="113"/>
  <c r="AU1561" i="113"/>
  <c r="AU1559" i="113"/>
  <c r="AU1556" i="113"/>
  <c r="AU1555" i="113"/>
  <c r="AU1554" i="113"/>
  <c r="AU1557" i="113"/>
  <c r="AU1558" i="113"/>
  <c r="AU1560" i="113"/>
  <c r="AU1562" i="113"/>
  <c r="AU2642" i="112"/>
  <c r="AU2641" i="112"/>
  <c r="AU2640" i="112"/>
  <c r="AU2637" i="112"/>
  <c r="AU2635" i="112"/>
  <c r="AU2634" i="112"/>
  <c r="AU2636" i="112"/>
  <c r="AU2638" i="112"/>
  <c r="AU2639" i="112"/>
  <c r="AU2643" i="112"/>
  <c r="AU123" i="113"/>
  <c r="AU121" i="113"/>
  <c r="AU120" i="113"/>
  <c r="AU117" i="113"/>
  <c r="AU115" i="113"/>
  <c r="AU114" i="113"/>
  <c r="AU116" i="113"/>
  <c r="AU118" i="113"/>
  <c r="AU119" i="113"/>
  <c r="AU122" i="113"/>
  <c r="AU3374" i="112"/>
  <c r="AU3371" i="112"/>
  <c r="AU3370" i="112"/>
  <c r="AU3369" i="112"/>
  <c r="AU3366" i="112"/>
  <c r="AU3367" i="112"/>
  <c r="AU3368" i="112"/>
  <c r="AU3372" i="112"/>
  <c r="AU3373" i="112"/>
  <c r="AU3375" i="112"/>
  <c r="AU3483" i="112"/>
  <c r="AU3479" i="112"/>
  <c r="AU3478" i="112"/>
  <c r="AU3476" i="112"/>
  <c r="AU3475" i="112"/>
  <c r="AU3474" i="112"/>
  <c r="AU3477" i="112"/>
  <c r="AU3480" i="112"/>
  <c r="AU3481" i="112"/>
  <c r="AU3482" i="112"/>
  <c r="AU2727" i="113"/>
  <c r="AU2725" i="113"/>
  <c r="AU2723" i="113"/>
  <c r="AU2722" i="113"/>
  <c r="AU2719" i="113"/>
  <c r="AU2718" i="113"/>
  <c r="AU2720" i="113"/>
  <c r="AU2721" i="113"/>
  <c r="AU2724" i="113"/>
  <c r="AU2726" i="113"/>
  <c r="AU2067" i="113"/>
  <c r="AU2066" i="113"/>
  <c r="AU2064" i="113"/>
  <c r="AU2062" i="113"/>
  <c r="AU2061" i="113"/>
  <c r="AU2060" i="113"/>
  <c r="AU2059" i="113"/>
  <c r="AU2058" i="113"/>
  <c r="AU2063" i="113"/>
  <c r="AU2065" i="113"/>
  <c r="AU3014" i="112"/>
  <c r="AU3013" i="112"/>
  <c r="AU3012" i="112"/>
  <c r="AU3011" i="112"/>
  <c r="AU3009" i="112"/>
  <c r="AU3006" i="112"/>
  <c r="AU3007" i="112"/>
  <c r="AU3008" i="112"/>
  <c r="AU3010" i="112"/>
  <c r="AU3015" i="112"/>
  <c r="AU3159" i="113"/>
  <c r="AU3152" i="113"/>
  <c r="AU3150" i="113"/>
  <c r="AU3151" i="113"/>
  <c r="AU3153" i="113"/>
  <c r="AU3154" i="113"/>
  <c r="AU3155" i="113"/>
  <c r="AU3156" i="113"/>
  <c r="AU3157" i="113"/>
  <c r="AU3158" i="113"/>
  <c r="AU1611" i="112"/>
  <c r="AU1607" i="112"/>
  <c r="AU1606" i="112"/>
  <c r="AU1605" i="112"/>
  <c r="AU1602" i="112"/>
  <c r="AU1603" i="112"/>
  <c r="AU1604" i="112"/>
  <c r="AU1608" i="112"/>
  <c r="AU1609" i="112"/>
  <c r="AU1610" i="112"/>
  <c r="AU411" i="113"/>
  <c r="AU409" i="113"/>
  <c r="AU406" i="113"/>
  <c r="AU402" i="113"/>
  <c r="AU403" i="113"/>
  <c r="AU404" i="113"/>
  <c r="AU405" i="113"/>
  <c r="AU407" i="113"/>
  <c r="AU408" i="113"/>
  <c r="AU410" i="113"/>
  <c r="AU2499" i="112"/>
  <c r="AU2497" i="112"/>
  <c r="AU2495" i="112"/>
  <c r="AU2494" i="112"/>
  <c r="AU2493" i="112"/>
  <c r="AU2491" i="112"/>
  <c r="AU2490" i="112"/>
  <c r="AU2492" i="112"/>
  <c r="AU2496" i="112"/>
  <c r="AU2498" i="112"/>
  <c r="AU1203" i="113"/>
  <c r="AU1202" i="113"/>
  <c r="AU1201" i="113"/>
  <c r="AU1199" i="113"/>
  <c r="AU1196" i="113"/>
  <c r="AU1195" i="113"/>
  <c r="AU1194" i="113"/>
  <c r="AU1197" i="113"/>
  <c r="AU1198" i="113"/>
  <c r="AU1200" i="113"/>
  <c r="AU747" i="112"/>
  <c r="AU745" i="112"/>
  <c r="AU744" i="112"/>
  <c r="AU743" i="112"/>
  <c r="AU741" i="112"/>
  <c r="AU739" i="112"/>
  <c r="AU738" i="112"/>
  <c r="AU740" i="112"/>
  <c r="AU742" i="112"/>
  <c r="AU746" i="112"/>
  <c r="AU2211" i="113"/>
  <c r="AU2210" i="113"/>
  <c r="AU2208" i="113"/>
  <c r="AU2207" i="113"/>
  <c r="AU2205" i="113"/>
  <c r="AU2203" i="113"/>
  <c r="AU2202" i="113"/>
  <c r="AU2204" i="113"/>
  <c r="AU2206" i="113"/>
  <c r="AU2209" i="113"/>
  <c r="AU2583" i="113"/>
  <c r="AU2581" i="113"/>
  <c r="AU2580" i="113"/>
  <c r="AU2579" i="113"/>
  <c r="AU2577" i="113"/>
  <c r="AU2576" i="113"/>
  <c r="AU2574" i="113"/>
  <c r="AU2575" i="113"/>
  <c r="AU2578" i="113"/>
  <c r="AU2582" i="113"/>
  <c r="AU821" i="113"/>
  <c r="AU916" i="112"/>
  <c r="AU1636" i="112"/>
  <c r="AU1457" i="112"/>
  <c r="AU1541" i="112"/>
  <c r="AU1036" i="112"/>
  <c r="AU2441" i="113"/>
  <c r="AU1457" i="113"/>
  <c r="AU2033" i="112"/>
  <c r="AU520" i="112"/>
  <c r="AU3592" i="113"/>
  <c r="AU1001" i="112"/>
  <c r="AU893" i="113"/>
  <c r="AU3196" i="112"/>
  <c r="AU952" i="112"/>
  <c r="AU1348" i="113"/>
  <c r="AU2356" i="112"/>
  <c r="AU2188" i="112"/>
  <c r="AU593" i="112"/>
  <c r="AU1780" i="113"/>
  <c r="AU1145" i="112"/>
  <c r="AU528" i="113"/>
  <c r="AU628" i="113"/>
  <c r="AU1613" i="113"/>
  <c r="AU881" i="112"/>
  <c r="AU892" i="112"/>
  <c r="AU772" i="113"/>
  <c r="AU1973" i="113"/>
  <c r="AU16" i="112"/>
  <c r="AU2225" i="113"/>
  <c r="AU2465" i="113"/>
  <c r="AU1384" i="112"/>
  <c r="AU541" i="113"/>
  <c r="AU641" i="113"/>
  <c r="AU449" i="113"/>
  <c r="AU3160" i="112"/>
  <c r="AU2644" i="112"/>
  <c r="AU2728" i="112"/>
  <c r="AU2728" i="113"/>
  <c r="AU713" i="113"/>
  <c r="AU172" i="112"/>
  <c r="AU3160" i="113"/>
  <c r="AU1492" i="113"/>
  <c r="AU1612" i="112"/>
  <c r="AU484" i="113"/>
  <c r="AU916" i="113"/>
  <c r="AU196" i="113"/>
  <c r="AU341" i="112"/>
  <c r="AU2212" i="113"/>
  <c r="AU1752" i="112"/>
  <c r="AU1751" i="112"/>
  <c r="AU1749" i="112"/>
  <c r="AU1748" i="112"/>
  <c r="AU1747" i="112"/>
  <c r="AU1746" i="112"/>
  <c r="AU1750" i="112"/>
  <c r="AU1753" i="112"/>
  <c r="AU1754" i="112"/>
  <c r="AU1755" i="112"/>
  <c r="AU2749" i="112"/>
  <c r="AU2748" i="112"/>
  <c r="AU2747" i="112"/>
  <c r="AU2742" i="112"/>
  <c r="AU2743" i="112"/>
  <c r="AU2744" i="112"/>
  <c r="AU2745" i="112"/>
  <c r="AU2746" i="112"/>
  <c r="AU2750" i="112"/>
  <c r="AU2751" i="112"/>
  <c r="AU626" i="112"/>
  <c r="AU618" i="112"/>
  <c r="AU619" i="112"/>
  <c r="AU620" i="112"/>
  <c r="AU621" i="112"/>
  <c r="AU622" i="112"/>
  <c r="AU623" i="112"/>
  <c r="AU624" i="112"/>
  <c r="AU625" i="112"/>
  <c r="AU627" i="112"/>
  <c r="AU803" i="112"/>
  <c r="AU801" i="112"/>
  <c r="AU799" i="112"/>
  <c r="AU798" i="112"/>
  <c r="AU800" i="112"/>
  <c r="AU802" i="112"/>
  <c r="AU804" i="112"/>
  <c r="AU805" i="112"/>
  <c r="AU806" i="112"/>
  <c r="AU807" i="112"/>
  <c r="AU1707" i="113"/>
  <c r="AU1705" i="113"/>
  <c r="AU1703" i="113"/>
  <c r="AU1701" i="113"/>
  <c r="AU1700" i="113"/>
  <c r="AU1699" i="113"/>
  <c r="AU1698" i="113"/>
  <c r="AU1702" i="113"/>
  <c r="AU1704" i="113"/>
  <c r="AU1706" i="113"/>
  <c r="AU3541" i="112"/>
  <c r="AU3540" i="112"/>
  <c r="AU3537" i="112"/>
  <c r="AU3534" i="112"/>
  <c r="AU3535" i="112"/>
  <c r="AU3536" i="112"/>
  <c r="AU3538" i="112"/>
  <c r="AU3539" i="112"/>
  <c r="AU3542" i="112"/>
  <c r="AU3543" i="112"/>
  <c r="AU2351" i="112"/>
  <c r="AU2350" i="112"/>
  <c r="AU2349" i="112"/>
  <c r="AU2348" i="112"/>
  <c r="AU2346" i="112"/>
  <c r="AU2347" i="112"/>
  <c r="AU2352" i="112"/>
  <c r="AU2353" i="112"/>
  <c r="AU2354" i="112"/>
  <c r="AU2355" i="112"/>
  <c r="AU53" i="113"/>
  <c r="AU49" i="113"/>
  <c r="AU47" i="113"/>
  <c r="AU45" i="113"/>
  <c r="AU42" i="113"/>
  <c r="AU43" i="113"/>
  <c r="AU44" i="113"/>
  <c r="AU46" i="113"/>
  <c r="AU48" i="113"/>
  <c r="AU3447" i="113"/>
  <c r="AU3445" i="113"/>
  <c r="AU3443" i="113"/>
  <c r="AU3441" i="113"/>
  <c r="AU3440" i="113"/>
  <c r="AU3438" i="113"/>
  <c r="AU3439" i="113"/>
  <c r="AU3442" i="113"/>
  <c r="AU3444" i="113"/>
  <c r="AU3446" i="113"/>
  <c r="AU770" i="112"/>
  <c r="AU767" i="112"/>
  <c r="AU763" i="112"/>
  <c r="AU762" i="112"/>
  <c r="AU764" i="112"/>
  <c r="AU765" i="112"/>
  <c r="AU766" i="112"/>
  <c r="AU768" i="112"/>
  <c r="AU769" i="112"/>
  <c r="AU771" i="112"/>
  <c r="AU843" i="113"/>
  <c r="AU842" i="113"/>
  <c r="AU839" i="113"/>
  <c r="AU837" i="113"/>
  <c r="AU836" i="113"/>
  <c r="AU834" i="113"/>
  <c r="AU835" i="113"/>
  <c r="AU838" i="113"/>
  <c r="AU840" i="113"/>
  <c r="AU841" i="113"/>
  <c r="AU2210" i="112"/>
  <c r="AU2209" i="112"/>
  <c r="AU2208" i="112"/>
  <c r="AU2206" i="112"/>
  <c r="AU2204" i="112"/>
  <c r="AU2203" i="112"/>
  <c r="AU2202" i="112"/>
  <c r="AU2205" i="112"/>
  <c r="AU2207" i="112"/>
  <c r="AU2211" i="112"/>
  <c r="AU2619" i="112"/>
  <c r="AU2615" i="112"/>
  <c r="AU2613" i="112"/>
  <c r="AU2610" i="112"/>
  <c r="AU2611" i="112"/>
  <c r="AU2612" i="112"/>
  <c r="AU2614" i="112"/>
  <c r="AU2616" i="112"/>
  <c r="AU2617" i="112"/>
  <c r="AU2618" i="112"/>
  <c r="AU2355" i="113"/>
  <c r="AU2353" i="113"/>
  <c r="AU2351" i="113"/>
  <c r="AU2349" i="113"/>
  <c r="AU2348" i="113"/>
  <c r="AU2346" i="113"/>
  <c r="AU2347" i="113"/>
  <c r="AU2350" i="113"/>
  <c r="AU2352" i="113"/>
  <c r="AU2354" i="113"/>
  <c r="AU13" i="112"/>
  <c r="AU9" i="112"/>
  <c r="AU8" i="112"/>
  <c r="AU6" i="112"/>
  <c r="AU7" i="112"/>
  <c r="AU10" i="112"/>
  <c r="AU11" i="112"/>
  <c r="AU12" i="112"/>
  <c r="AU14" i="112"/>
  <c r="AU15" i="112"/>
  <c r="AU2283" i="113"/>
  <c r="AU2279" i="113"/>
  <c r="AU2278" i="113"/>
  <c r="AU2276" i="113"/>
  <c r="AU2275" i="113"/>
  <c r="AU2274" i="113"/>
  <c r="AU2277" i="113"/>
  <c r="AU2280" i="113"/>
  <c r="AU2281" i="113"/>
  <c r="AU2282" i="113"/>
  <c r="AU599" i="113"/>
  <c r="AU699" i="113"/>
  <c r="AU598" i="113"/>
  <c r="AU698" i="113"/>
  <c r="AU693" i="113"/>
  <c r="AU593" i="113"/>
  <c r="AU692" i="113"/>
  <c r="AU592" i="113"/>
  <c r="AU690" i="113"/>
  <c r="AU590" i="113"/>
  <c r="AU691" i="113"/>
  <c r="AU591" i="113"/>
  <c r="AU594" i="113"/>
  <c r="AU694" i="113"/>
  <c r="AU595" i="113"/>
  <c r="AU695" i="113"/>
  <c r="AU596" i="113"/>
  <c r="AU696" i="113"/>
  <c r="AU597" i="113"/>
  <c r="AU697" i="113"/>
  <c r="AU1131" i="113"/>
  <c r="AU1129" i="113"/>
  <c r="AU1128" i="113"/>
  <c r="AU1127" i="113"/>
  <c r="AU1126" i="113"/>
  <c r="AU1124" i="113"/>
  <c r="AU1122" i="113"/>
  <c r="AU1123" i="113"/>
  <c r="AU1125" i="113"/>
  <c r="AU1130" i="113"/>
  <c r="AU375" i="112"/>
  <c r="AU374" i="112"/>
  <c r="AU373" i="112"/>
  <c r="AU372" i="112"/>
  <c r="AU371" i="112"/>
  <c r="AU370" i="112"/>
  <c r="AU369" i="112"/>
  <c r="AU368" i="112"/>
  <c r="AU367" i="112"/>
  <c r="AU366" i="112"/>
  <c r="AU1779" i="112"/>
  <c r="AU1778" i="112"/>
  <c r="AU1777" i="112"/>
  <c r="AU1775" i="112"/>
  <c r="AU1773" i="112"/>
  <c r="AU1772" i="112"/>
  <c r="AU1770" i="112"/>
  <c r="AU1771" i="112"/>
  <c r="AU1774" i="112"/>
  <c r="AU1776" i="112"/>
  <c r="AU1899" i="112"/>
  <c r="AU1898" i="112"/>
  <c r="AU1897" i="112"/>
  <c r="AU1895" i="112"/>
  <c r="AU1893" i="112"/>
  <c r="AU1891" i="112"/>
  <c r="AU1890" i="112"/>
  <c r="AU1892" i="112"/>
  <c r="AU1894" i="112"/>
  <c r="AU1896" i="112"/>
  <c r="AU3183" i="112"/>
  <c r="AU3179" i="112"/>
  <c r="AU3178" i="112"/>
  <c r="AU3174" i="112"/>
  <c r="AU3175" i="112"/>
  <c r="AU3176" i="112"/>
  <c r="AU3177" i="112"/>
  <c r="AU3180" i="112"/>
  <c r="AU3181" i="112"/>
  <c r="AU3182" i="112"/>
  <c r="AU3231" i="113"/>
  <c r="AU3229" i="113"/>
  <c r="AU3228" i="113"/>
  <c r="AU3227" i="113"/>
  <c r="AU3224" i="113"/>
  <c r="AU3223" i="113"/>
  <c r="AU3222" i="113"/>
  <c r="AU3225" i="113"/>
  <c r="AU3226" i="113"/>
  <c r="AU3230" i="113"/>
  <c r="AU339" i="113"/>
  <c r="AU337" i="113"/>
  <c r="AU336" i="113"/>
  <c r="AU335" i="113"/>
  <c r="AU334" i="113"/>
  <c r="AU333" i="113"/>
  <c r="AU332" i="113"/>
  <c r="AU331" i="113"/>
  <c r="AU330" i="113"/>
  <c r="AU338" i="113"/>
  <c r="AU1491" i="112"/>
  <c r="AU1490" i="112"/>
  <c r="AU1489" i="112"/>
  <c r="AU1488" i="112"/>
  <c r="AU1487" i="112"/>
  <c r="AU1486" i="112"/>
  <c r="AU1485" i="112"/>
  <c r="AU1482" i="112"/>
  <c r="AU1483" i="112"/>
  <c r="AU1484" i="112"/>
  <c r="AU2391" i="112"/>
  <c r="AU2389" i="112"/>
  <c r="AU2388" i="112"/>
  <c r="AU2385" i="112"/>
  <c r="AU2382" i="112"/>
  <c r="AU2383" i="112"/>
  <c r="AU2384" i="112"/>
  <c r="AU2386" i="112"/>
  <c r="AU2387" i="112"/>
  <c r="AU2390" i="112"/>
  <c r="AU2297" i="113"/>
  <c r="AU628" i="112"/>
  <c r="AU2932" i="112"/>
  <c r="AU53" i="112"/>
  <c r="AU2369" i="113"/>
  <c r="AU1313" i="112"/>
  <c r="AU1673" i="113"/>
  <c r="AU2045" i="113"/>
  <c r="AU1636" i="113"/>
  <c r="AU1348" i="112"/>
  <c r="AU1817" i="113"/>
  <c r="AU1708" i="113"/>
  <c r="AU3544" i="112"/>
  <c r="AU1996" i="113"/>
  <c r="AU2332" i="112"/>
  <c r="AU1025" i="112"/>
  <c r="AU3076" i="112"/>
  <c r="AU3520" i="113"/>
  <c r="AU1577" i="112"/>
  <c r="AU1924" i="112"/>
  <c r="AU701" i="112"/>
  <c r="AU2140" i="113"/>
  <c r="AU3340" i="112"/>
  <c r="AU2656" i="113"/>
  <c r="AU3088" i="113"/>
  <c r="AU2356" i="113"/>
  <c r="AU1564" i="113"/>
  <c r="AU2896" i="112"/>
  <c r="AU2441" i="112"/>
  <c r="AU1601" i="112"/>
  <c r="AU2105" i="113"/>
  <c r="AU2321" i="112"/>
  <c r="AU1109" i="112"/>
  <c r="AU305" i="113"/>
  <c r="AU1468" i="112"/>
  <c r="AU2284" i="113"/>
  <c r="AU1132" i="113"/>
  <c r="AU3484" i="112"/>
  <c r="AU2944" i="113"/>
  <c r="AU1780" i="112"/>
  <c r="AU2321" i="113"/>
  <c r="AU1900" i="112"/>
  <c r="AU1240" i="112"/>
  <c r="AU3232" i="113"/>
  <c r="AU412" i="113"/>
  <c r="AU269" i="112"/>
  <c r="AU2536" i="112"/>
  <c r="AU1025" i="113"/>
  <c r="AU88" i="112"/>
  <c r="AU1204" i="113"/>
  <c r="AU352" i="112"/>
  <c r="AU2248" i="112"/>
  <c r="AU914" i="112"/>
  <c r="AU913" i="112"/>
  <c r="AU907" i="112"/>
  <c r="AU906" i="112"/>
  <c r="AU908" i="112"/>
  <c r="AU909" i="112"/>
  <c r="AU910" i="112"/>
  <c r="AU911" i="112"/>
  <c r="AU912" i="112"/>
  <c r="AU915" i="112"/>
  <c r="AU1634" i="112"/>
  <c r="AU1633" i="112"/>
  <c r="AU1631" i="112"/>
  <c r="AU1629" i="112"/>
  <c r="AU1627" i="112"/>
  <c r="AU1626" i="112"/>
  <c r="AU1628" i="112"/>
  <c r="AU1630" i="112"/>
  <c r="AU1632" i="112"/>
  <c r="AU1635" i="112"/>
  <c r="AU1419" i="113"/>
  <c r="AU1418" i="113"/>
  <c r="AU1415" i="113"/>
  <c r="AU1413" i="113"/>
  <c r="AU1412" i="113"/>
  <c r="AU1411" i="113"/>
  <c r="AU1410" i="113"/>
  <c r="AU1414" i="113"/>
  <c r="AU1416" i="113"/>
  <c r="AU1417" i="113"/>
  <c r="AU3505" i="112"/>
  <c r="AU3504" i="112"/>
  <c r="AU3503" i="112"/>
  <c r="AU3501" i="112"/>
  <c r="AU3498" i="112"/>
  <c r="AU3499" i="112"/>
  <c r="AU3500" i="112"/>
  <c r="AU3502" i="112"/>
  <c r="AU3506" i="112"/>
  <c r="AU3507" i="112"/>
  <c r="AU2042" i="112"/>
  <c r="AU2041" i="112"/>
  <c r="AU2040" i="112"/>
  <c r="AU2039" i="112"/>
  <c r="AU2038" i="112"/>
  <c r="AU2037" i="112"/>
  <c r="AU2035" i="112"/>
  <c r="AU2034" i="112"/>
  <c r="AU2036" i="112"/>
  <c r="AU2043" i="112"/>
  <c r="AU266" i="113"/>
  <c r="AU265" i="113"/>
  <c r="AU262" i="113"/>
  <c r="AU261" i="113"/>
  <c r="AU258" i="113"/>
  <c r="AU259" i="113"/>
  <c r="AU260" i="113"/>
  <c r="AU263" i="113"/>
  <c r="AU264" i="113"/>
  <c r="AU267" i="113"/>
  <c r="AU945" i="112"/>
  <c r="AU944" i="112"/>
  <c r="AU943" i="112"/>
  <c r="AU942" i="112"/>
  <c r="AU946" i="112"/>
  <c r="AU947" i="112"/>
  <c r="AU948" i="112"/>
  <c r="AU949" i="112"/>
  <c r="AU950" i="112"/>
  <c r="AU951" i="112"/>
  <c r="AU1344" i="113"/>
  <c r="AU1343" i="113"/>
  <c r="AU1342" i="113"/>
  <c r="AU1339" i="113"/>
  <c r="AU1338" i="113"/>
  <c r="AU1340" i="113"/>
  <c r="AU1341" i="113"/>
  <c r="AU1345" i="113"/>
  <c r="AU1346" i="113"/>
  <c r="AU1347" i="113"/>
  <c r="AU1995" i="113"/>
  <c r="AU1992" i="113"/>
  <c r="AU1991" i="113"/>
  <c r="AU1990" i="113"/>
  <c r="AU1987" i="113"/>
  <c r="AU1986" i="113"/>
  <c r="AU1988" i="113"/>
  <c r="AU1989" i="113"/>
  <c r="AU1993" i="113"/>
  <c r="AU1994" i="113"/>
  <c r="AU2329" i="112"/>
  <c r="AU2323" i="112"/>
  <c r="AU2322" i="112"/>
  <c r="AU2324" i="112"/>
  <c r="AU2325" i="112"/>
  <c r="AU2326" i="112"/>
  <c r="AU2327" i="112"/>
  <c r="AU2328" i="112"/>
  <c r="AU2330" i="112"/>
  <c r="AU2331" i="112"/>
  <c r="AU3013" i="113"/>
  <c r="AU3012" i="113"/>
  <c r="AU3009" i="113"/>
  <c r="AU3006" i="113"/>
  <c r="AU3007" i="113"/>
  <c r="AU3008" i="113"/>
  <c r="AU3010" i="113"/>
  <c r="AU3011" i="113"/>
  <c r="AU3014" i="113"/>
  <c r="AU3015" i="113"/>
  <c r="AU2475" i="113"/>
  <c r="AU2473" i="113"/>
  <c r="AU2471" i="113"/>
  <c r="AU2470" i="113"/>
  <c r="AU2469" i="113"/>
  <c r="AU2466" i="113"/>
  <c r="AU2467" i="113"/>
  <c r="AU2468" i="113"/>
  <c r="AU2472" i="113"/>
  <c r="AU2474" i="113"/>
  <c r="AU1923" i="112"/>
  <c r="AU1921" i="112"/>
  <c r="AU1920" i="112"/>
  <c r="AU1919" i="112"/>
  <c r="AU1917" i="112"/>
  <c r="AU1914" i="112"/>
  <c r="AU1915" i="112"/>
  <c r="AU1916" i="112"/>
  <c r="AU1918" i="112"/>
  <c r="AU1922" i="112"/>
  <c r="AU771" i="113"/>
  <c r="AU770" i="113"/>
  <c r="AU769" i="113"/>
  <c r="AU766" i="113"/>
  <c r="AU764" i="113"/>
  <c r="AU762" i="113"/>
  <c r="AU763" i="113"/>
  <c r="AU765" i="113"/>
  <c r="AU767" i="113"/>
  <c r="AU768" i="113"/>
  <c r="AU2653" i="113"/>
  <c r="AU2649" i="113"/>
  <c r="AU2648" i="113"/>
  <c r="AU2646" i="113"/>
  <c r="AU2647" i="113"/>
  <c r="AU2650" i="113"/>
  <c r="AU2651" i="113"/>
  <c r="AU2652" i="113"/>
  <c r="AU2654" i="113"/>
  <c r="AU2655" i="113"/>
  <c r="AU3087" i="113"/>
  <c r="AU3085" i="113"/>
  <c r="AU3084" i="113"/>
  <c r="AU3082" i="113"/>
  <c r="AU3081" i="113"/>
  <c r="AU3078" i="113"/>
  <c r="AU3079" i="113"/>
  <c r="AU3080" i="113"/>
  <c r="AU3083" i="113"/>
  <c r="AU3086" i="113"/>
  <c r="AU985" i="113"/>
  <c r="AU984" i="113"/>
  <c r="AU983" i="113"/>
  <c r="AU981" i="113"/>
  <c r="AU980" i="113"/>
  <c r="AU978" i="113"/>
  <c r="AU979" i="113"/>
  <c r="AU982" i="113"/>
  <c r="AU986" i="113"/>
  <c r="AU987" i="113"/>
  <c r="AU3157" i="112"/>
  <c r="AU3155" i="112"/>
  <c r="AU3150" i="112"/>
  <c r="AU3151" i="112"/>
  <c r="AU3152" i="112"/>
  <c r="AU3153" i="112"/>
  <c r="AU3154" i="112"/>
  <c r="AU3156" i="112"/>
  <c r="AU3158" i="112"/>
  <c r="AU3159" i="112"/>
  <c r="AU1094" i="112"/>
  <c r="AU1091" i="112"/>
  <c r="AU1089" i="112"/>
  <c r="AU1086" i="112"/>
  <c r="AU1087" i="112"/>
  <c r="AU1088" i="112"/>
  <c r="AU1090" i="112"/>
  <c r="AU1092" i="112"/>
  <c r="AU1093" i="112"/>
  <c r="AU1095" i="112"/>
  <c r="AU1059" i="113"/>
  <c r="AU1058" i="113"/>
  <c r="AU1057" i="113"/>
  <c r="AU1055" i="113"/>
  <c r="AU1053" i="113"/>
  <c r="AU1051" i="113"/>
  <c r="AU1050" i="113"/>
  <c r="AU1052" i="113"/>
  <c r="AU1054" i="113"/>
  <c r="AU1056" i="113"/>
  <c r="AU171" i="112"/>
  <c r="AU170" i="112"/>
  <c r="AU167" i="112"/>
  <c r="AU165" i="112"/>
  <c r="AU163" i="112"/>
  <c r="AU162" i="112"/>
  <c r="AU164" i="112"/>
  <c r="AU166" i="112"/>
  <c r="AU168" i="112"/>
  <c r="AU169" i="112"/>
  <c r="AU1239" i="112"/>
  <c r="AU1235" i="112"/>
  <c r="AU1232" i="112"/>
  <c r="AU1231" i="112"/>
  <c r="AU1230" i="112"/>
  <c r="AU1233" i="112"/>
  <c r="AU1234" i="112"/>
  <c r="AU1236" i="112"/>
  <c r="AU1237" i="112"/>
  <c r="AU1238" i="112"/>
  <c r="AU3111" i="112"/>
  <c r="AU3107" i="112"/>
  <c r="AU3105" i="112"/>
  <c r="AU3103" i="112"/>
  <c r="AU3102" i="112"/>
  <c r="AU3104" i="112"/>
  <c r="AU3106" i="112"/>
  <c r="AU3108" i="112"/>
  <c r="AU3109" i="112"/>
  <c r="AU3110" i="112"/>
  <c r="AU2583" i="112"/>
  <c r="AU2581" i="112"/>
  <c r="AU2580" i="112"/>
  <c r="AU2579" i="112"/>
  <c r="AU2577" i="112"/>
  <c r="AU2574" i="112"/>
  <c r="AU2575" i="112"/>
  <c r="AU2576" i="112"/>
  <c r="AU2578" i="112"/>
  <c r="AU2582" i="112"/>
  <c r="AU1491" i="113"/>
  <c r="AU1488" i="113"/>
  <c r="AU1486" i="113"/>
  <c r="AU1484" i="113"/>
  <c r="AU1483" i="113"/>
  <c r="AU1482" i="113"/>
  <c r="AU1485" i="113"/>
  <c r="AU1487" i="113"/>
  <c r="AU1489" i="113"/>
  <c r="AU1490" i="113"/>
  <c r="AU2787" i="112"/>
  <c r="AU2783" i="112"/>
  <c r="AU2782" i="112"/>
  <c r="AU2781" i="112"/>
  <c r="AU2780" i="112"/>
  <c r="AU2779" i="112"/>
  <c r="AU2778" i="112"/>
  <c r="AU2784" i="112"/>
  <c r="AU2785" i="112"/>
  <c r="AU2786" i="112"/>
  <c r="AU2799" i="113"/>
  <c r="AU2796" i="113"/>
  <c r="AU2795" i="113"/>
  <c r="AU2792" i="113"/>
  <c r="AU2790" i="113"/>
  <c r="AU2791" i="113"/>
  <c r="AU2793" i="113"/>
  <c r="AU2794" i="113"/>
  <c r="AU2797" i="113"/>
  <c r="AU2798" i="113"/>
  <c r="AU483" i="113"/>
  <c r="AU481" i="113"/>
  <c r="AU478" i="113"/>
  <c r="AU477" i="113"/>
  <c r="AU474" i="113"/>
  <c r="AU475" i="113"/>
  <c r="AU476" i="113"/>
  <c r="AU479" i="113"/>
  <c r="AU480" i="113"/>
  <c r="AU482" i="113"/>
  <c r="AU87" i="112"/>
  <c r="AU86" i="112"/>
  <c r="AU83" i="112"/>
  <c r="AU82" i="112"/>
  <c r="AU81" i="112"/>
  <c r="AU79" i="112"/>
  <c r="AU78" i="112"/>
  <c r="AU80" i="112"/>
  <c r="AU84" i="112"/>
  <c r="AU85" i="112"/>
  <c r="AU195" i="113"/>
  <c r="AU192" i="113"/>
  <c r="AU191" i="113"/>
  <c r="AU186" i="113"/>
  <c r="AU187" i="113"/>
  <c r="AU188" i="113"/>
  <c r="AU189" i="113"/>
  <c r="AU190" i="113"/>
  <c r="AU193" i="113"/>
  <c r="AU194" i="113"/>
  <c r="AU2247" i="112"/>
  <c r="AU2244" i="112"/>
  <c r="AU2243" i="112"/>
  <c r="AU2240" i="112"/>
  <c r="AU2238" i="112"/>
  <c r="AU2239" i="112"/>
  <c r="AU2241" i="112"/>
  <c r="AU2242" i="112"/>
  <c r="AU2245" i="112"/>
  <c r="AU2246" i="112"/>
  <c r="AU808" i="112"/>
  <c r="AU3364" i="112"/>
  <c r="AU1433" i="112"/>
  <c r="AU2285" i="112"/>
  <c r="AU3508" i="112"/>
  <c r="AU2044" i="112"/>
  <c r="AU2872" i="113"/>
  <c r="AU1060" i="112"/>
  <c r="AU1204" i="112"/>
  <c r="AU3400" i="112"/>
  <c r="AU1745" i="112"/>
  <c r="AU565" i="113"/>
  <c r="AU665" i="113"/>
  <c r="AU3016" i="113"/>
  <c r="AU281" i="112"/>
  <c r="AU1133" i="112"/>
  <c r="AU2476" i="113"/>
  <c r="AU3220" i="112"/>
  <c r="AU1276" i="113"/>
  <c r="AU965" i="113"/>
  <c r="AU2429" i="112"/>
  <c r="AU305" i="112"/>
  <c r="AU737" i="112"/>
  <c r="AU1096" i="112"/>
  <c r="AU2009" i="112"/>
  <c r="AU3376" i="112"/>
  <c r="AU700" i="113"/>
  <c r="AU1060" i="113"/>
  <c r="AU749" i="113"/>
  <c r="AU2068" i="113"/>
  <c r="AU1169" i="112"/>
  <c r="AU3112" i="112"/>
  <c r="AU2584" i="112"/>
  <c r="AU245" i="113"/>
  <c r="AU2788" i="112"/>
  <c r="AU2500" i="112"/>
  <c r="AU340" i="113"/>
  <c r="AU3293" i="113"/>
  <c r="AU3365" i="113"/>
  <c r="AU485" i="112"/>
  <c r="AU2261" i="112"/>
  <c r="AU2931" i="112"/>
  <c r="AU2929" i="112"/>
  <c r="AU2927" i="112"/>
  <c r="AU2926" i="112"/>
  <c r="AU2925" i="112"/>
  <c r="AU2922" i="112"/>
  <c r="AU2923" i="112"/>
  <c r="AU2924" i="112"/>
  <c r="AU2928" i="112"/>
  <c r="AU2930" i="112"/>
  <c r="AU1850" i="113"/>
  <c r="AU1849" i="113"/>
  <c r="AU1847" i="113"/>
  <c r="AU1845" i="113"/>
  <c r="AU1843" i="113"/>
  <c r="AU1842" i="113"/>
  <c r="AU1844" i="113"/>
  <c r="AU1846" i="113"/>
  <c r="AU1848" i="113"/>
  <c r="AU1851" i="113"/>
  <c r="AU3591" i="113"/>
  <c r="AU3590" i="113"/>
  <c r="AU3589" i="113"/>
  <c r="AU3587" i="113"/>
  <c r="AU3585" i="113"/>
  <c r="AU3584" i="113"/>
  <c r="AU3583" i="113"/>
  <c r="AU3582" i="113"/>
  <c r="AU3586" i="113"/>
  <c r="AU3588" i="113"/>
  <c r="AU2762" i="112"/>
  <c r="AU2761" i="112"/>
  <c r="AU2760" i="112"/>
  <c r="AU2759" i="112"/>
  <c r="AU2757" i="112"/>
  <c r="AU2756" i="112"/>
  <c r="AU2754" i="112"/>
  <c r="AU2755" i="112"/>
  <c r="AU2758" i="112"/>
  <c r="AU2763" i="112"/>
  <c r="AU3194" i="112"/>
  <c r="AU3193" i="112"/>
  <c r="AU3192" i="112"/>
  <c r="AU3189" i="112"/>
  <c r="AU3187" i="112"/>
  <c r="AU3186" i="112"/>
  <c r="AU3188" i="112"/>
  <c r="AU3190" i="112"/>
  <c r="AU3191" i="112"/>
  <c r="AU3195" i="112"/>
  <c r="AU1051" i="112"/>
  <c r="AU1050" i="112"/>
  <c r="AU1052" i="112"/>
  <c r="AU1053" i="112"/>
  <c r="AU1054" i="112"/>
  <c r="AU1055" i="112"/>
  <c r="AU1056" i="112"/>
  <c r="AU1057" i="112"/>
  <c r="AU1058" i="112"/>
  <c r="AU1059" i="112"/>
  <c r="AU1203" i="112"/>
  <c r="AU1201" i="112"/>
  <c r="AU1199" i="112"/>
  <c r="AU1197" i="112"/>
  <c r="AU1195" i="112"/>
  <c r="AU1194" i="112"/>
  <c r="AU1196" i="112"/>
  <c r="AU1198" i="112"/>
  <c r="AU1200" i="112"/>
  <c r="AU1202" i="112"/>
  <c r="AU3303" i="113"/>
  <c r="AU3302" i="113"/>
  <c r="AU3295" i="113"/>
  <c r="AU3294" i="113"/>
  <c r="AU3296" i="113"/>
  <c r="AU3297" i="113"/>
  <c r="AU3298" i="113"/>
  <c r="AU3299" i="113"/>
  <c r="AU3300" i="113"/>
  <c r="AU3301" i="113"/>
  <c r="AU3073" i="112"/>
  <c r="AU3072" i="112"/>
  <c r="AU3071" i="112"/>
  <c r="AU3070" i="112"/>
  <c r="AU3069" i="112"/>
  <c r="AU3067" i="112"/>
  <c r="AU3066" i="112"/>
  <c r="AU3068" i="112"/>
  <c r="AU3074" i="112"/>
  <c r="AU3075" i="112"/>
  <c r="AU2185" i="112"/>
  <c r="AU2184" i="112"/>
  <c r="AU2180" i="112"/>
  <c r="AU2178" i="112"/>
  <c r="AU2179" i="112"/>
  <c r="AU2181" i="112"/>
  <c r="AU2182" i="112"/>
  <c r="AU2183" i="112"/>
  <c r="AU2186" i="112"/>
  <c r="AU2187" i="112"/>
  <c r="AU1777" i="113"/>
  <c r="AU1776" i="113"/>
  <c r="AU1775" i="113"/>
  <c r="AU1774" i="113"/>
  <c r="AU1773" i="113"/>
  <c r="AU1772" i="113"/>
  <c r="AU1771" i="113"/>
  <c r="AU1770" i="113"/>
  <c r="AU1778" i="113"/>
  <c r="AU1779" i="113"/>
  <c r="AU63" i="112"/>
  <c r="AU59" i="112"/>
  <c r="AU58" i="112"/>
  <c r="AU57" i="112"/>
  <c r="AU55" i="112"/>
  <c r="AU54" i="112"/>
  <c r="AU56" i="112"/>
  <c r="AU60" i="112"/>
  <c r="AU61" i="112"/>
  <c r="AU62" i="112"/>
  <c r="AU527" i="113"/>
  <c r="AU627" i="113"/>
  <c r="AU526" i="113"/>
  <c r="AU626" i="113"/>
  <c r="AU523" i="113"/>
  <c r="AU623" i="113"/>
  <c r="AU522" i="113"/>
  <c r="AU622" i="113"/>
  <c r="AU621" i="113"/>
  <c r="AU521" i="113"/>
  <c r="AU618" i="113"/>
  <c r="AU518" i="113"/>
  <c r="AU619" i="113"/>
  <c r="AU519" i="113"/>
  <c r="AU620" i="113"/>
  <c r="AU520" i="113"/>
  <c r="AU524" i="113"/>
  <c r="AU624" i="113"/>
  <c r="AU525" i="113"/>
  <c r="AU625" i="113"/>
  <c r="AU3219" i="112"/>
  <c r="AU3218" i="112"/>
  <c r="AU3217" i="112"/>
  <c r="AU3215" i="112"/>
  <c r="AU3212" i="112"/>
  <c r="AU3211" i="112"/>
  <c r="AU3210" i="112"/>
  <c r="AU3213" i="112"/>
  <c r="AU3214" i="112"/>
  <c r="AU3216" i="112"/>
  <c r="AU2425" i="113"/>
  <c r="AU2424" i="113"/>
  <c r="AU2421" i="113"/>
  <c r="AU2419" i="113"/>
  <c r="AU2418" i="113"/>
  <c r="AU2420" i="113"/>
  <c r="AU2422" i="113"/>
  <c r="AU2423" i="113"/>
  <c r="AU2426" i="113"/>
  <c r="AU2427" i="113"/>
  <c r="AU2139" i="113"/>
  <c r="AU2134" i="113"/>
  <c r="AU2133" i="113"/>
  <c r="AU2131" i="113"/>
  <c r="AU2130" i="113"/>
  <c r="AU2132" i="113"/>
  <c r="AU2135" i="113"/>
  <c r="AU2136" i="113"/>
  <c r="AU2137" i="113"/>
  <c r="AU2138" i="113"/>
  <c r="AU2895" i="112"/>
  <c r="AU2893" i="112"/>
  <c r="AU2891" i="112"/>
  <c r="AU2889" i="112"/>
  <c r="AU2887" i="112"/>
  <c r="AU2886" i="112"/>
  <c r="AU2888" i="112"/>
  <c r="AU2890" i="112"/>
  <c r="AU2892" i="112"/>
  <c r="AU2894" i="112"/>
  <c r="AU557" i="113"/>
  <c r="AU1381" i="112"/>
  <c r="AU1379" i="112"/>
  <c r="AU1377" i="112"/>
  <c r="AU1375" i="112"/>
  <c r="AU1374" i="112"/>
  <c r="AU1376" i="112"/>
  <c r="AU1378" i="112"/>
  <c r="AU1380" i="112"/>
  <c r="AU1382" i="112"/>
  <c r="AU1383" i="112"/>
  <c r="AU1467" i="112"/>
  <c r="AU1465" i="112"/>
  <c r="AU1461" i="112"/>
  <c r="AU1459" i="112"/>
  <c r="AU1458" i="112"/>
  <c r="AU1460" i="112"/>
  <c r="AU1462" i="112"/>
  <c r="AU1463" i="112"/>
  <c r="AU1464" i="112"/>
  <c r="AU1466" i="112"/>
  <c r="AU2727" i="112"/>
  <c r="AU2725" i="112"/>
  <c r="AU2724" i="112"/>
  <c r="AU2723" i="112"/>
  <c r="AU2722" i="112"/>
  <c r="AU2721" i="112"/>
  <c r="AU2718" i="112"/>
  <c r="AU2719" i="112"/>
  <c r="AU2720" i="112"/>
  <c r="AU2726" i="112"/>
  <c r="AU2943" i="113"/>
  <c r="AU2942" i="113"/>
  <c r="AU2941" i="113"/>
  <c r="AU2940" i="113"/>
  <c r="AU2939" i="113"/>
  <c r="AU2934" i="113"/>
  <c r="AU2935" i="113"/>
  <c r="AU2936" i="113"/>
  <c r="AU2937" i="113"/>
  <c r="AU2938" i="113"/>
  <c r="AU2102" i="112"/>
  <c r="AU2100" i="112"/>
  <c r="AU2099" i="112"/>
  <c r="AU2098" i="112"/>
  <c r="AU2094" i="112"/>
  <c r="AU2095" i="112"/>
  <c r="AU2096" i="112"/>
  <c r="AU2097" i="112"/>
  <c r="AU2101" i="112"/>
  <c r="AU2103" i="112"/>
  <c r="AU1323" i="112"/>
  <c r="AU1319" i="112"/>
  <c r="AU1318" i="112"/>
  <c r="AU1316" i="112"/>
  <c r="AU1314" i="112"/>
  <c r="AU1315" i="112"/>
  <c r="AU1317" i="112"/>
  <c r="AU1320" i="112"/>
  <c r="AU1321" i="112"/>
  <c r="AU1322" i="112"/>
  <c r="AU915" i="113"/>
  <c r="AU911" i="113"/>
  <c r="AU906" i="113"/>
  <c r="AU907" i="113"/>
  <c r="AU908" i="113"/>
  <c r="AU909" i="113"/>
  <c r="AU910" i="113"/>
  <c r="AU912" i="113"/>
  <c r="AU913" i="113"/>
  <c r="AU914" i="113"/>
  <c r="AU2535" i="112"/>
  <c r="AU2534" i="112"/>
  <c r="AU2533" i="112"/>
  <c r="AU2531" i="112"/>
  <c r="AU2529" i="112"/>
  <c r="AU2528" i="112"/>
  <c r="AU2526" i="112"/>
  <c r="AU2527" i="112"/>
  <c r="AU2530" i="112"/>
  <c r="AU2532" i="112"/>
  <c r="AU3039" i="112"/>
  <c r="AU3038" i="112"/>
  <c r="AU3034" i="112"/>
  <c r="AU3033" i="112"/>
  <c r="AU3031" i="112"/>
  <c r="AU3030" i="112"/>
  <c r="AU3032" i="112"/>
  <c r="AU3035" i="112"/>
  <c r="AU3036" i="112"/>
  <c r="AU3037" i="112"/>
  <c r="AU351" i="112"/>
  <c r="AU349" i="112"/>
  <c r="AU347" i="112"/>
  <c r="AU345" i="112"/>
  <c r="AU342" i="112"/>
  <c r="AU343" i="112"/>
  <c r="AU344" i="112"/>
  <c r="AU346" i="112"/>
  <c r="AU348" i="112"/>
  <c r="AU350" i="112"/>
  <c r="AU195" i="112"/>
  <c r="AU193" i="112"/>
  <c r="AU191" i="112"/>
  <c r="AU189" i="112"/>
  <c r="AU186" i="112"/>
  <c r="AU187" i="112"/>
  <c r="AU188" i="112"/>
  <c r="AU190" i="112"/>
  <c r="AU192" i="112"/>
  <c r="AU194" i="112"/>
  <c r="AU1756" i="112"/>
  <c r="AU604" i="112"/>
  <c r="AU2752" i="112"/>
  <c r="AU3376" i="113"/>
  <c r="AU1852" i="113"/>
  <c r="AU1420" i="113"/>
  <c r="AU1889" i="112"/>
  <c r="AU2608" i="112"/>
  <c r="AU2764" i="112"/>
  <c r="AU268" i="113"/>
  <c r="AU1924" i="113"/>
  <c r="AU3304" i="113"/>
  <c r="AU101" i="112"/>
  <c r="AU3448" i="113"/>
  <c r="AU1180" i="112"/>
  <c r="AU1709" i="112"/>
  <c r="AU64" i="112"/>
  <c r="AU772" i="112"/>
  <c r="AU2297" i="112"/>
  <c r="AU2068" i="112"/>
  <c r="AU1865" i="112"/>
  <c r="AU2153" i="112"/>
  <c r="AU2428" i="113"/>
  <c r="AU844" i="113"/>
  <c r="AU2212" i="112"/>
  <c r="AU2872" i="112"/>
  <c r="AU557" i="112"/>
  <c r="AU2620" i="112"/>
  <c r="AU988" i="113"/>
  <c r="AU124" i="113"/>
  <c r="AU1901" i="113"/>
  <c r="AU1853" i="112"/>
  <c r="AU376" i="112"/>
  <c r="AU857" i="112"/>
  <c r="AU2104" i="112"/>
  <c r="AU569" i="112"/>
  <c r="AU3016" i="112"/>
  <c r="AU1324" i="112"/>
  <c r="AU3184" i="112"/>
  <c r="AU2800" i="113"/>
  <c r="AU1289" i="112"/>
  <c r="AU3593" i="112"/>
  <c r="AU3040" i="112"/>
  <c r="AU748" i="112"/>
  <c r="AU1492" i="112"/>
  <c r="AU713" i="112"/>
  <c r="AU2584" i="113"/>
  <c r="AU2177" i="112"/>
  <c r="AU196" i="112"/>
  <c r="AU2392" i="112"/>
  <c r="CT270" i="112"/>
  <c r="CT198" i="112"/>
  <c r="BR199" i="112"/>
  <c r="CT186" i="112"/>
  <c r="BR187" i="112"/>
  <c r="BR100" i="112"/>
  <c r="CT99" i="112"/>
  <c r="T55" i="112"/>
  <c r="T286" i="113"/>
  <c r="BQ73" i="112"/>
  <c r="CS72" i="112"/>
  <c r="CE285" i="112"/>
  <c r="AG285" i="112"/>
  <c r="T91" i="112"/>
  <c r="CT9" i="112"/>
  <c r="BR10" i="112"/>
  <c r="CT174" i="112"/>
  <c r="BR175" i="112"/>
  <c r="BR141" i="113"/>
  <c r="BR142" i="113" s="1"/>
  <c r="T141" i="113"/>
  <c r="BR48" i="112"/>
  <c r="T48" i="112"/>
  <c r="CE222" i="112"/>
  <c r="AG222" i="112"/>
  <c r="BR117" i="112"/>
  <c r="T117" i="112"/>
  <c r="CE153" i="112"/>
  <c r="AG153" i="112"/>
  <c r="T244" i="113"/>
  <c r="BR243" i="113"/>
  <c r="BR244" i="113" s="1"/>
  <c r="CS93" i="112"/>
  <c r="BQ94" i="112"/>
  <c r="CS105" i="112"/>
  <c r="BQ106" i="112"/>
  <c r="CT285" i="112"/>
  <c r="BR286" i="112"/>
  <c r="BR288" i="112"/>
  <c r="T288" i="112"/>
  <c r="CE12" i="112"/>
  <c r="AG12" i="112"/>
  <c r="CS300" i="112"/>
  <c r="BQ301" i="112"/>
  <c r="BQ295" i="112"/>
  <c r="CS294" i="112"/>
  <c r="BR165" i="113"/>
  <c r="BR166" i="113" s="1"/>
  <c r="T165" i="113"/>
  <c r="BR90" i="112"/>
  <c r="CE84" i="112"/>
  <c r="AG84" i="112"/>
  <c r="BQ10" i="113"/>
  <c r="BQ5" i="113" a="1"/>
  <c r="BQ5" i="113" s="1"/>
  <c r="T103" i="112"/>
  <c r="CE225" i="112"/>
  <c r="AG225" i="112"/>
  <c r="CE237" i="112"/>
  <c r="AG237" i="112"/>
  <c r="T298" i="113"/>
  <c r="BR297" i="113"/>
  <c r="BR298" i="113" s="1"/>
  <c r="BR177" i="112"/>
  <c r="T177" i="112"/>
  <c r="T79" i="112"/>
  <c r="BR64" i="112"/>
  <c r="CT63" i="112"/>
  <c r="BR111" i="113"/>
  <c r="BR112" i="113" s="1"/>
  <c r="T111" i="113"/>
  <c r="T283" i="112"/>
  <c r="T244" i="112"/>
  <c r="BR243" i="112"/>
  <c r="BR52" i="112"/>
  <c r="CT51" i="112"/>
  <c r="CE141" i="112"/>
  <c r="AG141" i="112"/>
  <c r="BQ7" i="112"/>
  <c r="CS6" i="112"/>
  <c r="BR135" i="113"/>
  <c r="BR136" i="113" s="1"/>
  <c r="T135" i="113"/>
  <c r="CS246" i="112"/>
  <c r="BQ247" i="112"/>
  <c r="CE105" i="112"/>
  <c r="AG105" i="112"/>
  <c r="BR225" i="112"/>
  <c r="T225" i="112"/>
  <c r="BR15" i="113"/>
  <c r="BR16" i="113" s="1"/>
  <c r="T15" i="113"/>
  <c r="T286" i="112"/>
  <c r="T295" i="112"/>
  <c r="BQ37" i="112"/>
  <c r="CS36" i="112"/>
  <c r="CE108" i="112"/>
  <c r="AG108" i="112"/>
  <c r="T232" i="113"/>
  <c r="BR231" i="113"/>
  <c r="BR232" i="113" s="1"/>
  <c r="BR177" i="113"/>
  <c r="BR178" i="113" s="1"/>
  <c r="T177" i="113"/>
  <c r="T256" i="112"/>
  <c r="BR255" i="112"/>
  <c r="BR102" i="112"/>
  <c r="T268" i="113"/>
  <c r="BR267" i="113"/>
  <c r="BR268" i="113" s="1"/>
  <c r="T139" i="112"/>
  <c r="BR39" i="113"/>
  <c r="BR40" i="113" s="1"/>
  <c r="T39" i="113"/>
  <c r="BR213" i="112"/>
  <c r="T213" i="112"/>
  <c r="BR28" i="112"/>
  <c r="CT27" i="112"/>
  <c r="AG187" i="112"/>
  <c r="CS258" i="112"/>
  <c r="BQ259" i="112"/>
  <c r="BR105" i="113"/>
  <c r="BR106" i="113" s="1"/>
  <c r="T105" i="113"/>
  <c r="T67" i="112"/>
  <c r="CE69" i="112"/>
  <c r="AG69" i="112"/>
  <c r="BR189" i="113"/>
  <c r="BR190" i="113" s="1"/>
  <c r="T189" i="113"/>
  <c r="T220" i="113"/>
  <c r="BR219" i="113"/>
  <c r="BR220" i="113" s="1"/>
  <c r="BQ205" i="112"/>
  <c r="CS204" i="112"/>
  <c r="CS285" i="112"/>
  <c r="BQ286" i="112"/>
  <c r="T151" i="112"/>
  <c r="CE6" i="112"/>
  <c r="AG6" i="112"/>
  <c r="AG256" i="112"/>
  <c r="CE255" i="112"/>
  <c r="CE201" i="112"/>
  <c r="AG201" i="112"/>
  <c r="BR234" i="112"/>
  <c r="T234" i="112"/>
  <c r="BR57" i="112"/>
  <c r="T57" i="112"/>
  <c r="BR72" i="112"/>
  <c r="T72" i="112"/>
  <c r="BR133" i="112"/>
  <c r="CT132" i="112"/>
  <c r="CE297" i="112"/>
  <c r="AG297" i="112"/>
  <c r="CE165" i="112"/>
  <c r="AG165" i="112"/>
  <c r="CT162" i="112"/>
  <c r="AG127" i="112"/>
  <c r="CS117" i="112"/>
  <c r="BQ118" i="112"/>
  <c r="BQ85" i="112"/>
  <c r="CS84" i="112"/>
  <c r="AG175" i="112"/>
  <c r="BR147" i="113"/>
  <c r="BR148" i="113" s="1"/>
  <c r="T147" i="113"/>
  <c r="BR300" i="112"/>
  <c r="T300" i="112"/>
  <c r="BQ199" i="112"/>
  <c r="CS198" i="112"/>
  <c r="BR201" i="112"/>
  <c r="T201" i="112"/>
  <c r="BR9" i="113"/>
  <c r="T9" i="113"/>
  <c r="BR54" i="112"/>
  <c r="T292" i="113"/>
  <c r="BR291" i="113"/>
  <c r="BR292" i="113" s="1"/>
  <c r="CE189" i="112"/>
  <c r="AG189" i="112"/>
  <c r="BR69" i="112"/>
  <c r="T69" i="112"/>
  <c r="CS177" i="112"/>
  <c r="BQ178" i="112"/>
  <c r="CE192" i="112"/>
  <c r="AG192" i="112"/>
  <c r="BR78" i="112"/>
  <c r="AG103" i="112"/>
  <c r="BR75" i="113"/>
  <c r="BR76" i="113" s="1"/>
  <c r="T75" i="113"/>
  <c r="BR189" i="112"/>
  <c r="T189" i="112"/>
  <c r="AG19" i="112"/>
  <c r="CE18" i="112"/>
  <c r="T223" i="112"/>
  <c r="BR201" i="113"/>
  <c r="BR202" i="113" s="1"/>
  <c r="T201" i="113"/>
  <c r="CE288" i="112"/>
  <c r="AG288" i="112"/>
  <c r="BR6" i="112"/>
  <c r="T6" i="112"/>
  <c r="CT138" i="112"/>
  <c r="CT66" i="112"/>
  <c r="BR67" i="112"/>
  <c r="BQ97" i="112"/>
  <c r="CS96" i="112"/>
  <c r="BR195" i="113"/>
  <c r="BR196" i="113" s="1"/>
  <c r="T195" i="113"/>
  <c r="BR63" i="113"/>
  <c r="BR64" i="113" s="1"/>
  <c r="T63" i="113"/>
  <c r="BR99" i="113"/>
  <c r="BR100" i="113" s="1"/>
  <c r="T99" i="113"/>
  <c r="BR36" i="112"/>
  <c r="T36" i="112"/>
  <c r="CE72" i="112"/>
  <c r="AG72" i="112"/>
  <c r="BQ19" i="112"/>
  <c r="CS18" i="112"/>
  <c r="BR153" i="112"/>
  <c r="T153" i="112"/>
  <c r="T163" i="112"/>
  <c r="BQ109" i="112"/>
  <c r="CS108" i="112"/>
  <c r="BQ265" i="112"/>
  <c r="CS264" i="112"/>
  <c r="CE270" i="112"/>
  <c r="BR271" i="112" s="1"/>
  <c r="AG270" i="112"/>
  <c r="T274" i="113"/>
  <c r="BR273" i="113"/>
  <c r="BR274" i="113" s="1"/>
  <c r="CS237" i="112"/>
  <c r="BQ238" i="112"/>
  <c r="CE204" i="112"/>
  <c r="AG204" i="112"/>
  <c r="AG67" i="112"/>
  <c r="BR33" i="113"/>
  <c r="BR34" i="113" s="1"/>
  <c r="T33" i="113"/>
  <c r="BR285" i="113"/>
  <c r="BR286" i="113" s="1"/>
  <c r="AG115" i="112"/>
  <c r="CE300" i="112"/>
  <c r="AG300" i="112"/>
  <c r="BQ193" i="112"/>
  <c r="CS192" i="112"/>
  <c r="BR129" i="112"/>
  <c r="T129" i="112"/>
  <c r="BR204" i="112"/>
  <c r="T204" i="112"/>
  <c r="AG163" i="112"/>
  <c r="AG244" i="112"/>
  <c r="CE243" i="112"/>
  <c r="CS234" i="112"/>
  <c r="BQ235" i="112"/>
  <c r="CS57" i="112"/>
  <c r="BQ58" i="112"/>
  <c r="BR81" i="112"/>
  <c r="T81" i="112"/>
  <c r="BR141" i="112"/>
  <c r="T141" i="112"/>
  <c r="AG139" i="112"/>
  <c r="CE117" i="112"/>
  <c r="AG117" i="112"/>
  <c r="BR123" i="113"/>
  <c r="BR124" i="113" s="1"/>
  <c r="T123" i="113"/>
  <c r="CE177" i="112"/>
  <c r="AG177" i="112"/>
  <c r="BR297" i="112"/>
  <c r="T297" i="112"/>
  <c r="T175" i="112"/>
  <c r="BR27" i="113"/>
  <c r="BR28" i="113" s="1"/>
  <c r="T27" i="113"/>
  <c r="BR84" i="112"/>
  <c r="T84" i="112"/>
  <c r="BR117" i="113"/>
  <c r="BR118" i="113" s="1"/>
  <c r="T117" i="113"/>
  <c r="BR171" i="113"/>
  <c r="BR172" i="113" s="1"/>
  <c r="T171" i="113"/>
  <c r="CE162" i="112"/>
  <c r="BR163" i="112" s="1"/>
  <c r="T199" i="112"/>
  <c r="T256" i="113"/>
  <c r="BR255" i="113"/>
  <c r="BR256" i="113" s="1"/>
  <c r="BQ67" i="112"/>
  <c r="CS66" i="112"/>
  <c r="CS201" i="112"/>
  <c r="BQ202" i="112"/>
  <c r="CS261" i="112"/>
  <c r="BQ262" i="112"/>
  <c r="T211" i="113"/>
  <c r="CS69" i="112"/>
  <c r="BQ70" i="112"/>
  <c r="BR165" i="112"/>
  <c r="T165" i="112"/>
  <c r="AG79" i="112"/>
  <c r="BQ274" i="112"/>
  <c r="CS273" i="112"/>
  <c r="AG283" i="112"/>
  <c r="BR69" i="113"/>
  <c r="BR70" i="113" s="1"/>
  <c r="T69" i="113"/>
  <c r="CS189" i="112"/>
  <c r="BQ190" i="112"/>
  <c r="T226" i="113"/>
  <c r="BR225" i="113"/>
  <c r="BR226" i="113" s="1"/>
  <c r="BR261" i="113"/>
  <c r="BR262" i="113" s="1"/>
  <c r="T262" i="113"/>
  <c r="CE138" i="112"/>
  <c r="BR139" i="112" s="1"/>
  <c r="CE180" i="112"/>
  <c r="AG180" i="112"/>
  <c r="BQ121" i="112"/>
  <c r="CS120" i="112"/>
  <c r="AG91" i="112"/>
  <c r="BR87" i="113"/>
  <c r="BR88" i="113" s="1"/>
  <c r="T87" i="113"/>
  <c r="AG268" i="112"/>
  <c r="BR96" i="112"/>
  <c r="T96" i="112"/>
  <c r="CE246" i="112"/>
  <c r="AG246" i="112"/>
  <c r="BR160" i="112"/>
  <c r="CT159" i="112"/>
  <c r="BQ232" i="112"/>
  <c r="CS231" i="112"/>
  <c r="BR93" i="113"/>
  <c r="BR94" i="113" s="1"/>
  <c r="T93" i="113"/>
  <c r="CE81" i="112"/>
  <c r="AG81" i="112"/>
  <c r="CE129" i="112"/>
  <c r="AG129" i="112"/>
  <c r="BQ181" i="112"/>
  <c r="CS180" i="112"/>
  <c r="T19" i="112"/>
  <c r="BR18" i="112"/>
  <c r="CS153" i="112"/>
  <c r="BQ154" i="112"/>
  <c r="CE258" i="112"/>
  <c r="AG258" i="112"/>
  <c r="BR108" i="112"/>
  <c r="BR264" i="112"/>
  <c r="AG220" i="112"/>
  <c r="BR129" i="113"/>
  <c r="BR130" i="113" s="1"/>
  <c r="T129" i="113"/>
  <c r="BR237" i="112"/>
  <c r="T237" i="112"/>
  <c r="T238" i="113"/>
  <c r="BR237" i="113"/>
  <c r="BR238" i="113" s="1"/>
  <c r="BR45" i="113"/>
  <c r="BR46" i="113" s="1"/>
  <c r="T45" i="113"/>
  <c r="BQ217" i="112"/>
  <c r="CS216" i="112"/>
  <c r="BR12" i="112"/>
  <c r="T12" i="112"/>
  <c r="BR21" i="113"/>
  <c r="BR22" i="113" s="1"/>
  <c r="T21" i="113"/>
  <c r="CE114" i="112"/>
  <c r="BR115" i="112" s="1"/>
  <c r="CS33" i="112"/>
  <c r="BQ34" i="112"/>
  <c r="BR192" i="112"/>
  <c r="T192" i="112"/>
  <c r="CE57" i="112"/>
  <c r="AG57" i="112"/>
  <c r="CS129" i="112"/>
  <c r="BQ130" i="112"/>
  <c r="AG55" i="112"/>
  <c r="CT249" i="112"/>
  <c r="CT21" i="112"/>
  <c r="BQ91" i="112"/>
  <c r="CS90" i="112"/>
  <c r="CS81" i="112"/>
  <c r="BQ82" i="112"/>
  <c r="CE249" i="112"/>
  <c r="BR250" i="112" s="1"/>
  <c r="AG249" i="112"/>
  <c r="CS141" i="112"/>
  <c r="BQ142" i="112"/>
  <c r="BR159" i="113"/>
  <c r="BR160" i="113" s="1"/>
  <c r="T159" i="113"/>
  <c r="CT126" i="112"/>
  <c r="BR127" i="112"/>
  <c r="CT114" i="112"/>
  <c r="BQ49" i="112"/>
  <c r="CS48" i="112"/>
  <c r="T304" i="113"/>
  <c r="BR303" i="113"/>
  <c r="BR304" i="113" s="1"/>
  <c r="AG235" i="112"/>
  <c r="CS297" i="112"/>
  <c r="BQ298" i="112"/>
  <c r="T271" i="112"/>
  <c r="BR93" i="112"/>
  <c r="T93" i="112"/>
  <c r="BR105" i="112"/>
  <c r="T105" i="112"/>
  <c r="CS288" i="112"/>
  <c r="BQ289" i="112"/>
  <c r="CR5" i="112"/>
  <c r="CE120" i="112"/>
  <c r="AG120" i="112"/>
  <c r="BR150" i="112"/>
  <c r="T280" i="113"/>
  <c r="BR261" i="112"/>
  <c r="T261" i="112"/>
  <c r="T187" i="112"/>
  <c r="CE273" i="112"/>
  <c r="AG273" i="112"/>
  <c r="BR153" i="113"/>
  <c r="BR154" i="113" s="1"/>
  <c r="T153" i="113"/>
  <c r="CE93" i="112"/>
  <c r="AG93" i="112"/>
  <c r="T10" i="112"/>
  <c r="BR57" i="113"/>
  <c r="BR58" i="113" s="1"/>
  <c r="T57" i="113"/>
  <c r="CS165" i="112"/>
  <c r="BQ166" i="112"/>
  <c r="AG10" i="112"/>
  <c r="BR273" i="112"/>
  <c r="T273" i="112"/>
  <c r="BR207" i="113"/>
  <c r="BR208" i="113" s="1"/>
  <c r="T207" i="113"/>
  <c r="BR183" i="113"/>
  <c r="BR184" i="113" s="1"/>
  <c r="T183" i="113"/>
  <c r="BQ244" i="112"/>
  <c r="CS243" i="112"/>
  <c r="AG199" i="112"/>
  <c r="CE96" i="112"/>
  <c r="AG96" i="112"/>
  <c r="CE78" i="112"/>
  <c r="BR208" i="112"/>
  <c r="CT207" i="112"/>
  <c r="CE90" i="112"/>
  <c r="BR246" i="112"/>
  <c r="T246" i="112"/>
  <c r="BR210" i="113"/>
  <c r="BR211" i="113" s="1"/>
  <c r="BR51" i="113"/>
  <c r="BR52" i="113" s="1"/>
  <c r="T51" i="113"/>
  <c r="BR120" i="112"/>
  <c r="T120" i="112"/>
  <c r="T127" i="112"/>
  <c r="BQ226" i="112"/>
  <c r="CS225" i="112"/>
  <c r="T232" i="112"/>
  <c r="BR231" i="112"/>
  <c r="T250" i="113"/>
  <c r="BR249" i="113"/>
  <c r="BR250" i="113" s="1"/>
  <c r="BR180" i="112"/>
  <c r="T180" i="112"/>
  <c r="BQ256" i="112"/>
  <c r="CS255" i="112"/>
  <c r="T115" i="112"/>
  <c r="CS213" i="112"/>
  <c r="BQ214" i="112"/>
  <c r="BR81" i="113"/>
  <c r="BR82" i="113" s="1"/>
  <c r="T81" i="113"/>
  <c r="BR279" i="113"/>
  <c r="BR280" i="113" s="1"/>
  <c r="BR222" i="112"/>
  <c r="BR216" i="112"/>
  <c r="T216" i="112"/>
  <c r="CS12" i="112"/>
  <c r="BQ13" i="112"/>
  <c r="BR258" i="112"/>
  <c r="T258" i="112"/>
  <c r="T34" i="112"/>
  <c r="BR33" i="112"/>
  <c r="AG151" i="112"/>
  <c r="CE21" i="112"/>
  <c r="BR22" i="112" s="1"/>
  <c r="AG21" i="112"/>
  <c r="CE48" i="112"/>
  <c r="AG48" i="112"/>
  <c r="AR3257" i="112"/>
  <c r="AR307" i="112"/>
  <c r="AR3446" i="112"/>
  <c r="AR3400" i="113"/>
  <c r="AR3536" i="113"/>
  <c r="AR3575" i="113"/>
  <c r="AR3215" i="113"/>
  <c r="AR2600" i="113"/>
  <c r="AR1662" i="112"/>
  <c r="AR3035" i="113"/>
  <c r="AR1161" i="113"/>
  <c r="AR124" i="112"/>
  <c r="AR1901" i="112"/>
  <c r="AR980" i="112"/>
  <c r="AR2645" i="112"/>
  <c r="AR2131" i="112"/>
  <c r="AR2639" i="113"/>
  <c r="AT917" i="112"/>
  <c r="AT521" i="112"/>
  <c r="AR2932" i="113"/>
  <c r="AR2535" i="113"/>
  <c r="AT3185" i="112"/>
  <c r="AR3138" i="113"/>
  <c r="AR413" i="112"/>
  <c r="AR2820" i="113"/>
  <c r="AR2708" i="113"/>
  <c r="AR3073" i="113"/>
  <c r="AR3328" i="112"/>
  <c r="AR1385" i="112"/>
  <c r="AR1349" i="112"/>
  <c r="AR17" i="112"/>
  <c r="AQ665" i="112"/>
  <c r="AT17" i="112"/>
  <c r="AR2965" i="113"/>
  <c r="AR2783" i="113"/>
  <c r="AR314" i="112"/>
  <c r="AR2533" i="113"/>
  <c r="AR2706" i="113"/>
  <c r="AR3571" i="113"/>
  <c r="AR3175" i="113"/>
  <c r="AR849" i="113"/>
  <c r="AR1929" i="113"/>
  <c r="AR3394" i="113"/>
  <c r="AR1667" i="112"/>
  <c r="AR3032" i="113"/>
  <c r="AR1164" i="113"/>
  <c r="AR1812" i="112"/>
  <c r="AR1236" i="113"/>
  <c r="AQ857" i="113"/>
  <c r="AQ1817" i="112"/>
  <c r="AR3445" i="112"/>
  <c r="AR2716" i="113"/>
  <c r="AR1307" i="113"/>
  <c r="AR3176" i="113"/>
  <c r="AR312" i="112"/>
  <c r="AR701" i="113"/>
  <c r="AR2140" i="112"/>
  <c r="AR1816" i="112"/>
  <c r="AR893" i="112"/>
  <c r="AR1935" i="113"/>
  <c r="AT1781" i="112"/>
  <c r="AR2029" i="113"/>
  <c r="AR65" i="112"/>
  <c r="AR2859" i="113"/>
  <c r="AQ989" i="112"/>
  <c r="AR3426" i="113"/>
  <c r="AR2285" i="113"/>
  <c r="AR1936" i="113"/>
  <c r="AR3323" i="112"/>
  <c r="AR83" i="113"/>
  <c r="AR2530" i="113"/>
  <c r="AQ2609" i="113"/>
  <c r="AR3139" i="112"/>
  <c r="AR3034" i="113"/>
  <c r="AR1167" i="113"/>
  <c r="AR3318" i="113"/>
  <c r="AR1270" i="112"/>
  <c r="AR80" i="113"/>
  <c r="AR2742" i="113"/>
  <c r="AT1097" i="112"/>
  <c r="AR2896" i="113"/>
  <c r="AQ1961" i="113"/>
  <c r="AR3216" i="113"/>
  <c r="AR1666" i="112"/>
  <c r="AR2964" i="112"/>
  <c r="AR2568" i="113"/>
  <c r="AR2926" i="113"/>
  <c r="AR1233" i="113"/>
  <c r="AR848" i="113"/>
  <c r="AR1810" i="112"/>
  <c r="AQ2645" i="113"/>
  <c r="AR808" i="113"/>
  <c r="AR986" i="112"/>
  <c r="AR3319" i="112"/>
  <c r="AQ1937" i="113"/>
  <c r="AR1413" i="112"/>
  <c r="AR2022" i="113"/>
  <c r="AR1523" i="113"/>
  <c r="AR2858" i="113"/>
  <c r="AR987" i="112"/>
  <c r="AR3433" i="113"/>
  <c r="AR773" i="112"/>
  <c r="AR2778" i="113"/>
  <c r="AR2821" i="113"/>
  <c r="AR122" i="112"/>
  <c r="AR2709" i="113"/>
  <c r="AR2888" i="113"/>
  <c r="AR3449" i="113"/>
  <c r="AR86" i="113"/>
  <c r="AR661" i="112"/>
  <c r="AR3397" i="113"/>
  <c r="AQ1673" i="112"/>
  <c r="AR3038" i="113"/>
  <c r="AR1160" i="113"/>
  <c r="AR2743" i="113"/>
  <c r="AR1238" i="113"/>
  <c r="AR81" i="113"/>
  <c r="AR2746" i="113"/>
  <c r="AR2822" i="113"/>
  <c r="AR1781" i="113"/>
  <c r="AR1162" i="113"/>
  <c r="AR3036" i="113"/>
  <c r="AT3161" i="112"/>
  <c r="AQ2897" i="113"/>
  <c r="AR2729" i="113"/>
  <c r="AR2996" i="113"/>
  <c r="AR3319" i="113"/>
  <c r="AR3325" i="112"/>
  <c r="AT2069" i="112"/>
  <c r="AR876" i="113"/>
  <c r="AR561" i="113"/>
  <c r="AR851" i="113"/>
  <c r="AR2536" i="113"/>
  <c r="AR2890" i="113"/>
  <c r="AT2873" i="112"/>
  <c r="AR1806" i="112"/>
  <c r="AR82" i="113"/>
  <c r="AT953" i="112"/>
  <c r="AR3512" i="112"/>
  <c r="AR3144" i="112"/>
  <c r="AR1235" i="113"/>
  <c r="AR2030" i="113"/>
  <c r="AR3502" i="113"/>
  <c r="AR3428" i="113"/>
  <c r="AQ2789" i="113"/>
  <c r="AR116" i="112"/>
  <c r="AR663" i="112"/>
  <c r="AR2854" i="113"/>
  <c r="AR1267" i="112"/>
  <c r="AQ2753" i="113"/>
  <c r="AR2860" i="113"/>
  <c r="AR880" i="113"/>
  <c r="AR3077" i="112"/>
  <c r="AR2925" i="113"/>
  <c r="AR855" i="113"/>
  <c r="AR2025" i="113"/>
  <c r="AR2636" i="113"/>
  <c r="AR2788" i="113"/>
  <c r="AQ2681" i="113"/>
  <c r="AR2945" i="113"/>
  <c r="AR117" i="112"/>
  <c r="AR2787" i="113"/>
  <c r="AR118" i="112"/>
  <c r="AR3145" i="112"/>
  <c r="AR3179" i="113"/>
  <c r="AR3535" i="113"/>
  <c r="AR85" i="113"/>
  <c r="AR3467" i="113"/>
  <c r="AR2751" i="113"/>
  <c r="AR3517" i="112"/>
  <c r="AR3144" i="113"/>
  <c r="AR3248" i="113"/>
  <c r="AR1415" i="112"/>
  <c r="AR2887" i="113"/>
  <c r="AR564" i="113"/>
  <c r="AT173" i="112"/>
  <c r="AR3470" i="113"/>
  <c r="AR874" i="113"/>
  <c r="AR1716" i="112"/>
  <c r="AR2607" i="113"/>
  <c r="AR2459" i="112"/>
  <c r="AQ1529" i="113"/>
  <c r="AR917" i="113"/>
  <c r="AR1950" i="113"/>
  <c r="AR3468" i="112"/>
  <c r="AR3111" i="113"/>
  <c r="AR2960" i="112"/>
  <c r="AR2567" i="113"/>
  <c r="AR3436" i="113"/>
  <c r="AR801" i="113"/>
  <c r="AR850" i="113"/>
  <c r="AR1807" i="112"/>
  <c r="AR568" i="113"/>
  <c r="AT1241" i="112"/>
  <c r="AR3501" i="113"/>
  <c r="AR2563" i="113"/>
  <c r="AR1266" i="112"/>
  <c r="AR3322" i="112"/>
  <c r="AR3325" i="113"/>
  <c r="AT773" i="112"/>
  <c r="AR3444" i="112"/>
  <c r="AR3148" i="112"/>
  <c r="AR2927" i="113"/>
  <c r="AR3593" i="113"/>
  <c r="AR1277" i="113"/>
  <c r="AR3534" i="113"/>
  <c r="AR53" i="113"/>
  <c r="AR3466" i="113"/>
  <c r="AR3471" i="113"/>
  <c r="AR3427" i="113"/>
  <c r="AR3140" i="112"/>
  <c r="AR3464" i="113"/>
  <c r="AR873" i="113"/>
  <c r="AQ3077" i="113"/>
  <c r="AQ3401" i="113"/>
  <c r="AR3112" i="113"/>
  <c r="AR3541" i="113"/>
  <c r="AR313" i="112"/>
  <c r="AR3466" i="112"/>
  <c r="AR871" i="113"/>
  <c r="AR3392" i="113"/>
  <c r="AR3039" i="113"/>
  <c r="AR2681" i="112"/>
  <c r="AR3519" i="112"/>
  <c r="AR798" i="113"/>
  <c r="AR872" i="113"/>
  <c r="AR2603" i="113"/>
  <c r="AR3432" i="113"/>
  <c r="AR3520" i="112"/>
  <c r="AT3365" i="112"/>
  <c r="AR3305" i="113"/>
  <c r="AR3233" i="113"/>
  <c r="AR3513" i="112"/>
  <c r="AR1181" i="112"/>
  <c r="AR3143" i="113"/>
  <c r="AR2458" i="112"/>
  <c r="AR2605" i="113"/>
  <c r="AR3499" i="113"/>
  <c r="AR2137" i="112"/>
  <c r="AR2995" i="113"/>
  <c r="AR2855" i="113"/>
  <c r="AR982" i="112"/>
  <c r="AR1717" i="112"/>
  <c r="AR2604" i="113"/>
  <c r="AR3256" i="113"/>
  <c r="AQ3545" i="113"/>
  <c r="AR3572" i="113"/>
  <c r="AR3217" i="113"/>
  <c r="AR3463" i="113"/>
  <c r="AR1719" i="112"/>
  <c r="AR1665" i="112"/>
  <c r="AQ2465" i="112"/>
  <c r="AR870" i="113"/>
  <c r="AR3071" i="113"/>
  <c r="AR3391" i="113"/>
  <c r="AR3184" i="113"/>
  <c r="AR3003" i="113"/>
  <c r="AR306" i="112"/>
  <c r="AR3462" i="112"/>
  <c r="AR1526" i="113"/>
  <c r="AR3399" i="113"/>
  <c r="AR2963" i="112"/>
  <c r="AR3210" i="113"/>
  <c r="AR2134" i="112"/>
  <c r="AQ1277" i="112"/>
  <c r="AR3327" i="113"/>
  <c r="AQ3329" i="112"/>
  <c r="AR3511" i="112"/>
  <c r="AR1325" i="112"/>
  <c r="AR3139" i="113"/>
  <c r="AR978" i="112"/>
  <c r="AR1955" i="113"/>
  <c r="AR3247" i="113"/>
  <c r="AR2031" i="113"/>
  <c r="AR845" i="113"/>
  <c r="AR413" i="113"/>
  <c r="AR2850" i="113"/>
  <c r="AQ3437" i="113"/>
  <c r="AQ3149" i="112"/>
  <c r="AR3469" i="113"/>
  <c r="AR878" i="113"/>
  <c r="AR1713" i="112"/>
  <c r="AR2602" i="113"/>
  <c r="AR1960" i="113"/>
  <c r="AR3539" i="113"/>
  <c r="AR3578" i="113"/>
  <c r="AR3213" i="113"/>
  <c r="AR3324" i="113"/>
  <c r="AR1168" i="113"/>
  <c r="AR2897" i="112"/>
  <c r="AR2784" i="113"/>
  <c r="AR3328" i="113"/>
  <c r="AQ809" i="113"/>
  <c r="AR847" i="113"/>
  <c r="AR1809" i="112"/>
  <c r="AR2132" i="112"/>
  <c r="AR988" i="112"/>
  <c r="AR125" i="113"/>
  <c r="AR2357" i="113"/>
  <c r="AR2569" i="113"/>
  <c r="AQ3257" i="113"/>
  <c r="AT197" i="112"/>
  <c r="AR917" i="112"/>
  <c r="AR3447" i="112"/>
  <c r="AR3004" i="113"/>
  <c r="AR2928" i="113"/>
  <c r="AR3067" i="113"/>
  <c r="AR2752" i="113"/>
  <c r="AR2213" i="112"/>
  <c r="AR2333" i="112"/>
  <c r="AR1954" i="113"/>
  <c r="AR566" i="113"/>
  <c r="AR1231" i="113"/>
  <c r="AR2534" i="113"/>
  <c r="AR3467" i="112"/>
  <c r="AR1997" i="113"/>
  <c r="AR3181" i="113"/>
  <c r="AR3441" i="112"/>
  <c r="AR1420" i="112"/>
  <c r="AR3542" i="113"/>
  <c r="AR3579" i="113"/>
  <c r="AR3218" i="113"/>
  <c r="AR2707" i="113"/>
  <c r="AR1663" i="112"/>
  <c r="AR2967" i="112"/>
  <c r="AR2571" i="113"/>
  <c r="AR3142" i="112"/>
  <c r="AR1158" i="113"/>
  <c r="AR3041" i="112"/>
  <c r="AR3140" i="113"/>
  <c r="AR2712" i="113"/>
  <c r="AR309" i="112"/>
  <c r="AR3108" i="113"/>
  <c r="AQ2573" i="113"/>
  <c r="AR2958" i="112"/>
  <c r="AQ3521" i="112"/>
  <c r="AT3401" i="112"/>
  <c r="AR3142" i="113"/>
  <c r="AR1311" i="113"/>
  <c r="AR1957" i="113"/>
  <c r="AR3250" i="113"/>
  <c r="AR2026" i="113"/>
  <c r="AR1925" i="112"/>
  <c r="AR3089" i="113"/>
  <c r="AR2644" i="113"/>
  <c r="AR3577" i="113"/>
  <c r="AR802" i="113"/>
  <c r="AR2782" i="113"/>
  <c r="AR2818" i="113"/>
  <c r="AR3570" i="113"/>
  <c r="AR3211" i="113"/>
  <c r="AT2189" i="112"/>
  <c r="AR3146" i="112"/>
  <c r="AR3031" i="113"/>
  <c r="AR1159" i="113"/>
  <c r="AQ3329" i="113"/>
  <c r="AR3180" i="113"/>
  <c r="AR2638" i="113"/>
  <c r="AR2405" i="113"/>
  <c r="AR3537" i="113"/>
  <c r="AR311" i="112"/>
  <c r="AR3464" i="112"/>
  <c r="AR2715" i="113"/>
  <c r="AQ3113" i="113"/>
  <c r="AR2962" i="112"/>
  <c r="AR2562" i="113"/>
  <c r="AR1670" i="112"/>
  <c r="AR2566" i="113"/>
  <c r="AR557" i="113"/>
  <c r="AT1613" i="112"/>
  <c r="AR3485" i="112"/>
  <c r="AR2572" i="112"/>
  <c r="AT65" i="112"/>
  <c r="AT1469" i="112"/>
  <c r="AR1951" i="113"/>
  <c r="AR3249" i="113"/>
  <c r="AR2028" i="113"/>
  <c r="AR3509" i="112"/>
  <c r="AR2856" i="113"/>
  <c r="AR981" i="112"/>
  <c r="AR3434" i="113"/>
  <c r="AT2609" i="112"/>
  <c r="AR1205" i="112"/>
  <c r="AR2780" i="113"/>
  <c r="AR2027" i="113"/>
  <c r="AR2999" i="113"/>
  <c r="AR84" i="113"/>
  <c r="AR3341" i="112"/>
  <c r="AR2393" i="113"/>
  <c r="AR308" i="112"/>
  <c r="AQ3473" i="112"/>
  <c r="AR2959" i="112"/>
  <c r="AR121" i="112"/>
  <c r="AQ2537" i="113"/>
  <c r="AR3138" i="112"/>
  <c r="AR2568" i="112"/>
  <c r="AR1271" i="112"/>
  <c r="AR3326" i="113"/>
  <c r="AR2747" i="113"/>
  <c r="AR3429" i="113"/>
  <c r="AR3518" i="112"/>
  <c r="AR2892" i="113"/>
  <c r="AR2894" i="113"/>
  <c r="AR3468" i="113"/>
  <c r="AR3069" i="113"/>
  <c r="AR3377" i="113"/>
  <c r="AR2105" i="112"/>
  <c r="AR805" i="113"/>
  <c r="AR1931" i="113"/>
  <c r="AR2680" i="113"/>
  <c r="AR799" i="113"/>
  <c r="AR1813" i="112"/>
  <c r="AR664" i="112"/>
  <c r="AR809" i="112"/>
  <c r="AR1412" i="112"/>
  <c r="AR1637" i="113"/>
  <c r="AR559" i="113"/>
  <c r="AR3462" i="113"/>
  <c r="AR1718" i="112"/>
  <c r="AR660" i="112"/>
  <c r="AR1308" i="113"/>
  <c r="AR2136" i="112"/>
  <c r="AR2455" i="112"/>
  <c r="AR3066" i="113"/>
  <c r="AT2897" i="112"/>
  <c r="AR3504" i="113"/>
  <c r="AR1518" i="113"/>
  <c r="AR1715" i="112"/>
  <c r="AR1421" i="113"/>
  <c r="AR3514" i="112"/>
  <c r="AR2457" i="112"/>
  <c r="AR3574" i="113"/>
  <c r="AR3395" i="113"/>
  <c r="AR3540" i="113"/>
  <c r="AR3214" i="113"/>
  <c r="AR3573" i="113"/>
  <c r="AR2141" i="113"/>
  <c r="AR3161" i="113"/>
  <c r="AR773" i="113"/>
  <c r="AT809" i="112"/>
  <c r="AR654" i="112"/>
  <c r="AR749" i="112"/>
  <c r="AR2677" i="113"/>
  <c r="AR1672" i="112"/>
  <c r="AR2138" i="112"/>
  <c r="AR2462" i="112"/>
  <c r="AR1712" i="112"/>
  <c r="AR1668" i="112"/>
  <c r="AR2460" i="112"/>
  <c r="AR1520" i="113"/>
  <c r="AR3068" i="113"/>
  <c r="AR3393" i="113"/>
  <c r="AR2501" i="112"/>
  <c r="AR2994" i="113"/>
  <c r="AR315" i="112"/>
  <c r="AR3471" i="112"/>
  <c r="AR316" i="112"/>
  <c r="AQ3581" i="113"/>
  <c r="AR1232" i="113"/>
  <c r="AR2785" i="113"/>
  <c r="AR2819" i="113"/>
  <c r="AR114" i="112"/>
  <c r="AR2714" i="113"/>
  <c r="AR629" i="112"/>
  <c r="AR3143" i="112"/>
  <c r="AQ3041" i="113"/>
  <c r="AQ1169" i="113"/>
  <c r="AQ3005" i="113"/>
  <c r="AR3463" i="112"/>
  <c r="AR854" i="113"/>
  <c r="AR2923" i="113"/>
  <c r="AR3327" i="112"/>
  <c r="AR806" i="113"/>
  <c r="AQ2933" i="113"/>
  <c r="AR3076" i="113"/>
  <c r="AR662" i="112"/>
  <c r="AR3017" i="112"/>
  <c r="AR2670" i="113"/>
  <c r="AR3106" i="113"/>
  <c r="AQ3509" i="113"/>
  <c r="AR2895" i="113"/>
  <c r="AR2130" i="112"/>
  <c r="AT1349" i="112"/>
  <c r="AR1276" i="112"/>
  <c r="AR2857" i="113"/>
  <c r="AR2753" i="112"/>
  <c r="AT2333" i="112"/>
  <c r="AR3212" i="113"/>
  <c r="AR2601" i="113"/>
  <c r="AR377" i="112"/>
  <c r="AR1416" i="112"/>
  <c r="AR2567" i="112"/>
  <c r="AR3102" i="113"/>
  <c r="AR2966" i="112"/>
  <c r="AR2570" i="113"/>
  <c r="AR1241" i="112"/>
  <c r="AR803" i="113"/>
  <c r="AR2249" i="113"/>
  <c r="AR2931" i="113"/>
  <c r="AR3107" i="113"/>
  <c r="AR1524" i="113"/>
  <c r="AR1234" i="113"/>
  <c r="AR2744" i="113"/>
  <c r="AR79" i="113"/>
  <c r="AR659" i="112"/>
  <c r="AT1205" i="112"/>
  <c r="AR2964" i="113"/>
  <c r="AR1519" i="113"/>
  <c r="AR1410" i="112"/>
  <c r="AR2891" i="113"/>
  <c r="AR562" i="113"/>
  <c r="AR2527" i="113"/>
  <c r="AR3439" i="112"/>
  <c r="AR2929" i="113"/>
  <c r="AT1181" i="112"/>
  <c r="AR1930" i="113"/>
  <c r="AR197" i="113"/>
  <c r="AR2671" i="113"/>
  <c r="AT893" i="112"/>
  <c r="AR3503" i="113"/>
  <c r="AR1303" i="113"/>
  <c r="AR2133" i="112"/>
  <c r="AT1637" i="112"/>
  <c r="AT89" i="112"/>
  <c r="AQ3473" i="113"/>
  <c r="AR3147" i="113"/>
  <c r="AR3110" i="113"/>
  <c r="AR807" i="113"/>
  <c r="AR2477" i="113"/>
  <c r="AR3508" i="113"/>
  <c r="AT2213" i="112"/>
  <c r="AR800" i="113"/>
  <c r="AR2968" i="113"/>
  <c r="AR2930" i="113"/>
  <c r="AR1714" i="112"/>
  <c r="AR2968" i="112"/>
  <c r="AR353" i="112"/>
  <c r="AT2249" i="112"/>
  <c r="AR1959" i="113"/>
  <c r="AR1274" i="112"/>
  <c r="AR804" i="113"/>
  <c r="AR1808" i="112"/>
  <c r="AR846" i="113"/>
  <c r="AR655" i="112"/>
  <c r="AR1061" i="113"/>
  <c r="AR2958" i="113"/>
  <c r="AR3538" i="113"/>
  <c r="AR1411" i="112"/>
  <c r="AR2886" i="113"/>
  <c r="AQ2141" i="112"/>
  <c r="AR2823" i="113"/>
  <c r="AR2962" i="113"/>
  <c r="AR3037" i="113"/>
  <c r="AR3040" i="113"/>
  <c r="AR3000" i="113"/>
  <c r="AR3470" i="112"/>
  <c r="AR3109" i="113"/>
  <c r="AR2564" i="113"/>
  <c r="AR3320" i="112"/>
  <c r="AT1385" i="112"/>
  <c r="AR3182" i="113"/>
  <c r="AR2565" i="113"/>
  <c r="AR3326" i="112"/>
  <c r="AR1239" i="113"/>
  <c r="AR1037" i="112"/>
  <c r="AR1669" i="112"/>
  <c r="AR3146" i="113"/>
  <c r="AR1417" i="112"/>
  <c r="AR2139" i="112"/>
  <c r="AR2873" i="113"/>
  <c r="AR877" i="113"/>
  <c r="AR3396" i="113"/>
  <c r="AQ1721" i="112"/>
  <c r="AR3580" i="113"/>
  <c r="AT3509" i="112"/>
  <c r="AR1757" i="112"/>
  <c r="AR852" i="113"/>
  <c r="AR3430" i="113"/>
  <c r="AR1097" i="112"/>
  <c r="AR1932" i="113"/>
  <c r="AR2531" i="113"/>
  <c r="AR3113" i="112"/>
  <c r="AQ1421" i="112"/>
  <c r="AR3255" i="113"/>
  <c r="AR2429" i="113"/>
  <c r="AR879" i="113"/>
  <c r="AR2789" i="112"/>
  <c r="AR2966" i="113"/>
  <c r="AR3507" i="113"/>
  <c r="AQ1313" i="113"/>
  <c r="AR2357" i="112"/>
  <c r="AR1525" i="113"/>
  <c r="AR3398" i="113"/>
  <c r="AT2045" i="112"/>
  <c r="AR3075" i="113"/>
  <c r="AR2606" i="113"/>
  <c r="AR3390" i="113"/>
  <c r="AR3472" i="112"/>
  <c r="AR629" i="113"/>
  <c r="AR173" i="112"/>
  <c r="AT1037" i="112"/>
  <c r="AQ2969" i="113"/>
  <c r="AR2249" i="112"/>
  <c r="AR1956" i="113"/>
  <c r="AR1613" i="112"/>
  <c r="AR3465" i="113"/>
  <c r="AR2745" i="113"/>
  <c r="AR1275" i="112"/>
  <c r="AR78" i="113"/>
  <c r="AR2748" i="113"/>
  <c r="AR2959" i="113"/>
  <c r="AR2643" i="113"/>
  <c r="AR2393" i="112"/>
  <c r="AR3544" i="113"/>
  <c r="AR1528" i="113"/>
  <c r="AR2634" i="113"/>
  <c r="AR2640" i="113"/>
  <c r="AR2824" i="113"/>
  <c r="AR1133" i="113"/>
  <c r="AR1928" i="113"/>
  <c r="AT749" i="112"/>
  <c r="AR2679" i="113"/>
  <c r="AR2873" i="112"/>
  <c r="AR3505" i="113"/>
  <c r="AR1306" i="113"/>
  <c r="AR3431" i="113"/>
  <c r="AR3148" i="113"/>
  <c r="AR2045" i="112"/>
  <c r="AR2801" i="113"/>
  <c r="AR3521" i="113"/>
  <c r="AR1953" i="113"/>
  <c r="AR3252" i="113"/>
  <c r="AQ569" i="113"/>
  <c r="AR2585" i="113"/>
  <c r="AR2853" i="113"/>
  <c r="AR979" i="112"/>
  <c r="AR1710" i="112"/>
  <c r="AR2599" i="113"/>
  <c r="AT629" i="112"/>
  <c r="AR2786" i="113"/>
  <c r="AR567" i="113"/>
  <c r="AR3510" i="112"/>
  <c r="AR1418" i="112"/>
  <c r="AR1309" i="113"/>
  <c r="AR1853" i="113"/>
  <c r="AQ2033" i="113"/>
  <c r="AR2642" i="113"/>
  <c r="AR1925" i="113"/>
  <c r="AR1720" i="112"/>
  <c r="AR853" i="113"/>
  <c r="AR2532" i="113"/>
  <c r="AT2789" i="112"/>
  <c r="AT605" i="112"/>
  <c r="AQ2861" i="113"/>
  <c r="AR1711" i="112"/>
  <c r="AR3442" i="112"/>
  <c r="AR89" i="112"/>
  <c r="AR3377" i="112"/>
  <c r="AR2749" i="113"/>
  <c r="AR2779" i="113"/>
  <c r="AR3070" i="113"/>
  <c r="AR1272" i="112"/>
  <c r="AR2461" i="112"/>
  <c r="AR1522" i="113"/>
  <c r="AR123" i="112"/>
  <c r="AR2710" i="113"/>
  <c r="AR1493" i="112"/>
  <c r="AR3001" i="113"/>
  <c r="AR3174" i="113"/>
  <c r="AR2564" i="112"/>
  <c r="AR2024" i="113"/>
  <c r="AR2566" i="112"/>
  <c r="AR3246" i="113"/>
  <c r="AR1781" i="112"/>
  <c r="AR3145" i="113"/>
  <c r="AR3443" i="112"/>
  <c r="AR2572" i="113"/>
  <c r="AR2922" i="113"/>
  <c r="AR115" i="112"/>
  <c r="AT3017" i="112"/>
  <c r="AR3545" i="112"/>
  <c r="AT1061" i="112"/>
  <c r="AR2672" i="113"/>
  <c r="AR1310" i="113"/>
  <c r="AT2933" i="112"/>
  <c r="AR558" i="113"/>
  <c r="AR2641" i="113"/>
  <c r="AT2105" i="112"/>
  <c r="AR3448" i="112"/>
  <c r="AR2608" i="113"/>
  <c r="AR2529" i="113"/>
  <c r="AT2585" i="112"/>
  <c r="AR521" i="112"/>
  <c r="AR2851" i="113"/>
  <c r="AR3072" i="113"/>
  <c r="AR2635" i="113"/>
  <c r="AT3221" i="112"/>
  <c r="AR485" i="113"/>
  <c r="AR161" i="113"/>
  <c r="AR2965" i="112"/>
  <c r="AR1709" i="113"/>
  <c r="AT3041" i="112"/>
  <c r="AR3002" i="113"/>
  <c r="AR3177" i="113"/>
  <c r="AR2563" i="112"/>
  <c r="AR1165" i="113"/>
  <c r="AR1273" i="112"/>
  <c r="AR3321" i="112"/>
  <c r="AR3321" i="113"/>
  <c r="AR1268" i="112"/>
  <c r="AR119" i="112"/>
  <c r="AR2893" i="113"/>
  <c r="AR2657" i="113"/>
  <c r="AR2967" i="113"/>
  <c r="AR3440" i="112"/>
  <c r="AR1240" i="113"/>
  <c r="AR3220" i="113"/>
  <c r="AQ317" i="112"/>
  <c r="AR2069" i="113"/>
  <c r="AR1493" i="113"/>
  <c r="AR2189" i="112"/>
  <c r="AR3500" i="113"/>
  <c r="AT3545" i="112"/>
  <c r="AR1927" i="113"/>
  <c r="AR2674" i="113"/>
  <c r="AR983" i="112"/>
  <c r="AR3498" i="113"/>
  <c r="AR1304" i="113"/>
  <c r="AR2135" i="112"/>
  <c r="AR3401" i="112"/>
  <c r="AR2456" i="112"/>
  <c r="AR1521" i="113"/>
  <c r="AQ125" i="112"/>
  <c r="AQ2717" i="113"/>
  <c r="AR1419" i="112"/>
  <c r="AR560" i="113"/>
  <c r="AR2815" i="113"/>
  <c r="AR2852" i="113"/>
  <c r="AR985" i="112"/>
  <c r="AR3435" i="113"/>
  <c r="AR605" i="112"/>
  <c r="AR2781" i="113"/>
  <c r="AR2817" i="113"/>
  <c r="AR3576" i="113"/>
  <c r="AR3219" i="113"/>
  <c r="AR1302" i="113"/>
  <c r="AR1637" i="112"/>
  <c r="AR3183" i="113"/>
  <c r="AR2213" i="113"/>
  <c r="AR1811" i="112"/>
  <c r="AR2998" i="113"/>
  <c r="AR3469" i="112"/>
  <c r="AR310" i="112"/>
  <c r="AR3017" i="113"/>
  <c r="AR1349" i="113"/>
  <c r="AT1325" i="112"/>
  <c r="AR2069" i="112"/>
  <c r="AR1934" i="113"/>
  <c r="AR1061" i="112"/>
  <c r="AR2673" i="113"/>
  <c r="AR3221" i="112"/>
  <c r="AR3030" i="113"/>
  <c r="AR3516" i="112"/>
  <c r="AR2562" i="112"/>
  <c r="AR2678" i="113"/>
  <c r="AR565" i="113"/>
  <c r="AR3543" i="113"/>
  <c r="AQ2969" i="112"/>
  <c r="AR3472" i="113"/>
  <c r="AR1565" i="113"/>
  <c r="AR2997" i="113"/>
  <c r="AQ3185" i="113"/>
  <c r="AQ2573" i="112"/>
  <c r="AR2570" i="112"/>
  <c r="AR3105" i="113"/>
  <c r="AR3324" i="112"/>
  <c r="AR3322" i="113"/>
  <c r="AR2889" i="113"/>
  <c r="AR3074" i="113"/>
  <c r="AR2816" i="113"/>
  <c r="AQ3221" i="113"/>
  <c r="AR120" i="112"/>
  <c r="AR856" i="113"/>
  <c r="AR1205" i="113"/>
  <c r="AT2393" i="112"/>
  <c r="AR953" i="112"/>
  <c r="AR658" i="112"/>
  <c r="AR3197" i="112"/>
  <c r="AR2963" i="113"/>
  <c r="AR3251" i="113"/>
  <c r="AR3141" i="112"/>
  <c r="AR2565" i="112"/>
  <c r="AR3178" i="113"/>
  <c r="AR2526" i="113"/>
  <c r="AR2537" i="112"/>
  <c r="AT3341" i="112"/>
  <c r="AR2621" i="112"/>
  <c r="AR1926" i="113"/>
  <c r="AR269" i="113"/>
  <c r="AR2676" i="113"/>
  <c r="AT1901" i="112"/>
  <c r="AR2961" i="112"/>
  <c r="AR657" i="112"/>
  <c r="AR1166" i="113"/>
  <c r="AR87" i="113"/>
  <c r="AR3253" i="113"/>
  <c r="AT2357" i="112"/>
  <c r="AR3506" i="113"/>
  <c r="AR1163" i="113"/>
  <c r="AR3104" i="113"/>
  <c r="AR3318" i="112"/>
  <c r="AR3320" i="113"/>
  <c r="AR2729" i="112"/>
  <c r="AQ3449" i="112"/>
  <c r="AR1312" i="113"/>
  <c r="AR2924" i="113"/>
  <c r="AR2464" i="112"/>
  <c r="AT2645" i="112"/>
  <c r="AR2814" i="113"/>
  <c r="AR341" i="113"/>
  <c r="AR984" i="112"/>
  <c r="AR1814" i="112"/>
  <c r="AR1664" i="112"/>
  <c r="AR2528" i="113"/>
  <c r="AQ3149" i="113"/>
  <c r="AR1933" i="113"/>
  <c r="AR2023" i="113"/>
  <c r="AR1269" i="112"/>
  <c r="AR3515" i="112"/>
  <c r="AR2961" i="113"/>
  <c r="AR1958" i="113"/>
  <c r="AR3254" i="113"/>
  <c r="AR1469" i="112"/>
  <c r="AR1414" i="112"/>
  <c r="AR3103" i="113"/>
  <c r="AR2463" i="112"/>
  <c r="AR1237" i="113"/>
  <c r="AR2750" i="113"/>
  <c r="AR2675" i="113"/>
  <c r="AR2637" i="113"/>
  <c r="AR88" i="113"/>
  <c r="AR2960" i="113"/>
  <c r="AQ881" i="113"/>
  <c r="AR563" i="113"/>
  <c r="AR1952" i="113"/>
  <c r="AR875" i="113"/>
  <c r="AR1305" i="113"/>
  <c r="AR989" i="113"/>
  <c r="AR1527" i="113"/>
  <c r="AR2711" i="113"/>
  <c r="AR2598" i="113"/>
  <c r="AT1493" i="112"/>
  <c r="AR3323" i="113"/>
  <c r="AQ89" i="113"/>
  <c r="AR3141" i="113"/>
  <c r="AR3438" i="112"/>
  <c r="AT1757" i="112"/>
  <c r="AR2454" i="112"/>
  <c r="AR1230" i="113"/>
  <c r="AR1815" i="112"/>
  <c r="AT2765" i="112"/>
  <c r="AR656" i="112"/>
  <c r="AR1671" i="112"/>
  <c r="AR3147" i="112"/>
  <c r="AR2032" i="113"/>
  <c r="AQ1241" i="113"/>
  <c r="AQ2825" i="113"/>
  <c r="AR2713" i="113"/>
  <c r="AT1925" i="112"/>
  <c r="AR2569" i="112"/>
  <c r="AR3465" i="112"/>
  <c r="AR2571" i="112"/>
  <c r="AR3033" i="113"/>
  <c r="BR229" i="112" l="1"/>
  <c r="AU3257" i="112"/>
  <c r="BR277" i="112"/>
  <c r="AU2606" i="113"/>
  <c r="AU2599" i="113"/>
  <c r="AU2604" i="113"/>
  <c r="AU2605" i="113"/>
  <c r="AU2598" i="113"/>
  <c r="AU2601" i="113"/>
  <c r="AU2602" i="113"/>
  <c r="AU2600" i="113"/>
  <c r="AU2603" i="113"/>
  <c r="AU2607" i="113"/>
  <c r="AU3397" i="113"/>
  <c r="AU3392" i="113"/>
  <c r="AU3396" i="113"/>
  <c r="AU3391" i="113"/>
  <c r="AU3395" i="113"/>
  <c r="AU3390" i="113"/>
  <c r="AU3398" i="113"/>
  <c r="AU3393" i="113"/>
  <c r="AU3394" i="113"/>
  <c r="AU3399" i="113"/>
  <c r="AU2710" i="113"/>
  <c r="AU2707" i="113"/>
  <c r="AU2708" i="113"/>
  <c r="AU2711" i="113"/>
  <c r="AU2713" i="113"/>
  <c r="AU2706" i="113"/>
  <c r="AU2712" i="113"/>
  <c r="AU2709" i="113"/>
  <c r="AU2714" i="113"/>
  <c r="AU2715" i="113"/>
  <c r="AU3219" i="113"/>
  <c r="AU3211" i="113"/>
  <c r="AU3216" i="113"/>
  <c r="AU3210" i="113"/>
  <c r="AU3217" i="113"/>
  <c r="AU3215" i="113"/>
  <c r="AU3212" i="113"/>
  <c r="AU3214" i="113"/>
  <c r="AU3213" i="113"/>
  <c r="AU3218" i="113"/>
  <c r="AU3465" i="112"/>
  <c r="AU3466" i="112"/>
  <c r="AU3464" i="112"/>
  <c r="AU3468" i="112"/>
  <c r="AU3469" i="112"/>
  <c r="AU3462" i="112"/>
  <c r="AU3470" i="112"/>
  <c r="AU3467" i="112"/>
  <c r="AU3463" i="112"/>
  <c r="AU3471" i="112"/>
  <c r="AU2570" i="112"/>
  <c r="AU2566" i="112"/>
  <c r="AU2564" i="112"/>
  <c r="AU2563" i="112"/>
  <c r="AU2567" i="112"/>
  <c r="AU2565" i="112"/>
  <c r="AU2569" i="112"/>
  <c r="AU2568" i="112"/>
  <c r="AU2562" i="112"/>
  <c r="AU2571" i="112"/>
  <c r="AU1167" i="113"/>
  <c r="AU1165" i="113"/>
  <c r="AU1162" i="113"/>
  <c r="AU1159" i="113"/>
  <c r="AU1160" i="113"/>
  <c r="AU1163" i="113"/>
  <c r="AU1158" i="113"/>
  <c r="AU1161" i="113"/>
  <c r="AU1164" i="113"/>
  <c r="AU1166" i="113"/>
  <c r="AU2571" i="113"/>
  <c r="AU2568" i="113"/>
  <c r="AU2565" i="113"/>
  <c r="AU2566" i="113"/>
  <c r="AU2562" i="113"/>
  <c r="AU2567" i="113"/>
  <c r="AU2563" i="113"/>
  <c r="AU2569" i="113"/>
  <c r="AU2564" i="113"/>
  <c r="AU2570" i="113"/>
  <c r="AU3327" i="113"/>
  <c r="AU3322" i="113"/>
  <c r="AU3320" i="113"/>
  <c r="AU3318" i="113"/>
  <c r="AU3324" i="113"/>
  <c r="AU3321" i="113"/>
  <c r="AU3325" i="113"/>
  <c r="AU3323" i="113"/>
  <c r="AU3319" i="113"/>
  <c r="AU3326" i="113"/>
  <c r="AU2751" i="113"/>
  <c r="AU2749" i="113"/>
  <c r="AU2742" i="113"/>
  <c r="AU2748" i="113"/>
  <c r="AU2745" i="113"/>
  <c r="AU2744" i="113"/>
  <c r="AU2746" i="113"/>
  <c r="AU2750" i="113"/>
  <c r="AU2743" i="113"/>
  <c r="AU2747" i="113"/>
  <c r="AU1815" i="112"/>
  <c r="AU1812" i="112"/>
  <c r="AU1808" i="112"/>
  <c r="AU1810" i="112"/>
  <c r="AU1809" i="112"/>
  <c r="AU1806" i="112"/>
  <c r="AU1811" i="112"/>
  <c r="AU1807" i="112"/>
  <c r="AU1813" i="112"/>
  <c r="AU1814" i="112"/>
  <c r="AU2931" i="113"/>
  <c r="AU2930" i="113"/>
  <c r="AU2926" i="113"/>
  <c r="AU2923" i="113"/>
  <c r="AU2924" i="113"/>
  <c r="AU2928" i="113"/>
  <c r="AU2925" i="113"/>
  <c r="AU2929" i="113"/>
  <c r="AU2927" i="113"/>
  <c r="AU2922" i="113"/>
  <c r="AU2536" i="113"/>
  <c r="AU2716" i="113"/>
  <c r="AU880" i="113"/>
  <c r="AU3220" i="113"/>
  <c r="AU3436" i="113"/>
  <c r="AU2824" i="113"/>
  <c r="AU3544" i="113"/>
  <c r="AU1720" i="112"/>
  <c r="AU3328" i="113"/>
  <c r="AU808" i="113"/>
  <c r="AU88" i="113"/>
  <c r="AU3448" i="112"/>
  <c r="AU161" i="113"/>
  <c r="AU1816" i="112"/>
  <c r="AU2788" i="113"/>
  <c r="AU3147" i="113"/>
  <c r="AU3144" i="113"/>
  <c r="AU3138" i="113"/>
  <c r="AU3142" i="113"/>
  <c r="AU3141" i="113"/>
  <c r="AU3140" i="113"/>
  <c r="AU3143" i="113"/>
  <c r="AU3139" i="113"/>
  <c r="AU3145" i="113"/>
  <c r="AU3146" i="113"/>
  <c r="AU2961" i="113"/>
  <c r="AU2962" i="113"/>
  <c r="AU2960" i="113"/>
  <c r="AU2965" i="113"/>
  <c r="AU2964" i="113"/>
  <c r="AU2959" i="113"/>
  <c r="AU2966" i="113"/>
  <c r="AU2963" i="113"/>
  <c r="AU2958" i="113"/>
  <c r="AU2967" i="113"/>
  <c r="AU2677" i="113"/>
  <c r="AU2670" i="113"/>
  <c r="AU2678" i="113"/>
  <c r="AU2674" i="113"/>
  <c r="AU2673" i="113"/>
  <c r="AU2671" i="113"/>
  <c r="AU2675" i="113"/>
  <c r="AU2672" i="113"/>
  <c r="AU2676" i="113"/>
  <c r="AU2679" i="113"/>
  <c r="AU2030" i="113"/>
  <c r="AU2023" i="113"/>
  <c r="AU2029" i="113"/>
  <c r="AU2027" i="113"/>
  <c r="AU2024" i="113"/>
  <c r="AU2026" i="113"/>
  <c r="AU2028" i="113"/>
  <c r="AU2025" i="113"/>
  <c r="AU2022" i="113"/>
  <c r="AU2031" i="113"/>
  <c r="AU569" i="113"/>
  <c r="AU2139" i="112"/>
  <c r="AU2131" i="112"/>
  <c r="AU2137" i="112"/>
  <c r="AU2130" i="112"/>
  <c r="AU2136" i="112"/>
  <c r="AU2132" i="112"/>
  <c r="AU2134" i="112"/>
  <c r="AU2133" i="112"/>
  <c r="AU2135" i="112"/>
  <c r="AU2138" i="112"/>
  <c r="AU3431" i="113"/>
  <c r="AU3428" i="113"/>
  <c r="AU3430" i="113"/>
  <c r="AU3427" i="113"/>
  <c r="AU3426" i="113"/>
  <c r="AU3433" i="113"/>
  <c r="AU3432" i="113"/>
  <c r="AU3429" i="113"/>
  <c r="AU3434" i="113"/>
  <c r="AU3435" i="113"/>
  <c r="AU1719" i="112"/>
  <c r="AU1710" i="112"/>
  <c r="AU1717" i="112"/>
  <c r="AU1714" i="112"/>
  <c r="AU1711" i="112"/>
  <c r="AU1718" i="112"/>
  <c r="AU1713" i="112"/>
  <c r="AU1715" i="112"/>
  <c r="AU1712" i="112"/>
  <c r="AU1716" i="112"/>
  <c r="AU3075" i="113"/>
  <c r="AU3072" i="113"/>
  <c r="AU3069" i="113"/>
  <c r="AU3071" i="113"/>
  <c r="AU3067" i="113"/>
  <c r="AU3070" i="113"/>
  <c r="AU3066" i="113"/>
  <c r="AU3068" i="113"/>
  <c r="AU3073" i="113"/>
  <c r="AU3074" i="113"/>
  <c r="AU123" i="112"/>
  <c r="AU121" i="112"/>
  <c r="AU117" i="112"/>
  <c r="AU116" i="112"/>
  <c r="AU118" i="112"/>
  <c r="AU115" i="112"/>
  <c r="AU119" i="112"/>
  <c r="AU122" i="112"/>
  <c r="AU114" i="112"/>
  <c r="AU120" i="112"/>
  <c r="AU3576" i="113"/>
  <c r="AU3570" i="113"/>
  <c r="AU3571" i="113"/>
  <c r="AU3574" i="113"/>
  <c r="AU3572" i="113"/>
  <c r="AU3575" i="113"/>
  <c r="AU3573" i="113"/>
  <c r="AU3577" i="113"/>
  <c r="AU3578" i="113"/>
  <c r="AU3579" i="113"/>
  <c r="AU314" i="112"/>
  <c r="AU313" i="112"/>
  <c r="AU311" i="112"/>
  <c r="AU309" i="112"/>
  <c r="AU307" i="112"/>
  <c r="AU306" i="112"/>
  <c r="AU308" i="112"/>
  <c r="AU310" i="112"/>
  <c r="AU312" i="112"/>
  <c r="AU315" i="112"/>
  <c r="AU3183" i="113"/>
  <c r="AU3181" i="113"/>
  <c r="AU3174" i="113"/>
  <c r="AU3177" i="113"/>
  <c r="AU3178" i="113"/>
  <c r="AU3176" i="113"/>
  <c r="AU3179" i="113"/>
  <c r="AU3182" i="113"/>
  <c r="AU3175" i="113"/>
  <c r="AU3180" i="113"/>
  <c r="AU3034" i="113"/>
  <c r="AU3033" i="113"/>
  <c r="AU3037" i="113"/>
  <c r="AU3031" i="113"/>
  <c r="AU3038" i="113"/>
  <c r="AU3036" i="113"/>
  <c r="AU3030" i="113"/>
  <c r="AU3035" i="113"/>
  <c r="AU3032" i="113"/>
  <c r="AU3039" i="113"/>
  <c r="AU2967" i="112"/>
  <c r="AU2964" i="112"/>
  <c r="AU2958" i="112"/>
  <c r="AU2961" i="112"/>
  <c r="AU2962" i="112"/>
  <c r="AU2960" i="112"/>
  <c r="AU2963" i="112"/>
  <c r="AU2965" i="112"/>
  <c r="AU2959" i="112"/>
  <c r="AU2966" i="112"/>
  <c r="AU3327" i="112"/>
  <c r="AU3324" i="112"/>
  <c r="AU3318" i="112"/>
  <c r="AU3323" i="112"/>
  <c r="AU3320" i="112"/>
  <c r="AU3321" i="112"/>
  <c r="AU3322" i="112"/>
  <c r="AU3325" i="112"/>
  <c r="AU3319" i="112"/>
  <c r="AU3326" i="112"/>
  <c r="AU87" i="113"/>
  <c r="AU83" i="113"/>
  <c r="AU80" i="113"/>
  <c r="AU78" i="113"/>
  <c r="AU79" i="113"/>
  <c r="AU84" i="113"/>
  <c r="AU81" i="113"/>
  <c r="AU82" i="113"/>
  <c r="AU85" i="113"/>
  <c r="AU86" i="113"/>
  <c r="AU855" i="113"/>
  <c r="AU853" i="113"/>
  <c r="AU851" i="113"/>
  <c r="AU848" i="113"/>
  <c r="AU847" i="113"/>
  <c r="AU846" i="113"/>
  <c r="AU849" i="113"/>
  <c r="AU850" i="113"/>
  <c r="AU852" i="113"/>
  <c r="AU854" i="113"/>
  <c r="AU413" i="112"/>
  <c r="AU2249" i="113"/>
  <c r="AU2968" i="113"/>
  <c r="AU2608" i="113"/>
  <c r="AU2896" i="113"/>
  <c r="AU1312" i="113"/>
  <c r="AU3004" i="113"/>
  <c r="AU3076" i="113"/>
  <c r="AU124" i="112"/>
  <c r="AU3148" i="112"/>
  <c r="AU2572" i="113"/>
  <c r="AU3580" i="113"/>
  <c r="AU1276" i="112"/>
  <c r="AU2860" i="113"/>
  <c r="AU1240" i="113"/>
  <c r="AU2932" i="113"/>
  <c r="AU3250" i="113"/>
  <c r="AU3249" i="113"/>
  <c r="AU3248" i="113"/>
  <c r="AU3251" i="113"/>
  <c r="AU3247" i="113"/>
  <c r="AU3252" i="113"/>
  <c r="AU3253" i="113"/>
  <c r="AU3246" i="113"/>
  <c r="AU3254" i="113"/>
  <c r="AU3255" i="113"/>
  <c r="AU2889" i="113"/>
  <c r="AU2891" i="113"/>
  <c r="AU2887" i="113"/>
  <c r="AU2892" i="113"/>
  <c r="AU2893" i="113"/>
  <c r="AU2886" i="113"/>
  <c r="AU2894" i="113"/>
  <c r="AU2890" i="113"/>
  <c r="AU2888" i="113"/>
  <c r="AU2895" i="113"/>
  <c r="AU1311" i="113"/>
  <c r="AU1309" i="113"/>
  <c r="AU1303" i="113"/>
  <c r="AU1304" i="113"/>
  <c r="AU1308" i="113"/>
  <c r="AU1302" i="113"/>
  <c r="AU1306" i="113"/>
  <c r="AU1305" i="113"/>
  <c r="AU1307" i="113"/>
  <c r="AU1310" i="113"/>
  <c r="AU987" i="112"/>
  <c r="AU978" i="112"/>
  <c r="AU984" i="112"/>
  <c r="AU981" i="112"/>
  <c r="AU985" i="112"/>
  <c r="AU983" i="112"/>
  <c r="AU980" i="112"/>
  <c r="AU979" i="112"/>
  <c r="AU982" i="112"/>
  <c r="AU986" i="112"/>
  <c r="AU879" i="113"/>
  <c r="AU878" i="113"/>
  <c r="AU876" i="113"/>
  <c r="AU872" i="113"/>
  <c r="AU874" i="113"/>
  <c r="AU873" i="113"/>
  <c r="AU875" i="113"/>
  <c r="AU871" i="113"/>
  <c r="AU877" i="113"/>
  <c r="AU870" i="113"/>
  <c r="AU1526" i="113"/>
  <c r="AU1525" i="113"/>
  <c r="AU1520" i="113"/>
  <c r="AU1523" i="113"/>
  <c r="AU1518" i="113"/>
  <c r="AU1521" i="113"/>
  <c r="AU1522" i="113"/>
  <c r="AU1519" i="113"/>
  <c r="AU1524" i="113"/>
  <c r="AU1527" i="113"/>
  <c r="AU2823" i="113"/>
  <c r="AU2820" i="113"/>
  <c r="AU2821" i="113"/>
  <c r="AU2819" i="113"/>
  <c r="AU2814" i="113"/>
  <c r="AU2822" i="113"/>
  <c r="AU2817" i="113"/>
  <c r="AU2818" i="113"/>
  <c r="AU2815" i="113"/>
  <c r="AU2816" i="113"/>
  <c r="AU3536" i="113"/>
  <c r="AU3538" i="113"/>
  <c r="AU3535" i="113"/>
  <c r="AU3539" i="113"/>
  <c r="AU3542" i="113"/>
  <c r="AU3534" i="113"/>
  <c r="AU3540" i="113"/>
  <c r="AU3541" i="113"/>
  <c r="AU3537" i="113"/>
  <c r="AU3543" i="113"/>
  <c r="AU3003" i="113"/>
  <c r="AU3000" i="113"/>
  <c r="AU2995" i="113"/>
  <c r="AU2998" i="113"/>
  <c r="AU2994" i="113"/>
  <c r="AU2997" i="113"/>
  <c r="AU2999" i="113"/>
  <c r="AU2996" i="113"/>
  <c r="AU3001" i="113"/>
  <c r="AU3002" i="113"/>
  <c r="AU3147" i="112"/>
  <c r="AU3145" i="112"/>
  <c r="AU3138" i="112"/>
  <c r="AU3144" i="112"/>
  <c r="AU3141" i="112"/>
  <c r="AU3143" i="112"/>
  <c r="AU3139" i="112"/>
  <c r="AU3140" i="112"/>
  <c r="AU3142" i="112"/>
  <c r="AU3146" i="112"/>
  <c r="AU1671" i="112"/>
  <c r="AU1670" i="112"/>
  <c r="AU1662" i="112"/>
  <c r="AU1667" i="112"/>
  <c r="AU1665" i="112"/>
  <c r="AU1664" i="112"/>
  <c r="AU1663" i="112"/>
  <c r="AU1666" i="112"/>
  <c r="AU1668" i="112"/>
  <c r="AU1669" i="112"/>
  <c r="AU3111" i="113"/>
  <c r="AU3103" i="113"/>
  <c r="AU3108" i="113"/>
  <c r="AU3109" i="113"/>
  <c r="AU3102" i="113"/>
  <c r="AU3110" i="113"/>
  <c r="AU3107" i="113"/>
  <c r="AU3105" i="113"/>
  <c r="AU3104" i="113"/>
  <c r="AU3106" i="113"/>
  <c r="AU1273" i="112"/>
  <c r="AU1266" i="112"/>
  <c r="AU1272" i="112"/>
  <c r="AU1268" i="112"/>
  <c r="AU1271" i="112"/>
  <c r="AU1267" i="112"/>
  <c r="AU1274" i="112"/>
  <c r="AU1269" i="112"/>
  <c r="AU1270" i="112"/>
  <c r="AU1275" i="112"/>
  <c r="AU1239" i="113"/>
  <c r="AU1238" i="113"/>
  <c r="AU1237" i="113"/>
  <c r="AU1231" i="113"/>
  <c r="AU1234" i="113"/>
  <c r="AU1236" i="113"/>
  <c r="AU1230" i="113"/>
  <c r="AU1232" i="113"/>
  <c r="AU1235" i="113"/>
  <c r="AU1233" i="113"/>
  <c r="AU807" i="113"/>
  <c r="AU804" i="113"/>
  <c r="AU801" i="113"/>
  <c r="AU799" i="113"/>
  <c r="AU802" i="113"/>
  <c r="AU798" i="113"/>
  <c r="AU803" i="113"/>
  <c r="AU800" i="113"/>
  <c r="AU805" i="113"/>
  <c r="AU806" i="113"/>
  <c r="AU3447" i="112"/>
  <c r="AU3446" i="112"/>
  <c r="AU3445" i="112"/>
  <c r="AU3444" i="112"/>
  <c r="AU3443" i="112"/>
  <c r="AU3442" i="112"/>
  <c r="AU3439" i="112"/>
  <c r="AU3438" i="112"/>
  <c r="AU3440" i="112"/>
  <c r="AU3441" i="112"/>
  <c r="AU2643" i="113"/>
  <c r="AU2642" i="113"/>
  <c r="AU2635" i="113"/>
  <c r="AU2640" i="113"/>
  <c r="AU2637" i="113"/>
  <c r="AU2641" i="113"/>
  <c r="AU2638" i="113"/>
  <c r="AU2634" i="113"/>
  <c r="AU2636" i="113"/>
  <c r="AU2639" i="113"/>
  <c r="AU2140" i="112"/>
  <c r="AU988" i="112"/>
  <c r="AU3520" i="112"/>
  <c r="AU2393" i="113"/>
  <c r="AU1528" i="113"/>
  <c r="AU664" i="112"/>
  <c r="AU3472" i="112"/>
  <c r="AU1936" i="113"/>
  <c r="AU2572" i="112"/>
  <c r="AU2968" i="112"/>
  <c r="AU3328" i="112"/>
  <c r="AU3472" i="113"/>
  <c r="AU2464" i="112"/>
  <c r="AU2752" i="113"/>
  <c r="AU856" i="113"/>
  <c r="AU2527" i="113"/>
  <c r="AU2532" i="113"/>
  <c r="AU2526" i="113"/>
  <c r="AU2533" i="113"/>
  <c r="AU2531" i="113"/>
  <c r="AU2529" i="113"/>
  <c r="AU2528" i="113"/>
  <c r="AU2530" i="113"/>
  <c r="AU2534" i="113"/>
  <c r="AU2535" i="113"/>
  <c r="AU3519" i="112"/>
  <c r="AU3517" i="112"/>
  <c r="AU3513" i="112"/>
  <c r="AU3511" i="112"/>
  <c r="AU3510" i="112"/>
  <c r="AU3512" i="112"/>
  <c r="AU3514" i="112"/>
  <c r="AU3515" i="112"/>
  <c r="AU3516" i="112"/>
  <c r="AU3518" i="112"/>
  <c r="AU659" i="112"/>
  <c r="AU657" i="112"/>
  <c r="AU656" i="112"/>
  <c r="AU658" i="112"/>
  <c r="AU655" i="112"/>
  <c r="AU661" i="112"/>
  <c r="AU660" i="112"/>
  <c r="AU654" i="112"/>
  <c r="AU662" i="112"/>
  <c r="AU663" i="112"/>
  <c r="AU1934" i="113"/>
  <c r="AU1930" i="113"/>
  <c r="AU1929" i="113"/>
  <c r="AU1927" i="113"/>
  <c r="AU1926" i="113"/>
  <c r="AU1928" i="113"/>
  <c r="AU1931" i="113"/>
  <c r="AU1932" i="113"/>
  <c r="AU1933" i="113"/>
  <c r="AU1935" i="113"/>
  <c r="AU1959" i="113"/>
  <c r="AU1957" i="113"/>
  <c r="AU1951" i="113"/>
  <c r="AU1956" i="113"/>
  <c r="AU1952" i="113"/>
  <c r="AU1955" i="113"/>
  <c r="AU1953" i="113"/>
  <c r="AU1950" i="113"/>
  <c r="AU1954" i="113"/>
  <c r="AU1958" i="113"/>
  <c r="AU1414" i="112"/>
  <c r="AU1413" i="112"/>
  <c r="AU1410" i="112"/>
  <c r="AU1415" i="112"/>
  <c r="AU1416" i="112"/>
  <c r="AU1412" i="112"/>
  <c r="AU1411" i="112"/>
  <c r="AU1417" i="112"/>
  <c r="AU1418" i="112"/>
  <c r="AU1419" i="112"/>
  <c r="AU3507" i="113"/>
  <c r="AU3506" i="113"/>
  <c r="AU3500" i="113"/>
  <c r="AU3503" i="113"/>
  <c r="AU3498" i="113"/>
  <c r="AU3504" i="113"/>
  <c r="AU3499" i="113"/>
  <c r="AU3505" i="113"/>
  <c r="AU3502" i="113"/>
  <c r="AU3501" i="113"/>
  <c r="AU2859" i="113"/>
  <c r="AU2858" i="113"/>
  <c r="AU2857" i="113"/>
  <c r="AU2850" i="113"/>
  <c r="AU2856" i="113"/>
  <c r="AU2852" i="113"/>
  <c r="AU2854" i="113"/>
  <c r="AU2851" i="113"/>
  <c r="AU2853" i="113"/>
  <c r="AU2855" i="113"/>
  <c r="AU3471" i="113"/>
  <c r="AU3462" i="113"/>
  <c r="AU3469" i="113"/>
  <c r="AU3465" i="113"/>
  <c r="AU3466" i="113"/>
  <c r="AU3470" i="113"/>
  <c r="AU3464" i="113"/>
  <c r="AU3467" i="113"/>
  <c r="AU3463" i="113"/>
  <c r="AU3468" i="113"/>
  <c r="AU2463" i="112"/>
  <c r="AU2458" i="112"/>
  <c r="AU2455" i="112"/>
  <c r="AU2460" i="112"/>
  <c r="AU2459" i="112"/>
  <c r="AU2457" i="112"/>
  <c r="AU2456" i="112"/>
  <c r="AU2461" i="112"/>
  <c r="AU2454" i="112"/>
  <c r="AU2462" i="112"/>
  <c r="AU2787" i="113"/>
  <c r="AU2780" i="113"/>
  <c r="AU2783" i="113"/>
  <c r="AU2778" i="113"/>
  <c r="AU2785" i="113"/>
  <c r="AU2784" i="113"/>
  <c r="AU2779" i="113"/>
  <c r="AU2781" i="113"/>
  <c r="AU2782" i="113"/>
  <c r="AU2786" i="113"/>
  <c r="AU3148" i="113"/>
  <c r="AU3256" i="113"/>
  <c r="AU3400" i="113"/>
  <c r="AU2680" i="113"/>
  <c r="AU2032" i="113"/>
  <c r="AU1960" i="113"/>
  <c r="AU1420" i="112"/>
  <c r="AU1168" i="113"/>
  <c r="AU1672" i="112"/>
  <c r="AU3112" i="113"/>
  <c r="AU2405" i="113"/>
  <c r="AU3508" i="113"/>
  <c r="AU316" i="112"/>
  <c r="AU3184" i="113"/>
  <c r="AU3040" i="113"/>
  <c r="AU2681" i="112"/>
  <c r="AU2644" i="113"/>
  <c r="BR222" i="113"/>
  <c r="BR223" i="113" s="1"/>
  <c r="T222" i="113"/>
  <c r="BR288" i="113"/>
  <c r="BR289" i="113" s="1"/>
  <c r="T288" i="113"/>
  <c r="BR294" i="112"/>
  <c r="T294" i="112"/>
  <c r="BQ148" i="112"/>
  <c r="CS147" i="112"/>
  <c r="BR219" i="112"/>
  <c r="T219" i="112"/>
  <c r="BR40" i="112"/>
  <c r="BQ16" i="112"/>
  <c r="CS15" i="112"/>
  <c r="BR102" i="113"/>
  <c r="BR103" i="113" s="1"/>
  <c r="T102" i="113"/>
  <c r="CS30" i="112"/>
  <c r="BQ31" i="112"/>
  <c r="BQ253" i="112"/>
  <c r="CS252" i="112"/>
  <c r="BR282" i="113"/>
  <c r="BR283" i="113" s="1"/>
  <c r="CS210" i="112"/>
  <c r="BQ211" i="112"/>
  <c r="BR234" i="113"/>
  <c r="BR235" i="113" s="1"/>
  <c r="T234" i="113"/>
  <c r="BR156" i="112"/>
  <c r="BR252" i="113"/>
  <c r="BR253" i="113" s="1"/>
  <c r="T252" i="113"/>
  <c r="BR228" i="113"/>
  <c r="BR229" i="113" s="1"/>
  <c r="T228" i="113"/>
  <c r="BR174" i="113"/>
  <c r="BR175" i="113" s="1"/>
  <c r="T52" i="113"/>
  <c r="BR183" i="112"/>
  <c r="T148" i="112"/>
  <c r="BR147" i="112"/>
  <c r="CS219" i="112"/>
  <c r="BQ220" i="112"/>
  <c r="BQ124" i="112"/>
  <c r="CS123" i="112"/>
  <c r="T15" i="112"/>
  <c r="BR15" i="112"/>
  <c r="CS267" i="112"/>
  <c r="BQ268" i="112"/>
  <c r="BQ145" i="112"/>
  <c r="CS144" i="112"/>
  <c r="BR30" i="112"/>
  <c r="T31" i="112"/>
  <c r="BR270" i="113"/>
  <c r="BR271" i="113" s="1"/>
  <c r="T270" i="113"/>
  <c r="T258" i="113"/>
  <c r="BR258" i="113"/>
  <c r="BR259" i="113" s="1"/>
  <c r="BR252" i="112"/>
  <c r="T282" i="112"/>
  <c r="BR282" i="112"/>
  <c r="BR12" i="113"/>
  <c r="BR13" i="113" s="1"/>
  <c r="T12" i="113"/>
  <c r="BQ292" i="112"/>
  <c r="CS291" i="112"/>
  <c r="T76" i="113"/>
  <c r="T276" i="113"/>
  <c r="BR276" i="113"/>
  <c r="BR277" i="113" s="1"/>
  <c r="T246" i="113"/>
  <c r="BR246" i="113"/>
  <c r="BR247" i="113" s="1"/>
  <c r="BR114" i="113"/>
  <c r="BR115" i="113" s="1"/>
  <c r="BQ184" i="112"/>
  <c r="CS183" i="112"/>
  <c r="BR87" i="112"/>
  <c r="BR78" i="113"/>
  <c r="BR79" i="113" s="1"/>
  <c r="BR132" i="113"/>
  <c r="BR133" i="113" s="1"/>
  <c r="BQ61" i="112"/>
  <c r="CS60" i="112"/>
  <c r="BR240" i="113"/>
  <c r="BR241" i="113" s="1"/>
  <c r="T240" i="113"/>
  <c r="T300" i="113"/>
  <c r="BR300" i="113"/>
  <c r="BR301" i="113" s="1"/>
  <c r="BR267" i="112"/>
  <c r="BR144" i="112"/>
  <c r="BR264" i="113"/>
  <c r="BR265" i="113" s="1"/>
  <c r="T264" i="113"/>
  <c r="BR111" i="112"/>
  <c r="T111" i="112"/>
  <c r="BR108" i="113"/>
  <c r="BR109" i="113" s="1"/>
  <c r="T108" i="113"/>
  <c r="BR72" i="113"/>
  <c r="BR73" i="113" s="1"/>
  <c r="BR291" i="112"/>
  <c r="T292" i="112"/>
  <c r="BR216" i="113"/>
  <c r="BR217" i="113" s="1"/>
  <c r="T216" i="113"/>
  <c r="BQ88" i="112"/>
  <c r="CS87" i="112"/>
  <c r="T298" i="112"/>
  <c r="BR60" i="112"/>
  <c r="T166" i="113"/>
  <c r="BR168" i="113"/>
  <c r="BR169" i="113" s="1"/>
  <c r="BR123" i="112"/>
  <c r="BQ112" i="112"/>
  <c r="CS111" i="112"/>
  <c r="BR294" i="113"/>
  <c r="BR295" i="113" s="1"/>
  <c r="T294" i="113"/>
  <c r="BR210" i="112"/>
  <c r="T210" i="112"/>
  <c r="CS156" i="112"/>
  <c r="BQ157" i="112"/>
  <c r="AU197" i="112"/>
  <c r="AU3041" i="112"/>
  <c r="AU2537" i="112"/>
  <c r="AU917" i="113"/>
  <c r="AU2945" i="113"/>
  <c r="AU2729" i="112"/>
  <c r="AU3221" i="112"/>
  <c r="AU65" i="112"/>
  <c r="AU1781" i="113"/>
  <c r="AU2249" i="112"/>
  <c r="AU89" i="112"/>
  <c r="AU2801" i="113"/>
  <c r="AU2585" i="112"/>
  <c r="AU1241" i="112"/>
  <c r="AU1097" i="112"/>
  <c r="AU3161" i="112"/>
  <c r="AU1925" i="112"/>
  <c r="AU2333" i="112"/>
  <c r="AU953" i="112"/>
  <c r="AU2045" i="112"/>
  <c r="AU3509" i="112"/>
  <c r="AU1421" i="113"/>
  <c r="AU2393" i="112"/>
  <c r="AU1493" i="112"/>
  <c r="AU3185" i="112"/>
  <c r="AU1901" i="112"/>
  <c r="AU1781" i="112"/>
  <c r="AU1133" i="113"/>
  <c r="AU2357" i="113"/>
  <c r="AU845" i="113"/>
  <c r="AU2585" i="113"/>
  <c r="AU3485" i="112"/>
  <c r="AU3377" i="112"/>
  <c r="AU1565" i="113"/>
  <c r="AU1181" i="112"/>
  <c r="AU1925" i="113"/>
  <c r="AU353" i="112"/>
  <c r="AU1325" i="112"/>
  <c r="AU2105" i="112"/>
  <c r="AU1469" i="112"/>
  <c r="AU1385" i="112"/>
  <c r="AU2141" i="113"/>
  <c r="AU2429" i="113"/>
  <c r="AU3077" i="112"/>
  <c r="AU3305" i="113"/>
  <c r="AU173" i="112"/>
  <c r="AU3089" i="113"/>
  <c r="AU2657" i="113"/>
  <c r="AU773" i="113"/>
  <c r="AU341" i="113"/>
  <c r="AU377" i="112"/>
  <c r="AU2213" i="112"/>
  <c r="AU1709" i="113"/>
  <c r="AU2753" i="112"/>
  <c r="AU1757" i="112"/>
  <c r="AU2213" i="113"/>
  <c r="AU1205" i="113"/>
  <c r="AU2873" i="112"/>
  <c r="AU3341" i="112"/>
  <c r="AU1277" i="113"/>
  <c r="AU3521" i="113"/>
  <c r="AU2873" i="113"/>
  <c r="AU2897" i="112"/>
  <c r="AU2189" i="112"/>
  <c r="AU3197" i="112"/>
  <c r="AU3593" i="113"/>
  <c r="AU1853" i="113"/>
  <c r="AU1061" i="113"/>
  <c r="AU701" i="113"/>
  <c r="AU2357" i="112"/>
  <c r="AU3545" i="112"/>
  <c r="AU809" i="112"/>
  <c r="AU629" i="112"/>
  <c r="AU749" i="112"/>
  <c r="AU2501" i="112"/>
  <c r="AU413" i="113"/>
  <c r="AU3161" i="113"/>
  <c r="AU3017" i="112"/>
  <c r="AU2069" i="113"/>
  <c r="AU893" i="112"/>
  <c r="AU2069" i="112"/>
  <c r="AU3401" i="112"/>
  <c r="AU1637" i="113"/>
  <c r="AU3377" i="113"/>
  <c r="AU529" i="113"/>
  <c r="AU629" i="113"/>
  <c r="AU1205" i="112"/>
  <c r="AU1061" i="112"/>
  <c r="AU2765" i="112"/>
  <c r="AU2933" i="112"/>
  <c r="AU197" i="113"/>
  <c r="AU485" i="113"/>
  <c r="AU2789" i="112"/>
  <c r="AU1493" i="113"/>
  <c r="AU3113" i="112"/>
  <c r="AU989" i="113"/>
  <c r="AU2477" i="113"/>
  <c r="AU3017" i="113"/>
  <c r="AU1997" i="113"/>
  <c r="AU1349" i="113"/>
  <c r="AU269" i="113"/>
  <c r="AU1637" i="112"/>
  <c r="AU917" i="112"/>
  <c r="AU3233" i="113"/>
  <c r="AU2285" i="113"/>
  <c r="AU17" i="112"/>
  <c r="AU2621" i="112"/>
  <c r="AU773" i="112"/>
  <c r="AU3449" i="113"/>
  <c r="AU1613" i="112"/>
  <c r="AU2729" i="113"/>
  <c r="AU125" i="113"/>
  <c r="AU2645" i="112"/>
  <c r="AU1349" i="112"/>
  <c r="AU2609" i="112"/>
  <c r="AU521" i="112"/>
  <c r="AU1037" i="112"/>
  <c r="AU3365" i="112"/>
  <c r="AU605" i="112"/>
  <c r="BR37" i="112"/>
  <c r="CT36" i="112"/>
  <c r="BR10" i="113"/>
  <c r="CT234" i="112"/>
  <c r="BR235" i="112"/>
  <c r="CT222" i="112"/>
  <c r="BR223" i="112"/>
  <c r="CT246" i="112"/>
  <c r="BR247" i="112"/>
  <c r="CT150" i="112"/>
  <c r="BR151" i="112"/>
  <c r="BR97" i="112"/>
  <c r="CT96" i="112"/>
  <c r="BR85" i="112"/>
  <c r="CT84" i="112"/>
  <c r="BR142" i="112"/>
  <c r="CT141" i="112"/>
  <c r="BR70" i="112"/>
  <c r="CT69" i="112"/>
  <c r="CT102" i="112"/>
  <c r="BR103" i="112"/>
  <c r="CT225" i="112"/>
  <c r="BR226" i="112"/>
  <c r="BR178" i="112"/>
  <c r="CT177" i="112"/>
  <c r="CT90" i="112"/>
  <c r="BR91" i="112"/>
  <c r="BR259" i="112"/>
  <c r="CT258" i="112"/>
  <c r="BR121" i="112"/>
  <c r="CT120" i="112"/>
  <c r="CT18" i="112"/>
  <c r="BR19" i="112"/>
  <c r="CT231" i="112"/>
  <c r="BR232" i="112"/>
  <c r="BR298" i="112"/>
  <c r="CT297" i="112"/>
  <c r="BR130" i="112"/>
  <c r="CT129" i="112"/>
  <c r="BR154" i="112"/>
  <c r="CT153" i="112"/>
  <c r="CT54" i="112"/>
  <c r="BR55" i="112"/>
  <c r="BR202" i="112"/>
  <c r="CT201" i="112"/>
  <c r="BR301" i="112"/>
  <c r="CT300" i="112"/>
  <c r="BR58" i="112"/>
  <c r="CT57" i="112"/>
  <c r="CT255" i="112"/>
  <c r="BR256" i="112"/>
  <c r="CT273" i="112"/>
  <c r="BR274" i="112"/>
  <c r="BR205" i="112"/>
  <c r="CT204" i="112"/>
  <c r="CT33" i="112"/>
  <c r="BR34" i="112"/>
  <c r="BR94" i="112"/>
  <c r="CT93" i="112"/>
  <c r="BR13" i="112"/>
  <c r="CT12" i="112"/>
  <c r="BR238" i="112"/>
  <c r="CT237" i="112"/>
  <c r="BR265" i="112"/>
  <c r="CT264" i="112"/>
  <c r="BR7" i="112"/>
  <c r="CT6" i="112"/>
  <c r="AI7" i="112"/>
  <c r="AI6" i="112"/>
  <c r="BR181" i="112"/>
  <c r="CT180" i="112"/>
  <c r="CT261" i="112"/>
  <c r="BR262" i="112"/>
  <c r="BR193" i="112"/>
  <c r="CT192" i="112"/>
  <c r="BR109" i="112"/>
  <c r="CT108" i="112"/>
  <c r="BR82" i="112"/>
  <c r="CT81" i="112"/>
  <c r="BR190" i="112"/>
  <c r="CT189" i="112"/>
  <c r="CT78" i="112"/>
  <c r="BR79" i="112"/>
  <c r="CT213" i="112"/>
  <c r="BR214" i="112"/>
  <c r="BR289" i="112"/>
  <c r="CT288" i="112"/>
  <c r="BR118" i="112"/>
  <c r="CT117" i="112"/>
  <c r="BR49" i="112"/>
  <c r="CT48" i="112"/>
  <c r="BR217" i="112"/>
  <c r="CT216" i="112"/>
  <c r="BR106" i="112"/>
  <c r="CT105" i="112"/>
  <c r="BR166" i="112"/>
  <c r="CT165" i="112"/>
  <c r="BR73" i="112"/>
  <c r="CT72" i="112"/>
  <c r="CT243" i="112"/>
  <c r="BR244" i="112"/>
  <c r="AR2717" i="113"/>
  <c r="AR2573" i="113"/>
  <c r="AR1817" i="112"/>
  <c r="AR1961" i="113"/>
  <c r="AR2861" i="113"/>
  <c r="AR809" i="113"/>
  <c r="AR2033" i="113"/>
  <c r="AR2753" i="113"/>
  <c r="AR3185" i="113"/>
  <c r="AR2897" i="113"/>
  <c r="AR3401" i="113"/>
  <c r="AR3077" i="113"/>
  <c r="AR3005" i="113"/>
  <c r="AR1277" i="112"/>
  <c r="AR2825" i="113"/>
  <c r="AR2681" i="113"/>
  <c r="AR125" i="112"/>
  <c r="AR2789" i="113"/>
  <c r="AR3473" i="113"/>
  <c r="AR1313" i="113"/>
  <c r="AR3581" i="113"/>
  <c r="AR857" i="113"/>
  <c r="AR881" i="113"/>
  <c r="AR3329" i="112"/>
  <c r="AR3521" i="112"/>
  <c r="AR2969" i="113"/>
  <c r="AR1673" i="112"/>
  <c r="AR569" i="113"/>
  <c r="AR89" i="113"/>
  <c r="AR1241" i="113"/>
  <c r="AR3113" i="113"/>
  <c r="AR2141" i="112"/>
  <c r="AR3149" i="112"/>
  <c r="AR1421" i="112"/>
  <c r="AR3149" i="113"/>
  <c r="AR3473" i="112"/>
  <c r="AR3041" i="113"/>
  <c r="AR1169" i="113"/>
  <c r="AR3545" i="113"/>
  <c r="AR2645" i="113"/>
  <c r="AR2609" i="113"/>
  <c r="AR1529" i="113"/>
  <c r="AR3449" i="112"/>
  <c r="AR989" i="112"/>
  <c r="AR3437" i="113"/>
  <c r="AR2573" i="112"/>
  <c r="AR3221" i="113"/>
  <c r="AR3257" i="113"/>
  <c r="AR2933" i="113"/>
  <c r="AR2537" i="113"/>
  <c r="AR2969" i="112"/>
  <c r="AR1721" i="112"/>
  <c r="AR3329" i="113"/>
  <c r="AR2465" i="112"/>
  <c r="AR3509" i="113"/>
  <c r="AR1937" i="113"/>
  <c r="AR665" i="112"/>
  <c r="AR317" i="112"/>
  <c r="CS5" i="112" l="1"/>
  <c r="AU2465" i="112"/>
  <c r="AU3473" i="113"/>
  <c r="AU3509" i="113"/>
  <c r="AU1937" i="113"/>
  <c r="AU2537" i="113"/>
  <c r="AU1817" i="112"/>
  <c r="AU3329" i="113"/>
  <c r="AU2573" i="113"/>
  <c r="AU2573" i="112"/>
  <c r="AU3473" i="112"/>
  <c r="AU3401" i="113"/>
  <c r="AU2033" i="113"/>
  <c r="AU2681" i="113"/>
  <c r="AU2969" i="113"/>
  <c r="AU3149" i="113"/>
  <c r="AU2645" i="113"/>
  <c r="AU3449" i="112"/>
  <c r="AU809" i="113"/>
  <c r="AU1241" i="113"/>
  <c r="AU1277" i="112"/>
  <c r="AU3113" i="113"/>
  <c r="AU1673" i="112"/>
  <c r="AU3149" i="112"/>
  <c r="AU3005" i="113"/>
  <c r="AU3545" i="113"/>
  <c r="AU2825" i="113"/>
  <c r="AU1529" i="113"/>
  <c r="AU881" i="113"/>
  <c r="AU989" i="112"/>
  <c r="AU1313" i="113"/>
  <c r="AU2897" i="113"/>
  <c r="AU3257" i="113"/>
  <c r="AU857" i="113"/>
  <c r="AU89" i="113"/>
  <c r="AU3329" i="112"/>
  <c r="AU2969" i="112"/>
  <c r="AU3041" i="113"/>
  <c r="AU3185" i="113"/>
  <c r="AU317" i="112"/>
  <c r="AU3581" i="113"/>
  <c r="AU125" i="112"/>
  <c r="AU3077" i="113"/>
  <c r="AU1721" i="112"/>
  <c r="AU3437" i="113"/>
  <c r="AU2141" i="112"/>
  <c r="AU2789" i="113"/>
  <c r="AU2861" i="113"/>
  <c r="AU1421" i="112"/>
  <c r="AU1961" i="113"/>
  <c r="AU665" i="112"/>
  <c r="AU3521" i="112"/>
  <c r="AU2933" i="113"/>
  <c r="AU2753" i="113"/>
  <c r="AU1169" i="113"/>
  <c r="AU3221" i="113"/>
  <c r="AU2717" i="113"/>
  <c r="AU2609" i="113"/>
  <c r="BR145" i="112"/>
  <c r="CT144" i="112"/>
  <c r="BR211" i="112"/>
  <c r="CT210" i="112"/>
  <c r="BR61" i="112"/>
  <c r="CT60" i="112"/>
  <c r="CT111" i="112"/>
  <c r="BR112" i="112"/>
  <c r="CT267" i="112"/>
  <c r="BR268" i="112"/>
  <c r="CT252" i="112"/>
  <c r="BR253" i="112"/>
  <c r="BR124" i="112"/>
  <c r="CT123" i="112"/>
  <c r="BR148" i="112"/>
  <c r="CT147" i="112"/>
  <c r="BR88" i="112"/>
  <c r="CT87" i="112"/>
  <c r="BR5" i="113" a="1"/>
  <c r="BR5" i="113" s="1"/>
  <c r="CT282" i="112"/>
  <c r="BR283" i="112"/>
  <c r="CT30" i="112"/>
  <c r="BR31" i="112"/>
  <c r="BR157" i="112"/>
  <c r="CT156" i="112"/>
  <c r="CT219" i="112"/>
  <c r="BR220" i="112"/>
  <c r="CT294" i="112"/>
  <c r="BR295" i="112"/>
  <c r="CT291" i="112"/>
  <c r="BR292" i="112"/>
  <c r="BR16" i="112"/>
  <c r="CT15" i="112"/>
  <c r="CT183" i="112"/>
  <c r="BR184" i="112"/>
  <c r="CT5" i="112" l="1"/>
  <c r="E52" i="100"/>
  <c r="Q38" i="100"/>
  <c r="E38" i="100"/>
  <c r="Q26" i="100"/>
  <c r="E26" i="100"/>
  <c r="D8" i="91" l="1"/>
  <c r="G6" i="91" s="1"/>
  <c r="E5" i="91"/>
  <c r="J34" i="100" l="1"/>
  <c r="N34" i="100"/>
  <c r="G19" i="100"/>
  <c r="G34" i="100" s="1"/>
  <c r="H19" i="100"/>
  <c r="H34" i="100" s="1"/>
  <c r="I19" i="100"/>
  <c r="I34" i="100" s="1"/>
  <c r="J19" i="100"/>
  <c r="K19" i="100"/>
  <c r="K34" i="100" s="1"/>
  <c r="L19" i="100"/>
  <c r="L34" i="100" s="1"/>
  <c r="M19" i="100"/>
  <c r="M34" i="100" s="1"/>
  <c r="N19" i="100"/>
  <c r="O19" i="100"/>
  <c r="O34" i="100" s="1"/>
  <c r="P19" i="100"/>
  <c r="P34" i="100" s="1"/>
  <c r="F19" i="100"/>
  <c r="F34" i="100" s="1"/>
  <c r="E27" i="96" l="1"/>
  <c r="E42" i="96"/>
  <c r="E39" i="96"/>
  <c r="P19" i="96"/>
  <c r="P29" i="96" s="1"/>
  <c r="O19" i="96"/>
  <c r="O29" i="96" s="1"/>
  <c r="N19" i="96"/>
  <c r="N29" i="96" s="1"/>
  <c r="M19" i="96"/>
  <c r="M29" i="96" s="1"/>
  <c r="L19" i="96"/>
  <c r="L29" i="96" s="1"/>
  <c r="K19" i="96"/>
  <c r="K29" i="96" s="1"/>
  <c r="J19" i="96"/>
  <c r="J29" i="96" s="1"/>
  <c r="I19" i="96"/>
  <c r="I29" i="96" s="1"/>
  <c r="H19" i="96"/>
  <c r="H29" i="96" s="1"/>
  <c r="G19" i="96"/>
  <c r="G29" i="96" s="1"/>
  <c r="F19" i="96"/>
  <c r="F29" i="96" s="1"/>
  <c r="P14" i="96"/>
  <c r="P26" i="96" s="1"/>
  <c r="O14" i="96"/>
  <c r="O26" i="96" s="1"/>
  <c r="N14" i="96"/>
  <c r="N26" i="96" s="1"/>
  <c r="M14" i="96"/>
  <c r="M26" i="96" s="1"/>
  <c r="L14" i="96"/>
  <c r="L26" i="96" s="1"/>
  <c r="K14" i="96"/>
  <c r="K26" i="96" s="1"/>
  <c r="J14" i="96"/>
  <c r="J26" i="96" s="1"/>
  <c r="I14" i="96"/>
  <c r="I26" i="96" s="1"/>
  <c r="H14" i="96"/>
  <c r="H26" i="96" s="1"/>
  <c r="G14" i="96"/>
  <c r="G26" i="96" s="1"/>
  <c r="F14" i="96"/>
  <c r="F26" i="96" s="1"/>
  <c r="E15" i="96"/>
  <c r="P16" i="96" s="1"/>
  <c r="E51" i="100"/>
  <c r="E50" i="100"/>
  <c r="E49" i="100"/>
  <c r="E48" i="100"/>
  <c r="E47" i="100"/>
  <c r="E46" i="100"/>
  <c r="M16" i="96" l="1"/>
  <c r="N16" i="96"/>
  <c r="K16" i="96"/>
  <c r="O16" i="96"/>
  <c r="L16" i="96"/>
  <c r="I36" i="100" l="1"/>
  <c r="P33" i="100"/>
  <c r="H33" i="100"/>
  <c r="P25" i="100"/>
  <c r="P37" i="100" s="1"/>
  <c r="O25" i="100"/>
  <c r="O37" i="100" s="1"/>
  <c r="N25" i="100"/>
  <c r="N37" i="100" s="1"/>
  <c r="M25" i="100"/>
  <c r="M37" i="100" s="1"/>
  <c r="L25" i="100"/>
  <c r="L37" i="100" s="1"/>
  <c r="K25" i="100"/>
  <c r="K37" i="100" s="1"/>
  <c r="J25" i="100"/>
  <c r="J37" i="100" s="1"/>
  <c r="I25" i="100"/>
  <c r="I37" i="100" s="1"/>
  <c r="H25" i="100"/>
  <c r="H37" i="100" s="1"/>
  <c r="G25" i="100"/>
  <c r="G37" i="100" s="1"/>
  <c r="F25" i="100"/>
  <c r="F37" i="100" s="1"/>
  <c r="P23" i="100"/>
  <c r="P36" i="100" s="1"/>
  <c r="O23" i="100"/>
  <c r="O36" i="100" s="1"/>
  <c r="N23" i="100"/>
  <c r="N36" i="100" s="1"/>
  <c r="M23" i="100"/>
  <c r="M36" i="100" s="1"/>
  <c r="L23" i="100"/>
  <c r="L36" i="100" s="1"/>
  <c r="K23" i="100"/>
  <c r="K36" i="100" s="1"/>
  <c r="J23" i="100"/>
  <c r="J36" i="100" s="1"/>
  <c r="I23" i="100"/>
  <c r="H23" i="100"/>
  <c r="H36" i="100" s="1"/>
  <c r="G23" i="100"/>
  <c r="G36" i="100" s="1"/>
  <c r="F23" i="100"/>
  <c r="F36" i="100" s="1"/>
  <c r="P21" i="100"/>
  <c r="P35" i="100" s="1"/>
  <c r="O21" i="100"/>
  <c r="O35" i="100" s="1"/>
  <c r="N21" i="100"/>
  <c r="N35" i="100" s="1"/>
  <c r="M21" i="100"/>
  <c r="M35" i="100" s="1"/>
  <c r="L21" i="100"/>
  <c r="L35" i="100" s="1"/>
  <c r="K21" i="100"/>
  <c r="K35" i="100" s="1"/>
  <c r="J21" i="100"/>
  <c r="J35" i="100" s="1"/>
  <c r="I21" i="100"/>
  <c r="I35" i="100" s="1"/>
  <c r="H21" i="100"/>
  <c r="H35" i="100" s="1"/>
  <c r="G21" i="100"/>
  <c r="G35" i="100" s="1"/>
  <c r="F21" i="100"/>
  <c r="F35" i="100" s="1"/>
  <c r="P17" i="100"/>
  <c r="O17" i="100"/>
  <c r="O33" i="100" s="1"/>
  <c r="N17" i="100"/>
  <c r="N33" i="100" s="1"/>
  <c r="M17" i="100"/>
  <c r="M33" i="100" s="1"/>
  <c r="L17" i="100"/>
  <c r="L33" i="100" s="1"/>
  <c r="K17" i="100"/>
  <c r="K33" i="100" s="1"/>
  <c r="J17" i="100"/>
  <c r="J33" i="100" s="1"/>
  <c r="I17" i="100"/>
  <c r="I33" i="100" s="1"/>
  <c r="H17" i="100"/>
  <c r="G17" i="100"/>
  <c r="G33" i="100" s="1"/>
  <c r="F17" i="100"/>
  <c r="F33" i="100" s="1"/>
  <c r="P15" i="100"/>
  <c r="P32" i="100" s="1"/>
  <c r="O15" i="100"/>
  <c r="O32" i="100" s="1"/>
  <c r="N15" i="100"/>
  <c r="N32" i="100" s="1"/>
  <c r="M15" i="100"/>
  <c r="M32" i="100" s="1"/>
  <c r="L15" i="100"/>
  <c r="L32" i="100" s="1"/>
  <c r="K15" i="100"/>
  <c r="K32" i="100" s="1"/>
  <c r="J15" i="100"/>
  <c r="J32" i="100" s="1"/>
  <c r="I15" i="100"/>
  <c r="I32" i="100" s="1"/>
  <c r="H15" i="100"/>
  <c r="H32" i="100" s="1"/>
  <c r="G15" i="100"/>
  <c r="G32" i="100" s="1"/>
  <c r="F15" i="100"/>
  <c r="F32" i="100" s="1"/>
  <c r="T49" i="94"/>
  <c r="AA60" i="94" l="1"/>
  <c r="AA56" i="94"/>
  <c r="X62" i="94" l="1"/>
  <c r="X61" i="94"/>
  <c r="X58" i="94"/>
  <c r="X57" i="94"/>
  <c r="X53" i="94"/>
  <c r="X73" i="94"/>
  <c r="T33" i="94"/>
  <c r="Q51" i="100"/>
  <c r="Q50" i="100"/>
  <c r="Q49" i="100"/>
  <c r="Q48" i="100"/>
  <c r="Q47" i="100"/>
  <c r="Q46" i="100"/>
  <c r="Q37" i="100"/>
  <c r="Q24" i="100"/>
  <c r="Q22" i="100"/>
  <c r="Q20" i="100"/>
  <c r="Q34" i="100"/>
  <c r="Q18" i="100"/>
  <c r="Q33" i="100"/>
  <c r="Q16" i="100"/>
  <c r="Q32" i="100"/>
  <c r="Q14" i="100"/>
  <c r="X72" i="94"/>
  <c r="X66" i="94"/>
  <c r="AG29" i="73" s="1"/>
  <c r="AG34" i="73" s="1"/>
  <c r="T50" i="94"/>
  <c r="AC50" i="94" s="1"/>
  <c r="AC49" i="94"/>
  <c r="T48" i="94"/>
  <c r="AC48" i="94" s="1"/>
  <c r="T47" i="94"/>
  <c r="AC47" i="94" s="1"/>
  <c r="T46" i="94"/>
  <c r="AC46" i="94" s="1"/>
  <c r="T45" i="94"/>
  <c r="AC45" i="94" s="1"/>
  <c r="T44" i="94"/>
  <c r="AC44" i="94" s="1"/>
  <c r="T43" i="94"/>
  <c r="AC43" i="94" s="1"/>
  <c r="T42" i="94"/>
  <c r="AC42" i="94" s="1"/>
  <c r="T41" i="94"/>
  <c r="T40" i="94"/>
  <c r="AC40" i="94" s="1"/>
  <c r="T39" i="94"/>
  <c r="AC39" i="94" s="1"/>
  <c r="T38" i="94"/>
  <c r="AC38" i="94" s="1"/>
  <c r="T37" i="94"/>
  <c r="AC37" i="94" s="1"/>
  <c r="T34" i="94"/>
  <c r="T32" i="94"/>
  <c r="T31" i="94"/>
  <c r="M27" i="94"/>
  <c r="W27" i="94" s="1"/>
  <c r="M23" i="94"/>
  <c r="M22" i="94"/>
  <c r="M21" i="94"/>
  <c r="H16" i="94"/>
  <c r="AC36" i="94" s="1"/>
  <c r="H14" i="94"/>
  <c r="X12" i="94"/>
  <c r="AG17" i="73" s="1"/>
  <c r="Q52" i="100" l="1"/>
  <c r="X77" i="94"/>
  <c r="X76" i="94"/>
  <c r="AG25" i="73"/>
  <c r="AG24" i="73"/>
  <c r="Q36" i="100"/>
  <c r="Q35" i="100"/>
  <c r="S24" i="94"/>
  <c r="M25" i="94"/>
  <c r="W25" i="94" s="1"/>
  <c r="M24" i="94"/>
  <c r="W24" i="94" s="1"/>
  <c r="S25" i="94"/>
  <c r="M26" i="94"/>
  <c r="W26" i="94" s="1"/>
  <c r="AC41" i="94"/>
  <c r="W21" i="94"/>
  <c r="R16" i="94"/>
  <c r="AC16" i="94"/>
  <c r="AG22" i="73"/>
  <c r="AG23" i="73"/>
  <c r="AG21" i="73"/>
  <c r="AC35" i="94"/>
  <c r="S21" i="94"/>
  <c r="W22" i="94"/>
  <c r="S22" i="94"/>
  <c r="AC28" i="94" l="1"/>
  <c r="AA52" i="94" s="1"/>
  <c r="AA55" i="94" s="1"/>
  <c r="D61" i="91" s="1"/>
  <c r="AA59" i="94" l="1"/>
  <c r="D62" i="91" s="1"/>
  <c r="X74" i="94"/>
  <c r="Q42" i="96" l="1"/>
  <c r="Q39" i="96"/>
  <c r="Q29" i="96"/>
  <c r="Q18" i="96"/>
  <c r="Q17" i="96"/>
  <c r="P15" i="96"/>
  <c r="O15" i="96"/>
  <c r="N15" i="96"/>
  <c r="M15" i="96"/>
  <c r="L15" i="96"/>
  <c r="K15" i="96"/>
  <c r="J15" i="96"/>
  <c r="J16" i="96" s="1"/>
  <c r="I15" i="96"/>
  <c r="I16" i="96" s="1"/>
  <c r="H15" i="96"/>
  <c r="H16" i="96" s="1"/>
  <c r="G15" i="96"/>
  <c r="G16" i="96" s="1"/>
  <c r="F15" i="96"/>
  <c r="F16" i="96" s="1"/>
  <c r="E20" i="96"/>
  <c r="Q26" i="96"/>
  <c r="Q13" i="96"/>
  <c r="Q15" i="96" l="1"/>
  <c r="Q20" i="96" s="1"/>
  <c r="Z2" i="94" l="1"/>
  <c r="V7" i="94" l="1"/>
  <c r="V5" i="94"/>
  <c r="V4" i="94"/>
  <c r="AG6" i="73"/>
  <c r="M5" i="100" l="1"/>
  <c r="M5" i="96"/>
  <c r="AC11" i="73"/>
  <c r="AC8" i="73"/>
  <c r="AC9" i="73"/>
  <c r="X54" i="94" l="1"/>
  <c r="F66" i="91"/>
  <c r="E40" i="96" l="1"/>
  <c r="Q40" i="96" s="1"/>
  <c r="Q43" i="96" s="1"/>
  <c r="I27" i="96"/>
  <c r="I28" i="96" s="1"/>
  <c r="H27" i="96"/>
  <c r="H28" i="96" s="1"/>
  <c r="F27" i="96"/>
  <c r="F28" i="96" s="1"/>
  <c r="E30" i="96"/>
  <c r="G27" i="96"/>
  <c r="G28" i="96" s="1"/>
  <c r="J27" i="96"/>
  <c r="J28" i="96" s="1"/>
  <c r="M27" i="96"/>
  <c r="M28" i="96" s="1"/>
  <c r="L27" i="96"/>
  <c r="L28" i="96" s="1"/>
  <c r="N27" i="96"/>
  <c r="N28" i="96" s="1"/>
  <c r="O27" i="96"/>
  <c r="O28" i="96" s="1"/>
  <c r="K27" i="96"/>
  <c r="K28" i="96" s="1"/>
  <c r="P27" i="96"/>
  <c r="P28" i="96" s="1"/>
  <c r="E41" i="96"/>
  <c r="E43" i="96" l="1"/>
  <c r="Q27" i="96"/>
  <c r="Q30" i="96" l="1"/>
  <c r="Q28" i="9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1" authorId="0" shapeId="0" xr:uid="{24910E5E-F5FD-43B3-A869-BA528025A3B4}">
      <text>
        <r>
          <rPr>
            <sz val="9"/>
            <color indexed="10"/>
            <rFont val="MS P ゴシック"/>
            <family val="3"/>
            <charset val="128"/>
          </rPr>
          <t>（１）前年度の利用子ども数の実績</t>
        </r>
        <r>
          <rPr>
            <sz val="9"/>
            <color indexed="10"/>
            <rFont val="MS P ゴシック"/>
            <family val="3"/>
            <charset val="128"/>
          </rPr>
          <t>の４月の利用子ども数が「０」人の場合は伸び率を算出するため「１」人を入力してください。</t>
        </r>
      </text>
    </comment>
    <comment ref="Q26" authorId="0" shapeId="0" xr:uid="{D9A85A20-AC2E-42AD-BA1B-689023DBE0A2}">
      <text>
        <r>
          <rPr>
            <sz val="9"/>
            <color indexed="10"/>
            <rFont val="MS P ゴシック"/>
            <family val="3"/>
            <charset val="128"/>
          </rPr>
          <t>①入力シートの
年齢別児童数（１号）にはこの数字を転記してください</t>
        </r>
      </text>
    </comment>
    <comment ref="E39" authorId="0" shapeId="0" xr:uid="{48944B71-3352-45F6-A2E1-6FD6DE97B2F3}">
      <text>
        <r>
          <rPr>
            <b/>
            <sz val="9"/>
            <color indexed="81"/>
            <rFont val="MS P ゴシック"/>
            <family val="3"/>
            <charset val="128"/>
          </rPr>
          <t>E39～43数式入れました</t>
        </r>
      </text>
    </comment>
    <comment ref="D41" authorId="0" shapeId="0" xr:uid="{6269DD8E-EDFE-4FC7-8C45-6608E96412BE}">
      <text>
        <r>
          <rPr>
            <b/>
            <sz val="9"/>
            <color indexed="81"/>
            <rFont val="MS P ゴシック"/>
            <family val="3"/>
            <charset val="128"/>
          </rPr>
          <t>なぜか文字がなかったので追記</t>
        </r>
      </text>
    </comment>
    <comment ref="Q41" authorId="0" shapeId="0" xr:uid="{46A57E16-3767-423D-BE70-486184E6F36B}">
      <text>
        <r>
          <rPr>
            <b/>
            <sz val="9"/>
            <color indexed="81"/>
            <rFont val="MS P ゴシック"/>
            <family val="3"/>
            <charset val="128"/>
          </rPr>
          <t>もともと数式が入っていなかったのでこのまま</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8F748067-4022-4414-A135-1C62980A3674}">
      <text>
        <r>
          <rPr>
            <sz val="9"/>
            <color indexed="10"/>
            <rFont val="MS P ゴシック"/>
            <family val="3"/>
            <charset val="128"/>
          </rPr>
          <t>（１）前年度の利用子ども数の実績の４月の利用子ども数が「０」人の場合は伸び率を算出するため「１」人を入力してください。</t>
        </r>
      </text>
    </comment>
    <comment ref="Q32" authorId="0" shapeId="0" xr:uid="{B5FA6535-345D-4538-BA31-0926157D988B}">
      <text>
        <r>
          <rPr>
            <sz val="9"/>
            <color indexed="10"/>
            <rFont val="MS P ゴシック"/>
            <family val="3"/>
            <charset val="128"/>
          </rPr>
          <t>①入力シートの
年齢別児童数には
この数字を転記してください</t>
        </r>
      </text>
    </comment>
    <comment ref="E46" authorId="0" shapeId="0" xr:uid="{C75E184F-27D9-4B07-9C12-04616B7D6782}">
      <text>
        <r>
          <rPr>
            <b/>
            <sz val="9"/>
            <color indexed="81"/>
            <rFont val="MS P ゴシック"/>
            <family val="3"/>
            <charset val="128"/>
          </rPr>
          <t>E46～51に数式入れました</t>
        </r>
      </text>
    </comment>
    <comment ref="C48" authorId="0" shapeId="0" xr:uid="{214AAC88-2327-48B2-B7DF-6F4C3EF72237}">
      <text>
        <r>
          <rPr>
            <b/>
            <sz val="9"/>
            <color indexed="81"/>
            <rFont val="MS P ゴシック"/>
            <family val="3"/>
            <charset val="128"/>
          </rPr>
          <t>満３非表示</t>
        </r>
      </text>
    </comment>
    <comment ref="Q48" authorId="0" shapeId="0" xr:uid="{EA209828-4AB8-40B7-B442-4ECCF4AB2575}">
      <text>
        <r>
          <rPr>
            <b/>
            <sz val="9"/>
            <color indexed="81"/>
            <rFont val="MS P ゴシック"/>
            <family val="3"/>
            <charset val="128"/>
          </rPr>
          <t>微妙に色が違っていたので上下と合わせました。オレンジ→黄色にしています。</t>
        </r>
      </text>
    </comment>
    <comment ref="R50" authorId="0" shapeId="0" xr:uid="{1B4A442D-5911-4261-902B-9A8DD930BDCE}">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<sst xmlns="http://schemas.openxmlformats.org/spreadsheetml/2006/main" count="1891" uniqueCount="582">
  <si>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</si>
  <si>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</si>
  <si>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</si>
  <si>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</si>
  <si>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</si>
  <si>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</si>
  <si>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</si>
  <si>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</si>
  <si>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</si>
  <si>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加算額の算定に用いる職員数について</t>
    <phoneticPr fontId="1"/>
  </si>
  <si>
    <t>人</t>
    <rPh sb="0" eb="1">
      <t>ニン</t>
    </rPh>
    <phoneticPr fontId="1"/>
  </si>
  <si>
    <t>②</t>
    <phoneticPr fontId="1"/>
  </si>
  <si>
    <t>３歳児配置改善加算</t>
    <rPh sb="1" eb="3">
      <t>サイジ</t>
    </rPh>
    <rPh sb="3" eb="5">
      <t>ハイチ</t>
    </rPh>
    <rPh sb="5" eb="7">
      <t>カイゼン</t>
    </rPh>
    <rPh sb="7" eb="9">
      <t>カサン</t>
    </rPh>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</si>
  <si>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</si>
  <si>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</si>
  <si>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</si>
  <si>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</si>
  <si>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</si>
  <si>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定員区分</t>
    <rPh sb="0" eb="2">
      <t>テイイン</t>
    </rPh>
    <rPh sb="2" eb="4">
      <t>クブン</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</si>
  <si>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</si>
  <si>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</si>
  <si>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</si>
  <si>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４歳以上児</t>
    <rPh sb="1" eb="2">
      <t>サイ</t>
    </rPh>
    <rPh sb="2" eb="4">
      <t>イジョウ</t>
    </rPh>
    <rPh sb="4" eb="5">
      <t>ジ</t>
    </rPh>
    <phoneticPr fontId="1"/>
  </si>
  <si>
    <t>÷</t>
    <phoneticPr fontId="1"/>
  </si>
  <si>
    <t>＝</t>
    <phoneticPr fontId="1"/>
  </si>
  <si>
    <t>１、２歳児</t>
    <rPh sb="3" eb="5">
      <t>サイジ</t>
    </rPh>
    <phoneticPr fontId="1"/>
  </si>
  <si>
    <t>０歳児</t>
    <rPh sb="1" eb="3">
      <t>サイジ</t>
    </rPh>
    <phoneticPr fontId="1"/>
  </si>
  <si>
    <t>合計（小数点第１位四捨五入）</t>
    <phoneticPr fontId="1"/>
  </si>
  <si>
    <t>各種加算
の
適用状況</t>
    <rPh sb="0" eb="2">
      <t>カクシュ</t>
    </rPh>
    <rPh sb="2" eb="4">
      <t>カサン</t>
    </rPh>
    <rPh sb="7" eb="9">
      <t>テキヨウ</t>
    </rPh>
    <rPh sb="9" eb="11">
      <t>ジョウキョウ</t>
    </rPh>
    <phoneticPr fontId="1"/>
  </si>
  <si>
    <t xml:space="preserve"> （＋1.4）</t>
    <phoneticPr fontId="1"/>
  </si>
  <si>
    <t xml:space="preserve"> （＋1）</t>
    <phoneticPr fontId="1"/>
  </si>
  <si>
    <t>休日保育加算</t>
    <rPh sb="0" eb="2">
      <t>キュウジツ</t>
    </rPh>
    <rPh sb="2" eb="4">
      <t>ホイク</t>
    </rPh>
    <rPh sb="4" eb="6">
      <t>カサン</t>
    </rPh>
    <phoneticPr fontId="1"/>
  </si>
  <si>
    <t xml:space="preserve"> （＋0.5）</t>
    <phoneticPr fontId="1"/>
  </si>
  <si>
    <t>２．職員処遇改善費</t>
    <rPh sb="2" eb="4">
      <t>ショクイン</t>
    </rPh>
    <rPh sb="4" eb="6">
      <t>ショグウ</t>
    </rPh>
    <rPh sb="6" eb="8">
      <t>カイゼン</t>
    </rPh>
    <rPh sb="8" eb="9">
      <t>ヒ</t>
    </rPh>
    <phoneticPr fontId="1"/>
  </si>
  <si>
    <t>横浜市</t>
    <rPh sb="0" eb="3">
      <t>ヨコハマシ</t>
    </rPh>
    <phoneticPr fontId="1"/>
  </si>
  <si>
    <t>①</t>
    <phoneticPr fontId="1"/>
  </si>
  <si>
    <t>栄養管理加算（A：配置）</t>
    <rPh sb="0" eb="2">
      <t>エイヨウ</t>
    </rPh>
    <rPh sb="2" eb="4">
      <t>カンリ</t>
    </rPh>
    <rPh sb="4" eb="6">
      <t>カサン</t>
    </rPh>
    <rPh sb="9" eb="11">
      <t>ハイチ</t>
    </rPh>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</si>
  <si>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</si>
  <si>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</si>
  <si>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</si>
  <si>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</si>
  <si>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 xml:space="preserve"> （＋0.6）</t>
    <phoneticPr fontId="1"/>
  </si>
  <si>
    <t>a.</t>
    <phoneticPr fontId="1"/>
  </si>
  <si>
    <t>b.</t>
    <phoneticPr fontId="1"/>
  </si>
  <si>
    <t>c.</t>
    <phoneticPr fontId="1"/>
  </si>
  <si>
    <t>d.</t>
    <phoneticPr fontId="1"/>
  </si>
  <si>
    <t>e.</t>
    <phoneticPr fontId="1"/>
  </si>
  <si>
    <t>施設・事業所名</t>
    <rPh sb="0" eb="2">
      <t>シセツ</t>
    </rPh>
    <rPh sb="3" eb="6">
      <t>ジギョウショ</t>
    </rPh>
    <rPh sb="6" eb="7">
      <t>メイ</t>
    </rPh>
    <phoneticPr fontId="1"/>
  </si>
  <si>
    <t>子ども数は、月初日利用子ども数を入力すること。</t>
    <rPh sb="0" eb="1">
      <t>コ</t>
    </rPh>
    <rPh sb="3" eb="4">
      <t>カズ</t>
    </rPh>
    <rPh sb="6" eb="7">
      <t>ツキ</t>
    </rPh>
    <rPh sb="7" eb="9">
      <t>ショニチ</t>
    </rPh>
    <rPh sb="9" eb="11">
      <t>リヨウ</t>
    </rPh>
    <rPh sb="11" eb="12">
      <t>コ</t>
    </rPh>
    <rPh sb="14" eb="15">
      <t>カズ</t>
    </rPh>
    <rPh sb="16" eb="18">
      <t>ニュウリョク</t>
    </rPh>
    <phoneticPr fontId="1"/>
  </si>
  <si>
    <t>小規模保育所、事業所内保育所については、１，２歳児、０歳児欄に記入すること。</t>
    <rPh sb="0" eb="3">
      <t>ショウキボ</t>
    </rPh>
    <rPh sb="3" eb="6">
      <t>ホイクショ</t>
    </rPh>
    <rPh sb="7" eb="10">
      <t>ジギョウショ</t>
    </rPh>
    <rPh sb="10" eb="11">
      <t>ナイ</t>
    </rPh>
    <rPh sb="11" eb="14">
      <t>ホイクショ</t>
    </rPh>
    <rPh sb="23" eb="25">
      <t>サイジ</t>
    </rPh>
    <rPh sb="27" eb="29">
      <t>サイジ</t>
    </rPh>
    <rPh sb="29" eb="30">
      <t>ラン</t>
    </rPh>
    <rPh sb="31" eb="33">
      <t>キニュウ</t>
    </rPh>
    <phoneticPr fontId="1"/>
  </si>
  <si>
    <t>（１）前年度の利用子ども数の実績</t>
    <rPh sb="3" eb="6">
      <t>ゼンネンド</t>
    </rPh>
    <rPh sb="7" eb="9">
      <t>リヨウ</t>
    </rPh>
    <rPh sb="9" eb="10">
      <t>コ</t>
    </rPh>
    <rPh sb="12" eb="13">
      <t>カズ</t>
    </rPh>
    <rPh sb="14" eb="16">
      <t>ジッセキ</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</si>
  <si>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</si>
  <si>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</si>
  <si>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</si>
  <si>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</si>
  <si>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</si>
  <si>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</si>
  <si>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３歳児</t>
    <rPh sb="1" eb="3">
      <t>サイジ</t>
    </rPh>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</si>
  <si>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</si>
  <si>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</si>
  <si>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見込み（４月実績×（１）で算出された伸び率）</t>
    <rPh sb="0" eb="2">
      <t>ミコ</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</si>
  <si>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</si>
  <si>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（３）当年度の見込平均利用子ども数（（２）により難い場合）</t>
    <rPh sb="3" eb="6">
      <t>トウネンド</t>
    </rPh>
    <rPh sb="7" eb="9">
      <t>ミコ</t>
    </rPh>
    <rPh sb="9" eb="11">
      <t>ヘイキン</t>
    </rPh>
    <rPh sb="11" eb="14">
      <t>リヨウコ</t>
    </rPh>
    <rPh sb="16" eb="17">
      <t>カズ</t>
    </rPh>
    <rPh sb="24" eb="25">
      <t>ガタ</t>
    </rPh>
    <rPh sb="26" eb="28">
      <t>バアイ</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</si>
  <si>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</si>
  <si>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</si>
  <si>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 xml:space="preserve"> （＋加配人数）</t>
    <rPh sb="3" eb="5">
      <t>カハイ</t>
    </rPh>
    <rPh sb="5" eb="7">
      <t>ニンズウ</t>
    </rPh>
    <phoneticPr fontId="1"/>
  </si>
  <si>
    <t>４歳以上児配置改善加算</t>
    <rPh sb="1" eb="4">
      <t>サイイジョウ</t>
    </rPh>
    <rPh sb="4" eb="5">
      <t>ジ</t>
    </rPh>
    <rPh sb="5" eb="7">
      <t>ハイチ</t>
    </rPh>
    <rPh sb="7" eb="9">
      <t>カイゼン</t>
    </rPh>
    <rPh sb="9" eb="11">
      <t>カサン</t>
    </rPh>
    <phoneticPr fontId="1"/>
  </si>
  <si>
    <t>～210人</t>
    <rPh sb="4" eb="5">
      <t>ニン</t>
    </rPh>
    <phoneticPr fontId="1"/>
  </si>
  <si>
    <t>休日保育加算を受けている場合</t>
    <rPh sb="0" eb="2">
      <t>キュウジツ</t>
    </rPh>
    <rPh sb="2" eb="4">
      <t>ホイク</t>
    </rPh>
    <rPh sb="4" eb="6">
      <t>カサン</t>
    </rPh>
    <rPh sb="7" eb="8">
      <t>ウ</t>
    </rPh>
    <rPh sb="12" eb="14">
      <t>バアイ</t>
    </rPh>
    <phoneticPr fontId="1"/>
  </si>
  <si>
    <t>211人～279人</t>
    <rPh sb="3" eb="4">
      <t>ニン</t>
    </rPh>
    <rPh sb="8" eb="9">
      <t>ニン</t>
    </rPh>
    <phoneticPr fontId="1"/>
  </si>
  <si>
    <t>280人～349人</t>
    <rPh sb="3" eb="4">
      <t>ニン</t>
    </rPh>
    <rPh sb="8" eb="9">
      <t>ニン</t>
    </rPh>
    <phoneticPr fontId="1"/>
  </si>
  <si>
    <t>350人～419人</t>
    <rPh sb="3" eb="4">
      <t>ニン</t>
    </rPh>
    <rPh sb="8" eb="9">
      <t>ニン</t>
    </rPh>
    <phoneticPr fontId="1"/>
  </si>
  <si>
    <t>420人～489人</t>
    <rPh sb="3" eb="4">
      <t>ニン</t>
    </rPh>
    <rPh sb="8" eb="9">
      <t>ニン</t>
    </rPh>
    <phoneticPr fontId="1"/>
  </si>
  <si>
    <t>490人～559人</t>
    <rPh sb="3" eb="4">
      <t>ニン</t>
    </rPh>
    <rPh sb="8" eb="9">
      <t>ニン</t>
    </rPh>
    <phoneticPr fontId="1"/>
  </si>
  <si>
    <t>560人～629人</t>
    <rPh sb="3" eb="4">
      <t>ニン</t>
    </rPh>
    <rPh sb="8" eb="9">
      <t>ニン</t>
    </rPh>
    <phoneticPr fontId="1"/>
  </si>
  <si>
    <t>630人～699人</t>
    <rPh sb="3" eb="4">
      <t>ニン</t>
    </rPh>
    <rPh sb="8" eb="9">
      <t>ニン</t>
    </rPh>
    <phoneticPr fontId="1"/>
  </si>
  <si>
    <t>700人～769人</t>
    <rPh sb="3" eb="4">
      <t>ニン</t>
    </rPh>
    <rPh sb="8" eb="9">
      <t>ニン</t>
    </rPh>
    <phoneticPr fontId="1"/>
  </si>
  <si>
    <t>770人～839人</t>
    <rPh sb="3" eb="4">
      <t>ニン</t>
    </rPh>
    <rPh sb="8" eb="9">
      <t>ニン</t>
    </rPh>
    <phoneticPr fontId="1"/>
  </si>
  <si>
    <t>840人～909人</t>
    <rPh sb="3" eb="4">
      <t>ニン</t>
    </rPh>
    <rPh sb="8" eb="9">
      <t>ニン</t>
    </rPh>
    <phoneticPr fontId="1"/>
  </si>
  <si>
    <t>910人～979人</t>
    <rPh sb="3" eb="4">
      <t>ニン</t>
    </rPh>
    <rPh sb="8" eb="9">
      <t>ニン</t>
    </rPh>
    <phoneticPr fontId="1"/>
  </si>
  <si>
    <t>980人～1,049人</t>
    <rPh sb="3" eb="4">
      <t>ニン</t>
    </rPh>
    <rPh sb="10" eb="11">
      <t>ニン</t>
    </rPh>
    <phoneticPr fontId="1"/>
  </si>
  <si>
    <t>1,050人～</t>
    <rPh sb="5" eb="6">
      <t>ニン</t>
    </rPh>
    <phoneticPr fontId="1"/>
  </si>
  <si>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</si>
  <si>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職員処遇改善費の対象となる職員数①※１</t>
    <rPh sb="0" eb="2">
      <t>ショクイン</t>
    </rPh>
    <rPh sb="2" eb="4">
      <t>ショグウ</t>
    </rPh>
    <rPh sb="4" eb="6">
      <t>カイゼン</t>
    </rPh>
    <rPh sb="6" eb="7">
      <t>ヒ</t>
    </rPh>
    <rPh sb="8" eb="10">
      <t>タイショウ</t>
    </rPh>
    <rPh sb="13" eb="16">
      <t>ショクインスウ</t>
    </rPh>
    <phoneticPr fontId="1"/>
  </si>
  <si>
    <t>職員処遇改善費の加算対象職員数「人数Ｃ」※２</t>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</si>
  <si>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</si>
  <si>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</si>
  <si>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</si>
  <si>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</si>
  <si>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</si>
  <si>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</si>
  <si>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</si>
  <si>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</si>
  <si>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</si>
  <si>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</si>
  <si>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</si>
  <si>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年齢別児童数※</t>
    <rPh sb="0" eb="6">
      <t>ネンレイベツジドウスウ</t>
    </rPh>
    <phoneticPr fontId="4"/>
  </si>
  <si>
    <t>４歳以上児配置改善加算</t>
    <phoneticPr fontId="1"/>
  </si>
  <si>
    <t>３歳児配置改善加算</t>
  </si>
  <si>
    <t>保育標準時間認定の子どもの有無</t>
  </si>
  <si>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</si>
  <si>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</si>
  <si>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</si>
  <si>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</si>
  <si>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</si>
  <si>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</si>
  <si>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</si>
  <si>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</si>
  <si>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</si>
  <si>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</si>
  <si>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</si>
  <si>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</si>
  <si>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</si>
  <si>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</si>
  <si>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</si>
  <si>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</si>
  <si>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</si>
  <si>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</si>
  <si>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</si>
  <si>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</si>
  <si>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</si>
  <si>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</si>
  <si>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</si>
  <si>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</si>
  <si>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</si>
  <si>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</si>
  <si>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</si>
  <si>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</si>
  <si>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</si>
  <si>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</si>
  <si>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</si>
  <si>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</si>
  <si>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</si>
  <si>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</si>
  <si>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</si>
  <si>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</si>
  <si>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</si>
  <si>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</si>
  <si>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</si>
  <si>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</si>
  <si>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</si>
  <si>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</si>
  <si>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</si>
  <si>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</si>
  <si>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</si>
  <si>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</si>
  <si>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</si>
  <si>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</si>
  <si>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</si>
  <si>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</si>
  <si>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</si>
  <si>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</si>
  <si>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</si>
  <si>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</si>
  <si>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</si>
  <si>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</si>
  <si>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</si>
  <si>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</si>
  <si>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</si>
  <si>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</si>
  <si>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</si>
  <si>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</si>
  <si>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 xml:space="preserve">※処遇改善等加算Ⅲを適用する場合のみ、向上支援費加算Ⅲの適用が可能です。
</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</si>
  <si>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</si>
  <si>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</si>
  <si>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４歳以上児</t>
    <phoneticPr fontId="1"/>
  </si>
  <si>
    <t>０歳児</t>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</si>
  <si>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</si>
  <si>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　　研修要件を満たせない職員は原則人数Ｃの算定から除きます。</t>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</si>
  <si>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</si>
  <si>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</si>
  <si>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</si>
  <si>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２・３号認定</t>
    <rPh sb="3" eb="4">
      <t>ゴウ</t>
    </rPh>
    <rPh sb="4" eb="6">
      <t>ニンテイ</t>
    </rPh>
    <phoneticPr fontId="1"/>
  </si>
  <si>
    <t>１号認定</t>
    <rPh sb="1" eb="2">
      <t>ゴウ</t>
    </rPh>
    <rPh sb="2" eb="4">
      <t>ニンテイ</t>
    </rPh>
    <phoneticPr fontId="1"/>
  </si>
  <si>
    <t>「人数Ａ」及び「人数Ｂ」の算定の基礎となる職員数
　　（ａ～rの合計合計：小数点第１位四捨五入）</t>
    <rPh sb="1" eb="3">
      <t>ニンズウ</t>
    </rPh>
    <rPh sb="5" eb="6">
      <t>オヨ</t>
    </rPh>
    <rPh sb="8" eb="10">
      <t>ニンズウ</t>
    </rPh>
    <rPh sb="13" eb="15">
      <t>サンテイ</t>
    </rPh>
    <rPh sb="16" eb="18">
      <t>キソ</t>
    </rPh>
    <rPh sb="21" eb="24">
      <t>ショクインスウ</t>
    </rPh>
    <rPh sb="32" eb="34">
      <t>ゴウケイ</t>
    </rPh>
    <rPh sb="34" eb="36">
      <t>ゴウケイ</t>
    </rPh>
    <rPh sb="37" eb="40">
      <t>ショウスウテン</t>
    </rPh>
    <rPh sb="40" eb="41">
      <t>ダイ</t>
    </rPh>
    <rPh sb="42" eb="43">
      <t>イ</t>
    </rPh>
    <rPh sb="43" eb="47">
      <t>シシャゴニュウ</t>
    </rPh>
    <phoneticPr fontId="1"/>
  </si>
  <si>
    <t>r.</t>
    <phoneticPr fontId="1"/>
  </si>
  <si>
    <t xml:space="preserve"> （－下回る人数）</t>
    <rPh sb="3" eb="5">
      <t>シタマワ</t>
    </rPh>
    <rPh sb="6" eb="8">
      <t>ニンズウ</t>
    </rPh>
    <phoneticPr fontId="1"/>
  </si>
  <si>
    <t>年齢別配置基準を下回る場合
※下回る人数を入力してください</t>
    <rPh sb="0" eb="2">
      <t>ネンレイ</t>
    </rPh>
    <rPh sb="2" eb="3">
      <t>ベツ</t>
    </rPh>
    <rPh sb="3" eb="5">
      <t>ハイチ</t>
    </rPh>
    <rPh sb="5" eb="7">
      <t>キジュン</t>
    </rPh>
    <rPh sb="8" eb="10">
      <t>シタマワ</t>
    </rPh>
    <rPh sb="11" eb="13">
      <t>バアイ</t>
    </rPh>
    <rPh sb="15" eb="17">
      <t>シタマワ</t>
    </rPh>
    <rPh sb="18" eb="20">
      <t>ニンズウ</t>
    </rPh>
    <rPh sb="21" eb="23">
      <t>ニュウリョク</t>
    </rPh>
    <phoneticPr fontId="1"/>
  </si>
  <si>
    <t>q.</t>
    <phoneticPr fontId="1"/>
  </si>
  <si>
    <t xml:space="preserve"> （－配置していない人数）</t>
    <rPh sb="3" eb="5">
      <t>ハイチ</t>
    </rPh>
    <rPh sb="10" eb="12">
      <t>ニンズウ</t>
    </rPh>
    <phoneticPr fontId="1"/>
  </si>
  <si>
    <t>p.</t>
    <phoneticPr fontId="1"/>
  </si>
  <si>
    <t xml:space="preserve"> （-１）</t>
    <phoneticPr fontId="1"/>
  </si>
  <si>
    <t>副園長・教頭配置加算</t>
    <rPh sb="0" eb="3">
      <t>フクエンチョウ</t>
    </rPh>
    <rPh sb="4" eb="6">
      <t>キョウトウ</t>
    </rPh>
    <rPh sb="6" eb="8">
      <t>ハイチ</t>
    </rPh>
    <rPh sb="8" eb="10">
      <t>カサン</t>
    </rPh>
    <phoneticPr fontId="1"/>
  </si>
  <si>
    <t>o.</t>
    <phoneticPr fontId="1"/>
  </si>
  <si>
    <t>n.</t>
    <phoneticPr fontId="1"/>
  </si>
  <si>
    <t xml:space="preserve"> （＋0.8）</t>
    <phoneticPr fontId="1"/>
  </si>
  <si>
    <t>事務負担対応加配加算</t>
    <rPh sb="0" eb="2">
      <t>ジム</t>
    </rPh>
    <rPh sb="2" eb="4">
      <t>フタン</t>
    </rPh>
    <rPh sb="4" eb="6">
      <t>タイオウ</t>
    </rPh>
    <rPh sb="6" eb="8">
      <t>カハイ</t>
    </rPh>
    <rPh sb="8" eb="10">
      <t>カサン</t>
    </rPh>
    <phoneticPr fontId="1"/>
  </si>
  <si>
    <t>m.</t>
    <phoneticPr fontId="1"/>
  </si>
  <si>
    <t>指導充実加配加算</t>
    <rPh sb="0" eb="2">
      <t>シドウ</t>
    </rPh>
    <rPh sb="2" eb="4">
      <t>ジュウジツ</t>
    </rPh>
    <rPh sb="4" eb="6">
      <t>カハイ</t>
    </rPh>
    <rPh sb="6" eb="8">
      <t>カサン</t>
    </rPh>
    <phoneticPr fontId="1"/>
  </si>
  <si>
    <t>l.</t>
    <phoneticPr fontId="1"/>
  </si>
  <si>
    <t>事務職員配置加算</t>
    <rPh sb="0" eb="2">
      <t>ジム</t>
    </rPh>
    <rPh sb="2" eb="4">
      <t>ショクイン</t>
    </rPh>
    <rPh sb="4" eb="6">
      <t>ハイチ</t>
    </rPh>
    <rPh sb="6" eb="8">
      <t>カサン</t>
    </rPh>
    <phoneticPr fontId="1"/>
  </si>
  <si>
    <t>k.</t>
    <phoneticPr fontId="1"/>
  </si>
  <si>
    <t>j.</t>
  </si>
  <si>
    <t xml:space="preserve"> （＋2or3）</t>
    <phoneticPr fontId="1"/>
  </si>
  <si>
    <t>給食実施加算（自園調理）</t>
    <rPh sb="0" eb="2">
      <t>キュウショク</t>
    </rPh>
    <rPh sb="2" eb="4">
      <t>ジッシ</t>
    </rPh>
    <rPh sb="4" eb="6">
      <t>カサン</t>
    </rPh>
    <rPh sb="7" eb="8">
      <t>ジ</t>
    </rPh>
    <rPh sb="8" eb="9">
      <t>エン</t>
    </rPh>
    <rPh sb="9" eb="11">
      <t>チョウリ</t>
    </rPh>
    <phoneticPr fontId="1"/>
  </si>
  <si>
    <t>i.</t>
    <phoneticPr fontId="1"/>
  </si>
  <si>
    <t xml:space="preserve"> （＋0.8or1.5）</t>
    <phoneticPr fontId="1"/>
  </si>
  <si>
    <t>通園送迎加算</t>
    <rPh sb="0" eb="2">
      <t>ツウエン</t>
    </rPh>
    <rPh sb="2" eb="4">
      <t>ソウゲイ</t>
    </rPh>
    <rPh sb="4" eb="6">
      <t>カサン</t>
    </rPh>
    <phoneticPr fontId="1"/>
  </si>
  <si>
    <t>h.</t>
  </si>
  <si>
    <t>チーム保育加配加算</t>
    <rPh sb="3" eb="5">
      <t>ホイク</t>
    </rPh>
    <rPh sb="5" eb="7">
      <t>カハイ</t>
    </rPh>
    <rPh sb="7" eb="9">
      <t>カサン</t>
    </rPh>
    <phoneticPr fontId="1"/>
  </si>
  <si>
    <t>g.</t>
  </si>
  <si>
    <t>講師配置加算</t>
    <rPh sb="0" eb="2">
      <t>コウシ</t>
    </rPh>
    <rPh sb="2" eb="4">
      <t>ハイチ</t>
    </rPh>
    <rPh sb="4" eb="6">
      <t>カサン</t>
    </rPh>
    <phoneticPr fontId="1"/>
  </si>
  <si>
    <t>f.</t>
  </si>
  <si>
    <t>学級編成調整加配加算</t>
    <rPh sb="0" eb="2">
      <t>ガッキュウ</t>
    </rPh>
    <rPh sb="2" eb="4">
      <t>ヘンセイ</t>
    </rPh>
    <rPh sb="4" eb="6">
      <t>チョウセイ</t>
    </rPh>
    <rPh sb="6" eb="8">
      <t>カハイ</t>
    </rPh>
    <rPh sb="8" eb="10">
      <t>カサン</t>
    </rPh>
    <phoneticPr fontId="1"/>
  </si>
  <si>
    <t xml:space="preserve"> （＋1～3）</t>
    <phoneticPr fontId="1"/>
  </si>
  <si>
    <t>―</t>
    <phoneticPr fontId="1"/>
  </si>
  <si>
    <t xml:space="preserve"> （＋1or0.8）</t>
    <phoneticPr fontId="1"/>
  </si>
  <si>
    <t>満３歳児対応加配加算</t>
    <rPh sb="0" eb="1">
      <t>マン</t>
    </rPh>
    <rPh sb="2" eb="4">
      <t>サイジ</t>
    </rPh>
    <rPh sb="4" eb="6">
      <t>タイオウ</t>
    </rPh>
    <rPh sb="6" eb="8">
      <t>カハイ</t>
    </rPh>
    <rPh sb="8" eb="10">
      <t>カサン</t>
    </rPh>
    <phoneticPr fontId="1"/>
  </si>
  <si>
    <t>　定員90人以下の場合「1.4」、91人以上の場合「2.2」</t>
    <rPh sb="1" eb="3">
      <t>テイイン</t>
    </rPh>
    <rPh sb="5" eb="6">
      <t>ニン</t>
    </rPh>
    <rPh sb="6" eb="8">
      <t>イカ</t>
    </rPh>
    <rPh sb="9" eb="11">
      <t>バアイ</t>
    </rPh>
    <rPh sb="19" eb="20">
      <t>ニン</t>
    </rPh>
    <rPh sb="20" eb="22">
      <t>イジョウ</t>
    </rPh>
    <rPh sb="23" eb="25">
      <t>バアイ</t>
    </rPh>
    <phoneticPr fontId="1"/>
  </si>
  <si>
    <t>利用定員（２・３号）</t>
    <rPh sb="0" eb="2">
      <t>リヨウ</t>
    </rPh>
    <rPh sb="2" eb="4">
      <t>テイイン</t>
    </rPh>
    <rPh sb="8" eb="9">
      <t>ゴウ</t>
    </rPh>
    <phoneticPr fontId="4"/>
  </si>
  <si>
    <t>利用定員（１号）</t>
    <rPh sb="0" eb="2">
      <t>リヨウ</t>
    </rPh>
    <rPh sb="2" eb="4">
      <t>テイイン</t>
    </rPh>
    <rPh sb="6" eb="7">
      <t>ゴウ</t>
    </rPh>
    <phoneticPr fontId="4"/>
  </si>
  <si>
    <t>認定こども園</t>
    <rPh sb="0" eb="2">
      <t>ニンテイ</t>
    </rPh>
    <rPh sb="5" eb="6">
      <t>エン</t>
    </rPh>
    <phoneticPr fontId="1"/>
  </si>
  <si>
    <t>認定
こども園</t>
    <rPh sb="0" eb="2">
      <t>ニンテイ</t>
    </rPh>
    <rPh sb="6" eb="7">
      <t>エン</t>
    </rPh>
    <phoneticPr fontId="9"/>
  </si>
  <si>
    <t>１号</t>
    <rPh sb="1" eb="2">
      <t>ゴウ</t>
    </rPh>
    <phoneticPr fontId="1"/>
  </si>
  <si>
    <t>２・３号</t>
    <rPh sb="3" eb="4">
      <t>ゴウ</t>
    </rPh>
    <phoneticPr fontId="1"/>
  </si>
  <si>
    <t>３歳児・満３歳児合計</t>
    <rPh sb="1" eb="3">
      <t>サイジ</t>
    </rPh>
    <rPh sb="4" eb="5">
      <t>マン</t>
    </rPh>
    <rPh sb="6" eb="8">
      <t>サイジ</t>
    </rPh>
    <rPh sb="8" eb="10">
      <t>ゴウケイ</t>
    </rPh>
    <phoneticPr fontId="1"/>
  </si>
  <si>
    <t>満３歳児</t>
    <rPh sb="0" eb="1">
      <t>マン</t>
    </rPh>
    <rPh sb="2" eb="4">
      <t>サイジ</t>
    </rPh>
    <phoneticPr fontId="1"/>
  </si>
  <si>
    <t>３歳児
(満３歳児を除く)</t>
    <rPh sb="5" eb="6">
      <t>マン</t>
    </rPh>
    <rPh sb="7" eb="9">
      <t>サイジ</t>
    </rPh>
    <rPh sb="10" eb="11">
      <t>ノゾ</t>
    </rPh>
    <phoneticPr fontId="1"/>
  </si>
  <si>
    <t>満３歳児対応加配加算</t>
    <phoneticPr fontId="1"/>
  </si>
  <si>
    <t>講師配置加算</t>
    <phoneticPr fontId="1"/>
  </si>
  <si>
    <t>通園送迎加算</t>
    <phoneticPr fontId="1"/>
  </si>
  <si>
    <t>事務職員配置加算</t>
    <phoneticPr fontId="1"/>
  </si>
  <si>
    <t>指導充実加配加算</t>
    <phoneticPr fontId="1"/>
  </si>
  <si>
    <t>事務負担対応加配加算</t>
    <phoneticPr fontId="1"/>
  </si>
  <si>
    <t>副園長・教頭配置加算</t>
    <phoneticPr fontId="1"/>
  </si>
  <si>
    <t>平均年齢別児童数計算表（２・３号）</t>
    <rPh sb="0" eb="2">
      <t>ヘイキン</t>
    </rPh>
    <rPh sb="2" eb="4">
      <t>ネンレイ</t>
    </rPh>
    <rPh sb="4" eb="5">
      <t>ベツ</t>
    </rPh>
    <rPh sb="5" eb="7">
      <t>ジドウ</t>
    </rPh>
    <rPh sb="7" eb="8">
      <t>スウ</t>
    </rPh>
    <rPh sb="8" eb="10">
      <t>ケイサン</t>
    </rPh>
    <rPh sb="10" eb="11">
      <t>ヒョウ</t>
    </rPh>
    <rPh sb="15" eb="16">
      <t>ゴウ</t>
    </rPh>
    <phoneticPr fontId="1"/>
  </si>
  <si>
    <t>子ども数は、月初日利用子ども数を入力すること。</t>
    <rPh sb="0" eb="1">
      <t>コ</t>
    </rPh>
    <rPh sb="3" eb="4">
      <t>カズ</t>
    </rPh>
    <rPh sb="6" eb="7">
      <t>ツキ</t>
    </rPh>
    <rPh sb="7" eb="9">
      <t>ショニチ</t>
    </rPh>
    <rPh sb="9" eb="11">
      <t>リヨウ</t>
    </rPh>
    <rPh sb="16" eb="18">
      <t>ニュウリョク</t>
    </rPh>
    <phoneticPr fontId="1"/>
  </si>
  <si>
    <t>（１）前年度の利用子ども数の実績</t>
    <rPh sb="3" eb="6">
      <t>ゼンネンド</t>
    </rPh>
    <rPh sb="4" eb="6">
      <t>ネンド</t>
    </rPh>
    <rPh sb="7" eb="9">
      <t>リヨウ</t>
    </rPh>
    <rPh sb="9" eb="10">
      <t>コ</t>
    </rPh>
    <rPh sb="12" eb="13">
      <t>カズ</t>
    </rPh>
    <rPh sb="14" eb="16">
      <t>ジッセキ</t>
    </rPh>
    <phoneticPr fontId="1"/>
  </si>
  <si>
    <t>３歳児(満３歳児を除く)</t>
    <rPh sb="1" eb="2">
      <t>サイ</t>
    </rPh>
    <rPh sb="2" eb="3">
      <t>ジ</t>
    </rPh>
    <rPh sb="4" eb="5">
      <t>マン</t>
    </rPh>
    <rPh sb="6" eb="8">
      <t>サイジ</t>
    </rPh>
    <rPh sb="9" eb="10">
      <t>ノゾ</t>
    </rPh>
    <phoneticPr fontId="1"/>
  </si>
  <si>
    <t>満３歳児</t>
    <rPh sb="0" eb="1">
      <t>マン</t>
    </rPh>
    <rPh sb="2" eb="3">
      <t>サイ</t>
    </rPh>
    <rPh sb="3" eb="4">
      <t>ジ</t>
    </rPh>
    <phoneticPr fontId="1"/>
  </si>
  <si>
    <t>見込み（４月実績×（１）で算出された伸び率）</t>
    <rPh sb="0" eb="2">
      <t>ミコ</t>
    </rPh>
    <rPh sb="5" eb="6">
      <t>ガツ</t>
    </rPh>
    <rPh sb="6" eb="8">
      <t>ジッセキ</t>
    </rPh>
    <rPh sb="13" eb="15">
      <t>サンシュツ</t>
    </rPh>
    <rPh sb="18" eb="19">
      <t>ノ</t>
    </rPh>
    <rPh sb="20" eb="21">
      <t>リツ</t>
    </rPh>
    <phoneticPr fontId="1"/>
  </si>
  <si>
    <t>３歳児満３歳児合計</t>
    <rPh sb="3" eb="4">
      <t>マン</t>
    </rPh>
    <rPh sb="5" eb="7">
      <t>サイジ</t>
    </rPh>
    <rPh sb="7" eb="9">
      <t>ゴウケイ</t>
    </rPh>
    <phoneticPr fontId="1"/>
  </si>
  <si>
    <t>子ども数</t>
    <rPh sb="0" eb="1">
      <t>コ</t>
    </rPh>
    <rPh sb="3" eb="4">
      <t>スウ</t>
    </rPh>
    <phoneticPr fontId="1"/>
  </si>
  <si>
    <t>（３）当年度の見込平均利用子ども数（（２）により難い場合）</t>
    <rPh sb="3" eb="6">
      <t>トウネンド</t>
    </rPh>
    <rPh sb="7" eb="9">
      <t>ミコ</t>
    </rPh>
    <rPh sb="9" eb="11">
      <t>ヘイキン</t>
    </rPh>
    <rPh sb="11" eb="13">
      <t>リヨウ</t>
    </rPh>
    <rPh sb="13" eb="14">
      <t>コ</t>
    </rPh>
    <rPh sb="16" eb="17">
      <t>カズ</t>
    </rPh>
    <rPh sb="24" eb="25">
      <t>ガタ</t>
    </rPh>
    <rPh sb="26" eb="28">
      <t>バアイ</t>
    </rPh>
    <phoneticPr fontId="1"/>
  </si>
  <si>
    <t>平均年齢別児童数計算表（１号）</t>
    <rPh sb="13" eb="14">
      <t>ゴウ</t>
    </rPh>
    <phoneticPr fontId="1"/>
  </si>
  <si>
    <t>３歳児</t>
    <phoneticPr fontId="1"/>
  </si>
  <si>
    <r>
      <t xml:space="preserve">年齢別配置基準を下回る場合
</t>
    </r>
    <r>
      <rPr>
        <sz val="10"/>
        <color theme="1"/>
        <rFont val="ＭＳ Ｐゴシック"/>
        <family val="3"/>
        <charset val="128"/>
      </rPr>
      <t>※下回る人数を入力してください</t>
    </r>
    <phoneticPr fontId="1"/>
  </si>
  <si>
    <t>うち１歳児</t>
    <rPh sb="3" eb="5">
      <t>サイジ</t>
    </rPh>
    <phoneticPr fontId="1"/>
  </si>
  <si>
    <t>うち一歳児新設</t>
    <rPh sb="2" eb="5">
      <t>イッサイジ</t>
    </rPh>
    <rPh sb="5" eb="7">
      <t>シンセツ</t>
    </rPh>
    <phoneticPr fontId="1"/>
  </si>
  <si>
    <t>うち１歳児</t>
    <phoneticPr fontId="1"/>
  </si>
  <si>
    <t>区分３の加算額の算定に係る研修修了者が1人以上いる</t>
    <rPh sb="0" eb="2">
      <t>クブン</t>
    </rPh>
    <rPh sb="4" eb="7">
      <t>カサンガク</t>
    </rPh>
    <phoneticPr fontId="1"/>
  </si>
  <si>
    <t>２歳児</t>
    <phoneticPr fontId="1"/>
  </si>
  <si>
    <t>１歳児</t>
    <phoneticPr fontId="1"/>
  </si>
  <si>
    <t>１歳児配置改善加算</t>
    <rPh sb="1" eb="2">
      <t>サイ</t>
    </rPh>
    <rPh sb="2" eb="3">
      <t>ジ</t>
    </rPh>
    <rPh sb="3" eb="9">
      <t>ハイチカイゼンカサン</t>
    </rPh>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</si>
  <si>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</si>
  <si>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</si>
  <si>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記載人数A</t>
    <rPh sb="0" eb="4">
      <t>キサイニンズウ</t>
    </rPh>
    <phoneticPr fontId="1"/>
  </si>
  <si>
    <t>記載人数C</t>
    <rPh sb="0" eb="4">
      <t>キサイニンズウ</t>
    </rPh>
    <phoneticPr fontId="1"/>
  </si>
  <si>
    <t>園長</t>
    <phoneticPr fontId="1"/>
  </si>
  <si>
    <t>園長</t>
    <rPh sb="0" eb="2">
      <t>エンチョウ</t>
    </rPh>
    <phoneticPr fontId="1"/>
  </si>
  <si>
    <t>主幹保育教諭</t>
    <rPh sb="0" eb="6">
      <t>シュカンホイクキョウユ</t>
    </rPh>
    <phoneticPr fontId="1"/>
  </si>
  <si>
    <t>加算対象者A（修了者）</t>
    <phoneticPr fontId="1"/>
  </si>
  <si>
    <t>加算対象者C（修了者）</t>
    <phoneticPr fontId="1"/>
  </si>
  <si>
    <t>賃金改善対象者（修了者）</t>
    <phoneticPr fontId="1"/>
  </si>
  <si>
    <t>賃金改善対象者（見込者）</t>
    <phoneticPr fontId="1"/>
  </si>
  <si>
    <t>記載人数B</t>
    <rPh sb="0" eb="4">
      <t>キサイニンズウ</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</si>
  <si>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</si>
  <si>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</si>
  <si>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</si>
  <si>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</si>
  <si>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２歳児</t>
    <rPh sb="1" eb="3">
      <t>サイジ</t>
    </rPh>
    <phoneticPr fontId="1"/>
  </si>
  <si>
    <t>１歳児</t>
    <rPh sb="1" eb="3">
      <t>サイジ</t>
    </rPh>
    <phoneticPr fontId="1"/>
  </si>
  <si>
    <t>１歳児配置改善加算</t>
    <rPh sb="1" eb="3">
      <t>サイジ</t>
    </rPh>
    <rPh sb="3" eb="5">
      <t>ハイチ</t>
    </rPh>
    <rPh sb="5" eb="7">
      <t>カイゼン</t>
    </rPh>
    <rPh sb="7" eb="9">
      <t>カサン</t>
    </rPh>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</si>
  <si>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</si>
  <si>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</si>
  <si>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</si>
  <si>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</si>
  <si>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</si>
  <si>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修了人数B</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</si>
  <si>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</si>
  <si>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</si>
  <si>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※２産育休や病休を取得しているため賃金改善できない場合、算定から除くことができます。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</si>
  <si>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認定こども園</t>
    <phoneticPr fontId="1"/>
  </si>
  <si>
    <t>休日保育加算</t>
    <phoneticPr fontId="1"/>
  </si>
  <si>
    <t>年齢別児童数
※</t>
    <rPh sb="0" eb="2">
      <t>ネンレイ</t>
    </rPh>
    <rPh sb="2" eb="3">
      <t>ベツ</t>
    </rPh>
    <rPh sb="3" eb="5">
      <t>ジドウ</t>
    </rPh>
    <rPh sb="5" eb="6">
      <t>スウ</t>
    </rPh>
    <phoneticPr fontId="4"/>
  </si>
  <si>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</si>
  <si>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</si>
  <si>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</si>
  <si>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</si>
  <si>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</si>
  <si>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</si>
  <si>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</si>
  <si>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</si>
  <si>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</si>
  <si>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</si>
  <si>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加算見込額（年額）（1,000円未満切り捨て）</t>
    <rPh sb="0" eb="2">
      <t>カサン</t>
    </rPh>
    <rPh sb="2" eb="4">
      <t>ミコミ</t>
    </rPh>
    <rPh sb="4" eb="5">
      <t>ガク</t>
    </rPh>
    <rPh sb="6" eb="8">
      <t>ネンガク</t>
    </rPh>
    <rPh sb="15" eb="16">
      <t>エン</t>
    </rPh>
    <rPh sb="16" eb="18">
      <t>ミマン</t>
    </rPh>
    <rPh sb="18" eb="19">
      <t>キ</t>
    </rPh>
    <rPh sb="20" eb="21">
      <t>ス</t>
    </rPh>
    <phoneticPr fontId="1"/>
  </si>
  <si>
    <t>※年齢別児童数には、既存園は４月時点の利用子ども数又は「④平均年齢別児童数計算表」
　により計算した当年度の平均こども数、新規園は４月時点の利用子ども数を入力すること。</t>
    <rPh sb="10" eb="13">
      <t>キゾンエン</t>
    </rPh>
    <rPh sb="50" eb="53">
      <t>トウネンド</t>
    </rPh>
    <phoneticPr fontId="1"/>
  </si>
  <si>
    <t>【処遇改善等加算区分３及び職員処遇改善費】</t>
    <rPh sb="1" eb="3">
      <t>ショグウ</t>
    </rPh>
    <rPh sb="3" eb="6">
      <t>カイゼントウ</t>
    </rPh>
    <rPh sb="6" eb="8">
      <t>カサン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</si>
  <si>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</si>
  <si>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r>
      <rPr>
        <u/>
        <sz val="10"/>
        <color theme="1"/>
        <rFont val="ＭＳ Ｐゴシック"/>
        <family val="3"/>
        <charset val="128"/>
        <scheme val="minor"/>
      </rPr>
      <t>※加算額の算定に係る研修修了者が1人以上いることが加算適用の要件です。</t>
    </r>
    <r>
      <rPr>
        <sz val="10"/>
        <color theme="1"/>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</si>
  <si>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</si>
  <si>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</si>
  <si>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r>
      <t xml:space="preserve">チーム保育加配加算
</t>
    </r>
    <r>
      <rPr>
        <sz val="10"/>
        <color theme="1"/>
        <rFont val="ＭＳ Ｐゴシック"/>
        <family val="3"/>
        <charset val="128"/>
      </rPr>
      <t>※加配有無と加配人数を選択</t>
    </r>
    <phoneticPr fontId="1"/>
  </si>
  <si>
    <r>
      <t xml:space="preserve">給食実施加算
</t>
    </r>
    <r>
      <rPr>
        <sz val="10"/>
        <color theme="1"/>
        <rFont val="ＭＳ Ｐゴシック"/>
        <family val="3"/>
        <charset val="128"/>
      </rPr>
      <t>※「自園調理」か「外部搬入」を選択</t>
    </r>
    <phoneticPr fontId="1"/>
  </si>
  <si>
    <r>
      <t>主幹保育教諭等の専任化により子育て支援の取り組みを実施していない場合であって代替保育教諭等を配置していない場合</t>
    </r>
    <r>
      <rPr>
        <sz val="10"/>
        <color theme="1"/>
        <rFont val="ＭＳ Ｐゴシック"/>
        <family val="3"/>
        <charset val="128"/>
      </rPr>
      <t xml:space="preserve">
※配置していない人数を入力してください</t>
    </r>
    <rPh sb="38" eb="45">
      <t>ダイタイホイクキョウユトウ</t>
    </rPh>
    <rPh sb="46" eb="48">
      <t>ハイチ</t>
    </rPh>
    <rPh sb="53" eb="55">
      <t>バアイ</t>
    </rPh>
    <phoneticPr fontId="1"/>
  </si>
  <si>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</si>
  <si>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</si>
  <si>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r>
      <rPr>
        <b/>
        <u/>
        <sz val="10"/>
        <color theme="1"/>
        <rFont val="HGｺﾞｼｯｸM"/>
        <family val="3"/>
        <charset val="128"/>
      </rPr>
      <t>うち</t>
    </r>
    <r>
      <rPr>
        <sz val="10"/>
        <color theme="1"/>
        <rFont val="HGｺﾞｼｯｸM"/>
        <family val="3"/>
        <charset val="128"/>
      </rPr>
      <t>満３歳児</t>
    </r>
    <r>
      <rPr>
        <sz val="11"/>
        <color theme="1"/>
        <rFont val="HGｺﾞｼｯｸM"/>
        <family val="3"/>
        <charset val="128"/>
      </rPr>
      <t xml:space="preserve">
</t>
    </r>
    <r>
      <rPr>
        <sz val="8"/>
        <color theme="1"/>
        <rFont val="HGｺﾞｼｯｸM"/>
        <family val="3"/>
        <charset val="128"/>
      </rPr>
      <t>（認定こども園）</t>
    </r>
    <rPh sb="2" eb="3">
      <t>マン</t>
    </rPh>
    <rPh sb="4" eb="6">
      <t>サイジ</t>
    </rPh>
    <rPh sb="8" eb="10">
      <t>ニン</t>
    </rPh>
    <phoneticPr fontId="1"/>
  </si>
  <si>
    <r>
      <rPr>
        <b/>
        <u/>
        <sz val="11"/>
        <color theme="1"/>
        <rFont val="HGｺﾞｼｯｸM"/>
        <family val="3"/>
        <charset val="128"/>
      </rPr>
      <t>うち</t>
    </r>
    <r>
      <rPr>
        <sz val="11"/>
        <color theme="1"/>
        <rFont val="HGｺﾞｼｯｸM"/>
        <family val="3"/>
        <charset val="128"/>
      </rPr>
      <t xml:space="preserve">満３歳児
</t>
    </r>
    <r>
      <rPr>
        <sz val="8"/>
        <color theme="1"/>
        <rFont val="HGｺﾞｼｯｸM"/>
        <family val="3"/>
        <charset val="128"/>
      </rPr>
      <t>（認定こども園）</t>
    </r>
    <rPh sb="2" eb="3">
      <t>マン</t>
    </rPh>
    <rPh sb="4" eb="6">
      <t>サイジ</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</si>
  <si>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</si>
  <si>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</si>
  <si>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r>
      <t>休けい保育</t>
    </r>
    <r>
      <rPr>
        <sz val="11"/>
        <color theme="1"/>
        <rFont val="ＭＳ Ｐゴシック"/>
        <family val="3"/>
        <charset val="128"/>
        <scheme val="minor"/>
      </rPr>
      <t>教諭</t>
    </r>
    <rPh sb="0" eb="1">
      <t>キュウ</t>
    </rPh>
    <rPh sb="3" eb="5">
      <t>ホイク</t>
    </rPh>
    <rPh sb="5" eb="7">
      <t>キョウユ</t>
    </rPh>
    <phoneticPr fontId="1"/>
  </si>
  <si>
    <r>
      <t>主幹</t>
    </r>
    <r>
      <rPr>
        <sz val="10"/>
        <color theme="1"/>
        <rFont val="ＭＳ Ｐゴシック"/>
        <family val="3"/>
        <charset val="128"/>
        <scheme val="minor"/>
      </rPr>
      <t>保育教諭等の専任化により子育て支援の取り組みを実施していない場合
※配置していない人数を入力してください</t>
    </r>
    <rPh sb="0" eb="2">
      <t>シュカン</t>
    </rPh>
    <rPh sb="2" eb="4">
      <t>ホイク</t>
    </rPh>
    <rPh sb="4" eb="6">
      <t>キョウユ</t>
    </rPh>
    <rPh sb="6" eb="7">
      <t>ナド</t>
    </rPh>
    <rPh sb="8" eb="10">
      <t>センニン</t>
    </rPh>
    <rPh sb="10" eb="11">
      <t>カ</t>
    </rPh>
    <rPh sb="14" eb="16">
      <t>コソダ</t>
    </rPh>
    <rPh sb="17" eb="19">
      <t>シエン</t>
    </rPh>
    <rPh sb="20" eb="21">
      <t>ト</t>
    </rPh>
    <rPh sb="22" eb="23">
      <t>ク</t>
    </rPh>
    <rPh sb="25" eb="27">
      <t>ジッシ</t>
    </rPh>
    <rPh sb="32" eb="34">
      <t>バアイ</t>
    </rPh>
    <rPh sb="36" eb="38">
      <t>ハイチ</t>
    </rPh>
    <rPh sb="43" eb="45">
      <t>ニンズウ</t>
    </rPh>
    <rPh sb="46" eb="48">
      <t>ニュウリョク</t>
    </rPh>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</si>
  <si>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2" eb="34">
      <t>ニンズウ</t>
    </rPh>
    <rPh sb="36" eb="37">
      <t>オヨ</t>
    </rPh>
    <rPh sb="39" eb="41">
      <t>ニンズウ</t>
    </rPh>
    <rPh sb="44" eb="46">
      <t>サンテイ</t>
    </rPh>
    <rPh sb="47" eb="49">
      <t>キソ</t>
    </rPh>
    <rPh sb="52" eb="55">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</si>
  <si>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7" eb="49">
      <t>サンテイ</t>
    </rPh>
    <rPh sb="50" eb="52">
      <t>キソ</t>
    </rPh>
    <rPh sb="55" eb="58">
      <t>ショクインスウ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</si>
  <si>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</si>
  <si>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</si>
  <si>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第４号様式</t>
    <rPh sb="0" eb="1">
      <t>ダイ</t>
    </rPh>
    <rPh sb="2" eb="3">
      <t>ゴウ</t>
    </rPh>
    <rPh sb="3" eb="5">
      <t>ヨウシキ</t>
    </rPh>
    <phoneticPr fontId="1"/>
  </si>
  <si>
    <r>
      <t>次の内容について、「</t>
    </r>
    <r>
      <rPr>
        <sz val="11"/>
        <color theme="1"/>
        <rFont val="HGP創英角ｺﾞｼｯｸUB"/>
        <family val="3"/>
        <charset val="128"/>
      </rPr>
      <t>該当</t>
    </r>
    <r>
      <rPr>
        <sz val="11"/>
        <color theme="1"/>
        <rFont val="ＭＳ Ｐ明朝"/>
        <family val="1"/>
        <charset val="128"/>
      </rPr>
      <t>」「</t>
    </r>
    <r>
      <rPr>
        <sz val="11"/>
        <color theme="1"/>
        <rFont val="HGS創英角ｺﾞｼｯｸUB"/>
        <family val="3"/>
        <charset val="128"/>
      </rPr>
      <t>非該当</t>
    </r>
    <r>
      <rPr>
        <sz val="11"/>
        <color theme="1"/>
        <rFont val="ＭＳ Ｐ明朝"/>
        <family val="1"/>
        <charset val="128"/>
      </rPr>
      <t>」を選択してください。</t>
    </r>
    <rPh sb="0" eb="1">
      <t>ツギ</t>
    </rPh>
    <rPh sb="2" eb="4">
      <t>ナイヨウ</t>
    </rPh>
    <rPh sb="10" eb="12">
      <t>ガイトウ</t>
    </rPh>
    <rPh sb="14" eb="17">
      <t>ヒガイトウ</t>
    </rPh>
    <rPh sb="19" eb="21">
      <t>センタク</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</si>
  <si>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</si>
  <si>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</si>
  <si>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</si>
  <si>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r>
      <t>次の内容について、「</t>
    </r>
    <r>
      <rPr>
        <sz val="11"/>
        <color theme="1"/>
        <rFont val="HGS創英角ｺﾞｼｯｸUB"/>
        <family val="3"/>
        <charset val="128"/>
      </rPr>
      <t>該当</t>
    </r>
    <r>
      <rPr>
        <sz val="11"/>
        <color theme="1"/>
        <rFont val="ＭＳ Ｐ明朝"/>
        <family val="1"/>
        <charset val="128"/>
      </rPr>
      <t>」「</t>
    </r>
    <r>
      <rPr>
        <sz val="11"/>
        <color theme="1"/>
        <rFont val="HGS創英角ｺﾞｼｯｸUB"/>
        <family val="3"/>
        <charset val="128"/>
      </rPr>
      <t>非該当</t>
    </r>
    <r>
      <rPr>
        <sz val="11"/>
        <color theme="1"/>
        <rFont val="ＭＳ Ｐ明朝"/>
        <family val="1"/>
        <charset val="128"/>
      </rPr>
      <t>」を選択してください。</t>
    </r>
    <rPh sb="0" eb="1">
      <t>ツギ</t>
    </rPh>
    <rPh sb="2" eb="4">
      <t>ナイヨウ</t>
    </rPh>
    <rPh sb="10" eb="12">
      <t>ガイトウ</t>
    </rPh>
    <rPh sb="14" eb="17">
      <t>ヒガイトウ</t>
    </rPh>
    <rPh sb="19" eb="21">
      <t>センタク</t>
    </rPh>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</si>
  <si>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</si>
  <si>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学級編制調整加配加算</t>
    <rPh sb="3" eb="4">
      <t>セイ</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</si>
  <si>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</si>
  <si>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</si>
  <si>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</si>
  <si>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</si>
  <si>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</si>
  <si>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</si>
  <si>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</si>
  <si>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</si>
  <si>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</si>
  <si>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</si>
  <si>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</si>
  <si>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神奈川区</t>
  </si>
  <si>
    <t>010</t>
  </si>
  <si>
    <t>000</t>
  </si>
  <si>
    <t>030</t>
  </si>
  <si>
    <t>南区</t>
  </si>
  <si>
    <t>040</t>
  </si>
  <si>
    <t>港南区</t>
  </si>
  <si>
    <t>041</t>
  </si>
  <si>
    <t>保土ケ谷区</t>
  </si>
  <si>
    <t>050</t>
  </si>
  <si>
    <t>旭区</t>
  </si>
  <si>
    <t>051</t>
  </si>
  <si>
    <t>磯子区</t>
  </si>
  <si>
    <t>060</t>
  </si>
  <si>
    <t>金沢区</t>
  </si>
  <si>
    <t>070</t>
  </si>
  <si>
    <t>港北区</t>
  </si>
  <si>
    <t>080</t>
  </si>
  <si>
    <t>緑区</t>
  </si>
  <si>
    <t>081</t>
  </si>
  <si>
    <t>青葉区</t>
  </si>
  <si>
    <t>082</t>
  </si>
  <si>
    <t>都筑区</t>
  </si>
  <si>
    <t>083</t>
  </si>
  <si>
    <t>戸塚区</t>
  </si>
  <si>
    <t>090</t>
  </si>
  <si>
    <t>栄区</t>
  </si>
  <si>
    <t>089</t>
  </si>
  <si>
    <t>泉区</t>
  </si>
  <si>
    <t>088</t>
  </si>
  <si>
    <t>瀬谷区</t>
  </si>
  <si>
    <t>091</t>
  </si>
  <si>
    <t>認定こども園（幼保連携型）</t>
  </si>
  <si>
    <t>認定こども園捜真幼稚園</t>
    <rPh sb="0" eb="2">
      <t>にんてい</t>
    </rPh>
    <rPh sb="5" eb="6">
      <t>えん</t>
    </rPh>
    <rPh sb="6" eb="8">
      <t>そうしん</t>
    </rPh>
    <rPh sb="8" eb="11">
      <t>ようちえん</t>
    </rPh>
    <phoneticPr fontId="12" type="Hiragana"/>
  </si>
  <si>
    <t>にんていこどもえんそうしんようちえん</t>
  </si>
  <si>
    <t>認定こども園山王台幼稚園</t>
  </si>
  <si>
    <t>にんていこどもえんさんのうだいようちえん</t>
  </si>
  <si>
    <t>関東学院六浦こども園</t>
    <rPh sb="0" eb="2">
      <t>かんとう</t>
    </rPh>
    <rPh sb="2" eb="4">
      <t>がくいん</t>
    </rPh>
    <rPh sb="4" eb="6">
      <t>むつうら</t>
    </rPh>
    <rPh sb="9" eb="10">
      <t>えん</t>
    </rPh>
    <phoneticPr fontId="12" type="Hiragana"/>
  </si>
  <si>
    <t>かんとうがくいんむつうらこどもえん</t>
  </si>
  <si>
    <t>幼保連携型認定こども園いのやま幼稚園・保育園</t>
  </si>
  <si>
    <t>にんていこどもえんいのやまいのやまようちえん</t>
  </si>
  <si>
    <t>認定こども園中野幼稚園中野どんぐり保育園</t>
    <rPh sb="0" eb="2">
      <t>にんてい</t>
    </rPh>
    <rPh sb="5" eb="6">
      <t>えん</t>
    </rPh>
    <rPh sb="6" eb="8">
      <t>なかの</t>
    </rPh>
    <rPh sb="8" eb="11">
      <t>ようちえん</t>
    </rPh>
    <rPh sb="11" eb="13">
      <t>なかの</t>
    </rPh>
    <rPh sb="17" eb="20">
      <t>ほいくえん</t>
    </rPh>
    <phoneticPr fontId="12" type="Hiragana"/>
  </si>
  <si>
    <t>にんていこどもえんなかのようちえんなかのどんく</t>
  </si>
  <si>
    <t>認定こども園ムロノキッズ室の木幼稚園</t>
    <rPh sb="17" eb="18">
      <t>エン</t>
    </rPh>
    <phoneticPr fontId="7"/>
  </si>
  <si>
    <t>にんていこどもえんむろのきっずむろのきようち</t>
  </si>
  <si>
    <t>関東学院のびのびのば園</t>
    <rPh sb="0" eb="2">
      <t>かんとう</t>
    </rPh>
    <rPh sb="2" eb="4">
      <t>がくいん</t>
    </rPh>
    <rPh sb="10" eb="11">
      <t>えん</t>
    </rPh>
    <phoneticPr fontId="12" type="Hiragana"/>
  </si>
  <si>
    <t>かんとうがくいんのびのびのばえん</t>
  </si>
  <si>
    <t>やつはしキッズ　八ッ橋幼稚園</t>
  </si>
  <si>
    <t>にんていこどもえんやつはしきっずやつはしよう</t>
  </si>
  <si>
    <t>あづまの幼稚園・あづまのナーサリー</t>
  </si>
  <si>
    <t>にんていこどもえんあづまのようちえん･あづ</t>
  </si>
  <si>
    <t>認定こども園はらのこ原幼稚園</t>
    <rPh sb="0" eb="2">
      <t>にんてい</t>
    </rPh>
    <rPh sb="5" eb="6">
      <t>えん</t>
    </rPh>
    <rPh sb="10" eb="11">
      <t>はら</t>
    </rPh>
    <rPh sb="11" eb="14">
      <t>ようちえん</t>
    </rPh>
    <phoneticPr fontId="12" type="Hiragana"/>
  </si>
  <si>
    <t>にんていこどもえんはらのこはらようちえん</t>
  </si>
  <si>
    <t>認定こども園三陽幼稚園・三陽保育園</t>
    <rPh sb="0" eb="2">
      <t>にんてい</t>
    </rPh>
    <rPh sb="5" eb="6">
      <t>えん</t>
    </rPh>
    <rPh sb="6" eb="8">
      <t>さんよう</t>
    </rPh>
    <rPh sb="8" eb="11">
      <t>ようちえん</t>
    </rPh>
    <rPh sb="12" eb="14">
      <t>さんよう</t>
    </rPh>
    <rPh sb="14" eb="17">
      <t>ほいくえん</t>
    </rPh>
    <phoneticPr fontId="12" type="Hiragana"/>
  </si>
  <si>
    <t>にんていこどもえんさんようようちえん･さんようほ</t>
  </si>
  <si>
    <t>ゆうゆうのもり幼保園</t>
    <rPh sb="7" eb="9">
      <t>ようほ</t>
    </rPh>
    <rPh sb="9" eb="10">
      <t>えん</t>
    </rPh>
    <phoneticPr fontId="12" type="Hiragana"/>
  </si>
  <si>
    <t>ゆうゆうのもりようほえん</t>
  </si>
  <si>
    <t>認定こども園エクレス</t>
    <rPh sb="0" eb="2">
      <t>にんてい</t>
    </rPh>
    <rPh sb="5" eb="6">
      <t>えん</t>
    </rPh>
    <phoneticPr fontId="12" type="Hiragana"/>
  </si>
  <si>
    <t>にんていこどもえんえくれす</t>
  </si>
  <si>
    <t>認定こども園峯岡幼稚園</t>
    <rPh sb="0" eb="2">
      <t>にんてい</t>
    </rPh>
    <rPh sb="5" eb="6">
      <t>えん</t>
    </rPh>
    <rPh sb="6" eb="7">
      <t>みね</t>
    </rPh>
    <rPh sb="7" eb="8">
      <t>おか</t>
    </rPh>
    <rPh sb="8" eb="11">
      <t>ようちえん</t>
    </rPh>
    <phoneticPr fontId="12" type="Hiragana"/>
  </si>
  <si>
    <t>にんていこどもえんみねおかようちえん</t>
  </si>
  <si>
    <t>認定こども園（幼稚園型）</t>
    <rPh sb="0" eb="2">
      <t>ニンテイ</t>
    </rPh>
    <rPh sb="5" eb="6">
      <t>エン</t>
    </rPh>
    <rPh sb="7" eb="10">
      <t>ヨウチエン</t>
    </rPh>
    <rPh sb="10" eb="11">
      <t>ガタ</t>
    </rPh>
    <phoneticPr fontId="5"/>
  </si>
  <si>
    <t>港北区</t>
    <rPh sb="0" eb="3">
      <t>コウホクク</t>
    </rPh>
    <phoneticPr fontId="5"/>
  </si>
  <si>
    <t>認定こども園高木学園附属幼稚園</t>
    <rPh sb="0" eb="2">
      <t>にんてい</t>
    </rPh>
    <rPh sb="5" eb="6">
      <t>えん</t>
    </rPh>
    <rPh sb="6" eb="15">
      <t>たかぎがくえんふぞくようちえん</t>
    </rPh>
    <phoneticPr fontId="12" type="Hiragana"/>
  </si>
  <si>
    <t>にんていこどもえんたかぎがくえんふぞくようちえん</t>
  </si>
  <si>
    <t>戸塚区</t>
    <rPh sb="0" eb="3">
      <t>トツカク</t>
    </rPh>
    <phoneticPr fontId="5"/>
  </si>
  <si>
    <t>認定こども園しらかば幼稚園</t>
    <rPh sb="0" eb="2">
      <t>にんてい</t>
    </rPh>
    <rPh sb="5" eb="6">
      <t>えん</t>
    </rPh>
    <rPh sb="10" eb="13">
      <t>ようちえん</t>
    </rPh>
    <phoneticPr fontId="12" type="Hiragana"/>
  </si>
  <si>
    <t>にんていこどもえんしらかばようちえん</t>
  </si>
  <si>
    <t>幼保連携型認定こども園南幼稚園</t>
    <rPh sb="0" eb="2">
      <t>ようほ</t>
    </rPh>
    <rPh sb="2" eb="5">
      <t>れんけいがた</t>
    </rPh>
    <rPh sb="5" eb="7">
      <t>にんてい</t>
    </rPh>
    <rPh sb="10" eb="11">
      <t>えん</t>
    </rPh>
    <rPh sb="11" eb="12">
      <t>みなみ</t>
    </rPh>
    <rPh sb="12" eb="15">
      <t>ようちえん</t>
    </rPh>
    <phoneticPr fontId="12" type="Hiragana"/>
  </si>
  <si>
    <t>ようほれんけいがたにんていこどもえんみなみよ</t>
  </si>
  <si>
    <t>認定こども園（幼稚園型）</t>
  </si>
  <si>
    <t>認定こども園竹の子幼稚園</t>
    <rPh sb="0" eb="2">
      <t>にんてい</t>
    </rPh>
    <rPh sb="5" eb="6">
      <t>えん</t>
    </rPh>
    <rPh sb="6" eb="7">
      <t>たけ</t>
    </rPh>
    <rPh sb="8" eb="9">
      <t>こ</t>
    </rPh>
    <rPh sb="9" eb="12">
      <t>ようちえん</t>
    </rPh>
    <phoneticPr fontId="12" type="Hiragana"/>
  </si>
  <si>
    <t>にんていこどもえんたけのこようちえん</t>
  </si>
  <si>
    <t>認定こども園日野幼稚園</t>
    <rPh sb="0" eb="2">
      <t>にんてい</t>
    </rPh>
    <rPh sb="5" eb="6">
      <t>えん</t>
    </rPh>
    <rPh sb="6" eb="8">
      <t>ひの</t>
    </rPh>
    <rPh sb="8" eb="11">
      <t>ようちえん</t>
    </rPh>
    <phoneticPr fontId="12" type="Hiragana"/>
  </si>
  <si>
    <t>にんていこどもえんひのようちえん</t>
  </si>
  <si>
    <t>認定こども園二俣川幼稚園</t>
    <rPh sb="0" eb="2">
      <t>にんてい</t>
    </rPh>
    <rPh sb="5" eb="6">
      <t>えん</t>
    </rPh>
    <rPh sb="6" eb="9">
      <t>ふたまたがわ</t>
    </rPh>
    <rPh sb="9" eb="12">
      <t>ようちえん</t>
    </rPh>
    <phoneticPr fontId="12" type="Hiragana"/>
  </si>
  <si>
    <t>にんていこどもえんふたまたがわようちえん</t>
  </si>
  <si>
    <t>認定こども園横浜あすか幼稚園</t>
    <rPh sb="0" eb="2">
      <t>にんてい</t>
    </rPh>
    <rPh sb="5" eb="6">
      <t>えん</t>
    </rPh>
    <rPh sb="6" eb="8">
      <t>よこはま</t>
    </rPh>
    <rPh sb="11" eb="14">
      <t>ようちえん</t>
    </rPh>
    <phoneticPr fontId="12" type="Hiragana"/>
  </si>
  <si>
    <t>にんていこどもえんよこはまあすかようちえん</t>
  </si>
  <si>
    <t>認定こども園横浜マドカ幼稚園</t>
    <rPh sb="0" eb="2">
      <t>にんてい</t>
    </rPh>
    <rPh sb="5" eb="6">
      <t>えん</t>
    </rPh>
    <rPh sb="6" eb="8">
      <t>よこはま</t>
    </rPh>
    <rPh sb="11" eb="14">
      <t>ようちえん</t>
    </rPh>
    <phoneticPr fontId="12" type="Hiragana"/>
  </si>
  <si>
    <t>にんていこどもえんよこはままどかようちえん</t>
  </si>
  <si>
    <t>瀬谷区</t>
    <rPh sb="0" eb="3">
      <t>セヤク</t>
    </rPh>
    <phoneticPr fontId="5"/>
  </si>
  <si>
    <t>泉区</t>
    <rPh sb="0" eb="2">
      <t>イズミク</t>
    </rPh>
    <phoneticPr fontId="5"/>
  </si>
  <si>
    <t>青葉区</t>
    <rPh sb="0" eb="3">
      <t>アオバク</t>
    </rPh>
    <phoneticPr fontId="5"/>
  </si>
  <si>
    <t>認定こども園ナザレ幼稚園</t>
    <rPh sb="0" eb="2">
      <t>にんてい</t>
    </rPh>
    <rPh sb="5" eb="6">
      <t>えん</t>
    </rPh>
    <rPh sb="9" eb="12">
      <t>ようちえん</t>
    </rPh>
    <phoneticPr fontId="12" type="Hiragana"/>
  </si>
  <si>
    <t>にんていこどもえんなざれようちえん</t>
  </si>
  <si>
    <t>認定こども園横浜黎明幼稚園</t>
    <rPh sb="0" eb="2">
      <t>にんてい</t>
    </rPh>
    <rPh sb="5" eb="6">
      <t>えん</t>
    </rPh>
    <rPh sb="6" eb="8">
      <t>よこはま</t>
    </rPh>
    <rPh sb="8" eb="10">
      <t>れいめい</t>
    </rPh>
    <rPh sb="10" eb="13">
      <t>ようちえん</t>
    </rPh>
    <phoneticPr fontId="12" type="Hiragana"/>
  </si>
  <si>
    <t>にんていこどもえんよこはまれいめいようちえん</t>
  </si>
  <si>
    <t>中区</t>
    <rPh sb="0" eb="2">
      <t>ナカク</t>
    </rPh>
    <phoneticPr fontId="5"/>
  </si>
  <si>
    <t>ぬくもりの森しんばしやよい台こども園やよい台幼稚園</t>
  </si>
  <si>
    <t>ぬくもりのもりしんばしやよいだいこどもえん</t>
  </si>
  <si>
    <t>いいじまひがしこども園　飯島東幼稚園・飯島東保育園</t>
  </si>
  <si>
    <t>いいじまひがしこどもえんいいじまひがし</t>
  </si>
  <si>
    <t>認定こども園やまゆりキッズ 横浜みずほ幼稚園</t>
  </si>
  <si>
    <t>にんていこどもえんやまゆりきっずよこはまみす</t>
  </si>
  <si>
    <t>青葉区</t>
    <rPh sb="0" eb="3">
      <t>アオバク</t>
    </rPh>
    <phoneticPr fontId="16"/>
  </si>
  <si>
    <t>認定こども園野庭聖佳幼稚園</t>
    <rPh sb="0" eb="2">
      <t>にんてい</t>
    </rPh>
    <rPh sb="5" eb="6">
      <t>えん</t>
    </rPh>
    <rPh sb="6" eb="7">
      <t>の</t>
    </rPh>
    <rPh sb="7" eb="8">
      <t>にわ</t>
    </rPh>
    <rPh sb="8" eb="10">
      <t>せいか</t>
    </rPh>
    <rPh sb="10" eb="13">
      <t>ようちえん</t>
    </rPh>
    <phoneticPr fontId="12" type="Hiragana"/>
  </si>
  <si>
    <t>にんていこどもえんのばせいかようちえん</t>
  </si>
  <si>
    <t>認定こども園岡津幼稚園</t>
    <rPh sb="0" eb="2">
      <t>にんてい</t>
    </rPh>
    <rPh sb="5" eb="6">
      <t>えん</t>
    </rPh>
    <rPh sb="6" eb="8">
      <t>おかつ</t>
    </rPh>
    <rPh sb="8" eb="11">
      <t>ようちえん</t>
    </rPh>
    <phoneticPr fontId="12" type="Hiragana"/>
  </si>
  <si>
    <t>にんていこどもえんおかづようちえん</t>
  </si>
  <si>
    <t>幼保連携型認定こども園みどり幼稚園</t>
    <rPh sb="0" eb="2">
      <t>ようほ</t>
    </rPh>
    <rPh sb="2" eb="5">
      <t>れんけいがた</t>
    </rPh>
    <rPh sb="5" eb="7">
      <t>にんてい</t>
    </rPh>
    <rPh sb="10" eb="11">
      <t>えん</t>
    </rPh>
    <rPh sb="14" eb="17">
      <t>ようちえん</t>
    </rPh>
    <phoneticPr fontId="12" type="Hiragana"/>
  </si>
  <si>
    <t>ようほれんけいがたにんていこどもえんみどりよ</t>
  </si>
  <si>
    <t>幼保連携型認定こども園みなみ幼稚園</t>
    <rPh sb="0" eb="2">
      <t>ようほ</t>
    </rPh>
    <rPh sb="2" eb="5">
      <t>れんけいがた</t>
    </rPh>
    <rPh sb="5" eb="7">
      <t>にんてい</t>
    </rPh>
    <rPh sb="10" eb="11">
      <t>えん</t>
    </rPh>
    <rPh sb="14" eb="17">
      <t>ようちえん</t>
    </rPh>
    <phoneticPr fontId="12" type="Hiragana"/>
  </si>
  <si>
    <t>ようほれんけいがたみなみようちえん</t>
  </si>
  <si>
    <t>認定こども園泉ヶ丘幼稚園</t>
    <rPh sb="0" eb="2">
      <t>にんてい</t>
    </rPh>
    <rPh sb="5" eb="6">
      <t>えん</t>
    </rPh>
    <rPh sb="6" eb="9">
      <t>いずみがおか</t>
    </rPh>
    <rPh sb="9" eb="12">
      <t>ようちえん</t>
    </rPh>
    <phoneticPr fontId="12" type="Hiragana"/>
  </si>
  <si>
    <t>にんていこどもえんいずみがおかようちえん</t>
  </si>
  <si>
    <t>希望ヶ丘幼稚園　希望ヶ丘保育園</t>
  </si>
  <si>
    <t>にんていこどもえんきぼうがおかようちえん</t>
  </si>
  <si>
    <t>認定こども園いづみ幼稚園</t>
    <rPh sb="0" eb="2">
      <t>にんてい</t>
    </rPh>
    <rPh sb="5" eb="6">
      <t>えん</t>
    </rPh>
    <rPh sb="9" eb="12">
      <t>ようちえん</t>
    </rPh>
    <phoneticPr fontId="12" type="Hiragana"/>
  </si>
  <si>
    <t>にんていこどもえんいづみようちえん</t>
  </si>
  <si>
    <t>認定こども園明成幼稚園</t>
    <rPh sb="0" eb="2">
      <t>にんてい</t>
    </rPh>
    <rPh sb="5" eb="6">
      <t>えん</t>
    </rPh>
    <rPh sb="6" eb="7">
      <t>あきら</t>
    </rPh>
    <rPh sb="7" eb="8">
      <t>しげる</t>
    </rPh>
    <rPh sb="8" eb="11">
      <t>ようちえん</t>
    </rPh>
    <phoneticPr fontId="12" type="Hiragana"/>
  </si>
  <si>
    <t>にんていこどもえんめいせいようちえん</t>
  </si>
  <si>
    <t>幼保連携型認定こども園ひまわり幼稚園</t>
    <rPh sb="0" eb="2">
      <t>ようほ</t>
    </rPh>
    <rPh sb="2" eb="5">
      <t>れんけいがた</t>
    </rPh>
    <rPh sb="5" eb="7">
      <t>にんてい</t>
    </rPh>
    <rPh sb="10" eb="11">
      <t>えん</t>
    </rPh>
    <rPh sb="15" eb="18">
      <t>ようちえん</t>
    </rPh>
    <phoneticPr fontId="12" type="Hiragana"/>
  </si>
  <si>
    <t>ようほれんけいがたにんていこどもえんひまわり</t>
  </si>
  <si>
    <t>なかよしこども園</t>
    <rPh sb="7" eb="8">
      <t>えん</t>
    </rPh>
    <phoneticPr fontId="12" type="Hiragana"/>
  </si>
  <si>
    <t>なかよしこどもえん</t>
  </si>
  <si>
    <t>認定こども園オーセルわかば幼稚園</t>
    <rPh sb="0" eb="2">
      <t>にんてい</t>
    </rPh>
    <rPh sb="5" eb="6">
      <t>えん</t>
    </rPh>
    <rPh sb="13" eb="16">
      <t>ようちえん</t>
    </rPh>
    <phoneticPr fontId="12" type="Hiragana"/>
  </si>
  <si>
    <t>にんていこどもえんおーせるわかばようちえん</t>
  </si>
  <si>
    <t>認定こども園（幼保連携型）</t>
    <rPh sb="0" eb="2">
      <t>ニンテイ</t>
    </rPh>
    <rPh sb="5" eb="6">
      <t>エン</t>
    </rPh>
    <rPh sb="7" eb="9">
      <t>ヨウホ</t>
    </rPh>
    <rPh sb="9" eb="12">
      <t>レンケイガタ</t>
    </rPh>
    <phoneticPr fontId="5"/>
  </si>
  <si>
    <t>鶴見区</t>
    <rPh sb="0" eb="3">
      <t>ツルミク</t>
    </rPh>
    <phoneticPr fontId="5"/>
  </si>
  <si>
    <t>あさひ台幼稚園</t>
  </si>
  <si>
    <t>にんていこどもえんあさひだいようちえん</t>
  </si>
  <si>
    <t>あきば幼保連携型認定こども園</t>
    <rPh sb="3" eb="10">
      <t>ようほれんけいがたにんてい</t>
    </rPh>
    <rPh sb="13" eb="14">
      <t>えん</t>
    </rPh>
    <phoneticPr fontId="12" type="Hiragana"/>
  </si>
  <si>
    <t>あきばようほれんけいがたにんていこどもえん</t>
  </si>
  <si>
    <t>金沢区</t>
    <rPh sb="0" eb="3">
      <t>カナザワク</t>
    </rPh>
    <phoneticPr fontId="5"/>
  </si>
  <si>
    <t>学校法人新栄学園認定こども園金沢白百合幼稚園</t>
    <rPh sb="0" eb="2">
      <t>がっこう</t>
    </rPh>
    <rPh sb="2" eb="4">
      <t>ほうじん</t>
    </rPh>
    <rPh sb="4" eb="6">
      <t>しんえい</t>
    </rPh>
    <rPh sb="6" eb="8">
      <t>がくえん</t>
    </rPh>
    <rPh sb="8" eb="10">
      <t>にんてい</t>
    </rPh>
    <rPh sb="13" eb="14">
      <t>えん</t>
    </rPh>
    <rPh sb="14" eb="16">
      <t>かなざわ</t>
    </rPh>
    <rPh sb="16" eb="19">
      <t>しらゆり</t>
    </rPh>
    <rPh sb="19" eb="22">
      <t>ようちえん</t>
    </rPh>
    <phoneticPr fontId="12" type="Hiragana"/>
  </si>
  <si>
    <t>にんていこどもえんかなざわしらゆりようちえん</t>
  </si>
  <si>
    <t>認定こども園富士塚幼稚園・保育園</t>
  </si>
  <si>
    <t>にんていこどもえんふじづかようちえん・ほいくえん</t>
  </si>
  <si>
    <t>幼保連携型認定こども園ＹＭＣＡとつか保育園</t>
    <rPh sb="0" eb="7">
      <t>ようほれんけいがたにんてい</t>
    </rPh>
    <rPh sb="10" eb="11">
      <t>えん</t>
    </rPh>
    <rPh sb="18" eb="20">
      <t>ほいく</t>
    </rPh>
    <rPh sb="20" eb="21">
      <t>えん</t>
    </rPh>
    <phoneticPr fontId="12" type="Hiragana"/>
  </si>
  <si>
    <t>ようほれんけいがたにんていこどもえんＹＭＣＡとつかほいくえん</t>
  </si>
  <si>
    <t>認定こども園（幼保連携型）</t>
    <rPh sb="0" eb="2">
      <t>ニンテイ</t>
    </rPh>
    <rPh sb="5" eb="6">
      <t>エン</t>
    </rPh>
    <rPh sb="7" eb="9">
      <t>ヨウホ</t>
    </rPh>
    <rPh sb="9" eb="12">
      <t>レンケイガタ</t>
    </rPh>
    <phoneticPr fontId="0"/>
  </si>
  <si>
    <t>幼保連携型認定こども園ＹＭＣＡつるみ保育園</t>
    <rPh sb="0" eb="7">
      <t>ようほれんけいがたにんてい</t>
    </rPh>
    <rPh sb="10" eb="11">
      <t>えん</t>
    </rPh>
    <rPh sb="18" eb="21">
      <t>ほいくえん</t>
    </rPh>
    <phoneticPr fontId="12" type="Hiragana"/>
  </si>
  <si>
    <t>ようほれんけいがたにんていこどもえんＹＭＣＡつるみほいくえん</t>
  </si>
  <si>
    <t>うちゅうこども園やまて</t>
    <rPh sb="7" eb="8">
      <t>えん</t>
    </rPh>
    <phoneticPr fontId="12" type="Hiragana"/>
  </si>
  <si>
    <t>うちゅうこどもえんやまて</t>
  </si>
  <si>
    <t>青葉区</t>
    <rPh sb="0" eb="3">
      <t>あおばく</t>
    </rPh>
    <phoneticPr fontId="5" type="Hiragana"/>
  </si>
  <si>
    <t>うちゅうこども園たんまち</t>
    <rPh sb="7" eb="8">
      <t>えん</t>
    </rPh>
    <phoneticPr fontId="12" type="Hiragana"/>
  </si>
  <si>
    <t>うちゅうこどもえんたんまち</t>
  </si>
  <si>
    <t>認定こども園（幼保連携型）</t>
    <rPh sb="0" eb="2">
      <t>にんてい</t>
    </rPh>
    <rPh sb="5" eb="6">
      <t>えん</t>
    </rPh>
    <phoneticPr fontId="5" type="Hiragana"/>
  </si>
  <si>
    <t>幼保連携型認定こども園岸根こども園</t>
    <rPh sb="0" eb="7">
      <t>ようほれんけいがたにんてい</t>
    </rPh>
    <rPh sb="10" eb="11">
      <t>えん</t>
    </rPh>
    <rPh sb="11" eb="13">
      <t>きしね</t>
    </rPh>
    <rPh sb="16" eb="17">
      <t>えん</t>
    </rPh>
    <phoneticPr fontId="12" type="Hiragana"/>
  </si>
  <si>
    <t>きしねこどもえん</t>
  </si>
  <si>
    <t>認定こども園（幼保連携型）</t>
    <rPh sb="0" eb="2">
      <t>ニンテイ</t>
    </rPh>
    <rPh sb="5" eb="6">
      <t>エン</t>
    </rPh>
    <rPh sb="7" eb="9">
      <t>ヨウホ</t>
    </rPh>
    <rPh sb="9" eb="11">
      <t>レンケイ</t>
    </rPh>
    <rPh sb="11" eb="12">
      <t>カタ</t>
    </rPh>
    <phoneticPr fontId="5"/>
  </si>
  <si>
    <t>幼保連携型認定こども園二ツ橋あいりん幼稚園</t>
    <rPh sb="0" eb="5">
      <t>ようほれんけいがた</t>
    </rPh>
    <rPh sb="5" eb="7">
      <t>にんてい</t>
    </rPh>
    <rPh sb="10" eb="11">
      <t>えん</t>
    </rPh>
    <rPh sb="11" eb="12">
      <t>ふた</t>
    </rPh>
    <rPh sb="13" eb="14">
      <t>ばし</t>
    </rPh>
    <rPh sb="18" eb="21">
      <t>ようちえん</t>
    </rPh>
    <phoneticPr fontId="12" type="Hiragana"/>
  </si>
  <si>
    <t>ようほれんけいがたにんていこどもえんふたつばしあいりんようちえん</t>
  </si>
  <si>
    <t>認定こども園あざみ野白ゆり幼稚園</t>
  </si>
  <si>
    <t>にんていこどもえんあざみのしらゆりようちえん</t>
  </si>
  <si>
    <t>認定こども園大谷幼稚園</t>
    <rPh sb="6" eb="8">
      <t>おおたに</t>
    </rPh>
    <rPh sb="8" eb="11">
      <t>ようちえん</t>
    </rPh>
    <phoneticPr fontId="12" type="Hiragana"/>
  </si>
  <si>
    <t>にんていこどもえんおおたにようちえん</t>
  </si>
  <si>
    <t>認定こども園（幼稚園型）</t>
    <rPh sb="7" eb="11">
      <t>ようちえんがた</t>
    </rPh>
    <phoneticPr fontId="5" type="Hiragana"/>
  </si>
  <si>
    <t>認定こども園大場白ゆり幼稚園</t>
  </si>
  <si>
    <t>にんていこどもえんおおばしらゆりようちえん</t>
  </si>
  <si>
    <t>しんよしだこども園</t>
    <rPh sb="8" eb="9">
      <t>えん</t>
    </rPh>
    <phoneticPr fontId="12" type="Hiragana"/>
  </si>
  <si>
    <t>しんよしだこどもえん</t>
  </si>
  <si>
    <t>中区</t>
    <rPh sb="0" eb="2">
      <t>ナカク</t>
    </rPh>
    <phoneticPr fontId="1"/>
  </si>
  <si>
    <t>港北区</t>
    <rPh sb="0" eb="2">
      <t>コウホク</t>
    </rPh>
    <rPh sb="2" eb="3">
      <t>ク</t>
    </rPh>
    <phoneticPr fontId="1"/>
  </si>
  <si>
    <t>認定こども園（幼保連携型）</t>
    <rPh sb="0" eb="2">
      <t>ニンテイ</t>
    </rPh>
    <rPh sb="5" eb="6">
      <t>エン</t>
    </rPh>
    <phoneticPr fontId="1"/>
  </si>
  <si>
    <t>横濱中華學院認定こども園</t>
  </si>
  <si>
    <t>よこはまちゅうかがくいんにんていこどもえん</t>
  </si>
  <si>
    <t>青葉区</t>
    <rPh sb="0" eb="3">
      <t>アオバク</t>
    </rPh>
    <phoneticPr fontId="1"/>
  </si>
  <si>
    <t>つどいの森もみの木こども園</t>
    <rPh sb="4" eb="5">
      <t>もり</t>
    </rPh>
    <phoneticPr fontId="12" type="Hiragana"/>
  </si>
  <si>
    <t>つどいのもりもみのきこどもえん</t>
  </si>
  <si>
    <t>泉区</t>
    <rPh sb="0" eb="2">
      <t>イズミク</t>
    </rPh>
    <phoneticPr fontId="1"/>
  </si>
  <si>
    <t>幼保連携型認定こども園 YMCAいずみ保育園</t>
  </si>
  <si>
    <t>にんていこどもえんわいえむしーえーいずみほいくえん</t>
  </si>
  <si>
    <t>認定こども園宮の台幼稚園</t>
  </si>
  <si>
    <t>にんていこどもえんみやのだいようちえん</t>
  </si>
  <si>
    <t>港南区</t>
    <rPh sb="0" eb="3">
      <t>コウナンク</t>
    </rPh>
    <phoneticPr fontId="12"/>
  </si>
  <si>
    <t>認定こども園森が丘幼稚園</t>
    <rPh sb="6" eb="7">
      <t>もり</t>
    </rPh>
    <rPh sb="8" eb="9">
      <t>おか</t>
    </rPh>
    <rPh sb="9" eb="12">
      <t>ようちえん</t>
    </rPh>
    <phoneticPr fontId="12" type="Hiragana"/>
  </si>
  <si>
    <t>にんていこどもえんもりがおかようちえん</t>
  </si>
  <si>
    <t>認定こども園（幼稚園型）</t>
    <rPh sb="0" eb="2">
      <t>ニンテイ</t>
    </rPh>
    <rPh sb="5" eb="6">
      <t>エン</t>
    </rPh>
    <rPh sb="7" eb="10">
      <t>ヨウチエン</t>
    </rPh>
    <rPh sb="10" eb="11">
      <t>ガタ</t>
    </rPh>
    <phoneticPr fontId="1"/>
  </si>
  <si>
    <t>新羽幼稚園</t>
  </si>
  <si>
    <t>にっぱようちえん</t>
  </si>
  <si>
    <t>認定こども園（幼保連携型）</t>
    <rPh sb="0" eb="2">
      <t>ニンテイ</t>
    </rPh>
    <rPh sb="5" eb="6">
      <t>エン</t>
    </rPh>
    <phoneticPr fontId="12"/>
  </si>
  <si>
    <t>青葉区</t>
    <rPh sb="0" eb="3">
      <t>アオバク</t>
    </rPh>
    <phoneticPr fontId="12"/>
  </si>
  <si>
    <t>幼保連携型認定こども園青葉台幼稚園</t>
    <rPh sb="0" eb="5">
      <t>ようほれんけいがた</t>
    </rPh>
    <rPh sb="5" eb="7">
      <t>にんてい</t>
    </rPh>
    <rPh sb="10" eb="11">
      <t>えん</t>
    </rPh>
    <phoneticPr fontId="12" type="Hiragana"/>
  </si>
  <si>
    <t>ようほれんけいがたにんていこどもえんあおばだいようちえん</t>
  </si>
  <si>
    <t>南区</t>
    <rPh sb="0" eb="2">
      <t>ミナミク</t>
    </rPh>
    <phoneticPr fontId="16"/>
  </si>
  <si>
    <t>港北区</t>
    <rPh sb="0" eb="3">
      <t>こうほくく</t>
    </rPh>
    <phoneticPr fontId="16" type="Hiragana"/>
  </si>
  <si>
    <t>戸塚区</t>
    <rPh sb="0" eb="3">
      <t>トツカク</t>
    </rPh>
    <phoneticPr fontId="16"/>
  </si>
  <si>
    <t>認定こども園（幼保連携型）</t>
    <rPh sb="0" eb="2">
      <t>ニンテイ</t>
    </rPh>
    <rPh sb="5" eb="6">
      <t>エン</t>
    </rPh>
    <phoneticPr fontId="16"/>
  </si>
  <si>
    <t>泉区</t>
    <rPh sb="0" eb="2">
      <t>イズミク</t>
    </rPh>
    <phoneticPr fontId="16"/>
  </si>
  <si>
    <t>認定こども園上飯田幼稚園</t>
  </si>
  <si>
    <t>にんていこどもえんかみいいだようちえん</t>
  </si>
  <si>
    <t>旭区</t>
    <rPh sb="0" eb="1">
      <t>アサヒ</t>
    </rPh>
    <rPh sb="1" eb="2">
      <t>ク</t>
    </rPh>
    <phoneticPr fontId="16"/>
  </si>
  <si>
    <t>若葉台こども園</t>
  </si>
  <si>
    <t>ようほれんけいがたにんていこどもえんわかばだいこどもえん</t>
  </si>
  <si>
    <t>川井宿幼保連携型認定こども園</t>
  </si>
  <si>
    <t>かわいじゅくようほれんけいがたにんていこどもえん</t>
  </si>
  <si>
    <t>認定こども園（幼稚園型）</t>
    <rPh sb="0" eb="2">
      <t>ニンテイ</t>
    </rPh>
    <rPh sb="5" eb="6">
      <t>エン</t>
    </rPh>
    <rPh sb="7" eb="10">
      <t>ヨウチエン</t>
    </rPh>
    <rPh sb="10" eb="11">
      <t>ガタ</t>
    </rPh>
    <phoneticPr fontId="16"/>
  </si>
  <si>
    <t>認定こども園しのはら幼稚園</t>
  </si>
  <si>
    <t>にんていこどもえんしのはらようちえん</t>
  </si>
  <si>
    <t>認定こども園上の原幼稚園</t>
    <rPh sb="0" eb="2">
      <t>にんてい</t>
    </rPh>
    <rPh sb="5" eb="6">
      <t>えん</t>
    </rPh>
    <rPh sb="6" eb="7">
      <t>うえ</t>
    </rPh>
    <rPh sb="8" eb="9">
      <t>はら</t>
    </rPh>
    <rPh sb="9" eb="12">
      <t>ようちえん</t>
    </rPh>
    <phoneticPr fontId="12" type="Hiragana"/>
  </si>
  <si>
    <t>にんていこどもえんうえのはらようちえん</t>
  </si>
  <si>
    <t>荏田北幼保連携型認定こども園</t>
    <rPh sb="0" eb="3">
      <t>えだきた</t>
    </rPh>
    <rPh sb="3" eb="10">
      <t>ようほれんけいがたにんてい</t>
    </rPh>
    <rPh sb="13" eb="14">
      <t>えん</t>
    </rPh>
    <phoneticPr fontId="12" type="Hiragana"/>
  </si>
  <si>
    <t>えだきたようほれんけいがたにんていこどもえん</t>
  </si>
  <si>
    <t>幼保連携型認定こども園YMCA東とつか保育園</t>
    <rPh sb="0" eb="7">
      <t>ようほれんけいがたにんてい</t>
    </rPh>
    <rPh sb="10" eb="11">
      <t>えん</t>
    </rPh>
    <rPh sb="15" eb="16">
      <t>ひがし</t>
    </rPh>
    <rPh sb="19" eb="22">
      <t>ほいくえん</t>
    </rPh>
    <phoneticPr fontId="12" type="Hiragana"/>
  </si>
  <si>
    <t>ようほれんけいがたこどもえんわいえむしーえーひがしとつかほいくえん</t>
  </si>
  <si>
    <t>港北区</t>
    <rPh sb="0" eb="3">
      <t>こうほくく</t>
    </rPh>
    <phoneticPr fontId="12" type="Hiragana"/>
  </si>
  <si>
    <t>横浜りとるぱんぷきんず</t>
  </si>
  <si>
    <t>よこはまりとるぱんぷきんず</t>
  </si>
  <si>
    <t>保土ケ谷区</t>
    <rPh sb="0" eb="4">
      <t>ホドガヤ</t>
    </rPh>
    <rPh sb="4" eb="5">
      <t>ク</t>
    </rPh>
    <phoneticPr fontId="3"/>
  </si>
  <si>
    <t>あかいとりこども園</t>
  </si>
  <si>
    <t>ようほれんけいがたこどもえんあかいとりこどもえん</t>
  </si>
  <si>
    <t>幼保連携型認定こども園和田愛児園</t>
    <rPh sb="0" eb="2">
      <t>ようほ</t>
    </rPh>
    <rPh sb="2" eb="4">
      <t>れんけい</t>
    </rPh>
    <rPh sb="4" eb="5">
      <t>かた</t>
    </rPh>
    <rPh sb="5" eb="7">
      <t>にんてい</t>
    </rPh>
    <rPh sb="10" eb="11">
      <t>えん</t>
    </rPh>
    <rPh sb="11" eb="13">
      <t>わだ</t>
    </rPh>
    <rPh sb="13" eb="14">
      <t>あい</t>
    </rPh>
    <rPh sb="14" eb="15">
      <t>じ</t>
    </rPh>
    <rPh sb="15" eb="16">
      <t>えん</t>
    </rPh>
    <phoneticPr fontId="12" type="Hiragana"/>
  </si>
  <si>
    <t>ようほれんけいがたにんていこどもえんわだあいじえん</t>
  </si>
  <si>
    <t>認定こども園横浜三輪幼稚園</t>
    <rPh sb="0" eb="2">
      <t>ニンテイ</t>
    </rPh>
    <rPh sb="5" eb="6">
      <t>エン</t>
    </rPh>
    <rPh sb="6" eb="8">
      <t>ヨコハマ</t>
    </rPh>
    <rPh sb="8" eb="10">
      <t>ミワ</t>
    </rPh>
    <rPh sb="10" eb="13">
      <t>ヨウチエン</t>
    </rPh>
    <phoneticPr fontId="9"/>
  </si>
  <si>
    <t>にんていこどもえんよこはまみわようちえん</t>
  </si>
  <si>
    <t>認定こども園育和幼稚園</t>
    <rPh sb="0" eb="2">
      <t>ニンテイ</t>
    </rPh>
    <rPh sb="5" eb="6">
      <t>エン</t>
    </rPh>
    <rPh sb="6" eb="7">
      <t>イク</t>
    </rPh>
    <rPh sb="7" eb="8">
      <t>ワ</t>
    </rPh>
    <rPh sb="8" eb="11">
      <t>ヨウチエン</t>
    </rPh>
    <phoneticPr fontId="9"/>
  </si>
  <si>
    <t>にんていこどもえんいくわようちえん</t>
  </si>
  <si>
    <t>かぜのねこども園</t>
  </si>
  <si>
    <t>かぜのねこどもえん</t>
  </si>
  <si>
    <t>こども園よこはま風の遊育園</t>
  </si>
  <si>
    <t>こどもえんよこはまかぜのゆういくえん</t>
  </si>
  <si>
    <t>認定こども園星川ルーナ</t>
  </si>
  <si>
    <t>にんていこどもえんほしかわるーな</t>
  </si>
  <si>
    <t>認定こども園森のルーナ</t>
  </si>
  <si>
    <t>にんていこどもえんもりのるーな</t>
  </si>
  <si>
    <t>認定こども園りとるルーナ</t>
    <rPh sb="0" eb="2">
      <t>ニンテイ</t>
    </rPh>
    <rPh sb="5" eb="6">
      <t>エン</t>
    </rPh>
    <phoneticPr fontId="9"/>
  </si>
  <si>
    <t>にんていこどもえんりとるるーな</t>
  </si>
  <si>
    <t>幼保連携型認定こども園　かおり幼稚園</t>
  </si>
  <si>
    <t>ようほれんけいがたにんていこどもえんかおりようちえん</t>
  </si>
  <si>
    <t>幼保連携型認定こども園　睦町保育園</t>
  </si>
  <si>
    <t>ようほれんけいがたにんていこどもえん　むつみちょうほいくえん</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</si>
  <si>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</si>
  <si>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</si>
  <si>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専門リーダー</t>
    <rPh sb="0" eb="2">
      <t>センモン</t>
    </rPh>
    <phoneticPr fontId="1"/>
  </si>
  <si>
    <t>職員処遇改善費（月額）（人数Ｃ×50,420円）</t>
    <rPh sb="0" eb="2">
      <t>ショクイン</t>
    </rPh>
    <rPh sb="2" eb="4">
      <t>ショグウ</t>
    </rPh>
    <rPh sb="4" eb="6">
      <t>カイゼン</t>
    </rPh>
    <rPh sb="6" eb="7">
      <t>ヒ</t>
    </rPh>
    <rPh sb="8" eb="10">
      <t>ゲツガク</t>
    </rPh>
    <rPh sb="22" eb="23">
      <t>エン</t>
    </rPh>
    <phoneticPr fontId="1"/>
  </si>
  <si>
    <t>加算見込額（人数Ｃ×50,420円×賃金改善実施月数）</t>
    <rPh sb="0" eb="2">
      <t>カサン</t>
    </rPh>
    <rPh sb="2" eb="4">
      <t>ミコミ</t>
    </rPh>
    <rPh sb="4" eb="5">
      <t>ガク</t>
    </rPh>
    <phoneticPr fontId="1"/>
  </si>
  <si>
    <r>
      <t xml:space="preserve">栄養管理加算
</t>
    </r>
    <r>
      <rPr>
        <sz val="8.5"/>
        <color theme="1"/>
        <rFont val="ＭＳ Ｐゴシック"/>
        <family val="3"/>
        <charset val="128"/>
      </rPr>
      <t>※</t>
    </r>
    <r>
      <rPr>
        <u/>
        <sz val="8.5"/>
        <color theme="1"/>
        <rFont val="ＭＳ Ｐゴシック"/>
        <family val="3"/>
        <charset val="128"/>
      </rPr>
      <t>配置のみ「あり」を選択</t>
    </r>
    <r>
      <rPr>
        <sz val="8.5"/>
        <color theme="1"/>
        <rFont val="ＭＳ Ｐゴシック"/>
        <family val="3"/>
        <charset val="128"/>
      </rPr>
      <t>（兼務、嘱託は「なし」を選択）</t>
    </r>
    <rPh sb="17" eb="19">
      <t>センタク</t>
    </rPh>
    <rPh sb="20" eb="22">
      <t>ケンム</t>
    </rPh>
    <rPh sb="23" eb="25">
      <t>ショクタク</t>
    </rPh>
    <rPh sb="31" eb="33">
      <t>センタク</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</si>
  <si>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</si>
  <si>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※年齢別児童数には、４月時点の利用子ども数又は「平均年齢別児童数計算表」により計算した平均児童数が表示されます。</t>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</si>
  <si>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</si>
  <si>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</si>
  <si>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r>
      <t xml:space="preserve">３歳児
</t>
    </r>
    <r>
      <rPr>
        <sz val="9.5"/>
        <color theme="1"/>
        <rFont val="ＭＳ Ｐゴシック"/>
        <family val="3"/>
        <charset val="128"/>
        <scheme val="minor"/>
      </rPr>
      <t>（満３歳児を除く）</t>
    </r>
    <rPh sb="1" eb="3">
      <t>サイジ</t>
    </rPh>
    <rPh sb="5" eb="6">
      <t>マン</t>
    </rPh>
    <rPh sb="7" eb="9">
      <t>サイジ</t>
    </rPh>
    <rPh sb="10" eb="11">
      <t>ノゾ</t>
    </rPh>
    <phoneticPr fontId="1"/>
  </si>
  <si>
    <t>令和８年度　処遇改善等加算区分３及び職員処遇改善費　申請書　入力シート</t>
    <phoneticPr fontId="1"/>
  </si>
  <si>
    <r>
      <rPr>
        <u val="double"/>
        <sz val="16"/>
        <color theme="1"/>
        <rFont val="BIZ UDPゴシック"/>
        <family val="3"/>
        <charset val="128"/>
      </rPr>
      <t xml:space="preserve">　必ず、説明テキストを確認しながら、作成してください。
</t>
    </r>
    <r>
      <rPr>
        <sz val="16"/>
        <color theme="1"/>
        <rFont val="BIZ UDPゴシック"/>
        <family val="3"/>
        <charset val="128"/>
      </rPr>
      <t>　 　●処遇改善等加算区分１・２・３及び職員処遇改善費
　　　  ～制度編～　（令和８年４月版）
　　 ●処遇改善等加算区分３及び職員処遇改善費　
　　　　申請事務手続き編　（令和８年10月版）
　★</t>
    </r>
    <r>
      <rPr>
        <u/>
        <sz val="16"/>
        <color theme="1"/>
        <rFont val="BIZ UDPゴシック"/>
        <family val="3"/>
        <charset val="128"/>
      </rPr>
      <t xml:space="preserve">近年、テキスト通りに作成しなかったことによる書類の訂正、
</t>
    </r>
    <r>
      <rPr>
        <sz val="16"/>
        <color theme="1"/>
        <rFont val="BIZ UDPゴシック"/>
        <family val="3"/>
        <charset val="128"/>
      </rPr>
      <t>　 　</t>
    </r>
    <r>
      <rPr>
        <u/>
        <sz val="16"/>
        <color theme="1"/>
        <rFont val="BIZ UDPゴシック"/>
        <family val="3"/>
        <charset val="128"/>
      </rPr>
      <t xml:space="preserve">テキスト内に回答が書いてあるお問い合わせが非常に増え
</t>
    </r>
    <r>
      <rPr>
        <sz val="16"/>
        <color theme="1"/>
        <rFont val="BIZ UDPゴシック"/>
        <family val="3"/>
        <charset val="128"/>
      </rPr>
      <t xml:space="preserve">　　 </t>
    </r>
    <r>
      <rPr>
        <u/>
        <sz val="16"/>
        <color theme="1"/>
        <rFont val="BIZ UDPゴシック"/>
        <family val="3"/>
        <charset val="128"/>
      </rPr>
      <t>ています。ご協力をお願いいたします。</t>
    </r>
    <rPh sb="1" eb="2">
      <t>カナラ</t>
    </rPh>
    <rPh sb="4" eb="6">
      <t>セツメイ</t>
    </rPh>
    <rPh sb="11" eb="13">
      <t>カクニン</t>
    </rPh>
    <rPh sb="18" eb="20">
      <t>サクセイ</t>
    </rPh>
    <phoneticPr fontId="4"/>
  </si>
  <si>
    <r>
      <t>※</t>
    </r>
    <r>
      <rPr>
        <u/>
        <sz val="9"/>
        <color theme="1"/>
        <rFont val="ＭＳ Ｐゴシック"/>
        <family val="3"/>
        <charset val="128"/>
        <scheme val="minor"/>
      </rPr>
      <t xml:space="preserve">令和８年度処遇改善等加算区分３及び職員処遇改善費申請書について、修正内容や確認事項がある際に使用します。
</t>
    </r>
    <r>
      <rPr>
        <b/>
        <u/>
        <sz val="9"/>
        <color theme="1"/>
        <rFont val="ＭＳ Ｐゴシック"/>
        <family val="3"/>
        <charset val="128"/>
        <scheme val="minor"/>
      </rPr>
      <t>かならず、連絡がつながる担当者様のお名前、電話番号を入力してください。</t>
    </r>
    <rPh sb="80" eb="82">
      <t>ニュウリョク</t>
    </rPh>
    <phoneticPr fontId="1"/>
  </si>
  <si>
    <t>各種加算
の
適用状況
※令和８年４月
　時点の状況</t>
    <rPh sb="0" eb="4">
      <t>カクシュカサン</t>
    </rPh>
    <rPh sb="7" eb="11">
      <t>テキヨウジョウキョウ</t>
    </rPh>
    <rPh sb="14" eb="16">
      <t>レイワ</t>
    </rPh>
    <rPh sb="17" eb="18">
      <t>ネン</t>
    </rPh>
    <rPh sb="19" eb="20">
      <t>ガツ</t>
    </rPh>
    <rPh sb="22" eb="24">
      <t>ジテン</t>
    </rPh>
    <rPh sb="25" eb="27">
      <t>ジョウキョウ</t>
    </rPh>
    <phoneticPr fontId="1"/>
  </si>
  <si>
    <r>
      <t>職員処遇改善費の対象となる職員数※１
（</t>
    </r>
    <r>
      <rPr>
        <u/>
        <sz val="11"/>
        <color theme="1"/>
        <rFont val="ＭＳ Ｐゴシック"/>
        <family val="3"/>
        <charset val="128"/>
        <scheme val="minor"/>
      </rPr>
      <t>令和８年度処遇改善等加算区分１・２に係る
平均経験年数について（通知）</t>
    </r>
    <r>
      <rPr>
        <sz val="11"/>
        <color theme="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</si>
  <si>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令和７年度</t>
    <rPh sb="0" eb="2">
      <t>レイワ</t>
    </rPh>
    <rPh sb="3" eb="5">
      <t>ネンド</t>
    </rPh>
    <phoneticPr fontId="1"/>
  </si>
  <si>
    <t>令和８年度</t>
    <rPh sb="0" eb="2">
      <t>レイワ</t>
    </rPh>
    <rPh sb="3" eb="5">
      <t>ネンド</t>
    </rPh>
    <phoneticPr fontId="1"/>
  </si>
  <si>
    <r>
      <rPr>
        <strike/>
        <sz val="11"/>
        <color theme="1"/>
        <rFont val="HGｺﾞｼｯｸM"/>
        <family val="3"/>
        <charset val="128"/>
      </rPr>
      <t>１，</t>
    </r>
    <r>
      <rPr>
        <sz val="11"/>
        <color theme="1"/>
        <rFont val="HGｺﾞｼｯｸM"/>
        <family val="3"/>
        <charset val="128"/>
      </rPr>
      <t>２歳児</t>
    </r>
    <phoneticPr fontId="1"/>
  </si>
  <si>
    <r>
      <rPr>
        <strike/>
        <sz val="11"/>
        <color theme="1"/>
        <rFont val="HGｺﾞｼｯｸM"/>
        <family val="3"/>
        <charset val="128"/>
      </rPr>
      <t>うち</t>
    </r>
    <r>
      <rPr>
        <sz val="11"/>
        <color theme="1"/>
        <rFont val="HGｺﾞｼｯｸM"/>
        <family val="3"/>
        <charset val="128"/>
      </rPr>
      <t>１歳児</t>
    </r>
    <phoneticPr fontId="1"/>
  </si>
  <si>
    <t>令和８年度 処遇改善等加算区分３及び職員処遇改善費の
加算見込額積算表</t>
    <rPh sb="0" eb="2">
      <t>レイワ</t>
    </rPh>
    <rPh sb="3" eb="5">
      <t>ネンド</t>
    </rPh>
    <rPh sb="6" eb="8">
      <t>ショグウ</t>
    </rPh>
    <rPh sb="8" eb="10">
      <t>カイゼン</t>
    </rPh>
    <rPh sb="10" eb="11">
      <t>トウ</t>
    </rPh>
    <rPh sb="11" eb="13">
      <t>カサン</t>
    </rPh>
    <rPh sb="13" eb="15">
      <t>クブン</t>
    </rPh>
    <rPh sb="16" eb="17">
      <t>オヨ</t>
    </rPh>
    <rPh sb="18" eb="20">
      <t>ショクイン</t>
    </rPh>
    <rPh sb="20" eb="22">
      <t>ショグウ</t>
    </rPh>
    <rPh sb="22" eb="24">
      <t>カイゼン</t>
    </rPh>
    <rPh sb="24" eb="25">
      <t>ヒ</t>
    </rPh>
    <rPh sb="27" eb="29">
      <t>カサン</t>
    </rPh>
    <rPh sb="29" eb="31">
      <t>ミコミ</t>
    </rPh>
    <rPh sb="31" eb="32">
      <t>ガク</t>
    </rPh>
    <rPh sb="32" eb="34">
      <t>セキサン</t>
    </rPh>
    <rPh sb="34" eb="35">
      <t>ヒョウ</t>
    </rPh>
    <phoneticPr fontId="4"/>
  </si>
  <si>
    <r>
      <t>保育</t>
    </r>
    <r>
      <rPr>
        <sz val="11"/>
        <color theme="1"/>
        <rFont val="ＭＳ Ｐゴシック"/>
        <family val="2"/>
        <charset val="128"/>
        <scheme val="minor"/>
      </rPr>
      <t>標準時間認定の</t>
    </r>
    <r>
      <rPr>
        <sz val="11"/>
        <color theme="1"/>
        <rFont val="ＭＳ Ｐゴシック"/>
        <family val="3"/>
        <charset val="128"/>
        <scheme val="minor"/>
      </rPr>
      <t>子ども</t>
    </r>
    <r>
      <rPr>
        <sz val="11"/>
        <color theme="1"/>
        <rFont val="ＭＳ Ｐゴシック"/>
        <family val="2"/>
        <charset val="128"/>
        <scheme val="minor"/>
      </rPr>
      <t>がいる場合</t>
    </r>
    <rPh sb="0" eb="2">
      <t>ホイク</t>
    </rPh>
    <rPh sb="2" eb="4">
      <t>ヒョウジュン</t>
    </rPh>
    <rPh sb="4" eb="6">
      <t>ジカン</t>
    </rPh>
    <rPh sb="6" eb="8">
      <t>ニンテイ</t>
    </rPh>
    <rPh sb="9" eb="10">
      <t>コ</t>
    </rPh>
    <rPh sb="15" eb="17">
      <t>バアイ</t>
    </rPh>
    <phoneticPr fontId="1"/>
  </si>
  <si>
    <t>処遇改善等加算区分３（月額）
（50,420円×「修了人数Ａ」+6,300円×「修了人数Ｂ」）</t>
    <rPh sb="0" eb="2">
      <t>ショグウ</t>
    </rPh>
    <rPh sb="2" eb="4">
      <t>カイゼン</t>
    </rPh>
    <rPh sb="4" eb="5">
      <t>トウ</t>
    </rPh>
    <rPh sb="5" eb="7">
      <t>カサン</t>
    </rPh>
    <rPh sb="7" eb="9">
      <t>クブン</t>
    </rPh>
    <rPh sb="11" eb="13">
      <t>ゲツガク</t>
    </rPh>
    <phoneticPr fontId="1"/>
  </si>
  <si>
    <t>副主任保育士等の加算見込額（1,000円未満切り捨て）
（50,420円×「修了人数Ａ」×賃金改善実施月数×１／２）</t>
    <phoneticPr fontId="1"/>
  </si>
  <si>
    <t>職務分野別リーダー等の加算見込額（1,000円未満切り捨て）（6,300円×「修了人数Ｂ」×賃金改善実施月数×１／２）</t>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</si>
  <si>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</si>
  <si>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t>中核リーダー</t>
    <rPh sb="0" eb="2">
      <t>チュウカク</t>
    </rPh>
    <phoneticPr fontId="1"/>
  </si>
  <si>
    <t>若手リーダー</t>
    <rPh sb="0" eb="2">
      <t>ワカテ</t>
    </rPh>
    <phoneticPr fontId="1"/>
  </si>
  <si>
    <t>中核リーダー等</t>
    <rPh sb="6" eb="7">
      <t>トウ</t>
    </rPh>
    <phoneticPr fontId="1"/>
  </si>
  <si>
    <t>若手リーダー等</t>
    <rPh sb="0" eb="2">
      <t>ワカテ</t>
    </rPh>
    <rPh sb="6" eb="7">
      <t>トウ</t>
    </rPh>
    <phoneticPr fontId="1"/>
  </si>
  <si>
    <r>
      <rPr>
        <sz val="11"/>
        <color rgb="FFFF0000"/>
        <rFont val="ＭＳ Ｐゴシック"/>
        <family val="3"/>
        <charset val="128"/>
        <scheme val="minor"/>
      </rPr>
      <t>若手リーダー</t>
    </r>
    <r>
      <rPr>
        <sz val="11"/>
        <color theme="1"/>
        <rFont val="ＭＳ Ｐゴシック"/>
        <family val="2"/>
        <charset val="128"/>
        <scheme val="minor"/>
      </rPr>
      <t>等</t>
    </r>
    <rPh sb="0" eb="2">
      <t>ワカテ</t>
    </rPh>
    <rPh sb="6" eb="7">
      <t>トウ</t>
    </rPh>
    <phoneticPr fontId="1"/>
  </si>
  <si>
    <r>
      <rPr>
        <sz val="11"/>
        <color rgb="FFFF0000"/>
        <rFont val="ＭＳ Ｐゴシック"/>
        <family val="3"/>
        <charset val="128"/>
        <scheme val="minor"/>
      </rPr>
      <t>中核リーダー</t>
    </r>
    <r>
      <rPr>
        <sz val="11"/>
        <color theme="1"/>
        <rFont val="ＭＳ Ｐゴシック"/>
        <family val="2"/>
        <charset val="128"/>
        <scheme val="minor"/>
      </rPr>
      <t>等</t>
    </r>
    <rPh sb="6" eb="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</si>
</sst>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0.0_);[Red]\(0.0\)"/>
    <numFmt numFmtId="188" formatCode="yyyy/m/d;@"/>
    <numFmt numFmtId="189" formatCode="#,##0_);[Red]\(#,##0\)"/>
    <numFmt numFmtId="190" formatCode="#,###_);[Red]\(#,##0\)"/>
    <numFmt numFmtId="191" formatCode="#,###;[Red]#,##0"/>
    <numFmt numFmtId="192" formatCode="yyyy/mm/dd"/>
    <numFmt numFmtId="193" formatCode="0.0"/>
  </numFmts>
  <fonts count="90">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9"/>
      <color indexed="81"/>
      <name val="MS P ゴシック"/>
      <family val="3"/>
      <charset val="128"/>
    </font>
    <font>
      <sz val="11"/>
      <name val="ＭＳ Ｐゴシック"/>
      <family val="2"/>
      <charset val="128"/>
      <scheme val="minor"/>
    </font>
    <font>
      <sz val="11"/>
      <name val="ＭＳ Ｐゴシック"/>
      <family val="3"/>
      <charset val="128"/>
      <scheme val="minor"/>
    </font>
    <font>
      <b/>
      <sz val="14"/>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b/>
      <sz val="11"/>
      <color theme="1"/>
      <name val="HGｺﾞｼｯｸM"/>
      <family val="3"/>
      <charset val="128"/>
    </font>
    <font>
      <b/>
      <sz val="12"/>
      <color theme="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sz val="11"/>
      <color theme="1"/>
      <name val="ＭＳ ゴシック"/>
      <family val="3"/>
      <charset val="128"/>
    </font>
    <font>
      <sz val="10"/>
      <color theme="1"/>
      <name val="ＭＳ Ｐゴシック"/>
      <family val="3"/>
      <charset val="128"/>
    </font>
    <font>
      <sz val="11"/>
      <name val="ＭＳ Ｐゴシック"/>
      <family val="2"/>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sz val="9"/>
      <color theme="1"/>
      <name val="ＭＳ Ｐゴシック"/>
      <family val="3"/>
      <charset val="128"/>
    </font>
    <font>
      <sz val="10"/>
      <color theme="1"/>
      <name val="HGｺﾞｼｯｸM"/>
      <family val="3"/>
      <charset val="128"/>
    </font>
    <font>
      <sz val="10"/>
      <color theme="1"/>
      <name val="ＭＳ ゴシック"/>
      <family val="3"/>
      <charset val="128"/>
    </font>
    <font>
      <sz val="11"/>
      <color rgb="FFFF0000"/>
      <name val="HGｺﾞｼｯｸM"/>
      <family val="3"/>
      <charset val="128"/>
    </font>
    <font>
      <b/>
      <sz val="9"/>
      <color indexed="81"/>
      <name val="MS P ゴシック"/>
      <family val="3"/>
      <charset val="128"/>
    </font>
    <font>
      <sz val="10"/>
      <color theme="1"/>
      <name val="ＭＳ Ｐゴシック"/>
      <family val="3"/>
      <charset val="128"/>
      <scheme val="minor"/>
    </font>
    <font>
      <b/>
      <sz val="8"/>
      <color theme="1"/>
      <name val="ＭＳ Ｐゴシック"/>
      <family val="3"/>
      <charset val="128"/>
      <scheme val="minor"/>
    </font>
    <font>
      <sz val="11"/>
      <color theme="1"/>
      <name val="ＭＳ Ｐ明朝"/>
      <family val="1"/>
      <charset val="128"/>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b/>
      <sz val="14"/>
      <color theme="1"/>
      <name val="ＭＳ Ｐゴシック"/>
      <family val="3"/>
      <charset val="128"/>
    </font>
    <font>
      <sz val="16"/>
      <color theme="1"/>
      <name val="BIZ UDPゴシック"/>
      <family val="3"/>
      <charset val="128"/>
    </font>
    <font>
      <u val="double"/>
      <sz val="16"/>
      <color theme="1"/>
      <name val="BIZ UDPゴシック"/>
      <family val="3"/>
      <charset val="128"/>
    </font>
    <font>
      <u/>
      <sz val="16"/>
      <color theme="1"/>
      <name val="BIZ UDPゴシック"/>
      <family val="3"/>
      <charset val="128"/>
    </font>
    <font>
      <u/>
      <sz val="10"/>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ajor"/>
    </font>
    <font>
      <sz val="11"/>
      <color theme="1"/>
      <name val="HG丸ｺﾞｼｯｸM-PRO"/>
      <family val="3"/>
      <charset val="128"/>
    </font>
    <font>
      <b/>
      <sz val="14"/>
      <color theme="1"/>
      <name val="ＭＳ ゴシック"/>
      <family val="3"/>
      <charset val="128"/>
    </font>
    <font>
      <u/>
      <sz val="11"/>
      <color theme="1"/>
      <name val="ＭＳ Ｐゴシック"/>
      <family val="3"/>
      <charset val="128"/>
      <scheme val="minor"/>
    </font>
    <font>
      <sz val="14"/>
      <color theme="1"/>
      <name val="HGP創英角ｺﾞｼｯｸUB"/>
      <family val="3"/>
      <charset val="128"/>
    </font>
    <font>
      <sz val="9"/>
      <color theme="1"/>
      <name val="HGｺﾞｼｯｸM"/>
      <family val="3"/>
      <charset val="128"/>
    </font>
    <font>
      <b/>
      <u/>
      <sz val="10"/>
      <color theme="1"/>
      <name val="HGｺﾞｼｯｸM"/>
      <family val="3"/>
      <charset val="128"/>
    </font>
    <font>
      <sz val="8"/>
      <color theme="1"/>
      <name val="HGｺﾞｼｯｸM"/>
      <family val="3"/>
      <charset val="128"/>
    </font>
    <font>
      <b/>
      <u/>
      <sz val="11"/>
      <color theme="1"/>
      <name val="HGｺﾞｼｯｸM"/>
      <family val="3"/>
      <charset val="128"/>
    </font>
    <font>
      <b/>
      <sz val="24"/>
      <color theme="1"/>
      <name val="HGPｺﾞｼｯｸM"/>
      <family val="3"/>
      <charset val="128"/>
    </font>
    <font>
      <sz val="12"/>
      <color theme="1"/>
      <name val="HGPｺﾞｼｯｸM"/>
      <family val="3"/>
      <charset val="128"/>
    </font>
    <font>
      <b/>
      <sz val="12"/>
      <color theme="1"/>
      <name val="HGPｺﾞｼｯｸM"/>
      <family val="3"/>
      <charset val="128"/>
    </font>
    <font>
      <sz val="12"/>
      <color theme="1"/>
      <name val="HGP創英角ﾎﾟｯﾌﾟ体"/>
      <family val="3"/>
      <charset val="128"/>
    </font>
    <font>
      <sz val="11"/>
      <color theme="1"/>
      <name val="HGPｺﾞｼｯｸM"/>
      <family val="3"/>
      <charset val="128"/>
    </font>
    <font>
      <sz val="12"/>
      <color theme="1"/>
      <name val="HGS創英角ｺﾞｼｯｸUB"/>
      <family val="3"/>
      <charset val="128"/>
    </font>
    <font>
      <sz val="20"/>
      <color theme="1"/>
      <name val="ＭＳ Ｐゴシック"/>
      <family val="2"/>
      <charset val="128"/>
      <scheme val="minor"/>
    </font>
    <font>
      <sz val="12"/>
      <color theme="1"/>
      <name val="HGP創英角ｺﾞｼｯｸUB"/>
      <family val="3"/>
      <charset val="128"/>
    </font>
    <font>
      <sz val="11"/>
      <color theme="1"/>
      <name val="HGP創英角ｺﾞｼｯｸUB"/>
      <family val="3"/>
      <charset val="128"/>
    </font>
    <font>
      <sz val="12"/>
      <color theme="1"/>
      <name val="ＭＳ Ｐゴシック"/>
      <family val="2"/>
      <charset val="128"/>
      <scheme val="minor"/>
    </font>
    <font>
      <sz val="14"/>
      <color theme="1"/>
      <name val="ＭＳ Ｐゴシック"/>
      <family val="3"/>
      <charset val="128"/>
      <scheme val="minor"/>
    </font>
    <font>
      <sz val="9"/>
      <color theme="1"/>
      <name val="ＭＳ Ｐゴシック"/>
      <family val="3"/>
      <charset val="128"/>
      <scheme val="minor"/>
    </font>
    <font>
      <sz val="10"/>
      <color theme="1"/>
      <name val="ＭＳ Ｐ明朝"/>
      <family val="1"/>
      <charset val="128"/>
    </font>
    <font>
      <sz val="10"/>
      <color theme="1"/>
      <name val="ＭＳ Ｐゴシック"/>
      <family val="2"/>
      <charset val="128"/>
      <scheme val="minor"/>
    </font>
    <font>
      <sz val="16"/>
      <color theme="1"/>
      <name val="HGP創英角ｺﾞｼｯｸUB"/>
      <family val="3"/>
      <charset val="128"/>
    </font>
    <font>
      <sz val="13"/>
      <color theme="1"/>
      <name val="HGPｺﾞｼｯｸM"/>
      <family val="3"/>
      <charset val="128"/>
    </font>
    <font>
      <sz val="18"/>
      <color theme="1"/>
      <name val="ＭＳ Ｐ明朝"/>
      <family val="1"/>
      <charset val="128"/>
    </font>
    <font>
      <sz val="20"/>
      <color theme="1"/>
      <name val="ＭＳ Ｐ明朝"/>
      <family val="1"/>
      <charset val="128"/>
    </font>
    <font>
      <sz val="11"/>
      <color theme="1"/>
      <name val="HGS創英角ｺﾞｼｯｸUB"/>
      <family val="3"/>
      <charset val="128"/>
    </font>
    <font>
      <u/>
      <sz val="9"/>
      <color theme="1"/>
      <name val="ＭＳ Ｐゴシック"/>
      <family val="3"/>
      <charset val="128"/>
      <scheme val="minor"/>
    </font>
    <font>
      <b/>
      <u/>
      <sz val="9"/>
      <color theme="1"/>
      <name val="ＭＳ Ｐゴシック"/>
      <family val="3"/>
      <charset val="128"/>
      <scheme val="minor"/>
    </font>
    <font>
      <sz val="11"/>
      <color rgb="FFFF0000"/>
      <name val="ＭＳ Ｐゴシック"/>
      <family val="2"/>
      <charset val="128"/>
    </font>
    <font>
      <sz val="8.5"/>
      <color theme="1"/>
      <name val="ＭＳ Ｐゴシック"/>
      <family val="3"/>
      <charset val="128"/>
    </font>
    <font>
      <u/>
      <sz val="8.5"/>
      <color theme="1"/>
      <name val="ＭＳ Ｐゴシック"/>
      <family val="3"/>
      <charset val="128"/>
    </font>
    <font>
      <sz val="8.5"/>
      <color theme="1"/>
      <name val="ＭＳ Ｐゴシック"/>
      <family val="3"/>
      <charset val="128"/>
      <scheme val="minor"/>
    </font>
    <font>
      <sz val="9.5"/>
      <color theme="1"/>
      <name val="ＭＳ Ｐ明朝"/>
      <family val="1"/>
      <charset val="128"/>
    </font>
    <font>
      <b/>
      <sz val="11"/>
      <color rgb="FFFF0000"/>
      <name val="ＭＳ Ｐゴシック"/>
      <family val="2"/>
      <charset val="128"/>
    </font>
    <font>
      <b/>
      <sz val="11"/>
      <color rgb="FFFF0000"/>
      <name val="游明朝"/>
      <family val="1"/>
      <charset val="128"/>
    </font>
    <font>
      <sz val="9.5"/>
      <color theme="1"/>
      <name val="ＭＳ Ｐゴシック"/>
      <family val="3"/>
      <charset val="128"/>
      <scheme val="minor"/>
    </font>
    <font>
      <b/>
      <sz val="11"/>
      <color rgb="FFFF0000"/>
      <name val="ＭＳ Ｐゴシック"/>
      <family val="3"/>
      <charset val="128"/>
    </font>
    <font>
      <b/>
      <sz val="10"/>
      <color rgb="FFFF0000"/>
      <name val="ＭＳ Ｐゴシック"/>
      <family val="3"/>
      <charset val="128"/>
    </font>
    <font>
      <strike/>
      <sz val="11"/>
      <color theme="1"/>
      <name val="HGｺﾞｼｯｸM"/>
      <family val="3"/>
      <charset val="128"/>
    </font>
    <font>
      <sz val="11"/>
      <color rgb="FFFF0000"/>
      <name val="ＭＳ Ｐゴシック"/>
      <family val="2"/>
      <charset val="128"/>
      <scheme val="minor"/>
    </font>
    <font>
      <sz val="11"/>
      <color rgb="FFFF0000"/>
      <name val="ＭＳ Ｐゴシック"/>
      <family val="3"/>
      <charset val="128"/>
      <scheme val="minor"/>
    </font>
  </fonts>
  <fills count="15">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5" tint="0.39997558519241921"/>
        <bgColor indexed="64"/>
      </patternFill>
    </fill>
  </fills>
  <borders count="15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indexed="64"/>
      </top>
      <bottom style="medium">
        <color indexed="64"/>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style="double">
        <color auto="1"/>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style="hair">
        <color auto="1"/>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style="thin">
        <color indexed="64"/>
      </right>
      <top/>
      <bottom style="medium">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right style="thin">
        <color indexed="64"/>
      </right>
      <top style="dotted">
        <color theme="1"/>
      </top>
      <bottom style="dotted">
        <color theme="1"/>
      </bottom>
      <diagonal/>
    </border>
    <border>
      <left/>
      <right/>
      <top style="dotted">
        <color theme="1"/>
      </top>
      <bottom style="dotted">
        <color theme="1"/>
      </bottom>
      <diagonal/>
    </border>
    <border>
      <left/>
      <right/>
      <top style="dotted">
        <color indexed="64"/>
      </top>
      <bottom style="dotted">
        <color theme="1"/>
      </bottom>
      <diagonal/>
    </border>
    <border>
      <left/>
      <right style="thin">
        <color theme="0" tint="-0.34998626667073579"/>
      </right>
      <top style="dotted">
        <color indexed="64"/>
      </top>
      <bottom style="dotted">
        <color indexed="64"/>
      </bottom>
      <diagonal/>
    </border>
    <border>
      <left/>
      <right style="thin">
        <color indexed="64"/>
      </right>
      <top/>
      <bottom style="dotted">
        <color indexed="64"/>
      </bottom>
      <diagonal/>
    </border>
    <border>
      <left/>
      <right/>
      <top style="dotted">
        <color theme="1"/>
      </top>
      <bottom style="dotted">
        <color indexed="64"/>
      </bottom>
      <diagonal/>
    </border>
    <border>
      <left/>
      <right/>
      <top/>
      <bottom style="dotted">
        <color theme="1"/>
      </bottom>
      <diagonal/>
    </border>
    <border>
      <left/>
      <right style="thick">
        <color indexed="64"/>
      </right>
      <top/>
      <bottom style="medium">
        <color indexed="64"/>
      </bottom>
      <diagonal/>
    </border>
    <border>
      <left style="thin">
        <color indexed="64"/>
      </left>
      <right style="medium">
        <color indexed="64"/>
      </right>
      <top style="hair">
        <color indexed="64"/>
      </top>
      <bottom/>
      <diagonal/>
    </border>
    <border>
      <left/>
      <right style="thin">
        <color indexed="64"/>
      </right>
      <top style="thin">
        <color indexed="64"/>
      </top>
      <bottom style="hair">
        <color indexed="64"/>
      </bottom>
      <diagonal/>
    </border>
    <border>
      <left/>
      <right style="thin">
        <color auto="1"/>
      </right>
      <top style="hair">
        <color auto="1"/>
      </top>
      <bottom style="thin">
        <color auto="1"/>
      </bottom>
      <diagonal/>
    </border>
    <border>
      <left/>
      <right style="thin">
        <color auto="1"/>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bottom/>
      <diagonal/>
    </border>
    <border>
      <left/>
      <right style="medium">
        <color indexed="64"/>
      </right>
      <top style="thin">
        <color indexed="64"/>
      </top>
      <bottom style="hair">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bottom style="double">
        <color indexed="64"/>
      </bottom>
      <diagonal/>
    </border>
  </borders>
  <cellStyleXfs count="31">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38" fillId="0" borderId="0" applyNumberFormat="0" applyFill="0" applyBorder="0" applyAlignment="0" applyProtection="0">
      <alignment vertical="center"/>
    </xf>
    <xf numFmtId="6" fontId="3" fillId="0" borderId="0" applyFont="0" applyFill="0" applyBorder="0" applyAlignment="0" applyProtection="0">
      <alignment vertical="center"/>
    </xf>
  </cellStyleXfs>
  <cellXfs count="857">
    <xf numFmtId="0" fontId="0" fillId="0" borderId="0" xfId="0">
      <alignment vertical="center"/>
    </xf>
    <xf numFmtId="0" fontId="15" fillId="2" borderId="0" xfId="0" applyFont="1" applyFill="1">
      <alignment vertical="center"/>
    </xf>
    <xf numFmtId="0" fontId="15" fillId="0" borderId="0" xfId="0" applyFont="1" applyProtection="1">
      <alignment vertical="center"/>
      <protection locked="0"/>
    </xf>
    <xf numFmtId="184" fontId="15" fillId="6" borderId="19" xfId="0" applyNumberFormat="1" applyFont="1" applyFill="1" applyBorder="1" applyAlignment="1" applyProtection="1">
      <alignment vertical="center" shrinkToFit="1"/>
      <protection locked="0"/>
    </xf>
    <xf numFmtId="184" fontId="15" fillId="6" borderId="73" xfId="0" applyNumberFormat="1" applyFont="1" applyFill="1" applyBorder="1" applyAlignment="1" applyProtection="1">
      <alignment vertical="center" shrinkToFit="1"/>
      <protection locked="0"/>
    </xf>
    <xf numFmtId="184" fontId="15" fillId="6" borderId="5" xfId="0" applyNumberFormat="1" applyFont="1" applyFill="1" applyBorder="1" applyAlignment="1" applyProtection="1">
      <alignment vertical="center" shrinkToFit="1"/>
      <protection locked="0"/>
    </xf>
    <xf numFmtId="184" fontId="15" fillId="6" borderId="93" xfId="0" applyNumberFormat="1" applyFont="1" applyFill="1" applyBorder="1" applyAlignment="1" applyProtection="1">
      <alignment vertical="center" shrinkToFit="1"/>
      <protection locked="0"/>
    </xf>
    <xf numFmtId="184" fontId="15" fillId="6" borderId="109" xfId="0" applyNumberFormat="1" applyFont="1" applyFill="1" applyBorder="1" applyAlignment="1" applyProtection="1">
      <alignment vertical="center" shrinkToFit="1"/>
      <protection locked="0"/>
    </xf>
    <xf numFmtId="184" fontId="15" fillId="6" borderId="98" xfId="0" applyNumberFormat="1" applyFont="1" applyFill="1" applyBorder="1" applyAlignment="1" applyProtection="1">
      <alignment vertical="center" shrinkToFit="1"/>
      <protection locked="0"/>
    </xf>
    <xf numFmtId="0" fontId="23" fillId="2" borderId="0" xfId="13" applyFont="1" applyFill="1">
      <alignment vertical="center"/>
    </xf>
    <xf numFmtId="0" fontId="24" fillId="2" borderId="113" xfId="13" applyFont="1" applyFill="1" applyBorder="1" applyAlignment="1">
      <alignment horizontal="center" vertical="center"/>
    </xf>
    <xf numFmtId="0" fontId="24" fillId="2" borderId="35" xfId="13" applyFont="1" applyFill="1" applyBorder="1" applyAlignment="1">
      <alignment horizontal="center" vertical="center"/>
    </xf>
    <xf numFmtId="0" fontId="24" fillId="2" borderId="94" xfId="13" applyFont="1" applyFill="1" applyBorder="1" applyAlignment="1">
      <alignment horizontal="center" vertical="center"/>
    </xf>
    <xf numFmtId="0" fontId="17" fillId="2" borderId="0" xfId="13" applyFont="1" applyFill="1">
      <alignment vertical="center"/>
    </xf>
    <xf numFmtId="0" fontId="23" fillId="2" borderId="23" xfId="13" applyFont="1" applyFill="1" applyBorder="1">
      <alignment vertical="center"/>
    </xf>
    <xf numFmtId="189" fontId="11" fillId="0" borderId="0" xfId="27" applyNumberFormat="1" applyFont="1" applyAlignment="1" applyProtection="1">
      <alignment vertical="center" shrinkToFit="1"/>
      <protection hidden="1"/>
    </xf>
    <xf numFmtId="189" fontId="3" fillId="0" borderId="0" xfId="28" applyNumberFormat="1" applyFont="1" applyAlignment="1" applyProtection="1">
      <alignment vertical="center" shrinkToFit="1"/>
      <protection hidden="1"/>
    </xf>
    <xf numFmtId="189" fontId="12" fillId="0" borderId="0" xfId="27" quotePrefix="1" applyNumberFormat="1" applyFont="1" applyAlignment="1" applyProtection="1">
      <alignment vertical="center" shrinkToFit="1"/>
      <protection hidden="1"/>
    </xf>
    <xf numFmtId="189" fontId="3" fillId="0" borderId="0" xfId="28" quotePrefix="1" applyNumberFormat="1" applyFont="1" applyAlignment="1" applyProtection="1">
      <alignment vertical="center" shrinkToFit="1"/>
      <protection hidden="1"/>
    </xf>
    <xf numFmtId="189" fontId="12" fillId="0" borderId="0" xfId="27" applyNumberFormat="1" applyFont="1" applyAlignment="1" applyProtection="1">
      <alignment vertical="center" shrinkToFit="1"/>
      <protection hidden="1"/>
    </xf>
    <xf numFmtId="189" fontId="12" fillId="0" borderId="0" xfId="27" applyNumberFormat="1" applyFont="1" applyAlignment="1" applyProtection="1">
      <alignment horizontal="center" vertical="center" shrinkToFit="1"/>
      <protection hidden="1"/>
    </xf>
    <xf numFmtId="189" fontId="3" fillId="0" borderId="0" xfId="28" applyNumberFormat="1" applyFont="1" applyAlignment="1" applyProtection="1">
      <alignment horizontal="center" vertical="center" shrinkToFit="1"/>
      <protection hidden="1"/>
    </xf>
    <xf numFmtId="189" fontId="12" fillId="0" borderId="92" xfId="27" applyNumberFormat="1" applyFont="1" applyBorder="1" applyAlignment="1" applyProtection="1">
      <alignment horizontal="center" vertical="center" shrinkToFit="1"/>
      <protection hidden="1"/>
    </xf>
    <xf numFmtId="189" fontId="12" fillId="0" borderId="92" xfId="27" applyNumberFormat="1" applyFont="1" applyBorder="1" applyAlignment="1" applyProtection="1">
      <alignment vertical="center" shrinkToFit="1"/>
      <protection hidden="1"/>
    </xf>
    <xf numFmtId="189" fontId="11" fillId="2" borderId="0" xfId="27" applyNumberFormat="1" applyFont="1" applyFill="1" applyAlignment="1" applyProtection="1">
      <alignment vertical="center" shrinkToFit="1"/>
      <protection hidden="1"/>
    </xf>
    <xf numFmtId="189" fontId="26" fillId="2" borderId="0" xfId="28" applyNumberFormat="1" applyFont="1" applyFill="1" applyAlignment="1" applyProtection="1">
      <alignment vertical="center" shrinkToFit="1"/>
      <protection hidden="1"/>
    </xf>
    <xf numFmtId="189" fontId="3" fillId="2" borderId="0" xfId="28" applyNumberFormat="1" applyFont="1" applyFill="1" applyAlignment="1" applyProtection="1">
      <alignment shrinkToFit="1"/>
      <protection hidden="1"/>
    </xf>
    <xf numFmtId="191" fontId="3" fillId="2" borderId="92" xfId="28" applyNumberFormat="1" applyFont="1" applyFill="1" applyBorder="1" applyAlignment="1" applyProtection="1">
      <alignment vertical="center" shrinkToFit="1"/>
    </xf>
    <xf numFmtId="189" fontId="26" fillId="2" borderId="92" xfId="28" applyNumberFormat="1" applyFont="1" applyFill="1" applyBorder="1" applyAlignment="1" applyProtection="1">
      <alignment vertical="center" shrinkToFit="1"/>
      <protection hidden="1"/>
    </xf>
    <xf numFmtId="0" fontId="11" fillId="0" borderId="0" xfId="27" applyFont="1" applyProtection="1">
      <alignment vertical="center"/>
      <protection hidden="1"/>
    </xf>
    <xf numFmtId="0" fontId="12" fillId="0" borderId="0" xfId="27" applyFont="1" applyProtection="1">
      <alignment vertical="center"/>
      <protection hidden="1"/>
    </xf>
    <xf numFmtId="0" fontId="22" fillId="0" borderId="0" xfId="27">
      <alignment vertical="center"/>
    </xf>
    <xf numFmtId="38" fontId="0" fillId="0" borderId="0" xfId="28" applyFont="1">
      <alignment vertical="center"/>
    </xf>
    <xf numFmtId="0" fontId="22" fillId="0" borderId="0" xfId="27" applyAlignment="1">
      <alignment horizontal="center" vertical="center"/>
    </xf>
    <xf numFmtId="192" fontId="0" fillId="0" borderId="0" xfId="0" applyNumberFormat="1">
      <alignment vertical="center"/>
    </xf>
    <xf numFmtId="184" fontId="15" fillId="8" borderId="74" xfId="0" applyNumberFormat="1" applyFont="1" applyFill="1" applyBorder="1" applyAlignment="1" applyProtection="1">
      <alignment vertical="center" shrinkToFit="1"/>
      <protection locked="0"/>
    </xf>
    <xf numFmtId="0" fontId="24" fillId="2" borderId="108" xfId="13" applyFont="1" applyFill="1" applyBorder="1" applyAlignment="1">
      <alignment horizontal="center" vertical="center"/>
    </xf>
    <xf numFmtId="0" fontId="25" fillId="2" borderId="0" xfId="13" applyFont="1" applyFill="1" applyAlignment="1">
      <alignment vertical="center" wrapText="1"/>
    </xf>
    <xf numFmtId="0" fontId="16" fillId="2" borderId="0" xfId="0" applyFont="1" applyFill="1">
      <alignment vertical="center"/>
    </xf>
    <xf numFmtId="0" fontId="15" fillId="2" borderId="0" xfId="0" applyFont="1" applyFill="1" applyAlignment="1">
      <alignment horizontal="center" vertical="center"/>
    </xf>
    <xf numFmtId="0" fontId="17" fillId="2" borderId="0" xfId="0" applyFont="1" applyFill="1">
      <alignment vertical="center"/>
    </xf>
    <xf numFmtId="0" fontId="18" fillId="2" borderId="0" xfId="0" applyFont="1" applyFill="1">
      <alignment vertical="center"/>
    </xf>
    <xf numFmtId="183" fontId="15" fillId="0" borderId="38" xfId="0" applyNumberFormat="1" applyFont="1" applyBorder="1" applyAlignment="1">
      <alignment horizontal="center" vertical="center"/>
    </xf>
    <xf numFmtId="183" fontId="15" fillId="0" borderId="71" xfId="0" applyNumberFormat="1" applyFont="1" applyBorder="1" applyAlignment="1">
      <alignment horizontal="center" vertical="center"/>
    </xf>
    <xf numFmtId="0" fontId="15" fillId="0" borderId="120" xfId="0" applyFont="1" applyBorder="1" applyAlignment="1">
      <alignment horizontal="center" vertical="center"/>
    </xf>
    <xf numFmtId="184" fontId="15" fillId="8" borderId="140" xfId="0" applyNumberFormat="1" applyFont="1" applyFill="1" applyBorder="1" applyAlignment="1" applyProtection="1">
      <alignment vertical="center" shrinkToFit="1"/>
      <protection locked="0"/>
    </xf>
    <xf numFmtId="184" fontId="19" fillId="7" borderId="75" xfId="0" applyNumberFormat="1" applyFont="1" applyFill="1" applyBorder="1" applyAlignment="1">
      <alignment vertical="center" shrinkToFit="1"/>
    </xf>
    <xf numFmtId="0" fontId="15" fillId="0" borderId="77" xfId="0" applyFont="1" applyBorder="1" applyAlignment="1">
      <alignment horizontal="center" vertical="center"/>
    </xf>
    <xf numFmtId="0" fontId="15" fillId="0" borderId="141" xfId="0" applyFont="1" applyBorder="1" applyAlignment="1">
      <alignment vertical="center" shrinkToFit="1"/>
    </xf>
    <xf numFmtId="185" fontId="15" fillId="7" borderId="76" xfId="0" applyNumberFormat="1" applyFont="1" applyFill="1" applyBorder="1" applyAlignment="1">
      <alignment vertical="center" shrinkToFit="1"/>
    </xf>
    <xf numFmtId="186" fontId="19" fillId="0" borderId="77" xfId="0" applyNumberFormat="1" applyFont="1" applyBorder="1" applyAlignment="1">
      <alignment vertical="center" shrinkToFit="1"/>
    </xf>
    <xf numFmtId="0" fontId="15" fillId="2" borderId="75" xfId="0" applyFont="1" applyFill="1" applyBorder="1" applyAlignment="1">
      <alignment horizontal="center" vertical="center"/>
    </xf>
    <xf numFmtId="184" fontId="15" fillId="13" borderId="140" xfId="0" applyNumberFormat="1" applyFont="1" applyFill="1" applyBorder="1" applyAlignment="1">
      <alignment vertical="center" shrinkToFit="1"/>
    </xf>
    <xf numFmtId="0" fontId="15" fillId="2" borderId="77" xfId="0" applyFont="1" applyFill="1" applyBorder="1" applyAlignment="1">
      <alignment horizontal="center" vertical="center"/>
    </xf>
    <xf numFmtId="0" fontId="15" fillId="2" borderId="24" xfId="0" applyFont="1" applyFill="1" applyBorder="1">
      <alignment vertical="center"/>
    </xf>
    <xf numFmtId="0" fontId="15" fillId="2" borderId="139" xfId="0" applyFont="1" applyFill="1" applyBorder="1" applyAlignment="1">
      <alignment horizontal="center" vertical="center"/>
    </xf>
    <xf numFmtId="0" fontId="15" fillId="0" borderId="142" xfId="0" applyFont="1" applyBorder="1" applyAlignment="1">
      <alignment vertical="center" shrinkToFit="1"/>
    </xf>
    <xf numFmtId="185" fontId="15" fillId="7" borderId="143" xfId="0" applyNumberFormat="1" applyFont="1" applyFill="1" applyBorder="1" applyAlignment="1">
      <alignment vertical="center" shrinkToFit="1"/>
    </xf>
    <xf numFmtId="186" fontId="19" fillId="0" borderId="139" xfId="0" applyNumberFormat="1" applyFont="1" applyBorder="1" applyAlignment="1">
      <alignment vertical="center" shrinkToFit="1"/>
    </xf>
    <xf numFmtId="0" fontId="15" fillId="0" borderId="144" xfId="0" applyFont="1" applyBorder="1" applyAlignment="1">
      <alignment horizontal="center" vertical="center"/>
    </xf>
    <xf numFmtId="184" fontId="15" fillId="7" borderId="144" xfId="0" applyNumberFormat="1" applyFont="1" applyFill="1" applyBorder="1" applyAlignment="1">
      <alignment vertical="center" shrinkToFit="1"/>
    </xf>
    <xf numFmtId="184" fontId="15" fillId="0" borderId="144" xfId="0" applyNumberFormat="1" applyFont="1" applyBorder="1" applyAlignment="1">
      <alignment vertical="center" shrinkToFit="1"/>
    </xf>
    <xf numFmtId="184" fontId="19" fillId="7" borderId="100" xfId="0" applyNumberFormat="1" applyFont="1" applyFill="1" applyBorder="1" applyAlignment="1">
      <alignment vertical="center" shrinkToFit="1"/>
    </xf>
    <xf numFmtId="185" fontId="15" fillId="2" borderId="0" xfId="0" applyNumberFormat="1" applyFont="1" applyFill="1">
      <alignment vertical="center"/>
    </xf>
    <xf numFmtId="186" fontId="15" fillId="2" borderId="0" xfId="0" applyNumberFormat="1" applyFont="1" applyFill="1">
      <alignment vertical="center"/>
    </xf>
    <xf numFmtId="0" fontId="15" fillId="2" borderId="104" xfId="0" applyFont="1" applyFill="1" applyBorder="1" applyAlignment="1">
      <alignment horizontal="center" vertical="center"/>
    </xf>
    <xf numFmtId="183" fontId="15" fillId="0" borderId="88" xfId="0" applyNumberFormat="1" applyFont="1" applyBorder="1" applyAlignment="1">
      <alignment horizontal="center" vertical="center"/>
    </xf>
    <xf numFmtId="183" fontId="15" fillId="0" borderId="35" xfId="0" applyNumberFormat="1" applyFont="1" applyBorder="1" applyAlignment="1">
      <alignment horizontal="center" vertical="center"/>
    </xf>
    <xf numFmtId="0" fontId="15" fillId="2" borderId="89" xfId="0" applyFont="1" applyFill="1" applyBorder="1" applyAlignment="1">
      <alignment horizontal="center" vertical="center"/>
    </xf>
    <xf numFmtId="0" fontId="15" fillId="0" borderId="3" xfId="0" applyFont="1" applyBorder="1" applyAlignment="1">
      <alignment horizontal="center" vertical="center"/>
    </xf>
    <xf numFmtId="184" fontId="15" fillId="7" borderId="5" xfId="0" applyNumberFormat="1" applyFont="1" applyFill="1" applyBorder="1" applyAlignment="1">
      <alignment vertical="center" shrinkToFit="1"/>
    </xf>
    <xf numFmtId="184" fontId="15" fillId="7" borderId="4" xfId="0" applyNumberFormat="1" applyFont="1" applyFill="1" applyBorder="1" applyAlignment="1">
      <alignment vertical="center" shrinkToFit="1"/>
    </xf>
    <xf numFmtId="184" fontId="19" fillId="3" borderId="91" xfId="0" applyNumberFormat="1" applyFont="1" applyFill="1" applyBorder="1" applyAlignment="1">
      <alignment vertical="center" shrinkToFit="1"/>
    </xf>
    <xf numFmtId="0" fontId="15" fillId="2" borderId="78" xfId="0" applyFont="1" applyFill="1" applyBorder="1" applyAlignment="1">
      <alignment horizontal="center" vertical="center"/>
    </xf>
    <xf numFmtId="184" fontId="15" fillId="7" borderId="7" xfId="0" applyNumberFormat="1" applyFont="1" applyFill="1" applyBorder="1" applyAlignment="1">
      <alignment vertical="center" shrinkToFit="1"/>
    </xf>
    <xf numFmtId="184" fontId="19" fillId="3" borderId="96" xfId="0" applyNumberFormat="1" applyFont="1" applyFill="1" applyBorder="1" applyAlignment="1">
      <alignment vertical="center" shrinkToFit="1"/>
    </xf>
    <xf numFmtId="0" fontId="15" fillId="2" borderId="102" xfId="0" applyFont="1" applyFill="1" applyBorder="1">
      <alignment vertical="center"/>
    </xf>
    <xf numFmtId="0" fontId="15" fillId="0" borderId="20" xfId="0" applyFont="1" applyBorder="1" applyAlignment="1">
      <alignment horizontal="center" vertical="center"/>
    </xf>
    <xf numFmtId="184" fontId="15" fillId="7" borderId="21" xfId="0" applyNumberFormat="1" applyFont="1" applyFill="1" applyBorder="1" applyAlignment="1">
      <alignment vertical="center" shrinkToFit="1"/>
    </xf>
    <xf numFmtId="184" fontId="19" fillId="3" borderId="145" xfId="0" applyNumberFormat="1" applyFont="1" applyFill="1" applyBorder="1" applyAlignment="1">
      <alignment vertical="center" shrinkToFit="1"/>
    </xf>
    <xf numFmtId="0" fontId="15" fillId="0" borderId="110" xfId="0" applyFont="1" applyBorder="1" applyAlignment="1">
      <alignment horizontal="center" vertical="center"/>
    </xf>
    <xf numFmtId="184" fontId="15" fillId="7" borderId="101" xfId="0" applyNumberFormat="1" applyFont="1" applyFill="1" applyBorder="1" applyAlignment="1">
      <alignment vertical="center" shrinkToFit="1"/>
    </xf>
    <xf numFmtId="184" fontId="15" fillId="0" borderId="85" xfId="0" applyNumberFormat="1" applyFont="1" applyBorder="1" applyAlignment="1">
      <alignment vertical="center" shrinkToFit="1"/>
    </xf>
    <xf numFmtId="184" fontId="15" fillId="0" borderId="110" xfId="0" applyNumberFormat="1" applyFont="1" applyBorder="1" applyAlignment="1">
      <alignment vertical="center" shrinkToFit="1"/>
    </xf>
    <xf numFmtId="184" fontId="19" fillId="7" borderId="101" xfId="0" applyNumberFormat="1" applyFont="1" applyFill="1" applyBorder="1" applyAlignment="1">
      <alignment vertical="center" shrinkToFit="1"/>
    </xf>
    <xf numFmtId="0" fontId="15" fillId="2" borderId="17" xfId="0" applyFont="1" applyFill="1" applyBorder="1">
      <alignment vertical="center"/>
    </xf>
    <xf numFmtId="183" fontId="15" fillId="0" borderId="105" xfId="0" applyNumberFormat="1" applyFont="1" applyBorder="1" applyAlignment="1">
      <alignment horizontal="center" vertical="center"/>
    </xf>
    <xf numFmtId="183" fontId="15" fillId="0" borderId="70" xfId="0" applyNumberFormat="1" applyFont="1" applyBorder="1" applyAlignment="1">
      <alignment horizontal="center" vertical="center"/>
    </xf>
    <xf numFmtId="183" fontId="15" fillId="0" borderId="106" xfId="0" applyNumberFormat="1" applyFont="1" applyBorder="1" applyAlignment="1">
      <alignment horizontal="center" vertical="center"/>
    </xf>
    <xf numFmtId="183" fontId="15" fillId="0" borderId="146" xfId="0" applyNumberFormat="1" applyFont="1" applyBorder="1" applyAlignment="1">
      <alignment horizontal="center" vertical="center"/>
    </xf>
    <xf numFmtId="183" fontId="15" fillId="0" borderId="117" xfId="0" applyNumberFormat="1" applyFont="1" applyBorder="1" applyAlignment="1">
      <alignment horizontal="center" vertical="center"/>
    </xf>
    <xf numFmtId="184" fontId="15" fillId="6" borderId="18" xfId="0" applyNumberFormat="1" applyFont="1" applyFill="1" applyBorder="1" applyAlignment="1" applyProtection="1">
      <alignment vertical="center" shrinkToFit="1"/>
      <protection locked="0"/>
    </xf>
    <xf numFmtId="184" fontId="19" fillId="8" borderId="91" xfId="0" applyNumberFormat="1" applyFont="1" applyFill="1" applyBorder="1" applyAlignment="1">
      <alignment vertical="center" shrinkToFit="1"/>
    </xf>
    <xf numFmtId="184" fontId="15" fillId="6" borderId="3" xfId="0" applyNumberFormat="1" applyFont="1" applyFill="1" applyBorder="1" applyAlignment="1" applyProtection="1">
      <alignment vertical="center" shrinkToFit="1"/>
      <protection locked="0"/>
    </xf>
    <xf numFmtId="184" fontId="15" fillId="6" borderId="7" xfId="0" applyNumberFormat="1" applyFont="1" applyFill="1" applyBorder="1" applyAlignment="1" applyProtection="1">
      <alignment vertical="center" shrinkToFit="1"/>
      <protection locked="0"/>
    </xf>
    <xf numFmtId="184" fontId="15" fillId="6" borderId="10" xfId="0" applyNumberFormat="1" applyFont="1" applyFill="1" applyBorder="1" applyAlignment="1" applyProtection="1">
      <alignment vertical="center" shrinkToFit="1"/>
      <protection locked="0"/>
    </xf>
    <xf numFmtId="184" fontId="15" fillId="6" borderId="21" xfId="0" applyNumberFormat="1" applyFont="1" applyFill="1" applyBorder="1" applyAlignment="1" applyProtection="1">
      <alignment vertical="center" shrinkToFit="1"/>
      <protection locked="0"/>
    </xf>
    <xf numFmtId="184" fontId="15" fillId="6" borderId="20" xfId="0" applyNumberFormat="1" applyFont="1" applyFill="1" applyBorder="1" applyAlignment="1" applyProtection="1">
      <alignment vertical="center" shrinkToFit="1"/>
      <protection locked="0"/>
    </xf>
    <xf numFmtId="184" fontId="19" fillId="9" borderId="145" xfId="0" applyNumberFormat="1" applyFont="1" applyFill="1" applyBorder="1" applyAlignment="1">
      <alignment vertical="center" shrinkToFit="1"/>
    </xf>
    <xf numFmtId="184" fontId="15" fillId="2" borderId="0" xfId="0" applyNumberFormat="1" applyFont="1" applyFill="1">
      <alignment vertical="center"/>
    </xf>
    <xf numFmtId="0" fontId="20" fillId="2" borderId="17" xfId="0" applyFont="1" applyFill="1" applyBorder="1">
      <alignment vertical="center"/>
    </xf>
    <xf numFmtId="0" fontId="15" fillId="0" borderId="0" xfId="0" applyFont="1">
      <alignment vertical="center"/>
    </xf>
    <xf numFmtId="183" fontId="15" fillId="0" borderId="11" xfId="0" applyNumberFormat="1" applyFont="1" applyBorder="1" applyAlignment="1">
      <alignment horizontal="center" vertical="center"/>
    </xf>
    <xf numFmtId="0" fontId="15" fillId="0" borderId="74" xfId="0" applyFont="1" applyBorder="1" applyAlignment="1">
      <alignment horizontal="center" vertical="center" shrinkToFit="1"/>
    </xf>
    <xf numFmtId="0" fontId="15" fillId="0" borderId="76" xfId="0" applyFont="1" applyBorder="1" applyAlignment="1">
      <alignment horizontal="center" vertical="center" shrinkToFit="1"/>
    </xf>
    <xf numFmtId="0" fontId="15" fillId="0" borderId="76" xfId="0" applyFont="1" applyBorder="1" applyAlignment="1">
      <alignment vertical="center" shrinkToFit="1"/>
    </xf>
    <xf numFmtId="184" fontId="19" fillId="0" borderId="77" xfId="0" applyNumberFormat="1" applyFont="1" applyBorder="1" applyAlignment="1">
      <alignment vertical="center" shrinkToFit="1"/>
    </xf>
    <xf numFmtId="0" fontId="15" fillId="0" borderId="82" xfId="0" applyFont="1" applyBorder="1" applyAlignment="1">
      <alignment horizontal="center" vertical="center" shrinkToFit="1"/>
    </xf>
    <xf numFmtId="0" fontId="15" fillId="0" borderId="82" xfId="0" applyFont="1" applyBorder="1" applyAlignment="1">
      <alignment vertical="center" shrinkToFit="1"/>
    </xf>
    <xf numFmtId="185" fontId="15" fillId="7" borderId="82" xfId="0" applyNumberFormat="1" applyFont="1" applyFill="1" applyBorder="1" applyAlignment="1">
      <alignment vertical="center" shrinkToFit="1"/>
    </xf>
    <xf numFmtId="184" fontId="19" fillId="0" borderId="83" xfId="0" applyNumberFormat="1" applyFont="1" applyBorder="1" applyAlignment="1">
      <alignment vertical="center" shrinkToFit="1"/>
    </xf>
    <xf numFmtId="0" fontId="15" fillId="0" borderId="86" xfId="0" applyFont="1" applyBorder="1" applyAlignment="1">
      <alignment horizontal="center" vertical="center"/>
    </xf>
    <xf numFmtId="184" fontId="15" fillId="0" borderId="86" xfId="0" applyNumberFormat="1" applyFont="1" applyBorder="1" applyAlignment="1">
      <alignment vertical="center" shrinkToFit="1"/>
    </xf>
    <xf numFmtId="0" fontId="15" fillId="2" borderId="34" xfId="0" applyFont="1" applyFill="1" applyBorder="1" applyAlignment="1">
      <alignment horizontal="center" vertical="center"/>
    </xf>
    <xf numFmtId="0" fontId="15" fillId="0" borderId="75" xfId="0" applyFont="1" applyBorder="1" applyAlignment="1">
      <alignment horizontal="center" vertical="center" shrinkToFit="1"/>
    </xf>
    <xf numFmtId="184" fontId="15" fillId="7" borderId="92" xfId="0" applyNumberFormat="1" applyFont="1" applyFill="1" applyBorder="1" applyAlignment="1">
      <alignment vertical="center" shrinkToFit="1"/>
    </xf>
    <xf numFmtId="0" fontId="15" fillId="0" borderId="95" xfId="0" applyFont="1" applyBorder="1" applyAlignment="1">
      <alignment horizontal="center" vertical="center" shrinkToFit="1"/>
    </xf>
    <xf numFmtId="184" fontId="15" fillId="7" borderId="97" xfId="0" applyNumberFormat="1" applyFont="1" applyFill="1" applyBorder="1" applyAlignment="1">
      <alignment vertical="center" shrinkToFit="1"/>
    </xf>
    <xf numFmtId="184" fontId="19" fillId="3" borderId="99" xfId="0" applyNumberFormat="1" applyFont="1" applyFill="1" applyBorder="1" applyAlignment="1">
      <alignment vertical="center" shrinkToFit="1"/>
    </xf>
    <xf numFmtId="0" fontId="15" fillId="0" borderId="100" xfId="0" applyFont="1" applyBorder="1">
      <alignment vertical="center"/>
    </xf>
    <xf numFmtId="186" fontId="15" fillId="0" borderId="102" xfId="0" applyNumberFormat="1" applyFont="1" applyBorder="1" applyAlignment="1">
      <alignment vertical="center" shrinkToFit="1"/>
    </xf>
    <xf numFmtId="186" fontId="15" fillId="0" borderId="86" xfId="0" applyNumberFormat="1" applyFont="1" applyBorder="1" applyAlignment="1">
      <alignment vertical="center" shrinkToFit="1"/>
    </xf>
    <xf numFmtId="186" fontId="15" fillId="0" borderId="87" xfId="0" applyNumberFormat="1" applyFont="1" applyBorder="1" applyAlignment="1">
      <alignment vertical="center" shrinkToFit="1"/>
    </xf>
    <xf numFmtId="183" fontId="15" fillId="0" borderId="72" xfId="0" applyNumberFormat="1" applyFont="1" applyBorder="1" applyAlignment="1">
      <alignment horizontal="center" vertical="center"/>
    </xf>
    <xf numFmtId="184" fontId="19" fillId="8" borderId="99" xfId="0" applyNumberFormat="1" applyFont="1" applyFill="1" applyBorder="1" applyAlignment="1">
      <alignment vertical="center" shrinkToFit="1"/>
    </xf>
    <xf numFmtId="184" fontId="15" fillId="0" borderId="111" xfId="0" applyNumberFormat="1" applyFont="1" applyBorder="1" applyAlignment="1">
      <alignment vertical="center" shrinkToFit="1"/>
    </xf>
    <xf numFmtId="184" fontId="15" fillId="0" borderId="87" xfId="0" applyNumberFormat="1" applyFont="1" applyBorder="1" applyAlignment="1">
      <alignment vertical="center" shrinkToFit="1"/>
    </xf>
    <xf numFmtId="0" fontId="20" fillId="2" borderId="0" xfId="0" applyFont="1" applyFill="1">
      <alignment vertical="center"/>
    </xf>
    <xf numFmtId="0" fontId="15" fillId="0" borderId="140" xfId="0" applyFont="1" applyBorder="1" applyAlignment="1">
      <alignment horizontal="center" vertical="center" shrinkToFit="1"/>
    </xf>
    <xf numFmtId="0" fontId="15" fillId="0" borderId="141" xfId="0" applyFont="1" applyBorder="1" applyAlignment="1">
      <alignment horizontal="center" vertical="center" shrinkToFit="1"/>
    </xf>
    <xf numFmtId="0" fontId="33" fillId="0" borderId="0" xfId="0" applyFont="1" applyProtection="1">
      <alignment vertical="center"/>
      <protection locked="0"/>
    </xf>
    <xf numFmtId="0" fontId="15" fillId="0" borderId="58" xfId="0" applyFont="1" applyBorder="1" applyAlignment="1">
      <alignment vertical="center" shrinkToFit="1"/>
    </xf>
    <xf numFmtId="184" fontId="19" fillId="0" borderId="147" xfId="0" applyNumberFormat="1" applyFont="1" applyBorder="1" applyAlignment="1">
      <alignment vertical="center" shrinkToFit="1"/>
    </xf>
    <xf numFmtId="0" fontId="15" fillId="2" borderId="78" xfId="0" applyFont="1" applyFill="1" applyBorder="1">
      <alignment vertical="center"/>
    </xf>
    <xf numFmtId="0" fontId="15" fillId="0" borderId="148" xfId="0" applyFont="1" applyBorder="1" applyAlignment="1">
      <alignment horizontal="center" vertical="center" shrinkToFit="1"/>
    </xf>
    <xf numFmtId="184" fontId="15" fillId="7" borderId="8" xfId="0" applyNumberFormat="1" applyFont="1" applyFill="1" applyBorder="1" applyAlignment="1">
      <alignment vertical="center" shrinkToFit="1"/>
    </xf>
    <xf numFmtId="0" fontId="15" fillId="2" borderId="32" xfId="0" applyFont="1" applyFill="1" applyBorder="1">
      <alignment vertical="center"/>
    </xf>
    <xf numFmtId="0" fontId="15" fillId="0" borderId="78" xfId="0" applyFont="1" applyBorder="1">
      <alignment vertical="center"/>
    </xf>
    <xf numFmtId="184" fontId="15" fillId="6" borderId="95" xfId="0" applyNumberFormat="1" applyFont="1" applyFill="1" applyBorder="1" applyAlignment="1" applyProtection="1">
      <alignment vertical="center" shrinkToFit="1"/>
      <protection locked="0"/>
    </xf>
    <xf numFmtId="0" fontId="2" fillId="2" borderId="0" xfId="13" applyFont="1" applyFill="1">
      <alignment vertical="center"/>
    </xf>
    <xf numFmtId="0" fontId="2" fillId="2" borderId="92" xfId="0" applyFont="1" applyFill="1" applyBorder="1" applyAlignment="1" applyProtection="1">
      <alignment horizontal="center" vertical="center"/>
      <protection locked="0"/>
    </xf>
    <xf numFmtId="0" fontId="0" fillId="0" borderId="0" xfId="27" applyFont="1">
      <alignment vertical="center"/>
    </xf>
    <xf numFmtId="0" fontId="2" fillId="2" borderId="113" xfId="13" applyFont="1" applyFill="1" applyBorder="1" applyAlignment="1">
      <alignment horizontal="center" vertical="center"/>
    </xf>
    <xf numFmtId="0" fontId="2" fillId="2" borderId="114" xfId="13" applyFont="1" applyFill="1" applyBorder="1" applyAlignment="1">
      <alignment horizontal="center" vertical="center"/>
    </xf>
    <xf numFmtId="189" fontId="26" fillId="2" borderId="0" xfId="28" applyNumberFormat="1" applyFont="1" applyFill="1" applyAlignment="1" applyProtection="1">
      <alignment horizontal="center" vertical="center" shrinkToFit="1"/>
      <protection hidden="1"/>
    </xf>
    <xf numFmtId="184" fontId="15" fillId="7" borderId="109" xfId="0" applyNumberFormat="1" applyFont="1" applyFill="1" applyBorder="1" applyAlignment="1">
      <alignment vertical="center" shrinkToFit="1"/>
    </xf>
    <xf numFmtId="0" fontId="15" fillId="0" borderId="93" xfId="0" applyFont="1" applyBorder="1" applyAlignment="1">
      <alignment horizontal="center" vertical="center"/>
    </xf>
    <xf numFmtId="0" fontId="15" fillId="0" borderId="95" xfId="0" applyFont="1" applyBorder="1" applyAlignment="1">
      <alignment horizontal="center" vertical="center"/>
    </xf>
    <xf numFmtId="0" fontId="15" fillId="0" borderId="116" xfId="0" applyFont="1" applyBorder="1" applyAlignment="1">
      <alignment horizontal="center" vertical="center"/>
    </xf>
    <xf numFmtId="0" fontId="15" fillId="0" borderId="100" xfId="0" applyFont="1" applyBorder="1" applyAlignment="1">
      <alignment horizontal="center" vertical="center"/>
    </xf>
    <xf numFmtId="184" fontId="15" fillId="13" borderId="150" xfId="0" applyNumberFormat="1" applyFont="1" applyFill="1" applyBorder="1" applyAlignment="1">
      <alignment vertical="center" shrinkToFit="1"/>
    </xf>
    <xf numFmtId="178" fontId="11" fillId="0" borderId="0" xfId="27" applyNumberFormat="1" applyFont="1" applyProtection="1">
      <alignment vertical="center"/>
      <protection hidden="1"/>
    </xf>
    <xf numFmtId="0" fontId="0" fillId="14" borderId="92" xfId="0" applyFill="1" applyBorder="1">
      <alignment vertical="center"/>
    </xf>
    <xf numFmtId="0" fontId="0" fillId="14" borderId="3" xfId="0" applyFill="1" applyBorder="1">
      <alignment vertical="center"/>
    </xf>
    <xf numFmtId="178" fontId="0" fillId="0" borderId="5" xfId="0" applyNumberFormat="1" applyBorder="1">
      <alignment vertical="center"/>
    </xf>
    <xf numFmtId="178" fontId="11"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39" fillId="0" borderId="0" xfId="0" applyFont="1">
      <alignment vertical="center"/>
    </xf>
    <xf numFmtId="0" fontId="0" fillId="0" borderId="17" xfId="0" applyBorder="1">
      <alignment vertical="center"/>
    </xf>
    <xf numFmtId="184" fontId="15" fillId="7" borderId="94" xfId="0" applyNumberFormat="1" applyFont="1" applyFill="1" applyBorder="1" applyAlignment="1">
      <alignment vertical="center" shrinkToFit="1"/>
    </xf>
    <xf numFmtId="184" fontId="15" fillId="7" borderId="93" xfId="0" applyNumberFormat="1" applyFont="1" applyFill="1" applyBorder="1" applyAlignment="1">
      <alignment vertical="center" shrinkToFit="1"/>
    </xf>
    <xf numFmtId="0" fontId="35" fillId="2" borderId="0" xfId="13" applyFont="1" applyFill="1" applyAlignment="1">
      <alignment vertical="center" wrapText="1"/>
    </xf>
    <xf numFmtId="0" fontId="41" fillId="2" borderId="0" xfId="13" applyFont="1" applyFill="1">
      <alignment vertical="center"/>
    </xf>
    <xf numFmtId="0" fontId="23" fillId="0" borderId="0" xfId="13" applyFont="1">
      <alignment vertical="center"/>
    </xf>
    <xf numFmtId="0" fontId="24" fillId="2" borderId="0" xfId="13" applyFont="1" applyFill="1" applyAlignment="1">
      <alignment horizontal="center" vertical="center"/>
    </xf>
    <xf numFmtId="188" fontId="23" fillId="0" borderId="0" xfId="13" applyNumberFormat="1" applyFont="1">
      <alignment vertical="center"/>
    </xf>
    <xf numFmtId="0" fontId="23" fillId="0" borderId="71" xfId="13" applyFont="1" applyBorder="1" applyAlignment="1">
      <alignment horizontal="center" vertical="center"/>
    </xf>
    <xf numFmtId="0" fontId="23" fillId="0" borderId="115" xfId="13" applyFont="1" applyBorder="1" applyAlignment="1">
      <alignment horizontal="center" vertical="center"/>
    </xf>
    <xf numFmtId="0" fontId="23" fillId="2" borderId="119" xfId="13" applyFont="1" applyFill="1" applyBorder="1">
      <alignment vertical="center"/>
    </xf>
    <xf numFmtId="0" fontId="23" fillId="2" borderId="116" xfId="13" applyFont="1" applyFill="1" applyBorder="1">
      <alignment vertical="center"/>
    </xf>
    <xf numFmtId="0" fontId="23" fillId="0" borderId="0" xfId="13" applyFont="1" applyAlignment="1">
      <alignment horizontal="center" vertical="center"/>
    </xf>
    <xf numFmtId="0" fontId="23" fillId="0" borderId="92" xfId="13" applyFont="1" applyBorder="1" applyAlignment="1">
      <alignment horizontal="center" vertical="center"/>
    </xf>
    <xf numFmtId="0" fontId="23" fillId="0" borderId="92" xfId="13" applyFont="1" applyBorder="1" applyAlignment="1">
      <alignment horizontal="center" vertical="center" wrapText="1"/>
    </xf>
    <xf numFmtId="0" fontId="23" fillId="2" borderId="93" xfId="13" applyFont="1" applyFill="1" applyBorder="1">
      <alignment vertical="center"/>
    </xf>
    <xf numFmtId="0" fontId="2" fillId="0" borderId="92" xfId="13" applyFont="1" applyBorder="1" applyAlignment="1">
      <alignment horizontal="center" vertical="center"/>
    </xf>
    <xf numFmtId="0" fontId="2" fillId="2" borderId="93" xfId="13" applyFont="1" applyFill="1" applyBorder="1">
      <alignment vertical="center"/>
    </xf>
    <xf numFmtId="0" fontId="24" fillId="2" borderId="0" xfId="13" applyFont="1" applyFill="1" applyAlignment="1">
      <alignment horizontal="left" vertical="center"/>
    </xf>
    <xf numFmtId="0" fontId="22" fillId="2" borderId="71" xfId="0" applyFont="1" applyFill="1" applyBorder="1" applyAlignment="1" applyProtection="1">
      <alignment horizontal="center" vertical="center"/>
      <protection locked="0"/>
    </xf>
    <xf numFmtId="0" fontId="22" fillId="2" borderId="6" xfId="0" applyFont="1" applyFill="1" applyBorder="1" applyProtection="1">
      <alignment vertical="center"/>
      <protection locked="0"/>
    </xf>
    <xf numFmtId="0" fontId="22" fillId="0" borderId="0" xfId="0" applyFont="1" applyProtection="1">
      <alignment vertical="center"/>
      <protection locked="0"/>
    </xf>
    <xf numFmtId="0" fontId="48" fillId="2" borderId="0" xfId="13" applyFont="1" applyFill="1">
      <alignment vertical="center"/>
    </xf>
    <xf numFmtId="0" fontId="22" fillId="2" borderId="92" xfId="0" applyFont="1" applyFill="1" applyBorder="1" applyAlignment="1" applyProtection="1">
      <alignment horizontal="center" vertical="center"/>
      <protection locked="0"/>
    </xf>
    <xf numFmtId="0" fontId="22" fillId="2" borderId="93" xfId="0" applyFont="1" applyFill="1" applyBorder="1" applyAlignment="1" applyProtection="1">
      <alignment horizontal="center" vertical="center"/>
      <protection locked="0"/>
    </xf>
    <xf numFmtId="0" fontId="25" fillId="2" borderId="0" xfId="13" applyFont="1" applyFill="1">
      <alignment vertical="center"/>
    </xf>
    <xf numFmtId="0" fontId="49" fillId="2" borderId="0" xfId="13" applyFont="1" applyFill="1">
      <alignment vertical="center"/>
    </xf>
    <xf numFmtId="0" fontId="51" fillId="2" borderId="0" xfId="0" applyFont="1" applyFill="1">
      <alignment vertical="center"/>
    </xf>
    <xf numFmtId="0" fontId="35" fillId="2" borderId="0" xfId="13" applyFont="1" applyFill="1">
      <alignment vertical="center"/>
    </xf>
    <xf numFmtId="189" fontId="22" fillId="2" borderId="0" xfId="27" applyNumberFormat="1" applyFill="1" applyAlignment="1" applyProtection="1">
      <alignment vertical="center" shrinkToFit="1"/>
      <protection hidden="1"/>
    </xf>
    <xf numFmtId="189" fontId="40" fillId="2" borderId="0" xfId="28" applyNumberFormat="1" applyFont="1" applyFill="1" applyAlignment="1" applyProtection="1">
      <alignment vertical="center" shrinkToFit="1"/>
      <protection hidden="1"/>
    </xf>
    <xf numFmtId="189" fontId="2" fillId="0" borderId="92" xfId="27" applyNumberFormat="1" applyFont="1" applyBorder="1" applyAlignment="1" applyProtection="1">
      <alignment horizontal="center" vertical="center" shrinkToFit="1"/>
      <protection hidden="1"/>
    </xf>
    <xf numFmtId="189" fontId="23" fillId="10" borderId="92" xfId="28" applyNumberFormat="1" applyFont="1" applyFill="1" applyBorder="1" applyAlignment="1" applyProtection="1">
      <alignment horizontal="center" vertical="center" shrinkToFit="1"/>
      <protection hidden="1"/>
    </xf>
    <xf numFmtId="189" fontId="2" fillId="0" borderId="123" xfId="27" applyNumberFormat="1" applyFont="1" applyBorder="1" applyAlignment="1" applyProtection="1">
      <alignment vertical="center" shrinkToFit="1"/>
      <protection hidden="1"/>
    </xf>
    <xf numFmtId="190" fontId="23" fillId="0" borderId="123" xfId="28" applyNumberFormat="1" applyFont="1" applyBorder="1" applyAlignment="1" applyProtection="1">
      <alignment vertical="center" shrinkToFit="1"/>
      <protection locked="0"/>
    </xf>
    <xf numFmtId="190" fontId="23" fillId="0" borderId="123" xfId="28" applyNumberFormat="1" applyFont="1" applyBorder="1" applyAlignment="1" applyProtection="1">
      <alignment vertical="center" shrinkToFit="1"/>
    </xf>
    <xf numFmtId="190" fontId="23" fillId="10" borderId="123" xfId="28" applyNumberFormat="1" applyFont="1" applyFill="1" applyBorder="1" applyAlignment="1" applyProtection="1">
      <alignment vertical="center" shrinkToFit="1"/>
      <protection hidden="1"/>
    </xf>
    <xf numFmtId="190" fontId="23" fillId="0" borderId="123" xfId="28" applyNumberFormat="1" applyFont="1" applyFill="1" applyBorder="1" applyAlignment="1" applyProtection="1">
      <alignment vertical="center" shrinkToFit="1"/>
      <protection locked="0"/>
    </xf>
    <xf numFmtId="190" fontId="23" fillId="0" borderId="123" xfId="28" applyNumberFormat="1" applyFont="1" applyFill="1" applyBorder="1" applyAlignment="1" applyProtection="1">
      <alignment vertical="center" shrinkToFit="1"/>
    </xf>
    <xf numFmtId="189" fontId="2" fillId="0" borderId="122" xfId="27" applyNumberFormat="1" applyFont="1" applyBorder="1" applyAlignment="1" applyProtection="1">
      <alignment vertical="center" shrinkToFit="1"/>
      <protection hidden="1"/>
    </xf>
    <xf numFmtId="190" fontId="23" fillId="0" borderId="122" xfId="28" applyNumberFormat="1" applyFont="1" applyBorder="1" applyAlignment="1" applyProtection="1">
      <alignment vertical="center" shrinkToFit="1"/>
      <protection locked="0"/>
    </xf>
    <xf numFmtId="190" fontId="23" fillId="0" borderId="122" xfId="28" applyNumberFormat="1" applyFont="1" applyBorder="1" applyAlignment="1" applyProtection="1">
      <alignment vertical="center" shrinkToFit="1"/>
    </xf>
    <xf numFmtId="190" fontId="23" fillId="10" borderId="122" xfId="28" applyNumberFormat="1" applyFont="1" applyFill="1" applyBorder="1" applyAlignment="1" applyProtection="1">
      <alignment vertical="center" shrinkToFit="1"/>
      <protection hidden="1"/>
    </xf>
    <xf numFmtId="190" fontId="23" fillId="0" borderId="122" xfId="28" applyNumberFormat="1" applyFont="1" applyFill="1" applyBorder="1" applyAlignment="1" applyProtection="1">
      <alignment vertical="center" shrinkToFit="1"/>
      <protection locked="0"/>
    </xf>
    <xf numFmtId="190" fontId="23" fillId="0" borderId="122" xfId="28" applyNumberFormat="1" applyFont="1" applyFill="1" applyBorder="1" applyAlignment="1" applyProtection="1">
      <alignment vertical="center" shrinkToFit="1"/>
    </xf>
    <xf numFmtId="189" fontId="2" fillId="0" borderId="121" xfId="27" applyNumberFormat="1" applyFont="1" applyBorder="1" applyAlignment="1" applyProtection="1">
      <alignment vertical="center" shrinkToFit="1"/>
      <protection hidden="1"/>
    </xf>
    <xf numFmtId="190" fontId="23" fillId="0" borderId="121" xfId="28" applyNumberFormat="1" applyFont="1" applyBorder="1" applyAlignment="1" applyProtection="1">
      <alignment vertical="center" shrinkToFit="1"/>
      <protection locked="0"/>
    </xf>
    <xf numFmtId="190" fontId="23" fillId="0" borderId="121" xfId="28" applyNumberFormat="1" applyFont="1" applyBorder="1" applyAlignment="1" applyProtection="1">
      <alignment vertical="center" shrinkToFit="1"/>
    </xf>
    <xf numFmtId="190" fontId="23" fillId="10" borderId="121" xfId="28" applyNumberFormat="1" applyFont="1" applyFill="1" applyBorder="1" applyAlignment="1" applyProtection="1">
      <alignment vertical="center" shrinkToFit="1"/>
      <protection hidden="1"/>
    </xf>
    <xf numFmtId="190" fontId="23" fillId="0" borderId="121" xfId="28" applyNumberFormat="1" applyFont="1" applyFill="1" applyBorder="1" applyAlignment="1" applyProtection="1">
      <alignment vertical="center" shrinkToFit="1"/>
      <protection locked="0"/>
    </xf>
    <xf numFmtId="190" fontId="23" fillId="0" borderId="121" xfId="28" applyNumberFormat="1" applyFont="1" applyFill="1" applyBorder="1" applyAlignment="1" applyProtection="1">
      <alignment vertical="center" shrinkToFit="1"/>
    </xf>
    <xf numFmtId="0" fontId="52" fillId="2" borderId="92" xfId="0" applyFont="1" applyFill="1" applyBorder="1" applyAlignment="1">
      <alignment horizontal="left" vertical="center"/>
    </xf>
    <xf numFmtId="184" fontId="19" fillId="8" borderId="91" xfId="0" applyNumberFormat="1" applyFont="1" applyFill="1" applyBorder="1" applyAlignment="1" applyProtection="1">
      <alignment vertical="center" shrinkToFit="1"/>
      <protection locked="0"/>
    </xf>
    <xf numFmtId="184" fontId="19" fillId="8" borderId="96" xfId="0" applyNumberFormat="1" applyFont="1" applyFill="1" applyBorder="1" applyAlignment="1" applyProtection="1">
      <alignment vertical="center" shrinkToFit="1"/>
      <protection locked="0"/>
    </xf>
    <xf numFmtId="0" fontId="15" fillId="2" borderId="115" xfId="0" applyFont="1" applyFill="1" applyBorder="1" applyAlignment="1">
      <alignment horizontal="left" vertical="center"/>
    </xf>
    <xf numFmtId="184" fontId="19" fillId="8" borderId="145" xfId="0" applyNumberFormat="1" applyFont="1" applyFill="1" applyBorder="1" applyAlignment="1" applyProtection="1">
      <alignment vertical="center" shrinkToFit="1"/>
      <protection locked="0"/>
    </xf>
    <xf numFmtId="184" fontId="15" fillId="6" borderId="79" xfId="0" applyNumberFormat="1" applyFont="1" applyFill="1" applyBorder="1" applyAlignment="1">
      <alignment vertical="center" shrinkToFit="1"/>
    </xf>
    <xf numFmtId="184" fontId="15" fillId="6" borderId="94" xfId="0" applyNumberFormat="1" applyFont="1" applyFill="1" applyBorder="1" applyAlignment="1">
      <alignment vertical="center" shrinkToFit="1"/>
    </xf>
    <xf numFmtId="184" fontId="15" fillId="6" borderId="108" xfId="0" applyNumberFormat="1" applyFont="1" applyFill="1" applyBorder="1" applyAlignment="1">
      <alignment vertical="center" shrinkToFit="1"/>
    </xf>
    <xf numFmtId="0" fontId="31" fillId="2" borderId="115" xfId="0" applyFont="1" applyFill="1" applyBorder="1">
      <alignment vertical="center"/>
    </xf>
    <xf numFmtId="184" fontId="15" fillId="6" borderId="114" xfId="0" applyNumberFormat="1" applyFont="1" applyFill="1" applyBorder="1" applyAlignment="1">
      <alignment vertical="center" shrinkToFit="1"/>
    </xf>
    <xf numFmtId="0" fontId="15" fillId="2" borderId="107" xfId="0" applyFont="1" applyFill="1" applyBorder="1" applyAlignment="1">
      <alignment vertical="top" wrapText="1"/>
    </xf>
    <xf numFmtId="0" fontId="15" fillId="0" borderId="107" xfId="0" applyFont="1" applyBorder="1" applyAlignment="1">
      <alignment vertical="top" wrapText="1"/>
    </xf>
    <xf numFmtId="0" fontId="14" fillId="2" borderId="0" xfId="20" applyFont="1" applyFill="1" applyAlignment="1">
      <alignment horizontal="center" vertical="center" wrapText="1"/>
    </xf>
    <xf numFmtId="0" fontId="61" fillId="2" borderId="0" xfId="20" applyFont="1" applyFill="1" applyAlignment="1">
      <alignment horizontal="left" vertical="center"/>
    </xf>
    <xf numFmtId="0" fontId="14" fillId="2" borderId="0" xfId="20" applyFont="1" applyFill="1" applyAlignment="1">
      <alignment horizontal="center" vertical="center"/>
    </xf>
    <xf numFmtId="0" fontId="57" fillId="2" borderId="16" xfId="20" applyFont="1" applyFill="1" applyBorder="1" applyAlignment="1">
      <alignment vertical="center"/>
    </xf>
    <xf numFmtId="0" fontId="57" fillId="2" borderId="0" xfId="20" applyFont="1" applyFill="1" applyAlignment="1">
      <alignment vertical="center"/>
    </xf>
    <xf numFmtId="179" fontId="51" fillId="2" borderId="0" xfId="0" applyNumberFormat="1" applyFont="1" applyFill="1">
      <alignment vertical="center"/>
    </xf>
    <xf numFmtId="0" fontId="62" fillId="2" borderId="0" xfId="0" applyFont="1" applyFill="1" applyAlignment="1">
      <alignment horizontal="center" vertical="center"/>
    </xf>
    <xf numFmtId="0" fontId="51" fillId="2" borderId="0" xfId="0" applyFont="1" applyFill="1" applyAlignment="1">
      <alignment horizontal="center" vertical="center"/>
    </xf>
    <xf numFmtId="180" fontId="51" fillId="2" borderId="0" xfId="0" applyNumberFormat="1" applyFont="1" applyFill="1" applyAlignment="1">
      <alignment horizontal="center" vertical="center"/>
    </xf>
    <xf numFmtId="180" fontId="63" fillId="2" borderId="0" xfId="0" applyNumberFormat="1" applyFont="1" applyFill="1">
      <alignment vertical="center"/>
    </xf>
    <xf numFmtId="0" fontId="57" fillId="2" borderId="0" xfId="20" applyFont="1" applyFill="1" applyAlignment="1">
      <alignment horizontal="center" vertical="center" shrinkToFit="1"/>
    </xf>
    <xf numFmtId="179" fontId="51" fillId="2" borderId="0" xfId="0" applyNumberFormat="1" applyFont="1" applyFill="1" applyAlignment="1">
      <alignment horizontal="center" vertical="center"/>
    </xf>
    <xf numFmtId="0" fontId="57" fillId="2" borderId="0" xfId="20" applyFont="1" applyFill="1" applyAlignment="1">
      <alignment horizontal="center" vertical="center"/>
    </xf>
    <xf numFmtId="0" fontId="51" fillId="3" borderId="59" xfId="0" applyFont="1" applyFill="1" applyBorder="1" applyAlignment="1">
      <alignment horizontal="center" vertical="center"/>
    </xf>
    <xf numFmtId="180" fontId="63" fillId="3" borderId="61" xfId="0" applyNumberFormat="1" applyFont="1" applyFill="1" applyBorder="1">
      <alignment vertical="center"/>
    </xf>
    <xf numFmtId="0" fontId="64" fillId="3" borderId="7" xfId="0" applyFont="1" applyFill="1" applyBorder="1" applyAlignment="1">
      <alignment horizontal="left" vertical="center" wrapText="1"/>
    </xf>
    <xf numFmtId="0" fontId="65" fillId="0" borderId="29" xfId="0" applyFont="1" applyBorder="1">
      <alignment vertical="center"/>
    </xf>
    <xf numFmtId="179" fontId="64" fillId="3" borderId="7" xfId="0" applyNumberFormat="1" applyFont="1" applyFill="1" applyBorder="1">
      <alignment vertical="center"/>
    </xf>
    <xf numFmtId="0" fontId="64" fillId="3" borderId="63" xfId="0" applyFont="1" applyFill="1" applyBorder="1" applyAlignment="1">
      <alignment horizontal="left" vertical="center" wrapText="1"/>
    </xf>
    <xf numFmtId="0" fontId="65" fillId="0" borderId="62" xfId="0" applyFont="1" applyBorder="1">
      <alignment vertical="center"/>
    </xf>
    <xf numFmtId="0" fontId="64" fillId="3" borderId="63" xfId="0" applyFont="1" applyFill="1" applyBorder="1" applyAlignment="1">
      <alignment horizontal="left" vertical="center" shrinkToFit="1"/>
    </xf>
    <xf numFmtId="179" fontId="64" fillId="3" borderId="30" xfId="0" applyNumberFormat="1" applyFont="1" applyFill="1" applyBorder="1">
      <alignment vertical="center"/>
    </xf>
    <xf numFmtId="179" fontId="64" fillId="3" borderId="30" xfId="0" applyNumberFormat="1" applyFont="1" applyFill="1" applyBorder="1" applyAlignment="1">
      <alignment vertical="center" shrinkToFit="1"/>
    </xf>
    <xf numFmtId="0" fontId="64" fillId="3" borderId="17" xfId="0" applyFont="1" applyFill="1" applyBorder="1" applyAlignment="1">
      <alignment horizontal="left" vertical="center" wrapText="1"/>
    </xf>
    <xf numFmtId="0" fontId="64" fillId="3" borderId="151" xfId="0" applyFont="1" applyFill="1" applyBorder="1" applyAlignment="1">
      <alignment horizontal="left" vertical="center" wrapText="1"/>
    </xf>
    <xf numFmtId="0" fontId="65" fillId="0" borderId="152" xfId="0" applyFont="1" applyBorder="1">
      <alignment vertical="center"/>
    </xf>
    <xf numFmtId="0" fontId="65" fillId="0" borderId="0" xfId="0" applyFont="1">
      <alignment vertical="center"/>
    </xf>
    <xf numFmtId="0" fontId="62" fillId="0" borderId="40" xfId="0" applyFont="1" applyBorder="1" applyAlignment="1">
      <alignment horizontal="center" vertical="center"/>
    </xf>
    <xf numFmtId="0" fontId="64" fillId="3" borderId="66" xfId="0" applyFont="1" applyFill="1" applyBorder="1">
      <alignment vertical="center"/>
    </xf>
    <xf numFmtId="0" fontId="64" fillId="3" borderId="138" xfId="0" applyFont="1" applyFill="1" applyBorder="1">
      <alignment vertical="center"/>
    </xf>
    <xf numFmtId="0" fontId="64" fillId="3" borderId="47" xfId="0" applyFont="1" applyFill="1" applyBorder="1">
      <alignment vertical="center"/>
    </xf>
    <xf numFmtId="0" fontId="51" fillId="3" borderId="15" xfId="0" applyFont="1" applyFill="1" applyBorder="1" applyAlignment="1">
      <alignment horizontal="center" vertical="center"/>
    </xf>
    <xf numFmtId="0" fontId="64" fillId="3" borderId="44" xfId="0" applyFont="1" applyFill="1" applyBorder="1">
      <alignment vertical="center"/>
    </xf>
    <xf numFmtId="0" fontId="46" fillId="2" borderId="0" xfId="0" applyFont="1" applyFill="1">
      <alignment vertical="center"/>
    </xf>
    <xf numFmtId="0" fontId="64" fillId="3" borderId="36" xfId="0" applyFont="1" applyFill="1" applyBorder="1">
      <alignment vertical="center"/>
    </xf>
    <xf numFmtId="0" fontId="64" fillId="3" borderId="9" xfId="0" applyFont="1" applyFill="1" applyBorder="1">
      <alignment vertical="center"/>
    </xf>
    <xf numFmtId="0" fontId="64" fillId="3" borderId="43" xfId="0" applyFont="1" applyFill="1" applyBorder="1">
      <alignment vertical="center"/>
    </xf>
    <xf numFmtId="0" fontId="64" fillId="3" borderId="51" xfId="0" applyFont="1" applyFill="1" applyBorder="1">
      <alignment vertical="center"/>
    </xf>
    <xf numFmtId="0" fontId="71" fillId="2" borderId="0" xfId="0" applyFont="1" applyFill="1">
      <alignment vertical="center"/>
    </xf>
    <xf numFmtId="0" fontId="37" fillId="2" borderId="0" xfId="0" applyFont="1" applyFill="1">
      <alignment vertical="center"/>
    </xf>
    <xf numFmtId="0" fontId="73" fillId="2" borderId="0" xfId="0" applyFont="1" applyFill="1" applyAlignment="1">
      <alignment horizontal="center" vertical="center"/>
    </xf>
    <xf numFmtId="0" fontId="37" fillId="0" borderId="0" xfId="0" applyFont="1">
      <alignment vertical="center"/>
    </xf>
    <xf numFmtId="0" fontId="37" fillId="2" borderId="10" xfId="0" applyFont="1" applyFill="1" applyBorder="1">
      <alignment vertical="center"/>
    </xf>
    <xf numFmtId="0" fontId="37" fillId="2" borderId="1" xfId="0" applyFont="1" applyFill="1" applyBorder="1">
      <alignment vertical="center"/>
    </xf>
    <xf numFmtId="0" fontId="37" fillId="2" borderId="7" xfId="0" applyFont="1" applyFill="1" applyBorder="1">
      <alignment vertical="center"/>
    </xf>
    <xf numFmtId="0" fontId="37" fillId="2" borderId="16" xfId="0" applyFont="1" applyFill="1" applyBorder="1">
      <alignment vertical="center"/>
    </xf>
    <xf numFmtId="0" fontId="37" fillId="2" borderId="18" xfId="0" applyFont="1" applyFill="1" applyBorder="1">
      <alignment vertical="center"/>
    </xf>
    <xf numFmtId="0" fontId="37" fillId="2" borderId="3" xfId="0" applyFont="1" applyFill="1" applyBorder="1" applyAlignment="1">
      <alignment horizontal="center" vertical="center"/>
    </xf>
    <xf numFmtId="0" fontId="37" fillId="2" borderId="4" xfId="0" applyFont="1" applyFill="1" applyBorder="1" applyAlignment="1">
      <alignment horizontal="left" vertical="center"/>
    </xf>
    <xf numFmtId="0" fontId="37" fillId="2" borderId="4" xfId="0" applyFont="1" applyFill="1" applyBorder="1" applyAlignment="1">
      <alignment horizontal="left" vertical="center" wrapText="1"/>
    </xf>
    <xf numFmtId="0" fontId="37" fillId="2" borderId="4" xfId="0" applyFont="1" applyFill="1" applyBorder="1" applyAlignment="1">
      <alignment horizontal="center" vertical="center" textRotation="255" shrinkToFit="1"/>
    </xf>
    <xf numFmtId="0" fontId="37" fillId="2" borderId="4" xfId="0" applyFont="1" applyFill="1" applyBorder="1">
      <alignment vertical="center"/>
    </xf>
    <xf numFmtId="0" fontId="37" fillId="2" borderId="0" xfId="0" applyFont="1" applyFill="1" applyAlignment="1">
      <alignment horizontal="center" vertical="center"/>
    </xf>
    <xf numFmtId="0" fontId="37" fillId="0" borderId="48" xfId="0" applyFont="1" applyBorder="1" applyAlignment="1">
      <alignment horizontal="left" vertical="center"/>
    </xf>
    <xf numFmtId="0" fontId="37" fillId="0" borderId="49" xfId="0" applyFont="1" applyBorder="1" applyAlignment="1">
      <alignment horizontal="center" vertical="center" textRotation="255" shrinkToFit="1"/>
    </xf>
    <xf numFmtId="0" fontId="37" fillId="0" borderId="49" xfId="0" applyFont="1" applyBorder="1">
      <alignment vertical="center"/>
    </xf>
    <xf numFmtId="0" fontId="37" fillId="2" borderId="49" xfId="0" applyFont="1" applyFill="1" applyBorder="1">
      <alignment vertical="center"/>
    </xf>
    <xf numFmtId="0" fontId="37" fillId="2" borderId="49" xfId="0" applyFont="1" applyFill="1" applyBorder="1" applyAlignment="1">
      <alignment horizontal="right" vertical="center" wrapText="1"/>
    </xf>
    <xf numFmtId="0" fontId="37" fillId="2" borderId="49" xfId="0" applyFont="1" applyFill="1" applyBorder="1" applyAlignment="1">
      <alignment horizontal="right" vertical="center"/>
    </xf>
    <xf numFmtId="0" fontId="37" fillId="2" borderId="54" xfId="0" applyFont="1" applyFill="1" applyBorder="1" applyAlignment="1">
      <alignment horizontal="right" vertical="center"/>
    </xf>
    <xf numFmtId="0" fontId="37" fillId="0" borderId="52" xfId="0" applyFont="1" applyBorder="1" applyAlignment="1">
      <alignment horizontal="left" vertical="center"/>
    </xf>
    <xf numFmtId="0" fontId="37" fillId="0" borderId="50" xfId="0" applyFont="1" applyBorder="1" applyAlignment="1">
      <alignment horizontal="center" vertical="center" textRotation="255" shrinkToFit="1"/>
    </xf>
    <xf numFmtId="0" fontId="37" fillId="0" borderId="50" xfId="0" applyFont="1" applyBorder="1">
      <alignment vertical="center"/>
    </xf>
    <xf numFmtId="0" fontId="37" fillId="2" borderId="50" xfId="0" applyFont="1" applyFill="1" applyBorder="1">
      <alignment vertical="center"/>
    </xf>
    <xf numFmtId="0" fontId="37" fillId="2" borderId="50" xfId="0" applyFont="1" applyFill="1" applyBorder="1" applyAlignment="1">
      <alignment horizontal="right" vertical="center" wrapText="1"/>
    </xf>
    <xf numFmtId="0" fontId="37" fillId="2" borderId="50" xfId="0" applyFont="1" applyFill="1" applyBorder="1" applyAlignment="1">
      <alignment horizontal="right" vertical="center"/>
    </xf>
    <xf numFmtId="0" fontId="37" fillId="2" borderId="53" xfId="0" applyFont="1" applyFill="1" applyBorder="1" applyAlignment="1">
      <alignment horizontal="right" vertical="center"/>
    </xf>
    <xf numFmtId="0" fontId="37" fillId="2" borderId="0" xfId="0" applyFont="1" applyFill="1" applyAlignment="1">
      <alignment horizontal="center" vertical="center" textRotation="255" shrinkToFit="1"/>
    </xf>
    <xf numFmtId="0" fontId="37" fillId="2" borderId="13" xfId="0" applyFont="1" applyFill="1" applyBorder="1">
      <alignment vertical="center"/>
    </xf>
    <xf numFmtId="0" fontId="37" fillId="2" borderId="0" xfId="0" applyFont="1" applyFill="1" applyAlignment="1">
      <alignment horizontal="left" vertical="center" wrapText="1"/>
    </xf>
    <xf numFmtId="0" fontId="37" fillId="2" borderId="3" xfId="0" applyFont="1" applyFill="1" applyBorder="1" applyAlignment="1">
      <alignment horizontal="left" vertical="center"/>
    </xf>
    <xf numFmtId="0" fontId="37" fillId="2" borderId="4" xfId="0" applyFont="1" applyFill="1" applyBorder="1" applyAlignment="1">
      <alignment vertical="center" wrapText="1"/>
    </xf>
    <xf numFmtId="0" fontId="37" fillId="2" borderId="9" xfId="0" applyFont="1" applyFill="1" applyBorder="1">
      <alignment vertical="center"/>
    </xf>
    <xf numFmtId="0" fontId="37" fillId="4" borderId="0" xfId="0" applyFont="1" applyFill="1">
      <alignment vertical="center"/>
    </xf>
    <xf numFmtId="189" fontId="2" fillId="2" borderId="0" xfId="27" applyNumberFormat="1" applyFont="1" applyFill="1" applyAlignment="1" applyProtection="1">
      <alignment vertical="center" shrinkToFit="1"/>
      <protection hidden="1"/>
    </xf>
    <xf numFmtId="189" fontId="2" fillId="0" borderId="0" xfId="27" applyNumberFormat="1" applyFont="1" applyAlignment="1" applyProtection="1">
      <alignment vertical="center" shrinkToFit="1"/>
      <protection hidden="1"/>
    </xf>
    <xf numFmtId="0" fontId="30" fillId="2" borderId="0" xfId="0" applyFont="1" applyFill="1">
      <alignment vertical="center"/>
    </xf>
    <xf numFmtId="0" fontId="23" fillId="2" borderId="0" xfId="0" applyFont="1" applyFill="1">
      <alignment vertical="center"/>
    </xf>
    <xf numFmtId="0" fontId="24" fillId="2" borderId="8" xfId="13" applyFont="1" applyFill="1" applyBorder="1" applyAlignment="1">
      <alignment horizontal="center" vertical="center"/>
    </xf>
    <xf numFmtId="190" fontId="3" fillId="0" borderId="0" xfId="28" applyNumberFormat="1" applyFont="1" applyBorder="1" applyAlignment="1" applyProtection="1">
      <alignment vertical="center" shrinkToFit="1"/>
      <protection locked="0"/>
    </xf>
    <xf numFmtId="190" fontId="3" fillId="0" borderId="0" xfId="28" applyNumberFormat="1" applyFont="1" applyBorder="1" applyAlignment="1" applyProtection="1">
      <alignment vertical="center" shrinkToFit="1"/>
    </xf>
    <xf numFmtId="190" fontId="3" fillId="10" borderId="0" xfId="28" applyNumberFormat="1" applyFont="1" applyFill="1" applyBorder="1" applyAlignment="1" applyProtection="1">
      <alignment vertical="center" shrinkToFit="1"/>
      <protection hidden="1"/>
    </xf>
    <xf numFmtId="189" fontId="11" fillId="0" borderId="2" xfId="27" applyNumberFormat="1" applyFont="1" applyBorder="1" applyAlignment="1" applyProtection="1">
      <alignment vertical="center" shrinkToFit="1"/>
      <protection hidden="1"/>
    </xf>
    <xf numFmtId="0" fontId="2" fillId="0" borderId="0" xfId="13" applyFont="1" applyAlignment="1">
      <alignment horizontal="center" vertical="center"/>
    </xf>
    <xf numFmtId="189" fontId="77" fillId="2" borderId="0" xfId="28" applyNumberFormat="1" applyFont="1" applyFill="1" applyAlignment="1" applyProtection="1">
      <alignment vertical="center"/>
      <protection hidden="1"/>
    </xf>
    <xf numFmtId="189" fontId="26" fillId="2" borderId="0" xfId="28" applyNumberFormat="1" applyFont="1" applyFill="1" applyAlignment="1" applyProtection="1">
      <alignment vertical="center"/>
      <protection hidden="1"/>
    </xf>
    <xf numFmtId="189" fontId="22" fillId="0" borderId="0" xfId="27" applyNumberFormat="1" applyAlignment="1" applyProtection="1">
      <alignment vertical="center" shrinkToFit="1"/>
      <protection hidden="1"/>
    </xf>
    <xf numFmtId="189" fontId="23" fillId="0" borderId="0" xfId="28" applyNumberFormat="1" applyFont="1" applyAlignment="1" applyProtection="1">
      <alignment horizontal="center" vertical="center" shrinkToFit="1"/>
      <protection hidden="1"/>
    </xf>
    <xf numFmtId="189" fontId="23" fillId="0" borderId="0" xfId="28" applyNumberFormat="1" applyFont="1" applyAlignment="1" applyProtection="1">
      <alignment vertical="center" shrinkToFit="1"/>
      <protection hidden="1"/>
    </xf>
    <xf numFmtId="189" fontId="12" fillId="0" borderId="2" xfId="27" quotePrefix="1" applyNumberFormat="1" applyFont="1" applyBorder="1" applyAlignment="1" applyProtection="1">
      <alignment vertical="center" shrinkToFit="1"/>
      <protection hidden="1"/>
    </xf>
    <xf numFmtId="189" fontId="11" fillId="0" borderId="153" xfId="27" applyNumberFormat="1" applyFont="1" applyBorder="1" applyAlignment="1" applyProtection="1">
      <alignment vertical="center" shrinkToFit="1"/>
      <protection hidden="1"/>
    </xf>
    <xf numFmtId="189" fontId="12" fillId="0" borderId="153" xfId="27" quotePrefix="1" applyNumberFormat="1" applyFont="1" applyBorder="1" applyAlignment="1" applyProtection="1">
      <alignment vertical="center" shrinkToFit="1"/>
      <protection hidden="1"/>
    </xf>
    <xf numFmtId="189" fontId="40" fillId="2" borderId="92" xfId="28" applyNumberFormat="1" applyFont="1" applyFill="1" applyBorder="1" applyAlignment="1" applyProtection="1">
      <alignment vertical="center" shrinkToFit="1"/>
      <protection hidden="1"/>
    </xf>
    <xf numFmtId="191" fontId="23" fillId="2" borderId="92" xfId="28" applyNumberFormat="1" applyFont="1" applyFill="1" applyBorder="1" applyAlignment="1" applyProtection="1">
      <alignment vertical="center" shrinkToFit="1"/>
      <protection hidden="1"/>
    </xf>
    <xf numFmtId="189" fontId="23" fillId="2" borderId="0" xfId="28" applyNumberFormat="1" applyFont="1" applyFill="1" applyAlignment="1" applyProtection="1">
      <alignment shrinkToFit="1"/>
      <protection hidden="1"/>
    </xf>
    <xf numFmtId="0" fontId="25" fillId="0" borderId="92" xfId="13" applyFont="1" applyBorder="1" applyAlignment="1">
      <alignment horizontal="center" vertical="center" wrapText="1"/>
    </xf>
    <xf numFmtId="189" fontId="82" fillId="2" borderId="0" xfId="28" applyNumberFormat="1" applyFont="1" applyFill="1" applyAlignment="1" applyProtection="1">
      <alignment vertical="center" shrinkToFit="1"/>
      <protection hidden="1"/>
    </xf>
    <xf numFmtId="0" fontId="83" fillId="0" borderId="0" xfId="0" applyFont="1" applyAlignment="1">
      <alignment horizontal="center" vertical="center"/>
    </xf>
    <xf numFmtId="189" fontId="82" fillId="2" borderId="0" xfId="28" applyNumberFormat="1" applyFont="1" applyFill="1" applyAlignment="1" applyProtection="1">
      <alignment horizontal="center" vertical="center" shrinkToFit="1"/>
      <protection hidden="1"/>
    </xf>
    <xf numFmtId="189" fontId="85" fillId="2" borderId="0" xfId="28" applyNumberFormat="1" applyFont="1" applyFill="1" applyAlignment="1" applyProtection="1">
      <alignment vertical="center"/>
      <protection hidden="1"/>
    </xf>
    <xf numFmtId="189" fontId="86" fillId="2" borderId="0" xfId="28" applyNumberFormat="1" applyFont="1" applyFill="1" applyAlignment="1" applyProtection="1">
      <alignment vertical="center"/>
      <protection hidden="1"/>
    </xf>
    <xf numFmtId="0" fontId="41" fillId="0" borderId="0" xfId="0" applyFont="1">
      <alignment vertical="center"/>
    </xf>
    <xf numFmtId="184" fontId="15" fillId="7" borderId="86" xfId="0" applyNumberFormat="1" applyFont="1" applyFill="1" applyBorder="1" applyAlignment="1">
      <alignment vertical="center" shrinkToFit="1"/>
    </xf>
    <xf numFmtId="184" fontId="19" fillId="7" borderId="87" xfId="0" applyNumberFormat="1" applyFont="1" applyFill="1" applyBorder="1" applyAlignment="1">
      <alignment vertical="center" shrinkToFit="1"/>
    </xf>
    <xf numFmtId="184" fontId="19" fillId="3" borderId="103" xfId="0" applyNumberFormat="1" applyFont="1" applyFill="1" applyBorder="1" applyAlignment="1">
      <alignment vertical="center" shrinkToFit="1"/>
    </xf>
    <xf numFmtId="184" fontId="19" fillId="7" borderId="103" xfId="0" applyNumberFormat="1" applyFont="1" applyFill="1" applyBorder="1" applyAlignment="1">
      <alignment vertical="center" shrinkToFit="1"/>
    </xf>
    <xf numFmtId="0" fontId="0" fillId="2" borderId="0" xfId="0" applyFill="1">
      <alignment vertical="center"/>
    </xf>
    <xf numFmtId="0" fontId="0" fillId="12" borderId="0" xfId="0" applyFill="1">
      <alignment vertical="center"/>
    </xf>
    <xf numFmtId="0" fontId="0" fillId="2" borderId="0" xfId="0" applyFill="1" applyAlignment="1">
      <alignment vertical="center" wrapText="1"/>
    </xf>
    <xf numFmtId="0" fontId="0" fillId="2" borderId="0" xfId="0" applyFill="1" applyAlignment="1">
      <alignment horizontal="left" vertical="center" wrapText="1"/>
    </xf>
    <xf numFmtId="0" fontId="0" fillId="2" borderId="2" xfId="0" applyFill="1" applyBorder="1" applyAlignment="1">
      <alignment horizontal="left" vertical="center" wrapText="1"/>
    </xf>
    <xf numFmtId="0" fontId="0" fillId="0" borderId="62"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133" xfId="0" applyBorder="1" applyAlignment="1">
      <alignment horizontal="center" vertical="center"/>
    </xf>
    <xf numFmtId="0" fontId="0" fillId="0" borderId="0" xfId="0" applyAlignment="1">
      <alignment horizontal="center" vertical="center"/>
    </xf>
    <xf numFmtId="0" fontId="0" fillId="0" borderId="134" xfId="0" applyBorder="1" applyAlignment="1">
      <alignment horizontal="center" vertical="center"/>
    </xf>
    <xf numFmtId="0" fontId="0" fillId="0" borderId="132" xfId="0" applyBorder="1" applyAlignment="1">
      <alignment horizontal="center" vertical="center"/>
    </xf>
    <xf numFmtId="0" fontId="88" fillId="0" borderId="0" xfId="27" applyFont="1">
      <alignment vertical="center"/>
    </xf>
    <xf numFmtId="0" fontId="89" fillId="0" borderId="0" xfId="27" applyFont="1">
      <alignment vertical="center"/>
    </xf>
    <xf numFmtId="0" fontId="2" fillId="0" borderId="0" xfId="27" applyFont="1">
      <alignment vertical="center"/>
    </xf>
    <xf numFmtId="0" fontId="25" fillId="2" borderId="24" xfId="0" applyFont="1" applyFill="1" applyBorder="1" applyAlignment="1">
      <alignment horizontal="center" vertical="center" wrapText="1"/>
    </xf>
    <xf numFmtId="0" fontId="25" fillId="2" borderId="0" xfId="0" applyFont="1" applyFill="1" applyAlignment="1">
      <alignment horizontal="center" vertical="center" wrapText="1"/>
    </xf>
    <xf numFmtId="0" fontId="2" fillId="2" borderId="41" xfId="13" applyFont="1" applyFill="1" applyBorder="1" applyAlignment="1">
      <alignment horizontal="center" vertical="center"/>
    </xf>
    <xf numFmtId="0" fontId="22" fillId="0" borderId="36" xfId="0" applyFont="1" applyBorder="1">
      <alignment vertical="center"/>
    </xf>
    <xf numFmtId="0" fontId="67" fillId="2" borderId="0" xfId="13" applyFont="1" applyFill="1" applyAlignment="1">
      <alignment horizontal="left" vertical="center" wrapText="1"/>
    </xf>
    <xf numFmtId="0" fontId="35" fillId="2" borderId="14" xfId="13" applyFont="1" applyFill="1" applyBorder="1" applyAlignment="1" applyProtection="1">
      <alignment horizontal="left" vertical="top" wrapText="1"/>
      <protection locked="0"/>
    </xf>
    <xf numFmtId="0" fontId="35" fillId="2" borderId="34" xfId="13" applyFont="1" applyFill="1" applyBorder="1" applyAlignment="1" applyProtection="1">
      <alignment horizontal="left" vertical="top" wrapText="1"/>
      <protection locked="0"/>
    </xf>
    <xf numFmtId="0" fontId="35" fillId="2" borderId="51" xfId="13" applyFont="1" applyFill="1" applyBorder="1" applyAlignment="1" applyProtection="1">
      <alignment horizontal="left" vertical="top" wrapText="1"/>
      <protection locked="0"/>
    </xf>
    <xf numFmtId="0" fontId="35" fillId="2" borderId="0" xfId="13" applyFont="1" applyFill="1" applyAlignment="1">
      <alignment horizontal="left" vertical="center" wrapText="1"/>
    </xf>
    <xf numFmtId="0" fontId="35" fillId="2" borderId="11" xfId="13" applyFont="1" applyFill="1" applyBorder="1" applyAlignment="1">
      <alignment horizontal="center" vertical="center" shrinkToFit="1"/>
    </xf>
    <xf numFmtId="0" fontId="35" fillId="0" borderId="15" xfId="0" applyFont="1" applyBorder="1" applyAlignment="1">
      <alignment horizontal="center" vertical="center" shrinkToFit="1"/>
    </xf>
    <xf numFmtId="0" fontId="35" fillId="0" borderId="22" xfId="0" applyFont="1" applyBorder="1" applyAlignment="1">
      <alignment horizontal="center" vertical="center" shrinkToFit="1"/>
    </xf>
    <xf numFmtId="0" fontId="2" fillId="0" borderId="118" xfId="0" applyFont="1" applyBorder="1" applyAlignment="1" applyProtection="1">
      <alignment horizontal="center" vertical="center"/>
      <protection locked="0"/>
    </xf>
    <xf numFmtId="0" fontId="22" fillId="0" borderId="149" xfId="0" applyFont="1" applyBorder="1" applyAlignment="1" applyProtection="1">
      <alignment horizontal="center" vertical="center"/>
      <protection locked="0"/>
    </xf>
    <xf numFmtId="0" fontId="2" fillId="0" borderId="92" xfId="13" applyFont="1" applyBorder="1" applyAlignment="1" applyProtection="1">
      <alignment horizontal="center" vertical="center"/>
      <protection locked="0"/>
    </xf>
    <xf numFmtId="0" fontId="2" fillId="0" borderId="92" xfId="13" applyFont="1" applyBorder="1" applyProtection="1">
      <alignment vertical="center"/>
      <protection locked="0"/>
    </xf>
    <xf numFmtId="0" fontId="2" fillId="2" borderId="3" xfId="13"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13" applyFont="1" applyAlignment="1" applyProtection="1">
      <alignment horizontal="center" vertical="center"/>
      <protection locked="0"/>
    </xf>
    <xf numFmtId="0" fontId="36" fillId="0" borderId="0" xfId="13" applyFont="1" applyAlignment="1">
      <alignment horizontal="left" vertical="center" wrapText="1"/>
    </xf>
    <xf numFmtId="0" fontId="2" fillId="2" borderId="35" xfId="13" applyFont="1" applyFill="1" applyBorder="1" applyAlignment="1">
      <alignment horizontal="center" vertical="center"/>
    </xf>
    <xf numFmtId="0" fontId="2" fillId="0" borderId="38" xfId="0" applyFont="1" applyBorder="1" applyAlignment="1">
      <alignment horizontal="center" vertical="center"/>
    </xf>
    <xf numFmtId="0" fontId="22" fillId="2" borderId="107" xfId="0" applyFont="1" applyFill="1" applyBorder="1" applyAlignment="1" applyProtection="1">
      <alignment horizontal="center" vertical="center"/>
      <protection locked="0"/>
    </xf>
    <xf numFmtId="0" fontId="22" fillId="0" borderId="13" xfId="0" applyFont="1" applyBorder="1" applyProtection="1">
      <alignment vertical="center"/>
      <protection locked="0"/>
    </xf>
    <xf numFmtId="0" fontId="22" fillId="2" borderId="95" xfId="0" applyFont="1" applyFill="1" applyBorder="1" applyAlignment="1" applyProtection="1">
      <alignment horizontal="center" vertical="center"/>
      <protection locked="0"/>
    </xf>
    <xf numFmtId="0" fontId="22" fillId="0" borderId="73" xfId="0" applyFont="1" applyBorder="1" applyAlignment="1" applyProtection="1">
      <alignment horizontal="center" vertical="center"/>
      <protection locked="0"/>
    </xf>
    <xf numFmtId="0" fontId="23" fillId="2" borderId="10" xfId="13" applyFont="1" applyFill="1" applyBorder="1" applyAlignment="1">
      <alignment horizontal="center" vertical="center" wrapText="1"/>
    </xf>
    <xf numFmtId="0" fontId="23" fillId="2" borderId="1" xfId="13" applyFont="1" applyFill="1" applyBorder="1" applyAlignment="1">
      <alignment horizontal="center" vertical="center" wrapText="1"/>
    </xf>
    <xf numFmtId="0" fontId="23" fillId="2" borderId="7" xfId="13" applyFont="1" applyFill="1" applyBorder="1" applyAlignment="1">
      <alignment horizontal="center" vertical="center" wrapText="1"/>
    </xf>
    <xf numFmtId="0" fontId="23" fillId="2" borderId="18" xfId="13" applyFont="1" applyFill="1" applyBorder="1" applyAlignment="1">
      <alignment horizontal="center" vertical="center" wrapText="1"/>
    </xf>
    <xf numFmtId="0" fontId="23" fillId="2" borderId="2" xfId="13" applyFont="1" applyFill="1" applyBorder="1" applyAlignment="1">
      <alignment horizontal="center" vertical="center" wrapText="1"/>
    </xf>
    <xf numFmtId="0" fontId="23" fillId="2" borderId="19" xfId="13" applyFont="1" applyFill="1" applyBorder="1" applyAlignment="1">
      <alignment horizontal="center" vertical="center" wrapText="1"/>
    </xf>
    <xf numFmtId="0" fontId="35" fillId="2" borderId="0" xfId="13" applyFont="1" applyFill="1" applyAlignment="1">
      <alignment vertical="center" wrapText="1"/>
    </xf>
    <xf numFmtId="0" fontId="22" fillId="0" borderId="0" xfId="0" applyFont="1" applyAlignment="1">
      <alignment vertical="center" wrapText="1"/>
    </xf>
    <xf numFmtId="0" fontId="22" fillId="0" borderId="0" xfId="0" applyFont="1">
      <alignment vertical="center"/>
    </xf>
    <xf numFmtId="0" fontId="24" fillId="2" borderId="92" xfId="13" applyFont="1" applyFill="1" applyBorder="1" applyAlignment="1">
      <alignment horizontal="center" vertical="center"/>
    </xf>
    <xf numFmtId="0" fontId="23" fillId="2" borderId="3" xfId="13" applyFont="1" applyFill="1" applyBorder="1" applyAlignment="1">
      <alignment horizontal="center" vertical="center" wrapText="1"/>
    </xf>
    <xf numFmtId="0" fontId="23" fillId="2" borderId="4" xfId="13" applyFont="1" applyFill="1" applyBorder="1" applyAlignment="1">
      <alignment horizontal="center" vertical="center" wrapText="1"/>
    </xf>
    <xf numFmtId="0" fontId="23" fillId="2" borderId="5" xfId="13" applyFont="1" applyFill="1" applyBorder="1" applyAlignment="1">
      <alignment horizontal="center" vertical="center" wrapText="1"/>
    </xf>
    <xf numFmtId="0" fontId="24" fillId="2" borderId="71" xfId="13" applyFont="1" applyFill="1" applyBorder="1" applyAlignment="1">
      <alignment horizontal="center" vertical="center"/>
    </xf>
    <xf numFmtId="0" fontId="24" fillId="2" borderId="3" xfId="13" applyFont="1" applyFill="1" applyBorder="1" applyAlignment="1">
      <alignment horizontal="center" vertical="center"/>
    </xf>
    <xf numFmtId="0" fontId="24" fillId="2" borderId="4" xfId="13" applyFont="1" applyFill="1" applyBorder="1" applyAlignment="1">
      <alignment horizontal="center" vertical="center"/>
    </xf>
    <xf numFmtId="0" fontId="24" fillId="2" borderId="5" xfId="13" applyFont="1" applyFill="1" applyBorder="1" applyAlignment="1">
      <alignment horizontal="center" vertical="center"/>
    </xf>
    <xf numFmtId="0" fontId="2" fillId="2" borderId="113" xfId="13" applyFont="1" applyFill="1" applyBorder="1" applyAlignment="1">
      <alignment horizontal="center" vertical="center" wrapText="1"/>
    </xf>
    <xf numFmtId="0" fontId="2" fillId="0" borderId="71" xfId="13" applyFont="1" applyBorder="1" applyAlignment="1">
      <alignment horizontal="center" vertical="center"/>
    </xf>
    <xf numFmtId="0" fontId="2" fillId="0" borderId="71" xfId="13" applyFont="1" applyBorder="1" applyAlignment="1" applyProtection="1">
      <alignment horizontal="center" vertical="center"/>
      <protection locked="0"/>
    </xf>
    <xf numFmtId="0" fontId="2" fillId="0" borderId="71" xfId="13" applyFont="1" applyBorder="1" applyProtection="1">
      <alignment vertical="center"/>
      <protection locked="0"/>
    </xf>
    <xf numFmtId="0" fontId="25" fillId="2" borderId="94" xfId="13" applyFont="1" applyFill="1" applyBorder="1" applyAlignment="1">
      <alignment horizontal="center" vertical="center" shrinkToFit="1"/>
    </xf>
    <xf numFmtId="0" fontId="25" fillId="2" borderId="92" xfId="13" applyFont="1" applyFill="1" applyBorder="1" applyAlignment="1">
      <alignment horizontal="center" vertical="center" shrinkToFit="1"/>
    </xf>
    <xf numFmtId="0" fontId="23" fillId="2" borderId="114" xfId="13" applyFont="1" applyFill="1" applyBorder="1" applyAlignment="1">
      <alignment horizontal="center" vertical="center" wrapText="1"/>
    </xf>
    <xf numFmtId="0" fontId="23" fillId="2" borderId="115" xfId="13" applyFont="1" applyFill="1" applyBorder="1" applyAlignment="1">
      <alignment horizontal="center" vertical="center" wrapText="1"/>
    </xf>
    <xf numFmtId="0" fontId="2" fillId="0" borderId="115" xfId="13" applyFont="1" applyBorder="1" applyAlignment="1" applyProtection="1">
      <alignment horizontal="center" vertical="center"/>
      <protection locked="0"/>
    </xf>
    <xf numFmtId="0" fontId="2" fillId="0" borderId="115" xfId="13" applyFont="1" applyBorder="1" applyProtection="1">
      <alignment vertical="center"/>
      <protection locked="0"/>
    </xf>
    <xf numFmtId="0" fontId="2" fillId="3" borderId="92" xfId="13" applyFont="1" applyFill="1" applyBorder="1" applyAlignment="1" applyProtection="1">
      <alignment horizontal="center" vertical="center"/>
      <protection hidden="1"/>
    </xf>
    <xf numFmtId="0" fontId="42" fillId="11" borderId="128" xfId="13" applyFont="1" applyFill="1" applyBorder="1" applyAlignment="1">
      <alignment horizontal="left" vertical="center" wrapText="1"/>
    </xf>
    <xf numFmtId="0" fontId="42" fillId="11" borderId="129" xfId="13" applyFont="1" applyFill="1" applyBorder="1" applyAlignment="1">
      <alignment horizontal="left" vertical="center" wrapText="1"/>
    </xf>
    <xf numFmtId="0" fontId="42" fillId="11" borderId="130" xfId="13" applyFont="1" applyFill="1" applyBorder="1" applyAlignment="1">
      <alignment horizontal="left" vertical="center" wrapText="1"/>
    </xf>
    <xf numFmtId="0" fontId="2" fillId="2" borderId="107" xfId="13" applyFont="1" applyFill="1" applyBorder="1" applyAlignment="1">
      <alignment horizontal="center" vertical="center"/>
    </xf>
    <xf numFmtId="0" fontId="2" fillId="2" borderId="95" xfId="13" applyFont="1" applyFill="1" applyBorder="1" applyAlignment="1">
      <alignment horizontal="center" vertical="center"/>
    </xf>
    <xf numFmtId="177" fontId="24" fillId="2" borderId="127" xfId="13" applyNumberFormat="1" applyFont="1" applyFill="1" applyBorder="1" applyAlignment="1" applyProtection="1">
      <alignment horizontal="center" vertical="center"/>
      <protection locked="0"/>
    </xf>
    <xf numFmtId="177" fontId="24" fillId="2" borderId="118" xfId="13" applyNumberFormat="1" applyFont="1" applyFill="1" applyBorder="1" applyAlignment="1" applyProtection="1">
      <alignment horizontal="center" vertical="center"/>
      <protection locked="0"/>
    </xf>
    <xf numFmtId="177" fontId="24" fillId="2" borderId="149" xfId="13" applyNumberFormat="1" applyFont="1" applyFill="1" applyBorder="1" applyAlignment="1" applyProtection="1">
      <alignment horizontal="center" vertical="center"/>
      <protection locked="0"/>
    </xf>
    <xf numFmtId="0" fontId="2" fillId="2" borderId="13" xfId="13" applyFont="1" applyFill="1" applyBorder="1" applyAlignment="1">
      <alignment horizontal="center" vertical="center" shrinkToFit="1"/>
    </xf>
    <xf numFmtId="0" fontId="2" fillId="2" borderId="2" xfId="13" applyFont="1" applyFill="1" applyBorder="1" applyAlignment="1">
      <alignment horizontal="center" vertical="center" shrinkToFit="1"/>
    </xf>
    <xf numFmtId="0" fontId="2" fillId="2" borderId="27" xfId="13" applyFont="1" applyFill="1" applyBorder="1" applyAlignment="1">
      <alignment horizontal="center" vertical="center" shrinkToFit="1"/>
    </xf>
    <xf numFmtId="0" fontId="24" fillId="2" borderId="10" xfId="13" applyFont="1" applyFill="1" applyBorder="1" applyAlignment="1" applyProtection="1">
      <alignment horizontal="center" vertical="center" shrinkToFit="1"/>
      <protection locked="0"/>
    </xf>
    <xf numFmtId="0" fontId="24" fillId="2" borderId="1" xfId="13" applyFont="1" applyFill="1" applyBorder="1" applyAlignment="1" applyProtection="1">
      <alignment horizontal="center" vertical="center" shrinkToFit="1"/>
      <protection locked="0"/>
    </xf>
    <xf numFmtId="0" fontId="24" fillId="2" borderId="43" xfId="13" applyFont="1" applyFill="1" applyBorder="1" applyAlignment="1" applyProtection="1">
      <alignment horizontal="center" vertical="center" shrinkToFit="1"/>
      <protection locked="0"/>
    </xf>
    <xf numFmtId="0" fontId="23" fillId="2" borderId="92" xfId="13" applyFont="1" applyFill="1" applyBorder="1" applyAlignment="1">
      <alignment horizontal="center" vertical="center"/>
    </xf>
    <xf numFmtId="0" fontId="35" fillId="2" borderId="0" xfId="13" applyFont="1" applyFill="1" applyAlignment="1">
      <alignment horizontal="left" vertical="top" wrapText="1"/>
    </xf>
    <xf numFmtId="0" fontId="32" fillId="2" borderId="0" xfId="13" applyFont="1" applyFill="1" applyAlignment="1">
      <alignment horizontal="left" vertical="top" wrapText="1"/>
    </xf>
    <xf numFmtId="0" fontId="32" fillId="2" borderId="0" xfId="13" applyFont="1" applyFill="1" applyAlignment="1">
      <alignment horizontal="left" vertical="top"/>
    </xf>
    <xf numFmtId="0" fontId="24" fillId="0" borderId="71" xfId="13" applyFont="1" applyBorder="1" applyAlignment="1" applyProtection="1">
      <alignment horizontal="center" vertical="center"/>
      <protection locked="0"/>
    </xf>
    <xf numFmtId="0" fontId="23" fillId="0" borderId="71" xfId="13" applyFont="1" applyBorder="1" applyProtection="1">
      <alignment vertical="center"/>
      <protection locked="0"/>
    </xf>
    <xf numFmtId="0" fontId="24" fillId="2" borderId="114" xfId="13" applyFont="1" applyFill="1" applyBorder="1" applyAlignment="1">
      <alignment horizontal="center" vertical="center"/>
    </xf>
    <xf numFmtId="0" fontId="23" fillId="0" borderId="115" xfId="13" applyFont="1" applyBorder="1" applyAlignment="1">
      <alignment horizontal="center" vertical="center"/>
    </xf>
    <xf numFmtId="178" fontId="24" fillId="0" borderId="20" xfId="13" applyNumberFormat="1" applyFont="1" applyBorder="1" applyAlignment="1" applyProtection="1">
      <alignment horizontal="center" vertical="center"/>
      <protection locked="0"/>
    </xf>
    <xf numFmtId="178" fontId="24" fillId="0" borderId="39" xfId="13" applyNumberFormat="1" applyFont="1" applyBorder="1" applyAlignment="1" applyProtection="1">
      <alignment horizontal="center" vertical="center"/>
      <protection locked="0"/>
    </xf>
    <xf numFmtId="0" fontId="46" fillId="9" borderId="0" xfId="13" applyFont="1" applyFill="1" applyAlignment="1">
      <alignment horizontal="center" vertical="center"/>
    </xf>
    <xf numFmtId="0" fontId="24" fillId="2" borderId="3" xfId="13" applyFont="1" applyFill="1" applyBorder="1" applyAlignment="1" applyProtection="1">
      <alignment horizontal="center" vertical="center" shrinkToFit="1"/>
      <protection locked="0"/>
    </xf>
    <xf numFmtId="0" fontId="24" fillId="2" borderId="4" xfId="13" applyFont="1" applyFill="1" applyBorder="1" applyAlignment="1" applyProtection="1">
      <alignment horizontal="center" vertical="center" shrinkToFit="1"/>
      <protection locked="0"/>
    </xf>
    <xf numFmtId="0" fontId="24" fillId="2" borderId="9" xfId="13" applyFont="1" applyFill="1" applyBorder="1" applyAlignment="1" applyProtection="1">
      <alignment horizontal="center" vertical="center" shrinkToFit="1"/>
      <protection locked="0"/>
    </xf>
    <xf numFmtId="49" fontId="24" fillId="2" borderId="3" xfId="13" applyNumberFormat="1" applyFont="1" applyFill="1" applyBorder="1" applyAlignment="1" applyProtection="1">
      <alignment horizontal="center" vertical="center" shrinkToFit="1"/>
      <protection locked="0"/>
    </xf>
    <xf numFmtId="49" fontId="24" fillId="2" borderId="4" xfId="13" applyNumberFormat="1" applyFont="1" applyFill="1" applyBorder="1" applyAlignment="1" applyProtection="1">
      <alignment horizontal="center" vertical="center" shrinkToFit="1"/>
      <protection locked="0"/>
    </xf>
    <xf numFmtId="49" fontId="24" fillId="2" borderId="9" xfId="13" applyNumberFormat="1" applyFont="1" applyFill="1" applyBorder="1" applyAlignment="1" applyProtection="1">
      <alignment horizontal="center" vertical="center" shrinkToFit="1"/>
      <protection locked="0"/>
    </xf>
    <xf numFmtId="0" fontId="2" fillId="2" borderId="127" xfId="13" applyFont="1" applyFill="1" applyBorder="1" applyAlignment="1">
      <alignment horizontal="center" vertical="center"/>
    </xf>
    <xf numFmtId="0" fontId="2" fillId="0" borderId="118" xfId="13" applyFont="1" applyBorder="1" applyAlignment="1">
      <alignment horizontal="center" vertical="center"/>
    </xf>
    <xf numFmtId="0" fontId="24" fillId="2" borderId="127" xfId="13" applyFont="1" applyFill="1" applyBorder="1" applyAlignment="1">
      <alignment horizontal="center" vertical="center"/>
    </xf>
    <xf numFmtId="0" fontId="23" fillId="0" borderId="118" xfId="13" applyFont="1" applyBorder="1" applyAlignment="1">
      <alignment horizontal="center" vertical="center"/>
    </xf>
    <xf numFmtId="0" fontId="24" fillId="2" borderId="113" xfId="13" applyFont="1" applyFill="1" applyBorder="1" applyAlignment="1">
      <alignment horizontal="center" vertical="center"/>
    </xf>
    <xf numFmtId="0" fontId="23" fillId="0" borderId="71" xfId="13" applyFont="1" applyBorder="1" applyAlignment="1">
      <alignment horizontal="center" vertical="center"/>
    </xf>
    <xf numFmtId="178" fontId="2" fillId="0" borderId="69" xfId="13" applyNumberFormat="1" applyFont="1" applyBorder="1" applyAlignment="1" applyProtection="1">
      <alignment horizontal="center" vertical="center"/>
      <protection locked="0"/>
    </xf>
    <xf numFmtId="178" fontId="2" fillId="0" borderId="12" xfId="13" applyNumberFormat="1" applyFont="1" applyBorder="1" applyAlignment="1" applyProtection="1">
      <alignment horizontal="center" vertical="center"/>
      <protection locked="0"/>
    </xf>
    <xf numFmtId="178" fontId="24" fillId="0" borderId="35" xfId="13" applyNumberFormat="1" applyFont="1" applyBorder="1" applyAlignment="1" applyProtection="1">
      <alignment horizontal="center" vertical="center"/>
      <protection locked="0"/>
    </xf>
    <xf numFmtId="178" fontId="24" fillId="0" borderId="36" xfId="13" applyNumberFormat="1" applyFont="1" applyBorder="1" applyAlignment="1" applyProtection="1">
      <alignment horizontal="center" vertical="center"/>
      <protection locked="0"/>
    </xf>
    <xf numFmtId="0" fontId="24" fillId="0" borderId="92" xfId="13" applyFont="1" applyBorder="1" applyAlignment="1" applyProtection="1">
      <alignment horizontal="center" vertical="center"/>
      <protection locked="0"/>
    </xf>
    <xf numFmtId="0" fontId="23" fillId="0" borderId="92" xfId="13" applyFont="1" applyBorder="1" applyProtection="1">
      <alignment vertical="center"/>
      <protection locked="0"/>
    </xf>
    <xf numFmtId="0" fontId="24" fillId="0" borderId="115" xfId="13" applyFont="1" applyBorder="1" applyAlignment="1" applyProtection="1">
      <alignment horizontal="center" vertical="center"/>
      <protection locked="0"/>
    </xf>
    <xf numFmtId="0" fontId="23" fillId="0" borderId="115" xfId="13" applyFont="1" applyBorder="1" applyProtection="1">
      <alignment vertical="center"/>
      <protection locked="0"/>
    </xf>
    <xf numFmtId="0" fontId="47" fillId="2" borderId="113" xfId="13" applyFont="1" applyFill="1" applyBorder="1" applyAlignment="1">
      <alignment horizontal="center" vertical="center" wrapText="1"/>
    </xf>
    <xf numFmtId="0" fontId="47" fillId="2" borderId="94" xfId="13" applyFont="1" applyFill="1" applyBorder="1" applyAlignment="1">
      <alignment horizontal="center" vertical="center" wrapText="1"/>
    </xf>
    <xf numFmtId="0" fontId="23" fillId="2" borderId="92" xfId="13" applyFont="1" applyFill="1" applyBorder="1" applyAlignment="1">
      <alignment horizontal="center" vertical="center" wrapText="1"/>
    </xf>
    <xf numFmtId="0" fontId="2" fillId="2" borderId="35" xfId="13" applyFont="1" applyFill="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2" borderId="20" xfId="13" applyFont="1" applyFill="1" applyBorder="1" applyAlignment="1">
      <alignment horizontal="center" vertical="center"/>
    </xf>
    <xf numFmtId="0" fontId="2" fillId="0" borderId="21" xfId="0" applyFont="1" applyBorder="1" applyAlignment="1">
      <alignment horizontal="center" vertical="center"/>
    </xf>
    <xf numFmtId="0" fontId="2" fillId="2" borderId="20" xfId="13" applyFont="1" applyFill="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4" fillId="2" borderId="115" xfId="13" applyFont="1" applyFill="1" applyBorder="1" applyAlignment="1">
      <alignment horizontal="center" vertical="center"/>
    </xf>
    <xf numFmtId="0" fontId="23" fillId="2" borderId="3" xfId="13" applyFont="1" applyFill="1" applyBorder="1" applyAlignment="1">
      <alignment horizontal="center" vertical="center"/>
    </xf>
    <xf numFmtId="0" fontId="23" fillId="2" borderId="4" xfId="13" applyFont="1" applyFill="1" applyBorder="1" applyAlignment="1">
      <alignment horizontal="center" vertical="center"/>
    </xf>
    <xf numFmtId="0" fontId="23" fillId="2" borderId="5" xfId="13" applyFont="1" applyFill="1" applyBorder="1" applyAlignment="1">
      <alignment horizontal="center" vertical="center"/>
    </xf>
    <xf numFmtId="0" fontId="24" fillId="2" borderId="94" xfId="13" applyFont="1" applyFill="1" applyBorder="1" applyAlignment="1">
      <alignment horizontal="center" vertical="center"/>
    </xf>
    <xf numFmtId="0" fontId="23" fillId="0" borderId="92" xfId="13" applyFont="1" applyBorder="1" applyAlignment="1">
      <alignment horizontal="center" vertical="center"/>
    </xf>
    <xf numFmtId="0" fontId="49" fillId="9" borderId="0" xfId="13" applyFont="1" applyFill="1" applyAlignment="1">
      <alignment horizontal="center" vertical="center"/>
    </xf>
    <xf numFmtId="0" fontId="49" fillId="9" borderId="34" xfId="13" applyFont="1" applyFill="1" applyBorder="1" applyAlignment="1">
      <alignment horizontal="center" vertical="center"/>
    </xf>
    <xf numFmtId="189" fontId="12" fillId="0" borderId="107" xfId="27" applyNumberFormat="1" applyFont="1" applyBorder="1" applyAlignment="1" applyProtection="1">
      <alignment horizontal="center" vertical="center" shrinkToFit="1"/>
      <protection hidden="1"/>
    </xf>
    <xf numFmtId="189" fontId="12" fillId="0" borderId="58" xfId="27" applyNumberFormat="1" applyFont="1" applyBorder="1" applyAlignment="1" applyProtection="1">
      <alignment horizontal="center" vertical="center" shrinkToFit="1"/>
      <protection hidden="1"/>
    </xf>
    <xf numFmtId="189" fontId="12" fillId="0" borderId="13" xfId="27" applyNumberFormat="1" applyFont="1" applyBorder="1" applyAlignment="1" applyProtection="1">
      <alignment horizontal="center" vertical="center" shrinkToFit="1"/>
      <protection hidden="1"/>
    </xf>
    <xf numFmtId="189" fontId="12" fillId="0" borderId="107" xfId="27" applyNumberFormat="1" applyFont="1" applyBorder="1" applyAlignment="1" applyProtection="1">
      <alignment horizontal="center" vertical="center" shrinkToFit="1"/>
      <protection locked="0"/>
    </xf>
    <xf numFmtId="189" fontId="12" fillId="0" borderId="58" xfId="27" applyNumberFormat="1" applyFont="1" applyBorder="1" applyAlignment="1" applyProtection="1">
      <alignment horizontal="center" vertical="center" shrinkToFit="1"/>
      <protection locked="0"/>
    </xf>
    <xf numFmtId="189" fontId="12"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9" fontId="12" fillId="0" borderId="107" xfId="27" applyNumberFormat="1" applyFont="1" applyBorder="1" applyAlignment="1" applyProtection="1">
      <alignment horizontal="center" vertical="center" wrapText="1" shrinkToFit="1"/>
      <protection locked="0"/>
    </xf>
    <xf numFmtId="189" fontId="12" fillId="0" borderId="58" xfId="27" applyNumberFormat="1" applyFont="1" applyBorder="1" applyAlignment="1" applyProtection="1">
      <alignment horizontal="center" vertical="center" wrapText="1" shrinkToFit="1"/>
      <protection locked="0"/>
    </xf>
    <xf numFmtId="189" fontId="12" fillId="0" borderId="13" xfId="27" applyNumberFormat="1" applyFont="1" applyBorder="1" applyAlignment="1" applyProtection="1">
      <alignment horizontal="center" vertical="center" wrapText="1" shrinkToFit="1"/>
      <protection locked="0"/>
    </xf>
    <xf numFmtId="189" fontId="12"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9" fontId="12" fillId="0" borderId="107" xfId="29" applyNumberFormat="1" applyFont="1" applyBorder="1" applyAlignment="1" applyProtection="1">
      <alignment horizontal="center" vertical="center" shrinkToFit="1"/>
      <protection locked="0"/>
    </xf>
    <xf numFmtId="189" fontId="13" fillId="0" borderId="19" xfId="27" applyNumberFormat="1" applyFont="1" applyBorder="1" applyAlignment="1" applyProtection="1">
      <alignment horizontal="left" vertical="center" shrinkToFit="1"/>
      <protection hidden="1"/>
    </xf>
    <xf numFmtId="189" fontId="13" fillId="0" borderId="13" xfId="27" applyNumberFormat="1" applyFont="1" applyBorder="1" applyAlignment="1" applyProtection="1">
      <alignment horizontal="left" vertical="center" shrinkToFit="1"/>
      <protection hidden="1"/>
    </xf>
    <xf numFmtId="189" fontId="23" fillId="0" borderId="3" xfId="28" applyNumberFormat="1" applyFont="1" applyBorder="1" applyAlignment="1" applyProtection="1">
      <alignment horizontal="center" vertical="center" shrinkToFit="1"/>
      <protection hidden="1"/>
    </xf>
    <xf numFmtId="189" fontId="23" fillId="0" borderId="4" xfId="28" applyNumberFormat="1" applyFont="1" applyBorder="1" applyAlignment="1" applyProtection="1">
      <alignment horizontal="center" vertical="center" shrinkToFit="1"/>
      <protection hidden="1"/>
    </xf>
    <xf numFmtId="189" fontId="23" fillId="0" borderId="5" xfId="28" applyNumberFormat="1" applyFont="1" applyBorder="1" applyAlignment="1" applyProtection="1">
      <alignment horizontal="center" vertical="center" shrinkToFit="1"/>
      <protection hidden="1"/>
    </xf>
    <xf numFmtId="189" fontId="29" fillId="9" borderId="0" xfId="27" applyNumberFormat="1" applyFont="1" applyFill="1" applyAlignment="1" applyProtection="1">
      <alignment horizontal="center" vertical="center" shrinkToFit="1"/>
      <protection hidden="1"/>
    </xf>
    <xf numFmtId="189" fontId="26" fillId="2" borderId="0" xfId="28" applyNumberFormat="1" applyFont="1" applyFill="1" applyAlignment="1" applyProtection="1">
      <alignment horizontal="right" vertical="center" shrinkToFit="1"/>
      <protection hidden="1"/>
    </xf>
    <xf numFmtId="189" fontId="3" fillId="2" borderId="3" xfId="28" applyNumberFormat="1" applyFont="1" applyFill="1" applyBorder="1" applyAlignment="1" applyProtection="1">
      <alignment horizontal="center" vertical="center" shrinkToFit="1"/>
      <protection hidden="1"/>
    </xf>
    <xf numFmtId="189" fontId="3" fillId="2" borderId="5" xfId="28" applyNumberFormat="1" applyFont="1" applyFill="1" applyBorder="1" applyAlignment="1" applyProtection="1">
      <alignment horizontal="center" vertical="center" shrinkToFit="1"/>
      <protection hidden="1"/>
    </xf>
    <xf numFmtId="189" fontId="23" fillId="2" borderId="126" xfId="28" applyNumberFormat="1" applyFont="1" applyFill="1" applyBorder="1" applyAlignment="1" applyProtection="1">
      <alignment horizontal="center" vertical="center" shrinkToFit="1"/>
      <protection hidden="1"/>
    </xf>
    <xf numFmtId="189" fontId="23" fillId="2" borderId="125" xfId="28" applyNumberFormat="1" applyFont="1" applyFill="1" applyBorder="1" applyAlignment="1" applyProtection="1">
      <alignment horizontal="center" vertical="center" shrinkToFit="1"/>
      <protection hidden="1"/>
    </xf>
    <xf numFmtId="38" fontId="3" fillId="2" borderId="125" xfId="28" applyFont="1" applyFill="1" applyBorder="1" applyAlignment="1" applyProtection="1">
      <alignment horizontal="right" vertical="center" shrinkToFit="1"/>
      <protection hidden="1"/>
    </xf>
    <xf numFmtId="38" fontId="3" fillId="2" borderId="124" xfId="28" applyFont="1" applyFill="1" applyBorder="1" applyAlignment="1" applyProtection="1">
      <alignment horizontal="right" vertical="center" shrinkToFit="1"/>
      <protection hidden="1"/>
    </xf>
    <xf numFmtId="189" fontId="3" fillId="2" borderId="126" xfId="28" applyNumberFormat="1" applyFont="1" applyFill="1" applyBorder="1" applyAlignment="1" applyProtection="1">
      <alignment horizontal="center" vertical="center" shrinkToFit="1"/>
      <protection hidden="1"/>
    </xf>
    <xf numFmtId="189" fontId="3" fillId="2" borderId="125" xfId="28" applyNumberFormat="1" applyFont="1" applyFill="1" applyBorder="1" applyAlignment="1" applyProtection="1">
      <alignment horizontal="center" vertical="center" shrinkToFit="1"/>
      <protection hidden="1"/>
    </xf>
    <xf numFmtId="178" fontId="26" fillId="2" borderId="0" xfId="28" applyNumberFormat="1" applyFont="1" applyFill="1" applyAlignment="1" applyProtection="1">
      <alignment horizontal="center" vertical="center" shrinkToFit="1"/>
      <protection hidden="1"/>
    </xf>
    <xf numFmtId="189" fontId="12" fillId="0" borderId="0" xfId="27" applyNumberFormat="1" applyFont="1" applyAlignment="1" applyProtection="1">
      <alignment horizontal="center" vertical="center" shrinkToFit="1"/>
      <protection hidden="1"/>
    </xf>
    <xf numFmtId="189" fontId="12"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9" fontId="12" fillId="0" borderId="0" xfId="27" applyNumberFormat="1" applyFont="1" applyAlignment="1" applyProtection="1">
      <alignment horizontal="center" vertical="center" wrapText="1" shrinkToFit="1"/>
      <protection locked="0"/>
    </xf>
    <xf numFmtId="189" fontId="12" fillId="8" borderId="0" xfId="27" applyNumberFormat="1" applyFont="1" applyFill="1" applyAlignment="1" applyProtection="1">
      <alignment horizontal="center" vertical="center" shrinkToFit="1"/>
      <protection locked="0"/>
    </xf>
    <xf numFmtId="0" fontId="0" fillId="0" borderId="58" xfId="0" applyBorder="1" applyAlignment="1" applyProtection="1">
      <alignment horizontal="center" vertical="center" shrinkToFit="1"/>
      <protection locked="0"/>
    </xf>
    <xf numFmtId="189" fontId="12" fillId="8" borderId="92" xfId="27" applyNumberFormat="1" applyFont="1" applyFill="1"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189" fontId="28" fillId="9" borderId="0" xfId="27" applyNumberFormat="1" applyFont="1" applyFill="1" applyAlignment="1" applyProtection="1">
      <alignment horizontal="center" vertical="center" shrinkToFit="1"/>
      <protection hidden="1"/>
    </xf>
    <xf numFmtId="178" fontId="40" fillId="2" borderId="0" xfId="28" applyNumberFormat="1" applyFont="1" applyFill="1" applyAlignment="1" applyProtection="1">
      <alignment horizontal="center" vertical="center" shrinkToFit="1"/>
      <protection hidden="1"/>
    </xf>
    <xf numFmtId="189" fontId="13" fillId="0" borderId="2" xfId="27" applyNumberFormat="1" applyFont="1" applyBorder="1" applyAlignment="1" applyProtection="1">
      <alignment horizontal="left" vertical="center" shrinkToFit="1"/>
      <protection hidden="1"/>
    </xf>
    <xf numFmtId="0" fontId="27" fillId="9" borderId="0" xfId="0" applyFont="1" applyFill="1" applyAlignment="1">
      <alignment horizontal="center" vertical="center" shrinkToFit="1"/>
    </xf>
    <xf numFmtId="0" fontId="0" fillId="0" borderId="0" xfId="0" applyAlignment="1">
      <alignment horizontal="center" vertical="center" shrinkToFit="1"/>
    </xf>
    <xf numFmtId="0" fontId="15" fillId="0" borderId="94" xfId="0" applyFont="1" applyBorder="1" applyAlignment="1">
      <alignment horizontal="center" vertical="center"/>
    </xf>
    <xf numFmtId="0" fontId="15" fillId="0" borderId="92" xfId="0" applyFont="1" applyBorder="1" applyAlignment="1">
      <alignment horizontal="center" vertical="center"/>
    </xf>
    <xf numFmtId="0" fontId="31" fillId="2" borderId="108" xfId="0" applyFont="1" applyFill="1" applyBorder="1" applyAlignment="1">
      <alignment horizontal="center" vertical="center" wrapText="1"/>
    </xf>
    <xf numFmtId="0" fontId="31" fillId="2" borderId="92" xfId="0" applyFont="1" applyFill="1" applyBorder="1" applyAlignment="1">
      <alignment horizontal="center" vertical="center" wrapText="1"/>
    </xf>
    <xf numFmtId="0" fontId="15" fillId="0" borderId="84" xfId="0" applyFont="1" applyBorder="1" applyAlignment="1">
      <alignment horizontal="left" vertical="center"/>
    </xf>
    <xf numFmtId="0" fontId="15" fillId="0" borderId="85" xfId="0" applyFont="1" applyBorder="1" applyAlignment="1">
      <alignment horizontal="left" vertical="center"/>
    </xf>
    <xf numFmtId="0" fontId="15" fillId="6" borderId="11" xfId="0" applyFont="1" applyFill="1" applyBorder="1" applyAlignment="1" applyProtection="1">
      <alignment horizontal="left" vertical="top" wrapText="1"/>
      <protection locked="0"/>
    </xf>
    <xf numFmtId="0" fontId="15" fillId="6" borderId="15" xfId="0" applyFont="1" applyFill="1" applyBorder="1" applyAlignment="1" applyProtection="1">
      <alignment horizontal="left" vertical="top" wrapText="1"/>
      <protection locked="0"/>
    </xf>
    <xf numFmtId="0" fontId="15" fillId="6" borderId="12" xfId="0" applyFont="1" applyFill="1" applyBorder="1" applyAlignment="1" applyProtection="1">
      <alignment horizontal="left" vertical="top" wrapText="1"/>
      <protection locked="0"/>
    </xf>
    <xf numFmtId="0" fontId="19" fillId="0" borderId="113"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3" xfId="0" applyFont="1" applyBorder="1" applyAlignment="1">
      <alignment horizontal="center" vertical="center" wrapText="1"/>
    </xf>
    <xf numFmtId="0" fontId="15" fillId="0" borderId="89" xfId="0" applyFont="1" applyBorder="1" applyAlignment="1">
      <alignment horizontal="center" vertical="center" wrapText="1"/>
    </xf>
    <xf numFmtId="0" fontId="15" fillId="0" borderId="90" xfId="0" applyFont="1" applyBorder="1" applyAlignment="1">
      <alignment horizontal="center" vertical="center" wrapText="1"/>
    </xf>
    <xf numFmtId="183" fontId="15" fillId="0" borderId="11" xfId="0" applyNumberFormat="1" applyFont="1" applyBorder="1" applyAlignment="1">
      <alignment horizontal="center" vertical="center"/>
    </xf>
    <xf numFmtId="183" fontId="15" fillId="0" borderId="15" xfId="0" applyNumberFormat="1" applyFont="1" applyBorder="1" applyAlignment="1">
      <alignment horizontal="center" vertical="center"/>
    </xf>
    <xf numFmtId="183" fontId="15" fillId="0" borderId="12" xfId="0" applyNumberFormat="1" applyFont="1" applyBorder="1" applyAlignment="1">
      <alignment horizontal="center" vertical="center"/>
    </xf>
    <xf numFmtId="186" fontId="15" fillId="0" borderId="89" xfId="0" applyNumberFormat="1" applyFont="1" applyBorder="1" applyAlignment="1">
      <alignment horizontal="center" vertical="center" wrapText="1"/>
    </xf>
    <xf numFmtId="186" fontId="15" fillId="0" borderId="90" xfId="0" applyNumberFormat="1" applyFont="1" applyBorder="1" applyAlignment="1">
      <alignment horizontal="center" vertical="center" wrapText="1"/>
    </xf>
    <xf numFmtId="183" fontId="15" fillId="0" borderId="4" xfId="0" applyNumberFormat="1" applyFont="1" applyBorder="1" applyAlignment="1">
      <alignment horizontal="center" vertical="center"/>
    </xf>
    <xf numFmtId="0" fontId="14" fillId="2" borderId="0" xfId="0" applyFont="1" applyFill="1" applyAlignment="1">
      <alignment horizontal="center" vertical="center"/>
    </xf>
    <xf numFmtId="0" fontId="17" fillId="2" borderId="11"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2" xfId="0" applyFont="1" applyFill="1" applyBorder="1" applyAlignment="1">
      <alignment horizontal="center" vertical="center"/>
    </xf>
    <xf numFmtId="0" fontId="17" fillId="5" borderId="11" xfId="0" applyFont="1" applyFill="1" applyBorder="1" applyAlignment="1">
      <alignment horizontal="center" vertical="center" shrinkToFit="1"/>
    </xf>
    <xf numFmtId="0" fontId="17" fillId="5" borderId="15" xfId="0" applyFont="1" applyFill="1" applyBorder="1" applyAlignment="1">
      <alignment horizontal="center" vertical="center" shrinkToFit="1"/>
    </xf>
    <xf numFmtId="0" fontId="17" fillId="5" borderId="12" xfId="0" applyFont="1" applyFill="1" applyBorder="1" applyAlignment="1">
      <alignment horizontal="center" vertical="center" shrinkToFit="1"/>
    </xf>
    <xf numFmtId="0" fontId="31" fillId="2" borderId="92" xfId="0" applyFont="1" applyFill="1" applyBorder="1" applyAlignment="1">
      <alignment horizontal="left" vertical="center"/>
    </xf>
    <xf numFmtId="0" fontId="31" fillId="2" borderId="107" xfId="0" applyFont="1" applyFill="1" applyBorder="1" applyAlignment="1">
      <alignment horizontal="left" vertical="center"/>
    </xf>
    <xf numFmtId="0" fontId="19" fillId="0" borderId="25"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5" xfId="0" applyFont="1" applyBorder="1" applyAlignment="1">
      <alignment horizontal="center" vertical="center"/>
    </xf>
    <xf numFmtId="0" fontId="19" fillId="0" borderId="32" xfId="0" applyFont="1" applyBorder="1" applyAlignment="1">
      <alignment horizontal="center" vertical="center"/>
    </xf>
    <xf numFmtId="0" fontId="19" fillId="0" borderId="70" xfId="0" applyFont="1" applyBorder="1" applyAlignment="1">
      <alignment horizontal="center" vertical="center"/>
    </xf>
    <xf numFmtId="0" fontId="19" fillId="0" borderId="26" xfId="0" applyFont="1" applyBorder="1" applyAlignment="1">
      <alignment horizontal="center" vertical="center"/>
    </xf>
    <xf numFmtId="0" fontId="19" fillId="0" borderId="2" xfId="0" applyFont="1" applyBorder="1" applyAlignment="1">
      <alignment horizontal="center" vertical="center"/>
    </xf>
    <xf numFmtId="0" fontId="19" fillId="0" borderId="19" xfId="0" applyFont="1" applyBorder="1" applyAlignment="1">
      <alignment horizontal="center" vertical="center"/>
    </xf>
    <xf numFmtId="0" fontId="15" fillId="0" borderId="72" xfId="0" applyFont="1" applyBorder="1" applyAlignment="1">
      <alignment horizontal="center" vertical="center" wrapText="1"/>
    </xf>
    <xf numFmtId="0" fontId="15" fillId="0" borderId="73" xfId="0" applyFont="1" applyBorder="1" applyAlignment="1">
      <alignment horizontal="center"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31" fillId="2" borderId="45"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24" xfId="0" applyFont="1" applyFill="1" applyBorder="1" applyAlignment="1">
      <alignment horizontal="center" vertical="center" wrapText="1"/>
    </xf>
    <xf numFmtId="0" fontId="31" fillId="2" borderId="17" xfId="0" applyFont="1" applyFill="1" applyBorder="1" applyAlignment="1">
      <alignment horizontal="center" vertical="center" wrapText="1"/>
    </xf>
    <xf numFmtId="0" fontId="15" fillId="0" borderId="45" xfId="0" applyFont="1" applyBorder="1" applyAlignment="1">
      <alignment horizontal="left" vertical="center"/>
    </xf>
    <xf numFmtId="0" fontId="15" fillId="0" borderId="7" xfId="0" applyFont="1" applyBorder="1" applyAlignment="1">
      <alignment horizontal="left" vertical="center"/>
    </xf>
    <xf numFmtId="0" fontId="15" fillId="0" borderId="80" xfId="0" applyFont="1" applyBorder="1" applyAlignment="1">
      <alignment horizontal="left" vertical="center"/>
    </xf>
    <xf numFmtId="0" fontId="15" fillId="0" borderId="81" xfId="0" applyFont="1" applyBorder="1" applyAlignment="1">
      <alignment horizontal="left" vertical="center"/>
    </xf>
    <xf numFmtId="0" fontId="15" fillId="0" borderId="3" xfId="0" applyFont="1" applyBorder="1" applyAlignment="1">
      <alignment horizontal="center" vertical="center"/>
    </xf>
    <xf numFmtId="0" fontId="15" fillId="0" borderId="1" xfId="0" applyFont="1" applyBorder="1" applyAlignment="1">
      <alignment horizontal="left" vertical="center"/>
    </xf>
    <xf numFmtId="0" fontId="15" fillId="0" borderId="26" xfId="0" applyFont="1" applyBorder="1" applyAlignment="1">
      <alignment horizontal="left" vertical="center"/>
    </xf>
    <xf numFmtId="0" fontId="15" fillId="0" borderId="2" xfId="0" applyFont="1" applyBorder="1" applyAlignment="1">
      <alignment horizontal="left" vertical="center"/>
    </xf>
    <xf numFmtId="0" fontId="15" fillId="2" borderId="24" xfId="0" applyFont="1" applyFill="1" applyBorder="1" applyAlignment="1">
      <alignment horizontal="left" vertical="center"/>
    </xf>
    <xf numFmtId="0" fontId="15" fillId="2" borderId="0" xfId="0" applyFont="1" applyFill="1" applyAlignment="1">
      <alignment horizontal="left" vertical="center"/>
    </xf>
    <xf numFmtId="0" fontId="15" fillId="2" borderId="78" xfId="0" applyFont="1" applyFill="1" applyBorder="1" applyAlignment="1">
      <alignment horizontal="left" vertical="center"/>
    </xf>
    <xf numFmtId="0" fontId="15" fillId="2" borderId="45" xfId="0" applyFont="1" applyFill="1" applyBorder="1" applyAlignment="1">
      <alignment horizontal="left" vertical="center"/>
    </xf>
    <xf numFmtId="0" fontId="15" fillId="2" borderId="7" xfId="0" applyFont="1" applyFill="1" applyBorder="1" applyAlignment="1">
      <alignment horizontal="left" vertical="center"/>
    </xf>
    <xf numFmtId="0" fontId="15" fillId="0" borderId="8" xfId="0" applyFont="1" applyBorder="1" applyAlignment="1">
      <alignment horizontal="left" vertical="center"/>
    </xf>
    <xf numFmtId="0" fontId="15" fillId="0" borderId="5" xfId="0" applyFont="1" applyBorder="1" applyAlignment="1">
      <alignment horizontal="left" vertical="center"/>
    </xf>
    <xf numFmtId="0" fontId="15" fillId="0" borderId="24" xfId="0" applyFont="1" applyBorder="1" applyAlignment="1">
      <alignment horizontal="left" vertical="center"/>
    </xf>
    <xf numFmtId="0" fontId="15" fillId="0" borderId="0" xfId="0" applyFont="1" applyAlignment="1">
      <alignment horizontal="left" vertical="center"/>
    </xf>
    <xf numFmtId="0" fontId="15" fillId="2" borderId="8" xfId="0" applyFont="1" applyFill="1" applyBorder="1" applyAlignment="1">
      <alignment horizontal="left" vertical="center"/>
    </xf>
    <xf numFmtId="0" fontId="15" fillId="2" borderId="5" xfId="0" applyFont="1" applyFill="1" applyBorder="1" applyAlignment="1">
      <alignment horizontal="left" vertical="center"/>
    </xf>
    <xf numFmtId="0" fontId="15" fillId="2" borderId="10" xfId="0" applyFont="1" applyFill="1" applyBorder="1" applyAlignment="1">
      <alignment horizontal="left" vertical="center" wrapText="1"/>
    </xf>
    <xf numFmtId="0" fontId="15" fillId="2" borderId="16" xfId="0" applyFont="1" applyFill="1" applyBorder="1" applyAlignment="1">
      <alignment horizontal="left" vertical="center"/>
    </xf>
    <xf numFmtId="0" fontId="15" fillId="2" borderId="17" xfId="0" applyFont="1" applyFill="1" applyBorder="1" applyAlignment="1">
      <alignment horizontal="left" vertical="center"/>
    </xf>
    <xf numFmtId="183" fontId="15" fillId="0" borderId="8" xfId="0" applyNumberFormat="1" applyFont="1" applyBorder="1" applyAlignment="1">
      <alignment horizontal="center" vertical="center"/>
    </xf>
    <xf numFmtId="183" fontId="15" fillId="0" borderId="9" xfId="0" applyNumberFormat="1" applyFont="1" applyBorder="1" applyAlignment="1">
      <alignment horizontal="center" vertical="center"/>
    </xf>
    <xf numFmtId="0" fontId="51" fillId="3" borderId="8" xfId="0" applyFont="1" applyFill="1" applyBorder="1" applyAlignment="1">
      <alignment horizontal="center" vertical="center"/>
    </xf>
    <xf numFmtId="0" fontId="51" fillId="3" borderId="4" xfId="0" applyFont="1" applyFill="1" applyBorder="1" applyAlignment="1">
      <alignment horizontal="center" vertical="center"/>
    </xf>
    <xf numFmtId="0" fontId="57" fillId="0" borderId="32" xfId="0" applyFont="1" applyBorder="1" applyAlignment="1">
      <alignment vertical="center" wrapText="1"/>
    </xf>
    <xf numFmtId="0" fontId="0" fillId="0" borderId="32" xfId="0" applyBorder="1" applyAlignment="1">
      <alignment vertical="center" wrapText="1"/>
    </xf>
    <xf numFmtId="0" fontId="57" fillId="0" borderId="67" xfId="0" applyFont="1" applyBorder="1" applyAlignment="1">
      <alignment horizontal="left" vertical="center" wrapText="1"/>
    </xf>
    <xf numFmtId="0" fontId="57" fillId="0" borderId="15" xfId="0" applyFont="1" applyBorder="1" applyAlignment="1">
      <alignment horizontal="left" vertical="center" wrapText="1"/>
    </xf>
    <xf numFmtId="0" fontId="57" fillId="0" borderId="47" xfId="0" applyFont="1" applyBorder="1" applyAlignment="1">
      <alignment horizontal="left" vertical="center" wrapText="1"/>
    </xf>
    <xf numFmtId="0" fontId="70" fillId="3" borderId="15" xfId="0" applyFont="1" applyFill="1" applyBorder="1" applyAlignment="1">
      <alignment horizontal="center" vertical="center"/>
    </xf>
    <xf numFmtId="0" fontId="51" fillId="3" borderId="15" xfId="0" applyFont="1" applyFill="1" applyBorder="1" applyAlignment="1">
      <alignment horizontal="center" vertical="center"/>
    </xf>
    <xf numFmtId="0" fontId="57" fillId="0" borderId="0" xfId="0" applyFont="1" applyAlignment="1">
      <alignment vertical="center" wrapText="1"/>
    </xf>
    <xf numFmtId="0" fontId="0" fillId="0" borderId="0" xfId="0" applyAlignment="1">
      <alignment vertical="center" wrapText="1"/>
    </xf>
    <xf numFmtId="180" fontId="51" fillId="3" borderId="62" xfId="0" applyNumberFormat="1" applyFont="1" applyFill="1" applyBorder="1" applyAlignment="1">
      <alignment horizontal="center" vertical="center"/>
    </xf>
    <xf numFmtId="0" fontId="0" fillId="0" borderId="62" xfId="0" applyBorder="1" applyAlignment="1">
      <alignment horizontal="center" vertical="center"/>
    </xf>
    <xf numFmtId="0" fontId="2" fillId="0" borderId="62" xfId="0" applyFont="1" applyBorder="1" applyAlignment="1">
      <alignment horizontal="center" vertical="center"/>
    </xf>
    <xf numFmtId="181" fontId="51" fillId="3" borderId="62" xfId="0" applyNumberFormat="1" applyFont="1" applyFill="1" applyBorder="1" applyAlignment="1">
      <alignment horizontal="center" vertical="center"/>
    </xf>
    <xf numFmtId="0" fontId="66" fillId="0" borderId="62" xfId="0" applyFont="1" applyBorder="1" applyAlignment="1">
      <alignment horizontal="center" vertical="center"/>
    </xf>
    <xf numFmtId="0" fontId="0" fillId="0" borderId="112" xfId="0" applyBorder="1" applyAlignment="1">
      <alignment horizontal="left" vertical="center"/>
    </xf>
    <xf numFmtId="0" fontId="2" fillId="0" borderId="112" xfId="0" applyFont="1" applyBorder="1" applyAlignment="1">
      <alignment horizontal="left" vertical="center"/>
    </xf>
    <xf numFmtId="0" fontId="0" fillId="3" borderId="31" xfId="0" applyFill="1" applyBorder="1" applyAlignment="1">
      <alignment horizontal="center" vertical="center"/>
    </xf>
    <xf numFmtId="0" fontId="0" fillId="3" borderId="30" xfId="0" applyFill="1" applyBorder="1" applyAlignment="1">
      <alignment horizontal="center" vertical="center"/>
    </xf>
    <xf numFmtId="0" fontId="57" fillId="0" borderId="108" xfId="0" applyFont="1" applyBorder="1" applyAlignment="1">
      <alignment horizontal="left" vertical="center" shrinkToFit="1"/>
    </xf>
    <xf numFmtId="0" fontId="57" fillId="0" borderId="107" xfId="0" applyFont="1" applyBorder="1" applyAlignment="1">
      <alignment horizontal="left" vertical="center" shrinkToFit="1"/>
    </xf>
    <xf numFmtId="0" fontId="57" fillId="0" borderId="10" xfId="0" applyFont="1" applyBorder="1" applyAlignment="1">
      <alignment horizontal="left" vertical="center" shrinkToFit="1"/>
    </xf>
    <xf numFmtId="0" fontId="51" fillId="3" borderId="45" xfId="0" applyFont="1" applyFill="1" applyBorder="1" applyAlignment="1">
      <alignment horizontal="center" vertical="center"/>
    </xf>
    <xf numFmtId="0" fontId="51" fillId="3" borderId="1" xfId="0" applyFont="1" applyFill="1" applyBorder="1" applyAlignment="1">
      <alignment horizontal="center" vertical="center"/>
    </xf>
    <xf numFmtId="0" fontId="51" fillId="3" borderId="37" xfId="0" applyFont="1" applyFill="1" applyBorder="1" applyAlignment="1">
      <alignment horizontal="center" vertical="center"/>
    </xf>
    <xf numFmtId="0" fontId="51" fillId="3" borderId="41" xfId="0" applyFont="1" applyFill="1" applyBorder="1" applyAlignment="1">
      <alignment horizontal="center" vertical="center"/>
    </xf>
    <xf numFmtId="0" fontId="0" fillId="3" borderId="2" xfId="0" applyFill="1" applyBorder="1" applyAlignment="1">
      <alignment horizontal="center" vertical="center"/>
    </xf>
    <xf numFmtId="0" fontId="0" fillId="3" borderId="19" xfId="0" applyFill="1" applyBorder="1" applyAlignment="1">
      <alignment horizontal="center" vertical="center"/>
    </xf>
    <xf numFmtId="0" fontId="69" fillId="2" borderId="16" xfId="0" applyFont="1" applyFill="1" applyBorder="1" applyAlignment="1">
      <alignment horizontal="left" vertical="center" wrapText="1"/>
    </xf>
    <xf numFmtId="0" fontId="35" fillId="2" borderId="0" xfId="0" applyFont="1" applyFill="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57" fillId="0" borderId="67" xfId="0" applyFont="1" applyBorder="1" applyAlignment="1">
      <alignment horizontal="center" vertical="center" shrinkToFit="1"/>
    </xf>
    <xf numFmtId="0" fontId="57" fillId="0" borderId="15" xfId="0" applyFont="1" applyBorder="1" applyAlignment="1">
      <alignment horizontal="center" vertical="center" shrinkToFit="1"/>
    </xf>
    <xf numFmtId="0" fontId="60" fillId="0" borderId="15" xfId="0" applyFont="1" applyBorder="1" applyAlignment="1">
      <alignment horizontal="left" vertical="center" wrapText="1"/>
    </xf>
    <xf numFmtId="0" fontId="60" fillId="0" borderId="47" xfId="0" applyFont="1" applyBorder="1" applyAlignment="1">
      <alignment horizontal="left" vertical="center" wrapText="1"/>
    </xf>
    <xf numFmtId="181" fontId="70" fillId="3" borderId="46" xfId="0" applyNumberFormat="1" applyFont="1" applyFill="1" applyBorder="1" applyAlignment="1">
      <alignment horizontal="right" vertical="center"/>
    </xf>
    <xf numFmtId="0" fontId="57" fillId="0" borderId="10" xfId="0" applyFont="1" applyBorder="1" applyAlignment="1">
      <alignment horizontal="left" vertical="center" wrapText="1"/>
    </xf>
    <xf numFmtId="0" fontId="57" fillId="0" borderId="1" xfId="0" applyFont="1" applyBorder="1" applyAlignment="1">
      <alignment horizontal="left" vertical="center" wrapText="1"/>
    </xf>
    <xf numFmtId="0" fontId="57" fillId="0" borderId="7" xfId="0" applyFont="1" applyBorder="1" applyAlignment="1">
      <alignment horizontal="left" vertical="center" wrapText="1"/>
    </xf>
    <xf numFmtId="0" fontId="57" fillId="0" borderId="18" xfId="0" applyFont="1" applyBorder="1" applyAlignment="1">
      <alignment horizontal="left" vertical="center" wrapText="1"/>
    </xf>
    <xf numFmtId="0" fontId="57" fillId="0" borderId="2" xfId="0" applyFont="1" applyBorder="1" applyAlignment="1">
      <alignment horizontal="left" vertical="center" wrapText="1"/>
    </xf>
    <xf numFmtId="0" fontId="57" fillId="0" borderId="19" xfId="0" applyFont="1" applyBorder="1" applyAlignment="1">
      <alignment horizontal="left" vertical="center" wrapText="1"/>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57" fillId="0" borderId="67" xfId="0" applyFont="1" applyBorder="1" applyAlignment="1">
      <alignment horizontal="center" vertical="center" wrapText="1"/>
    </xf>
    <xf numFmtId="0" fontId="57" fillId="0" borderId="15"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7" xfId="0" applyFont="1" applyBorder="1" applyAlignment="1">
      <alignment horizontal="center" vertical="center" wrapText="1"/>
    </xf>
    <xf numFmtId="0" fontId="57" fillId="0" borderId="16" xfId="0" applyFont="1" applyBorder="1" applyAlignment="1">
      <alignment horizontal="center" vertical="center" wrapText="1"/>
    </xf>
    <xf numFmtId="0" fontId="57" fillId="0" borderId="0" xfId="0" applyFont="1" applyAlignment="1">
      <alignment horizontal="center" vertical="center" wrapText="1"/>
    </xf>
    <xf numFmtId="0" fontId="57" fillId="0" borderId="17" xfId="0" applyFont="1" applyBorder="1" applyAlignment="1">
      <alignment horizontal="center" vertical="center" wrapText="1"/>
    </xf>
    <xf numFmtId="0" fontId="57" fillId="0" borderId="18" xfId="0" applyFont="1" applyBorder="1" applyAlignment="1">
      <alignment horizontal="center" vertical="center" wrapText="1"/>
    </xf>
    <xf numFmtId="0" fontId="57" fillId="0" borderId="2" xfId="0" applyFont="1" applyBorder="1" applyAlignment="1">
      <alignment horizontal="center" vertical="center" wrapText="1"/>
    </xf>
    <xf numFmtId="0" fontId="57" fillId="0" borderId="19" xfId="0" applyFont="1" applyBorder="1" applyAlignment="1">
      <alignment horizontal="center" vertical="center" wrapText="1"/>
    </xf>
    <xf numFmtId="181" fontId="70" fillId="3" borderId="15" xfId="0" applyNumberFormat="1" applyFont="1" applyFill="1" applyBorder="1" applyAlignment="1">
      <alignment horizontal="right" vertical="center"/>
    </xf>
    <xf numFmtId="178" fontId="0" fillId="3" borderId="62" xfId="0" applyNumberFormat="1" applyFill="1" applyBorder="1" applyAlignment="1">
      <alignment horizontal="center" vertical="center"/>
    </xf>
    <xf numFmtId="178" fontId="0" fillId="3" borderId="63" xfId="0" applyNumberFormat="1" applyFill="1" applyBorder="1" applyAlignment="1">
      <alignment horizontal="center" vertical="center"/>
    </xf>
    <xf numFmtId="0" fontId="0" fillId="0" borderId="137" xfId="0" applyBorder="1" applyAlignment="1">
      <alignment horizontal="left" vertical="center"/>
    </xf>
    <xf numFmtId="0" fontId="0" fillId="0" borderId="62" xfId="0" applyBorder="1" applyAlignment="1">
      <alignment horizontal="left" vertical="center"/>
    </xf>
    <xf numFmtId="0" fontId="0" fillId="0" borderId="132" xfId="0" applyBorder="1" applyAlignment="1">
      <alignment horizontal="left" vertical="center"/>
    </xf>
    <xf numFmtId="0" fontId="0" fillId="0" borderId="136" xfId="0" applyBorder="1" applyAlignment="1">
      <alignment horizontal="left" vertical="center"/>
    </xf>
    <xf numFmtId="0" fontId="2" fillId="0" borderId="136" xfId="0" applyFont="1" applyBorder="1" applyAlignment="1">
      <alignment horizontal="lef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58" fillId="0" borderId="35" xfId="0" applyFont="1" applyBorder="1" applyAlignment="1">
      <alignment horizontal="center" vertical="center"/>
    </xf>
    <xf numFmtId="0" fontId="58" fillId="0" borderId="41" xfId="0" applyFont="1" applyBorder="1" applyAlignment="1">
      <alignment horizontal="center" vertical="center"/>
    </xf>
    <xf numFmtId="0" fontId="0" fillId="3" borderId="41" xfId="0" applyFill="1" applyBorder="1" applyAlignment="1">
      <alignment horizontal="center" vertical="center"/>
    </xf>
    <xf numFmtId="0" fontId="58" fillId="0" borderId="36" xfId="0" applyFont="1" applyBorder="1" applyAlignment="1">
      <alignment horizontal="center" vertical="center"/>
    </xf>
    <xf numFmtId="0" fontId="57" fillId="0" borderId="8" xfId="20" applyFont="1" applyBorder="1" applyAlignment="1">
      <alignment horizontal="center" vertical="center" shrinkToFit="1"/>
    </xf>
    <xf numFmtId="0" fontId="57" fillId="0" borderId="4" xfId="20" applyFont="1" applyBorder="1" applyAlignment="1">
      <alignment horizontal="center" vertical="center" shrinkToFit="1"/>
    </xf>
    <xf numFmtId="0" fontId="57" fillId="0" borderId="5" xfId="20" applyFont="1" applyBorder="1" applyAlignment="1">
      <alignment horizontal="center" vertical="center" shrinkToFit="1"/>
    </xf>
    <xf numFmtId="177" fontId="0" fillId="3" borderId="4" xfId="0" applyNumberFormat="1" applyFill="1" applyBorder="1" applyAlignment="1">
      <alignment horizontal="center" vertical="center" shrinkToFit="1"/>
    </xf>
    <xf numFmtId="177" fontId="0" fillId="3" borderId="9" xfId="0" applyNumberFormat="1" applyFill="1" applyBorder="1" applyAlignment="1">
      <alignment horizontal="center" vertical="center" shrinkToFit="1"/>
    </xf>
    <xf numFmtId="0" fontId="57" fillId="0" borderId="45" xfId="20" applyFont="1" applyBorder="1" applyAlignment="1">
      <alignment horizontal="center" vertical="center" shrinkToFit="1"/>
    </xf>
    <xf numFmtId="0" fontId="57" fillId="0" borderId="1" xfId="20" applyFont="1" applyBorder="1" applyAlignment="1">
      <alignment horizontal="center" vertical="center" shrinkToFit="1"/>
    </xf>
    <xf numFmtId="0" fontId="57" fillId="0" borderId="7" xfId="20" applyFont="1" applyBorder="1" applyAlignment="1">
      <alignment horizontal="center" vertical="center" shrinkToFit="1"/>
    </xf>
    <xf numFmtId="0" fontId="57" fillId="0" borderId="26" xfId="20" applyFont="1" applyBorder="1" applyAlignment="1">
      <alignment horizontal="center" vertical="center" shrinkToFit="1"/>
    </xf>
    <xf numFmtId="0" fontId="57" fillId="0" borderId="2" xfId="20" applyFont="1" applyBorder="1" applyAlignment="1">
      <alignment horizontal="center" vertical="center" shrinkToFit="1"/>
    </xf>
    <xf numFmtId="0" fontId="57" fillId="0" borderId="19" xfId="20" applyFont="1" applyBorder="1" applyAlignment="1">
      <alignment horizontal="center" vertical="center" shrinkToFit="1"/>
    </xf>
    <xf numFmtId="177" fontId="0" fillId="3" borderId="10" xfId="0" applyNumberFormat="1" applyFill="1" applyBorder="1" applyAlignment="1">
      <alignment horizontal="center" vertical="center" shrinkToFit="1"/>
    </xf>
    <xf numFmtId="177" fontId="0" fillId="3" borderId="1" xfId="0" applyNumberFormat="1" applyFill="1" applyBorder="1" applyAlignment="1">
      <alignment horizontal="center" vertical="center" shrinkToFit="1"/>
    </xf>
    <xf numFmtId="177" fontId="0" fillId="3" borderId="43" xfId="0" applyNumberFormat="1" applyFill="1" applyBorder="1" applyAlignment="1">
      <alignment horizontal="center" vertical="center" shrinkToFit="1"/>
    </xf>
    <xf numFmtId="177" fontId="0" fillId="3" borderId="18" xfId="0" applyNumberFormat="1" applyFill="1" applyBorder="1" applyAlignment="1">
      <alignment horizontal="center" vertical="center" shrinkToFit="1"/>
    </xf>
    <xf numFmtId="177" fontId="0" fillId="3" borderId="2" xfId="0" applyNumberFormat="1" applyFill="1" applyBorder="1" applyAlignment="1">
      <alignment horizontal="center" vertical="center" shrinkToFit="1"/>
    </xf>
    <xf numFmtId="177" fontId="0" fillId="3" borderId="27" xfId="0" applyNumberFormat="1" applyFill="1" applyBorder="1" applyAlignment="1">
      <alignment horizontal="center" vertical="center" shrinkToFit="1"/>
    </xf>
    <xf numFmtId="0" fontId="57" fillId="0" borderId="3" xfId="20" applyFont="1" applyBorder="1" applyAlignment="1">
      <alignment horizontal="left" vertical="center" wrapText="1"/>
    </xf>
    <xf numFmtId="0" fontId="57" fillId="0" borderId="4" xfId="20" applyFont="1" applyBorder="1" applyAlignment="1">
      <alignment horizontal="left" vertical="center" wrapText="1"/>
    </xf>
    <xf numFmtId="0" fontId="57" fillId="0" borderId="5" xfId="20" applyFont="1" applyBorder="1" applyAlignment="1">
      <alignment horizontal="left" vertical="center" wrapText="1"/>
    </xf>
    <xf numFmtId="0" fontId="0" fillId="0" borderId="133" xfId="0" applyBorder="1" applyAlignment="1">
      <alignment horizontal="left" vertical="center"/>
    </xf>
    <xf numFmtId="0" fontId="51" fillId="3" borderId="60" xfId="0" applyFont="1" applyFill="1" applyBorder="1" applyAlignment="1">
      <alignment horizontal="center" vertical="center"/>
    </xf>
    <xf numFmtId="0" fontId="0" fillId="2" borderId="16" xfId="0" applyFill="1" applyBorder="1" applyAlignment="1">
      <alignment horizontal="left" vertical="center"/>
    </xf>
    <xf numFmtId="0" fontId="0" fillId="2" borderId="0" xfId="0" applyFill="1" applyAlignment="1">
      <alignment horizontal="left" vertical="center"/>
    </xf>
    <xf numFmtId="0" fontId="0" fillId="0" borderId="62" xfId="0" applyBorder="1" applyAlignment="1">
      <alignment horizontal="left" vertical="center" wrapText="1"/>
    </xf>
    <xf numFmtId="187" fontId="0" fillId="3" borderId="62" xfId="0" applyNumberFormat="1" applyFill="1" applyBorder="1" applyAlignment="1">
      <alignment horizontal="center" vertical="center"/>
    </xf>
    <xf numFmtId="187" fontId="0" fillId="3" borderId="63" xfId="0" applyNumberFormat="1" applyFill="1" applyBorder="1" applyAlignment="1">
      <alignment horizontal="center" vertical="center"/>
    </xf>
    <xf numFmtId="0" fontId="57" fillId="0" borderId="94" xfId="0" applyFont="1" applyBorder="1" applyAlignment="1">
      <alignment horizontal="left" vertical="center" shrinkToFit="1"/>
    </xf>
    <xf numFmtId="0" fontId="57" fillId="0" borderId="92" xfId="0" applyFont="1" applyBorder="1" applyAlignment="1">
      <alignment horizontal="left" vertical="center" shrinkToFit="1"/>
    </xf>
    <xf numFmtId="0" fontId="57" fillId="0" borderId="3" xfId="0" applyFont="1" applyBorder="1" applyAlignment="1">
      <alignment horizontal="left" vertical="center" shrinkToFit="1"/>
    </xf>
    <xf numFmtId="0" fontId="60" fillId="0" borderId="14" xfId="0" applyFont="1" applyBorder="1" applyAlignment="1">
      <alignment horizontal="left" vertical="center" wrapText="1"/>
    </xf>
    <xf numFmtId="0" fontId="60" fillId="0" borderId="34" xfId="0" applyFont="1" applyBorder="1" applyAlignment="1">
      <alignment horizontal="left" vertical="center"/>
    </xf>
    <xf numFmtId="181" fontId="51" fillId="3" borderId="14" xfId="0" applyNumberFormat="1" applyFont="1" applyFill="1" applyBorder="1" applyAlignment="1">
      <alignment horizontal="right" vertical="center"/>
    </xf>
    <xf numFmtId="181" fontId="51" fillId="3" borderId="34" xfId="0" applyNumberFormat="1" applyFont="1" applyFill="1" applyBorder="1" applyAlignment="1">
      <alignment horizontal="right" vertical="center"/>
    </xf>
    <xf numFmtId="0" fontId="14" fillId="2" borderId="0" xfId="20" applyFont="1" applyFill="1" applyAlignment="1">
      <alignment horizontal="center" vertical="center" wrapText="1"/>
    </xf>
    <xf numFmtId="0" fontId="57" fillId="0" borderId="3" xfId="0" applyFont="1" applyBorder="1" applyAlignment="1">
      <alignment horizontal="center" vertical="center"/>
    </xf>
    <xf numFmtId="0" fontId="57" fillId="0" borderId="4" xfId="0" applyFont="1" applyBorder="1" applyAlignment="1">
      <alignment horizontal="center" vertical="center"/>
    </xf>
    <xf numFmtId="0" fontId="57" fillId="0" borderId="5" xfId="0" applyFont="1" applyBorder="1" applyAlignment="1">
      <alignment horizontal="center" vertical="center"/>
    </xf>
    <xf numFmtId="0" fontId="51" fillId="3" borderId="4" xfId="0" applyFont="1" applyFill="1" applyBorder="1" applyAlignment="1">
      <alignment horizontal="center" vertical="center" wrapText="1"/>
    </xf>
    <xf numFmtId="0" fontId="51" fillId="3" borderId="5" xfId="0" applyFont="1" applyFill="1" applyBorder="1" applyAlignment="1">
      <alignment horizontal="center" vertical="center" wrapText="1"/>
    </xf>
    <xf numFmtId="0" fontId="57" fillId="0" borderId="37" xfId="0" applyFont="1" applyBorder="1" applyAlignment="1">
      <alignment horizontal="left" vertical="center" shrinkToFit="1"/>
    </xf>
    <xf numFmtId="0" fontId="57" fillId="0" borderId="41" xfId="0" applyFont="1" applyBorder="1" applyAlignment="1">
      <alignment horizontal="left" vertical="center" shrinkToFit="1"/>
    </xf>
    <xf numFmtId="0" fontId="57" fillId="0" borderId="64" xfId="0" applyFont="1" applyBorder="1" applyAlignment="1">
      <alignment horizontal="left" vertical="center" wrapText="1"/>
    </xf>
    <xf numFmtId="0" fontId="57" fillId="0" borderId="65" xfId="0" applyFont="1" applyBorder="1" applyAlignment="1">
      <alignment horizontal="left" vertical="center" wrapText="1"/>
    </xf>
    <xf numFmtId="0" fontId="57" fillId="0" borderId="66" xfId="0" applyFont="1" applyBorder="1" applyAlignment="1">
      <alignment horizontal="left" vertical="center" wrapText="1"/>
    </xf>
    <xf numFmtId="180" fontId="51" fillId="3" borderId="64" xfId="0" applyNumberFormat="1" applyFont="1" applyFill="1" applyBorder="1" applyAlignment="1">
      <alignment horizontal="center" vertical="center"/>
    </xf>
    <xf numFmtId="0" fontId="51" fillId="3" borderId="65" xfId="0" applyFont="1" applyFill="1" applyBorder="1" applyAlignment="1">
      <alignment horizontal="center" vertical="center"/>
    </xf>
    <xf numFmtId="177" fontId="70" fillId="3" borderId="65" xfId="0" applyNumberFormat="1" applyFont="1" applyFill="1" applyBorder="1" applyAlignment="1">
      <alignment horizontal="center" vertical="center"/>
    </xf>
    <xf numFmtId="0" fontId="69" fillId="0" borderId="132" xfId="0" applyFont="1" applyBorder="1" applyAlignment="1">
      <alignment horizontal="left" vertical="center" wrapText="1"/>
    </xf>
    <xf numFmtId="0" fontId="35" fillId="0" borderId="132" xfId="0" applyFont="1" applyBorder="1" applyAlignment="1">
      <alignment horizontal="left" vertical="center" wrapText="1"/>
    </xf>
    <xf numFmtId="0" fontId="0" fillId="3" borderId="132" xfId="0" applyFill="1" applyBorder="1" applyAlignment="1">
      <alignment horizontal="center" vertical="center"/>
    </xf>
    <xf numFmtId="0" fontId="0" fillId="3" borderId="131" xfId="0" applyFill="1" applyBorder="1" applyAlignment="1">
      <alignment horizontal="center" vertical="center"/>
    </xf>
    <xf numFmtId="193" fontId="51" fillId="3" borderId="60" xfId="0" applyNumberFormat="1" applyFont="1" applyFill="1"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57" fillId="0" borderId="8" xfId="0" applyFont="1" applyBorder="1" applyAlignment="1">
      <alignment horizontal="left" vertical="center" shrinkToFit="1"/>
    </xf>
    <xf numFmtId="0" fontId="57" fillId="0" borderId="4" xfId="0" applyFont="1" applyBorder="1" applyAlignment="1">
      <alignment horizontal="left" vertical="center" shrinkToFit="1"/>
    </xf>
    <xf numFmtId="0" fontId="57" fillId="0" borderId="9" xfId="0" applyFont="1" applyBorder="1" applyAlignment="1">
      <alignment horizontal="left" vertical="center" shrinkToFit="1"/>
    </xf>
    <xf numFmtId="0" fontId="66" fillId="0" borderId="31" xfId="0" applyFont="1" applyBorder="1" applyAlignment="1">
      <alignment horizontal="center" vertical="center"/>
    </xf>
    <xf numFmtId="177" fontId="51" fillId="3" borderId="60" xfId="0" applyNumberFormat="1" applyFont="1" applyFill="1" applyBorder="1" applyAlignment="1">
      <alignment horizontal="center" vertical="center"/>
    </xf>
    <xf numFmtId="0" fontId="0" fillId="2" borderId="0" xfId="0" applyFill="1" applyAlignment="1">
      <alignment horizontal="center" vertical="center"/>
    </xf>
    <xf numFmtId="0" fontId="2" fillId="0" borderId="62" xfId="0" applyFont="1" applyBorder="1" applyAlignment="1">
      <alignment horizontal="left" vertical="center" shrinkToFit="1"/>
    </xf>
    <xf numFmtId="0" fontId="0" fillId="0" borderId="62" xfId="0" applyBorder="1" applyAlignment="1">
      <alignment horizontal="left" vertical="center" shrinkToFit="1"/>
    </xf>
    <xf numFmtId="0" fontId="2" fillId="0" borderId="62" xfId="0" applyFont="1" applyBorder="1" applyAlignment="1">
      <alignment horizontal="left" vertical="center"/>
    </xf>
    <xf numFmtId="0" fontId="0" fillId="0" borderId="62" xfId="0" applyBorder="1" applyAlignment="1">
      <alignment horizontal="center" vertical="center" wrapText="1"/>
    </xf>
    <xf numFmtId="0" fontId="66" fillId="0" borderId="112" xfId="0" applyFont="1" applyBorder="1" applyAlignment="1">
      <alignment horizontal="center" vertical="center"/>
    </xf>
    <xf numFmtId="0" fontId="0" fillId="0" borderId="31" xfId="0" applyBorder="1" applyAlignment="1">
      <alignment horizontal="center" vertical="center"/>
    </xf>
    <xf numFmtId="0" fontId="0" fillId="0" borderId="112" xfId="0" applyBorder="1" applyAlignment="1">
      <alignment horizontal="center" vertical="center"/>
    </xf>
    <xf numFmtId="180" fontId="51" fillId="3" borderId="31" xfId="0" applyNumberFormat="1" applyFont="1" applyFill="1" applyBorder="1" applyAlignment="1">
      <alignment horizontal="center" vertical="center"/>
    </xf>
    <xf numFmtId="180" fontId="51" fillId="3" borderId="112" xfId="0" applyNumberFormat="1" applyFont="1" applyFill="1" applyBorder="1" applyAlignment="1">
      <alignment horizontal="center" vertical="center"/>
    </xf>
    <xf numFmtId="0" fontId="57" fillId="0" borderId="10" xfId="20" applyFont="1" applyBorder="1" applyAlignment="1">
      <alignment horizontal="center" vertical="center" wrapText="1"/>
    </xf>
    <xf numFmtId="0" fontId="57" fillId="0" borderId="1" xfId="20" applyFont="1" applyBorder="1" applyAlignment="1">
      <alignment horizontal="center" vertical="center"/>
    </xf>
    <xf numFmtId="0" fontId="57" fillId="0" borderId="7" xfId="20" applyFont="1" applyBorder="1" applyAlignment="1">
      <alignment horizontal="center" vertical="center"/>
    </xf>
    <xf numFmtId="0" fontId="57" fillId="0" borderId="16" xfId="20" applyFont="1" applyBorder="1" applyAlignment="1">
      <alignment horizontal="center" vertical="center"/>
    </xf>
    <xf numFmtId="0" fontId="57" fillId="0" borderId="0" xfId="20" applyFont="1" applyAlignment="1">
      <alignment horizontal="center" vertical="center"/>
    </xf>
    <xf numFmtId="0" fontId="57" fillId="0" borderId="17" xfId="20" applyFont="1" applyBorder="1" applyAlignment="1">
      <alignment horizontal="center" vertical="center"/>
    </xf>
    <xf numFmtId="0" fontId="57" fillId="0" borderId="18" xfId="20" applyFont="1" applyBorder="1" applyAlignment="1">
      <alignment horizontal="center" vertical="center"/>
    </xf>
    <xf numFmtId="0" fontId="57" fillId="0" borderId="2" xfId="20" applyFont="1" applyBorder="1" applyAlignment="1">
      <alignment horizontal="center" vertical="center"/>
    </xf>
    <xf numFmtId="0" fontId="57" fillId="0" borderId="19" xfId="20" applyFont="1" applyBorder="1" applyAlignment="1">
      <alignment horizontal="center" vertical="center"/>
    </xf>
    <xf numFmtId="0" fontId="0" fillId="0" borderId="29" xfId="0" applyBorder="1" applyAlignment="1">
      <alignment horizontal="center" vertical="center"/>
    </xf>
    <xf numFmtId="181" fontId="51" fillId="3" borderId="29" xfId="0" applyNumberFormat="1" applyFont="1" applyFill="1" applyBorder="1" applyAlignment="1">
      <alignment horizontal="center" vertical="center"/>
    </xf>
    <xf numFmtId="0" fontId="0" fillId="0" borderId="2" xfId="0" applyBorder="1" applyAlignment="1">
      <alignment horizontal="center" vertical="center"/>
    </xf>
    <xf numFmtId="181" fontId="51" fillId="3" borderId="28" xfId="0" applyNumberFormat="1" applyFont="1" applyFill="1" applyBorder="1" applyAlignment="1">
      <alignment horizontal="center" vertical="center"/>
    </xf>
    <xf numFmtId="178" fontId="0" fillId="2" borderId="62" xfId="0" applyNumberFormat="1" applyFill="1" applyBorder="1" applyAlignment="1">
      <alignment horizontal="center" vertical="center"/>
    </xf>
    <xf numFmtId="178" fontId="0" fillId="2" borderId="63" xfId="0" applyNumberFormat="1" applyFill="1" applyBorder="1" applyAlignment="1">
      <alignment horizontal="center" vertical="center"/>
    </xf>
    <xf numFmtId="0" fontId="57" fillId="2" borderId="11" xfId="20" applyFont="1" applyFill="1" applyBorder="1" applyAlignment="1">
      <alignment horizontal="center" vertical="center" shrinkToFit="1"/>
    </xf>
    <xf numFmtId="0" fontId="57" fillId="2" borderId="15" xfId="20" applyFont="1" applyFill="1" applyBorder="1" applyAlignment="1">
      <alignment horizontal="center" vertical="center" shrinkToFit="1"/>
    </xf>
    <xf numFmtId="0" fontId="57" fillId="2" borderId="12" xfId="20" applyFont="1" applyFill="1" applyBorder="1" applyAlignment="1">
      <alignment horizontal="center" vertical="center" shrinkToFit="1"/>
    </xf>
    <xf numFmtId="0" fontId="80" fillId="2" borderId="1" xfId="0" applyFont="1" applyFill="1" applyBorder="1" applyAlignment="1">
      <alignment horizontal="left" vertical="center" wrapText="1"/>
    </xf>
    <xf numFmtId="0" fontId="80" fillId="2" borderId="1" xfId="0" applyFont="1" applyFill="1" applyBorder="1" applyAlignment="1">
      <alignment horizontal="left" vertical="center"/>
    </xf>
    <xf numFmtId="0" fontId="80" fillId="2" borderId="43" xfId="0" applyFont="1" applyFill="1" applyBorder="1" applyAlignment="1">
      <alignment horizontal="left" vertical="center"/>
    </xf>
    <xf numFmtId="0" fontId="68" fillId="2" borderId="0" xfId="20" applyFont="1" applyFill="1" applyAlignment="1">
      <alignment horizontal="left" vertical="center" wrapText="1"/>
    </xf>
    <xf numFmtId="179" fontId="64" fillId="3" borderId="30" xfId="0" applyNumberFormat="1" applyFont="1" applyFill="1" applyBorder="1" applyAlignment="1">
      <alignment horizontal="center" vertical="center"/>
    </xf>
    <xf numFmtId="179" fontId="64" fillId="3" borderId="135" xfId="0" applyNumberFormat="1" applyFont="1" applyFill="1" applyBorder="1" applyAlignment="1">
      <alignment horizontal="center" vertical="center"/>
    </xf>
    <xf numFmtId="0" fontId="60" fillId="0" borderId="33" xfId="20" applyFont="1" applyBorder="1" applyAlignment="1">
      <alignment horizontal="center" vertical="center" shrinkToFit="1"/>
    </xf>
    <xf numFmtId="0" fontId="60" fillId="0" borderId="42" xfId="20" applyFont="1" applyBorder="1" applyAlignment="1">
      <alignment horizontal="center" vertical="center" shrinkToFit="1"/>
    </xf>
    <xf numFmtId="0" fontId="60" fillId="0" borderId="21" xfId="20" applyFont="1" applyBorder="1" applyAlignment="1">
      <alignment horizontal="center" vertical="center" shrinkToFit="1"/>
    </xf>
    <xf numFmtId="0" fontId="0" fillId="3" borderId="42" xfId="0" applyFill="1" applyBorder="1" applyAlignment="1">
      <alignment horizontal="center" vertical="center" shrinkToFit="1"/>
    </xf>
    <xf numFmtId="0" fontId="0" fillId="3" borderId="39" xfId="0" applyFill="1" applyBorder="1" applyAlignment="1">
      <alignment horizontal="center" vertical="center" shrinkToFit="1"/>
    </xf>
    <xf numFmtId="0" fontId="14" fillId="3" borderId="3" xfId="20" applyFont="1" applyFill="1" applyBorder="1" applyAlignment="1">
      <alignment horizontal="center" vertical="center"/>
    </xf>
    <xf numFmtId="0" fontId="14" fillId="3" borderId="4" xfId="20" applyFont="1" applyFill="1" applyBorder="1" applyAlignment="1">
      <alignment horizontal="center" vertical="center"/>
    </xf>
    <xf numFmtId="0" fontId="14" fillId="3" borderId="5" xfId="20" applyFont="1" applyFill="1" applyBorder="1" applyAlignment="1">
      <alignment horizontal="center" vertical="center"/>
    </xf>
    <xf numFmtId="0" fontId="57" fillId="0" borderId="113" xfId="0" applyFont="1" applyBorder="1" applyAlignment="1">
      <alignment horizontal="left" vertical="center"/>
    </xf>
    <xf numFmtId="0" fontId="57" fillId="0" borderId="71" xfId="0" applyFont="1" applyBorder="1" applyAlignment="1">
      <alignment horizontal="left" vertical="center"/>
    </xf>
    <xf numFmtId="0" fontId="57" fillId="0" borderId="35" xfId="0" applyFont="1" applyBorder="1" applyAlignment="1">
      <alignment horizontal="left" vertical="center"/>
    </xf>
    <xf numFmtId="181" fontId="51" fillId="3" borderId="37" xfId="0" applyNumberFormat="1" applyFont="1" applyFill="1" applyBorder="1" applyAlignment="1">
      <alignment horizontal="right" vertical="center"/>
    </xf>
    <xf numFmtId="181" fontId="51" fillId="3" borderId="41" xfId="0" applyNumberFormat="1" applyFont="1" applyFill="1" applyBorder="1" applyAlignment="1">
      <alignment horizontal="right" vertical="center"/>
    </xf>
    <xf numFmtId="0" fontId="56" fillId="2" borderId="25" xfId="20" applyFont="1" applyFill="1" applyBorder="1" applyAlignment="1">
      <alignment horizontal="center" vertical="center" wrapText="1"/>
    </xf>
    <xf numFmtId="0" fontId="56" fillId="2" borderId="32" xfId="20" applyFont="1" applyFill="1" applyBorder="1" applyAlignment="1">
      <alignment horizontal="center" vertical="center" wrapText="1"/>
    </xf>
    <xf numFmtId="0" fontId="56" fillId="2" borderId="6" xfId="20" applyFont="1" applyFill="1" applyBorder="1" applyAlignment="1">
      <alignment horizontal="center" vertical="center" wrapText="1"/>
    </xf>
    <xf numFmtId="0" fontId="56" fillId="2" borderId="24" xfId="20" applyFont="1" applyFill="1" applyBorder="1" applyAlignment="1">
      <alignment horizontal="center" vertical="center" wrapText="1"/>
    </xf>
    <xf numFmtId="0" fontId="56" fillId="2" borderId="0" xfId="20" applyFont="1" applyFill="1" applyAlignment="1">
      <alignment horizontal="center" vertical="center" wrapText="1"/>
    </xf>
    <xf numFmtId="0" fontId="56" fillId="2" borderId="23" xfId="20" applyFont="1" applyFill="1" applyBorder="1" applyAlignment="1">
      <alignment horizontal="center" vertical="center" wrapText="1"/>
    </xf>
    <xf numFmtId="0" fontId="56" fillId="2" borderId="14" xfId="20" applyFont="1" applyFill="1" applyBorder="1" applyAlignment="1">
      <alignment horizontal="center" vertical="center" wrapText="1"/>
    </xf>
    <xf numFmtId="0" fontId="56" fillId="2" borderId="34" xfId="20" applyFont="1" applyFill="1" applyBorder="1" applyAlignment="1">
      <alignment horizontal="center" vertical="center" wrapText="1"/>
    </xf>
    <xf numFmtId="0" fontId="56" fillId="2" borderId="51" xfId="20" applyFont="1" applyFill="1" applyBorder="1" applyAlignment="1">
      <alignment horizontal="center" vertical="center" wrapText="1"/>
    </xf>
    <xf numFmtId="0" fontId="57" fillId="0" borderId="37" xfId="20" applyFont="1" applyBorder="1" applyAlignment="1">
      <alignment horizontal="center" vertical="center" shrinkToFit="1"/>
    </xf>
    <xf numFmtId="0" fontId="57" fillId="0" borderId="41" xfId="20" applyFont="1" applyBorder="1" applyAlignment="1">
      <alignment horizontal="center" vertical="center" shrinkToFit="1"/>
    </xf>
    <xf numFmtId="0" fontId="57" fillId="0" borderId="38" xfId="20" applyFont="1" applyBorder="1" applyAlignment="1">
      <alignment horizontal="center" vertical="center" shrinkToFit="1"/>
    </xf>
    <xf numFmtId="0" fontId="59" fillId="2" borderId="18" xfId="0" applyFont="1" applyFill="1" applyBorder="1" applyAlignment="1">
      <alignment horizontal="center" vertical="center"/>
    </xf>
    <xf numFmtId="0" fontId="59" fillId="2" borderId="2" xfId="0" applyFont="1" applyFill="1" applyBorder="1" applyAlignment="1">
      <alignment horizontal="center" vertical="center"/>
    </xf>
    <xf numFmtId="0" fontId="59" fillId="2" borderId="27" xfId="0" applyFont="1" applyFill="1" applyBorder="1" applyAlignment="1">
      <alignment horizontal="center" vertical="center"/>
    </xf>
    <xf numFmtId="0" fontId="57" fillId="0" borderId="3" xfId="20" applyFont="1" applyBorder="1" applyAlignment="1">
      <alignment horizontal="center" vertical="center" shrinkToFit="1"/>
    </xf>
    <xf numFmtId="179" fontId="51" fillId="3" borderId="3" xfId="0" applyNumberFormat="1" applyFont="1" applyFill="1" applyBorder="1" applyAlignment="1">
      <alignment horizontal="center" vertical="center"/>
    </xf>
    <xf numFmtId="179" fontId="51" fillId="3" borderId="4" xfId="0" applyNumberFormat="1" applyFont="1" applyFill="1" applyBorder="1" applyAlignment="1">
      <alignment horizontal="center" vertical="center"/>
    </xf>
    <xf numFmtId="179" fontId="51" fillId="3" borderId="9" xfId="0" applyNumberFormat="1" applyFont="1" applyFill="1" applyBorder="1" applyAlignment="1">
      <alignment horizontal="center" vertical="center"/>
    </xf>
    <xf numFmtId="179" fontId="51" fillId="3" borderId="5" xfId="0" applyNumberFormat="1" applyFont="1" applyFill="1" applyBorder="1" applyAlignment="1">
      <alignment horizontal="center" vertical="center"/>
    </xf>
    <xf numFmtId="180" fontId="51" fillId="2" borderId="0" xfId="0" applyNumberFormat="1" applyFont="1" applyFill="1" applyAlignment="1">
      <alignment horizontal="center" vertical="center"/>
    </xf>
    <xf numFmtId="0" fontId="66" fillId="0" borderId="29" xfId="0" applyFont="1" applyBorder="1" applyAlignment="1">
      <alignment horizontal="center" vertical="center"/>
    </xf>
    <xf numFmtId="180" fontId="51" fillId="3" borderId="29" xfId="0" applyNumberFormat="1" applyFont="1" applyFill="1" applyBorder="1" applyAlignment="1">
      <alignment horizontal="center" vertical="center"/>
    </xf>
    <xf numFmtId="0" fontId="57" fillId="0" borderId="11" xfId="20" applyFont="1" applyBorder="1" applyAlignment="1">
      <alignment horizontal="center" vertical="center"/>
    </xf>
    <xf numFmtId="0" fontId="57" fillId="0" borderId="15" xfId="20" applyFont="1" applyBorder="1" applyAlignment="1">
      <alignment horizontal="center" vertical="center"/>
    </xf>
    <xf numFmtId="0" fontId="57" fillId="0" borderId="22" xfId="20" applyFont="1" applyBorder="1" applyAlignment="1">
      <alignment horizontal="center" vertical="center"/>
    </xf>
    <xf numFmtId="179" fontId="51" fillId="3" borderId="15" xfId="0" applyNumberFormat="1" applyFont="1" applyFill="1" applyBorder="1" applyAlignment="1">
      <alignment horizontal="center" vertical="center"/>
    </xf>
    <xf numFmtId="179" fontId="51" fillId="3" borderId="12" xfId="0" applyNumberFormat="1" applyFont="1" applyFill="1" applyBorder="1" applyAlignment="1">
      <alignment horizontal="center" vertical="center"/>
    </xf>
    <xf numFmtId="180" fontId="51" fillId="3" borderId="60" xfId="0" applyNumberFormat="1" applyFont="1" applyFill="1" applyBorder="1" applyAlignment="1">
      <alignment horizontal="center" vertical="center"/>
    </xf>
    <xf numFmtId="0" fontId="0" fillId="2" borderId="0" xfId="0" applyFill="1" applyAlignment="1">
      <alignment horizontal="left" vertical="center" wrapText="1"/>
    </xf>
    <xf numFmtId="176" fontId="37" fillId="3" borderId="68" xfId="0" applyNumberFormat="1" applyFont="1" applyFill="1" applyBorder="1" applyAlignment="1">
      <alignment horizontal="center" vertical="center"/>
    </xf>
    <xf numFmtId="176" fontId="37" fillId="3" borderId="49" xfId="0" applyNumberFormat="1" applyFont="1" applyFill="1" applyBorder="1" applyAlignment="1">
      <alignment horizontal="center" vertical="center"/>
    </xf>
    <xf numFmtId="176" fontId="37" fillId="3" borderId="54" xfId="0" applyNumberFormat="1" applyFont="1" applyFill="1" applyBorder="1" applyAlignment="1">
      <alignment horizontal="center" vertical="center"/>
    </xf>
    <xf numFmtId="176" fontId="37" fillId="3" borderId="55" xfId="0" applyNumberFormat="1" applyFont="1" applyFill="1" applyBorder="1" applyAlignment="1">
      <alignment horizontal="center" vertical="center"/>
    </xf>
    <xf numFmtId="176" fontId="37" fillId="3" borderId="56" xfId="0" applyNumberFormat="1" applyFont="1" applyFill="1" applyBorder="1" applyAlignment="1">
      <alignment horizontal="center" vertical="center"/>
    </xf>
    <xf numFmtId="176" fontId="37" fillId="3" borderId="57" xfId="0" applyNumberFormat="1" applyFont="1" applyFill="1" applyBorder="1" applyAlignment="1">
      <alignment horizontal="center" vertical="center"/>
    </xf>
    <xf numFmtId="0" fontId="37" fillId="2" borderId="45" xfId="0" applyFont="1" applyFill="1" applyBorder="1" applyAlignment="1">
      <alignment horizontal="center" vertical="center" shrinkToFit="1"/>
    </xf>
    <xf numFmtId="0" fontId="37" fillId="2" borderId="1" xfId="0" applyFont="1" applyFill="1" applyBorder="1" applyAlignment="1">
      <alignment horizontal="center" vertical="center" shrinkToFit="1"/>
    </xf>
    <xf numFmtId="0" fontId="37" fillId="2" borderId="7" xfId="0" applyFont="1" applyFill="1" applyBorder="1" applyAlignment="1">
      <alignment horizontal="center" vertical="center" shrinkToFit="1"/>
    </xf>
    <xf numFmtId="0" fontId="37" fillId="2" borderId="26" xfId="0" applyFont="1" applyFill="1" applyBorder="1" applyAlignment="1">
      <alignment horizontal="center" vertical="center" shrinkToFit="1"/>
    </xf>
    <xf numFmtId="0" fontId="37" fillId="2" borderId="2" xfId="0" applyFont="1" applyFill="1" applyBorder="1" applyAlignment="1">
      <alignment horizontal="center" vertical="center" shrinkToFit="1"/>
    </xf>
    <xf numFmtId="0" fontId="37" fillId="2" borderId="19" xfId="0" applyFont="1" applyFill="1" applyBorder="1" applyAlignment="1">
      <alignment horizontal="center" vertical="center" shrinkToFit="1"/>
    </xf>
    <xf numFmtId="0" fontId="37" fillId="3" borderId="10" xfId="0" applyFont="1" applyFill="1" applyBorder="1" applyAlignment="1">
      <alignment horizontal="center" vertical="center" shrinkToFit="1"/>
    </xf>
    <xf numFmtId="0" fontId="37" fillId="3" borderId="1" xfId="0" applyFont="1" applyFill="1" applyBorder="1" applyAlignment="1">
      <alignment horizontal="center" vertical="center" shrinkToFit="1"/>
    </xf>
    <xf numFmtId="0" fontId="37" fillId="3" borderId="43" xfId="0" applyFont="1" applyFill="1" applyBorder="1" applyAlignment="1">
      <alignment horizontal="center" vertical="center" shrinkToFit="1"/>
    </xf>
    <xf numFmtId="0" fontId="37" fillId="3" borderId="18" xfId="0" applyFont="1" applyFill="1" applyBorder="1" applyAlignment="1">
      <alignment horizontal="center" vertical="center" shrinkToFit="1"/>
    </xf>
    <xf numFmtId="0" fontId="37" fillId="3" borderId="2" xfId="0" applyFont="1" applyFill="1" applyBorder="1" applyAlignment="1">
      <alignment horizontal="center" vertical="center" shrinkToFit="1"/>
    </xf>
    <xf numFmtId="0" fontId="37" fillId="3" borderId="27" xfId="0" applyFont="1" applyFill="1" applyBorder="1" applyAlignment="1">
      <alignment horizontal="center" vertical="center" shrinkToFit="1"/>
    </xf>
    <xf numFmtId="0" fontId="37" fillId="2" borderId="8" xfId="0" applyFont="1" applyFill="1" applyBorder="1" applyAlignment="1">
      <alignment horizontal="center" vertical="center" shrinkToFit="1"/>
    </xf>
    <xf numFmtId="0" fontId="37" fillId="2" borderId="4" xfId="0" applyFont="1" applyFill="1" applyBorder="1" applyAlignment="1">
      <alignment horizontal="center" vertical="center" shrinkToFit="1"/>
    </xf>
    <xf numFmtId="0" fontId="37" fillId="2" borderId="5" xfId="0" applyFont="1" applyFill="1" applyBorder="1" applyAlignment="1">
      <alignment horizontal="center" vertical="center" shrinkToFit="1"/>
    </xf>
    <xf numFmtId="0" fontId="37" fillId="2" borderId="3" xfId="0" applyFont="1" applyFill="1" applyBorder="1" applyAlignment="1">
      <alignment horizontal="center" vertical="center" shrinkToFit="1"/>
    </xf>
    <xf numFmtId="0" fontId="37" fillId="2" borderId="9" xfId="0" applyFont="1" applyFill="1" applyBorder="1" applyAlignment="1">
      <alignment horizontal="center" vertical="center" shrinkToFit="1"/>
    </xf>
    <xf numFmtId="178" fontId="37" fillId="3" borderId="3" xfId="0" applyNumberFormat="1" applyFont="1" applyFill="1" applyBorder="1" applyAlignment="1">
      <alignment horizontal="center" vertical="center" shrinkToFit="1"/>
    </xf>
    <xf numFmtId="178" fontId="37" fillId="3" borderId="4" xfId="0" applyNumberFormat="1" applyFont="1" applyFill="1" applyBorder="1" applyAlignment="1">
      <alignment horizontal="center" vertical="center" shrinkToFit="1"/>
    </xf>
    <xf numFmtId="178" fontId="37" fillId="3" borderId="9" xfId="0" applyNumberFormat="1" applyFont="1" applyFill="1" applyBorder="1" applyAlignment="1">
      <alignment horizontal="center" vertical="center" shrinkToFit="1"/>
    </xf>
    <xf numFmtId="0" fontId="72" fillId="0" borderId="0" xfId="0" applyFont="1" applyAlignment="1">
      <alignment horizontal="center" vertical="center" shrinkToFit="1"/>
    </xf>
    <xf numFmtId="182" fontId="37" fillId="2" borderId="0" xfId="3" applyNumberFormat="1" applyFont="1" applyFill="1" applyAlignment="1">
      <alignment horizontal="right" vertical="center"/>
    </xf>
    <xf numFmtId="0" fontId="37" fillId="2" borderId="37" xfId="0" applyFont="1" applyFill="1" applyBorder="1" applyAlignment="1">
      <alignment horizontal="center" vertical="center" shrinkToFit="1"/>
    </xf>
    <xf numFmtId="0" fontId="37" fillId="2" borderId="41" xfId="0" applyFont="1" applyFill="1" applyBorder="1" applyAlignment="1">
      <alignment horizontal="center" vertical="center" shrinkToFit="1"/>
    </xf>
    <xf numFmtId="0" fontId="37" fillId="2" borderId="38" xfId="0" applyFont="1" applyFill="1" applyBorder="1" applyAlignment="1">
      <alignment horizontal="center" vertical="center" shrinkToFit="1"/>
    </xf>
    <xf numFmtId="0" fontId="37" fillId="2" borderId="35" xfId="3" applyFont="1" applyFill="1" applyBorder="1" applyAlignment="1">
      <alignment horizontal="center" vertical="center" shrinkToFit="1"/>
    </xf>
    <xf numFmtId="0" fontId="37" fillId="2" borderId="41" xfId="3" applyFont="1" applyFill="1" applyBorder="1" applyAlignment="1">
      <alignment horizontal="center" vertical="center" shrinkToFit="1"/>
    </xf>
    <xf numFmtId="0" fontId="37" fillId="3" borderId="41" xfId="3" applyFont="1" applyFill="1" applyBorder="1" applyAlignment="1">
      <alignment horizontal="center" vertical="center" shrinkToFit="1"/>
    </xf>
    <xf numFmtId="0" fontId="37" fillId="2" borderId="36" xfId="3" applyFont="1" applyFill="1" applyBorder="1" applyAlignment="1">
      <alignment horizontal="center" vertical="center" shrinkToFit="1"/>
    </xf>
    <xf numFmtId="0" fontId="37" fillId="0" borderId="0" xfId="0" applyFont="1" applyAlignment="1">
      <alignment horizontal="left" vertical="center" wrapText="1"/>
    </xf>
    <xf numFmtId="0" fontId="81" fillId="0" borderId="10" xfId="0" applyFont="1" applyBorder="1" applyAlignment="1">
      <alignment horizontal="left" vertical="center" wrapText="1"/>
    </xf>
    <xf numFmtId="0" fontId="81" fillId="0" borderId="1" xfId="0" applyFont="1" applyBorder="1" applyAlignment="1">
      <alignment horizontal="left" vertical="center" wrapText="1"/>
    </xf>
    <xf numFmtId="0" fontId="81" fillId="0" borderId="18" xfId="0" applyFont="1" applyBorder="1" applyAlignment="1">
      <alignment horizontal="left" vertical="center" wrapText="1"/>
    </xf>
    <xf numFmtId="0" fontId="81" fillId="0" borderId="2" xfId="0" applyFont="1" applyBorder="1" applyAlignment="1">
      <alignment horizontal="left" vertical="center" wrapText="1"/>
    </xf>
    <xf numFmtId="0" fontId="37" fillId="3" borderId="25" xfId="0" applyFont="1" applyFill="1" applyBorder="1" applyAlignment="1">
      <alignment horizontal="center" vertical="center"/>
    </xf>
    <xf numFmtId="0" fontId="37" fillId="3" borderId="32" xfId="0" applyFont="1" applyFill="1" applyBorder="1" applyAlignment="1">
      <alignment horizontal="center" vertical="center"/>
    </xf>
    <xf numFmtId="0" fontId="37" fillId="3" borderId="6" xfId="0" applyFont="1" applyFill="1" applyBorder="1" applyAlignment="1">
      <alignment horizontal="center" vertical="center"/>
    </xf>
    <xf numFmtId="0" fontId="37" fillId="3" borderId="14" xfId="0" applyFont="1" applyFill="1" applyBorder="1" applyAlignment="1">
      <alignment horizontal="center" vertical="center"/>
    </xf>
    <xf numFmtId="0" fontId="37" fillId="3" borderId="34" xfId="0" applyFont="1" applyFill="1" applyBorder="1" applyAlignment="1">
      <alignment horizontal="center" vertical="center"/>
    </xf>
    <xf numFmtId="0" fontId="37" fillId="3" borderId="51" xfId="0" applyFont="1" applyFill="1" applyBorder="1" applyAlignment="1">
      <alignment horizontal="center" vertical="center"/>
    </xf>
    <xf numFmtId="0" fontId="37" fillId="2" borderId="33" xfId="0" applyFont="1" applyFill="1" applyBorder="1" applyAlignment="1">
      <alignment horizontal="center" vertical="center" shrinkToFit="1"/>
    </xf>
    <xf numFmtId="0" fontId="37" fillId="2" borderId="42" xfId="0" applyFont="1" applyFill="1" applyBorder="1" applyAlignment="1">
      <alignment horizontal="center" vertical="center" shrinkToFit="1"/>
    </xf>
    <xf numFmtId="0" fontId="37" fillId="2" borderId="21" xfId="0" applyFont="1" applyFill="1" applyBorder="1" applyAlignment="1">
      <alignment horizontal="center" vertical="center" shrinkToFit="1"/>
    </xf>
    <xf numFmtId="0" fontId="37" fillId="0" borderId="10" xfId="0" applyFont="1" applyBorder="1" applyAlignment="1">
      <alignment horizontal="left" vertical="center" wrapText="1"/>
    </xf>
    <xf numFmtId="0" fontId="37" fillId="0" borderId="1" xfId="0" applyFont="1" applyBorder="1" applyAlignment="1">
      <alignment horizontal="left" vertical="center" wrapText="1"/>
    </xf>
    <xf numFmtId="0" fontId="37" fillId="0" borderId="18" xfId="0" applyFont="1" applyBorder="1" applyAlignment="1">
      <alignment horizontal="left" vertical="center" wrapText="1"/>
    </xf>
    <xf numFmtId="0" fontId="37" fillId="0" borderId="2" xfId="0" applyFont="1" applyBorder="1" applyAlignment="1">
      <alignment horizontal="left" vertical="center" wrapText="1"/>
    </xf>
    <xf numFmtId="0" fontId="37" fillId="2" borderId="4" xfId="0" applyFont="1" applyFill="1" applyBorder="1" applyAlignment="1">
      <alignment horizontal="right" vertical="center" wrapText="1"/>
    </xf>
    <xf numFmtId="0" fontId="37" fillId="2" borderId="4" xfId="0" applyFont="1" applyFill="1" applyBorder="1" applyAlignment="1">
      <alignment horizontal="right" vertical="center"/>
    </xf>
    <xf numFmtId="0" fontId="37" fillId="2" borderId="9" xfId="0" applyFont="1" applyFill="1" applyBorder="1" applyAlignment="1">
      <alignment horizontal="right" vertical="center"/>
    </xf>
    <xf numFmtId="176" fontId="37" fillId="3" borderId="11" xfId="0" applyNumberFormat="1" applyFont="1" applyFill="1" applyBorder="1" applyAlignment="1">
      <alignment horizontal="center" vertical="center"/>
    </xf>
    <xf numFmtId="176" fontId="37" fillId="3" borderId="15" xfId="0" applyNumberFormat="1" applyFont="1" applyFill="1" applyBorder="1" applyAlignment="1">
      <alignment horizontal="center" vertical="center"/>
    </xf>
    <xf numFmtId="176" fontId="37" fillId="3" borderId="12" xfId="0" applyNumberFormat="1" applyFont="1" applyFill="1" applyBorder="1" applyAlignment="1">
      <alignment horizontal="center" vertical="center"/>
    </xf>
    <xf numFmtId="0" fontId="37" fillId="2" borderId="0" xfId="0" applyFont="1" applyFill="1" applyAlignment="1">
      <alignment horizontal="center" vertical="center"/>
    </xf>
    <xf numFmtId="0" fontId="37" fillId="2" borderId="2" xfId="0" applyFont="1" applyFill="1" applyBorder="1" applyAlignment="1">
      <alignment horizontal="center" vertical="center"/>
    </xf>
    <xf numFmtId="0" fontId="37" fillId="2" borderId="16" xfId="0" applyFont="1" applyFill="1" applyBorder="1" applyAlignment="1">
      <alignment horizontal="center" vertical="center"/>
    </xf>
    <xf numFmtId="0" fontId="37" fillId="2" borderId="18" xfId="0" applyFont="1" applyFill="1" applyBorder="1" applyAlignment="1">
      <alignment horizontal="center" vertical="center"/>
    </xf>
    <xf numFmtId="0" fontId="37" fillId="3" borderId="20" xfId="0" applyFont="1" applyFill="1" applyBorder="1" applyAlignment="1">
      <alignment horizontal="center" vertical="center" shrinkToFit="1"/>
    </xf>
    <xf numFmtId="0" fontId="37" fillId="3" borderId="42" xfId="0" applyFont="1" applyFill="1" applyBorder="1" applyAlignment="1">
      <alignment horizontal="center" vertical="center" shrinkToFit="1"/>
    </xf>
    <xf numFmtId="0" fontId="37" fillId="3" borderId="39" xfId="0" applyFont="1" applyFill="1" applyBorder="1" applyAlignment="1">
      <alignment horizontal="center" vertical="center" shrinkToFit="1"/>
    </xf>
    <xf numFmtId="0" fontId="37" fillId="0" borderId="0" xfId="0" applyFont="1" applyAlignment="1">
      <alignment horizontal="center" vertical="center"/>
    </xf>
    <xf numFmtId="0" fontId="37" fillId="0" borderId="2" xfId="0" applyFont="1" applyBorder="1" applyAlignment="1">
      <alignment horizontal="center" vertical="center"/>
    </xf>
  </cellXfs>
  <cellStyles count="31">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通貨 2 2" xfId="30" xr:uid="{3B24C441-2949-4C86-A897-632426362057}"/>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54">
    <dxf>
      <fill>
        <patternFill>
          <bgColor theme="1" tint="4.9989318521683403E-2"/>
        </patternFill>
      </fill>
    </dxf>
    <dxf>
      <fill>
        <patternFill>
          <bgColor theme="1"/>
        </patternFill>
      </fill>
    </dxf>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rgb="FFFE5E5E"/>
        </patternFill>
      </fill>
    </dxf>
    <dxf>
      <fill>
        <patternFill>
          <bgColor rgb="FFFFFF00"/>
        </patternFill>
      </fill>
    </dxf>
  </dxfs>
  <tableStyles count="0" defaultTableStyle="TableStyleMedium9" defaultPivotStyle="PivotStyleLight16"/>
  <colors>
    <mruColors>
      <color rgb="FFFFFF66"/>
      <color rgb="FFFE5E5E"/>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300038</xdr:colOff>
      <xdr:row>34</xdr:row>
      <xdr:rowOff>270510</xdr:rowOff>
    </xdr:from>
    <xdr:to>
      <xdr:col>9</xdr:col>
      <xdr:colOff>276225</xdr:colOff>
      <xdr:row>34</xdr:row>
      <xdr:rowOff>552927</xdr:rowOff>
    </xdr:to>
    <xdr:sp macro="" textlink="">
      <xdr:nvSpPr>
        <xdr:cNvPr id="2" name="下矢印 2">
          <a:extLst>
            <a:ext uri="{FF2B5EF4-FFF2-40B4-BE49-F238E27FC236}">
              <a16:creationId xmlns:a16="http://schemas.microsoft.com/office/drawing/2014/main" id="{FB8D83AD-41F7-434B-BD41-445505C2BA08}"/>
            </a:ext>
          </a:extLst>
        </xdr:cNvPr>
        <xdr:cNvSpPr/>
      </xdr:nvSpPr>
      <xdr:spPr>
        <a:xfrm>
          <a:off x="4308158" y="8157210"/>
          <a:ext cx="456247" cy="282417"/>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638175</xdr:colOff>
      <xdr:row>31</xdr:row>
      <xdr:rowOff>47625</xdr:rowOff>
    </xdr:from>
    <xdr:to>
      <xdr:col>16</xdr:col>
      <xdr:colOff>101275</xdr:colOff>
      <xdr:row>34</xdr:row>
      <xdr:rowOff>130629</xdr:rowOff>
    </xdr:to>
    <xdr:sp macro="" textlink="">
      <xdr:nvSpPr>
        <xdr:cNvPr id="3" name="テキスト ボックス 2">
          <a:extLst>
            <a:ext uri="{FF2B5EF4-FFF2-40B4-BE49-F238E27FC236}">
              <a16:creationId xmlns:a16="http://schemas.microsoft.com/office/drawing/2014/main" id="{63824078-4F20-429C-94A9-687644E81F75}"/>
            </a:ext>
          </a:extLst>
        </xdr:cNvPr>
        <xdr:cNvSpPr txBox="1"/>
      </xdr:nvSpPr>
      <xdr:spPr>
        <a:xfrm>
          <a:off x="904875" y="6886575"/>
          <a:ext cx="7921300" cy="1245054"/>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editAs="oneCell">
    <xdr:from>
      <xdr:col>17</xdr:col>
      <xdr:colOff>19050</xdr:colOff>
      <xdr:row>5</xdr:row>
      <xdr:rowOff>133350</xdr:rowOff>
    </xdr:from>
    <xdr:to>
      <xdr:col>21</xdr:col>
      <xdr:colOff>324334</xdr:colOff>
      <xdr:row>9</xdr:row>
      <xdr:rowOff>219217</xdr:rowOff>
    </xdr:to>
    <xdr:pic>
      <xdr:nvPicPr>
        <xdr:cNvPr id="4" name="図 3">
          <a:extLst>
            <a:ext uri="{FF2B5EF4-FFF2-40B4-BE49-F238E27FC236}">
              <a16:creationId xmlns:a16="http://schemas.microsoft.com/office/drawing/2014/main" id="{BD6105B7-89F1-458C-8C61-AC96383368E6}"/>
            </a:ext>
          </a:extLst>
        </xdr:cNvPr>
        <xdr:cNvPicPr>
          <a:picLocks noChangeAspect="1"/>
        </xdr:cNvPicPr>
      </xdr:nvPicPr>
      <xdr:blipFill rotWithShape="1">
        <a:blip xmlns:r="http://schemas.openxmlformats.org/officeDocument/2006/relationships" r:embed="rId1"/>
        <a:srcRect l="12086" t="1868" b="-1"/>
        <a:stretch/>
      </xdr:blipFill>
      <xdr:spPr>
        <a:xfrm>
          <a:off x="9439275" y="1266825"/>
          <a:ext cx="3048484" cy="1000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573446</xdr:colOff>
      <xdr:row>38</xdr:row>
      <xdr:rowOff>125381</xdr:rowOff>
    </xdr:from>
    <xdr:to>
      <xdr:col>16</xdr:col>
      <xdr:colOff>68037</xdr:colOff>
      <xdr:row>40</xdr:row>
      <xdr:rowOff>554007</xdr:rowOff>
    </xdr:to>
    <xdr:sp macro="" textlink="">
      <xdr:nvSpPr>
        <xdr:cNvPr id="2" name="テキスト ボックス 1">
          <a:extLst>
            <a:ext uri="{FF2B5EF4-FFF2-40B4-BE49-F238E27FC236}">
              <a16:creationId xmlns:a16="http://schemas.microsoft.com/office/drawing/2014/main" id="{963D078E-7FEE-4542-8A99-23A87CE23013}"/>
            </a:ext>
          </a:extLst>
        </xdr:cNvPr>
        <xdr:cNvSpPr txBox="1"/>
      </xdr:nvSpPr>
      <xdr:spPr>
        <a:xfrm>
          <a:off x="840146" y="7888256"/>
          <a:ext cx="7581316" cy="1238251"/>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244687</xdr:rowOff>
    </xdr:from>
    <xdr:to>
      <xdr:col>9</xdr:col>
      <xdr:colOff>177379</xdr:colOff>
      <xdr:row>41</xdr:row>
      <xdr:rowOff>530437</xdr:rowOff>
    </xdr:to>
    <xdr:sp macro="" textlink="">
      <xdr:nvSpPr>
        <xdr:cNvPr id="3" name="下矢印 2">
          <a:extLst>
            <a:ext uri="{FF2B5EF4-FFF2-40B4-BE49-F238E27FC236}">
              <a16:creationId xmlns:a16="http://schemas.microsoft.com/office/drawing/2014/main" id="{FFFF6D39-0DD8-4FB1-AEF4-F5FB991048C5}"/>
            </a:ext>
          </a:extLst>
        </xdr:cNvPr>
        <xdr:cNvSpPr/>
      </xdr:nvSpPr>
      <xdr:spPr>
        <a:xfrm>
          <a:off x="4287417" y="9267825"/>
          <a:ext cx="509587" cy="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DD8C6E4D-554C-44F5-93B1-A5F4644D7BD4}"/>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19050</xdr:colOff>
      <xdr:row>16</xdr:row>
      <xdr:rowOff>76200</xdr:rowOff>
    </xdr:from>
    <xdr:to>
      <xdr:col>27</xdr:col>
      <xdr:colOff>85725</xdr:colOff>
      <xdr:row>16</xdr:row>
      <xdr:rowOff>476250</xdr:rowOff>
    </xdr:to>
    <xdr:sp macro="" textlink="">
      <xdr:nvSpPr>
        <xdr:cNvPr id="3" name="大かっこ 2">
          <a:extLst>
            <a:ext uri="{FF2B5EF4-FFF2-40B4-BE49-F238E27FC236}">
              <a16:creationId xmlns:a16="http://schemas.microsoft.com/office/drawing/2014/main" id="{7B151EFF-DFEF-4BF1-8B71-F2ABA2E51CB9}"/>
            </a:ext>
          </a:extLst>
        </xdr:cNvPr>
        <xdr:cNvSpPr/>
      </xdr:nvSpPr>
      <xdr:spPr>
        <a:xfrm>
          <a:off x="8248650" y="2819400"/>
          <a:ext cx="10353675" cy="952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20</xdr:row>
      <xdr:rowOff>38100</xdr:rowOff>
    </xdr:from>
    <xdr:to>
      <xdr:col>26</xdr:col>
      <xdr:colOff>238125</xdr:colOff>
      <xdr:row>26</xdr:row>
      <xdr:rowOff>333375</xdr:rowOff>
    </xdr:to>
    <xdr:sp macro="" textlink="">
      <xdr:nvSpPr>
        <xdr:cNvPr id="4" name="右中かっこ 3">
          <a:extLst>
            <a:ext uri="{FF2B5EF4-FFF2-40B4-BE49-F238E27FC236}">
              <a16:creationId xmlns:a16="http://schemas.microsoft.com/office/drawing/2014/main" id="{5F9F6B23-5E38-4CE6-B621-358B91C38D04}"/>
            </a:ext>
          </a:extLst>
        </xdr:cNvPr>
        <xdr:cNvSpPr/>
      </xdr:nvSpPr>
      <xdr:spPr>
        <a:xfrm>
          <a:off x="17897475" y="3467100"/>
          <a:ext cx="171450" cy="81915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219074</xdr:colOff>
      <xdr:row>22</xdr:row>
      <xdr:rowOff>76201</xdr:rowOff>
    </xdr:from>
    <xdr:to>
      <xdr:col>31</xdr:col>
      <xdr:colOff>19049</xdr:colOff>
      <xdr:row>25</xdr:row>
      <xdr:rowOff>295276</xdr:rowOff>
    </xdr:to>
    <xdr:sp macro="" textlink="">
      <xdr:nvSpPr>
        <xdr:cNvPr id="5" name="テキスト ボックス 4">
          <a:extLst>
            <a:ext uri="{FF2B5EF4-FFF2-40B4-BE49-F238E27FC236}">
              <a16:creationId xmlns:a16="http://schemas.microsoft.com/office/drawing/2014/main" id="{0540AFAD-F6EC-43C7-81A3-D85F5BA013A7}"/>
            </a:ext>
          </a:extLst>
        </xdr:cNvPr>
        <xdr:cNvSpPr txBox="1"/>
      </xdr:nvSpPr>
      <xdr:spPr>
        <a:xfrm>
          <a:off x="6057899" y="5810251"/>
          <a:ext cx="1114425" cy="1276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codeName="Sheet1">
    <tabColor rgb="FFFF0000"/>
    <pageSetUpPr fitToPage="1"/>
  </sheetPr>
  <dimension ref="A1:XFD72"/>
  <sheetViews>
    <sheetView tabSelected="1" view="pageBreakPreview" zoomScaleNormal="100" zoomScaleSheetLayoutView="100" workbookViewId="0">
      <pane xSplit="10" topLeftCell="K1" activePane="topRight" state="frozen"/>
      <selection pane="topRight" activeCell="D7" sqref="D7:F7"/>
    </sheetView>
  </sheetViews>
  <sheetFormatPr defaultColWidth="9" defaultRowHeight="13.5"/>
  <cols>
    <col min="1" max="1" width="4.125" style="166" customWidth="1"/>
    <col min="2" max="2" width="9" style="166"/>
    <col min="3" max="3" width="18.25" style="166" customWidth="1"/>
    <col min="4" max="4" width="9" style="166"/>
    <col min="5" max="5" width="13.5" style="166" customWidth="1"/>
    <col min="6" max="6" width="4.25" style="166" customWidth="1"/>
    <col min="7" max="7" width="10.25" style="166" customWidth="1"/>
    <col min="8" max="8" width="9" style="166"/>
    <col min="9" max="9" width="12.25" style="166" customWidth="1"/>
    <col min="10" max="10" width="4.125" style="166" customWidth="1"/>
    <col min="11" max="11" width="5.125" style="166" customWidth="1"/>
    <col min="12" max="12" width="2.375" style="166" customWidth="1"/>
    <col min="13" max="14" width="9" style="166" hidden="1" customWidth="1"/>
    <col min="15" max="15" width="9" style="166" customWidth="1"/>
    <col min="16" max="16384" width="9" style="166"/>
  </cols>
  <sheetData>
    <row r="1" spans="1:13" ht="17.25">
      <c r="A1" s="165" t="s">
        <v>561</v>
      </c>
      <c r="B1" s="9"/>
      <c r="C1" s="9"/>
      <c r="D1" s="9"/>
      <c r="E1" s="9"/>
      <c r="F1" s="9"/>
      <c r="G1" s="9"/>
      <c r="H1" s="9"/>
      <c r="I1" s="9"/>
      <c r="J1" s="9"/>
    </row>
    <row r="2" spans="1:13" ht="5.0999999999999996" customHeight="1" thickBot="1">
      <c r="A2" s="9"/>
      <c r="B2" s="9"/>
      <c r="C2" s="9"/>
      <c r="D2" s="9"/>
      <c r="E2" s="9"/>
      <c r="F2" s="9"/>
      <c r="G2" s="9"/>
      <c r="H2" s="9"/>
      <c r="I2" s="9"/>
      <c r="J2" s="9"/>
    </row>
    <row r="3" spans="1:13" ht="201.75" customHeight="1" thickBot="1">
      <c r="A3" s="9"/>
      <c r="B3" s="400" t="s">
        <v>562</v>
      </c>
      <c r="C3" s="401"/>
      <c r="D3" s="401"/>
      <c r="E3" s="401"/>
      <c r="F3" s="401"/>
      <c r="G3" s="401"/>
      <c r="H3" s="401"/>
      <c r="I3" s="402"/>
      <c r="J3" s="9"/>
    </row>
    <row r="4" spans="1:13" ht="20.100000000000001" customHeight="1" thickBot="1">
      <c r="A4" s="9"/>
      <c r="B4" s="9" t="s">
        <v>85</v>
      </c>
      <c r="C4" s="9"/>
      <c r="D4" s="9"/>
      <c r="E4" s="9"/>
      <c r="F4" s="9"/>
      <c r="G4" s="9"/>
      <c r="H4" s="9"/>
      <c r="I4" s="9"/>
      <c r="J4" s="9"/>
    </row>
    <row r="5" spans="1:13" ht="29.25" customHeight="1">
      <c r="A5" s="9"/>
      <c r="B5" s="9"/>
      <c r="C5" s="10" t="s">
        <v>86</v>
      </c>
      <c r="D5" s="11" t="s">
        <v>87</v>
      </c>
      <c r="E5" s="347" t="e">
        <f>VLOOKUP(D7,施設情報!$A$2:$H$79,4,FALSE)</f>
        <v>#N/A</v>
      </c>
      <c r="F5" s="348"/>
      <c r="G5" s="300" t="s">
        <v>315</v>
      </c>
      <c r="H5" s="301"/>
      <c r="I5" s="139"/>
      <c r="J5" s="139"/>
    </row>
    <row r="6" spans="1:13" ht="29.25" customHeight="1" thickBot="1">
      <c r="A6" s="9"/>
      <c r="B6" s="9"/>
      <c r="C6" s="12" t="s">
        <v>5</v>
      </c>
      <c r="D6" s="403" t="s">
        <v>272</v>
      </c>
      <c r="E6" s="403"/>
      <c r="F6" s="404"/>
      <c r="G6" s="345" t="str">
        <f>IF(AND(LEN(D7)=13,ISNUMBER(--D7),ISNA(D8)),"施設種別と様式が一致しません。入力した施設番号または施設種別を確認してください。","")</f>
        <v/>
      </c>
      <c r="H6" s="346"/>
      <c r="I6" s="346"/>
      <c r="J6" s="346"/>
    </row>
    <row r="7" spans="1:13" ht="29.25" customHeight="1" thickBot="1">
      <c r="A7" s="9"/>
      <c r="B7" s="9"/>
      <c r="C7" s="302" t="s">
        <v>88</v>
      </c>
      <c r="D7" s="405"/>
      <c r="E7" s="406"/>
      <c r="F7" s="407"/>
      <c r="G7" s="325" t="s">
        <v>316</v>
      </c>
      <c r="H7" s="301"/>
      <c r="I7" s="139"/>
      <c r="J7" s="139"/>
    </row>
    <row r="8" spans="1:13" ht="29.25" customHeight="1">
      <c r="A8" s="9"/>
      <c r="B8" s="9"/>
      <c r="C8" s="12" t="s">
        <v>89</v>
      </c>
      <c r="D8" s="408" t="e">
        <f>VLOOKUP(D7,施設情報!A2:I79,6,FALSE)</f>
        <v>#N/A</v>
      </c>
      <c r="E8" s="409"/>
      <c r="F8" s="410"/>
      <c r="G8" s="300" t="s">
        <v>315</v>
      </c>
      <c r="H8" s="301"/>
      <c r="I8" s="139"/>
      <c r="J8" s="139"/>
    </row>
    <row r="9" spans="1:13" ht="29.25" customHeight="1">
      <c r="A9" s="9"/>
      <c r="B9" s="9"/>
      <c r="C9" s="36" t="s">
        <v>90</v>
      </c>
      <c r="D9" s="411"/>
      <c r="E9" s="412"/>
      <c r="F9" s="413"/>
      <c r="G9" s="139"/>
      <c r="H9" s="139"/>
      <c r="I9" s="139"/>
      <c r="J9" s="139"/>
    </row>
    <row r="10" spans="1:13" ht="29.25" customHeight="1">
      <c r="A10" s="9"/>
      <c r="B10" s="9"/>
      <c r="C10" s="12" t="s">
        <v>170</v>
      </c>
      <c r="D10" s="425"/>
      <c r="E10" s="426"/>
      <c r="F10" s="427"/>
      <c r="G10" s="349" t="s">
        <v>563</v>
      </c>
      <c r="H10" s="349"/>
      <c r="I10" s="349"/>
      <c r="J10" s="349"/>
    </row>
    <row r="11" spans="1:13" ht="29.25" customHeight="1">
      <c r="A11" s="9"/>
      <c r="B11" s="9"/>
      <c r="C11" s="12" t="s">
        <v>171</v>
      </c>
      <c r="D11" s="428"/>
      <c r="E11" s="429"/>
      <c r="F11" s="430"/>
      <c r="G11" s="349"/>
      <c r="H11" s="349"/>
      <c r="I11" s="349"/>
      <c r="J11" s="349"/>
    </row>
    <row r="12" spans="1:13" ht="50.1" customHeight="1" thickBot="1">
      <c r="A12" s="9"/>
      <c r="B12" s="9"/>
      <c r="C12" s="350"/>
      <c r="D12" s="351"/>
      <c r="E12" s="351"/>
      <c r="F12" s="352"/>
      <c r="G12" s="353" t="s">
        <v>317</v>
      </c>
      <c r="H12" s="353"/>
      <c r="I12" s="353"/>
      <c r="J12" s="353"/>
    </row>
    <row r="13" spans="1:13" ht="20.100000000000001" customHeight="1" thickBot="1">
      <c r="A13" s="9"/>
      <c r="B13" s="9" t="s">
        <v>287</v>
      </c>
      <c r="C13" s="167"/>
      <c r="D13" s="167"/>
      <c r="E13" s="167"/>
      <c r="F13" s="167"/>
      <c r="G13" s="167"/>
      <c r="H13" s="9"/>
      <c r="I13" s="9"/>
      <c r="J13" s="9"/>
      <c r="K13" s="13"/>
      <c r="L13" s="168"/>
    </row>
    <row r="14" spans="1:13" ht="24.75" customHeight="1" thickBot="1">
      <c r="A14" s="9"/>
      <c r="B14" s="9"/>
      <c r="C14" s="354" t="s">
        <v>240</v>
      </c>
      <c r="D14" s="355"/>
      <c r="E14" s="356"/>
      <c r="F14" s="357"/>
      <c r="G14" s="358"/>
      <c r="H14" s="9"/>
      <c r="I14" s="9"/>
      <c r="J14" s="9"/>
      <c r="K14" s="13"/>
      <c r="L14" s="168"/>
    </row>
    <row r="15" spans="1:13" ht="10.5" customHeight="1" thickBot="1">
      <c r="A15" s="9"/>
      <c r="B15" s="9"/>
      <c r="C15" s="167"/>
      <c r="D15" s="167"/>
      <c r="E15" s="167"/>
      <c r="F15" s="167"/>
      <c r="G15" s="167"/>
      <c r="H15" s="9"/>
      <c r="I15" s="9"/>
      <c r="J15" s="9"/>
      <c r="K15" s="13"/>
      <c r="L15" s="168"/>
    </row>
    <row r="16" spans="1:13" ht="29.25" customHeight="1" thickBot="1">
      <c r="A16" s="9"/>
      <c r="B16" s="9"/>
      <c r="C16" s="431" t="s">
        <v>288</v>
      </c>
      <c r="D16" s="432"/>
      <c r="E16" s="432"/>
      <c r="F16" s="437"/>
      <c r="G16" s="438"/>
      <c r="H16" s="9"/>
      <c r="I16" s="9"/>
      <c r="J16" s="9"/>
      <c r="K16" s="13"/>
      <c r="L16" s="168"/>
      <c r="M16" s="166" t="s">
        <v>92</v>
      </c>
    </row>
    <row r="17" spans="1:13" ht="60" customHeight="1" thickBot="1">
      <c r="A17" s="9"/>
      <c r="B17" s="9"/>
      <c r="C17" s="415" t="s">
        <v>289</v>
      </c>
      <c r="D17" s="415"/>
      <c r="E17" s="415"/>
      <c r="F17" s="415"/>
      <c r="G17" s="415"/>
      <c r="H17" s="415"/>
      <c r="I17" s="415"/>
      <c r="J17" s="415"/>
      <c r="K17" s="13"/>
      <c r="L17" s="168"/>
      <c r="M17" s="166" t="s">
        <v>161</v>
      </c>
    </row>
    <row r="18" spans="1:13" ht="29.25" customHeight="1" thickBot="1">
      <c r="A18" s="9"/>
      <c r="B18" s="9"/>
      <c r="C18" s="433" t="s">
        <v>160</v>
      </c>
      <c r="D18" s="434"/>
      <c r="E18" s="434"/>
      <c r="F18" s="437"/>
      <c r="G18" s="438"/>
      <c r="H18" s="9"/>
      <c r="I18" s="9"/>
      <c r="J18" s="9"/>
      <c r="K18" s="13"/>
      <c r="L18" s="168"/>
    </row>
    <row r="19" spans="1:13" ht="45" customHeight="1">
      <c r="A19" s="9"/>
      <c r="B19" s="9"/>
      <c r="C19" s="415" t="s">
        <v>290</v>
      </c>
      <c r="D19" s="415"/>
      <c r="E19" s="415"/>
      <c r="F19" s="415"/>
      <c r="G19" s="415"/>
      <c r="H19" s="415"/>
      <c r="I19" s="415"/>
      <c r="J19" s="415"/>
    </row>
    <row r="20" spans="1:13" ht="20.100000000000001" hidden="1" customHeight="1" thickBot="1">
      <c r="A20" s="9"/>
      <c r="B20" s="9" t="s">
        <v>93</v>
      </c>
      <c r="C20" s="167"/>
      <c r="D20" s="167"/>
      <c r="E20" s="167"/>
      <c r="F20" s="167"/>
      <c r="G20" s="167"/>
      <c r="H20" s="9"/>
      <c r="I20" s="9"/>
      <c r="J20" s="9"/>
      <c r="K20" s="13"/>
      <c r="L20" s="168"/>
    </row>
    <row r="21" spans="1:13" ht="29.25" hidden="1" customHeight="1">
      <c r="A21" s="9"/>
      <c r="B21" s="9"/>
      <c r="C21" s="435" t="s">
        <v>94</v>
      </c>
      <c r="D21" s="436"/>
      <c r="E21" s="436"/>
      <c r="F21" s="439"/>
      <c r="G21" s="440"/>
      <c r="H21" s="9"/>
      <c r="I21" s="9"/>
      <c r="J21" s="9"/>
      <c r="K21" s="13"/>
      <c r="L21" s="168"/>
    </row>
    <row r="22" spans="1:13" ht="29.25" hidden="1" customHeight="1" thickBot="1">
      <c r="A22" s="9"/>
      <c r="B22" s="9"/>
      <c r="C22" s="420" t="s">
        <v>163</v>
      </c>
      <c r="D22" s="421"/>
      <c r="E22" s="421"/>
      <c r="F22" s="422"/>
      <c r="G22" s="423"/>
      <c r="H22" s="9"/>
      <c r="I22" s="9"/>
      <c r="J22" s="9"/>
      <c r="K22" s="13"/>
      <c r="L22" s="168"/>
    </row>
    <row r="23" spans="1:13" ht="20.100000000000001" hidden="1" customHeight="1">
      <c r="A23" s="9"/>
      <c r="B23" s="9"/>
      <c r="C23" s="416" t="s">
        <v>162</v>
      </c>
      <c r="D23" s="417"/>
      <c r="E23" s="417"/>
      <c r="F23" s="417"/>
      <c r="G23" s="417"/>
      <c r="H23" s="417"/>
      <c r="I23" s="417"/>
      <c r="J23" s="417"/>
    </row>
    <row r="24" spans="1:13" ht="18" customHeight="1">
      <c r="A24" s="9"/>
      <c r="B24" s="424" t="s">
        <v>270</v>
      </c>
      <c r="C24" s="424"/>
      <c r="D24" s="424"/>
      <c r="E24" s="424"/>
      <c r="F24" s="424"/>
      <c r="G24" s="424"/>
      <c r="H24" s="424"/>
      <c r="I24" s="424"/>
      <c r="J24" s="9"/>
      <c r="K24" s="13"/>
      <c r="L24" s="168"/>
    </row>
    <row r="25" spans="1:13" ht="9.9499999999999993" customHeight="1">
      <c r="A25" s="9"/>
      <c r="C25" s="167"/>
      <c r="D25" s="167"/>
      <c r="E25" s="167"/>
      <c r="F25" s="167"/>
      <c r="G25" s="167"/>
      <c r="H25" s="9"/>
      <c r="I25" s="9"/>
      <c r="J25" s="9"/>
      <c r="K25" s="13"/>
      <c r="L25" s="168"/>
    </row>
    <row r="26" spans="1:13" ht="17.25" customHeight="1" thickBot="1">
      <c r="A26" s="9"/>
      <c r="B26" s="139" t="s">
        <v>291</v>
      </c>
      <c r="C26" s="167"/>
      <c r="D26" s="167"/>
      <c r="E26" s="167"/>
      <c r="F26" s="167"/>
      <c r="G26" s="167"/>
      <c r="H26" s="9"/>
      <c r="I26" s="9"/>
      <c r="J26" s="9"/>
      <c r="K26" s="13"/>
      <c r="L26" s="168"/>
    </row>
    <row r="27" spans="1:13" ht="29.25" customHeight="1">
      <c r="A27" s="9"/>
      <c r="B27" s="9"/>
      <c r="C27" s="435" t="s">
        <v>95</v>
      </c>
      <c r="D27" s="385"/>
      <c r="E27" s="169" t="s">
        <v>213</v>
      </c>
      <c r="F27" s="418"/>
      <c r="G27" s="419"/>
      <c r="H27" s="419"/>
      <c r="I27" s="171" t="s">
        <v>91</v>
      </c>
      <c r="J27" s="9"/>
      <c r="K27" s="13"/>
      <c r="L27" s="168"/>
    </row>
    <row r="28" spans="1:13" ht="29.25" customHeight="1" thickBot="1">
      <c r="A28" s="9"/>
      <c r="B28" s="9"/>
      <c r="C28" s="420"/>
      <c r="D28" s="454"/>
      <c r="E28" s="170" t="s">
        <v>214</v>
      </c>
      <c r="F28" s="443"/>
      <c r="G28" s="443"/>
      <c r="H28" s="443"/>
      <c r="I28" s="172" t="s">
        <v>10</v>
      </c>
      <c r="J28" s="9"/>
      <c r="K28" s="13"/>
      <c r="L28" s="168"/>
    </row>
    <row r="29" spans="1:13" ht="9.9499999999999993" customHeight="1" thickBot="1">
      <c r="A29" s="9"/>
      <c r="B29" s="9"/>
      <c r="C29" s="167"/>
      <c r="D29" s="173"/>
      <c r="E29" s="9"/>
      <c r="F29" s="9"/>
      <c r="G29" s="9"/>
      <c r="H29" s="9"/>
      <c r="I29" s="9"/>
      <c r="J29" s="9"/>
      <c r="K29" s="13"/>
      <c r="L29" s="168"/>
    </row>
    <row r="30" spans="1:13" ht="29.25" customHeight="1">
      <c r="A30" s="9"/>
      <c r="B30" s="9"/>
      <c r="C30" s="435" t="s">
        <v>96</v>
      </c>
      <c r="D30" s="436" t="s">
        <v>213</v>
      </c>
      <c r="E30" s="169" t="s">
        <v>165</v>
      </c>
      <c r="F30" s="418"/>
      <c r="G30" s="419"/>
      <c r="H30" s="419"/>
      <c r="I30" s="171" t="s">
        <v>91</v>
      </c>
      <c r="J30" s="9"/>
      <c r="K30" s="13"/>
      <c r="L30" s="168"/>
    </row>
    <row r="31" spans="1:13" ht="29.25" customHeight="1">
      <c r="A31" s="9"/>
      <c r="B31" s="9"/>
      <c r="C31" s="458"/>
      <c r="D31" s="459"/>
      <c r="E31" s="319" t="s">
        <v>217</v>
      </c>
      <c r="F31" s="441"/>
      <c r="G31" s="442"/>
      <c r="H31" s="442"/>
      <c r="I31" s="176" t="s">
        <v>91</v>
      </c>
      <c r="J31" s="9"/>
      <c r="K31" s="13"/>
      <c r="L31" s="168"/>
    </row>
    <row r="32" spans="1:13" ht="29.25" customHeight="1">
      <c r="A32" s="9"/>
      <c r="B32" s="9"/>
      <c r="C32" s="458"/>
      <c r="D32" s="459"/>
      <c r="E32" s="174" t="s">
        <v>216</v>
      </c>
      <c r="F32" s="441"/>
      <c r="G32" s="441"/>
      <c r="H32" s="441"/>
      <c r="I32" s="176" t="s">
        <v>91</v>
      </c>
      <c r="J32" s="9"/>
      <c r="K32" s="13"/>
      <c r="L32" s="168"/>
    </row>
    <row r="33" spans="1:14" ht="29.25" customHeight="1">
      <c r="A33" s="9"/>
      <c r="B33" s="9"/>
      <c r="C33" s="458"/>
      <c r="D33" s="381" t="s">
        <v>214</v>
      </c>
      <c r="E33" s="174" t="s">
        <v>165</v>
      </c>
      <c r="F33" s="441"/>
      <c r="G33" s="442"/>
      <c r="H33" s="442"/>
      <c r="I33" s="176" t="s">
        <v>91</v>
      </c>
      <c r="J33" s="9"/>
      <c r="K33" s="13"/>
      <c r="L33" s="168"/>
    </row>
    <row r="34" spans="1:14" ht="29.25" customHeight="1">
      <c r="A34" s="9"/>
      <c r="B34" s="9"/>
      <c r="C34" s="458"/>
      <c r="D34" s="381"/>
      <c r="E34" s="175" t="s">
        <v>235</v>
      </c>
      <c r="F34" s="441"/>
      <c r="G34" s="442"/>
      <c r="H34" s="442"/>
      <c r="I34" s="176" t="s">
        <v>91</v>
      </c>
      <c r="J34" s="9"/>
      <c r="K34" s="13"/>
      <c r="L34" s="168"/>
    </row>
    <row r="35" spans="1:14" ht="29.25" customHeight="1">
      <c r="A35" s="9"/>
      <c r="B35" s="9"/>
      <c r="C35" s="458"/>
      <c r="D35" s="381"/>
      <c r="E35" s="177" t="s">
        <v>241</v>
      </c>
      <c r="F35" s="359"/>
      <c r="G35" s="360"/>
      <c r="H35" s="360"/>
      <c r="I35" s="178" t="s">
        <v>91</v>
      </c>
      <c r="J35" s="9"/>
      <c r="K35" s="13"/>
      <c r="L35" s="168"/>
    </row>
    <row r="36" spans="1:14" ht="29.25" customHeight="1">
      <c r="A36" s="9"/>
      <c r="B36" s="9"/>
      <c r="C36" s="458"/>
      <c r="D36" s="381"/>
      <c r="E36" s="177" t="s">
        <v>242</v>
      </c>
      <c r="F36" s="359"/>
      <c r="G36" s="360"/>
      <c r="H36" s="360"/>
      <c r="I36" s="178" t="s">
        <v>91</v>
      </c>
      <c r="J36" s="9"/>
      <c r="K36" s="13"/>
      <c r="L36" s="168"/>
    </row>
    <row r="37" spans="1:14" ht="29.25" customHeight="1" thickBot="1">
      <c r="A37" s="9"/>
      <c r="B37" s="9"/>
      <c r="C37" s="420"/>
      <c r="D37" s="454"/>
      <c r="E37" s="170" t="s">
        <v>166</v>
      </c>
      <c r="F37" s="443"/>
      <c r="G37" s="444"/>
      <c r="H37" s="444"/>
      <c r="I37" s="172" t="s">
        <v>91</v>
      </c>
      <c r="J37" s="9"/>
      <c r="K37" s="13"/>
      <c r="L37" s="168"/>
    </row>
    <row r="38" spans="1:14" ht="29.25" customHeight="1">
      <c r="A38" s="9"/>
      <c r="B38" s="9"/>
      <c r="C38" s="353" t="s">
        <v>286</v>
      </c>
      <c r="D38" s="353"/>
      <c r="E38" s="353"/>
      <c r="F38" s="353"/>
      <c r="G38" s="353"/>
      <c r="H38" s="353"/>
      <c r="I38" s="353"/>
      <c r="J38" s="9"/>
      <c r="K38" s="13"/>
      <c r="L38" s="168"/>
    </row>
    <row r="39" spans="1:14" ht="9.75" customHeight="1" thickBot="1">
      <c r="A39" s="9"/>
      <c r="B39" s="9"/>
      <c r="C39" s="179"/>
      <c r="D39" s="167"/>
      <c r="E39" s="167"/>
      <c r="F39" s="167"/>
      <c r="G39" s="167"/>
      <c r="H39" s="9"/>
      <c r="I39" s="9"/>
      <c r="J39" s="9"/>
      <c r="K39" s="13"/>
      <c r="L39" s="168"/>
    </row>
    <row r="40" spans="1:14" ht="27.75" customHeight="1">
      <c r="A40" s="9"/>
      <c r="B40" s="9"/>
      <c r="C40" s="445" t="s">
        <v>564</v>
      </c>
      <c r="D40" s="385" t="s">
        <v>97</v>
      </c>
      <c r="E40" s="385"/>
      <c r="F40" s="385"/>
      <c r="G40" s="385"/>
      <c r="H40" s="180"/>
      <c r="I40" s="181"/>
      <c r="J40" s="9"/>
      <c r="K40" s="13"/>
      <c r="L40" s="168"/>
      <c r="M40" s="182" t="s">
        <v>68</v>
      </c>
      <c r="N40" s="182"/>
    </row>
    <row r="41" spans="1:14" ht="27.75" customHeight="1">
      <c r="A41" s="9"/>
      <c r="B41" s="183"/>
      <c r="C41" s="446"/>
      <c r="D41" s="414" t="s">
        <v>98</v>
      </c>
      <c r="E41" s="414"/>
      <c r="F41" s="414"/>
      <c r="G41" s="414"/>
      <c r="H41" s="184"/>
      <c r="I41" s="14"/>
      <c r="J41" s="13"/>
      <c r="M41" s="182" t="s">
        <v>67</v>
      </c>
      <c r="N41" s="182">
        <v>0.5</v>
      </c>
    </row>
    <row r="42" spans="1:14" ht="27.75" customHeight="1">
      <c r="A42" s="9"/>
      <c r="B42" s="183"/>
      <c r="C42" s="446"/>
      <c r="D42" s="361" t="s">
        <v>243</v>
      </c>
      <c r="E42" s="362"/>
      <c r="F42" s="362"/>
      <c r="G42" s="363"/>
      <c r="H42" s="140"/>
      <c r="I42" s="14"/>
      <c r="J42" s="13"/>
      <c r="M42" s="182"/>
      <c r="N42" s="182"/>
    </row>
    <row r="43" spans="1:14" ht="27.75" customHeight="1">
      <c r="A43" s="9"/>
      <c r="B43" s="183"/>
      <c r="C43" s="446"/>
      <c r="D43" s="455" t="s">
        <v>218</v>
      </c>
      <c r="E43" s="456"/>
      <c r="F43" s="456"/>
      <c r="G43" s="457"/>
      <c r="H43" s="184"/>
      <c r="I43" s="14"/>
      <c r="J43" s="13"/>
      <c r="M43" s="182" t="s">
        <v>69</v>
      </c>
      <c r="N43" s="182">
        <v>0.5</v>
      </c>
    </row>
    <row r="44" spans="1:14" ht="27.75" customHeight="1">
      <c r="A44" s="9"/>
      <c r="B44" s="9"/>
      <c r="C44" s="446"/>
      <c r="D44" s="381" t="s">
        <v>99</v>
      </c>
      <c r="E44" s="381"/>
      <c r="F44" s="381"/>
      <c r="G44" s="381"/>
      <c r="H44" s="184"/>
      <c r="I44" s="14"/>
      <c r="J44" s="13"/>
      <c r="M44" s="182" t="s">
        <v>70</v>
      </c>
      <c r="N44" s="182">
        <v>0.6</v>
      </c>
    </row>
    <row r="45" spans="1:14" ht="27.75" customHeight="1">
      <c r="A45" s="9"/>
      <c r="B45" s="9"/>
      <c r="C45" s="446"/>
      <c r="D45" s="386" t="s">
        <v>314</v>
      </c>
      <c r="E45" s="387"/>
      <c r="F45" s="387"/>
      <c r="G45" s="388"/>
      <c r="H45" s="184"/>
      <c r="I45" s="14"/>
      <c r="J45" s="13"/>
      <c r="M45" s="182" t="s">
        <v>71</v>
      </c>
      <c r="N45" s="182">
        <v>0.7</v>
      </c>
    </row>
    <row r="46" spans="1:14" ht="27.75" customHeight="1">
      <c r="A46" s="9"/>
      <c r="B46" s="9"/>
      <c r="C46" s="446"/>
      <c r="D46" s="381" t="s">
        <v>219</v>
      </c>
      <c r="E46" s="381"/>
      <c r="F46" s="381"/>
      <c r="G46" s="381"/>
      <c r="H46" s="184"/>
      <c r="I46" s="14"/>
      <c r="J46" s="13"/>
      <c r="M46" s="182" t="s">
        <v>72</v>
      </c>
      <c r="N46" s="182">
        <v>0.8</v>
      </c>
    </row>
    <row r="47" spans="1:14" ht="27.75" customHeight="1">
      <c r="A47" s="9"/>
      <c r="B47" s="9"/>
      <c r="C47" s="446"/>
      <c r="D47" s="382" t="s">
        <v>292</v>
      </c>
      <c r="E47" s="383"/>
      <c r="F47" s="383"/>
      <c r="G47" s="384"/>
      <c r="H47" s="184"/>
      <c r="I47" s="185"/>
      <c r="J47" s="13"/>
      <c r="M47" s="182" t="s">
        <v>73</v>
      </c>
      <c r="N47" s="182">
        <v>0.8</v>
      </c>
    </row>
    <row r="48" spans="1:14" ht="27.75" customHeight="1">
      <c r="A48" s="9"/>
      <c r="B48" s="9"/>
      <c r="C48" s="446"/>
      <c r="D48" s="447" t="s">
        <v>220</v>
      </c>
      <c r="E48" s="414"/>
      <c r="F48" s="414"/>
      <c r="G48" s="414"/>
      <c r="H48" s="184"/>
      <c r="I48" s="14"/>
      <c r="J48" s="13"/>
      <c r="M48" s="182" t="s">
        <v>74</v>
      </c>
      <c r="N48" s="182">
        <v>0.9</v>
      </c>
    </row>
    <row r="49" spans="1:16384" s="166" customFormat="1" ht="27.75" customHeight="1">
      <c r="A49" s="9"/>
      <c r="B49" s="9"/>
      <c r="C49" s="446"/>
      <c r="D49" s="382" t="s">
        <v>293</v>
      </c>
      <c r="E49" s="383"/>
      <c r="F49" s="383"/>
      <c r="G49" s="384"/>
      <c r="H49" s="184"/>
      <c r="I49" s="185"/>
      <c r="J49" s="13"/>
      <c r="M49" s="182" t="s">
        <v>75</v>
      </c>
      <c r="N49" s="182">
        <v>1</v>
      </c>
    </row>
    <row r="50" spans="1:16384" s="166" customFormat="1" ht="27.75" customHeight="1">
      <c r="A50" s="9"/>
      <c r="B50" s="9"/>
      <c r="C50" s="446"/>
      <c r="D50" s="382" t="s">
        <v>273</v>
      </c>
      <c r="E50" s="383"/>
      <c r="F50" s="383"/>
      <c r="G50" s="384"/>
      <c r="H50" s="184"/>
      <c r="I50" s="14"/>
      <c r="J50" s="13"/>
      <c r="M50" s="182" t="s">
        <v>76</v>
      </c>
      <c r="N50" s="182">
        <v>1.1000000000000001</v>
      </c>
    </row>
    <row r="51" spans="1:16384" s="166" customFormat="1" ht="27.75" customHeight="1">
      <c r="A51" s="9"/>
      <c r="B51" s="9"/>
      <c r="C51" s="446"/>
      <c r="D51" s="382" t="s">
        <v>221</v>
      </c>
      <c r="E51" s="383"/>
      <c r="F51" s="383"/>
      <c r="G51" s="384"/>
      <c r="H51" s="184"/>
      <c r="I51" s="14"/>
      <c r="J51" s="13"/>
      <c r="M51" s="182" t="s">
        <v>77</v>
      </c>
      <c r="N51" s="182">
        <v>1.1000000000000001</v>
      </c>
    </row>
    <row r="52" spans="1:16384" s="166" customFormat="1" ht="27.75" customHeight="1">
      <c r="A52" s="9"/>
      <c r="B52" s="9"/>
      <c r="C52" s="446"/>
      <c r="D52" s="382" t="s">
        <v>222</v>
      </c>
      <c r="E52" s="383"/>
      <c r="F52" s="383"/>
      <c r="G52" s="384"/>
      <c r="H52" s="184"/>
      <c r="I52" s="14"/>
      <c r="J52" s="13"/>
      <c r="M52" s="182" t="s">
        <v>78</v>
      </c>
      <c r="N52" s="182">
        <v>1.2</v>
      </c>
    </row>
    <row r="53" spans="1:16384" s="166" customFormat="1" ht="27.75" customHeight="1">
      <c r="A53" s="9"/>
      <c r="B53" s="9"/>
      <c r="C53" s="446"/>
      <c r="D53" s="382" t="s">
        <v>223</v>
      </c>
      <c r="E53" s="383"/>
      <c r="F53" s="383"/>
      <c r="G53" s="384"/>
      <c r="H53" s="184"/>
      <c r="I53" s="14"/>
      <c r="J53" s="13"/>
      <c r="M53" s="182" t="s">
        <v>79</v>
      </c>
      <c r="N53" s="182">
        <v>1.3</v>
      </c>
    </row>
    <row r="54" spans="1:16384" s="166" customFormat="1" ht="27.75" customHeight="1">
      <c r="A54" s="9"/>
      <c r="B54" s="9"/>
      <c r="C54" s="446"/>
      <c r="D54" s="447" t="s">
        <v>555</v>
      </c>
      <c r="E54" s="414"/>
      <c r="F54" s="414"/>
      <c r="G54" s="414"/>
      <c r="H54" s="184"/>
      <c r="I54" s="14"/>
      <c r="J54" s="13"/>
      <c r="M54" s="182" t="s">
        <v>80</v>
      </c>
      <c r="N54" s="182">
        <v>1.4</v>
      </c>
    </row>
    <row r="55" spans="1:16384" s="166" customFormat="1" ht="27.75" customHeight="1">
      <c r="A55" s="9"/>
      <c r="B55" s="9"/>
      <c r="C55" s="446"/>
      <c r="D55" s="447" t="s">
        <v>224</v>
      </c>
      <c r="E55" s="414"/>
      <c r="F55" s="414"/>
      <c r="G55" s="414"/>
      <c r="H55" s="184"/>
      <c r="I55" s="14"/>
      <c r="J55" s="13"/>
      <c r="M55" s="182" t="s">
        <v>81</v>
      </c>
      <c r="N55" s="182">
        <v>1.5</v>
      </c>
    </row>
    <row r="56" spans="1:16384" s="166" customFormat="1" ht="39.75" customHeight="1">
      <c r="A56" s="9"/>
      <c r="B56" s="9"/>
      <c r="C56" s="446"/>
      <c r="D56" s="372" t="s">
        <v>294</v>
      </c>
      <c r="E56" s="373"/>
      <c r="F56" s="373"/>
      <c r="G56" s="374"/>
      <c r="H56" s="368"/>
      <c r="I56" s="370"/>
      <c r="J56" s="13"/>
    </row>
    <row r="57" spans="1:16384" s="166" customFormat="1" ht="13.5" customHeight="1">
      <c r="A57" s="9"/>
      <c r="B57" s="9"/>
      <c r="C57" s="446"/>
      <c r="D57" s="375"/>
      <c r="E57" s="376"/>
      <c r="F57" s="376"/>
      <c r="G57" s="377"/>
      <c r="H57" s="369"/>
      <c r="I57" s="371"/>
      <c r="J57" s="13"/>
    </row>
    <row r="58" spans="1:16384" s="166" customFormat="1" ht="27.75" customHeight="1">
      <c r="A58" s="9"/>
      <c r="B58" s="9"/>
      <c r="C58" s="446"/>
      <c r="D58" s="447" t="s">
        <v>236</v>
      </c>
      <c r="E58" s="414"/>
      <c r="F58" s="414"/>
      <c r="G58" s="414"/>
      <c r="H58" s="184"/>
      <c r="I58" s="185"/>
      <c r="J58" s="13"/>
    </row>
    <row r="59" spans="1:16384" s="166" customFormat="1" ht="6.75" customHeight="1">
      <c r="A59" s="9"/>
      <c r="B59" s="9"/>
      <c r="C59" s="37"/>
      <c r="D59" s="186"/>
      <c r="E59" s="186"/>
      <c r="F59" s="186"/>
      <c r="G59" s="186"/>
      <c r="H59" s="186"/>
      <c r="I59" s="186"/>
      <c r="J59" s="13"/>
    </row>
    <row r="60" spans="1:16384" s="166" customFormat="1" ht="6" customHeight="1" thickBot="1">
      <c r="A60" s="9"/>
      <c r="B60" s="9"/>
      <c r="C60" s="307"/>
      <c r="D60" s="364"/>
      <c r="E60" s="364"/>
      <c r="F60" s="365"/>
      <c r="G60" s="365"/>
      <c r="H60" s="365"/>
      <c r="I60" s="365"/>
      <c r="J60" s="13"/>
    </row>
    <row r="61" spans="1:16384" s="166" customFormat="1" ht="25.5" customHeight="1">
      <c r="A61" s="9"/>
      <c r="B61" s="9"/>
      <c r="C61" s="142" t="s">
        <v>256</v>
      </c>
      <c r="D61" s="366">
        <f>'⑤積算表（区分３）'!AA55</f>
        <v>1</v>
      </c>
      <c r="E61" s="367"/>
      <c r="F61" s="366" t="s">
        <v>257</v>
      </c>
      <c r="G61" s="367"/>
      <c r="H61" s="448"/>
      <c r="I61" s="449"/>
      <c r="J61" s="13"/>
    </row>
    <row r="62" spans="1:16384" s="166" customFormat="1" ht="25.5" customHeight="1" thickBot="1">
      <c r="A62" s="9"/>
      <c r="B62" s="9"/>
      <c r="C62" s="143" t="s">
        <v>258</v>
      </c>
      <c r="D62" s="450">
        <f>'⑤積算表（区分３）'!AA59</f>
        <v>1</v>
      </c>
      <c r="E62" s="451"/>
      <c r="F62" s="450" t="s">
        <v>259</v>
      </c>
      <c r="G62" s="451"/>
      <c r="H62" s="452"/>
      <c r="I62" s="453"/>
      <c r="J62" s="13"/>
    </row>
    <row r="63" spans="1:16384" s="166" customFormat="1" ht="9.9499999999999993" customHeight="1">
      <c r="A63" s="9"/>
      <c r="B63" s="9"/>
      <c r="C63" s="37"/>
      <c r="D63" s="186"/>
      <c r="E63" s="186"/>
      <c r="F63" s="186"/>
      <c r="G63" s="186"/>
      <c r="H63" s="186"/>
      <c r="I63" s="186"/>
      <c r="J63" s="13"/>
    </row>
    <row r="64" spans="1:16384" s="166" customFormat="1" ht="20.100000000000001" customHeight="1" thickBot="1">
      <c r="A64" s="187"/>
      <c r="B64" s="187"/>
      <c r="C64" s="461" t="s">
        <v>169</v>
      </c>
      <c r="D64" s="461"/>
      <c r="E64" s="461"/>
      <c r="F64" s="461"/>
      <c r="G64" s="461"/>
      <c r="H64" s="461"/>
      <c r="I64" s="461"/>
      <c r="J64" s="187"/>
      <c r="K64" s="187"/>
      <c r="L64" s="187"/>
      <c r="O64" s="187"/>
      <c r="P64" s="187"/>
      <c r="Q64" s="460"/>
      <c r="R64" s="460"/>
      <c r="S64" s="460"/>
      <c r="T64" s="460"/>
      <c r="U64" s="460"/>
      <c r="V64" s="460"/>
      <c r="W64" s="460"/>
      <c r="X64" s="460"/>
      <c r="Y64" s="460"/>
      <c r="Z64" s="460"/>
      <c r="AA64" s="460"/>
      <c r="AB64" s="460"/>
      <c r="AC64" s="460"/>
      <c r="AD64" s="460"/>
      <c r="AE64" s="460"/>
      <c r="AF64" s="460"/>
      <c r="AG64" s="460"/>
      <c r="AH64" s="460"/>
      <c r="AI64" s="460"/>
      <c r="AJ64" s="460"/>
      <c r="AK64" s="460"/>
      <c r="AL64" s="460"/>
      <c r="AM64" s="460"/>
      <c r="AN64" s="460"/>
      <c r="AO64" s="460"/>
      <c r="AP64" s="460"/>
      <c r="AQ64" s="460"/>
      <c r="AR64" s="460"/>
      <c r="AS64" s="460"/>
      <c r="AT64" s="460"/>
      <c r="AU64" s="460"/>
      <c r="AV64" s="460"/>
      <c r="AW64" s="460"/>
      <c r="AX64" s="460"/>
      <c r="AY64" s="460"/>
      <c r="AZ64" s="460"/>
      <c r="BA64" s="460"/>
      <c r="BB64" s="460"/>
      <c r="BC64" s="460"/>
      <c r="BD64" s="460"/>
      <c r="BE64" s="460"/>
      <c r="BF64" s="460"/>
      <c r="BG64" s="460"/>
      <c r="BH64" s="460"/>
      <c r="BI64" s="460"/>
      <c r="BJ64" s="460"/>
      <c r="BK64" s="460"/>
      <c r="BL64" s="460"/>
      <c r="BM64" s="460"/>
      <c r="BN64" s="460"/>
      <c r="BO64" s="460"/>
      <c r="BP64" s="460"/>
      <c r="BQ64" s="460"/>
      <c r="BR64" s="460"/>
      <c r="BS64" s="460"/>
      <c r="BT64" s="460"/>
      <c r="BU64" s="460"/>
      <c r="BV64" s="460"/>
      <c r="BW64" s="460"/>
      <c r="BX64" s="460"/>
      <c r="BY64" s="460"/>
      <c r="BZ64" s="460"/>
      <c r="CA64" s="460"/>
      <c r="CB64" s="460"/>
      <c r="CC64" s="460"/>
      <c r="CD64" s="460"/>
      <c r="CE64" s="460"/>
      <c r="CF64" s="460"/>
      <c r="CG64" s="460"/>
      <c r="CH64" s="460"/>
      <c r="CI64" s="460"/>
      <c r="CJ64" s="460"/>
      <c r="CK64" s="460"/>
      <c r="CL64" s="460"/>
      <c r="CM64" s="460"/>
      <c r="CN64" s="460"/>
      <c r="CO64" s="460"/>
      <c r="CP64" s="460"/>
      <c r="CQ64" s="460"/>
      <c r="CR64" s="460"/>
      <c r="CS64" s="460"/>
      <c r="CT64" s="460"/>
      <c r="CU64" s="460"/>
      <c r="CV64" s="460"/>
      <c r="CW64" s="460"/>
      <c r="CX64" s="460"/>
      <c r="CY64" s="460"/>
      <c r="CZ64" s="460"/>
      <c r="DA64" s="460"/>
      <c r="DB64" s="460"/>
      <c r="DC64" s="460"/>
      <c r="DD64" s="460"/>
      <c r="DE64" s="460"/>
      <c r="DF64" s="460"/>
      <c r="DG64" s="460"/>
      <c r="DH64" s="460"/>
      <c r="DI64" s="460"/>
      <c r="DJ64" s="460"/>
      <c r="DK64" s="460"/>
      <c r="DL64" s="460"/>
      <c r="DM64" s="460"/>
      <c r="DN64" s="460"/>
      <c r="DO64" s="460"/>
      <c r="DP64" s="460"/>
      <c r="DQ64" s="460"/>
      <c r="DR64" s="460"/>
      <c r="DS64" s="460"/>
      <c r="DT64" s="460"/>
      <c r="DU64" s="460"/>
      <c r="DV64" s="460"/>
      <c r="DW64" s="460"/>
      <c r="DX64" s="460"/>
      <c r="DY64" s="460"/>
      <c r="DZ64" s="460"/>
      <c r="EA64" s="460"/>
      <c r="EB64" s="460"/>
      <c r="EC64" s="460"/>
      <c r="ED64" s="460"/>
      <c r="EE64" s="460"/>
      <c r="EF64" s="460"/>
      <c r="EG64" s="460"/>
      <c r="EH64" s="460"/>
      <c r="EI64" s="460"/>
      <c r="EJ64" s="460"/>
      <c r="EK64" s="460"/>
      <c r="EL64" s="460"/>
      <c r="EM64" s="460"/>
      <c r="EN64" s="460"/>
      <c r="EO64" s="460"/>
      <c r="EP64" s="460"/>
      <c r="EQ64" s="460"/>
      <c r="ER64" s="460"/>
      <c r="ES64" s="460"/>
      <c r="ET64" s="460"/>
      <c r="EU64" s="460"/>
      <c r="EV64" s="460"/>
      <c r="EW64" s="460"/>
      <c r="EX64" s="460"/>
      <c r="EY64" s="460"/>
      <c r="EZ64" s="460"/>
      <c r="FA64" s="460"/>
      <c r="FB64" s="460"/>
      <c r="FC64" s="460"/>
      <c r="FD64" s="460"/>
      <c r="FE64" s="460"/>
      <c r="FF64" s="460"/>
      <c r="FG64" s="460"/>
      <c r="FH64" s="460"/>
      <c r="FI64" s="460"/>
      <c r="FJ64" s="460"/>
      <c r="FK64" s="460"/>
      <c r="FL64" s="460"/>
      <c r="FM64" s="460"/>
      <c r="FN64" s="460"/>
      <c r="FO64" s="460"/>
      <c r="FP64" s="460"/>
      <c r="FQ64" s="460"/>
      <c r="FR64" s="460"/>
      <c r="FS64" s="460"/>
      <c r="FT64" s="460"/>
      <c r="FU64" s="460"/>
      <c r="FV64" s="460"/>
      <c r="FW64" s="460"/>
      <c r="FX64" s="460"/>
      <c r="FY64" s="460"/>
      <c r="FZ64" s="460"/>
      <c r="GA64" s="460"/>
      <c r="GB64" s="460"/>
      <c r="GC64" s="460"/>
      <c r="GD64" s="460"/>
      <c r="GE64" s="460"/>
      <c r="GF64" s="460"/>
      <c r="GG64" s="460"/>
      <c r="GH64" s="460"/>
      <c r="GI64" s="460"/>
      <c r="GJ64" s="460"/>
      <c r="GK64" s="460"/>
      <c r="GL64" s="460"/>
      <c r="GM64" s="460"/>
      <c r="GN64" s="460"/>
      <c r="GO64" s="460"/>
      <c r="GP64" s="460"/>
      <c r="GQ64" s="460"/>
      <c r="GR64" s="460"/>
      <c r="GS64" s="460"/>
      <c r="GT64" s="460"/>
      <c r="GU64" s="460"/>
      <c r="GV64" s="460"/>
      <c r="GW64" s="460"/>
      <c r="GX64" s="460"/>
      <c r="GY64" s="460"/>
      <c r="GZ64" s="460"/>
      <c r="HA64" s="460"/>
      <c r="HB64" s="460"/>
      <c r="HC64" s="460"/>
      <c r="HD64" s="460"/>
      <c r="HE64" s="460"/>
      <c r="HF64" s="460"/>
      <c r="HG64" s="460"/>
      <c r="HH64" s="460"/>
      <c r="HI64" s="460"/>
      <c r="HJ64" s="460"/>
      <c r="HK64" s="460"/>
      <c r="HL64" s="460"/>
      <c r="HM64" s="460"/>
      <c r="HN64" s="460"/>
      <c r="HO64" s="460"/>
      <c r="HP64" s="460"/>
      <c r="HQ64" s="460"/>
      <c r="HR64" s="460"/>
      <c r="HS64" s="460"/>
      <c r="HT64" s="460"/>
      <c r="HU64" s="460"/>
      <c r="HV64" s="460"/>
      <c r="HW64" s="460"/>
      <c r="HX64" s="460"/>
      <c r="HY64" s="460"/>
      <c r="HZ64" s="460"/>
      <c r="IA64" s="460"/>
      <c r="IB64" s="460"/>
      <c r="IC64" s="460"/>
      <c r="ID64" s="460"/>
      <c r="IE64" s="460"/>
      <c r="IF64" s="460"/>
      <c r="IG64" s="460"/>
      <c r="IH64" s="460"/>
      <c r="II64" s="460"/>
      <c r="IJ64" s="460"/>
      <c r="IK64" s="460"/>
      <c r="IL64" s="460"/>
      <c r="IM64" s="460"/>
      <c r="IN64" s="460"/>
      <c r="IO64" s="460"/>
      <c r="IP64" s="460"/>
      <c r="IQ64" s="460"/>
      <c r="IR64" s="460"/>
      <c r="IS64" s="460"/>
      <c r="IT64" s="460"/>
      <c r="IU64" s="460"/>
      <c r="IV64" s="460"/>
      <c r="IW64" s="460"/>
      <c r="IX64" s="460"/>
      <c r="IY64" s="460"/>
      <c r="IZ64" s="460"/>
      <c r="JA64" s="460"/>
      <c r="JB64" s="460"/>
      <c r="JC64" s="460"/>
      <c r="JD64" s="460"/>
      <c r="JE64" s="460"/>
      <c r="JF64" s="460"/>
      <c r="JG64" s="460"/>
      <c r="JH64" s="460"/>
      <c r="JI64" s="460"/>
      <c r="JJ64" s="460"/>
      <c r="JK64" s="460"/>
      <c r="JL64" s="460"/>
      <c r="JM64" s="460"/>
      <c r="JN64" s="460"/>
      <c r="JO64" s="460"/>
      <c r="JP64" s="460"/>
      <c r="JQ64" s="460"/>
      <c r="JR64" s="460"/>
      <c r="JS64" s="460"/>
      <c r="JT64" s="460"/>
      <c r="JU64" s="460"/>
      <c r="JV64" s="460"/>
      <c r="JW64" s="460"/>
      <c r="JX64" s="460"/>
      <c r="JY64" s="460"/>
      <c r="JZ64" s="460"/>
      <c r="KA64" s="460"/>
      <c r="KB64" s="460"/>
      <c r="KC64" s="460"/>
      <c r="KD64" s="460"/>
      <c r="KE64" s="460"/>
      <c r="KF64" s="460"/>
      <c r="KG64" s="460"/>
      <c r="KH64" s="460"/>
      <c r="KI64" s="460"/>
      <c r="KJ64" s="460"/>
      <c r="KK64" s="460"/>
      <c r="KL64" s="460"/>
      <c r="KM64" s="460"/>
      <c r="KN64" s="460"/>
      <c r="KO64" s="460"/>
      <c r="KP64" s="460"/>
      <c r="KQ64" s="460"/>
      <c r="KR64" s="460"/>
      <c r="KS64" s="460"/>
      <c r="KT64" s="460"/>
      <c r="KU64" s="460"/>
      <c r="KV64" s="460"/>
      <c r="KW64" s="460"/>
      <c r="KX64" s="460"/>
      <c r="KY64" s="460"/>
      <c r="KZ64" s="460"/>
      <c r="LA64" s="460"/>
      <c r="LB64" s="460"/>
      <c r="LC64" s="460"/>
      <c r="LD64" s="460"/>
      <c r="LE64" s="460"/>
      <c r="LF64" s="460"/>
      <c r="LG64" s="460"/>
      <c r="LH64" s="460"/>
      <c r="LI64" s="460"/>
      <c r="LJ64" s="460"/>
      <c r="LK64" s="460"/>
      <c r="LL64" s="460"/>
      <c r="LM64" s="460"/>
      <c r="LN64" s="460"/>
      <c r="LO64" s="460"/>
      <c r="LP64" s="460"/>
      <c r="LQ64" s="460"/>
      <c r="LR64" s="460"/>
      <c r="LS64" s="460"/>
      <c r="LT64" s="460"/>
      <c r="LU64" s="460"/>
      <c r="LV64" s="460"/>
      <c r="LW64" s="460"/>
      <c r="LX64" s="460"/>
      <c r="LY64" s="460"/>
      <c r="LZ64" s="460"/>
      <c r="MA64" s="460"/>
      <c r="MB64" s="460"/>
      <c r="MC64" s="460"/>
      <c r="MD64" s="460"/>
      <c r="ME64" s="460"/>
      <c r="MF64" s="460"/>
      <c r="MG64" s="460"/>
      <c r="MH64" s="460"/>
      <c r="MI64" s="460"/>
      <c r="MJ64" s="460"/>
      <c r="MK64" s="460"/>
      <c r="ML64" s="460"/>
      <c r="MM64" s="460"/>
      <c r="MN64" s="460"/>
      <c r="MO64" s="460"/>
      <c r="MP64" s="460"/>
      <c r="MQ64" s="460"/>
      <c r="MR64" s="460"/>
      <c r="MS64" s="460"/>
      <c r="MT64" s="460"/>
      <c r="MU64" s="460"/>
      <c r="MV64" s="460"/>
      <c r="MW64" s="460"/>
      <c r="MX64" s="460"/>
      <c r="MY64" s="460"/>
      <c r="MZ64" s="460"/>
      <c r="NA64" s="460"/>
      <c r="NB64" s="460"/>
      <c r="NC64" s="460"/>
      <c r="ND64" s="460"/>
      <c r="NE64" s="460"/>
      <c r="NF64" s="460"/>
      <c r="NG64" s="460"/>
      <c r="NH64" s="460"/>
      <c r="NI64" s="460"/>
      <c r="NJ64" s="460"/>
      <c r="NK64" s="460"/>
      <c r="NL64" s="460"/>
      <c r="NM64" s="460"/>
      <c r="NN64" s="460"/>
      <c r="NO64" s="460"/>
      <c r="NP64" s="460"/>
      <c r="NQ64" s="460"/>
      <c r="NR64" s="460"/>
      <c r="NS64" s="460"/>
      <c r="NT64" s="460"/>
      <c r="NU64" s="460"/>
      <c r="NV64" s="460"/>
      <c r="NW64" s="460"/>
      <c r="NX64" s="460"/>
      <c r="NY64" s="460"/>
      <c r="NZ64" s="460"/>
      <c r="OA64" s="460"/>
      <c r="OB64" s="460"/>
      <c r="OC64" s="460"/>
      <c r="OD64" s="460"/>
      <c r="OE64" s="460"/>
      <c r="OF64" s="460"/>
      <c r="OG64" s="460"/>
      <c r="OH64" s="460"/>
      <c r="OI64" s="460"/>
      <c r="OJ64" s="460"/>
      <c r="OK64" s="460"/>
      <c r="OL64" s="460"/>
      <c r="OM64" s="460"/>
      <c r="ON64" s="460"/>
      <c r="OO64" s="460"/>
      <c r="OP64" s="460"/>
      <c r="OQ64" s="460"/>
      <c r="OR64" s="460"/>
      <c r="OS64" s="460"/>
      <c r="OT64" s="460"/>
      <c r="OU64" s="460"/>
      <c r="OV64" s="460"/>
      <c r="OW64" s="460"/>
      <c r="OX64" s="460"/>
      <c r="OY64" s="460"/>
      <c r="OZ64" s="460"/>
      <c r="PA64" s="460"/>
      <c r="PB64" s="460"/>
      <c r="PC64" s="460"/>
      <c r="PD64" s="460"/>
      <c r="PE64" s="460"/>
      <c r="PF64" s="460"/>
      <c r="PG64" s="460"/>
      <c r="PH64" s="460"/>
      <c r="PI64" s="460"/>
      <c r="PJ64" s="460"/>
      <c r="PK64" s="460"/>
      <c r="PL64" s="460"/>
      <c r="PM64" s="460"/>
      <c r="PN64" s="460"/>
      <c r="PO64" s="460"/>
      <c r="PP64" s="460"/>
      <c r="PQ64" s="460"/>
      <c r="PR64" s="460"/>
      <c r="PS64" s="460"/>
      <c r="PT64" s="460"/>
      <c r="PU64" s="460"/>
      <c r="PV64" s="460"/>
      <c r="PW64" s="460"/>
      <c r="PX64" s="460"/>
      <c r="PY64" s="460"/>
      <c r="PZ64" s="460"/>
      <c r="QA64" s="460"/>
      <c r="QB64" s="460"/>
      <c r="QC64" s="460"/>
      <c r="QD64" s="460"/>
      <c r="QE64" s="460"/>
      <c r="QF64" s="460"/>
      <c r="QG64" s="460"/>
      <c r="QH64" s="460"/>
      <c r="QI64" s="460"/>
      <c r="QJ64" s="460"/>
      <c r="QK64" s="460"/>
      <c r="QL64" s="460"/>
      <c r="QM64" s="460"/>
      <c r="QN64" s="460"/>
      <c r="QO64" s="460"/>
      <c r="QP64" s="460"/>
      <c r="QQ64" s="460"/>
      <c r="QR64" s="460"/>
      <c r="QS64" s="460"/>
      <c r="QT64" s="460"/>
      <c r="QU64" s="460"/>
      <c r="QV64" s="460"/>
      <c r="QW64" s="460"/>
      <c r="QX64" s="460"/>
      <c r="QY64" s="460"/>
      <c r="QZ64" s="460"/>
      <c r="RA64" s="460"/>
      <c r="RB64" s="460"/>
      <c r="RC64" s="460"/>
      <c r="RD64" s="460"/>
      <c r="RE64" s="460"/>
      <c r="RF64" s="460"/>
      <c r="RG64" s="460"/>
      <c r="RH64" s="460"/>
      <c r="RI64" s="460"/>
      <c r="RJ64" s="460"/>
      <c r="RK64" s="460"/>
      <c r="RL64" s="460"/>
      <c r="RM64" s="460"/>
      <c r="RN64" s="460"/>
      <c r="RO64" s="460"/>
      <c r="RP64" s="460"/>
      <c r="RQ64" s="460"/>
      <c r="RR64" s="460"/>
      <c r="RS64" s="460"/>
      <c r="RT64" s="460"/>
      <c r="RU64" s="460"/>
      <c r="RV64" s="460"/>
      <c r="RW64" s="460"/>
      <c r="RX64" s="460"/>
      <c r="RY64" s="460"/>
      <c r="RZ64" s="460"/>
      <c r="SA64" s="460"/>
      <c r="SB64" s="460"/>
      <c r="SC64" s="460"/>
      <c r="SD64" s="460"/>
      <c r="SE64" s="460"/>
      <c r="SF64" s="460"/>
      <c r="SG64" s="460"/>
      <c r="SH64" s="460"/>
      <c r="SI64" s="460"/>
      <c r="SJ64" s="460"/>
      <c r="SK64" s="460"/>
      <c r="SL64" s="460"/>
      <c r="SM64" s="460"/>
      <c r="SN64" s="460"/>
      <c r="SO64" s="460"/>
      <c r="SP64" s="460"/>
      <c r="SQ64" s="460"/>
      <c r="SR64" s="460"/>
      <c r="SS64" s="460"/>
      <c r="ST64" s="460"/>
      <c r="SU64" s="460"/>
      <c r="SV64" s="460"/>
      <c r="SW64" s="460"/>
      <c r="SX64" s="460"/>
      <c r="SY64" s="460"/>
      <c r="SZ64" s="460"/>
      <c r="TA64" s="460"/>
      <c r="TB64" s="460"/>
      <c r="TC64" s="460"/>
      <c r="TD64" s="460"/>
      <c r="TE64" s="460"/>
      <c r="TF64" s="460"/>
      <c r="TG64" s="460"/>
      <c r="TH64" s="460"/>
      <c r="TI64" s="460"/>
      <c r="TJ64" s="460"/>
      <c r="TK64" s="460"/>
      <c r="TL64" s="460"/>
      <c r="TM64" s="460"/>
      <c r="TN64" s="460"/>
      <c r="TO64" s="460"/>
      <c r="TP64" s="460"/>
      <c r="TQ64" s="460"/>
      <c r="TR64" s="460"/>
      <c r="TS64" s="460"/>
      <c r="TT64" s="460"/>
      <c r="TU64" s="460"/>
      <c r="TV64" s="460"/>
      <c r="TW64" s="460"/>
      <c r="TX64" s="460"/>
      <c r="TY64" s="460"/>
      <c r="TZ64" s="460"/>
      <c r="UA64" s="460"/>
      <c r="UB64" s="460"/>
      <c r="UC64" s="460"/>
      <c r="UD64" s="460"/>
      <c r="UE64" s="460"/>
      <c r="UF64" s="460"/>
      <c r="UG64" s="460"/>
      <c r="UH64" s="460"/>
      <c r="UI64" s="460"/>
      <c r="UJ64" s="460"/>
      <c r="UK64" s="460"/>
      <c r="UL64" s="460"/>
      <c r="UM64" s="460"/>
      <c r="UN64" s="460"/>
      <c r="UO64" s="460"/>
      <c r="UP64" s="460"/>
      <c r="UQ64" s="460"/>
      <c r="UR64" s="460"/>
      <c r="US64" s="460"/>
      <c r="UT64" s="460"/>
      <c r="UU64" s="460"/>
      <c r="UV64" s="460"/>
      <c r="UW64" s="460"/>
      <c r="UX64" s="460"/>
      <c r="UY64" s="460"/>
      <c r="UZ64" s="460"/>
      <c r="VA64" s="460"/>
      <c r="VB64" s="460"/>
      <c r="VC64" s="460"/>
      <c r="VD64" s="460"/>
      <c r="VE64" s="460"/>
      <c r="VF64" s="460"/>
      <c r="VG64" s="460"/>
      <c r="VH64" s="460"/>
      <c r="VI64" s="460"/>
      <c r="VJ64" s="460"/>
      <c r="VK64" s="460"/>
      <c r="VL64" s="460"/>
      <c r="VM64" s="460"/>
      <c r="VN64" s="460"/>
      <c r="VO64" s="460"/>
      <c r="VP64" s="460"/>
      <c r="VQ64" s="460"/>
      <c r="VR64" s="460"/>
      <c r="VS64" s="460"/>
      <c r="VT64" s="460"/>
      <c r="VU64" s="460"/>
      <c r="VV64" s="460"/>
      <c r="VW64" s="460"/>
      <c r="VX64" s="460"/>
      <c r="VY64" s="460"/>
      <c r="VZ64" s="460"/>
      <c r="WA64" s="460"/>
      <c r="WB64" s="460"/>
      <c r="WC64" s="460"/>
      <c r="WD64" s="460"/>
      <c r="WE64" s="460"/>
      <c r="WF64" s="460"/>
      <c r="WG64" s="460"/>
      <c r="WH64" s="460"/>
      <c r="WI64" s="460"/>
      <c r="WJ64" s="460"/>
      <c r="WK64" s="460"/>
      <c r="WL64" s="460"/>
      <c r="WM64" s="460"/>
      <c r="WN64" s="460"/>
      <c r="WO64" s="460"/>
      <c r="WP64" s="460"/>
      <c r="WQ64" s="460"/>
      <c r="WR64" s="460"/>
      <c r="WS64" s="460"/>
      <c r="WT64" s="460"/>
      <c r="WU64" s="460"/>
      <c r="WV64" s="460"/>
      <c r="WW64" s="460"/>
      <c r="WX64" s="460"/>
      <c r="WY64" s="460"/>
      <c r="WZ64" s="460"/>
      <c r="XA64" s="460"/>
      <c r="XB64" s="460"/>
      <c r="XC64" s="460"/>
      <c r="XD64" s="460"/>
      <c r="XE64" s="460"/>
      <c r="XF64" s="460"/>
      <c r="XG64" s="460"/>
      <c r="XH64" s="460"/>
      <c r="XI64" s="460"/>
      <c r="XJ64" s="460"/>
      <c r="XK64" s="460"/>
      <c r="XL64" s="460"/>
      <c r="XM64" s="460"/>
      <c r="XN64" s="460"/>
      <c r="XO64" s="460"/>
      <c r="XP64" s="460"/>
      <c r="XQ64" s="460"/>
      <c r="XR64" s="460"/>
      <c r="XS64" s="460"/>
      <c r="XT64" s="460"/>
      <c r="XU64" s="460"/>
      <c r="XV64" s="460"/>
      <c r="XW64" s="460"/>
      <c r="XX64" s="460"/>
      <c r="XY64" s="460"/>
      <c r="XZ64" s="460"/>
      <c r="YA64" s="460"/>
      <c r="YB64" s="460"/>
      <c r="YC64" s="460"/>
      <c r="YD64" s="460"/>
      <c r="YE64" s="460"/>
      <c r="YF64" s="460"/>
      <c r="YG64" s="460"/>
      <c r="YH64" s="460"/>
      <c r="YI64" s="460"/>
      <c r="YJ64" s="460"/>
      <c r="YK64" s="460"/>
      <c r="YL64" s="460"/>
      <c r="YM64" s="460"/>
      <c r="YN64" s="460"/>
      <c r="YO64" s="460"/>
      <c r="YP64" s="460"/>
      <c r="YQ64" s="460"/>
      <c r="YR64" s="460"/>
      <c r="YS64" s="460"/>
      <c r="YT64" s="460"/>
      <c r="YU64" s="460"/>
      <c r="YV64" s="460"/>
      <c r="YW64" s="460"/>
      <c r="YX64" s="460"/>
      <c r="YY64" s="460"/>
      <c r="YZ64" s="460"/>
      <c r="ZA64" s="460"/>
      <c r="ZB64" s="460"/>
      <c r="ZC64" s="460"/>
      <c r="ZD64" s="460"/>
      <c r="ZE64" s="460"/>
      <c r="ZF64" s="460"/>
      <c r="ZG64" s="460"/>
      <c r="ZH64" s="460"/>
      <c r="ZI64" s="460"/>
      <c r="ZJ64" s="460"/>
      <c r="ZK64" s="460"/>
      <c r="ZL64" s="460"/>
      <c r="ZM64" s="460"/>
      <c r="ZN64" s="460"/>
      <c r="ZO64" s="460"/>
      <c r="ZP64" s="460"/>
      <c r="ZQ64" s="460"/>
      <c r="ZR64" s="460"/>
      <c r="ZS64" s="460"/>
      <c r="ZT64" s="460"/>
      <c r="ZU64" s="460"/>
      <c r="ZV64" s="460"/>
      <c r="ZW64" s="460"/>
      <c r="ZX64" s="460"/>
      <c r="ZY64" s="460"/>
      <c r="ZZ64" s="460"/>
      <c r="AAA64" s="460"/>
      <c r="AAB64" s="460"/>
      <c r="AAC64" s="460"/>
      <c r="AAD64" s="460"/>
      <c r="AAE64" s="460"/>
      <c r="AAF64" s="460"/>
      <c r="AAG64" s="460"/>
      <c r="AAH64" s="460"/>
      <c r="AAI64" s="460"/>
      <c r="AAJ64" s="460"/>
      <c r="AAK64" s="460"/>
      <c r="AAL64" s="460"/>
      <c r="AAM64" s="460"/>
      <c r="AAN64" s="460"/>
      <c r="AAO64" s="460"/>
      <c r="AAP64" s="460"/>
      <c r="AAQ64" s="460"/>
      <c r="AAR64" s="460"/>
      <c r="AAS64" s="460"/>
      <c r="AAT64" s="460"/>
      <c r="AAU64" s="460"/>
      <c r="AAV64" s="460"/>
      <c r="AAW64" s="460"/>
      <c r="AAX64" s="460"/>
      <c r="AAY64" s="460"/>
      <c r="AAZ64" s="460"/>
      <c r="ABA64" s="460"/>
      <c r="ABB64" s="460"/>
      <c r="ABC64" s="460"/>
      <c r="ABD64" s="460"/>
      <c r="ABE64" s="460"/>
      <c r="ABF64" s="460"/>
      <c r="ABG64" s="460"/>
      <c r="ABH64" s="460"/>
      <c r="ABI64" s="460"/>
      <c r="ABJ64" s="460"/>
      <c r="ABK64" s="460"/>
      <c r="ABL64" s="460"/>
      <c r="ABM64" s="460"/>
      <c r="ABN64" s="460"/>
      <c r="ABO64" s="460"/>
      <c r="ABP64" s="460"/>
      <c r="ABQ64" s="460"/>
      <c r="ABR64" s="460"/>
      <c r="ABS64" s="460"/>
      <c r="ABT64" s="460"/>
      <c r="ABU64" s="460"/>
      <c r="ABV64" s="460"/>
      <c r="ABW64" s="460"/>
      <c r="ABX64" s="460"/>
      <c r="ABY64" s="460"/>
      <c r="ABZ64" s="460"/>
      <c r="ACA64" s="460"/>
      <c r="ACB64" s="460"/>
      <c r="ACC64" s="460"/>
      <c r="ACD64" s="460"/>
      <c r="ACE64" s="460"/>
      <c r="ACF64" s="460"/>
      <c r="ACG64" s="460"/>
      <c r="ACH64" s="460"/>
      <c r="ACI64" s="460"/>
      <c r="ACJ64" s="460"/>
      <c r="ACK64" s="460"/>
      <c r="ACL64" s="460"/>
      <c r="ACM64" s="460"/>
      <c r="ACN64" s="460"/>
      <c r="ACO64" s="460"/>
      <c r="ACP64" s="460"/>
      <c r="ACQ64" s="460"/>
      <c r="ACR64" s="460"/>
      <c r="ACS64" s="460"/>
      <c r="ACT64" s="460"/>
      <c r="ACU64" s="460"/>
      <c r="ACV64" s="460"/>
      <c r="ACW64" s="460"/>
      <c r="ACX64" s="460"/>
      <c r="ACY64" s="460"/>
      <c r="ACZ64" s="460"/>
      <c r="ADA64" s="460"/>
      <c r="ADB64" s="460"/>
      <c r="ADC64" s="460"/>
      <c r="ADD64" s="460"/>
      <c r="ADE64" s="460"/>
      <c r="ADF64" s="460"/>
      <c r="ADG64" s="460"/>
      <c r="ADH64" s="460"/>
      <c r="ADI64" s="460"/>
      <c r="ADJ64" s="460"/>
      <c r="ADK64" s="460"/>
      <c r="ADL64" s="460"/>
      <c r="ADM64" s="460"/>
      <c r="ADN64" s="460"/>
      <c r="ADO64" s="460"/>
      <c r="ADP64" s="460"/>
      <c r="ADQ64" s="460"/>
      <c r="ADR64" s="460"/>
      <c r="ADS64" s="460"/>
      <c r="ADT64" s="460"/>
      <c r="ADU64" s="460"/>
      <c r="ADV64" s="460"/>
      <c r="ADW64" s="460"/>
      <c r="ADX64" s="460"/>
      <c r="ADY64" s="460"/>
      <c r="ADZ64" s="460"/>
      <c r="AEA64" s="460"/>
      <c r="AEB64" s="460"/>
      <c r="AEC64" s="460"/>
      <c r="AED64" s="460"/>
      <c r="AEE64" s="460"/>
      <c r="AEF64" s="460"/>
      <c r="AEG64" s="460"/>
      <c r="AEH64" s="460"/>
      <c r="AEI64" s="460"/>
      <c r="AEJ64" s="460"/>
      <c r="AEK64" s="460"/>
      <c r="AEL64" s="460"/>
      <c r="AEM64" s="460"/>
      <c r="AEN64" s="460"/>
      <c r="AEO64" s="460"/>
      <c r="AEP64" s="460"/>
      <c r="AEQ64" s="460"/>
      <c r="AER64" s="460"/>
      <c r="AES64" s="460"/>
      <c r="AET64" s="460"/>
      <c r="AEU64" s="460"/>
      <c r="AEV64" s="460"/>
      <c r="AEW64" s="460"/>
      <c r="AEX64" s="460"/>
      <c r="AEY64" s="460"/>
      <c r="AEZ64" s="460"/>
      <c r="AFA64" s="460"/>
      <c r="AFB64" s="460"/>
      <c r="AFC64" s="460"/>
      <c r="AFD64" s="460"/>
      <c r="AFE64" s="460"/>
      <c r="AFF64" s="460"/>
      <c r="AFG64" s="460"/>
      <c r="AFH64" s="460"/>
      <c r="AFI64" s="460"/>
      <c r="AFJ64" s="460"/>
      <c r="AFK64" s="460"/>
      <c r="AFL64" s="460"/>
      <c r="AFM64" s="460"/>
      <c r="AFN64" s="460"/>
      <c r="AFO64" s="460"/>
      <c r="AFP64" s="460"/>
      <c r="AFQ64" s="460"/>
      <c r="AFR64" s="460"/>
      <c r="AFS64" s="460"/>
      <c r="AFT64" s="460"/>
      <c r="AFU64" s="460"/>
      <c r="AFV64" s="460"/>
      <c r="AFW64" s="460"/>
      <c r="AFX64" s="460"/>
      <c r="AFY64" s="460"/>
      <c r="AFZ64" s="460"/>
      <c r="AGA64" s="460"/>
      <c r="AGB64" s="460"/>
      <c r="AGC64" s="460"/>
      <c r="AGD64" s="460"/>
      <c r="AGE64" s="460"/>
      <c r="AGF64" s="460"/>
      <c r="AGG64" s="460"/>
      <c r="AGH64" s="460"/>
      <c r="AGI64" s="460"/>
      <c r="AGJ64" s="460"/>
      <c r="AGK64" s="460"/>
      <c r="AGL64" s="460"/>
      <c r="AGM64" s="460"/>
      <c r="AGN64" s="460"/>
      <c r="AGO64" s="460"/>
      <c r="AGP64" s="460"/>
      <c r="AGQ64" s="460"/>
      <c r="AGR64" s="460"/>
      <c r="AGS64" s="460"/>
      <c r="AGT64" s="460"/>
      <c r="AGU64" s="460"/>
      <c r="AGV64" s="460"/>
      <c r="AGW64" s="460"/>
      <c r="AGX64" s="460"/>
      <c r="AGY64" s="460"/>
      <c r="AGZ64" s="460"/>
      <c r="AHA64" s="460"/>
      <c r="AHB64" s="460"/>
      <c r="AHC64" s="460"/>
      <c r="AHD64" s="460"/>
      <c r="AHE64" s="460"/>
      <c r="AHF64" s="460"/>
      <c r="AHG64" s="460"/>
      <c r="AHH64" s="460"/>
      <c r="AHI64" s="460"/>
      <c r="AHJ64" s="460"/>
      <c r="AHK64" s="460"/>
      <c r="AHL64" s="460"/>
      <c r="AHM64" s="460"/>
      <c r="AHN64" s="460"/>
      <c r="AHO64" s="460"/>
      <c r="AHP64" s="460"/>
      <c r="AHQ64" s="460"/>
      <c r="AHR64" s="460"/>
      <c r="AHS64" s="460"/>
      <c r="AHT64" s="460"/>
      <c r="AHU64" s="460"/>
      <c r="AHV64" s="460"/>
      <c r="AHW64" s="460"/>
      <c r="AHX64" s="460"/>
      <c r="AHY64" s="460"/>
      <c r="AHZ64" s="460"/>
      <c r="AIA64" s="460"/>
      <c r="AIB64" s="460"/>
      <c r="AIC64" s="460"/>
      <c r="AID64" s="460"/>
      <c r="AIE64" s="460"/>
      <c r="AIF64" s="460"/>
      <c r="AIG64" s="460"/>
      <c r="AIH64" s="460"/>
      <c r="AII64" s="460"/>
      <c r="AIJ64" s="460"/>
      <c r="AIK64" s="460"/>
      <c r="AIL64" s="460"/>
      <c r="AIM64" s="460"/>
      <c r="AIN64" s="460"/>
      <c r="AIO64" s="460"/>
      <c r="AIP64" s="460"/>
      <c r="AIQ64" s="460"/>
      <c r="AIR64" s="460"/>
      <c r="AIS64" s="460"/>
      <c r="AIT64" s="460"/>
      <c r="AIU64" s="460"/>
      <c r="AIV64" s="460"/>
      <c r="AIW64" s="460"/>
      <c r="AIX64" s="460"/>
      <c r="AIY64" s="460"/>
      <c r="AIZ64" s="460"/>
      <c r="AJA64" s="460"/>
      <c r="AJB64" s="460"/>
      <c r="AJC64" s="460"/>
      <c r="AJD64" s="460"/>
      <c r="AJE64" s="460"/>
      <c r="AJF64" s="460"/>
      <c r="AJG64" s="460"/>
      <c r="AJH64" s="460"/>
      <c r="AJI64" s="460"/>
      <c r="AJJ64" s="460"/>
      <c r="AJK64" s="460"/>
      <c r="AJL64" s="460"/>
      <c r="AJM64" s="460"/>
      <c r="AJN64" s="460"/>
      <c r="AJO64" s="460"/>
      <c r="AJP64" s="460"/>
      <c r="AJQ64" s="460"/>
      <c r="AJR64" s="460"/>
      <c r="AJS64" s="460"/>
      <c r="AJT64" s="460"/>
      <c r="AJU64" s="460"/>
      <c r="AJV64" s="460"/>
      <c r="AJW64" s="460"/>
      <c r="AJX64" s="460"/>
      <c r="AJY64" s="460"/>
      <c r="AJZ64" s="460"/>
      <c r="AKA64" s="460"/>
      <c r="AKB64" s="460"/>
      <c r="AKC64" s="460"/>
      <c r="AKD64" s="460"/>
      <c r="AKE64" s="460"/>
      <c r="AKF64" s="460"/>
      <c r="AKG64" s="460"/>
      <c r="AKH64" s="460"/>
      <c r="AKI64" s="460"/>
      <c r="AKJ64" s="460"/>
      <c r="AKK64" s="460"/>
      <c r="AKL64" s="460"/>
      <c r="AKM64" s="460"/>
      <c r="AKN64" s="460"/>
      <c r="AKO64" s="460"/>
      <c r="AKP64" s="460"/>
      <c r="AKQ64" s="460"/>
      <c r="AKR64" s="460"/>
      <c r="AKS64" s="460"/>
      <c r="AKT64" s="460"/>
      <c r="AKU64" s="460"/>
      <c r="AKV64" s="460"/>
      <c r="AKW64" s="460"/>
      <c r="AKX64" s="460"/>
      <c r="AKY64" s="460"/>
      <c r="AKZ64" s="460"/>
      <c r="ALA64" s="460"/>
      <c r="ALB64" s="460"/>
      <c r="ALC64" s="460"/>
      <c r="ALD64" s="460"/>
      <c r="ALE64" s="460"/>
      <c r="ALF64" s="460"/>
      <c r="ALG64" s="460"/>
      <c r="ALH64" s="460"/>
      <c r="ALI64" s="460"/>
      <c r="ALJ64" s="460"/>
      <c r="ALK64" s="460"/>
      <c r="ALL64" s="460"/>
      <c r="ALM64" s="460"/>
      <c r="ALN64" s="460"/>
      <c r="ALO64" s="460"/>
      <c r="ALP64" s="460"/>
      <c r="ALQ64" s="460"/>
      <c r="ALR64" s="460"/>
      <c r="ALS64" s="460"/>
      <c r="ALT64" s="460"/>
      <c r="ALU64" s="460"/>
      <c r="ALV64" s="460"/>
      <c r="ALW64" s="460"/>
      <c r="ALX64" s="460"/>
      <c r="ALY64" s="460"/>
      <c r="ALZ64" s="460"/>
      <c r="AMA64" s="460"/>
      <c r="AMB64" s="460"/>
      <c r="AMC64" s="460"/>
      <c r="AMD64" s="460"/>
      <c r="AME64" s="460"/>
      <c r="AMF64" s="460"/>
      <c r="AMG64" s="460"/>
      <c r="AMH64" s="460"/>
      <c r="AMI64" s="460"/>
      <c r="AMJ64" s="460"/>
      <c r="AMK64" s="460"/>
      <c r="AML64" s="460"/>
      <c r="AMM64" s="460"/>
      <c r="AMN64" s="460"/>
      <c r="AMO64" s="460"/>
      <c r="AMP64" s="460"/>
      <c r="AMQ64" s="460"/>
      <c r="AMR64" s="460"/>
      <c r="AMS64" s="460"/>
      <c r="AMT64" s="460"/>
      <c r="AMU64" s="460"/>
      <c r="AMV64" s="460"/>
      <c r="AMW64" s="460"/>
      <c r="AMX64" s="460"/>
      <c r="AMY64" s="460"/>
      <c r="AMZ64" s="460"/>
      <c r="ANA64" s="460"/>
      <c r="ANB64" s="460"/>
      <c r="ANC64" s="460"/>
      <c r="AND64" s="460"/>
      <c r="ANE64" s="460"/>
      <c r="ANF64" s="460"/>
      <c r="ANG64" s="460"/>
      <c r="ANH64" s="460"/>
      <c r="ANI64" s="460"/>
      <c r="ANJ64" s="460"/>
      <c r="ANK64" s="460"/>
      <c r="ANL64" s="460"/>
      <c r="ANM64" s="460"/>
      <c r="ANN64" s="460"/>
      <c r="ANO64" s="460"/>
      <c r="ANP64" s="460"/>
      <c r="ANQ64" s="460"/>
      <c r="ANR64" s="460"/>
      <c r="ANS64" s="460"/>
      <c r="ANT64" s="460"/>
      <c r="ANU64" s="460"/>
      <c r="ANV64" s="460"/>
      <c r="ANW64" s="460"/>
      <c r="ANX64" s="460"/>
      <c r="ANY64" s="460"/>
      <c r="ANZ64" s="460"/>
      <c r="AOA64" s="460"/>
      <c r="AOB64" s="460"/>
      <c r="AOC64" s="460"/>
      <c r="AOD64" s="460"/>
      <c r="AOE64" s="460"/>
      <c r="AOF64" s="460"/>
      <c r="AOG64" s="460"/>
      <c r="AOH64" s="460"/>
      <c r="AOI64" s="460"/>
      <c r="AOJ64" s="460"/>
      <c r="AOK64" s="460"/>
      <c r="AOL64" s="460"/>
      <c r="AOM64" s="460"/>
      <c r="AON64" s="460"/>
      <c r="AOO64" s="460"/>
      <c r="AOP64" s="460"/>
      <c r="AOQ64" s="460"/>
      <c r="AOR64" s="460"/>
      <c r="AOS64" s="460"/>
      <c r="AOT64" s="460"/>
      <c r="AOU64" s="460"/>
      <c r="AOV64" s="460"/>
      <c r="AOW64" s="460"/>
      <c r="AOX64" s="460"/>
      <c r="AOY64" s="460"/>
      <c r="AOZ64" s="460"/>
      <c r="APA64" s="460"/>
      <c r="APB64" s="460"/>
      <c r="APC64" s="460"/>
      <c r="APD64" s="460"/>
      <c r="APE64" s="460"/>
      <c r="APF64" s="460"/>
      <c r="APG64" s="460"/>
      <c r="APH64" s="460"/>
      <c r="API64" s="460"/>
      <c r="APJ64" s="460"/>
      <c r="APK64" s="460"/>
      <c r="APL64" s="460"/>
      <c r="APM64" s="460"/>
      <c r="APN64" s="460"/>
      <c r="APO64" s="460"/>
      <c r="APP64" s="460"/>
      <c r="APQ64" s="460"/>
      <c r="APR64" s="460"/>
      <c r="APS64" s="460"/>
      <c r="APT64" s="460"/>
      <c r="APU64" s="460"/>
      <c r="APV64" s="460"/>
      <c r="APW64" s="460"/>
      <c r="APX64" s="460"/>
      <c r="APY64" s="460"/>
      <c r="APZ64" s="460"/>
      <c r="AQA64" s="460"/>
      <c r="AQB64" s="460"/>
      <c r="AQC64" s="460"/>
      <c r="AQD64" s="460"/>
      <c r="AQE64" s="460"/>
      <c r="AQF64" s="460"/>
      <c r="AQG64" s="460"/>
      <c r="AQH64" s="460"/>
      <c r="AQI64" s="460"/>
      <c r="AQJ64" s="460"/>
      <c r="AQK64" s="460"/>
      <c r="AQL64" s="460"/>
      <c r="AQM64" s="460"/>
      <c r="AQN64" s="460"/>
      <c r="AQO64" s="460"/>
      <c r="AQP64" s="460"/>
      <c r="AQQ64" s="460"/>
      <c r="AQR64" s="460"/>
      <c r="AQS64" s="460"/>
      <c r="AQT64" s="460"/>
      <c r="AQU64" s="460"/>
      <c r="AQV64" s="460"/>
      <c r="AQW64" s="460"/>
      <c r="AQX64" s="460"/>
      <c r="AQY64" s="460"/>
      <c r="AQZ64" s="460"/>
      <c r="ARA64" s="460"/>
      <c r="ARB64" s="460"/>
      <c r="ARC64" s="460"/>
      <c r="ARD64" s="460"/>
      <c r="ARE64" s="460"/>
      <c r="ARF64" s="460"/>
      <c r="ARG64" s="460"/>
      <c r="ARH64" s="460"/>
      <c r="ARI64" s="460"/>
      <c r="ARJ64" s="460"/>
      <c r="ARK64" s="460"/>
      <c r="ARL64" s="460"/>
      <c r="ARM64" s="460"/>
      <c r="ARN64" s="460"/>
      <c r="ARO64" s="460"/>
      <c r="ARP64" s="460"/>
      <c r="ARQ64" s="460"/>
      <c r="ARR64" s="460"/>
      <c r="ARS64" s="460"/>
      <c r="ART64" s="460"/>
      <c r="ARU64" s="460"/>
      <c r="ARV64" s="460"/>
      <c r="ARW64" s="460"/>
      <c r="ARX64" s="460"/>
      <c r="ARY64" s="460"/>
      <c r="ARZ64" s="460"/>
      <c r="ASA64" s="460"/>
      <c r="ASB64" s="460"/>
      <c r="ASC64" s="460"/>
      <c r="ASD64" s="460"/>
      <c r="ASE64" s="460"/>
      <c r="ASF64" s="460"/>
      <c r="ASG64" s="460"/>
      <c r="ASH64" s="460"/>
      <c r="ASI64" s="460"/>
      <c r="ASJ64" s="460"/>
      <c r="ASK64" s="460"/>
      <c r="ASL64" s="460"/>
      <c r="ASM64" s="460"/>
      <c r="ASN64" s="460"/>
      <c r="ASO64" s="460"/>
      <c r="ASP64" s="460"/>
      <c r="ASQ64" s="460"/>
      <c r="ASR64" s="460"/>
      <c r="ASS64" s="460"/>
      <c r="AST64" s="460"/>
      <c r="ASU64" s="460"/>
      <c r="ASV64" s="460"/>
      <c r="ASW64" s="460"/>
      <c r="ASX64" s="460"/>
      <c r="ASY64" s="460"/>
      <c r="ASZ64" s="460"/>
      <c r="ATA64" s="460"/>
      <c r="ATB64" s="460"/>
      <c r="ATC64" s="460"/>
      <c r="ATD64" s="460"/>
      <c r="ATE64" s="460"/>
      <c r="ATF64" s="460"/>
      <c r="ATG64" s="460"/>
      <c r="ATH64" s="460"/>
      <c r="ATI64" s="460"/>
      <c r="ATJ64" s="460"/>
      <c r="ATK64" s="460"/>
      <c r="ATL64" s="460"/>
      <c r="ATM64" s="460"/>
      <c r="ATN64" s="460"/>
      <c r="ATO64" s="460"/>
      <c r="ATP64" s="460"/>
      <c r="ATQ64" s="460"/>
      <c r="ATR64" s="460"/>
      <c r="ATS64" s="460"/>
      <c r="ATT64" s="460"/>
      <c r="ATU64" s="460"/>
      <c r="ATV64" s="460"/>
      <c r="ATW64" s="460"/>
      <c r="ATX64" s="460"/>
      <c r="ATY64" s="460"/>
      <c r="ATZ64" s="460"/>
      <c r="AUA64" s="460"/>
      <c r="AUB64" s="460"/>
      <c r="AUC64" s="460"/>
      <c r="AUD64" s="460"/>
      <c r="AUE64" s="460"/>
      <c r="AUF64" s="460"/>
      <c r="AUG64" s="460"/>
      <c r="AUH64" s="460"/>
      <c r="AUI64" s="460"/>
      <c r="AUJ64" s="460"/>
      <c r="AUK64" s="460"/>
      <c r="AUL64" s="460"/>
      <c r="AUM64" s="460"/>
      <c r="AUN64" s="460"/>
      <c r="AUO64" s="460"/>
      <c r="AUP64" s="460"/>
      <c r="AUQ64" s="460"/>
      <c r="AUR64" s="460"/>
      <c r="AUS64" s="460"/>
      <c r="AUT64" s="460"/>
      <c r="AUU64" s="460"/>
      <c r="AUV64" s="460"/>
      <c r="AUW64" s="460"/>
      <c r="AUX64" s="460"/>
      <c r="AUY64" s="460"/>
      <c r="AUZ64" s="460"/>
      <c r="AVA64" s="460"/>
      <c r="AVB64" s="460"/>
      <c r="AVC64" s="460"/>
      <c r="AVD64" s="460"/>
      <c r="AVE64" s="460"/>
      <c r="AVF64" s="460"/>
      <c r="AVG64" s="460"/>
      <c r="AVH64" s="460"/>
      <c r="AVI64" s="460"/>
      <c r="AVJ64" s="460"/>
      <c r="AVK64" s="460"/>
      <c r="AVL64" s="460"/>
      <c r="AVM64" s="460"/>
      <c r="AVN64" s="460"/>
      <c r="AVO64" s="460"/>
      <c r="AVP64" s="460"/>
      <c r="AVQ64" s="460"/>
      <c r="AVR64" s="460"/>
      <c r="AVS64" s="460"/>
      <c r="AVT64" s="460"/>
      <c r="AVU64" s="460"/>
      <c r="AVV64" s="460"/>
      <c r="AVW64" s="460"/>
      <c r="AVX64" s="460"/>
      <c r="AVY64" s="460"/>
      <c r="AVZ64" s="460"/>
      <c r="AWA64" s="460"/>
      <c r="AWB64" s="460"/>
      <c r="AWC64" s="460"/>
      <c r="AWD64" s="460"/>
      <c r="AWE64" s="460"/>
      <c r="AWF64" s="460"/>
      <c r="AWG64" s="460"/>
      <c r="AWH64" s="460"/>
      <c r="AWI64" s="460"/>
      <c r="AWJ64" s="460"/>
      <c r="AWK64" s="460"/>
      <c r="AWL64" s="460"/>
      <c r="AWM64" s="460"/>
      <c r="AWN64" s="460"/>
      <c r="AWO64" s="460"/>
      <c r="AWP64" s="460"/>
      <c r="AWQ64" s="460"/>
      <c r="AWR64" s="460"/>
      <c r="AWS64" s="460"/>
      <c r="AWT64" s="460"/>
      <c r="AWU64" s="460"/>
      <c r="AWV64" s="460"/>
      <c r="AWW64" s="460"/>
      <c r="AWX64" s="460"/>
      <c r="AWY64" s="460"/>
      <c r="AWZ64" s="460"/>
      <c r="AXA64" s="460"/>
      <c r="AXB64" s="460"/>
      <c r="AXC64" s="460"/>
      <c r="AXD64" s="460"/>
      <c r="AXE64" s="460"/>
      <c r="AXF64" s="460"/>
      <c r="AXG64" s="460"/>
      <c r="AXH64" s="460"/>
      <c r="AXI64" s="460"/>
      <c r="AXJ64" s="460"/>
      <c r="AXK64" s="460"/>
      <c r="AXL64" s="460"/>
      <c r="AXM64" s="460"/>
      <c r="AXN64" s="460"/>
      <c r="AXO64" s="460"/>
      <c r="AXP64" s="460"/>
      <c r="AXQ64" s="460"/>
      <c r="AXR64" s="460"/>
      <c r="AXS64" s="460"/>
      <c r="AXT64" s="460"/>
      <c r="AXU64" s="460"/>
      <c r="AXV64" s="460"/>
      <c r="AXW64" s="460"/>
      <c r="AXX64" s="460"/>
      <c r="AXY64" s="460"/>
      <c r="AXZ64" s="460"/>
      <c r="AYA64" s="460"/>
      <c r="AYB64" s="460"/>
      <c r="AYC64" s="460"/>
      <c r="AYD64" s="460"/>
      <c r="AYE64" s="460"/>
      <c r="AYF64" s="460"/>
      <c r="AYG64" s="460"/>
      <c r="AYH64" s="460"/>
      <c r="AYI64" s="460"/>
      <c r="AYJ64" s="460"/>
      <c r="AYK64" s="460"/>
      <c r="AYL64" s="460"/>
      <c r="AYM64" s="460"/>
      <c r="AYN64" s="460"/>
      <c r="AYO64" s="460"/>
      <c r="AYP64" s="460"/>
      <c r="AYQ64" s="460"/>
      <c r="AYR64" s="460"/>
      <c r="AYS64" s="460"/>
      <c r="AYT64" s="460"/>
      <c r="AYU64" s="460"/>
      <c r="AYV64" s="460"/>
      <c r="AYW64" s="460"/>
      <c r="AYX64" s="460"/>
      <c r="AYY64" s="460"/>
      <c r="AYZ64" s="460"/>
      <c r="AZA64" s="460"/>
      <c r="AZB64" s="460"/>
      <c r="AZC64" s="460"/>
      <c r="AZD64" s="460"/>
      <c r="AZE64" s="460"/>
      <c r="AZF64" s="460"/>
      <c r="AZG64" s="460"/>
      <c r="AZH64" s="460"/>
      <c r="AZI64" s="460"/>
      <c r="AZJ64" s="460"/>
      <c r="AZK64" s="460"/>
      <c r="AZL64" s="460"/>
      <c r="AZM64" s="460"/>
      <c r="AZN64" s="460"/>
      <c r="AZO64" s="460"/>
      <c r="AZP64" s="460"/>
      <c r="AZQ64" s="460"/>
      <c r="AZR64" s="460"/>
      <c r="AZS64" s="460"/>
      <c r="AZT64" s="460"/>
      <c r="AZU64" s="460"/>
      <c r="AZV64" s="460"/>
      <c r="AZW64" s="460"/>
      <c r="AZX64" s="460"/>
      <c r="AZY64" s="460"/>
      <c r="AZZ64" s="460"/>
      <c r="BAA64" s="460"/>
      <c r="BAB64" s="460"/>
      <c r="BAC64" s="460"/>
      <c r="BAD64" s="460"/>
      <c r="BAE64" s="460"/>
      <c r="BAF64" s="460"/>
      <c r="BAG64" s="460"/>
      <c r="BAH64" s="460"/>
      <c r="BAI64" s="460"/>
      <c r="BAJ64" s="460"/>
      <c r="BAK64" s="460"/>
      <c r="BAL64" s="460"/>
      <c r="BAM64" s="460"/>
      <c r="BAN64" s="460"/>
      <c r="BAO64" s="460"/>
      <c r="BAP64" s="460"/>
      <c r="BAQ64" s="460"/>
      <c r="BAR64" s="460"/>
      <c r="BAS64" s="460"/>
      <c r="BAT64" s="460"/>
      <c r="BAU64" s="460"/>
      <c r="BAV64" s="460"/>
      <c r="BAW64" s="460"/>
      <c r="BAX64" s="460"/>
      <c r="BAY64" s="460"/>
      <c r="BAZ64" s="460"/>
      <c r="BBA64" s="460"/>
      <c r="BBB64" s="460"/>
      <c r="BBC64" s="460"/>
      <c r="BBD64" s="460"/>
      <c r="BBE64" s="460"/>
      <c r="BBF64" s="460"/>
      <c r="BBG64" s="460"/>
      <c r="BBH64" s="460"/>
      <c r="BBI64" s="460"/>
      <c r="BBJ64" s="460"/>
      <c r="BBK64" s="460"/>
      <c r="BBL64" s="460"/>
      <c r="BBM64" s="460"/>
      <c r="BBN64" s="460"/>
      <c r="BBO64" s="460"/>
      <c r="BBP64" s="460"/>
      <c r="BBQ64" s="460"/>
      <c r="BBR64" s="460"/>
      <c r="BBS64" s="460"/>
      <c r="BBT64" s="460"/>
      <c r="BBU64" s="460"/>
      <c r="BBV64" s="460"/>
      <c r="BBW64" s="460"/>
      <c r="BBX64" s="460"/>
      <c r="BBY64" s="460"/>
      <c r="BBZ64" s="460"/>
      <c r="BCA64" s="460"/>
      <c r="BCB64" s="460"/>
      <c r="BCC64" s="460"/>
      <c r="BCD64" s="460"/>
      <c r="BCE64" s="460"/>
      <c r="BCF64" s="460"/>
      <c r="BCG64" s="460"/>
      <c r="BCH64" s="460"/>
      <c r="BCI64" s="460"/>
      <c r="BCJ64" s="460"/>
      <c r="BCK64" s="460"/>
      <c r="BCL64" s="460"/>
      <c r="BCM64" s="460"/>
      <c r="BCN64" s="460"/>
      <c r="BCO64" s="460"/>
      <c r="BCP64" s="460"/>
      <c r="BCQ64" s="460"/>
      <c r="BCR64" s="460"/>
      <c r="BCS64" s="460"/>
      <c r="BCT64" s="460"/>
      <c r="BCU64" s="460"/>
      <c r="BCV64" s="460"/>
      <c r="BCW64" s="460"/>
      <c r="BCX64" s="460"/>
      <c r="BCY64" s="460"/>
      <c r="BCZ64" s="460"/>
      <c r="BDA64" s="460"/>
      <c r="BDB64" s="460"/>
      <c r="BDC64" s="460"/>
      <c r="BDD64" s="460"/>
      <c r="BDE64" s="460"/>
      <c r="BDF64" s="460"/>
      <c r="BDG64" s="460"/>
      <c r="BDH64" s="460"/>
      <c r="BDI64" s="460"/>
      <c r="BDJ64" s="460"/>
      <c r="BDK64" s="460"/>
      <c r="BDL64" s="460"/>
      <c r="BDM64" s="460"/>
      <c r="BDN64" s="460"/>
      <c r="BDO64" s="460"/>
      <c r="BDP64" s="460"/>
      <c r="BDQ64" s="460"/>
      <c r="BDR64" s="460"/>
      <c r="BDS64" s="460"/>
      <c r="BDT64" s="460"/>
      <c r="BDU64" s="460"/>
      <c r="BDV64" s="460"/>
      <c r="BDW64" s="460"/>
      <c r="BDX64" s="460"/>
      <c r="BDY64" s="460"/>
      <c r="BDZ64" s="460"/>
      <c r="BEA64" s="460"/>
      <c r="BEB64" s="460"/>
      <c r="BEC64" s="460"/>
      <c r="BED64" s="460"/>
      <c r="BEE64" s="460"/>
      <c r="BEF64" s="460"/>
      <c r="BEG64" s="460"/>
      <c r="BEH64" s="460"/>
      <c r="BEI64" s="460"/>
      <c r="BEJ64" s="460"/>
      <c r="BEK64" s="460"/>
      <c r="BEL64" s="460"/>
      <c r="BEM64" s="460"/>
      <c r="BEN64" s="460"/>
      <c r="BEO64" s="460"/>
      <c r="BEP64" s="460"/>
      <c r="BEQ64" s="460"/>
      <c r="BER64" s="460"/>
      <c r="BES64" s="460"/>
      <c r="BET64" s="460"/>
      <c r="BEU64" s="460"/>
      <c r="BEV64" s="460"/>
      <c r="BEW64" s="460"/>
      <c r="BEX64" s="460"/>
      <c r="BEY64" s="460"/>
      <c r="BEZ64" s="460"/>
      <c r="BFA64" s="460"/>
      <c r="BFB64" s="460"/>
      <c r="BFC64" s="460"/>
      <c r="BFD64" s="460"/>
      <c r="BFE64" s="460"/>
      <c r="BFF64" s="460"/>
      <c r="BFG64" s="460"/>
      <c r="BFH64" s="460"/>
      <c r="BFI64" s="460"/>
      <c r="BFJ64" s="460"/>
      <c r="BFK64" s="460"/>
      <c r="BFL64" s="460"/>
      <c r="BFM64" s="460"/>
      <c r="BFN64" s="460"/>
      <c r="BFO64" s="460"/>
      <c r="BFP64" s="460"/>
      <c r="BFQ64" s="460"/>
      <c r="BFR64" s="460"/>
      <c r="BFS64" s="460"/>
      <c r="BFT64" s="460"/>
      <c r="BFU64" s="460"/>
      <c r="BFV64" s="460"/>
      <c r="BFW64" s="460"/>
      <c r="BFX64" s="460"/>
      <c r="BFY64" s="460"/>
      <c r="BFZ64" s="460"/>
      <c r="BGA64" s="460"/>
      <c r="BGB64" s="460"/>
      <c r="BGC64" s="460"/>
      <c r="BGD64" s="460"/>
      <c r="BGE64" s="460"/>
      <c r="BGF64" s="460"/>
      <c r="BGG64" s="460"/>
      <c r="BGH64" s="460"/>
      <c r="BGI64" s="460"/>
      <c r="BGJ64" s="460"/>
      <c r="BGK64" s="460"/>
      <c r="BGL64" s="460"/>
      <c r="BGM64" s="460"/>
      <c r="BGN64" s="460"/>
      <c r="BGO64" s="460"/>
      <c r="BGP64" s="460"/>
      <c r="BGQ64" s="460"/>
      <c r="BGR64" s="460"/>
      <c r="BGS64" s="460"/>
      <c r="BGT64" s="460"/>
      <c r="BGU64" s="460"/>
      <c r="BGV64" s="460"/>
      <c r="BGW64" s="460"/>
      <c r="BGX64" s="460"/>
      <c r="BGY64" s="460"/>
      <c r="BGZ64" s="460"/>
      <c r="BHA64" s="460"/>
      <c r="BHB64" s="460"/>
      <c r="BHC64" s="460"/>
      <c r="BHD64" s="460"/>
      <c r="BHE64" s="460"/>
      <c r="BHF64" s="460"/>
      <c r="BHG64" s="460"/>
      <c r="BHH64" s="460"/>
      <c r="BHI64" s="460"/>
      <c r="BHJ64" s="460"/>
      <c r="BHK64" s="460"/>
      <c r="BHL64" s="460"/>
      <c r="BHM64" s="460"/>
      <c r="BHN64" s="460"/>
      <c r="BHO64" s="460"/>
      <c r="BHP64" s="460"/>
      <c r="BHQ64" s="460"/>
      <c r="BHR64" s="460"/>
      <c r="BHS64" s="460"/>
      <c r="BHT64" s="460"/>
      <c r="BHU64" s="460"/>
      <c r="BHV64" s="460"/>
      <c r="BHW64" s="460"/>
      <c r="BHX64" s="460"/>
      <c r="BHY64" s="460"/>
      <c r="BHZ64" s="460"/>
      <c r="BIA64" s="460"/>
      <c r="BIB64" s="460"/>
      <c r="BIC64" s="460"/>
      <c r="BID64" s="460"/>
      <c r="BIE64" s="460"/>
      <c r="BIF64" s="460"/>
      <c r="BIG64" s="460"/>
      <c r="BIH64" s="460"/>
      <c r="BII64" s="460"/>
      <c r="BIJ64" s="460"/>
      <c r="BIK64" s="460"/>
      <c r="BIL64" s="460"/>
      <c r="BIM64" s="460"/>
      <c r="BIN64" s="460"/>
      <c r="BIO64" s="460"/>
      <c r="BIP64" s="460"/>
      <c r="BIQ64" s="460"/>
      <c r="BIR64" s="460"/>
      <c r="BIS64" s="460"/>
      <c r="BIT64" s="460"/>
      <c r="BIU64" s="460"/>
      <c r="BIV64" s="460"/>
      <c r="BIW64" s="460"/>
      <c r="BIX64" s="460"/>
      <c r="BIY64" s="460"/>
      <c r="BIZ64" s="460"/>
      <c r="BJA64" s="460"/>
      <c r="BJB64" s="460"/>
      <c r="BJC64" s="460"/>
      <c r="BJD64" s="460"/>
      <c r="BJE64" s="460"/>
      <c r="BJF64" s="460"/>
      <c r="BJG64" s="460"/>
      <c r="BJH64" s="460"/>
      <c r="BJI64" s="460"/>
      <c r="BJJ64" s="460"/>
      <c r="BJK64" s="460"/>
      <c r="BJL64" s="460"/>
      <c r="BJM64" s="460"/>
      <c r="BJN64" s="460"/>
      <c r="BJO64" s="460"/>
      <c r="BJP64" s="460"/>
      <c r="BJQ64" s="460"/>
      <c r="BJR64" s="460"/>
      <c r="BJS64" s="460"/>
      <c r="BJT64" s="460"/>
      <c r="BJU64" s="460"/>
      <c r="BJV64" s="460"/>
      <c r="BJW64" s="460"/>
      <c r="BJX64" s="460"/>
      <c r="BJY64" s="460"/>
      <c r="BJZ64" s="460"/>
      <c r="BKA64" s="460"/>
      <c r="BKB64" s="460"/>
      <c r="BKC64" s="460"/>
      <c r="BKD64" s="460"/>
      <c r="BKE64" s="460"/>
      <c r="BKF64" s="460"/>
      <c r="BKG64" s="460"/>
      <c r="BKH64" s="460"/>
      <c r="BKI64" s="460"/>
      <c r="BKJ64" s="460"/>
      <c r="BKK64" s="460"/>
      <c r="BKL64" s="460"/>
      <c r="BKM64" s="460"/>
      <c r="BKN64" s="460"/>
      <c r="BKO64" s="460"/>
      <c r="BKP64" s="460"/>
      <c r="BKQ64" s="460"/>
      <c r="BKR64" s="460"/>
      <c r="BKS64" s="460"/>
      <c r="BKT64" s="460"/>
      <c r="BKU64" s="460"/>
      <c r="BKV64" s="460"/>
      <c r="BKW64" s="460"/>
      <c r="BKX64" s="460"/>
      <c r="BKY64" s="460"/>
      <c r="BKZ64" s="460"/>
      <c r="BLA64" s="460"/>
      <c r="BLB64" s="460"/>
      <c r="BLC64" s="460"/>
      <c r="BLD64" s="460"/>
      <c r="BLE64" s="460"/>
      <c r="BLF64" s="460"/>
      <c r="BLG64" s="460"/>
      <c r="BLH64" s="460"/>
      <c r="BLI64" s="460"/>
      <c r="BLJ64" s="460"/>
      <c r="BLK64" s="460"/>
      <c r="BLL64" s="460"/>
      <c r="BLM64" s="460"/>
      <c r="BLN64" s="460"/>
      <c r="BLO64" s="460"/>
      <c r="BLP64" s="460"/>
      <c r="BLQ64" s="460"/>
      <c r="BLR64" s="460"/>
      <c r="BLS64" s="460"/>
      <c r="BLT64" s="460"/>
      <c r="BLU64" s="460"/>
      <c r="BLV64" s="460"/>
      <c r="BLW64" s="460"/>
      <c r="BLX64" s="460"/>
      <c r="BLY64" s="460"/>
      <c r="BLZ64" s="460"/>
      <c r="BMA64" s="460"/>
      <c r="BMB64" s="460"/>
      <c r="BMC64" s="460"/>
      <c r="BMD64" s="460"/>
      <c r="BME64" s="460"/>
      <c r="BMF64" s="460"/>
      <c r="BMG64" s="460"/>
      <c r="BMH64" s="460"/>
      <c r="BMI64" s="460"/>
      <c r="BMJ64" s="460"/>
      <c r="BMK64" s="460"/>
      <c r="BML64" s="460"/>
      <c r="BMM64" s="460"/>
      <c r="BMN64" s="460"/>
      <c r="BMO64" s="460"/>
      <c r="BMP64" s="460"/>
      <c r="BMQ64" s="460"/>
      <c r="BMR64" s="460"/>
      <c r="BMS64" s="460"/>
      <c r="BMT64" s="460"/>
      <c r="BMU64" s="460"/>
      <c r="BMV64" s="460"/>
      <c r="BMW64" s="460"/>
      <c r="BMX64" s="460"/>
      <c r="BMY64" s="460"/>
      <c r="BMZ64" s="460"/>
      <c r="BNA64" s="460"/>
      <c r="BNB64" s="460"/>
      <c r="BNC64" s="460"/>
      <c r="BND64" s="460"/>
      <c r="BNE64" s="460"/>
      <c r="BNF64" s="460"/>
      <c r="BNG64" s="460"/>
      <c r="BNH64" s="460"/>
      <c r="BNI64" s="460"/>
      <c r="BNJ64" s="460"/>
      <c r="BNK64" s="460"/>
      <c r="BNL64" s="460"/>
      <c r="BNM64" s="460"/>
      <c r="BNN64" s="460"/>
      <c r="BNO64" s="460"/>
      <c r="BNP64" s="460"/>
      <c r="BNQ64" s="460"/>
      <c r="BNR64" s="460"/>
      <c r="BNS64" s="460"/>
      <c r="BNT64" s="460"/>
      <c r="BNU64" s="460"/>
      <c r="BNV64" s="460"/>
      <c r="BNW64" s="460"/>
      <c r="BNX64" s="460"/>
      <c r="BNY64" s="460"/>
      <c r="BNZ64" s="460"/>
      <c r="BOA64" s="460"/>
      <c r="BOB64" s="460"/>
      <c r="BOC64" s="460"/>
      <c r="BOD64" s="460"/>
      <c r="BOE64" s="460"/>
      <c r="BOF64" s="460"/>
      <c r="BOG64" s="460"/>
      <c r="BOH64" s="460"/>
      <c r="BOI64" s="460"/>
      <c r="BOJ64" s="460"/>
      <c r="BOK64" s="460"/>
      <c r="BOL64" s="460"/>
      <c r="BOM64" s="460"/>
      <c r="BON64" s="460"/>
      <c r="BOO64" s="460"/>
      <c r="BOP64" s="460"/>
      <c r="BOQ64" s="460"/>
      <c r="BOR64" s="460"/>
      <c r="BOS64" s="460"/>
      <c r="BOT64" s="460"/>
      <c r="BOU64" s="460"/>
      <c r="BOV64" s="460"/>
      <c r="BOW64" s="460"/>
      <c r="BOX64" s="460"/>
      <c r="BOY64" s="460"/>
      <c r="BOZ64" s="460"/>
      <c r="BPA64" s="460"/>
      <c r="BPB64" s="460"/>
      <c r="BPC64" s="460"/>
      <c r="BPD64" s="460"/>
      <c r="BPE64" s="460"/>
      <c r="BPF64" s="460"/>
      <c r="BPG64" s="460"/>
      <c r="BPH64" s="460"/>
      <c r="BPI64" s="460"/>
      <c r="BPJ64" s="460"/>
      <c r="BPK64" s="460"/>
      <c r="BPL64" s="460"/>
      <c r="BPM64" s="460"/>
      <c r="BPN64" s="460"/>
      <c r="BPO64" s="460"/>
      <c r="BPP64" s="460"/>
      <c r="BPQ64" s="460"/>
      <c r="BPR64" s="460"/>
      <c r="BPS64" s="460"/>
      <c r="BPT64" s="460"/>
      <c r="BPU64" s="460"/>
      <c r="BPV64" s="460"/>
      <c r="BPW64" s="460"/>
      <c r="BPX64" s="460"/>
      <c r="BPY64" s="460"/>
      <c r="BPZ64" s="460"/>
      <c r="BQA64" s="460"/>
      <c r="BQB64" s="460"/>
      <c r="BQC64" s="460"/>
      <c r="BQD64" s="460"/>
      <c r="BQE64" s="460"/>
      <c r="BQF64" s="460"/>
      <c r="BQG64" s="460"/>
      <c r="BQH64" s="460"/>
      <c r="BQI64" s="460"/>
      <c r="BQJ64" s="460"/>
      <c r="BQK64" s="460"/>
      <c r="BQL64" s="460"/>
      <c r="BQM64" s="460"/>
      <c r="BQN64" s="460"/>
      <c r="BQO64" s="460"/>
      <c r="BQP64" s="460"/>
      <c r="BQQ64" s="460"/>
      <c r="BQR64" s="460"/>
      <c r="BQS64" s="460"/>
      <c r="BQT64" s="460"/>
      <c r="BQU64" s="460"/>
      <c r="BQV64" s="460"/>
      <c r="BQW64" s="460"/>
      <c r="BQX64" s="460"/>
      <c r="BQY64" s="460"/>
      <c r="BQZ64" s="460"/>
      <c r="BRA64" s="460"/>
      <c r="BRB64" s="460"/>
      <c r="BRC64" s="460"/>
      <c r="BRD64" s="460"/>
      <c r="BRE64" s="460"/>
      <c r="BRF64" s="460"/>
      <c r="BRG64" s="460"/>
      <c r="BRH64" s="460"/>
      <c r="BRI64" s="460"/>
      <c r="BRJ64" s="460"/>
      <c r="BRK64" s="460"/>
      <c r="BRL64" s="460"/>
      <c r="BRM64" s="460"/>
      <c r="BRN64" s="460"/>
      <c r="BRO64" s="460"/>
      <c r="BRP64" s="460"/>
      <c r="BRQ64" s="460"/>
      <c r="BRR64" s="460"/>
      <c r="BRS64" s="460"/>
      <c r="BRT64" s="460"/>
      <c r="BRU64" s="460"/>
      <c r="BRV64" s="460"/>
      <c r="BRW64" s="460"/>
      <c r="BRX64" s="460"/>
      <c r="BRY64" s="460"/>
      <c r="BRZ64" s="460"/>
      <c r="BSA64" s="460"/>
      <c r="BSB64" s="460"/>
      <c r="BSC64" s="460"/>
      <c r="BSD64" s="460"/>
      <c r="BSE64" s="460"/>
      <c r="BSF64" s="460"/>
      <c r="BSG64" s="460"/>
      <c r="BSH64" s="460"/>
      <c r="BSI64" s="460"/>
      <c r="BSJ64" s="460"/>
      <c r="BSK64" s="460"/>
      <c r="BSL64" s="460"/>
      <c r="BSM64" s="460"/>
      <c r="BSN64" s="460"/>
      <c r="BSO64" s="460"/>
      <c r="BSP64" s="460"/>
      <c r="BSQ64" s="460"/>
      <c r="BSR64" s="460"/>
      <c r="BSS64" s="460"/>
      <c r="BST64" s="460"/>
      <c r="BSU64" s="460"/>
      <c r="BSV64" s="460"/>
      <c r="BSW64" s="460"/>
      <c r="BSX64" s="460"/>
      <c r="BSY64" s="460"/>
      <c r="BSZ64" s="460"/>
      <c r="BTA64" s="460"/>
      <c r="BTB64" s="460"/>
      <c r="BTC64" s="460"/>
      <c r="BTD64" s="460"/>
      <c r="BTE64" s="460"/>
      <c r="BTF64" s="460"/>
      <c r="BTG64" s="460"/>
      <c r="BTH64" s="460"/>
      <c r="BTI64" s="460"/>
      <c r="BTJ64" s="460"/>
      <c r="BTK64" s="460"/>
      <c r="BTL64" s="460"/>
      <c r="BTM64" s="460"/>
      <c r="BTN64" s="460"/>
      <c r="BTO64" s="460"/>
      <c r="BTP64" s="460"/>
      <c r="BTQ64" s="460"/>
      <c r="BTR64" s="460"/>
      <c r="BTS64" s="460"/>
      <c r="BTT64" s="460"/>
      <c r="BTU64" s="460"/>
      <c r="BTV64" s="460"/>
      <c r="BTW64" s="460"/>
      <c r="BTX64" s="460"/>
      <c r="BTY64" s="460"/>
      <c r="BTZ64" s="460"/>
      <c r="BUA64" s="460"/>
      <c r="BUB64" s="460"/>
      <c r="BUC64" s="460"/>
      <c r="BUD64" s="460"/>
      <c r="BUE64" s="460"/>
      <c r="BUF64" s="460"/>
      <c r="BUG64" s="460"/>
      <c r="BUH64" s="460"/>
      <c r="BUI64" s="460"/>
      <c r="BUJ64" s="460"/>
      <c r="BUK64" s="460"/>
      <c r="BUL64" s="460"/>
      <c r="BUM64" s="460"/>
      <c r="BUN64" s="460"/>
      <c r="BUO64" s="460"/>
      <c r="BUP64" s="460"/>
      <c r="BUQ64" s="460"/>
      <c r="BUR64" s="460"/>
      <c r="BUS64" s="460"/>
      <c r="BUT64" s="460"/>
      <c r="BUU64" s="460"/>
      <c r="BUV64" s="460"/>
      <c r="BUW64" s="460"/>
      <c r="BUX64" s="460"/>
      <c r="BUY64" s="460"/>
      <c r="BUZ64" s="460"/>
      <c r="BVA64" s="460"/>
      <c r="BVB64" s="460"/>
      <c r="BVC64" s="460"/>
      <c r="BVD64" s="460"/>
      <c r="BVE64" s="460"/>
      <c r="BVF64" s="460"/>
      <c r="BVG64" s="460"/>
      <c r="BVH64" s="460"/>
      <c r="BVI64" s="460"/>
      <c r="BVJ64" s="460"/>
      <c r="BVK64" s="460"/>
      <c r="BVL64" s="460"/>
      <c r="BVM64" s="460"/>
      <c r="BVN64" s="460"/>
      <c r="BVO64" s="460"/>
      <c r="BVP64" s="460"/>
      <c r="BVQ64" s="460"/>
      <c r="BVR64" s="460"/>
      <c r="BVS64" s="460"/>
      <c r="BVT64" s="460"/>
      <c r="BVU64" s="460"/>
      <c r="BVV64" s="460"/>
      <c r="BVW64" s="460"/>
      <c r="BVX64" s="460"/>
      <c r="BVY64" s="460"/>
      <c r="BVZ64" s="460"/>
      <c r="BWA64" s="460"/>
      <c r="BWB64" s="460"/>
      <c r="BWC64" s="460"/>
      <c r="BWD64" s="460"/>
      <c r="BWE64" s="460"/>
      <c r="BWF64" s="460"/>
      <c r="BWG64" s="460"/>
      <c r="BWH64" s="460"/>
      <c r="BWI64" s="460"/>
      <c r="BWJ64" s="460"/>
      <c r="BWK64" s="460"/>
      <c r="BWL64" s="460"/>
      <c r="BWM64" s="460"/>
      <c r="BWN64" s="460"/>
      <c r="BWO64" s="460"/>
      <c r="BWP64" s="460"/>
      <c r="BWQ64" s="460"/>
      <c r="BWR64" s="460"/>
      <c r="BWS64" s="460"/>
      <c r="BWT64" s="460"/>
      <c r="BWU64" s="460"/>
      <c r="BWV64" s="460"/>
      <c r="BWW64" s="460"/>
      <c r="BWX64" s="460"/>
      <c r="BWY64" s="460"/>
      <c r="BWZ64" s="460"/>
      <c r="BXA64" s="460"/>
      <c r="BXB64" s="460"/>
      <c r="BXC64" s="460"/>
      <c r="BXD64" s="460"/>
      <c r="BXE64" s="460"/>
      <c r="BXF64" s="460"/>
      <c r="BXG64" s="460"/>
      <c r="BXH64" s="460"/>
      <c r="BXI64" s="460"/>
      <c r="BXJ64" s="460"/>
      <c r="BXK64" s="460"/>
      <c r="BXL64" s="460"/>
      <c r="BXM64" s="460"/>
      <c r="BXN64" s="460"/>
      <c r="BXO64" s="460"/>
      <c r="BXP64" s="460"/>
      <c r="BXQ64" s="460"/>
      <c r="BXR64" s="460"/>
      <c r="BXS64" s="460"/>
      <c r="BXT64" s="460"/>
      <c r="BXU64" s="460"/>
      <c r="BXV64" s="460"/>
      <c r="BXW64" s="460"/>
      <c r="BXX64" s="460"/>
      <c r="BXY64" s="460"/>
      <c r="BXZ64" s="460"/>
      <c r="BYA64" s="460"/>
      <c r="BYB64" s="460"/>
      <c r="BYC64" s="460"/>
      <c r="BYD64" s="460"/>
      <c r="BYE64" s="460"/>
      <c r="BYF64" s="460"/>
      <c r="BYG64" s="460"/>
      <c r="BYH64" s="460"/>
      <c r="BYI64" s="460"/>
      <c r="BYJ64" s="460"/>
      <c r="BYK64" s="460"/>
      <c r="BYL64" s="460"/>
      <c r="BYM64" s="460"/>
      <c r="BYN64" s="460"/>
      <c r="BYO64" s="460"/>
      <c r="BYP64" s="460"/>
      <c r="BYQ64" s="460"/>
      <c r="BYR64" s="460"/>
      <c r="BYS64" s="460"/>
      <c r="BYT64" s="460"/>
      <c r="BYU64" s="460"/>
      <c r="BYV64" s="460"/>
      <c r="BYW64" s="460"/>
      <c r="BYX64" s="460"/>
      <c r="BYY64" s="460"/>
      <c r="BYZ64" s="460"/>
      <c r="BZA64" s="460"/>
      <c r="BZB64" s="460"/>
      <c r="BZC64" s="460"/>
      <c r="BZD64" s="460"/>
      <c r="BZE64" s="460"/>
      <c r="BZF64" s="460"/>
      <c r="BZG64" s="460"/>
      <c r="BZH64" s="460"/>
      <c r="BZI64" s="460"/>
      <c r="BZJ64" s="460"/>
      <c r="BZK64" s="460"/>
      <c r="BZL64" s="460"/>
      <c r="BZM64" s="460"/>
      <c r="BZN64" s="460"/>
      <c r="BZO64" s="460"/>
      <c r="BZP64" s="460"/>
      <c r="BZQ64" s="460"/>
      <c r="BZR64" s="460"/>
      <c r="BZS64" s="460"/>
      <c r="BZT64" s="460"/>
      <c r="BZU64" s="460"/>
      <c r="BZV64" s="460"/>
      <c r="BZW64" s="460"/>
      <c r="BZX64" s="460"/>
      <c r="BZY64" s="460"/>
      <c r="BZZ64" s="460"/>
      <c r="CAA64" s="460"/>
      <c r="CAB64" s="460"/>
      <c r="CAC64" s="460"/>
      <c r="CAD64" s="460"/>
      <c r="CAE64" s="460"/>
      <c r="CAF64" s="460"/>
      <c r="CAG64" s="460"/>
      <c r="CAH64" s="460"/>
      <c r="CAI64" s="460"/>
      <c r="CAJ64" s="460"/>
      <c r="CAK64" s="460"/>
      <c r="CAL64" s="460"/>
      <c r="CAM64" s="460"/>
      <c r="CAN64" s="460"/>
      <c r="CAO64" s="460"/>
      <c r="CAP64" s="460"/>
      <c r="CAQ64" s="460"/>
      <c r="CAR64" s="460"/>
      <c r="CAS64" s="460"/>
      <c r="CAT64" s="460"/>
      <c r="CAU64" s="460"/>
      <c r="CAV64" s="460"/>
      <c r="CAW64" s="460"/>
      <c r="CAX64" s="460"/>
      <c r="CAY64" s="460"/>
      <c r="CAZ64" s="460"/>
      <c r="CBA64" s="460"/>
      <c r="CBB64" s="460"/>
      <c r="CBC64" s="460"/>
      <c r="CBD64" s="460"/>
      <c r="CBE64" s="460"/>
      <c r="CBF64" s="460"/>
      <c r="CBG64" s="460"/>
      <c r="CBH64" s="460"/>
      <c r="CBI64" s="460"/>
      <c r="CBJ64" s="460"/>
      <c r="CBK64" s="460"/>
      <c r="CBL64" s="460"/>
      <c r="CBM64" s="460"/>
      <c r="CBN64" s="460"/>
      <c r="CBO64" s="460"/>
      <c r="CBP64" s="460"/>
      <c r="CBQ64" s="460"/>
      <c r="CBR64" s="460"/>
      <c r="CBS64" s="460"/>
      <c r="CBT64" s="460"/>
      <c r="CBU64" s="460"/>
      <c r="CBV64" s="460"/>
      <c r="CBW64" s="460"/>
      <c r="CBX64" s="460"/>
      <c r="CBY64" s="460"/>
      <c r="CBZ64" s="460"/>
      <c r="CCA64" s="460"/>
      <c r="CCB64" s="460"/>
      <c r="CCC64" s="460"/>
      <c r="CCD64" s="460"/>
      <c r="CCE64" s="460"/>
      <c r="CCF64" s="460"/>
      <c r="CCG64" s="460"/>
      <c r="CCH64" s="460"/>
      <c r="CCI64" s="460"/>
      <c r="CCJ64" s="460"/>
      <c r="CCK64" s="460"/>
      <c r="CCL64" s="460"/>
      <c r="CCM64" s="460"/>
      <c r="CCN64" s="460"/>
      <c r="CCO64" s="460"/>
      <c r="CCP64" s="460"/>
      <c r="CCQ64" s="460"/>
      <c r="CCR64" s="460"/>
      <c r="CCS64" s="460"/>
      <c r="CCT64" s="460"/>
      <c r="CCU64" s="460"/>
      <c r="CCV64" s="460"/>
      <c r="CCW64" s="460"/>
      <c r="CCX64" s="460"/>
      <c r="CCY64" s="460"/>
      <c r="CCZ64" s="460"/>
      <c r="CDA64" s="460"/>
      <c r="CDB64" s="460"/>
      <c r="CDC64" s="460"/>
      <c r="CDD64" s="460"/>
      <c r="CDE64" s="460"/>
      <c r="CDF64" s="460"/>
      <c r="CDG64" s="460"/>
      <c r="CDH64" s="460"/>
      <c r="CDI64" s="460"/>
      <c r="CDJ64" s="460"/>
      <c r="CDK64" s="460"/>
      <c r="CDL64" s="460"/>
      <c r="CDM64" s="460"/>
      <c r="CDN64" s="460"/>
      <c r="CDO64" s="460"/>
      <c r="CDP64" s="460"/>
      <c r="CDQ64" s="460"/>
      <c r="CDR64" s="460"/>
      <c r="CDS64" s="460"/>
      <c r="CDT64" s="460"/>
      <c r="CDU64" s="460"/>
      <c r="CDV64" s="460"/>
      <c r="CDW64" s="460"/>
      <c r="CDX64" s="460"/>
      <c r="CDY64" s="460"/>
      <c r="CDZ64" s="460"/>
      <c r="CEA64" s="460"/>
      <c r="CEB64" s="460"/>
      <c r="CEC64" s="460"/>
      <c r="CED64" s="460"/>
      <c r="CEE64" s="460"/>
      <c r="CEF64" s="460"/>
      <c r="CEG64" s="460"/>
      <c r="CEH64" s="460"/>
      <c r="CEI64" s="460"/>
      <c r="CEJ64" s="460"/>
      <c r="CEK64" s="460"/>
      <c r="CEL64" s="460"/>
      <c r="CEM64" s="460"/>
      <c r="CEN64" s="460"/>
      <c r="CEO64" s="460"/>
      <c r="CEP64" s="460"/>
      <c r="CEQ64" s="460"/>
      <c r="CER64" s="460"/>
      <c r="CES64" s="460"/>
      <c r="CET64" s="460"/>
      <c r="CEU64" s="460"/>
      <c r="CEV64" s="460"/>
      <c r="CEW64" s="460"/>
      <c r="CEX64" s="460"/>
      <c r="CEY64" s="460"/>
      <c r="CEZ64" s="460"/>
      <c r="CFA64" s="460"/>
      <c r="CFB64" s="460"/>
      <c r="CFC64" s="460"/>
      <c r="CFD64" s="460"/>
      <c r="CFE64" s="460"/>
      <c r="CFF64" s="460"/>
      <c r="CFG64" s="460"/>
      <c r="CFH64" s="460"/>
      <c r="CFI64" s="460"/>
      <c r="CFJ64" s="460"/>
      <c r="CFK64" s="460"/>
      <c r="CFL64" s="460"/>
      <c r="CFM64" s="460"/>
      <c r="CFN64" s="460"/>
      <c r="CFO64" s="460"/>
      <c r="CFP64" s="460"/>
      <c r="CFQ64" s="460"/>
      <c r="CFR64" s="460"/>
      <c r="CFS64" s="460"/>
      <c r="CFT64" s="460"/>
      <c r="CFU64" s="460"/>
      <c r="CFV64" s="460"/>
      <c r="CFW64" s="460"/>
      <c r="CFX64" s="460"/>
      <c r="CFY64" s="460"/>
      <c r="CFZ64" s="460"/>
      <c r="CGA64" s="460"/>
      <c r="CGB64" s="460"/>
      <c r="CGC64" s="460"/>
      <c r="CGD64" s="460"/>
      <c r="CGE64" s="460"/>
      <c r="CGF64" s="460"/>
      <c r="CGG64" s="460"/>
      <c r="CGH64" s="460"/>
      <c r="CGI64" s="460"/>
      <c r="CGJ64" s="460"/>
      <c r="CGK64" s="460"/>
      <c r="CGL64" s="460"/>
      <c r="CGM64" s="460"/>
      <c r="CGN64" s="460"/>
      <c r="CGO64" s="460"/>
      <c r="CGP64" s="460"/>
      <c r="CGQ64" s="460"/>
      <c r="CGR64" s="460"/>
      <c r="CGS64" s="460"/>
      <c r="CGT64" s="460"/>
      <c r="CGU64" s="460"/>
      <c r="CGV64" s="460"/>
      <c r="CGW64" s="460"/>
      <c r="CGX64" s="460"/>
      <c r="CGY64" s="460"/>
      <c r="CGZ64" s="460"/>
      <c r="CHA64" s="460"/>
      <c r="CHB64" s="460"/>
      <c r="CHC64" s="460"/>
      <c r="CHD64" s="460"/>
      <c r="CHE64" s="460"/>
      <c r="CHF64" s="460"/>
      <c r="CHG64" s="460"/>
      <c r="CHH64" s="460"/>
      <c r="CHI64" s="460"/>
      <c r="CHJ64" s="460"/>
      <c r="CHK64" s="460"/>
      <c r="CHL64" s="460"/>
      <c r="CHM64" s="460"/>
      <c r="CHN64" s="460"/>
      <c r="CHO64" s="460"/>
      <c r="CHP64" s="460"/>
      <c r="CHQ64" s="460"/>
      <c r="CHR64" s="460"/>
      <c r="CHS64" s="460"/>
      <c r="CHT64" s="460"/>
      <c r="CHU64" s="460"/>
      <c r="CHV64" s="460"/>
      <c r="CHW64" s="460"/>
      <c r="CHX64" s="460"/>
      <c r="CHY64" s="460"/>
      <c r="CHZ64" s="460"/>
      <c r="CIA64" s="460"/>
      <c r="CIB64" s="460"/>
      <c r="CIC64" s="460"/>
      <c r="CID64" s="460"/>
      <c r="CIE64" s="460"/>
      <c r="CIF64" s="460"/>
      <c r="CIG64" s="460"/>
      <c r="CIH64" s="460"/>
      <c r="CII64" s="460"/>
      <c r="CIJ64" s="460"/>
      <c r="CIK64" s="460"/>
      <c r="CIL64" s="460"/>
      <c r="CIM64" s="460"/>
      <c r="CIN64" s="460"/>
      <c r="CIO64" s="460"/>
      <c r="CIP64" s="460"/>
      <c r="CIQ64" s="460"/>
      <c r="CIR64" s="460"/>
      <c r="CIS64" s="460"/>
      <c r="CIT64" s="460"/>
      <c r="CIU64" s="460"/>
      <c r="CIV64" s="460"/>
      <c r="CIW64" s="460"/>
      <c r="CIX64" s="460"/>
      <c r="CIY64" s="460"/>
      <c r="CIZ64" s="460"/>
      <c r="CJA64" s="460"/>
      <c r="CJB64" s="460"/>
      <c r="CJC64" s="460"/>
      <c r="CJD64" s="460"/>
      <c r="CJE64" s="460"/>
      <c r="CJF64" s="460"/>
      <c r="CJG64" s="460"/>
      <c r="CJH64" s="460"/>
      <c r="CJI64" s="460"/>
      <c r="CJJ64" s="460"/>
      <c r="CJK64" s="460"/>
      <c r="CJL64" s="460"/>
      <c r="CJM64" s="460"/>
      <c r="CJN64" s="460"/>
      <c r="CJO64" s="460"/>
      <c r="CJP64" s="460"/>
      <c r="CJQ64" s="460"/>
      <c r="CJR64" s="460"/>
      <c r="CJS64" s="460"/>
      <c r="CJT64" s="460"/>
      <c r="CJU64" s="460"/>
      <c r="CJV64" s="460"/>
      <c r="CJW64" s="460"/>
      <c r="CJX64" s="460"/>
      <c r="CJY64" s="460"/>
      <c r="CJZ64" s="460"/>
      <c r="CKA64" s="460"/>
      <c r="CKB64" s="460"/>
      <c r="CKC64" s="460"/>
      <c r="CKD64" s="460"/>
      <c r="CKE64" s="460"/>
      <c r="CKF64" s="460"/>
      <c r="CKG64" s="460"/>
      <c r="CKH64" s="460"/>
      <c r="CKI64" s="460"/>
      <c r="CKJ64" s="460"/>
      <c r="CKK64" s="460"/>
      <c r="CKL64" s="460"/>
      <c r="CKM64" s="460"/>
      <c r="CKN64" s="460"/>
      <c r="CKO64" s="460"/>
      <c r="CKP64" s="460"/>
      <c r="CKQ64" s="460"/>
      <c r="CKR64" s="460"/>
      <c r="CKS64" s="460"/>
      <c r="CKT64" s="460"/>
      <c r="CKU64" s="460"/>
      <c r="CKV64" s="460"/>
      <c r="CKW64" s="460"/>
      <c r="CKX64" s="460"/>
      <c r="CKY64" s="460"/>
      <c r="CKZ64" s="460"/>
      <c r="CLA64" s="460"/>
      <c r="CLB64" s="460"/>
      <c r="CLC64" s="460"/>
      <c r="CLD64" s="460"/>
      <c r="CLE64" s="460"/>
      <c r="CLF64" s="460"/>
      <c r="CLG64" s="460"/>
      <c r="CLH64" s="460"/>
      <c r="CLI64" s="460"/>
      <c r="CLJ64" s="460"/>
      <c r="CLK64" s="460"/>
      <c r="CLL64" s="460"/>
      <c r="CLM64" s="460"/>
      <c r="CLN64" s="460"/>
      <c r="CLO64" s="460"/>
      <c r="CLP64" s="460"/>
      <c r="CLQ64" s="460"/>
      <c r="CLR64" s="460"/>
      <c r="CLS64" s="460"/>
      <c r="CLT64" s="460"/>
      <c r="CLU64" s="460"/>
      <c r="CLV64" s="460"/>
      <c r="CLW64" s="460"/>
      <c r="CLX64" s="460"/>
      <c r="CLY64" s="460"/>
      <c r="CLZ64" s="460"/>
      <c r="CMA64" s="460"/>
      <c r="CMB64" s="460"/>
      <c r="CMC64" s="460"/>
      <c r="CMD64" s="460"/>
      <c r="CME64" s="460"/>
      <c r="CMF64" s="460"/>
      <c r="CMG64" s="460"/>
      <c r="CMH64" s="460"/>
      <c r="CMI64" s="460"/>
      <c r="CMJ64" s="460"/>
      <c r="CMK64" s="460"/>
      <c r="CML64" s="460"/>
      <c r="CMM64" s="460"/>
      <c r="CMN64" s="460"/>
      <c r="CMO64" s="460"/>
      <c r="CMP64" s="460"/>
      <c r="CMQ64" s="460"/>
      <c r="CMR64" s="460"/>
      <c r="CMS64" s="460"/>
      <c r="CMT64" s="460"/>
      <c r="CMU64" s="460"/>
      <c r="CMV64" s="460"/>
      <c r="CMW64" s="460"/>
      <c r="CMX64" s="460"/>
      <c r="CMY64" s="460"/>
      <c r="CMZ64" s="460"/>
      <c r="CNA64" s="460"/>
      <c r="CNB64" s="460"/>
      <c r="CNC64" s="460"/>
      <c r="CND64" s="460"/>
      <c r="CNE64" s="460"/>
      <c r="CNF64" s="460"/>
      <c r="CNG64" s="460"/>
      <c r="CNH64" s="460"/>
      <c r="CNI64" s="460"/>
      <c r="CNJ64" s="460"/>
      <c r="CNK64" s="460"/>
      <c r="CNL64" s="460"/>
      <c r="CNM64" s="460"/>
      <c r="CNN64" s="460"/>
      <c r="CNO64" s="460"/>
      <c r="CNP64" s="460"/>
      <c r="CNQ64" s="460"/>
      <c r="CNR64" s="460"/>
      <c r="CNS64" s="460"/>
      <c r="CNT64" s="460"/>
      <c r="CNU64" s="460"/>
      <c r="CNV64" s="460"/>
      <c r="CNW64" s="460"/>
      <c r="CNX64" s="460"/>
      <c r="CNY64" s="460"/>
      <c r="CNZ64" s="460"/>
      <c r="COA64" s="460"/>
      <c r="COB64" s="460"/>
      <c r="COC64" s="460"/>
      <c r="COD64" s="460"/>
      <c r="COE64" s="460"/>
      <c r="COF64" s="460"/>
      <c r="COG64" s="460"/>
      <c r="COH64" s="460"/>
      <c r="COI64" s="460"/>
      <c r="COJ64" s="460"/>
      <c r="COK64" s="460"/>
      <c r="COL64" s="460"/>
      <c r="COM64" s="460"/>
      <c r="CON64" s="460"/>
      <c r="COO64" s="460"/>
      <c r="COP64" s="460"/>
      <c r="COQ64" s="460"/>
      <c r="COR64" s="460"/>
      <c r="COS64" s="460"/>
      <c r="COT64" s="460"/>
      <c r="COU64" s="460"/>
      <c r="COV64" s="460"/>
      <c r="COW64" s="460"/>
      <c r="COX64" s="460"/>
      <c r="COY64" s="460"/>
      <c r="COZ64" s="460"/>
      <c r="CPA64" s="460"/>
      <c r="CPB64" s="460"/>
      <c r="CPC64" s="460"/>
      <c r="CPD64" s="460"/>
      <c r="CPE64" s="460"/>
      <c r="CPF64" s="460"/>
      <c r="CPG64" s="460"/>
      <c r="CPH64" s="460"/>
      <c r="CPI64" s="460"/>
      <c r="CPJ64" s="460"/>
      <c r="CPK64" s="460"/>
      <c r="CPL64" s="460"/>
      <c r="CPM64" s="460"/>
      <c r="CPN64" s="460"/>
      <c r="CPO64" s="460"/>
      <c r="CPP64" s="460"/>
      <c r="CPQ64" s="460"/>
      <c r="CPR64" s="460"/>
      <c r="CPS64" s="460"/>
      <c r="CPT64" s="460"/>
      <c r="CPU64" s="460"/>
      <c r="CPV64" s="460"/>
      <c r="CPW64" s="460"/>
      <c r="CPX64" s="460"/>
      <c r="CPY64" s="460"/>
      <c r="CPZ64" s="460"/>
      <c r="CQA64" s="460"/>
      <c r="CQB64" s="460"/>
      <c r="CQC64" s="460"/>
      <c r="CQD64" s="460"/>
      <c r="CQE64" s="460"/>
      <c r="CQF64" s="460"/>
      <c r="CQG64" s="460"/>
      <c r="CQH64" s="460"/>
      <c r="CQI64" s="460"/>
      <c r="CQJ64" s="460"/>
      <c r="CQK64" s="460"/>
      <c r="CQL64" s="460"/>
      <c r="CQM64" s="460"/>
      <c r="CQN64" s="460"/>
      <c r="CQO64" s="460"/>
      <c r="CQP64" s="460"/>
      <c r="CQQ64" s="460"/>
      <c r="CQR64" s="460"/>
      <c r="CQS64" s="460"/>
      <c r="CQT64" s="460"/>
      <c r="CQU64" s="460"/>
      <c r="CQV64" s="460"/>
      <c r="CQW64" s="460"/>
      <c r="CQX64" s="460"/>
      <c r="CQY64" s="460"/>
      <c r="CQZ64" s="460"/>
      <c r="CRA64" s="460"/>
      <c r="CRB64" s="460"/>
      <c r="CRC64" s="460"/>
      <c r="CRD64" s="460"/>
      <c r="CRE64" s="460"/>
      <c r="CRF64" s="460"/>
      <c r="CRG64" s="460"/>
      <c r="CRH64" s="460"/>
      <c r="CRI64" s="460"/>
      <c r="CRJ64" s="460"/>
      <c r="CRK64" s="460"/>
      <c r="CRL64" s="460"/>
      <c r="CRM64" s="460"/>
      <c r="CRN64" s="460"/>
      <c r="CRO64" s="460"/>
      <c r="CRP64" s="460"/>
      <c r="CRQ64" s="460"/>
      <c r="CRR64" s="460"/>
      <c r="CRS64" s="460"/>
      <c r="CRT64" s="460"/>
      <c r="CRU64" s="460"/>
      <c r="CRV64" s="460"/>
      <c r="CRW64" s="460"/>
      <c r="CRX64" s="460"/>
      <c r="CRY64" s="460"/>
      <c r="CRZ64" s="460"/>
      <c r="CSA64" s="460"/>
      <c r="CSB64" s="460"/>
      <c r="CSC64" s="460"/>
      <c r="CSD64" s="460"/>
      <c r="CSE64" s="460"/>
      <c r="CSF64" s="460"/>
      <c r="CSG64" s="460"/>
      <c r="CSH64" s="460"/>
      <c r="CSI64" s="460"/>
      <c r="CSJ64" s="460"/>
      <c r="CSK64" s="460"/>
      <c r="CSL64" s="460"/>
      <c r="CSM64" s="460"/>
      <c r="CSN64" s="460"/>
      <c r="CSO64" s="460"/>
      <c r="CSP64" s="460"/>
      <c r="CSQ64" s="460"/>
      <c r="CSR64" s="460"/>
      <c r="CSS64" s="460"/>
      <c r="CST64" s="460"/>
      <c r="CSU64" s="460"/>
      <c r="CSV64" s="460"/>
      <c r="CSW64" s="460"/>
      <c r="CSX64" s="460"/>
      <c r="CSY64" s="460"/>
      <c r="CSZ64" s="460"/>
      <c r="CTA64" s="460"/>
      <c r="CTB64" s="460"/>
      <c r="CTC64" s="460"/>
      <c r="CTD64" s="460"/>
      <c r="CTE64" s="460"/>
      <c r="CTF64" s="460"/>
      <c r="CTG64" s="460"/>
      <c r="CTH64" s="460"/>
      <c r="CTI64" s="460"/>
      <c r="CTJ64" s="460"/>
      <c r="CTK64" s="460"/>
      <c r="CTL64" s="460"/>
      <c r="CTM64" s="460"/>
      <c r="CTN64" s="460"/>
      <c r="CTO64" s="460"/>
      <c r="CTP64" s="460"/>
      <c r="CTQ64" s="460"/>
      <c r="CTR64" s="460"/>
      <c r="CTS64" s="460"/>
      <c r="CTT64" s="460"/>
      <c r="CTU64" s="460"/>
      <c r="CTV64" s="460"/>
      <c r="CTW64" s="460"/>
      <c r="CTX64" s="460"/>
      <c r="CTY64" s="460"/>
      <c r="CTZ64" s="460"/>
      <c r="CUA64" s="460"/>
      <c r="CUB64" s="460"/>
      <c r="CUC64" s="460"/>
      <c r="CUD64" s="460"/>
      <c r="CUE64" s="460"/>
      <c r="CUF64" s="460"/>
      <c r="CUG64" s="460"/>
      <c r="CUH64" s="460"/>
      <c r="CUI64" s="460"/>
      <c r="CUJ64" s="460"/>
      <c r="CUK64" s="460"/>
      <c r="CUL64" s="460"/>
      <c r="CUM64" s="460"/>
      <c r="CUN64" s="460"/>
      <c r="CUO64" s="460"/>
      <c r="CUP64" s="460"/>
      <c r="CUQ64" s="460"/>
      <c r="CUR64" s="460"/>
      <c r="CUS64" s="460"/>
      <c r="CUT64" s="460"/>
      <c r="CUU64" s="460"/>
      <c r="CUV64" s="460"/>
      <c r="CUW64" s="460"/>
      <c r="CUX64" s="460"/>
      <c r="CUY64" s="460"/>
      <c r="CUZ64" s="460"/>
      <c r="CVA64" s="460"/>
      <c r="CVB64" s="460"/>
      <c r="CVC64" s="460"/>
      <c r="CVD64" s="460"/>
      <c r="CVE64" s="460"/>
      <c r="CVF64" s="460"/>
      <c r="CVG64" s="460"/>
      <c r="CVH64" s="460"/>
      <c r="CVI64" s="460"/>
      <c r="CVJ64" s="460"/>
      <c r="CVK64" s="460"/>
      <c r="CVL64" s="460"/>
      <c r="CVM64" s="460"/>
      <c r="CVN64" s="460"/>
      <c r="CVO64" s="460"/>
      <c r="CVP64" s="460"/>
      <c r="CVQ64" s="460"/>
      <c r="CVR64" s="460"/>
      <c r="CVS64" s="460"/>
      <c r="CVT64" s="460"/>
      <c r="CVU64" s="460"/>
      <c r="CVV64" s="460"/>
      <c r="CVW64" s="460"/>
      <c r="CVX64" s="460"/>
      <c r="CVY64" s="460"/>
      <c r="CVZ64" s="460"/>
      <c r="CWA64" s="460"/>
      <c r="CWB64" s="460"/>
      <c r="CWC64" s="460"/>
      <c r="CWD64" s="460"/>
      <c r="CWE64" s="460"/>
      <c r="CWF64" s="460"/>
      <c r="CWG64" s="460"/>
      <c r="CWH64" s="460"/>
      <c r="CWI64" s="460"/>
      <c r="CWJ64" s="460"/>
      <c r="CWK64" s="460"/>
      <c r="CWL64" s="460"/>
      <c r="CWM64" s="460"/>
      <c r="CWN64" s="460"/>
      <c r="CWO64" s="460"/>
      <c r="CWP64" s="460"/>
      <c r="CWQ64" s="460"/>
      <c r="CWR64" s="460"/>
      <c r="CWS64" s="460"/>
      <c r="CWT64" s="460"/>
      <c r="CWU64" s="460"/>
      <c r="CWV64" s="460"/>
      <c r="CWW64" s="460"/>
      <c r="CWX64" s="460"/>
      <c r="CWY64" s="460"/>
      <c r="CWZ64" s="460"/>
      <c r="CXA64" s="460"/>
      <c r="CXB64" s="460"/>
      <c r="CXC64" s="460"/>
      <c r="CXD64" s="460"/>
      <c r="CXE64" s="460"/>
      <c r="CXF64" s="460"/>
      <c r="CXG64" s="460"/>
      <c r="CXH64" s="460"/>
      <c r="CXI64" s="460"/>
      <c r="CXJ64" s="460"/>
      <c r="CXK64" s="460"/>
      <c r="CXL64" s="460"/>
      <c r="CXM64" s="460"/>
      <c r="CXN64" s="460"/>
      <c r="CXO64" s="460"/>
      <c r="CXP64" s="460"/>
      <c r="CXQ64" s="460"/>
      <c r="CXR64" s="460"/>
      <c r="CXS64" s="460"/>
      <c r="CXT64" s="460"/>
      <c r="CXU64" s="460"/>
      <c r="CXV64" s="460"/>
      <c r="CXW64" s="460"/>
      <c r="CXX64" s="460"/>
      <c r="CXY64" s="460"/>
      <c r="CXZ64" s="460"/>
      <c r="CYA64" s="460"/>
      <c r="CYB64" s="460"/>
      <c r="CYC64" s="460"/>
      <c r="CYD64" s="460"/>
      <c r="CYE64" s="460"/>
      <c r="CYF64" s="460"/>
      <c r="CYG64" s="460"/>
      <c r="CYH64" s="460"/>
      <c r="CYI64" s="460"/>
      <c r="CYJ64" s="460"/>
      <c r="CYK64" s="460"/>
      <c r="CYL64" s="460"/>
      <c r="CYM64" s="460"/>
      <c r="CYN64" s="460"/>
      <c r="CYO64" s="460"/>
      <c r="CYP64" s="460"/>
      <c r="CYQ64" s="460"/>
      <c r="CYR64" s="460"/>
      <c r="CYS64" s="460"/>
      <c r="CYT64" s="460"/>
      <c r="CYU64" s="460"/>
      <c r="CYV64" s="460"/>
      <c r="CYW64" s="460"/>
      <c r="CYX64" s="460"/>
      <c r="CYY64" s="460"/>
      <c r="CYZ64" s="460"/>
      <c r="CZA64" s="460"/>
      <c r="CZB64" s="460"/>
      <c r="CZC64" s="460"/>
      <c r="CZD64" s="460"/>
      <c r="CZE64" s="460"/>
      <c r="CZF64" s="460"/>
      <c r="CZG64" s="460"/>
      <c r="CZH64" s="460"/>
      <c r="CZI64" s="460"/>
      <c r="CZJ64" s="460"/>
      <c r="CZK64" s="460"/>
      <c r="CZL64" s="460"/>
      <c r="CZM64" s="460"/>
      <c r="CZN64" s="460"/>
      <c r="CZO64" s="460"/>
      <c r="CZP64" s="460"/>
      <c r="CZQ64" s="460"/>
      <c r="CZR64" s="460"/>
      <c r="CZS64" s="460"/>
      <c r="CZT64" s="460"/>
      <c r="CZU64" s="460"/>
      <c r="CZV64" s="460"/>
      <c r="CZW64" s="460"/>
      <c r="CZX64" s="460"/>
      <c r="CZY64" s="460"/>
      <c r="CZZ64" s="460"/>
      <c r="DAA64" s="460"/>
      <c r="DAB64" s="460"/>
      <c r="DAC64" s="460"/>
      <c r="DAD64" s="460"/>
      <c r="DAE64" s="460"/>
      <c r="DAF64" s="460"/>
      <c r="DAG64" s="460"/>
      <c r="DAH64" s="460"/>
      <c r="DAI64" s="460"/>
      <c r="DAJ64" s="460"/>
      <c r="DAK64" s="460"/>
      <c r="DAL64" s="460"/>
      <c r="DAM64" s="460"/>
      <c r="DAN64" s="460"/>
      <c r="DAO64" s="460"/>
      <c r="DAP64" s="460"/>
      <c r="DAQ64" s="460"/>
      <c r="DAR64" s="460"/>
      <c r="DAS64" s="460"/>
      <c r="DAT64" s="460"/>
      <c r="DAU64" s="460"/>
      <c r="DAV64" s="460"/>
      <c r="DAW64" s="460"/>
      <c r="DAX64" s="460"/>
      <c r="DAY64" s="460"/>
      <c r="DAZ64" s="460"/>
      <c r="DBA64" s="460"/>
      <c r="DBB64" s="460"/>
      <c r="DBC64" s="460"/>
      <c r="DBD64" s="460"/>
      <c r="DBE64" s="460"/>
      <c r="DBF64" s="460"/>
      <c r="DBG64" s="460"/>
      <c r="DBH64" s="460"/>
      <c r="DBI64" s="460"/>
      <c r="DBJ64" s="460"/>
      <c r="DBK64" s="460"/>
      <c r="DBL64" s="460"/>
      <c r="DBM64" s="460"/>
      <c r="DBN64" s="460"/>
      <c r="DBO64" s="460"/>
      <c r="DBP64" s="460"/>
      <c r="DBQ64" s="460"/>
      <c r="DBR64" s="460"/>
      <c r="DBS64" s="460"/>
      <c r="DBT64" s="460"/>
      <c r="DBU64" s="460"/>
      <c r="DBV64" s="460"/>
      <c r="DBW64" s="460"/>
      <c r="DBX64" s="460"/>
      <c r="DBY64" s="460"/>
      <c r="DBZ64" s="460"/>
      <c r="DCA64" s="460"/>
      <c r="DCB64" s="460"/>
      <c r="DCC64" s="460"/>
      <c r="DCD64" s="460"/>
      <c r="DCE64" s="460"/>
      <c r="DCF64" s="460"/>
      <c r="DCG64" s="460"/>
      <c r="DCH64" s="460"/>
      <c r="DCI64" s="460"/>
      <c r="DCJ64" s="460"/>
      <c r="DCK64" s="460"/>
      <c r="DCL64" s="460"/>
      <c r="DCM64" s="460"/>
      <c r="DCN64" s="460"/>
      <c r="DCO64" s="460"/>
      <c r="DCP64" s="460"/>
      <c r="DCQ64" s="460"/>
      <c r="DCR64" s="460"/>
      <c r="DCS64" s="460"/>
      <c r="DCT64" s="460"/>
      <c r="DCU64" s="460"/>
      <c r="DCV64" s="460"/>
      <c r="DCW64" s="460"/>
      <c r="DCX64" s="460"/>
      <c r="DCY64" s="460"/>
      <c r="DCZ64" s="460"/>
      <c r="DDA64" s="460"/>
      <c r="DDB64" s="460"/>
      <c r="DDC64" s="460"/>
      <c r="DDD64" s="460"/>
      <c r="DDE64" s="460"/>
      <c r="DDF64" s="460"/>
      <c r="DDG64" s="460"/>
      <c r="DDH64" s="460"/>
      <c r="DDI64" s="460"/>
      <c r="DDJ64" s="460"/>
      <c r="DDK64" s="460"/>
      <c r="DDL64" s="460"/>
      <c r="DDM64" s="460"/>
      <c r="DDN64" s="460"/>
      <c r="DDO64" s="460"/>
      <c r="DDP64" s="460"/>
      <c r="DDQ64" s="460"/>
      <c r="DDR64" s="460"/>
      <c r="DDS64" s="460"/>
      <c r="DDT64" s="460"/>
      <c r="DDU64" s="460"/>
      <c r="DDV64" s="460"/>
      <c r="DDW64" s="460"/>
      <c r="DDX64" s="460"/>
      <c r="DDY64" s="460"/>
      <c r="DDZ64" s="460"/>
      <c r="DEA64" s="460"/>
      <c r="DEB64" s="460"/>
      <c r="DEC64" s="460"/>
      <c r="DED64" s="460"/>
      <c r="DEE64" s="460"/>
      <c r="DEF64" s="460"/>
      <c r="DEG64" s="460"/>
      <c r="DEH64" s="460"/>
      <c r="DEI64" s="460"/>
      <c r="DEJ64" s="460"/>
      <c r="DEK64" s="460"/>
      <c r="DEL64" s="460"/>
      <c r="DEM64" s="460"/>
      <c r="DEN64" s="460"/>
      <c r="DEO64" s="460"/>
      <c r="DEP64" s="460"/>
      <c r="DEQ64" s="460"/>
      <c r="DER64" s="460"/>
      <c r="DES64" s="460"/>
      <c r="DET64" s="460"/>
      <c r="DEU64" s="460"/>
      <c r="DEV64" s="460"/>
      <c r="DEW64" s="460"/>
      <c r="DEX64" s="460"/>
      <c r="DEY64" s="460"/>
      <c r="DEZ64" s="460"/>
      <c r="DFA64" s="460"/>
      <c r="DFB64" s="460"/>
      <c r="DFC64" s="460"/>
      <c r="DFD64" s="460"/>
      <c r="DFE64" s="460"/>
      <c r="DFF64" s="460"/>
      <c r="DFG64" s="460"/>
      <c r="DFH64" s="460"/>
      <c r="DFI64" s="460"/>
      <c r="DFJ64" s="460"/>
      <c r="DFK64" s="460"/>
      <c r="DFL64" s="460"/>
      <c r="DFM64" s="460"/>
      <c r="DFN64" s="460"/>
      <c r="DFO64" s="460"/>
      <c r="DFP64" s="460"/>
      <c r="DFQ64" s="460"/>
      <c r="DFR64" s="460"/>
      <c r="DFS64" s="460"/>
      <c r="DFT64" s="460"/>
      <c r="DFU64" s="460"/>
      <c r="DFV64" s="460"/>
      <c r="DFW64" s="460"/>
      <c r="DFX64" s="460"/>
      <c r="DFY64" s="460"/>
      <c r="DFZ64" s="460"/>
      <c r="DGA64" s="460"/>
      <c r="DGB64" s="460"/>
      <c r="DGC64" s="460"/>
      <c r="DGD64" s="460"/>
      <c r="DGE64" s="460"/>
      <c r="DGF64" s="460"/>
      <c r="DGG64" s="460"/>
      <c r="DGH64" s="460"/>
      <c r="DGI64" s="460"/>
      <c r="DGJ64" s="460"/>
      <c r="DGK64" s="460"/>
      <c r="DGL64" s="460"/>
      <c r="DGM64" s="460"/>
      <c r="DGN64" s="460"/>
      <c r="DGO64" s="460"/>
      <c r="DGP64" s="460"/>
      <c r="DGQ64" s="460"/>
      <c r="DGR64" s="460"/>
      <c r="DGS64" s="460"/>
      <c r="DGT64" s="460"/>
      <c r="DGU64" s="460"/>
      <c r="DGV64" s="460"/>
      <c r="DGW64" s="460"/>
      <c r="DGX64" s="460"/>
      <c r="DGY64" s="460"/>
      <c r="DGZ64" s="460"/>
      <c r="DHA64" s="460"/>
      <c r="DHB64" s="460"/>
      <c r="DHC64" s="460"/>
      <c r="DHD64" s="460"/>
      <c r="DHE64" s="460"/>
      <c r="DHF64" s="460"/>
      <c r="DHG64" s="460"/>
      <c r="DHH64" s="460"/>
      <c r="DHI64" s="460"/>
      <c r="DHJ64" s="460"/>
      <c r="DHK64" s="460"/>
      <c r="DHL64" s="460"/>
      <c r="DHM64" s="460"/>
      <c r="DHN64" s="460"/>
      <c r="DHO64" s="460"/>
      <c r="DHP64" s="460"/>
      <c r="DHQ64" s="460"/>
      <c r="DHR64" s="460"/>
      <c r="DHS64" s="460"/>
      <c r="DHT64" s="460"/>
      <c r="DHU64" s="460"/>
      <c r="DHV64" s="460"/>
      <c r="DHW64" s="460"/>
      <c r="DHX64" s="460"/>
      <c r="DHY64" s="460"/>
      <c r="DHZ64" s="460"/>
      <c r="DIA64" s="460"/>
      <c r="DIB64" s="460"/>
      <c r="DIC64" s="460"/>
      <c r="DID64" s="460"/>
      <c r="DIE64" s="460"/>
      <c r="DIF64" s="460"/>
      <c r="DIG64" s="460"/>
      <c r="DIH64" s="460"/>
      <c r="DII64" s="460"/>
      <c r="DIJ64" s="460"/>
      <c r="DIK64" s="460"/>
      <c r="DIL64" s="460"/>
      <c r="DIM64" s="460"/>
      <c r="DIN64" s="460"/>
      <c r="DIO64" s="460"/>
      <c r="DIP64" s="460"/>
      <c r="DIQ64" s="460"/>
      <c r="DIR64" s="460"/>
      <c r="DIS64" s="460"/>
      <c r="DIT64" s="460"/>
      <c r="DIU64" s="460"/>
      <c r="DIV64" s="460"/>
      <c r="DIW64" s="460"/>
      <c r="DIX64" s="460"/>
      <c r="DIY64" s="460"/>
      <c r="DIZ64" s="460"/>
      <c r="DJA64" s="460"/>
      <c r="DJB64" s="460"/>
      <c r="DJC64" s="460"/>
      <c r="DJD64" s="460"/>
      <c r="DJE64" s="460"/>
      <c r="DJF64" s="460"/>
      <c r="DJG64" s="460"/>
      <c r="DJH64" s="460"/>
      <c r="DJI64" s="460"/>
      <c r="DJJ64" s="460"/>
      <c r="DJK64" s="460"/>
      <c r="DJL64" s="460"/>
      <c r="DJM64" s="460"/>
      <c r="DJN64" s="460"/>
      <c r="DJO64" s="460"/>
      <c r="DJP64" s="460"/>
      <c r="DJQ64" s="460"/>
      <c r="DJR64" s="460"/>
      <c r="DJS64" s="460"/>
      <c r="DJT64" s="460"/>
      <c r="DJU64" s="460"/>
      <c r="DJV64" s="460"/>
      <c r="DJW64" s="460"/>
      <c r="DJX64" s="460"/>
      <c r="DJY64" s="460"/>
      <c r="DJZ64" s="460"/>
      <c r="DKA64" s="460"/>
      <c r="DKB64" s="460"/>
      <c r="DKC64" s="460"/>
      <c r="DKD64" s="460"/>
      <c r="DKE64" s="460"/>
      <c r="DKF64" s="460"/>
      <c r="DKG64" s="460"/>
      <c r="DKH64" s="460"/>
      <c r="DKI64" s="460"/>
      <c r="DKJ64" s="460"/>
      <c r="DKK64" s="460"/>
      <c r="DKL64" s="460"/>
      <c r="DKM64" s="460"/>
      <c r="DKN64" s="460"/>
      <c r="DKO64" s="460"/>
      <c r="DKP64" s="460"/>
      <c r="DKQ64" s="460"/>
      <c r="DKR64" s="460"/>
      <c r="DKS64" s="460"/>
      <c r="DKT64" s="460"/>
      <c r="DKU64" s="460"/>
      <c r="DKV64" s="460"/>
      <c r="DKW64" s="460"/>
      <c r="DKX64" s="460"/>
      <c r="DKY64" s="460"/>
      <c r="DKZ64" s="460"/>
      <c r="DLA64" s="460"/>
      <c r="DLB64" s="460"/>
      <c r="DLC64" s="460"/>
      <c r="DLD64" s="460"/>
      <c r="DLE64" s="460"/>
      <c r="DLF64" s="460"/>
      <c r="DLG64" s="460"/>
      <c r="DLH64" s="460"/>
      <c r="DLI64" s="460"/>
      <c r="DLJ64" s="460"/>
      <c r="DLK64" s="460"/>
      <c r="DLL64" s="460"/>
      <c r="DLM64" s="460"/>
      <c r="DLN64" s="460"/>
      <c r="DLO64" s="460"/>
      <c r="DLP64" s="460"/>
      <c r="DLQ64" s="460"/>
      <c r="DLR64" s="460"/>
      <c r="DLS64" s="460"/>
      <c r="DLT64" s="460"/>
      <c r="DLU64" s="460"/>
      <c r="DLV64" s="460"/>
      <c r="DLW64" s="460"/>
      <c r="DLX64" s="460"/>
      <c r="DLY64" s="460"/>
      <c r="DLZ64" s="460"/>
      <c r="DMA64" s="460"/>
      <c r="DMB64" s="460"/>
      <c r="DMC64" s="460"/>
      <c r="DMD64" s="460"/>
      <c r="DME64" s="460"/>
      <c r="DMF64" s="460"/>
      <c r="DMG64" s="460"/>
      <c r="DMH64" s="460"/>
      <c r="DMI64" s="460"/>
      <c r="DMJ64" s="460"/>
      <c r="DMK64" s="460"/>
      <c r="DML64" s="460"/>
      <c r="DMM64" s="460"/>
      <c r="DMN64" s="460"/>
      <c r="DMO64" s="460"/>
      <c r="DMP64" s="460"/>
      <c r="DMQ64" s="460"/>
      <c r="DMR64" s="460"/>
      <c r="DMS64" s="460"/>
      <c r="DMT64" s="460"/>
      <c r="DMU64" s="460"/>
      <c r="DMV64" s="460"/>
      <c r="DMW64" s="460"/>
      <c r="DMX64" s="460"/>
      <c r="DMY64" s="460"/>
      <c r="DMZ64" s="460"/>
      <c r="DNA64" s="460"/>
      <c r="DNB64" s="460"/>
      <c r="DNC64" s="460"/>
      <c r="DND64" s="460"/>
      <c r="DNE64" s="460"/>
      <c r="DNF64" s="460"/>
      <c r="DNG64" s="460"/>
      <c r="DNH64" s="460"/>
      <c r="DNI64" s="460"/>
      <c r="DNJ64" s="460"/>
      <c r="DNK64" s="460"/>
      <c r="DNL64" s="460"/>
      <c r="DNM64" s="460"/>
      <c r="DNN64" s="460"/>
      <c r="DNO64" s="460"/>
      <c r="DNP64" s="460"/>
      <c r="DNQ64" s="460"/>
      <c r="DNR64" s="460"/>
      <c r="DNS64" s="460"/>
      <c r="DNT64" s="460"/>
      <c r="DNU64" s="460"/>
      <c r="DNV64" s="460"/>
      <c r="DNW64" s="460"/>
      <c r="DNX64" s="460"/>
      <c r="DNY64" s="460"/>
      <c r="DNZ64" s="460"/>
      <c r="DOA64" s="460"/>
      <c r="DOB64" s="460"/>
      <c r="DOC64" s="460"/>
      <c r="DOD64" s="460"/>
      <c r="DOE64" s="460"/>
      <c r="DOF64" s="460"/>
      <c r="DOG64" s="460"/>
      <c r="DOH64" s="460"/>
      <c r="DOI64" s="460"/>
      <c r="DOJ64" s="460"/>
      <c r="DOK64" s="460"/>
      <c r="DOL64" s="460"/>
      <c r="DOM64" s="460"/>
      <c r="DON64" s="460"/>
      <c r="DOO64" s="460"/>
      <c r="DOP64" s="460"/>
      <c r="DOQ64" s="460"/>
      <c r="DOR64" s="460"/>
      <c r="DOS64" s="460"/>
      <c r="DOT64" s="460"/>
      <c r="DOU64" s="460"/>
      <c r="DOV64" s="460"/>
      <c r="DOW64" s="460"/>
      <c r="DOX64" s="460"/>
      <c r="DOY64" s="460"/>
      <c r="DOZ64" s="460"/>
      <c r="DPA64" s="460"/>
      <c r="DPB64" s="460"/>
      <c r="DPC64" s="460"/>
      <c r="DPD64" s="460"/>
      <c r="DPE64" s="460"/>
      <c r="DPF64" s="460"/>
      <c r="DPG64" s="460"/>
      <c r="DPH64" s="460"/>
      <c r="DPI64" s="460"/>
      <c r="DPJ64" s="460"/>
      <c r="DPK64" s="460"/>
      <c r="DPL64" s="460"/>
      <c r="DPM64" s="460"/>
      <c r="DPN64" s="460"/>
      <c r="DPO64" s="460"/>
      <c r="DPP64" s="460"/>
      <c r="DPQ64" s="460"/>
      <c r="DPR64" s="460"/>
      <c r="DPS64" s="460"/>
      <c r="DPT64" s="460"/>
      <c r="DPU64" s="460"/>
      <c r="DPV64" s="460"/>
      <c r="DPW64" s="460"/>
      <c r="DPX64" s="460"/>
      <c r="DPY64" s="460"/>
      <c r="DPZ64" s="460"/>
      <c r="DQA64" s="460"/>
      <c r="DQB64" s="460"/>
      <c r="DQC64" s="460"/>
      <c r="DQD64" s="460"/>
      <c r="DQE64" s="460"/>
      <c r="DQF64" s="460"/>
      <c r="DQG64" s="460"/>
      <c r="DQH64" s="460"/>
      <c r="DQI64" s="460"/>
      <c r="DQJ64" s="460"/>
      <c r="DQK64" s="460"/>
      <c r="DQL64" s="460"/>
      <c r="DQM64" s="460"/>
      <c r="DQN64" s="460"/>
      <c r="DQO64" s="460"/>
      <c r="DQP64" s="460"/>
      <c r="DQQ64" s="460"/>
      <c r="DQR64" s="460"/>
      <c r="DQS64" s="460"/>
      <c r="DQT64" s="460"/>
      <c r="DQU64" s="460"/>
      <c r="DQV64" s="460"/>
      <c r="DQW64" s="460"/>
      <c r="DQX64" s="460"/>
      <c r="DQY64" s="460"/>
      <c r="DQZ64" s="460"/>
      <c r="DRA64" s="460"/>
      <c r="DRB64" s="460"/>
      <c r="DRC64" s="460"/>
      <c r="DRD64" s="460"/>
      <c r="DRE64" s="460"/>
      <c r="DRF64" s="460"/>
      <c r="DRG64" s="460"/>
      <c r="DRH64" s="460"/>
      <c r="DRI64" s="460"/>
      <c r="DRJ64" s="460"/>
      <c r="DRK64" s="460"/>
      <c r="DRL64" s="460"/>
      <c r="DRM64" s="460"/>
      <c r="DRN64" s="460"/>
      <c r="DRO64" s="460"/>
      <c r="DRP64" s="460"/>
      <c r="DRQ64" s="460"/>
      <c r="DRR64" s="460"/>
      <c r="DRS64" s="460"/>
      <c r="DRT64" s="460"/>
      <c r="DRU64" s="460"/>
      <c r="DRV64" s="460"/>
      <c r="DRW64" s="460"/>
      <c r="DRX64" s="460"/>
      <c r="DRY64" s="460"/>
      <c r="DRZ64" s="460"/>
      <c r="DSA64" s="460"/>
      <c r="DSB64" s="460"/>
      <c r="DSC64" s="460"/>
      <c r="DSD64" s="460"/>
      <c r="DSE64" s="460"/>
      <c r="DSF64" s="460"/>
      <c r="DSG64" s="460"/>
      <c r="DSH64" s="460"/>
      <c r="DSI64" s="460"/>
      <c r="DSJ64" s="460"/>
      <c r="DSK64" s="460"/>
      <c r="DSL64" s="460"/>
      <c r="DSM64" s="460"/>
      <c r="DSN64" s="460"/>
      <c r="DSO64" s="460"/>
      <c r="DSP64" s="460"/>
      <c r="DSQ64" s="460"/>
      <c r="DSR64" s="460"/>
      <c r="DSS64" s="460"/>
      <c r="DST64" s="460"/>
      <c r="DSU64" s="460"/>
      <c r="DSV64" s="460"/>
      <c r="DSW64" s="460"/>
      <c r="DSX64" s="460"/>
      <c r="DSY64" s="460"/>
      <c r="DSZ64" s="460"/>
      <c r="DTA64" s="460"/>
      <c r="DTB64" s="460"/>
      <c r="DTC64" s="460"/>
      <c r="DTD64" s="460"/>
      <c r="DTE64" s="460"/>
      <c r="DTF64" s="460"/>
      <c r="DTG64" s="460"/>
      <c r="DTH64" s="460"/>
      <c r="DTI64" s="460"/>
      <c r="DTJ64" s="460"/>
      <c r="DTK64" s="460"/>
      <c r="DTL64" s="460"/>
      <c r="DTM64" s="460"/>
      <c r="DTN64" s="460"/>
      <c r="DTO64" s="460"/>
      <c r="DTP64" s="460"/>
      <c r="DTQ64" s="460"/>
      <c r="DTR64" s="460"/>
      <c r="DTS64" s="460"/>
      <c r="DTT64" s="460"/>
      <c r="DTU64" s="460"/>
      <c r="DTV64" s="460"/>
      <c r="DTW64" s="460"/>
      <c r="DTX64" s="460"/>
      <c r="DTY64" s="460"/>
      <c r="DTZ64" s="460"/>
      <c r="DUA64" s="460"/>
      <c r="DUB64" s="460"/>
      <c r="DUC64" s="460"/>
      <c r="DUD64" s="460"/>
      <c r="DUE64" s="460"/>
      <c r="DUF64" s="460"/>
      <c r="DUG64" s="460"/>
      <c r="DUH64" s="460"/>
      <c r="DUI64" s="460"/>
      <c r="DUJ64" s="460"/>
      <c r="DUK64" s="460"/>
      <c r="DUL64" s="460"/>
      <c r="DUM64" s="460"/>
      <c r="DUN64" s="460"/>
      <c r="DUO64" s="460"/>
      <c r="DUP64" s="460"/>
      <c r="DUQ64" s="460"/>
      <c r="DUR64" s="460"/>
      <c r="DUS64" s="460"/>
      <c r="DUT64" s="460"/>
      <c r="DUU64" s="460"/>
      <c r="DUV64" s="460"/>
      <c r="DUW64" s="460"/>
      <c r="DUX64" s="460"/>
      <c r="DUY64" s="460"/>
      <c r="DUZ64" s="460"/>
      <c r="DVA64" s="460"/>
      <c r="DVB64" s="460"/>
      <c r="DVC64" s="460"/>
      <c r="DVD64" s="460"/>
      <c r="DVE64" s="460"/>
      <c r="DVF64" s="460"/>
      <c r="DVG64" s="460"/>
      <c r="DVH64" s="460"/>
      <c r="DVI64" s="460"/>
      <c r="DVJ64" s="460"/>
      <c r="DVK64" s="460"/>
      <c r="DVL64" s="460"/>
      <c r="DVM64" s="460"/>
      <c r="DVN64" s="460"/>
      <c r="DVO64" s="460"/>
      <c r="DVP64" s="460"/>
      <c r="DVQ64" s="460"/>
      <c r="DVR64" s="460"/>
      <c r="DVS64" s="460"/>
      <c r="DVT64" s="460"/>
      <c r="DVU64" s="460"/>
      <c r="DVV64" s="460"/>
      <c r="DVW64" s="460"/>
      <c r="DVX64" s="460"/>
      <c r="DVY64" s="460"/>
      <c r="DVZ64" s="460"/>
      <c r="DWA64" s="460"/>
      <c r="DWB64" s="460"/>
      <c r="DWC64" s="460"/>
      <c r="DWD64" s="460"/>
      <c r="DWE64" s="460"/>
      <c r="DWF64" s="460"/>
      <c r="DWG64" s="460"/>
      <c r="DWH64" s="460"/>
      <c r="DWI64" s="460"/>
      <c r="DWJ64" s="460"/>
      <c r="DWK64" s="460"/>
      <c r="DWL64" s="460"/>
      <c r="DWM64" s="460"/>
      <c r="DWN64" s="460"/>
      <c r="DWO64" s="460"/>
      <c r="DWP64" s="460"/>
      <c r="DWQ64" s="460"/>
      <c r="DWR64" s="460"/>
      <c r="DWS64" s="460"/>
      <c r="DWT64" s="460"/>
      <c r="DWU64" s="460"/>
      <c r="DWV64" s="460"/>
      <c r="DWW64" s="460"/>
      <c r="DWX64" s="460"/>
      <c r="DWY64" s="460"/>
      <c r="DWZ64" s="460"/>
      <c r="DXA64" s="460"/>
      <c r="DXB64" s="460"/>
      <c r="DXC64" s="460"/>
      <c r="DXD64" s="460"/>
      <c r="DXE64" s="460"/>
      <c r="DXF64" s="460"/>
      <c r="DXG64" s="460"/>
      <c r="DXH64" s="460"/>
      <c r="DXI64" s="460"/>
      <c r="DXJ64" s="460"/>
      <c r="DXK64" s="460"/>
      <c r="DXL64" s="460"/>
      <c r="DXM64" s="460"/>
      <c r="DXN64" s="460"/>
      <c r="DXO64" s="460"/>
      <c r="DXP64" s="460"/>
      <c r="DXQ64" s="460"/>
      <c r="DXR64" s="460"/>
      <c r="DXS64" s="460"/>
      <c r="DXT64" s="460"/>
      <c r="DXU64" s="460"/>
      <c r="DXV64" s="460"/>
      <c r="DXW64" s="460"/>
      <c r="DXX64" s="460"/>
      <c r="DXY64" s="460"/>
      <c r="DXZ64" s="460"/>
      <c r="DYA64" s="460"/>
      <c r="DYB64" s="460"/>
      <c r="DYC64" s="460"/>
      <c r="DYD64" s="460"/>
      <c r="DYE64" s="460"/>
      <c r="DYF64" s="460"/>
      <c r="DYG64" s="460"/>
      <c r="DYH64" s="460"/>
      <c r="DYI64" s="460"/>
      <c r="DYJ64" s="460"/>
      <c r="DYK64" s="460"/>
      <c r="DYL64" s="460"/>
      <c r="DYM64" s="460"/>
      <c r="DYN64" s="460"/>
      <c r="DYO64" s="460"/>
      <c r="DYP64" s="460"/>
      <c r="DYQ64" s="460"/>
      <c r="DYR64" s="460"/>
      <c r="DYS64" s="460"/>
      <c r="DYT64" s="460"/>
      <c r="DYU64" s="460"/>
      <c r="DYV64" s="460"/>
      <c r="DYW64" s="460"/>
      <c r="DYX64" s="460"/>
      <c r="DYY64" s="460"/>
      <c r="DYZ64" s="460"/>
      <c r="DZA64" s="460"/>
      <c r="DZB64" s="460"/>
      <c r="DZC64" s="460"/>
      <c r="DZD64" s="460"/>
      <c r="DZE64" s="460"/>
      <c r="DZF64" s="460"/>
      <c r="DZG64" s="460"/>
      <c r="DZH64" s="460"/>
      <c r="DZI64" s="460"/>
      <c r="DZJ64" s="460"/>
      <c r="DZK64" s="460"/>
      <c r="DZL64" s="460"/>
      <c r="DZM64" s="460"/>
      <c r="DZN64" s="460"/>
      <c r="DZO64" s="460"/>
      <c r="DZP64" s="460"/>
      <c r="DZQ64" s="460"/>
      <c r="DZR64" s="460"/>
      <c r="DZS64" s="460"/>
      <c r="DZT64" s="460"/>
      <c r="DZU64" s="460"/>
      <c r="DZV64" s="460"/>
      <c r="DZW64" s="460"/>
      <c r="DZX64" s="460"/>
      <c r="DZY64" s="460"/>
      <c r="DZZ64" s="460"/>
      <c r="EAA64" s="460"/>
      <c r="EAB64" s="460"/>
      <c r="EAC64" s="460"/>
      <c r="EAD64" s="460"/>
      <c r="EAE64" s="460"/>
      <c r="EAF64" s="460"/>
      <c r="EAG64" s="460"/>
      <c r="EAH64" s="460"/>
      <c r="EAI64" s="460"/>
      <c r="EAJ64" s="460"/>
      <c r="EAK64" s="460"/>
      <c r="EAL64" s="460"/>
      <c r="EAM64" s="460"/>
      <c r="EAN64" s="460"/>
      <c r="EAO64" s="460"/>
      <c r="EAP64" s="460"/>
      <c r="EAQ64" s="460"/>
      <c r="EAR64" s="460"/>
      <c r="EAS64" s="460"/>
      <c r="EAT64" s="460"/>
      <c r="EAU64" s="460"/>
      <c r="EAV64" s="460"/>
      <c r="EAW64" s="460"/>
      <c r="EAX64" s="460"/>
      <c r="EAY64" s="460"/>
      <c r="EAZ64" s="460"/>
      <c r="EBA64" s="460"/>
      <c r="EBB64" s="460"/>
      <c r="EBC64" s="460"/>
      <c r="EBD64" s="460"/>
      <c r="EBE64" s="460"/>
      <c r="EBF64" s="460"/>
      <c r="EBG64" s="460"/>
      <c r="EBH64" s="460"/>
      <c r="EBI64" s="460"/>
      <c r="EBJ64" s="460"/>
      <c r="EBK64" s="460"/>
      <c r="EBL64" s="460"/>
      <c r="EBM64" s="460"/>
      <c r="EBN64" s="460"/>
      <c r="EBO64" s="460"/>
      <c r="EBP64" s="460"/>
      <c r="EBQ64" s="460"/>
      <c r="EBR64" s="460"/>
      <c r="EBS64" s="460"/>
      <c r="EBT64" s="460"/>
      <c r="EBU64" s="460"/>
      <c r="EBV64" s="460"/>
      <c r="EBW64" s="460"/>
      <c r="EBX64" s="460"/>
      <c r="EBY64" s="460"/>
      <c r="EBZ64" s="460"/>
      <c r="ECA64" s="460"/>
      <c r="ECB64" s="460"/>
      <c r="ECC64" s="460"/>
      <c r="ECD64" s="460"/>
      <c r="ECE64" s="460"/>
      <c r="ECF64" s="460"/>
      <c r="ECG64" s="460"/>
      <c r="ECH64" s="460"/>
      <c r="ECI64" s="460"/>
      <c r="ECJ64" s="460"/>
      <c r="ECK64" s="460"/>
      <c r="ECL64" s="460"/>
      <c r="ECM64" s="460"/>
      <c r="ECN64" s="460"/>
      <c r="ECO64" s="460"/>
      <c r="ECP64" s="460"/>
      <c r="ECQ64" s="460"/>
      <c r="ECR64" s="460"/>
      <c r="ECS64" s="460"/>
      <c r="ECT64" s="460"/>
      <c r="ECU64" s="460"/>
      <c r="ECV64" s="460"/>
      <c r="ECW64" s="460"/>
      <c r="ECX64" s="460"/>
      <c r="ECY64" s="460"/>
      <c r="ECZ64" s="460"/>
      <c r="EDA64" s="460"/>
      <c r="EDB64" s="460"/>
      <c r="EDC64" s="460"/>
      <c r="EDD64" s="460"/>
      <c r="EDE64" s="460"/>
      <c r="EDF64" s="460"/>
      <c r="EDG64" s="460"/>
      <c r="EDH64" s="460"/>
      <c r="EDI64" s="460"/>
      <c r="EDJ64" s="460"/>
      <c r="EDK64" s="460"/>
      <c r="EDL64" s="460"/>
      <c r="EDM64" s="460"/>
      <c r="EDN64" s="460"/>
      <c r="EDO64" s="460"/>
      <c r="EDP64" s="460"/>
      <c r="EDQ64" s="460"/>
      <c r="EDR64" s="460"/>
      <c r="EDS64" s="460"/>
      <c r="EDT64" s="460"/>
      <c r="EDU64" s="460"/>
      <c r="EDV64" s="460"/>
      <c r="EDW64" s="460"/>
      <c r="EDX64" s="460"/>
      <c r="EDY64" s="460"/>
      <c r="EDZ64" s="460"/>
      <c r="EEA64" s="460"/>
      <c r="EEB64" s="460"/>
      <c r="EEC64" s="460"/>
      <c r="EED64" s="460"/>
      <c r="EEE64" s="460"/>
      <c r="EEF64" s="460"/>
      <c r="EEG64" s="460"/>
      <c r="EEH64" s="460"/>
      <c r="EEI64" s="460"/>
      <c r="EEJ64" s="460"/>
      <c r="EEK64" s="460"/>
      <c r="EEL64" s="460"/>
      <c r="EEM64" s="460"/>
      <c r="EEN64" s="460"/>
      <c r="EEO64" s="460"/>
      <c r="EEP64" s="460"/>
      <c r="EEQ64" s="460"/>
      <c r="EER64" s="460"/>
      <c r="EES64" s="460"/>
      <c r="EET64" s="460"/>
      <c r="EEU64" s="460"/>
      <c r="EEV64" s="460"/>
      <c r="EEW64" s="460"/>
      <c r="EEX64" s="460"/>
      <c r="EEY64" s="460"/>
      <c r="EEZ64" s="460"/>
      <c r="EFA64" s="460"/>
      <c r="EFB64" s="460"/>
      <c r="EFC64" s="460"/>
      <c r="EFD64" s="460"/>
      <c r="EFE64" s="460"/>
      <c r="EFF64" s="460"/>
      <c r="EFG64" s="460"/>
      <c r="EFH64" s="460"/>
      <c r="EFI64" s="460"/>
      <c r="EFJ64" s="460"/>
      <c r="EFK64" s="460"/>
      <c r="EFL64" s="460"/>
      <c r="EFM64" s="460"/>
      <c r="EFN64" s="460"/>
      <c r="EFO64" s="460"/>
      <c r="EFP64" s="460"/>
      <c r="EFQ64" s="460"/>
      <c r="EFR64" s="460"/>
      <c r="EFS64" s="460"/>
      <c r="EFT64" s="460"/>
      <c r="EFU64" s="460"/>
      <c r="EFV64" s="460"/>
      <c r="EFW64" s="460"/>
      <c r="EFX64" s="460"/>
      <c r="EFY64" s="460"/>
      <c r="EFZ64" s="460"/>
      <c r="EGA64" s="460"/>
      <c r="EGB64" s="460"/>
      <c r="EGC64" s="460"/>
      <c r="EGD64" s="460"/>
      <c r="EGE64" s="460"/>
      <c r="EGF64" s="460"/>
      <c r="EGG64" s="460"/>
      <c r="EGH64" s="460"/>
      <c r="EGI64" s="460"/>
      <c r="EGJ64" s="460"/>
      <c r="EGK64" s="460"/>
      <c r="EGL64" s="460"/>
      <c r="EGM64" s="460"/>
      <c r="EGN64" s="460"/>
      <c r="EGO64" s="460"/>
      <c r="EGP64" s="460"/>
      <c r="EGQ64" s="460"/>
      <c r="EGR64" s="460"/>
      <c r="EGS64" s="460"/>
      <c r="EGT64" s="460"/>
      <c r="EGU64" s="460"/>
      <c r="EGV64" s="460"/>
      <c r="EGW64" s="460"/>
      <c r="EGX64" s="460"/>
      <c r="EGY64" s="460"/>
      <c r="EGZ64" s="460"/>
      <c r="EHA64" s="460"/>
      <c r="EHB64" s="460"/>
      <c r="EHC64" s="460"/>
      <c r="EHD64" s="460"/>
      <c r="EHE64" s="460"/>
      <c r="EHF64" s="460"/>
      <c r="EHG64" s="460"/>
      <c r="EHH64" s="460"/>
      <c r="EHI64" s="460"/>
      <c r="EHJ64" s="460"/>
      <c r="EHK64" s="460"/>
      <c r="EHL64" s="460"/>
      <c r="EHM64" s="460"/>
      <c r="EHN64" s="460"/>
      <c r="EHO64" s="460"/>
      <c r="EHP64" s="460"/>
      <c r="EHQ64" s="460"/>
      <c r="EHR64" s="460"/>
      <c r="EHS64" s="460"/>
      <c r="EHT64" s="460"/>
      <c r="EHU64" s="460"/>
      <c r="EHV64" s="460"/>
      <c r="EHW64" s="460"/>
      <c r="EHX64" s="460"/>
      <c r="EHY64" s="460"/>
      <c r="EHZ64" s="460"/>
      <c r="EIA64" s="460"/>
      <c r="EIB64" s="460"/>
      <c r="EIC64" s="460"/>
      <c r="EID64" s="460"/>
      <c r="EIE64" s="460"/>
      <c r="EIF64" s="460"/>
      <c r="EIG64" s="460"/>
      <c r="EIH64" s="460"/>
      <c r="EII64" s="460"/>
      <c r="EIJ64" s="460"/>
      <c r="EIK64" s="460"/>
      <c r="EIL64" s="460"/>
      <c r="EIM64" s="460"/>
      <c r="EIN64" s="460"/>
      <c r="EIO64" s="460"/>
      <c r="EIP64" s="460"/>
      <c r="EIQ64" s="460"/>
      <c r="EIR64" s="460"/>
      <c r="EIS64" s="460"/>
      <c r="EIT64" s="460"/>
      <c r="EIU64" s="460"/>
      <c r="EIV64" s="460"/>
      <c r="EIW64" s="460"/>
      <c r="EIX64" s="460"/>
      <c r="EIY64" s="460"/>
      <c r="EIZ64" s="460"/>
      <c r="EJA64" s="460"/>
      <c r="EJB64" s="460"/>
      <c r="EJC64" s="460"/>
      <c r="EJD64" s="460"/>
      <c r="EJE64" s="460"/>
      <c r="EJF64" s="460"/>
      <c r="EJG64" s="460"/>
      <c r="EJH64" s="460"/>
      <c r="EJI64" s="460"/>
      <c r="EJJ64" s="460"/>
      <c r="EJK64" s="460"/>
      <c r="EJL64" s="460"/>
      <c r="EJM64" s="460"/>
      <c r="EJN64" s="460"/>
      <c r="EJO64" s="460"/>
      <c r="EJP64" s="460"/>
      <c r="EJQ64" s="460"/>
      <c r="EJR64" s="460"/>
      <c r="EJS64" s="460"/>
      <c r="EJT64" s="460"/>
      <c r="EJU64" s="460"/>
      <c r="EJV64" s="460"/>
      <c r="EJW64" s="460"/>
      <c r="EJX64" s="460"/>
      <c r="EJY64" s="460"/>
      <c r="EJZ64" s="460"/>
      <c r="EKA64" s="460"/>
      <c r="EKB64" s="460"/>
      <c r="EKC64" s="460"/>
      <c r="EKD64" s="460"/>
      <c r="EKE64" s="460"/>
      <c r="EKF64" s="460"/>
      <c r="EKG64" s="460"/>
      <c r="EKH64" s="460"/>
      <c r="EKI64" s="460"/>
      <c r="EKJ64" s="460"/>
      <c r="EKK64" s="460"/>
      <c r="EKL64" s="460"/>
      <c r="EKM64" s="460"/>
      <c r="EKN64" s="460"/>
      <c r="EKO64" s="460"/>
      <c r="EKP64" s="460"/>
      <c r="EKQ64" s="460"/>
      <c r="EKR64" s="460"/>
      <c r="EKS64" s="460"/>
      <c r="EKT64" s="460"/>
      <c r="EKU64" s="460"/>
      <c r="EKV64" s="460"/>
      <c r="EKW64" s="460"/>
      <c r="EKX64" s="460"/>
      <c r="EKY64" s="460"/>
      <c r="EKZ64" s="460"/>
      <c r="ELA64" s="460"/>
      <c r="ELB64" s="460"/>
      <c r="ELC64" s="460"/>
      <c r="ELD64" s="460"/>
      <c r="ELE64" s="460"/>
      <c r="ELF64" s="460"/>
      <c r="ELG64" s="460"/>
      <c r="ELH64" s="460"/>
      <c r="ELI64" s="460"/>
      <c r="ELJ64" s="460"/>
      <c r="ELK64" s="460"/>
      <c r="ELL64" s="460"/>
      <c r="ELM64" s="460"/>
      <c r="ELN64" s="460"/>
      <c r="ELO64" s="460"/>
      <c r="ELP64" s="460"/>
      <c r="ELQ64" s="460"/>
      <c r="ELR64" s="460"/>
      <c r="ELS64" s="460"/>
      <c r="ELT64" s="460"/>
      <c r="ELU64" s="460"/>
      <c r="ELV64" s="460"/>
      <c r="ELW64" s="460"/>
      <c r="ELX64" s="460"/>
      <c r="ELY64" s="460"/>
      <c r="ELZ64" s="460"/>
      <c r="EMA64" s="460"/>
      <c r="EMB64" s="460"/>
      <c r="EMC64" s="460"/>
      <c r="EMD64" s="460"/>
      <c r="EME64" s="460"/>
      <c r="EMF64" s="460"/>
      <c r="EMG64" s="460"/>
      <c r="EMH64" s="460"/>
      <c r="EMI64" s="460"/>
      <c r="EMJ64" s="460"/>
      <c r="EMK64" s="460"/>
      <c r="EML64" s="460"/>
      <c r="EMM64" s="460"/>
      <c r="EMN64" s="460"/>
      <c r="EMO64" s="460"/>
      <c r="EMP64" s="460"/>
      <c r="EMQ64" s="460"/>
      <c r="EMR64" s="460"/>
      <c r="EMS64" s="460"/>
      <c r="EMT64" s="460"/>
      <c r="EMU64" s="460"/>
      <c r="EMV64" s="460"/>
      <c r="EMW64" s="460"/>
      <c r="EMX64" s="460"/>
      <c r="EMY64" s="460"/>
      <c r="EMZ64" s="460"/>
      <c r="ENA64" s="460"/>
      <c r="ENB64" s="460"/>
      <c r="ENC64" s="460"/>
      <c r="END64" s="460"/>
      <c r="ENE64" s="460"/>
      <c r="ENF64" s="460"/>
      <c r="ENG64" s="460"/>
      <c r="ENH64" s="460"/>
      <c r="ENI64" s="460"/>
      <c r="ENJ64" s="460"/>
      <c r="ENK64" s="460"/>
      <c r="ENL64" s="460"/>
      <c r="ENM64" s="460"/>
      <c r="ENN64" s="460"/>
      <c r="ENO64" s="460"/>
      <c r="ENP64" s="460"/>
      <c r="ENQ64" s="460"/>
      <c r="ENR64" s="460"/>
      <c r="ENS64" s="460"/>
      <c r="ENT64" s="460"/>
      <c r="ENU64" s="460"/>
      <c r="ENV64" s="460"/>
      <c r="ENW64" s="460"/>
      <c r="ENX64" s="460"/>
      <c r="ENY64" s="460"/>
      <c r="ENZ64" s="460"/>
      <c r="EOA64" s="460"/>
      <c r="EOB64" s="460"/>
      <c r="EOC64" s="460"/>
      <c r="EOD64" s="460"/>
      <c r="EOE64" s="460"/>
      <c r="EOF64" s="460"/>
      <c r="EOG64" s="460"/>
      <c r="EOH64" s="460"/>
      <c r="EOI64" s="460"/>
      <c r="EOJ64" s="460"/>
      <c r="EOK64" s="460"/>
      <c r="EOL64" s="460"/>
      <c r="EOM64" s="460"/>
      <c r="EON64" s="460"/>
      <c r="EOO64" s="460"/>
      <c r="EOP64" s="460"/>
      <c r="EOQ64" s="460"/>
      <c r="EOR64" s="460"/>
      <c r="EOS64" s="460"/>
      <c r="EOT64" s="460"/>
      <c r="EOU64" s="460"/>
      <c r="EOV64" s="460"/>
      <c r="EOW64" s="460"/>
      <c r="EOX64" s="460"/>
      <c r="EOY64" s="460"/>
      <c r="EOZ64" s="460"/>
      <c r="EPA64" s="460"/>
      <c r="EPB64" s="460"/>
      <c r="EPC64" s="460"/>
      <c r="EPD64" s="460"/>
      <c r="EPE64" s="460"/>
      <c r="EPF64" s="460"/>
      <c r="EPG64" s="460"/>
      <c r="EPH64" s="460"/>
      <c r="EPI64" s="460"/>
      <c r="EPJ64" s="460"/>
      <c r="EPK64" s="460"/>
      <c r="EPL64" s="460"/>
      <c r="EPM64" s="460"/>
      <c r="EPN64" s="460"/>
      <c r="EPO64" s="460"/>
      <c r="EPP64" s="460"/>
      <c r="EPQ64" s="460"/>
      <c r="EPR64" s="460"/>
      <c r="EPS64" s="460"/>
      <c r="EPT64" s="460"/>
      <c r="EPU64" s="460"/>
      <c r="EPV64" s="460"/>
      <c r="EPW64" s="460"/>
      <c r="EPX64" s="460"/>
      <c r="EPY64" s="460"/>
      <c r="EPZ64" s="460"/>
      <c r="EQA64" s="460"/>
      <c r="EQB64" s="460"/>
      <c r="EQC64" s="460"/>
      <c r="EQD64" s="460"/>
      <c r="EQE64" s="460"/>
      <c r="EQF64" s="460"/>
      <c r="EQG64" s="460"/>
      <c r="EQH64" s="460"/>
      <c r="EQI64" s="460"/>
      <c r="EQJ64" s="460"/>
      <c r="EQK64" s="460"/>
      <c r="EQL64" s="460"/>
      <c r="EQM64" s="460"/>
      <c r="EQN64" s="460"/>
      <c r="EQO64" s="460"/>
      <c r="EQP64" s="460"/>
      <c r="EQQ64" s="460"/>
      <c r="EQR64" s="460"/>
      <c r="EQS64" s="460"/>
      <c r="EQT64" s="460"/>
      <c r="EQU64" s="460"/>
      <c r="EQV64" s="460"/>
      <c r="EQW64" s="460"/>
      <c r="EQX64" s="460"/>
      <c r="EQY64" s="460"/>
      <c r="EQZ64" s="460"/>
      <c r="ERA64" s="460"/>
      <c r="ERB64" s="460"/>
      <c r="ERC64" s="460"/>
      <c r="ERD64" s="460"/>
      <c r="ERE64" s="460"/>
      <c r="ERF64" s="460"/>
      <c r="ERG64" s="460"/>
      <c r="ERH64" s="460"/>
      <c r="ERI64" s="460"/>
      <c r="ERJ64" s="460"/>
      <c r="ERK64" s="460"/>
      <c r="ERL64" s="460"/>
      <c r="ERM64" s="460"/>
      <c r="ERN64" s="460"/>
      <c r="ERO64" s="460"/>
      <c r="ERP64" s="460"/>
      <c r="ERQ64" s="460"/>
      <c r="ERR64" s="460"/>
      <c r="ERS64" s="460"/>
      <c r="ERT64" s="460"/>
      <c r="ERU64" s="460"/>
      <c r="ERV64" s="460"/>
      <c r="ERW64" s="460"/>
      <c r="ERX64" s="460"/>
      <c r="ERY64" s="460"/>
      <c r="ERZ64" s="460"/>
      <c r="ESA64" s="460"/>
      <c r="ESB64" s="460"/>
      <c r="ESC64" s="460"/>
      <c r="ESD64" s="460"/>
      <c r="ESE64" s="460"/>
      <c r="ESF64" s="460"/>
      <c r="ESG64" s="460"/>
      <c r="ESH64" s="460"/>
      <c r="ESI64" s="460"/>
      <c r="ESJ64" s="460"/>
      <c r="ESK64" s="460"/>
      <c r="ESL64" s="460"/>
      <c r="ESM64" s="460"/>
      <c r="ESN64" s="460"/>
      <c r="ESO64" s="460"/>
      <c r="ESP64" s="460"/>
      <c r="ESQ64" s="460"/>
      <c r="ESR64" s="460"/>
      <c r="ESS64" s="460"/>
      <c r="EST64" s="460"/>
      <c r="ESU64" s="460"/>
      <c r="ESV64" s="460"/>
      <c r="ESW64" s="460"/>
      <c r="ESX64" s="460"/>
      <c r="ESY64" s="460"/>
      <c r="ESZ64" s="460"/>
      <c r="ETA64" s="460"/>
      <c r="ETB64" s="460"/>
      <c r="ETC64" s="460"/>
      <c r="ETD64" s="460"/>
      <c r="ETE64" s="460"/>
      <c r="ETF64" s="460"/>
      <c r="ETG64" s="460"/>
      <c r="ETH64" s="460"/>
      <c r="ETI64" s="460"/>
      <c r="ETJ64" s="460"/>
      <c r="ETK64" s="460"/>
      <c r="ETL64" s="460"/>
      <c r="ETM64" s="460"/>
      <c r="ETN64" s="460"/>
      <c r="ETO64" s="460"/>
      <c r="ETP64" s="460"/>
      <c r="ETQ64" s="460"/>
      <c r="ETR64" s="460"/>
      <c r="ETS64" s="460"/>
      <c r="ETT64" s="460"/>
      <c r="ETU64" s="460"/>
      <c r="ETV64" s="460"/>
      <c r="ETW64" s="460"/>
      <c r="ETX64" s="460"/>
      <c r="ETY64" s="460"/>
      <c r="ETZ64" s="460"/>
      <c r="EUA64" s="460"/>
      <c r="EUB64" s="460"/>
      <c r="EUC64" s="460"/>
      <c r="EUD64" s="460"/>
      <c r="EUE64" s="460"/>
      <c r="EUF64" s="460"/>
      <c r="EUG64" s="460"/>
      <c r="EUH64" s="460"/>
      <c r="EUI64" s="460"/>
      <c r="EUJ64" s="460"/>
      <c r="EUK64" s="460"/>
      <c r="EUL64" s="460"/>
      <c r="EUM64" s="460"/>
      <c r="EUN64" s="460"/>
      <c r="EUO64" s="460"/>
      <c r="EUP64" s="460"/>
      <c r="EUQ64" s="460"/>
      <c r="EUR64" s="460"/>
      <c r="EUS64" s="460"/>
      <c r="EUT64" s="460"/>
      <c r="EUU64" s="460"/>
      <c r="EUV64" s="460"/>
      <c r="EUW64" s="460"/>
      <c r="EUX64" s="460"/>
      <c r="EUY64" s="460"/>
      <c r="EUZ64" s="460"/>
      <c r="EVA64" s="460"/>
      <c r="EVB64" s="460"/>
      <c r="EVC64" s="460"/>
      <c r="EVD64" s="460"/>
      <c r="EVE64" s="460"/>
      <c r="EVF64" s="460"/>
      <c r="EVG64" s="460"/>
      <c r="EVH64" s="460"/>
      <c r="EVI64" s="460"/>
      <c r="EVJ64" s="460"/>
      <c r="EVK64" s="460"/>
      <c r="EVL64" s="460"/>
      <c r="EVM64" s="460"/>
      <c r="EVN64" s="460"/>
      <c r="EVO64" s="460"/>
      <c r="EVP64" s="460"/>
      <c r="EVQ64" s="460"/>
      <c r="EVR64" s="460"/>
      <c r="EVS64" s="460"/>
      <c r="EVT64" s="460"/>
      <c r="EVU64" s="460"/>
      <c r="EVV64" s="460"/>
      <c r="EVW64" s="460"/>
      <c r="EVX64" s="460"/>
      <c r="EVY64" s="460"/>
      <c r="EVZ64" s="460"/>
      <c r="EWA64" s="460"/>
      <c r="EWB64" s="460"/>
      <c r="EWC64" s="460"/>
      <c r="EWD64" s="460"/>
      <c r="EWE64" s="460"/>
      <c r="EWF64" s="460"/>
      <c r="EWG64" s="460"/>
      <c r="EWH64" s="460"/>
      <c r="EWI64" s="460"/>
      <c r="EWJ64" s="460"/>
      <c r="EWK64" s="460"/>
      <c r="EWL64" s="460"/>
      <c r="EWM64" s="460"/>
      <c r="EWN64" s="460"/>
      <c r="EWO64" s="460"/>
      <c r="EWP64" s="460"/>
      <c r="EWQ64" s="460"/>
      <c r="EWR64" s="460"/>
      <c r="EWS64" s="460"/>
      <c r="EWT64" s="460"/>
      <c r="EWU64" s="460"/>
      <c r="EWV64" s="460"/>
      <c r="EWW64" s="460"/>
      <c r="EWX64" s="460"/>
      <c r="EWY64" s="460"/>
      <c r="EWZ64" s="460"/>
      <c r="EXA64" s="460"/>
      <c r="EXB64" s="460"/>
      <c r="EXC64" s="460"/>
      <c r="EXD64" s="460"/>
      <c r="EXE64" s="460"/>
      <c r="EXF64" s="460"/>
      <c r="EXG64" s="460"/>
      <c r="EXH64" s="460"/>
      <c r="EXI64" s="460"/>
      <c r="EXJ64" s="460"/>
      <c r="EXK64" s="460"/>
      <c r="EXL64" s="460"/>
      <c r="EXM64" s="460"/>
      <c r="EXN64" s="460"/>
      <c r="EXO64" s="460"/>
      <c r="EXP64" s="460"/>
      <c r="EXQ64" s="460"/>
      <c r="EXR64" s="460"/>
      <c r="EXS64" s="460"/>
      <c r="EXT64" s="460"/>
      <c r="EXU64" s="460"/>
      <c r="EXV64" s="460"/>
      <c r="EXW64" s="460"/>
      <c r="EXX64" s="460"/>
      <c r="EXY64" s="460"/>
      <c r="EXZ64" s="460"/>
      <c r="EYA64" s="460"/>
      <c r="EYB64" s="460"/>
      <c r="EYC64" s="460"/>
      <c r="EYD64" s="460"/>
      <c r="EYE64" s="460"/>
      <c r="EYF64" s="460"/>
      <c r="EYG64" s="460"/>
      <c r="EYH64" s="460"/>
      <c r="EYI64" s="460"/>
      <c r="EYJ64" s="460"/>
      <c r="EYK64" s="460"/>
      <c r="EYL64" s="460"/>
      <c r="EYM64" s="460"/>
      <c r="EYN64" s="460"/>
      <c r="EYO64" s="460"/>
      <c r="EYP64" s="460"/>
      <c r="EYQ64" s="460"/>
      <c r="EYR64" s="460"/>
      <c r="EYS64" s="460"/>
      <c r="EYT64" s="460"/>
      <c r="EYU64" s="460"/>
      <c r="EYV64" s="460"/>
      <c r="EYW64" s="460"/>
      <c r="EYX64" s="460"/>
      <c r="EYY64" s="460"/>
      <c r="EYZ64" s="460"/>
      <c r="EZA64" s="460"/>
      <c r="EZB64" s="460"/>
      <c r="EZC64" s="460"/>
      <c r="EZD64" s="460"/>
      <c r="EZE64" s="460"/>
      <c r="EZF64" s="460"/>
      <c r="EZG64" s="460"/>
      <c r="EZH64" s="460"/>
      <c r="EZI64" s="460"/>
      <c r="EZJ64" s="460"/>
      <c r="EZK64" s="460"/>
      <c r="EZL64" s="460"/>
      <c r="EZM64" s="460"/>
      <c r="EZN64" s="460"/>
      <c r="EZO64" s="460"/>
      <c r="EZP64" s="460"/>
      <c r="EZQ64" s="460"/>
      <c r="EZR64" s="460"/>
      <c r="EZS64" s="460"/>
      <c r="EZT64" s="460"/>
      <c r="EZU64" s="460"/>
      <c r="EZV64" s="460"/>
      <c r="EZW64" s="460"/>
      <c r="EZX64" s="460"/>
      <c r="EZY64" s="460"/>
      <c r="EZZ64" s="460"/>
      <c r="FAA64" s="460"/>
      <c r="FAB64" s="460"/>
      <c r="FAC64" s="460"/>
      <c r="FAD64" s="460"/>
      <c r="FAE64" s="460"/>
      <c r="FAF64" s="460"/>
      <c r="FAG64" s="460"/>
      <c r="FAH64" s="460"/>
      <c r="FAI64" s="460"/>
      <c r="FAJ64" s="460"/>
      <c r="FAK64" s="460"/>
      <c r="FAL64" s="460"/>
      <c r="FAM64" s="460"/>
      <c r="FAN64" s="460"/>
      <c r="FAO64" s="460"/>
      <c r="FAP64" s="460"/>
      <c r="FAQ64" s="460"/>
      <c r="FAR64" s="460"/>
      <c r="FAS64" s="460"/>
      <c r="FAT64" s="460"/>
      <c r="FAU64" s="460"/>
      <c r="FAV64" s="460"/>
      <c r="FAW64" s="460"/>
      <c r="FAX64" s="460"/>
      <c r="FAY64" s="460"/>
      <c r="FAZ64" s="460"/>
      <c r="FBA64" s="460"/>
      <c r="FBB64" s="460"/>
      <c r="FBC64" s="460"/>
      <c r="FBD64" s="460"/>
      <c r="FBE64" s="460"/>
      <c r="FBF64" s="460"/>
      <c r="FBG64" s="460"/>
      <c r="FBH64" s="460"/>
      <c r="FBI64" s="460"/>
      <c r="FBJ64" s="460"/>
      <c r="FBK64" s="460"/>
      <c r="FBL64" s="460"/>
      <c r="FBM64" s="460"/>
      <c r="FBN64" s="460"/>
      <c r="FBO64" s="460"/>
      <c r="FBP64" s="460"/>
      <c r="FBQ64" s="460"/>
      <c r="FBR64" s="460"/>
      <c r="FBS64" s="460"/>
      <c r="FBT64" s="460"/>
      <c r="FBU64" s="460"/>
      <c r="FBV64" s="460"/>
      <c r="FBW64" s="460"/>
      <c r="FBX64" s="460"/>
      <c r="FBY64" s="460"/>
      <c r="FBZ64" s="460"/>
      <c r="FCA64" s="460"/>
      <c r="FCB64" s="460"/>
      <c r="FCC64" s="460"/>
      <c r="FCD64" s="460"/>
      <c r="FCE64" s="460"/>
      <c r="FCF64" s="460"/>
      <c r="FCG64" s="460"/>
      <c r="FCH64" s="460"/>
      <c r="FCI64" s="460"/>
      <c r="FCJ64" s="460"/>
      <c r="FCK64" s="460"/>
      <c r="FCL64" s="460"/>
      <c r="FCM64" s="460"/>
      <c r="FCN64" s="460"/>
      <c r="FCO64" s="460"/>
      <c r="FCP64" s="460"/>
      <c r="FCQ64" s="460"/>
      <c r="FCR64" s="460"/>
      <c r="FCS64" s="460"/>
      <c r="FCT64" s="460"/>
      <c r="FCU64" s="460"/>
      <c r="FCV64" s="460"/>
      <c r="FCW64" s="460"/>
      <c r="FCX64" s="460"/>
      <c r="FCY64" s="460"/>
      <c r="FCZ64" s="460"/>
      <c r="FDA64" s="460"/>
      <c r="FDB64" s="460"/>
      <c r="FDC64" s="460"/>
      <c r="FDD64" s="460"/>
      <c r="FDE64" s="460"/>
      <c r="FDF64" s="460"/>
      <c r="FDG64" s="460"/>
      <c r="FDH64" s="460"/>
      <c r="FDI64" s="460"/>
      <c r="FDJ64" s="460"/>
      <c r="FDK64" s="460"/>
      <c r="FDL64" s="460"/>
      <c r="FDM64" s="460"/>
      <c r="FDN64" s="460"/>
      <c r="FDO64" s="460"/>
      <c r="FDP64" s="460"/>
      <c r="FDQ64" s="460"/>
      <c r="FDR64" s="460"/>
      <c r="FDS64" s="460"/>
      <c r="FDT64" s="460"/>
      <c r="FDU64" s="460"/>
      <c r="FDV64" s="460"/>
      <c r="FDW64" s="460"/>
      <c r="FDX64" s="460"/>
      <c r="FDY64" s="460"/>
      <c r="FDZ64" s="460"/>
      <c r="FEA64" s="460"/>
      <c r="FEB64" s="460"/>
      <c r="FEC64" s="460"/>
      <c r="FED64" s="460"/>
      <c r="FEE64" s="460"/>
      <c r="FEF64" s="460"/>
      <c r="FEG64" s="460"/>
      <c r="FEH64" s="460"/>
      <c r="FEI64" s="460"/>
      <c r="FEJ64" s="460"/>
      <c r="FEK64" s="460"/>
      <c r="FEL64" s="460"/>
      <c r="FEM64" s="460"/>
      <c r="FEN64" s="460"/>
      <c r="FEO64" s="460"/>
      <c r="FEP64" s="460"/>
      <c r="FEQ64" s="460"/>
      <c r="FER64" s="460"/>
      <c r="FES64" s="460"/>
      <c r="FET64" s="460"/>
      <c r="FEU64" s="460"/>
      <c r="FEV64" s="460"/>
      <c r="FEW64" s="460"/>
      <c r="FEX64" s="460"/>
      <c r="FEY64" s="460"/>
      <c r="FEZ64" s="460"/>
      <c r="FFA64" s="460"/>
      <c r="FFB64" s="460"/>
      <c r="FFC64" s="460"/>
      <c r="FFD64" s="460"/>
      <c r="FFE64" s="460"/>
      <c r="FFF64" s="460"/>
      <c r="FFG64" s="460"/>
      <c r="FFH64" s="460"/>
      <c r="FFI64" s="460"/>
      <c r="FFJ64" s="460"/>
      <c r="FFK64" s="460"/>
      <c r="FFL64" s="460"/>
      <c r="FFM64" s="460"/>
      <c r="FFN64" s="460"/>
      <c r="FFO64" s="460"/>
      <c r="FFP64" s="460"/>
      <c r="FFQ64" s="460"/>
      <c r="FFR64" s="460"/>
      <c r="FFS64" s="460"/>
      <c r="FFT64" s="460"/>
      <c r="FFU64" s="460"/>
      <c r="FFV64" s="460"/>
      <c r="FFW64" s="460"/>
      <c r="FFX64" s="460"/>
      <c r="FFY64" s="460"/>
      <c r="FFZ64" s="460"/>
      <c r="FGA64" s="460"/>
      <c r="FGB64" s="460"/>
      <c r="FGC64" s="460"/>
      <c r="FGD64" s="460"/>
      <c r="FGE64" s="460"/>
      <c r="FGF64" s="460"/>
      <c r="FGG64" s="460"/>
      <c r="FGH64" s="460"/>
      <c r="FGI64" s="460"/>
      <c r="FGJ64" s="460"/>
      <c r="FGK64" s="460"/>
      <c r="FGL64" s="460"/>
      <c r="FGM64" s="460"/>
      <c r="FGN64" s="460"/>
      <c r="FGO64" s="460"/>
      <c r="FGP64" s="460"/>
      <c r="FGQ64" s="460"/>
      <c r="FGR64" s="460"/>
      <c r="FGS64" s="460"/>
      <c r="FGT64" s="460"/>
      <c r="FGU64" s="460"/>
      <c r="FGV64" s="460"/>
      <c r="FGW64" s="460"/>
      <c r="FGX64" s="460"/>
      <c r="FGY64" s="460"/>
      <c r="FGZ64" s="460"/>
      <c r="FHA64" s="460"/>
      <c r="FHB64" s="460"/>
      <c r="FHC64" s="460"/>
      <c r="FHD64" s="460"/>
      <c r="FHE64" s="460"/>
      <c r="FHF64" s="460"/>
      <c r="FHG64" s="460"/>
      <c r="FHH64" s="460"/>
      <c r="FHI64" s="460"/>
      <c r="FHJ64" s="460"/>
      <c r="FHK64" s="460"/>
      <c r="FHL64" s="460"/>
      <c r="FHM64" s="460"/>
      <c r="FHN64" s="460"/>
      <c r="FHO64" s="460"/>
      <c r="FHP64" s="460"/>
      <c r="FHQ64" s="460"/>
      <c r="FHR64" s="460"/>
      <c r="FHS64" s="460"/>
      <c r="FHT64" s="460"/>
      <c r="FHU64" s="460"/>
      <c r="FHV64" s="460"/>
      <c r="FHW64" s="460"/>
      <c r="FHX64" s="460"/>
      <c r="FHY64" s="460"/>
      <c r="FHZ64" s="460"/>
      <c r="FIA64" s="460"/>
      <c r="FIB64" s="460"/>
      <c r="FIC64" s="460"/>
      <c r="FID64" s="460"/>
      <c r="FIE64" s="460"/>
      <c r="FIF64" s="460"/>
      <c r="FIG64" s="460"/>
      <c r="FIH64" s="460"/>
      <c r="FII64" s="460"/>
      <c r="FIJ64" s="460"/>
      <c r="FIK64" s="460"/>
      <c r="FIL64" s="460"/>
      <c r="FIM64" s="460"/>
      <c r="FIN64" s="460"/>
      <c r="FIO64" s="460"/>
      <c r="FIP64" s="460"/>
      <c r="FIQ64" s="460"/>
      <c r="FIR64" s="460"/>
      <c r="FIS64" s="460"/>
      <c r="FIT64" s="460"/>
      <c r="FIU64" s="460"/>
      <c r="FIV64" s="460"/>
      <c r="FIW64" s="460"/>
      <c r="FIX64" s="460"/>
      <c r="FIY64" s="460"/>
      <c r="FIZ64" s="460"/>
      <c r="FJA64" s="460"/>
      <c r="FJB64" s="460"/>
      <c r="FJC64" s="460"/>
      <c r="FJD64" s="460"/>
      <c r="FJE64" s="460"/>
      <c r="FJF64" s="460"/>
      <c r="FJG64" s="460"/>
      <c r="FJH64" s="460"/>
      <c r="FJI64" s="460"/>
      <c r="FJJ64" s="460"/>
      <c r="FJK64" s="460"/>
      <c r="FJL64" s="460"/>
      <c r="FJM64" s="460"/>
      <c r="FJN64" s="460"/>
      <c r="FJO64" s="460"/>
      <c r="FJP64" s="460"/>
      <c r="FJQ64" s="460"/>
      <c r="FJR64" s="460"/>
      <c r="FJS64" s="460"/>
      <c r="FJT64" s="460"/>
      <c r="FJU64" s="460"/>
      <c r="FJV64" s="460"/>
      <c r="FJW64" s="460"/>
      <c r="FJX64" s="460"/>
      <c r="FJY64" s="460"/>
      <c r="FJZ64" s="460"/>
      <c r="FKA64" s="460"/>
      <c r="FKB64" s="460"/>
      <c r="FKC64" s="460"/>
      <c r="FKD64" s="460"/>
      <c r="FKE64" s="460"/>
      <c r="FKF64" s="460"/>
      <c r="FKG64" s="460"/>
      <c r="FKH64" s="460"/>
      <c r="FKI64" s="460"/>
      <c r="FKJ64" s="460"/>
      <c r="FKK64" s="460"/>
      <c r="FKL64" s="460"/>
      <c r="FKM64" s="460"/>
      <c r="FKN64" s="460"/>
      <c r="FKO64" s="460"/>
      <c r="FKP64" s="460"/>
      <c r="FKQ64" s="460"/>
      <c r="FKR64" s="460"/>
      <c r="FKS64" s="460"/>
      <c r="FKT64" s="460"/>
      <c r="FKU64" s="460"/>
      <c r="FKV64" s="460"/>
      <c r="FKW64" s="460"/>
      <c r="FKX64" s="460"/>
      <c r="FKY64" s="460"/>
      <c r="FKZ64" s="460"/>
      <c r="FLA64" s="460"/>
      <c r="FLB64" s="460"/>
      <c r="FLC64" s="460"/>
      <c r="FLD64" s="460"/>
      <c r="FLE64" s="460"/>
      <c r="FLF64" s="460"/>
      <c r="FLG64" s="460"/>
      <c r="FLH64" s="460"/>
      <c r="FLI64" s="460"/>
      <c r="FLJ64" s="460"/>
      <c r="FLK64" s="460"/>
      <c r="FLL64" s="460"/>
      <c r="FLM64" s="460"/>
      <c r="FLN64" s="460"/>
      <c r="FLO64" s="460"/>
      <c r="FLP64" s="460"/>
      <c r="FLQ64" s="460"/>
      <c r="FLR64" s="460"/>
      <c r="FLS64" s="460"/>
      <c r="FLT64" s="460"/>
      <c r="FLU64" s="460"/>
      <c r="FLV64" s="460"/>
      <c r="FLW64" s="460"/>
      <c r="FLX64" s="460"/>
      <c r="FLY64" s="460"/>
      <c r="FLZ64" s="460"/>
      <c r="FMA64" s="460"/>
      <c r="FMB64" s="460"/>
      <c r="FMC64" s="460"/>
      <c r="FMD64" s="460"/>
      <c r="FME64" s="460"/>
      <c r="FMF64" s="460"/>
      <c r="FMG64" s="460"/>
      <c r="FMH64" s="460"/>
      <c r="FMI64" s="460"/>
      <c r="FMJ64" s="460"/>
      <c r="FMK64" s="460"/>
      <c r="FML64" s="460"/>
      <c r="FMM64" s="460"/>
      <c r="FMN64" s="460"/>
      <c r="FMO64" s="460"/>
      <c r="FMP64" s="460"/>
      <c r="FMQ64" s="460"/>
      <c r="FMR64" s="460"/>
      <c r="FMS64" s="460"/>
      <c r="FMT64" s="460"/>
      <c r="FMU64" s="460"/>
      <c r="FMV64" s="460"/>
      <c r="FMW64" s="460"/>
      <c r="FMX64" s="460"/>
      <c r="FMY64" s="460"/>
      <c r="FMZ64" s="460"/>
      <c r="FNA64" s="460"/>
      <c r="FNB64" s="460"/>
      <c r="FNC64" s="460"/>
      <c r="FND64" s="460"/>
      <c r="FNE64" s="460"/>
      <c r="FNF64" s="460"/>
      <c r="FNG64" s="460"/>
      <c r="FNH64" s="460"/>
      <c r="FNI64" s="460"/>
      <c r="FNJ64" s="460"/>
      <c r="FNK64" s="460"/>
      <c r="FNL64" s="460"/>
      <c r="FNM64" s="460"/>
      <c r="FNN64" s="460"/>
      <c r="FNO64" s="460"/>
      <c r="FNP64" s="460"/>
      <c r="FNQ64" s="460"/>
      <c r="FNR64" s="460"/>
      <c r="FNS64" s="460"/>
      <c r="FNT64" s="460"/>
      <c r="FNU64" s="460"/>
      <c r="FNV64" s="460"/>
      <c r="FNW64" s="460"/>
      <c r="FNX64" s="460"/>
      <c r="FNY64" s="460"/>
      <c r="FNZ64" s="460"/>
      <c r="FOA64" s="460"/>
      <c r="FOB64" s="460"/>
      <c r="FOC64" s="460"/>
      <c r="FOD64" s="460"/>
      <c r="FOE64" s="460"/>
      <c r="FOF64" s="460"/>
      <c r="FOG64" s="460"/>
      <c r="FOH64" s="460"/>
      <c r="FOI64" s="460"/>
      <c r="FOJ64" s="460"/>
      <c r="FOK64" s="460"/>
      <c r="FOL64" s="460"/>
      <c r="FOM64" s="460"/>
      <c r="FON64" s="460"/>
      <c r="FOO64" s="460"/>
      <c r="FOP64" s="460"/>
      <c r="FOQ64" s="460"/>
      <c r="FOR64" s="460"/>
      <c r="FOS64" s="460"/>
      <c r="FOT64" s="460"/>
      <c r="FOU64" s="460"/>
      <c r="FOV64" s="460"/>
      <c r="FOW64" s="460"/>
      <c r="FOX64" s="460"/>
      <c r="FOY64" s="460"/>
      <c r="FOZ64" s="460"/>
      <c r="FPA64" s="460"/>
      <c r="FPB64" s="460"/>
      <c r="FPC64" s="460"/>
      <c r="FPD64" s="460"/>
      <c r="FPE64" s="460"/>
      <c r="FPF64" s="460"/>
      <c r="FPG64" s="460"/>
      <c r="FPH64" s="460"/>
      <c r="FPI64" s="460"/>
      <c r="FPJ64" s="460"/>
      <c r="FPK64" s="460"/>
      <c r="FPL64" s="460"/>
      <c r="FPM64" s="460"/>
      <c r="FPN64" s="460"/>
      <c r="FPO64" s="460"/>
      <c r="FPP64" s="460"/>
      <c r="FPQ64" s="460"/>
      <c r="FPR64" s="460"/>
      <c r="FPS64" s="460"/>
      <c r="FPT64" s="460"/>
      <c r="FPU64" s="460"/>
      <c r="FPV64" s="460"/>
      <c r="FPW64" s="460"/>
      <c r="FPX64" s="460"/>
      <c r="FPY64" s="460"/>
      <c r="FPZ64" s="460"/>
      <c r="FQA64" s="460"/>
      <c r="FQB64" s="460"/>
      <c r="FQC64" s="460"/>
      <c r="FQD64" s="460"/>
      <c r="FQE64" s="460"/>
      <c r="FQF64" s="460"/>
      <c r="FQG64" s="460"/>
      <c r="FQH64" s="460"/>
      <c r="FQI64" s="460"/>
      <c r="FQJ64" s="460"/>
      <c r="FQK64" s="460"/>
      <c r="FQL64" s="460"/>
      <c r="FQM64" s="460"/>
      <c r="FQN64" s="460"/>
      <c r="FQO64" s="460"/>
      <c r="FQP64" s="460"/>
      <c r="FQQ64" s="460"/>
      <c r="FQR64" s="460"/>
      <c r="FQS64" s="460"/>
      <c r="FQT64" s="460"/>
      <c r="FQU64" s="460"/>
      <c r="FQV64" s="460"/>
      <c r="FQW64" s="460"/>
      <c r="FQX64" s="460"/>
      <c r="FQY64" s="460"/>
      <c r="FQZ64" s="460"/>
      <c r="FRA64" s="460"/>
      <c r="FRB64" s="460"/>
      <c r="FRC64" s="460"/>
      <c r="FRD64" s="460"/>
      <c r="FRE64" s="460"/>
      <c r="FRF64" s="460"/>
      <c r="FRG64" s="460"/>
      <c r="FRH64" s="460"/>
      <c r="FRI64" s="460"/>
      <c r="FRJ64" s="460"/>
      <c r="FRK64" s="460"/>
      <c r="FRL64" s="460"/>
      <c r="FRM64" s="460"/>
      <c r="FRN64" s="460"/>
      <c r="FRO64" s="460"/>
      <c r="FRP64" s="460"/>
      <c r="FRQ64" s="460"/>
      <c r="FRR64" s="460"/>
      <c r="FRS64" s="460"/>
      <c r="FRT64" s="460"/>
      <c r="FRU64" s="460"/>
      <c r="FRV64" s="460"/>
      <c r="FRW64" s="460"/>
      <c r="FRX64" s="460"/>
      <c r="FRY64" s="460"/>
      <c r="FRZ64" s="460"/>
      <c r="FSA64" s="460"/>
      <c r="FSB64" s="460"/>
      <c r="FSC64" s="460"/>
      <c r="FSD64" s="460"/>
      <c r="FSE64" s="460"/>
      <c r="FSF64" s="460"/>
      <c r="FSG64" s="460"/>
      <c r="FSH64" s="460"/>
      <c r="FSI64" s="460"/>
      <c r="FSJ64" s="460"/>
      <c r="FSK64" s="460"/>
      <c r="FSL64" s="460"/>
      <c r="FSM64" s="460"/>
      <c r="FSN64" s="460"/>
      <c r="FSO64" s="460"/>
      <c r="FSP64" s="460"/>
      <c r="FSQ64" s="460"/>
      <c r="FSR64" s="460"/>
      <c r="FSS64" s="460"/>
      <c r="FST64" s="460"/>
      <c r="FSU64" s="460"/>
      <c r="FSV64" s="460"/>
      <c r="FSW64" s="460"/>
      <c r="FSX64" s="460"/>
      <c r="FSY64" s="460"/>
      <c r="FSZ64" s="460"/>
      <c r="FTA64" s="460"/>
      <c r="FTB64" s="460"/>
      <c r="FTC64" s="460"/>
      <c r="FTD64" s="460"/>
      <c r="FTE64" s="460"/>
      <c r="FTF64" s="460"/>
      <c r="FTG64" s="460"/>
      <c r="FTH64" s="460"/>
      <c r="FTI64" s="460"/>
      <c r="FTJ64" s="460"/>
      <c r="FTK64" s="460"/>
      <c r="FTL64" s="460"/>
      <c r="FTM64" s="460"/>
      <c r="FTN64" s="460"/>
      <c r="FTO64" s="460"/>
      <c r="FTP64" s="460"/>
      <c r="FTQ64" s="460"/>
      <c r="FTR64" s="460"/>
      <c r="FTS64" s="460"/>
      <c r="FTT64" s="460"/>
      <c r="FTU64" s="460"/>
      <c r="FTV64" s="460"/>
      <c r="FTW64" s="460"/>
      <c r="FTX64" s="460"/>
      <c r="FTY64" s="460"/>
      <c r="FTZ64" s="460"/>
      <c r="FUA64" s="460"/>
      <c r="FUB64" s="460"/>
      <c r="FUC64" s="460"/>
      <c r="FUD64" s="460"/>
      <c r="FUE64" s="460"/>
      <c r="FUF64" s="460"/>
      <c r="FUG64" s="460"/>
      <c r="FUH64" s="460"/>
      <c r="FUI64" s="460"/>
      <c r="FUJ64" s="460"/>
      <c r="FUK64" s="460"/>
      <c r="FUL64" s="460"/>
      <c r="FUM64" s="460"/>
      <c r="FUN64" s="460"/>
      <c r="FUO64" s="460"/>
      <c r="FUP64" s="460"/>
      <c r="FUQ64" s="460"/>
      <c r="FUR64" s="460"/>
      <c r="FUS64" s="460"/>
      <c r="FUT64" s="460"/>
      <c r="FUU64" s="460"/>
      <c r="FUV64" s="460"/>
      <c r="FUW64" s="460"/>
      <c r="FUX64" s="460"/>
      <c r="FUY64" s="460"/>
      <c r="FUZ64" s="460"/>
      <c r="FVA64" s="460"/>
      <c r="FVB64" s="460"/>
      <c r="FVC64" s="460"/>
      <c r="FVD64" s="460"/>
      <c r="FVE64" s="460"/>
      <c r="FVF64" s="460"/>
      <c r="FVG64" s="460"/>
      <c r="FVH64" s="460"/>
      <c r="FVI64" s="460"/>
      <c r="FVJ64" s="460"/>
      <c r="FVK64" s="460"/>
      <c r="FVL64" s="460"/>
      <c r="FVM64" s="460"/>
      <c r="FVN64" s="460"/>
      <c r="FVO64" s="460"/>
      <c r="FVP64" s="460"/>
      <c r="FVQ64" s="460"/>
      <c r="FVR64" s="460"/>
      <c r="FVS64" s="460"/>
      <c r="FVT64" s="460"/>
      <c r="FVU64" s="460"/>
      <c r="FVV64" s="460"/>
      <c r="FVW64" s="460"/>
      <c r="FVX64" s="460"/>
      <c r="FVY64" s="460"/>
      <c r="FVZ64" s="460"/>
      <c r="FWA64" s="460"/>
      <c r="FWB64" s="460"/>
      <c r="FWC64" s="460"/>
      <c r="FWD64" s="460"/>
      <c r="FWE64" s="460"/>
      <c r="FWF64" s="460"/>
      <c r="FWG64" s="460"/>
      <c r="FWH64" s="460"/>
      <c r="FWI64" s="460"/>
      <c r="FWJ64" s="460"/>
      <c r="FWK64" s="460"/>
      <c r="FWL64" s="460"/>
      <c r="FWM64" s="460"/>
      <c r="FWN64" s="460"/>
      <c r="FWO64" s="460"/>
      <c r="FWP64" s="460"/>
      <c r="FWQ64" s="460"/>
      <c r="FWR64" s="460"/>
      <c r="FWS64" s="460"/>
      <c r="FWT64" s="460"/>
      <c r="FWU64" s="460"/>
      <c r="FWV64" s="460"/>
      <c r="FWW64" s="460"/>
      <c r="FWX64" s="460"/>
      <c r="FWY64" s="460"/>
      <c r="FWZ64" s="460"/>
      <c r="FXA64" s="460"/>
      <c r="FXB64" s="460"/>
      <c r="FXC64" s="460"/>
      <c r="FXD64" s="460"/>
      <c r="FXE64" s="460"/>
      <c r="FXF64" s="460"/>
      <c r="FXG64" s="460"/>
      <c r="FXH64" s="460"/>
      <c r="FXI64" s="460"/>
      <c r="FXJ64" s="460"/>
      <c r="FXK64" s="460"/>
      <c r="FXL64" s="460"/>
      <c r="FXM64" s="460"/>
      <c r="FXN64" s="460"/>
      <c r="FXO64" s="460"/>
      <c r="FXP64" s="460"/>
      <c r="FXQ64" s="460"/>
      <c r="FXR64" s="460"/>
      <c r="FXS64" s="460"/>
      <c r="FXT64" s="460"/>
      <c r="FXU64" s="460"/>
      <c r="FXV64" s="460"/>
      <c r="FXW64" s="460"/>
      <c r="FXX64" s="460"/>
      <c r="FXY64" s="460"/>
      <c r="FXZ64" s="460"/>
      <c r="FYA64" s="460"/>
      <c r="FYB64" s="460"/>
      <c r="FYC64" s="460"/>
      <c r="FYD64" s="460"/>
      <c r="FYE64" s="460"/>
      <c r="FYF64" s="460"/>
      <c r="FYG64" s="460"/>
      <c r="FYH64" s="460"/>
      <c r="FYI64" s="460"/>
      <c r="FYJ64" s="460"/>
      <c r="FYK64" s="460"/>
      <c r="FYL64" s="460"/>
      <c r="FYM64" s="460"/>
      <c r="FYN64" s="460"/>
      <c r="FYO64" s="460"/>
      <c r="FYP64" s="460"/>
      <c r="FYQ64" s="460"/>
      <c r="FYR64" s="460"/>
      <c r="FYS64" s="460"/>
      <c r="FYT64" s="460"/>
      <c r="FYU64" s="460"/>
      <c r="FYV64" s="460"/>
      <c r="FYW64" s="460"/>
      <c r="FYX64" s="460"/>
      <c r="FYY64" s="460"/>
      <c r="FYZ64" s="460"/>
      <c r="FZA64" s="460"/>
      <c r="FZB64" s="460"/>
      <c r="FZC64" s="460"/>
      <c r="FZD64" s="460"/>
      <c r="FZE64" s="460"/>
      <c r="FZF64" s="460"/>
      <c r="FZG64" s="460"/>
      <c r="FZH64" s="460"/>
      <c r="FZI64" s="460"/>
      <c r="FZJ64" s="460"/>
      <c r="FZK64" s="460"/>
      <c r="FZL64" s="460"/>
      <c r="FZM64" s="460"/>
      <c r="FZN64" s="460"/>
      <c r="FZO64" s="460"/>
      <c r="FZP64" s="460"/>
      <c r="FZQ64" s="460"/>
      <c r="FZR64" s="460"/>
      <c r="FZS64" s="460"/>
      <c r="FZT64" s="460"/>
      <c r="FZU64" s="460"/>
      <c r="FZV64" s="460"/>
      <c r="FZW64" s="460"/>
      <c r="FZX64" s="460"/>
      <c r="FZY64" s="460"/>
      <c r="FZZ64" s="460"/>
      <c r="GAA64" s="460"/>
      <c r="GAB64" s="460"/>
      <c r="GAC64" s="460"/>
      <c r="GAD64" s="460"/>
      <c r="GAE64" s="460"/>
      <c r="GAF64" s="460"/>
      <c r="GAG64" s="460"/>
      <c r="GAH64" s="460"/>
      <c r="GAI64" s="460"/>
      <c r="GAJ64" s="460"/>
      <c r="GAK64" s="460"/>
      <c r="GAL64" s="460"/>
      <c r="GAM64" s="460"/>
      <c r="GAN64" s="460"/>
      <c r="GAO64" s="460"/>
      <c r="GAP64" s="460"/>
      <c r="GAQ64" s="460"/>
      <c r="GAR64" s="460"/>
      <c r="GAS64" s="460"/>
      <c r="GAT64" s="460"/>
      <c r="GAU64" s="460"/>
      <c r="GAV64" s="460"/>
      <c r="GAW64" s="460"/>
      <c r="GAX64" s="460"/>
      <c r="GAY64" s="460"/>
      <c r="GAZ64" s="460"/>
      <c r="GBA64" s="460"/>
      <c r="GBB64" s="460"/>
      <c r="GBC64" s="460"/>
      <c r="GBD64" s="460"/>
      <c r="GBE64" s="460"/>
      <c r="GBF64" s="460"/>
      <c r="GBG64" s="460"/>
      <c r="GBH64" s="460"/>
      <c r="GBI64" s="460"/>
      <c r="GBJ64" s="460"/>
      <c r="GBK64" s="460"/>
      <c r="GBL64" s="460"/>
      <c r="GBM64" s="460"/>
      <c r="GBN64" s="460"/>
      <c r="GBO64" s="460"/>
      <c r="GBP64" s="460"/>
      <c r="GBQ64" s="460"/>
      <c r="GBR64" s="460"/>
      <c r="GBS64" s="460"/>
      <c r="GBT64" s="460"/>
      <c r="GBU64" s="460"/>
      <c r="GBV64" s="460"/>
      <c r="GBW64" s="460"/>
      <c r="GBX64" s="460"/>
      <c r="GBY64" s="460"/>
      <c r="GBZ64" s="460"/>
      <c r="GCA64" s="460"/>
      <c r="GCB64" s="460"/>
      <c r="GCC64" s="460"/>
      <c r="GCD64" s="460"/>
      <c r="GCE64" s="460"/>
      <c r="GCF64" s="460"/>
      <c r="GCG64" s="460"/>
      <c r="GCH64" s="460"/>
      <c r="GCI64" s="460"/>
      <c r="GCJ64" s="460"/>
      <c r="GCK64" s="460"/>
      <c r="GCL64" s="460"/>
      <c r="GCM64" s="460"/>
      <c r="GCN64" s="460"/>
      <c r="GCO64" s="460"/>
      <c r="GCP64" s="460"/>
      <c r="GCQ64" s="460"/>
      <c r="GCR64" s="460"/>
      <c r="GCS64" s="460"/>
      <c r="GCT64" s="460"/>
      <c r="GCU64" s="460"/>
      <c r="GCV64" s="460"/>
      <c r="GCW64" s="460"/>
      <c r="GCX64" s="460"/>
      <c r="GCY64" s="460"/>
      <c r="GCZ64" s="460"/>
      <c r="GDA64" s="460"/>
      <c r="GDB64" s="460"/>
      <c r="GDC64" s="460"/>
      <c r="GDD64" s="460"/>
      <c r="GDE64" s="460"/>
      <c r="GDF64" s="460"/>
      <c r="GDG64" s="460"/>
      <c r="GDH64" s="460"/>
      <c r="GDI64" s="460"/>
      <c r="GDJ64" s="460"/>
      <c r="GDK64" s="460"/>
      <c r="GDL64" s="460"/>
      <c r="GDM64" s="460"/>
      <c r="GDN64" s="460"/>
      <c r="GDO64" s="460"/>
      <c r="GDP64" s="460"/>
      <c r="GDQ64" s="460"/>
      <c r="GDR64" s="460"/>
      <c r="GDS64" s="460"/>
      <c r="GDT64" s="460"/>
      <c r="GDU64" s="460"/>
      <c r="GDV64" s="460"/>
      <c r="GDW64" s="460"/>
      <c r="GDX64" s="460"/>
      <c r="GDY64" s="460"/>
      <c r="GDZ64" s="460"/>
      <c r="GEA64" s="460"/>
      <c r="GEB64" s="460"/>
      <c r="GEC64" s="460"/>
      <c r="GED64" s="460"/>
      <c r="GEE64" s="460"/>
      <c r="GEF64" s="460"/>
      <c r="GEG64" s="460"/>
      <c r="GEH64" s="460"/>
      <c r="GEI64" s="460"/>
      <c r="GEJ64" s="460"/>
      <c r="GEK64" s="460"/>
      <c r="GEL64" s="460"/>
      <c r="GEM64" s="460"/>
      <c r="GEN64" s="460"/>
      <c r="GEO64" s="460"/>
      <c r="GEP64" s="460"/>
      <c r="GEQ64" s="460"/>
      <c r="GER64" s="460"/>
      <c r="GES64" s="460"/>
      <c r="GET64" s="460"/>
      <c r="GEU64" s="460"/>
      <c r="GEV64" s="460"/>
      <c r="GEW64" s="460"/>
      <c r="GEX64" s="460"/>
      <c r="GEY64" s="460"/>
      <c r="GEZ64" s="460"/>
      <c r="GFA64" s="460"/>
      <c r="GFB64" s="460"/>
      <c r="GFC64" s="460"/>
      <c r="GFD64" s="460"/>
      <c r="GFE64" s="460"/>
      <c r="GFF64" s="460"/>
      <c r="GFG64" s="460"/>
      <c r="GFH64" s="460"/>
      <c r="GFI64" s="460"/>
      <c r="GFJ64" s="460"/>
      <c r="GFK64" s="460"/>
      <c r="GFL64" s="460"/>
      <c r="GFM64" s="460"/>
      <c r="GFN64" s="460"/>
      <c r="GFO64" s="460"/>
      <c r="GFP64" s="460"/>
      <c r="GFQ64" s="460"/>
      <c r="GFR64" s="460"/>
      <c r="GFS64" s="460"/>
      <c r="GFT64" s="460"/>
      <c r="GFU64" s="460"/>
      <c r="GFV64" s="460"/>
      <c r="GFW64" s="460"/>
      <c r="GFX64" s="460"/>
      <c r="GFY64" s="460"/>
      <c r="GFZ64" s="460"/>
      <c r="GGA64" s="460"/>
      <c r="GGB64" s="460"/>
      <c r="GGC64" s="460"/>
      <c r="GGD64" s="460"/>
      <c r="GGE64" s="460"/>
      <c r="GGF64" s="460"/>
      <c r="GGG64" s="460"/>
      <c r="GGH64" s="460"/>
      <c r="GGI64" s="460"/>
      <c r="GGJ64" s="460"/>
      <c r="GGK64" s="460"/>
      <c r="GGL64" s="460"/>
      <c r="GGM64" s="460"/>
      <c r="GGN64" s="460"/>
      <c r="GGO64" s="460"/>
      <c r="GGP64" s="460"/>
      <c r="GGQ64" s="460"/>
      <c r="GGR64" s="460"/>
      <c r="GGS64" s="460"/>
      <c r="GGT64" s="460"/>
      <c r="GGU64" s="460"/>
      <c r="GGV64" s="460"/>
      <c r="GGW64" s="460"/>
      <c r="GGX64" s="460"/>
      <c r="GGY64" s="460"/>
      <c r="GGZ64" s="460"/>
      <c r="GHA64" s="460"/>
      <c r="GHB64" s="460"/>
      <c r="GHC64" s="460"/>
      <c r="GHD64" s="460"/>
      <c r="GHE64" s="460"/>
      <c r="GHF64" s="460"/>
      <c r="GHG64" s="460"/>
      <c r="GHH64" s="460"/>
      <c r="GHI64" s="460"/>
      <c r="GHJ64" s="460"/>
      <c r="GHK64" s="460"/>
      <c r="GHL64" s="460"/>
      <c r="GHM64" s="460"/>
      <c r="GHN64" s="460"/>
      <c r="GHO64" s="460"/>
      <c r="GHP64" s="460"/>
      <c r="GHQ64" s="460"/>
      <c r="GHR64" s="460"/>
      <c r="GHS64" s="460"/>
      <c r="GHT64" s="460"/>
      <c r="GHU64" s="460"/>
      <c r="GHV64" s="460"/>
      <c r="GHW64" s="460"/>
      <c r="GHX64" s="460"/>
      <c r="GHY64" s="460"/>
      <c r="GHZ64" s="460"/>
      <c r="GIA64" s="460"/>
      <c r="GIB64" s="460"/>
      <c r="GIC64" s="460"/>
      <c r="GID64" s="460"/>
      <c r="GIE64" s="460"/>
      <c r="GIF64" s="460"/>
      <c r="GIG64" s="460"/>
      <c r="GIH64" s="460"/>
      <c r="GII64" s="460"/>
      <c r="GIJ64" s="460"/>
      <c r="GIK64" s="460"/>
      <c r="GIL64" s="460"/>
      <c r="GIM64" s="460"/>
      <c r="GIN64" s="460"/>
      <c r="GIO64" s="460"/>
      <c r="GIP64" s="460"/>
      <c r="GIQ64" s="460"/>
      <c r="GIR64" s="460"/>
      <c r="GIS64" s="460"/>
      <c r="GIT64" s="460"/>
      <c r="GIU64" s="460"/>
      <c r="GIV64" s="460"/>
      <c r="GIW64" s="460"/>
      <c r="GIX64" s="460"/>
      <c r="GIY64" s="460"/>
      <c r="GIZ64" s="460"/>
      <c r="GJA64" s="460"/>
      <c r="GJB64" s="460"/>
      <c r="GJC64" s="460"/>
      <c r="GJD64" s="460"/>
      <c r="GJE64" s="460"/>
      <c r="GJF64" s="460"/>
      <c r="GJG64" s="460"/>
      <c r="GJH64" s="460"/>
      <c r="GJI64" s="460"/>
      <c r="GJJ64" s="460"/>
      <c r="GJK64" s="460"/>
      <c r="GJL64" s="460"/>
      <c r="GJM64" s="460"/>
      <c r="GJN64" s="460"/>
      <c r="GJO64" s="460"/>
      <c r="GJP64" s="460"/>
      <c r="GJQ64" s="460"/>
      <c r="GJR64" s="460"/>
      <c r="GJS64" s="460"/>
      <c r="GJT64" s="460"/>
      <c r="GJU64" s="460"/>
      <c r="GJV64" s="460"/>
      <c r="GJW64" s="460"/>
      <c r="GJX64" s="460"/>
      <c r="GJY64" s="460"/>
      <c r="GJZ64" s="460"/>
      <c r="GKA64" s="460"/>
      <c r="GKB64" s="460"/>
      <c r="GKC64" s="460"/>
      <c r="GKD64" s="460"/>
      <c r="GKE64" s="460"/>
      <c r="GKF64" s="460"/>
      <c r="GKG64" s="460"/>
      <c r="GKH64" s="460"/>
      <c r="GKI64" s="460"/>
      <c r="GKJ64" s="460"/>
      <c r="GKK64" s="460"/>
      <c r="GKL64" s="460"/>
      <c r="GKM64" s="460"/>
      <c r="GKN64" s="460"/>
      <c r="GKO64" s="460"/>
      <c r="GKP64" s="460"/>
      <c r="GKQ64" s="460"/>
      <c r="GKR64" s="460"/>
      <c r="GKS64" s="460"/>
      <c r="GKT64" s="460"/>
      <c r="GKU64" s="460"/>
      <c r="GKV64" s="460"/>
      <c r="GKW64" s="460"/>
      <c r="GKX64" s="460"/>
      <c r="GKY64" s="460"/>
      <c r="GKZ64" s="460"/>
      <c r="GLA64" s="460"/>
      <c r="GLB64" s="460"/>
      <c r="GLC64" s="460"/>
      <c r="GLD64" s="460"/>
      <c r="GLE64" s="460"/>
      <c r="GLF64" s="460"/>
      <c r="GLG64" s="460"/>
      <c r="GLH64" s="460"/>
      <c r="GLI64" s="460"/>
      <c r="GLJ64" s="460"/>
      <c r="GLK64" s="460"/>
      <c r="GLL64" s="460"/>
      <c r="GLM64" s="460"/>
      <c r="GLN64" s="460"/>
      <c r="GLO64" s="460"/>
      <c r="GLP64" s="460"/>
      <c r="GLQ64" s="460"/>
      <c r="GLR64" s="460"/>
      <c r="GLS64" s="460"/>
      <c r="GLT64" s="460"/>
      <c r="GLU64" s="460"/>
      <c r="GLV64" s="460"/>
      <c r="GLW64" s="460"/>
      <c r="GLX64" s="460"/>
      <c r="GLY64" s="460"/>
      <c r="GLZ64" s="460"/>
      <c r="GMA64" s="460"/>
      <c r="GMB64" s="460"/>
      <c r="GMC64" s="460"/>
      <c r="GMD64" s="460"/>
      <c r="GME64" s="460"/>
      <c r="GMF64" s="460"/>
      <c r="GMG64" s="460"/>
      <c r="GMH64" s="460"/>
      <c r="GMI64" s="460"/>
      <c r="GMJ64" s="460"/>
      <c r="GMK64" s="460"/>
      <c r="GML64" s="460"/>
      <c r="GMM64" s="460"/>
      <c r="GMN64" s="460"/>
      <c r="GMO64" s="460"/>
      <c r="GMP64" s="460"/>
      <c r="GMQ64" s="460"/>
      <c r="GMR64" s="460"/>
      <c r="GMS64" s="460"/>
      <c r="GMT64" s="460"/>
      <c r="GMU64" s="460"/>
      <c r="GMV64" s="460"/>
      <c r="GMW64" s="460"/>
      <c r="GMX64" s="460"/>
      <c r="GMY64" s="460"/>
      <c r="GMZ64" s="460"/>
      <c r="GNA64" s="460"/>
      <c r="GNB64" s="460"/>
      <c r="GNC64" s="460"/>
      <c r="GND64" s="460"/>
      <c r="GNE64" s="460"/>
      <c r="GNF64" s="460"/>
      <c r="GNG64" s="460"/>
      <c r="GNH64" s="460"/>
      <c r="GNI64" s="460"/>
      <c r="GNJ64" s="460"/>
      <c r="GNK64" s="460"/>
      <c r="GNL64" s="460"/>
      <c r="GNM64" s="460"/>
      <c r="GNN64" s="460"/>
      <c r="GNO64" s="460"/>
      <c r="GNP64" s="460"/>
      <c r="GNQ64" s="460"/>
      <c r="GNR64" s="460"/>
      <c r="GNS64" s="460"/>
      <c r="GNT64" s="460"/>
      <c r="GNU64" s="460"/>
      <c r="GNV64" s="460"/>
      <c r="GNW64" s="460"/>
      <c r="GNX64" s="460"/>
      <c r="GNY64" s="460"/>
      <c r="GNZ64" s="460"/>
      <c r="GOA64" s="460"/>
      <c r="GOB64" s="460"/>
      <c r="GOC64" s="460"/>
      <c r="GOD64" s="460"/>
      <c r="GOE64" s="460"/>
      <c r="GOF64" s="460"/>
      <c r="GOG64" s="460"/>
      <c r="GOH64" s="460"/>
      <c r="GOI64" s="460"/>
      <c r="GOJ64" s="460"/>
      <c r="GOK64" s="460"/>
      <c r="GOL64" s="460"/>
      <c r="GOM64" s="460"/>
      <c r="GON64" s="460"/>
      <c r="GOO64" s="460"/>
      <c r="GOP64" s="460"/>
      <c r="GOQ64" s="460"/>
      <c r="GOR64" s="460"/>
      <c r="GOS64" s="460"/>
      <c r="GOT64" s="460"/>
      <c r="GOU64" s="460"/>
      <c r="GOV64" s="460"/>
      <c r="GOW64" s="460"/>
      <c r="GOX64" s="460"/>
      <c r="GOY64" s="460"/>
      <c r="GOZ64" s="460"/>
      <c r="GPA64" s="460"/>
      <c r="GPB64" s="460"/>
      <c r="GPC64" s="460"/>
      <c r="GPD64" s="460"/>
      <c r="GPE64" s="460"/>
      <c r="GPF64" s="460"/>
      <c r="GPG64" s="460"/>
      <c r="GPH64" s="460"/>
      <c r="GPI64" s="460"/>
      <c r="GPJ64" s="460"/>
      <c r="GPK64" s="460"/>
      <c r="GPL64" s="460"/>
      <c r="GPM64" s="460"/>
      <c r="GPN64" s="460"/>
      <c r="GPO64" s="460"/>
      <c r="GPP64" s="460"/>
      <c r="GPQ64" s="460"/>
      <c r="GPR64" s="460"/>
      <c r="GPS64" s="460"/>
      <c r="GPT64" s="460"/>
      <c r="GPU64" s="460"/>
      <c r="GPV64" s="460"/>
      <c r="GPW64" s="460"/>
      <c r="GPX64" s="460"/>
      <c r="GPY64" s="460"/>
      <c r="GPZ64" s="460"/>
      <c r="GQA64" s="460"/>
      <c r="GQB64" s="460"/>
      <c r="GQC64" s="460"/>
      <c r="GQD64" s="460"/>
      <c r="GQE64" s="460"/>
      <c r="GQF64" s="460"/>
      <c r="GQG64" s="460"/>
      <c r="GQH64" s="460"/>
      <c r="GQI64" s="460"/>
      <c r="GQJ64" s="460"/>
      <c r="GQK64" s="460"/>
      <c r="GQL64" s="460"/>
      <c r="GQM64" s="460"/>
      <c r="GQN64" s="460"/>
      <c r="GQO64" s="460"/>
      <c r="GQP64" s="460"/>
      <c r="GQQ64" s="460"/>
      <c r="GQR64" s="460"/>
      <c r="GQS64" s="460"/>
      <c r="GQT64" s="460"/>
      <c r="GQU64" s="460"/>
      <c r="GQV64" s="460"/>
      <c r="GQW64" s="460"/>
      <c r="GQX64" s="460"/>
      <c r="GQY64" s="460"/>
      <c r="GQZ64" s="460"/>
      <c r="GRA64" s="460"/>
      <c r="GRB64" s="460"/>
      <c r="GRC64" s="460"/>
      <c r="GRD64" s="460"/>
      <c r="GRE64" s="460"/>
      <c r="GRF64" s="460"/>
      <c r="GRG64" s="460"/>
      <c r="GRH64" s="460"/>
      <c r="GRI64" s="460"/>
      <c r="GRJ64" s="460"/>
      <c r="GRK64" s="460"/>
      <c r="GRL64" s="460"/>
      <c r="GRM64" s="460"/>
      <c r="GRN64" s="460"/>
      <c r="GRO64" s="460"/>
      <c r="GRP64" s="460"/>
      <c r="GRQ64" s="460"/>
      <c r="GRR64" s="460"/>
      <c r="GRS64" s="460"/>
      <c r="GRT64" s="460"/>
      <c r="GRU64" s="460"/>
      <c r="GRV64" s="460"/>
      <c r="GRW64" s="460"/>
      <c r="GRX64" s="460"/>
      <c r="GRY64" s="460"/>
      <c r="GRZ64" s="460"/>
      <c r="GSA64" s="460"/>
      <c r="GSB64" s="460"/>
      <c r="GSC64" s="460"/>
      <c r="GSD64" s="460"/>
      <c r="GSE64" s="460"/>
      <c r="GSF64" s="460"/>
      <c r="GSG64" s="460"/>
      <c r="GSH64" s="460"/>
      <c r="GSI64" s="460"/>
      <c r="GSJ64" s="460"/>
      <c r="GSK64" s="460"/>
      <c r="GSL64" s="460"/>
      <c r="GSM64" s="460"/>
      <c r="GSN64" s="460"/>
      <c r="GSO64" s="460"/>
      <c r="GSP64" s="460"/>
      <c r="GSQ64" s="460"/>
      <c r="GSR64" s="460"/>
      <c r="GSS64" s="460"/>
      <c r="GST64" s="460"/>
      <c r="GSU64" s="460"/>
      <c r="GSV64" s="460"/>
      <c r="GSW64" s="460"/>
      <c r="GSX64" s="460"/>
      <c r="GSY64" s="460"/>
      <c r="GSZ64" s="460"/>
      <c r="GTA64" s="460"/>
      <c r="GTB64" s="460"/>
      <c r="GTC64" s="460"/>
      <c r="GTD64" s="460"/>
      <c r="GTE64" s="460"/>
      <c r="GTF64" s="460"/>
      <c r="GTG64" s="460"/>
      <c r="GTH64" s="460"/>
      <c r="GTI64" s="460"/>
      <c r="GTJ64" s="460"/>
      <c r="GTK64" s="460"/>
      <c r="GTL64" s="460"/>
      <c r="GTM64" s="460"/>
      <c r="GTN64" s="460"/>
      <c r="GTO64" s="460"/>
      <c r="GTP64" s="460"/>
      <c r="GTQ64" s="460"/>
      <c r="GTR64" s="460"/>
      <c r="GTS64" s="460"/>
      <c r="GTT64" s="460"/>
      <c r="GTU64" s="460"/>
      <c r="GTV64" s="460"/>
      <c r="GTW64" s="460"/>
      <c r="GTX64" s="460"/>
      <c r="GTY64" s="460"/>
      <c r="GTZ64" s="460"/>
      <c r="GUA64" s="460"/>
      <c r="GUB64" s="460"/>
      <c r="GUC64" s="460"/>
      <c r="GUD64" s="460"/>
      <c r="GUE64" s="460"/>
      <c r="GUF64" s="460"/>
      <c r="GUG64" s="460"/>
      <c r="GUH64" s="460"/>
      <c r="GUI64" s="460"/>
      <c r="GUJ64" s="460"/>
      <c r="GUK64" s="460"/>
      <c r="GUL64" s="460"/>
      <c r="GUM64" s="460"/>
      <c r="GUN64" s="460"/>
      <c r="GUO64" s="460"/>
      <c r="GUP64" s="460"/>
      <c r="GUQ64" s="460"/>
      <c r="GUR64" s="460"/>
      <c r="GUS64" s="460"/>
      <c r="GUT64" s="460"/>
      <c r="GUU64" s="460"/>
      <c r="GUV64" s="460"/>
      <c r="GUW64" s="460"/>
      <c r="GUX64" s="460"/>
      <c r="GUY64" s="460"/>
      <c r="GUZ64" s="460"/>
      <c r="GVA64" s="460"/>
      <c r="GVB64" s="460"/>
      <c r="GVC64" s="460"/>
      <c r="GVD64" s="460"/>
      <c r="GVE64" s="460"/>
      <c r="GVF64" s="460"/>
      <c r="GVG64" s="460"/>
      <c r="GVH64" s="460"/>
      <c r="GVI64" s="460"/>
      <c r="GVJ64" s="460"/>
      <c r="GVK64" s="460"/>
      <c r="GVL64" s="460"/>
      <c r="GVM64" s="460"/>
      <c r="GVN64" s="460"/>
      <c r="GVO64" s="460"/>
      <c r="GVP64" s="460"/>
      <c r="GVQ64" s="460"/>
      <c r="GVR64" s="460"/>
      <c r="GVS64" s="460"/>
      <c r="GVT64" s="460"/>
      <c r="GVU64" s="460"/>
      <c r="GVV64" s="460"/>
      <c r="GVW64" s="460"/>
      <c r="GVX64" s="460"/>
      <c r="GVY64" s="460"/>
      <c r="GVZ64" s="460"/>
      <c r="GWA64" s="460"/>
      <c r="GWB64" s="460"/>
      <c r="GWC64" s="460"/>
      <c r="GWD64" s="460"/>
      <c r="GWE64" s="460"/>
      <c r="GWF64" s="460"/>
      <c r="GWG64" s="460"/>
      <c r="GWH64" s="460"/>
      <c r="GWI64" s="460"/>
      <c r="GWJ64" s="460"/>
      <c r="GWK64" s="460"/>
      <c r="GWL64" s="460"/>
      <c r="GWM64" s="460"/>
      <c r="GWN64" s="460"/>
      <c r="GWO64" s="460"/>
      <c r="GWP64" s="460"/>
      <c r="GWQ64" s="460"/>
      <c r="GWR64" s="460"/>
      <c r="GWS64" s="460"/>
      <c r="GWT64" s="460"/>
      <c r="GWU64" s="460"/>
      <c r="GWV64" s="460"/>
      <c r="GWW64" s="460"/>
      <c r="GWX64" s="460"/>
      <c r="GWY64" s="460"/>
      <c r="GWZ64" s="460"/>
      <c r="GXA64" s="460"/>
      <c r="GXB64" s="460"/>
      <c r="GXC64" s="460"/>
      <c r="GXD64" s="460"/>
      <c r="GXE64" s="460"/>
      <c r="GXF64" s="460"/>
      <c r="GXG64" s="460"/>
      <c r="GXH64" s="460"/>
      <c r="GXI64" s="460"/>
      <c r="GXJ64" s="460"/>
      <c r="GXK64" s="460"/>
      <c r="GXL64" s="460"/>
      <c r="GXM64" s="460"/>
      <c r="GXN64" s="460"/>
      <c r="GXO64" s="460"/>
      <c r="GXP64" s="460"/>
      <c r="GXQ64" s="460"/>
      <c r="GXR64" s="460"/>
      <c r="GXS64" s="460"/>
      <c r="GXT64" s="460"/>
      <c r="GXU64" s="460"/>
      <c r="GXV64" s="460"/>
      <c r="GXW64" s="460"/>
      <c r="GXX64" s="460"/>
      <c r="GXY64" s="460"/>
      <c r="GXZ64" s="460"/>
      <c r="GYA64" s="460"/>
      <c r="GYB64" s="460"/>
      <c r="GYC64" s="460"/>
      <c r="GYD64" s="460"/>
      <c r="GYE64" s="460"/>
      <c r="GYF64" s="460"/>
      <c r="GYG64" s="460"/>
      <c r="GYH64" s="460"/>
      <c r="GYI64" s="460"/>
      <c r="GYJ64" s="460"/>
      <c r="GYK64" s="460"/>
      <c r="GYL64" s="460"/>
      <c r="GYM64" s="460"/>
      <c r="GYN64" s="460"/>
      <c r="GYO64" s="460"/>
      <c r="GYP64" s="460"/>
      <c r="GYQ64" s="460"/>
      <c r="GYR64" s="460"/>
      <c r="GYS64" s="460"/>
      <c r="GYT64" s="460"/>
      <c r="GYU64" s="460"/>
      <c r="GYV64" s="460"/>
      <c r="GYW64" s="460"/>
      <c r="GYX64" s="460"/>
      <c r="GYY64" s="460"/>
      <c r="GYZ64" s="460"/>
      <c r="GZA64" s="460"/>
      <c r="GZB64" s="460"/>
      <c r="GZC64" s="460"/>
      <c r="GZD64" s="460"/>
      <c r="GZE64" s="460"/>
      <c r="GZF64" s="460"/>
      <c r="GZG64" s="460"/>
      <c r="GZH64" s="460"/>
      <c r="GZI64" s="460"/>
      <c r="GZJ64" s="460"/>
      <c r="GZK64" s="460"/>
      <c r="GZL64" s="460"/>
      <c r="GZM64" s="460"/>
      <c r="GZN64" s="460"/>
      <c r="GZO64" s="460"/>
      <c r="GZP64" s="460"/>
      <c r="GZQ64" s="460"/>
      <c r="GZR64" s="460"/>
      <c r="GZS64" s="460"/>
      <c r="GZT64" s="460"/>
      <c r="GZU64" s="460"/>
      <c r="GZV64" s="460"/>
      <c r="GZW64" s="460"/>
      <c r="GZX64" s="460"/>
      <c r="GZY64" s="460"/>
      <c r="GZZ64" s="460"/>
      <c r="HAA64" s="460"/>
      <c r="HAB64" s="460"/>
      <c r="HAC64" s="460"/>
      <c r="HAD64" s="460"/>
      <c r="HAE64" s="460"/>
      <c r="HAF64" s="460"/>
      <c r="HAG64" s="460"/>
      <c r="HAH64" s="460"/>
      <c r="HAI64" s="460"/>
      <c r="HAJ64" s="460"/>
      <c r="HAK64" s="460"/>
      <c r="HAL64" s="460"/>
      <c r="HAM64" s="460"/>
      <c r="HAN64" s="460"/>
      <c r="HAO64" s="460"/>
      <c r="HAP64" s="460"/>
      <c r="HAQ64" s="460"/>
      <c r="HAR64" s="460"/>
      <c r="HAS64" s="460"/>
      <c r="HAT64" s="460"/>
      <c r="HAU64" s="460"/>
      <c r="HAV64" s="460"/>
      <c r="HAW64" s="460"/>
      <c r="HAX64" s="460"/>
      <c r="HAY64" s="460"/>
      <c r="HAZ64" s="460"/>
      <c r="HBA64" s="460"/>
      <c r="HBB64" s="460"/>
      <c r="HBC64" s="460"/>
      <c r="HBD64" s="460"/>
      <c r="HBE64" s="460"/>
      <c r="HBF64" s="460"/>
      <c r="HBG64" s="460"/>
      <c r="HBH64" s="460"/>
      <c r="HBI64" s="460"/>
      <c r="HBJ64" s="460"/>
      <c r="HBK64" s="460"/>
      <c r="HBL64" s="460"/>
      <c r="HBM64" s="460"/>
      <c r="HBN64" s="460"/>
      <c r="HBO64" s="460"/>
      <c r="HBP64" s="460"/>
      <c r="HBQ64" s="460"/>
      <c r="HBR64" s="460"/>
      <c r="HBS64" s="460"/>
      <c r="HBT64" s="460"/>
      <c r="HBU64" s="460"/>
      <c r="HBV64" s="460"/>
      <c r="HBW64" s="460"/>
      <c r="HBX64" s="460"/>
      <c r="HBY64" s="460"/>
      <c r="HBZ64" s="460"/>
      <c r="HCA64" s="460"/>
      <c r="HCB64" s="460"/>
      <c r="HCC64" s="460"/>
      <c r="HCD64" s="460"/>
      <c r="HCE64" s="460"/>
      <c r="HCF64" s="460"/>
      <c r="HCG64" s="460"/>
      <c r="HCH64" s="460"/>
      <c r="HCI64" s="460"/>
      <c r="HCJ64" s="460"/>
      <c r="HCK64" s="460"/>
      <c r="HCL64" s="460"/>
      <c r="HCM64" s="460"/>
      <c r="HCN64" s="460"/>
      <c r="HCO64" s="460"/>
      <c r="HCP64" s="460"/>
      <c r="HCQ64" s="460"/>
      <c r="HCR64" s="460"/>
      <c r="HCS64" s="460"/>
      <c r="HCT64" s="460"/>
      <c r="HCU64" s="460"/>
      <c r="HCV64" s="460"/>
      <c r="HCW64" s="460"/>
      <c r="HCX64" s="460"/>
      <c r="HCY64" s="460"/>
      <c r="HCZ64" s="460"/>
      <c r="HDA64" s="460"/>
      <c r="HDB64" s="460"/>
      <c r="HDC64" s="460"/>
      <c r="HDD64" s="460"/>
      <c r="HDE64" s="460"/>
      <c r="HDF64" s="460"/>
      <c r="HDG64" s="460"/>
      <c r="HDH64" s="460"/>
      <c r="HDI64" s="460"/>
      <c r="HDJ64" s="460"/>
      <c r="HDK64" s="460"/>
      <c r="HDL64" s="460"/>
      <c r="HDM64" s="460"/>
      <c r="HDN64" s="460"/>
      <c r="HDO64" s="460"/>
      <c r="HDP64" s="460"/>
      <c r="HDQ64" s="460"/>
      <c r="HDR64" s="460"/>
      <c r="HDS64" s="460"/>
      <c r="HDT64" s="460"/>
      <c r="HDU64" s="460"/>
      <c r="HDV64" s="460"/>
      <c r="HDW64" s="460"/>
      <c r="HDX64" s="460"/>
      <c r="HDY64" s="460"/>
      <c r="HDZ64" s="460"/>
      <c r="HEA64" s="460"/>
      <c r="HEB64" s="460"/>
      <c r="HEC64" s="460"/>
      <c r="HED64" s="460"/>
      <c r="HEE64" s="460"/>
      <c r="HEF64" s="460"/>
      <c r="HEG64" s="460"/>
      <c r="HEH64" s="460"/>
      <c r="HEI64" s="460"/>
      <c r="HEJ64" s="460"/>
      <c r="HEK64" s="460"/>
      <c r="HEL64" s="460"/>
      <c r="HEM64" s="460"/>
      <c r="HEN64" s="460"/>
      <c r="HEO64" s="460"/>
      <c r="HEP64" s="460"/>
      <c r="HEQ64" s="460"/>
      <c r="HER64" s="460"/>
      <c r="HES64" s="460"/>
      <c r="HET64" s="460"/>
      <c r="HEU64" s="460"/>
      <c r="HEV64" s="460"/>
      <c r="HEW64" s="460"/>
      <c r="HEX64" s="460"/>
      <c r="HEY64" s="460"/>
      <c r="HEZ64" s="460"/>
      <c r="HFA64" s="460"/>
      <c r="HFB64" s="460"/>
      <c r="HFC64" s="460"/>
      <c r="HFD64" s="460"/>
      <c r="HFE64" s="460"/>
      <c r="HFF64" s="460"/>
      <c r="HFG64" s="460"/>
      <c r="HFH64" s="460"/>
      <c r="HFI64" s="460"/>
      <c r="HFJ64" s="460"/>
      <c r="HFK64" s="460"/>
      <c r="HFL64" s="460"/>
      <c r="HFM64" s="460"/>
      <c r="HFN64" s="460"/>
      <c r="HFO64" s="460"/>
      <c r="HFP64" s="460"/>
      <c r="HFQ64" s="460"/>
      <c r="HFR64" s="460"/>
      <c r="HFS64" s="460"/>
      <c r="HFT64" s="460"/>
      <c r="HFU64" s="460"/>
      <c r="HFV64" s="460"/>
      <c r="HFW64" s="460"/>
      <c r="HFX64" s="460"/>
      <c r="HFY64" s="460"/>
      <c r="HFZ64" s="460"/>
      <c r="HGA64" s="460"/>
      <c r="HGB64" s="460"/>
      <c r="HGC64" s="460"/>
      <c r="HGD64" s="460"/>
      <c r="HGE64" s="460"/>
      <c r="HGF64" s="460"/>
      <c r="HGG64" s="460"/>
      <c r="HGH64" s="460"/>
      <c r="HGI64" s="460"/>
      <c r="HGJ64" s="460"/>
      <c r="HGK64" s="460"/>
      <c r="HGL64" s="460"/>
      <c r="HGM64" s="460"/>
      <c r="HGN64" s="460"/>
      <c r="HGO64" s="460"/>
      <c r="HGP64" s="460"/>
      <c r="HGQ64" s="460"/>
      <c r="HGR64" s="460"/>
      <c r="HGS64" s="460"/>
      <c r="HGT64" s="460"/>
      <c r="HGU64" s="460"/>
      <c r="HGV64" s="460"/>
      <c r="HGW64" s="460"/>
      <c r="HGX64" s="460"/>
      <c r="HGY64" s="460"/>
      <c r="HGZ64" s="460"/>
      <c r="HHA64" s="460"/>
      <c r="HHB64" s="460"/>
      <c r="HHC64" s="460"/>
      <c r="HHD64" s="460"/>
      <c r="HHE64" s="460"/>
      <c r="HHF64" s="460"/>
      <c r="HHG64" s="460"/>
      <c r="HHH64" s="460"/>
      <c r="HHI64" s="460"/>
      <c r="HHJ64" s="460"/>
      <c r="HHK64" s="460"/>
      <c r="HHL64" s="460"/>
      <c r="HHM64" s="460"/>
      <c r="HHN64" s="460"/>
      <c r="HHO64" s="460"/>
      <c r="HHP64" s="460"/>
      <c r="HHQ64" s="460"/>
      <c r="HHR64" s="460"/>
      <c r="HHS64" s="460"/>
      <c r="HHT64" s="460"/>
      <c r="HHU64" s="460"/>
      <c r="HHV64" s="460"/>
      <c r="HHW64" s="460"/>
      <c r="HHX64" s="460"/>
      <c r="HHY64" s="460"/>
      <c r="HHZ64" s="460"/>
      <c r="HIA64" s="460"/>
      <c r="HIB64" s="460"/>
      <c r="HIC64" s="460"/>
      <c r="HID64" s="460"/>
      <c r="HIE64" s="460"/>
      <c r="HIF64" s="460"/>
      <c r="HIG64" s="460"/>
      <c r="HIH64" s="460"/>
      <c r="HII64" s="460"/>
      <c r="HIJ64" s="460"/>
      <c r="HIK64" s="460"/>
      <c r="HIL64" s="460"/>
      <c r="HIM64" s="460"/>
      <c r="HIN64" s="460"/>
      <c r="HIO64" s="460"/>
      <c r="HIP64" s="460"/>
      <c r="HIQ64" s="460"/>
      <c r="HIR64" s="460"/>
      <c r="HIS64" s="460"/>
      <c r="HIT64" s="460"/>
      <c r="HIU64" s="460"/>
      <c r="HIV64" s="460"/>
      <c r="HIW64" s="460"/>
      <c r="HIX64" s="460"/>
      <c r="HIY64" s="460"/>
      <c r="HIZ64" s="460"/>
      <c r="HJA64" s="460"/>
      <c r="HJB64" s="460"/>
      <c r="HJC64" s="460"/>
      <c r="HJD64" s="460"/>
      <c r="HJE64" s="460"/>
      <c r="HJF64" s="460"/>
      <c r="HJG64" s="460"/>
      <c r="HJH64" s="460"/>
      <c r="HJI64" s="460"/>
      <c r="HJJ64" s="460"/>
      <c r="HJK64" s="460"/>
      <c r="HJL64" s="460"/>
      <c r="HJM64" s="460"/>
      <c r="HJN64" s="460"/>
      <c r="HJO64" s="460"/>
      <c r="HJP64" s="460"/>
      <c r="HJQ64" s="460"/>
      <c r="HJR64" s="460"/>
      <c r="HJS64" s="460"/>
      <c r="HJT64" s="460"/>
      <c r="HJU64" s="460"/>
      <c r="HJV64" s="460"/>
      <c r="HJW64" s="460"/>
      <c r="HJX64" s="460"/>
      <c r="HJY64" s="460"/>
      <c r="HJZ64" s="460"/>
      <c r="HKA64" s="460"/>
      <c r="HKB64" s="460"/>
      <c r="HKC64" s="460"/>
      <c r="HKD64" s="460"/>
      <c r="HKE64" s="460"/>
      <c r="HKF64" s="460"/>
      <c r="HKG64" s="460"/>
      <c r="HKH64" s="460"/>
      <c r="HKI64" s="460"/>
      <c r="HKJ64" s="460"/>
      <c r="HKK64" s="460"/>
      <c r="HKL64" s="460"/>
      <c r="HKM64" s="460"/>
      <c r="HKN64" s="460"/>
      <c r="HKO64" s="460"/>
      <c r="HKP64" s="460"/>
      <c r="HKQ64" s="460"/>
      <c r="HKR64" s="460"/>
      <c r="HKS64" s="460"/>
      <c r="HKT64" s="460"/>
      <c r="HKU64" s="460"/>
      <c r="HKV64" s="460"/>
      <c r="HKW64" s="460"/>
      <c r="HKX64" s="460"/>
      <c r="HKY64" s="460"/>
      <c r="HKZ64" s="460"/>
      <c r="HLA64" s="460"/>
      <c r="HLB64" s="460"/>
      <c r="HLC64" s="460"/>
      <c r="HLD64" s="460"/>
      <c r="HLE64" s="460"/>
      <c r="HLF64" s="460"/>
      <c r="HLG64" s="460"/>
      <c r="HLH64" s="460"/>
      <c r="HLI64" s="460"/>
      <c r="HLJ64" s="460"/>
      <c r="HLK64" s="460"/>
      <c r="HLL64" s="460"/>
      <c r="HLM64" s="460"/>
      <c r="HLN64" s="460"/>
      <c r="HLO64" s="460"/>
      <c r="HLP64" s="460"/>
      <c r="HLQ64" s="460"/>
      <c r="HLR64" s="460"/>
      <c r="HLS64" s="460"/>
      <c r="HLT64" s="460"/>
      <c r="HLU64" s="460"/>
      <c r="HLV64" s="460"/>
      <c r="HLW64" s="460"/>
      <c r="HLX64" s="460"/>
      <c r="HLY64" s="460"/>
      <c r="HLZ64" s="460"/>
      <c r="HMA64" s="460"/>
      <c r="HMB64" s="460"/>
      <c r="HMC64" s="460"/>
      <c r="HMD64" s="460"/>
      <c r="HME64" s="460"/>
      <c r="HMF64" s="460"/>
      <c r="HMG64" s="460"/>
      <c r="HMH64" s="460"/>
      <c r="HMI64" s="460"/>
      <c r="HMJ64" s="460"/>
      <c r="HMK64" s="460"/>
      <c r="HML64" s="460"/>
      <c r="HMM64" s="460"/>
      <c r="HMN64" s="460"/>
      <c r="HMO64" s="460"/>
      <c r="HMP64" s="460"/>
      <c r="HMQ64" s="460"/>
      <c r="HMR64" s="460"/>
      <c r="HMS64" s="460"/>
      <c r="HMT64" s="460"/>
      <c r="HMU64" s="460"/>
      <c r="HMV64" s="460"/>
      <c r="HMW64" s="460"/>
      <c r="HMX64" s="460"/>
      <c r="HMY64" s="460"/>
      <c r="HMZ64" s="460"/>
      <c r="HNA64" s="460"/>
      <c r="HNB64" s="460"/>
      <c r="HNC64" s="460"/>
      <c r="HND64" s="460"/>
      <c r="HNE64" s="460"/>
      <c r="HNF64" s="460"/>
      <c r="HNG64" s="460"/>
      <c r="HNH64" s="460"/>
      <c r="HNI64" s="460"/>
      <c r="HNJ64" s="460"/>
      <c r="HNK64" s="460"/>
      <c r="HNL64" s="460"/>
      <c r="HNM64" s="460"/>
      <c r="HNN64" s="460"/>
      <c r="HNO64" s="460"/>
      <c r="HNP64" s="460"/>
      <c r="HNQ64" s="460"/>
      <c r="HNR64" s="460"/>
      <c r="HNS64" s="460"/>
      <c r="HNT64" s="460"/>
      <c r="HNU64" s="460"/>
      <c r="HNV64" s="460"/>
      <c r="HNW64" s="460"/>
      <c r="HNX64" s="460"/>
      <c r="HNY64" s="460"/>
      <c r="HNZ64" s="460"/>
      <c r="HOA64" s="460"/>
      <c r="HOB64" s="460"/>
      <c r="HOC64" s="460"/>
      <c r="HOD64" s="460"/>
      <c r="HOE64" s="460"/>
      <c r="HOF64" s="460"/>
      <c r="HOG64" s="460"/>
      <c r="HOH64" s="460"/>
      <c r="HOI64" s="460"/>
      <c r="HOJ64" s="460"/>
      <c r="HOK64" s="460"/>
      <c r="HOL64" s="460"/>
      <c r="HOM64" s="460"/>
      <c r="HON64" s="460"/>
      <c r="HOO64" s="460"/>
      <c r="HOP64" s="460"/>
      <c r="HOQ64" s="460"/>
      <c r="HOR64" s="460"/>
      <c r="HOS64" s="460"/>
      <c r="HOT64" s="460"/>
      <c r="HOU64" s="460"/>
      <c r="HOV64" s="460"/>
      <c r="HOW64" s="460"/>
      <c r="HOX64" s="460"/>
      <c r="HOY64" s="460"/>
      <c r="HOZ64" s="460"/>
      <c r="HPA64" s="460"/>
      <c r="HPB64" s="460"/>
      <c r="HPC64" s="460"/>
      <c r="HPD64" s="460"/>
      <c r="HPE64" s="460"/>
      <c r="HPF64" s="460"/>
      <c r="HPG64" s="460"/>
      <c r="HPH64" s="460"/>
      <c r="HPI64" s="460"/>
      <c r="HPJ64" s="460"/>
      <c r="HPK64" s="460"/>
      <c r="HPL64" s="460"/>
      <c r="HPM64" s="460"/>
      <c r="HPN64" s="460"/>
      <c r="HPO64" s="460"/>
      <c r="HPP64" s="460"/>
      <c r="HPQ64" s="460"/>
      <c r="HPR64" s="460"/>
      <c r="HPS64" s="460"/>
      <c r="HPT64" s="460"/>
      <c r="HPU64" s="460"/>
      <c r="HPV64" s="460"/>
      <c r="HPW64" s="460"/>
      <c r="HPX64" s="460"/>
      <c r="HPY64" s="460"/>
      <c r="HPZ64" s="460"/>
      <c r="HQA64" s="460"/>
      <c r="HQB64" s="460"/>
      <c r="HQC64" s="460"/>
      <c r="HQD64" s="460"/>
      <c r="HQE64" s="460"/>
      <c r="HQF64" s="460"/>
      <c r="HQG64" s="460"/>
      <c r="HQH64" s="460"/>
      <c r="HQI64" s="460"/>
      <c r="HQJ64" s="460"/>
      <c r="HQK64" s="460"/>
      <c r="HQL64" s="460"/>
      <c r="HQM64" s="460"/>
      <c r="HQN64" s="460"/>
      <c r="HQO64" s="460"/>
      <c r="HQP64" s="460"/>
      <c r="HQQ64" s="460"/>
      <c r="HQR64" s="460"/>
      <c r="HQS64" s="460"/>
      <c r="HQT64" s="460"/>
      <c r="HQU64" s="460"/>
      <c r="HQV64" s="460"/>
      <c r="HQW64" s="460"/>
      <c r="HQX64" s="460"/>
      <c r="HQY64" s="460"/>
      <c r="HQZ64" s="460"/>
      <c r="HRA64" s="460"/>
      <c r="HRB64" s="460"/>
      <c r="HRC64" s="460"/>
      <c r="HRD64" s="460"/>
      <c r="HRE64" s="460"/>
      <c r="HRF64" s="460"/>
      <c r="HRG64" s="460"/>
      <c r="HRH64" s="460"/>
      <c r="HRI64" s="460"/>
      <c r="HRJ64" s="460"/>
      <c r="HRK64" s="460"/>
      <c r="HRL64" s="460"/>
      <c r="HRM64" s="460"/>
      <c r="HRN64" s="460"/>
      <c r="HRO64" s="460"/>
      <c r="HRP64" s="460"/>
      <c r="HRQ64" s="460"/>
      <c r="HRR64" s="460"/>
      <c r="HRS64" s="460"/>
      <c r="HRT64" s="460"/>
      <c r="HRU64" s="460"/>
      <c r="HRV64" s="460"/>
      <c r="HRW64" s="460"/>
      <c r="HRX64" s="460"/>
      <c r="HRY64" s="460"/>
      <c r="HRZ64" s="460"/>
      <c r="HSA64" s="460"/>
      <c r="HSB64" s="460"/>
      <c r="HSC64" s="460"/>
      <c r="HSD64" s="460"/>
      <c r="HSE64" s="460"/>
      <c r="HSF64" s="460"/>
      <c r="HSG64" s="460"/>
      <c r="HSH64" s="460"/>
      <c r="HSI64" s="460"/>
      <c r="HSJ64" s="460"/>
      <c r="HSK64" s="460"/>
      <c r="HSL64" s="460"/>
      <c r="HSM64" s="460"/>
      <c r="HSN64" s="460"/>
      <c r="HSO64" s="460"/>
      <c r="HSP64" s="460"/>
      <c r="HSQ64" s="460"/>
      <c r="HSR64" s="460"/>
      <c r="HSS64" s="460"/>
      <c r="HST64" s="460"/>
      <c r="HSU64" s="460"/>
      <c r="HSV64" s="460"/>
      <c r="HSW64" s="460"/>
      <c r="HSX64" s="460"/>
      <c r="HSY64" s="460"/>
      <c r="HSZ64" s="460"/>
      <c r="HTA64" s="460"/>
      <c r="HTB64" s="460"/>
      <c r="HTC64" s="460"/>
      <c r="HTD64" s="460"/>
      <c r="HTE64" s="460"/>
      <c r="HTF64" s="460"/>
      <c r="HTG64" s="460"/>
      <c r="HTH64" s="460"/>
      <c r="HTI64" s="460"/>
      <c r="HTJ64" s="460"/>
      <c r="HTK64" s="460"/>
      <c r="HTL64" s="460"/>
      <c r="HTM64" s="460"/>
      <c r="HTN64" s="460"/>
      <c r="HTO64" s="460"/>
      <c r="HTP64" s="460"/>
      <c r="HTQ64" s="460"/>
      <c r="HTR64" s="460"/>
      <c r="HTS64" s="460"/>
      <c r="HTT64" s="460"/>
      <c r="HTU64" s="460"/>
      <c r="HTV64" s="460"/>
      <c r="HTW64" s="460"/>
      <c r="HTX64" s="460"/>
      <c r="HTY64" s="460"/>
      <c r="HTZ64" s="460"/>
      <c r="HUA64" s="460"/>
      <c r="HUB64" s="460"/>
      <c r="HUC64" s="460"/>
      <c r="HUD64" s="460"/>
      <c r="HUE64" s="460"/>
      <c r="HUF64" s="460"/>
      <c r="HUG64" s="460"/>
      <c r="HUH64" s="460"/>
      <c r="HUI64" s="460"/>
      <c r="HUJ64" s="460"/>
      <c r="HUK64" s="460"/>
      <c r="HUL64" s="460"/>
      <c r="HUM64" s="460"/>
      <c r="HUN64" s="460"/>
      <c r="HUO64" s="460"/>
      <c r="HUP64" s="460"/>
      <c r="HUQ64" s="460"/>
      <c r="HUR64" s="460"/>
      <c r="HUS64" s="460"/>
      <c r="HUT64" s="460"/>
      <c r="HUU64" s="460"/>
      <c r="HUV64" s="460"/>
      <c r="HUW64" s="460"/>
      <c r="HUX64" s="460"/>
      <c r="HUY64" s="460"/>
      <c r="HUZ64" s="460"/>
      <c r="HVA64" s="460"/>
      <c r="HVB64" s="460"/>
      <c r="HVC64" s="460"/>
      <c r="HVD64" s="460"/>
      <c r="HVE64" s="460"/>
      <c r="HVF64" s="460"/>
      <c r="HVG64" s="460"/>
      <c r="HVH64" s="460"/>
      <c r="HVI64" s="460"/>
      <c r="HVJ64" s="460"/>
      <c r="HVK64" s="460"/>
      <c r="HVL64" s="460"/>
      <c r="HVM64" s="460"/>
      <c r="HVN64" s="460"/>
      <c r="HVO64" s="460"/>
      <c r="HVP64" s="460"/>
      <c r="HVQ64" s="460"/>
      <c r="HVR64" s="460"/>
      <c r="HVS64" s="460"/>
      <c r="HVT64" s="460"/>
      <c r="HVU64" s="460"/>
      <c r="HVV64" s="460"/>
      <c r="HVW64" s="460"/>
      <c r="HVX64" s="460"/>
      <c r="HVY64" s="460"/>
      <c r="HVZ64" s="460"/>
      <c r="HWA64" s="460"/>
      <c r="HWB64" s="460"/>
      <c r="HWC64" s="460"/>
      <c r="HWD64" s="460"/>
      <c r="HWE64" s="460"/>
      <c r="HWF64" s="460"/>
      <c r="HWG64" s="460"/>
      <c r="HWH64" s="460"/>
      <c r="HWI64" s="460"/>
      <c r="HWJ64" s="460"/>
      <c r="HWK64" s="460"/>
      <c r="HWL64" s="460"/>
      <c r="HWM64" s="460"/>
      <c r="HWN64" s="460"/>
      <c r="HWO64" s="460"/>
      <c r="HWP64" s="460"/>
      <c r="HWQ64" s="460"/>
      <c r="HWR64" s="460"/>
      <c r="HWS64" s="460"/>
      <c r="HWT64" s="460"/>
      <c r="HWU64" s="460"/>
      <c r="HWV64" s="460"/>
      <c r="HWW64" s="460"/>
      <c r="HWX64" s="460"/>
      <c r="HWY64" s="460"/>
      <c r="HWZ64" s="460"/>
      <c r="HXA64" s="460"/>
      <c r="HXB64" s="460"/>
      <c r="HXC64" s="460"/>
      <c r="HXD64" s="460"/>
      <c r="HXE64" s="460"/>
      <c r="HXF64" s="460"/>
      <c r="HXG64" s="460"/>
      <c r="HXH64" s="460"/>
      <c r="HXI64" s="460"/>
      <c r="HXJ64" s="460"/>
      <c r="HXK64" s="460"/>
      <c r="HXL64" s="460"/>
      <c r="HXM64" s="460"/>
      <c r="HXN64" s="460"/>
      <c r="HXO64" s="460"/>
      <c r="HXP64" s="460"/>
      <c r="HXQ64" s="460"/>
      <c r="HXR64" s="460"/>
      <c r="HXS64" s="460"/>
      <c r="HXT64" s="460"/>
      <c r="HXU64" s="460"/>
      <c r="HXV64" s="460"/>
      <c r="HXW64" s="460"/>
      <c r="HXX64" s="460"/>
      <c r="HXY64" s="460"/>
      <c r="HXZ64" s="460"/>
      <c r="HYA64" s="460"/>
      <c r="HYB64" s="460"/>
      <c r="HYC64" s="460"/>
      <c r="HYD64" s="460"/>
      <c r="HYE64" s="460"/>
      <c r="HYF64" s="460"/>
      <c r="HYG64" s="460"/>
      <c r="HYH64" s="460"/>
      <c r="HYI64" s="460"/>
      <c r="HYJ64" s="460"/>
      <c r="HYK64" s="460"/>
      <c r="HYL64" s="460"/>
      <c r="HYM64" s="460"/>
      <c r="HYN64" s="460"/>
      <c r="HYO64" s="460"/>
      <c r="HYP64" s="460"/>
      <c r="HYQ64" s="460"/>
      <c r="HYR64" s="460"/>
      <c r="HYS64" s="460"/>
      <c r="HYT64" s="460"/>
      <c r="HYU64" s="460"/>
      <c r="HYV64" s="460"/>
      <c r="HYW64" s="460"/>
      <c r="HYX64" s="460"/>
      <c r="HYY64" s="460"/>
      <c r="HYZ64" s="460"/>
      <c r="HZA64" s="460"/>
      <c r="HZB64" s="460"/>
      <c r="HZC64" s="460"/>
      <c r="HZD64" s="460"/>
      <c r="HZE64" s="460"/>
      <c r="HZF64" s="460"/>
      <c r="HZG64" s="460"/>
      <c r="HZH64" s="460"/>
      <c r="HZI64" s="460"/>
      <c r="HZJ64" s="460"/>
      <c r="HZK64" s="460"/>
      <c r="HZL64" s="460"/>
      <c r="HZM64" s="460"/>
      <c r="HZN64" s="460"/>
      <c r="HZO64" s="460"/>
      <c r="HZP64" s="460"/>
      <c r="HZQ64" s="460"/>
      <c r="HZR64" s="460"/>
      <c r="HZS64" s="460"/>
      <c r="HZT64" s="460"/>
      <c r="HZU64" s="460"/>
      <c r="HZV64" s="460"/>
      <c r="HZW64" s="460"/>
      <c r="HZX64" s="460"/>
      <c r="HZY64" s="460"/>
      <c r="HZZ64" s="460"/>
      <c r="IAA64" s="460"/>
      <c r="IAB64" s="460"/>
      <c r="IAC64" s="460"/>
      <c r="IAD64" s="460"/>
      <c r="IAE64" s="460"/>
      <c r="IAF64" s="460"/>
      <c r="IAG64" s="460"/>
      <c r="IAH64" s="460"/>
      <c r="IAI64" s="460"/>
      <c r="IAJ64" s="460"/>
      <c r="IAK64" s="460"/>
      <c r="IAL64" s="460"/>
      <c r="IAM64" s="460"/>
      <c r="IAN64" s="460"/>
      <c r="IAO64" s="460"/>
      <c r="IAP64" s="460"/>
      <c r="IAQ64" s="460"/>
      <c r="IAR64" s="460"/>
      <c r="IAS64" s="460"/>
      <c r="IAT64" s="460"/>
      <c r="IAU64" s="460"/>
      <c r="IAV64" s="460"/>
      <c r="IAW64" s="460"/>
      <c r="IAX64" s="460"/>
      <c r="IAY64" s="460"/>
      <c r="IAZ64" s="460"/>
      <c r="IBA64" s="460"/>
      <c r="IBB64" s="460"/>
      <c r="IBC64" s="460"/>
      <c r="IBD64" s="460"/>
      <c r="IBE64" s="460"/>
      <c r="IBF64" s="460"/>
      <c r="IBG64" s="460"/>
      <c r="IBH64" s="460"/>
      <c r="IBI64" s="460"/>
      <c r="IBJ64" s="460"/>
      <c r="IBK64" s="460"/>
      <c r="IBL64" s="460"/>
      <c r="IBM64" s="460"/>
      <c r="IBN64" s="460"/>
      <c r="IBO64" s="460"/>
      <c r="IBP64" s="460"/>
      <c r="IBQ64" s="460"/>
      <c r="IBR64" s="460"/>
      <c r="IBS64" s="460"/>
      <c r="IBT64" s="460"/>
      <c r="IBU64" s="460"/>
      <c r="IBV64" s="460"/>
      <c r="IBW64" s="460"/>
      <c r="IBX64" s="460"/>
      <c r="IBY64" s="460"/>
      <c r="IBZ64" s="460"/>
      <c r="ICA64" s="460"/>
      <c r="ICB64" s="460"/>
      <c r="ICC64" s="460"/>
      <c r="ICD64" s="460"/>
      <c r="ICE64" s="460"/>
      <c r="ICF64" s="460"/>
      <c r="ICG64" s="460"/>
      <c r="ICH64" s="460"/>
      <c r="ICI64" s="460"/>
      <c r="ICJ64" s="460"/>
      <c r="ICK64" s="460"/>
      <c r="ICL64" s="460"/>
      <c r="ICM64" s="460"/>
      <c r="ICN64" s="460"/>
      <c r="ICO64" s="460"/>
      <c r="ICP64" s="460"/>
      <c r="ICQ64" s="460"/>
      <c r="ICR64" s="460"/>
      <c r="ICS64" s="460"/>
      <c r="ICT64" s="460"/>
      <c r="ICU64" s="460"/>
      <c r="ICV64" s="460"/>
      <c r="ICW64" s="460"/>
      <c r="ICX64" s="460"/>
      <c r="ICY64" s="460"/>
      <c r="ICZ64" s="460"/>
      <c r="IDA64" s="460"/>
      <c r="IDB64" s="460"/>
      <c r="IDC64" s="460"/>
      <c r="IDD64" s="460"/>
      <c r="IDE64" s="460"/>
      <c r="IDF64" s="460"/>
      <c r="IDG64" s="460"/>
      <c r="IDH64" s="460"/>
      <c r="IDI64" s="460"/>
      <c r="IDJ64" s="460"/>
      <c r="IDK64" s="460"/>
      <c r="IDL64" s="460"/>
      <c r="IDM64" s="460"/>
      <c r="IDN64" s="460"/>
      <c r="IDO64" s="460"/>
      <c r="IDP64" s="460"/>
      <c r="IDQ64" s="460"/>
      <c r="IDR64" s="460"/>
      <c r="IDS64" s="460"/>
      <c r="IDT64" s="460"/>
      <c r="IDU64" s="460"/>
      <c r="IDV64" s="460"/>
      <c r="IDW64" s="460"/>
      <c r="IDX64" s="460"/>
      <c r="IDY64" s="460"/>
      <c r="IDZ64" s="460"/>
      <c r="IEA64" s="460"/>
      <c r="IEB64" s="460"/>
      <c r="IEC64" s="460"/>
      <c r="IED64" s="460"/>
      <c r="IEE64" s="460"/>
      <c r="IEF64" s="460"/>
      <c r="IEG64" s="460"/>
      <c r="IEH64" s="460"/>
      <c r="IEI64" s="460"/>
      <c r="IEJ64" s="460"/>
      <c r="IEK64" s="460"/>
      <c r="IEL64" s="460"/>
      <c r="IEM64" s="460"/>
      <c r="IEN64" s="460"/>
      <c r="IEO64" s="460"/>
      <c r="IEP64" s="460"/>
      <c r="IEQ64" s="460"/>
      <c r="IER64" s="460"/>
      <c r="IES64" s="460"/>
      <c r="IET64" s="460"/>
      <c r="IEU64" s="460"/>
      <c r="IEV64" s="460"/>
      <c r="IEW64" s="460"/>
      <c r="IEX64" s="460"/>
      <c r="IEY64" s="460"/>
      <c r="IEZ64" s="460"/>
      <c r="IFA64" s="460"/>
      <c r="IFB64" s="460"/>
      <c r="IFC64" s="460"/>
      <c r="IFD64" s="460"/>
      <c r="IFE64" s="460"/>
      <c r="IFF64" s="460"/>
      <c r="IFG64" s="460"/>
      <c r="IFH64" s="460"/>
      <c r="IFI64" s="460"/>
      <c r="IFJ64" s="460"/>
      <c r="IFK64" s="460"/>
      <c r="IFL64" s="460"/>
      <c r="IFM64" s="460"/>
      <c r="IFN64" s="460"/>
      <c r="IFO64" s="460"/>
      <c r="IFP64" s="460"/>
      <c r="IFQ64" s="460"/>
      <c r="IFR64" s="460"/>
      <c r="IFS64" s="460"/>
      <c r="IFT64" s="460"/>
      <c r="IFU64" s="460"/>
      <c r="IFV64" s="460"/>
      <c r="IFW64" s="460"/>
      <c r="IFX64" s="460"/>
      <c r="IFY64" s="460"/>
      <c r="IFZ64" s="460"/>
      <c r="IGA64" s="460"/>
      <c r="IGB64" s="460"/>
      <c r="IGC64" s="460"/>
      <c r="IGD64" s="460"/>
      <c r="IGE64" s="460"/>
      <c r="IGF64" s="460"/>
      <c r="IGG64" s="460"/>
      <c r="IGH64" s="460"/>
      <c r="IGI64" s="460"/>
      <c r="IGJ64" s="460"/>
      <c r="IGK64" s="460"/>
      <c r="IGL64" s="460"/>
      <c r="IGM64" s="460"/>
      <c r="IGN64" s="460"/>
      <c r="IGO64" s="460"/>
      <c r="IGP64" s="460"/>
      <c r="IGQ64" s="460"/>
      <c r="IGR64" s="460"/>
      <c r="IGS64" s="460"/>
      <c r="IGT64" s="460"/>
      <c r="IGU64" s="460"/>
      <c r="IGV64" s="460"/>
      <c r="IGW64" s="460"/>
      <c r="IGX64" s="460"/>
      <c r="IGY64" s="460"/>
      <c r="IGZ64" s="460"/>
      <c r="IHA64" s="460"/>
      <c r="IHB64" s="460"/>
      <c r="IHC64" s="460"/>
      <c r="IHD64" s="460"/>
      <c r="IHE64" s="460"/>
      <c r="IHF64" s="460"/>
      <c r="IHG64" s="460"/>
      <c r="IHH64" s="460"/>
      <c r="IHI64" s="460"/>
      <c r="IHJ64" s="460"/>
      <c r="IHK64" s="460"/>
      <c r="IHL64" s="460"/>
      <c r="IHM64" s="460"/>
      <c r="IHN64" s="460"/>
      <c r="IHO64" s="460"/>
      <c r="IHP64" s="460"/>
      <c r="IHQ64" s="460"/>
      <c r="IHR64" s="460"/>
      <c r="IHS64" s="460"/>
      <c r="IHT64" s="460"/>
      <c r="IHU64" s="460"/>
      <c r="IHV64" s="460"/>
      <c r="IHW64" s="460"/>
      <c r="IHX64" s="460"/>
      <c r="IHY64" s="460"/>
      <c r="IHZ64" s="460"/>
      <c r="IIA64" s="460"/>
      <c r="IIB64" s="460"/>
      <c r="IIC64" s="460"/>
      <c r="IID64" s="460"/>
      <c r="IIE64" s="460"/>
      <c r="IIF64" s="460"/>
      <c r="IIG64" s="460"/>
      <c r="IIH64" s="460"/>
      <c r="III64" s="460"/>
      <c r="IIJ64" s="460"/>
      <c r="IIK64" s="460"/>
      <c r="IIL64" s="460"/>
      <c r="IIM64" s="460"/>
      <c r="IIN64" s="460"/>
      <c r="IIO64" s="460"/>
      <c r="IIP64" s="460"/>
      <c r="IIQ64" s="460"/>
      <c r="IIR64" s="460"/>
      <c r="IIS64" s="460"/>
      <c r="IIT64" s="460"/>
      <c r="IIU64" s="460"/>
      <c r="IIV64" s="460"/>
      <c r="IIW64" s="460"/>
      <c r="IIX64" s="460"/>
      <c r="IIY64" s="460"/>
      <c r="IIZ64" s="460"/>
      <c r="IJA64" s="460"/>
      <c r="IJB64" s="460"/>
      <c r="IJC64" s="460"/>
      <c r="IJD64" s="460"/>
      <c r="IJE64" s="460"/>
      <c r="IJF64" s="460"/>
      <c r="IJG64" s="460"/>
      <c r="IJH64" s="460"/>
      <c r="IJI64" s="460"/>
      <c r="IJJ64" s="460"/>
      <c r="IJK64" s="460"/>
      <c r="IJL64" s="460"/>
      <c r="IJM64" s="460"/>
      <c r="IJN64" s="460"/>
      <c r="IJO64" s="460"/>
      <c r="IJP64" s="460"/>
      <c r="IJQ64" s="460"/>
      <c r="IJR64" s="460"/>
      <c r="IJS64" s="460"/>
      <c r="IJT64" s="460"/>
      <c r="IJU64" s="460"/>
      <c r="IJV64" s="460"/>
      <c r="IJW64" s="460"/>
      <c r="IJX64" s="460"/>
      <c r="IJY64" s="460"/>
      <c r="IJZ64" s="460"/>
      <c r="IKA64" s="460"/>
      <c r="IKB64" s="460"/>
      <c r="IKC64" s="460"/>
      <c r="IKD64" s="460"/>
      <c r="IKE64" s="460"/>
      <c r="IKF64" s="460"/>
      <c r="IKG64" s="460"/>
      <c r="IKH64" s="460"/>
      <c r="IKI64" s="460"/>
      <c r="IKJ64" s="460"/>
      <c r="IKK64" s="460"/>
      <c r="IKL64" s="460"/>
      <c r="IKM64" s="460"/>
      <c r="IKN64" s="460"/>
      <c r="IKO64" s="460"/>
      <c r="IKP64" s="460"/>
      <c r="IKQ64" s="460"/>
      <c r="IKR64" s="460"/>
      <c r="IKS64" s="460"/>
      <c r="IKT64" s="460"/>
      <c r="IKU64" s="460"/>
      <c r="IKV64" s="460"/>
      <c r="IKW64" s="460"/>
      <c r="IKX64" s="460"/>
      <c r="IKY64" s="460"/>
      <c r="IKZ64" s="460"/>
      <c r="ILA64" s="460"/>
      <c r="ILB64" s="460"/>
      <c r="ILC64" s="460"/>
      <c r="ILD64" s="460"/>
      <c r="ILE64" s="460"/>
      <c r="ILF64" s="460"/>
      <c r="ILG64" s="460"/>
      <c r="ILH64" s="460"/>
      <c r="ILI64" s="460"/>
      <c r="ILJ64" s="460"/>
      <c r="ILK64" s="460"/>
      <c r="ILL64" s="460"/>
      <c r="ILM64" s="460"/>
      <c r="ILN64" s="460"/>
      <c r="ILO64" s="460"/>
      <c r="ILP64" s="460"/>
      <c r="ILQ64" s="460"/>
      <c r="ILR64" s="460"/>
      <c r="ILS64" s="460"/>
      <c r="ILT64" s="460"/>
      <c r="ILU64" s="460"/>
      <c r="ILV64" s="460"/>
      <c r="ILW64" s="460"/>
      <c r="ILX64" s="460"/>
      <c r="ILY64" s="460"/>
      <c r="ILZ64" s="460"/>
      <c r="IMA64" s="460"/>
      <c r="IMB64" s="460"/>
      <c r="IMC64" s="460"/>
      <c r="IMD64" s="460"/>
      <c r="IME64" s="460"/>
      <c r="IMF64" s="460"/>
      <c r="IMG64" s="460"/>
      <c r="IMH64" s="460"/>
      <c r="IMI64" s="460"/>
      <c r="IMJ64" s="460"/>
      <c r="IMK64" s="460"/>
      <c r="IML64" s="460"/>
      <c r="IMM64" s="460"/>
      <c r="IMN64" s="460"/>
      <c r="IMO64" s="460"/>
      <c r="IMP64" s="460"/>
      <c r="IMQ64" s="460"/>
      <c r="IMR64" s="460"/>
      <c r="IMS64" s="460"/>
      <c r="IMT64" s="460"/>
      <c r="IMU64" s="460"/>
      <c r="IMV64" s="460"/>
      <c r="IMW64" s="460"/>
      <c r="IMX64" s="460"/>
      <c r="IMY64" s="460"/>
      <c r="IMZ64" s="460"/>
      <c r="INA64" s="460"/>
      <c r="INB64" s="460"/>
      <c r="INC64" s="460"/>
      <c r="IND64" s="460"/>
      <c r="INE64" s="460"/>
      <c r="INF64" s="460"/>
      <c r="ING64" s="460"/>
      <c r="INH64" s="460"/>
      <c r="INI64" s="460"/>
      <c r="INJ64" s="460"/>
      <c r="INK64" s="460"/>
      <c r="INL64" s="460"/>
      <c r="INM64" s="460"/>
      <c r="INN64" s="460"/>
      <c r="INO64" s="460"/>
      <c r="INP64" s="460"/>
      <c r="INQ64" s="460"/>
      <c r="INR64" s="460"/>
      <c r="INS64" s="460"/>
      <c r="INT64" s="460"/>
      <c r="INU64" s="460"/>
      <c r="INV64" s="460"/>
      <c r="INW64" s="460"/>
      <c r="INX64" s="460"/>
      <c r="INY64" s="460"/>
      <c r="INZ64" s="460"/>
      <c r="IOA64" s="460"/>
      <c r="IOB64" s="460"/>
      <c r="IOC64" s="460"/>
      <c r="IOD64" s="460"/>
      <c r="IOE64" s="460"/>
      <c r="IOF64" s="460"/>
      <c r="IOG64" s="460"/>
      <c r="IOH64" s="460"/>
      <c r="IOI64" s="460"/>
      <c r="IOJ64" s="460"/>
      <c r="IOK64" s="460"/>
      <c r="IOL64" s="460"/>
      <c r="IOM64" s="460"/>
      <c r="ION64" s="460"/>
      <c r="IOO64" s="460"/>
      <c r="IOP64" s="460"/>
      <c r="IOQ64" s="460"/>
      <c r="IOR64" s="460"/>
      <c r="IOS64" s="460"/>
      <c r="IOT64" s="460"/>
      <c r="IOU64" s="460"/>
      <c r="IOV64" s="460"/>
      <c r="IOW64" s="460"/>
      <c r="IOX64" s="460"/>
      <c r="IOY64" s="460"/>
      <c r="IOZ64" s="460"/>
      <c r="IPA64" s="460"/>
      <c r="IPB64" s="460"/>
      <c r="IPC64" s="460"/>
      <c r="IPD64" s="460"/>
      <c r="IPE64" s="460"/>
      <c r="IPF64" s="460"/>
      <c r="IPG64" s="460"/>
      <c r="IPH64" s="460"/>
      <c r="IPI64" s="460"/>
      <c r="IPJ64" s="460"/>
      <c r="IPK64" s="460"/>
      <c r="IPL64" s="460"/>
      <c r="IPM64" s="460"/>
      <c r="IPN64" s="460"/>
      <c r="IPO64" s="460"/>
      <c r="IPP64" s="460"/>
      <c r="IPQ64" s="460"/>
      <c r="IPR64" s="460"/>
      <c r="IPS64" s="460"/>
      <c r="IPT64" s="460"/>
      <c r="IPU64" s="460"/>
      <c r="IPV64" s="460"/>
      <c r="IPW64" s="460"/>
      <c r="IPX64" s="460"/>
      <c r="IPY64" s="460"/>
      <c r="IPZ64" s="460"/>
      <c r="IQA64" s="460"/>
      <c r="IQB64" s="460"/>
      <c r="IQC64" s="460"/>
      <c r="IQD64" s="460"/>
      <c r="IQE64" s="460"/>
      <c r="IQF64" s="460"/>
      <c r="IQG64" s="460"/>
      <c r="IQH64" s="460"/>
      <c r="IQI64" s="460"/>
      <c r="IQJ64" s="460"/>
      <c r="IQK64" s="460"/>
      <c r="IQL64" s="460"/>
      <c r="IQM64" s="460"/>
      <c r="IQN64" s="460"/>
      <c r="IQO64" s="460"/>
      <c r="IQP64" s="460"/>
      <c r="IQQ64" s="460"/>
      <c r="IQR64" s="460"/>
      <c r="IQS64" s="460"/>
      <c r="IQT64" s="460"/>
      <c r="IQU64" s="460"/>
      <c r="IQV64" s="460"/>
      <c r="IQW64" s="460"/>
      <c r="IQX64" s="460"/>
      <c r="IQY64" s="460"/>
      <c r="IQZ64" s="460"/>
      <c r="IRA64" s="460"/>
      <c r="IRB64" s="460"/>
      <c r="IRC64" s="460"/>
      <c r="IRD64" s="460"/>
      <c r="IRE64" s="460"/>
      <c r="IRF64" s="460"/>
      <c r="IRG64" s="460"/>
      <c r="IRH64" s="460"/>
      <c r="IRI64" s="460"/>
      <c r="IRJ64" s="460"/>
      <c r="IRK64" s="460"/>
      <c r="IRL64" s="460"/>
      <c r="IRM64" s="460"/>
      <c r="IRN64" s="460"/>
      <c r="IRO64" s="460"/>
      <c r="IRP64" s="460"/>
      <c r="IRQ64" s="460"/>
      <c r="IRR64" s="460"/>
      <c r="IRS64" s="460"/>
      <c r="IRT64" s="460"/>
      <c r="IRU64" s="460"/>
      <c r="IRV64" s="460"/>
      <c r="IRW64" s="460"/>
      <c r="IRX64" s="460"/>
      <c r="IRY64" s="460"/>
      <c r="IRZ64" s="460"/>
      <c r="ISA64" s="460"/>
      <c r="ISB64" s="460"/>
      <c r="ISC64" s="460"/>
      <c r="ISD64" s="460"/>
      <c r="ISE64" s="460"/>
      <c r="ISF64" s="460"/>
      <c r="ISG64" s="460"/>
      <c r="ISH64" s="460"/>
      <c r="ISI64" s="460"/>
      <c r="ISJ64" s="460"/>
      <c r="ISK64" s="460"/>
      <c r="ISL64" s="460"/>
      <c r="ISM64" s="460"/>
      <c r="ISN64" s="460"/>
      <c r="ISO64" s="460"/>
      <c r="ISP64" s="460"/>
      <c r="ISQ64" s="460"/>
      <c r="ISR64" s="460"/>
      <c r="ISS64" s="460"/>
      <c r="IST64" s="460"/>
      <c r="ISU64" s="460"/>
      <c r="ISV64" s="460"/>
      <c r="ISW64" s="460"/>
      <c r="ISX64" s="460"/>
      <c r="ISY64" s="460"/>
      <c r="ISZ64" s="460"/>
      <c r="ITA64" s="460"/>
      <c r="ITB64" s="460"/>
      <c r="ITC64" s="460"/>
      <c r="ITD64" s="460"/>
      <c r="ITE64" s="460"/>
      <c r="ITF64" s="460"/>
      <c r="ITG64" s="460"/>
      <c r="ITH64" s="460"/>
      <c r="ITI64" s="460"/>
      <c r="ITJ64" s="460"/>
      <c r="ITK64" s="460"/>
      <c r="ITL64" s="460"/>
      <c r="ITM64" s="460"/>
      <c r="ITN64" s="460"/>
      <c r="ITO64" s="460"/>
      <c r="ITP64" s="460"/>
      <c r="ITQ64" s="460"/>
      <c r="ITR64" s="460"/>
      <c r="ITS64" s="460"/>
      <c r="ITT64" s="460"/>
      <c r="ITU64" s="460"/>
      <c r="ITV64" s="460"/>
      <c r="ITW64" s="460"/>
      <c r="ITX64" s="460"/>
      <c r="ITY64" s="460"/>
      <c r="ITZ64" s="460"/>
      <c r="IUA64" s="460"/>
      <c r="IUB64" s="460"/>
      <c r="IUC64" s="460"/>
      <c r="IUD64" s="460"/>
      <c r="IUE64" s="460"/>
      <c r="IUF64" s="460"/>
      <c r="IUG64" s="460"/>
      <c r="IUH64" s="460"/>
      <c r="IUI64" s="460"/>
      <c r="IUJ64" s="460"/>
      <c r="IUK64" s="460"/>
      <c r="IUL64" s="460"/>
      <c r="IUM64" s="460"/>
      <c r="IUN64" s="460"/>
      <c r="IUO64" s="460"/>
      <c r="IUP64" s="460"/>
      <c r="IUQ64" s="460"/>
      <c r="IUR64" s="460"/>
      <c r="IUS64" s="460"/>
      <c r="IUT64" s="460"/>
      <c r="IUU64" s="460"/>
      <c r="IUV64" s="460"/>
      <c r="IUW64" s="460"/>
      <c r="IUX64" s="460"/>
      <c r="IUY64" s="460"/>
      <c r="IUZ64" s="460"/>
      <c r="IVA64" s="460"/>
      <c r="IVB64" s="460"/>
      <c r="IVC64" s="460"/>
      <c r="IVD64" s="460"/>
      <c r="IVE64" s="460"/>
      <c r="IVF64" s="460"/>
      <c r="IVG64" s="460"/>
      <c r="IVH64" s="460"/>
      <c r="IVI64" s="460"/>
      <c r="IVJ64" s="460"/>
      <c r="IVK64" s="460"/>
      <c r="IVL64" s="460"/>
      <c r="IVM64" s="460"/>
      <c r="IVN64" s="460"/>
      <c r="IVO64" s="460"/>
      <c r="IVP64" s="460"/>
      <c r="IVQ64" s="460"/>
      <c r="IVR64" s="460"/>
      <c r="IVS64" s="460"/>
      <c r="IVT64" s="460"/>
      <c r="IVU64" s="460"/>
      <c r="IVV64" s="460"/>
      <c r="IVW64" s="460"/>
      <c r="IVX64" s="460"/>
      <c r="IVY64" s="460"/>
      <c r="IVZ64" s="460"/>
      <c r="IWA64" s="460"/>
      <c r="IWB64" s="460"/>
      <c r="IWC64" s="460"/>
      <c r="IWD64" s="460"/>
      <c r="IWE64" s="460"/>
      <c r="IWF64" s="460"/>
      <c r="IWG64" s="460"/>
      <c r="IWH64" s="460"/>
      <c r="IWI64" s="460"/>
      <c r="IWJ64" s="460"/>
      <c r="IWK64" s="460"/>
      <c r="IWL64" s="460"/>
      <c r="IWM64" s="460"/>
      <c r="IWN64" s="460"/>
      <c r="IWO64" s="460"/>
      <c r="IWP64" s="460"/>
      <c r="IWQ64" s="460"/>
      <c r="IWR64" s="460"/>
      <c r="IWS64" s="460"/>
      <c r="IWT64" s="460"/>
      <c r="IWU64" s="460"/>
      <c r="IWV64" s="460"/>
      <c r="IWW64" s="460"/>
      <c r="IWX64" s="460"/>
      <c r="IWY64" s="460"/>
      <c r="IWZ64" s="460"/>
      <c r="IXA64" s="460"/>
      <c r="IXB64" s="460"/>
      <c r="IXC64" s="460"/>
      <c r="IXD64" s="460"/>
      <c r="IXE64" s="460"/>
      <c r="IXF64" s="460"/>
      <c r="IXG64" s="460"/>
      <c r="IXH64" s="460"/>
      <c r="IXI64" s="460"/>
      <c r="IXJ64" s="460"/>
      <c r="IXK64" s="460"/>
      <c r="IXL64" s="460"/>
      <c r="IXM64" s="460"/>
      <c r="IXN64" s="460"/>
      <c r="IXO64" s="460"/>
      <c r="IXP64" s="460"/>
      <c r="IXQ64" s="460"/>
      <c r="IXR64" s="460"/>
      <c r="IXS64" s="460"/>
      <c r="IXT64" s="460"/>
      <c r="IXU64" s="460"/>
      <c r="IXV64" s="460"/>
      <c r="IXW64" s="460"/>
      <c r="IXX64" s="460"/>
      <c r="IXY64" s="460"/>
      <c r="IXZ64" s="460"/>
      <c r="IYA64" s="460"/>
      <c r="IYB64" s="460"/>
      <c r="IYC64" s="460"/>
      <c r="IYD64" s="460"/>
      <c r="IYE64" s="460"/>
      <c r="IYF64" s="460"/>
      <c r="IYG64" s="460"/>
      <c r="IYH64" s="460"/>
      <c r="IYI64" s="460"/>
      <c r="IYJ64" s="460"/>
      <c r="IYK64" s="460"/>
      <c r="IYL64" s="460"/>
      <c r="IYM64" s="460"/>
      <c r="IYN64" s="460"/>
      <c r="IYO64" s="460"/>
      <c r="IYP64" s="460"/>
      <c r="IYQ64" s="460"/>
      <c r="IYR64" s="460"/>
      <c r="IYS64" s="460"/>
      <c r="IYT64" s="460"/>
      <c r="IYU64" s="460"/>
      <c r="IYV64" s="460"/>
      <c r="IYW64" s="460"/>
      <c r="IYX64" s="460"/>
      <c r="IYY64" s="460"/>
      <c r="IYZ64" s="460"/>
      <c r="IZA64" s="460"/>
      <c r="IZB64" s="460"/>
      <c r="IZC64" s="460"/>
      <c r="IZD64" s="460"/>
      <c r="IZE64" s="460"/>
      <c r="IZF64" s="460"/>
      <c r="IZG64" s="460"/>
      <c r="IZH64" s="460"/>
      <c r="IZI64" s="460"/>
      <c r="IZJ64" s="460"/>
      <c r="IZK64" s="460"/>
      <c r="IZL64" s="460"/>
      <c r="IZM64" s="460"/>
      <c r="IZN64" s="460"/>
      <c r="IZO64" s="460"/>
      <c r="IZP64" s="460"/>
      <c r="IZQ64" s="460"/>
      <c r="IZR64" s="460"/>
      <c r="IZS64" s="460"/>
      <c r="IZT64" s="460"/>
      <c r="IZU64" s="460"/>
      <c r="IZV64" s="460"/>
      <c r="IZW64" s="460"/>
      <c r="IZX64" s="460"/>
      <c r="IZY64" s="460"/>
      <c r="IZZ64" s="460"/>
      <c r="JAA64" s="460"/>
      <c r="JAB64" s="460"/>
      <c r="JAC64" s="460"/>
      <c r="JAD64" s="460"/>
      <c r="JAE64" s="460"/>
      <c r="JAF64" s="460"/>
      <c r="JAG64" s="460"/>
      <c r="JAH64" s="460"/>
      <c r="JAI64" s="460"/>
      <c r="JAJ64" s="460"/>
      <c r="JAK64" s="460"/>
      <c r="JAL64" s="460"/>
      <c r="JAM64" s="460"/>
      <c r="JAN64" s="460"/>
      <c r="JAO64" s="460"/>
      <c r="JAP64" s="460"/>
      <c r="JAQ64" s="460"/>
      <c r="JAR64" s="460"/>
      <c r="JAS64" s="460"/>
      <c r="JAT64" s="460"/>
      <c r="JAU64" s="460"/>
      <c r="JAV64" s="460"/>
      <c r="JAW64" s="460"/>
      <c r="JAX64" s="460"/>
      <c r="JAY64" s="460"/>
      <c r="JAZ64" s="460"/>
      <c r="JBA64" s="460"/>
      <c r="JBB64" s="460"/>
      <c r="JBC64" s="460"/>
      <c r="JBD64" s="460"/>
      <c r="JBE64" s="460"/>
      <c r="JBF64" s="460"/>
      <c r="JBG64" s="460"/>
      <c r="JBH64" s="460"/>
      <c r="JBI64" s="460"/>
      <c r="JBJ64" s="460"/>
      <c r="JBK64" s="460"/>
      <c r="JBL64" s="460"/>
      <c r="JBM64" s="460"/>
      <c r="JBN64" s="460"/>
      <c r="JBO64" s="460"/>
      <c r="JBP64" s="460"/>
      <c r="JBQ64" s="460"/>
      <c r="JBR64" s="460"/>
      <c r="JBS64" s="460"/>
      <c r="JBT64" s="460"/>
      <c r="JBU64" s="460"/>
      <c r="JBV64" s="460"/>
      <c r="JBW64" s="460"/>
      <c r="JBX64" s="460"/>
      <c r="JBY64" s="460"/>
      <c r="JBZ64" s="460"/>
      <c r="JCA64" s="460"/>
      <c r="JCB64" s="460"/>
      <c r="JCC64" s="460"/>
      <c r="JCD64" s="460"/>
      <c r="JCE64" s="460"/>
      <c r="JCF64" s="460"/>
      <c r="JCG64" s="460"/>
      <c r="JCH64" s="460"/>
      <c r="JCI64" s="460"/>
      <c r="JCJ64" s="460"/>
      <c r="JCK64" s="460"/>
      <c r="JCL64" s="460"/>
      <c r="JCM64" s="460"/>
      <c r="JCN64" s="460"/>
      <c r="JCO64" s="460"/>
      <c r="JCP64" s="460"/>
      <c r="JCQ64" s="460"/>
      <c r="JCR64" s="460"/>
      <c r="JCS64" s="460"/>
      <c r="JCT64" s="460"/>
      <c r="JCU64" s="460"/>
      <c r="JCV64" s="460"/>
      <c r="JCW64" s="460"/>
      <c r="JCX64" s="460"/>
      <c r="JCY64" s="460"/>
      <c r="JCZ64" s="460"/>
      <c r="JDA64" s="460"/>
      <c r="JDB64" s="460"/>
      <c r="JDC64" s="460"/>
      <c r="JDD64" s="460"/>
      <c r="JDE64" s="460"/>
      <c r="JDF64" s="460"/>
      <c r="JDG64" s="460"/>
      <c r="JDH64" s="460"/>
      <c r="JDI64" s="460"/>
      <c r="JDJ64" s="460"/>
      <c r="JDK64" s="460"/>
      <c r="JDL64" s="460"/>
      <c r="JDM64" s="460"/>
      <c r="JDN64" s="460"/>
      <c r="JDO64" s="460"/>
      <c r="JDP64" s="460"/>
      <c r="JDQ64" s="460"/>
      <c r="JDR64" s="460"/>
      <c r="JDS64" s="460"/>
      <c r="JDT64" s="460"/>
      <c r="JDU64" s="460"/>
      <c r="JDV64" s="460"/>
      <c r="JDW64" s="460"/>
      <c r="JDX64" s="460"/>
      <c r="JDY64" s="460"/>
      <c r="JDZ64" s="460"/>
      <c r="JEA64" s="460"/>
      <c r="JEB64" s="460"/>
      <c r="JEC64" s="460"/>
      <c r="JED64" s="460"/>
      <c r="JEE64" s="460"/>
      <c r="JEF64" s="460"/>
      <c r="JEG64" s="460"/>
      <c r="JEH64" s="460"/>
      <c r="JEI64" s="460"/>
      <c r="JEJ64" s="460"/>
      <c r="JEK64" s="460"/>
      <c r="JEL64" s="460"/>
      <c r="JEM64" s="460"/>
      <c r="JEN64" s="460"/>
      <c r="JEO64" s="460"/>
      <c r="JEP64" s="460"/>
      <c r="JEQ64" s="460"/>
      <c r="JER64" s="460"/>
      <c r="JES64" s="460"/>
      <c r="JET64" s="460"/>
      <c r="JEU64" s="460"/>
      <c r="JEV64" s="460"/>
      <c r="JEW64" s="460"/>
      <c r="JEX64" s="460"/>
      <c r="JEY64" s="460"/>
      <c r="JEZ64" s="460"/>
      <c r="JFA64" s="460"/>
      <c r="JFB64" s="460"/>
      <c r="JFC64" s="460"/>
      <c r="JFD64" s="460"/>
      <c r="JFE64" s="460"/>
      <c r="JFF64" s="460"/>
      <c r="JFG64" s="460"/>
      <c r="JFH64" s="460"/>
      <c r="JFI64" s="460"/>
      <c r="JFJ64" s="460"/>
      <c r="JFK64" s="460"/>
      <c r="JFL64" s="460"/>
      <c r="JFM64" s="460"/>
      <c r="JFN64" s="460"/>
      <c r="JFO64" s="460"/>
      <c r="JFP64" s="460"/>
      <c r="JFQ64" s="460"/>
      <c r="JFR64" s="460"/>
      <c r="JFS64" s="460"/>
      <c r="JFT64" s="460"/>
      <c r="JFU64" s="460"/>
      <c r="JFV64" s="460"/>
      <c r="JFW64" s="460"/>
      <c r="JFX64" s="460"/>
      <c r="JFY64" s="460"/>
      <c r="JFZ64" s="460"/>
      <c r="JGA64" s="460"/>
      <c r="JGB64" s="460"/>
      <c r="JGC64" s="460"/>
      <c r="JGD64" s="460"/>
      <c r="JGE64" s="460"/>
      <c r="JGF64" s="460"/>
      <c r="JGG64" s="460"/>
      <c r="JGH64" s="460"/>
      <c r="JGI64" s="460"/>
      <c r="JGJ64" s="460"/>
      <c r="JGK64" s="460"/>
      <c r="JGL64" s="460"/>
      <c r="JGM64" s="460"/>
      <c r="JGN64" s="460"/>
      <c r="JGO64" s="460"/>
      <c r="JGP64" s="460"/>
      <c r="JGQ64" s="460"/>
      <c r="JGR64" s="460"/>
      <c r="JGS64" s="460"/>
      <c r="JGT64" s="460"/>
      <c r="JGU64" s="460"/>
      <c r="JGV64" s="460"/>
      <c r="JGW64" s="460"/>
      <c r="JGX64" s="460"/>
      <c r="JGY64" s="460"/>
      <c r="JGZ64" s="460"/>
      <c r="JHA64" s="460"/>
      <c r="JHB64" s="460"/>
      <c r="JHC64" s="460"/>
      <c r="JHD64" s="460"/>
      <c r="JHE64" s="460"/>
      <c r="JHF64" s="460"/>
      <c r="JHG64" s="460"/>
      <c r="JHH64" s="460"/>
      <c r="JHI64" s="460"/>
      <c r="JHJ64" s="460"/>
      <c r="JHK64" s="460"/>
      <c r="JHL64" s="460"/>
      <c r="JHM64" s="460"/>
      <c r="JHN64" s="460"/>
      <c r="JHO64" s="460"/>
      <c r="JHP64" s="460"/>
      <c r="JHQ64" s="460"/>
      <c r="JHR64" s="460"/>
      <c r="JHS64" s="460"/>
      <c r="JHT64" s="460"/>
      <c r="JHU64" s="460"/>
      <c r="JHV64" s="460"/>
      <c r="JHW64" s="460"/>
      <c r="JHX64" s="460"/>
      <c r="JHY64" s="460"/>
      <c r="JHZ64" s="460"/>
      <c r="JIA64" s="460"/>
      <c r="JIB64" s="460"/>
      <c r="JIC64" s="460"/>
      <c r="JID64" s="460"/>
      <c r="JIE64" s="460"/>
      <c r="JIF64" s="460"/>
      <c r="JIG64" s="460"/>
      <c r="JIH64" s="460"/>
      <c r="JII64" s="460"/>
      <c r="JIJ64" s="460"/>
      <c r="JIK64" s="460"/>
      <c r="JIL64" s="460"/>
      <c r="JIM64" s="460"/>
      <c r="JIN64" s="460"/>
      <c r="JIO64" s="460"/>
      <c r="JIP64" s="460"/>
      <c r="JIQ64" s="460"/>
      <c r="JIR64" s="460"/>
      <c r="JIS64" s="460"/>
      <c r="JIT64" s="460"/>
      <c r="JIU64" s="460"/>
      <c r="JIV64" s="460"/>
      <c r="JIW64" s="460"/>
      <c r="JIX64" s="460"/>
      <c r="JIY64" s="460"/>
      <c r="JIZ64" s="460"/>
      <c r="JJA64" s="460"/>
      <c r="JJB64" s="460"/>
      <c r="JJC64" s="460"/>
      <c r="JJD64" s="460"/>
      <c r="JJE64" s="460"/>
      <c r="JJF64" s="460"/>
      <c r="JJG64" s="460"/>
      <c r="JJH64" s="460"/>
      <c r="JJI64" s="460"/>
      <c r="JJJ64" s="460"/>
      <c r="JJK64" s="460"/>
      <c r="JJL64" s="460"/>
      <c r="JJM64" s="460"/>
      <c r="JJN64" s="460"/>
      <c r="JJO64" s="460"/>
      <c r="JJP64" s="460"/>
      <c r="JJQ64" s="460"/>
      <c r="JJR64" s="460"/>
      <c r="JJS64" s="460"/>
      <c r="JJT64" s="460"/>
      <c r="JJU64" s="460"/>
      <c r="JJV64" s="460"/>
      <c r="JJW64" s="460"/>
      <c r="JJX64" s="460"/>
      <c r="JJY64" s="460"/>
      <c r="JJZ64" s="460"/>
      <c r="JKA64" s="460"/>
      <c r="JKB64" s="460"/>
      <c r="JKC64" s="460"/>
      <c r="JKD64" s="460"/>
      <c r="JKE64" s="460"/>
      <c r="JKF64" s="460"/>
      <c r="JKG64" s="460"/>
      <c r="JKH64" s="460"/>
      <c r="JKI64" s="460"/>
      <c r="JKJ64" s="460"/>
      <c r="JKK64" s="460"/>
      <c r="JKL64" s="460"/>
      <c r="JKM64" s="460"/>
      <c r="JKN64" s="460"/>
      <c r="JKO64" s="460"/>
      <c r="JKP64" s="460"/>
      <c r="JKQ64" s="460"/>
      <c r="JKR64" s="460"/>
      <c r="JKS64" s="460"/>
      <c r="JKT64" s="460"/>
      <c r="JKU64" s="460"/>
      <c r="JKV64" s="460"/>
      <c r="JKW64" s="460"/>
      <c r="JKX64" s="460"/>
      <c r="JKY64" s="460"/>
      <c r="JKZ64" s="460"/>
      <c r="JLA64" s="460"/>
      <c r="JLB64" s="460"/>
      <c r="JLC64" s="460"/>
      <c r="JLD64" s="460"/>
      <c r="JLE64" s="460"/>
      <c r="JLF64" s="460"/>
      <c r="JLG64" s="460"/>
      <c r="JLH64" s="460"/>
      <c r="JLI64" s="460"/>
      <c r="JLJ64" s="460"/>
      <c r="JLK64" s="460"/>
      <c r="JLL64" s="460"/>
      <c r="JLM64" s="460"/>
      <c r="JLN64" s="460"/>
      <c r="JLO64" s="460"/>
      <c r="JLP64" s="460"/>
      <c r="JLQ64" s="460"/>
      <c r="JLR64" s="460"/>
      <c r="JLS64" s="460"/>
      <c r="JLT64" s="460"/>
      <c r="JLU64" s="460"/>
      <c r="JLV64" s="460"/>
      <c r="JLW64" s="460"/>
      <c r="JLX64" s="460"/>
      <c r="JLY64" s="460"/>
      <c r="JLZ64" s="460"/>
      <c r="JMA64" s="460"/>
      <c r="JMB64" s="460"/>
      <c r="JMC64" s="460"/>
      <c r="JMD64" s="460"/>
      <c r="JME64" s="460"/>
      <c r="JMF64" s="460"/>
      <c r="JMG64" s="460"/>
      <c r="JMH64" s="460"/>
      <c r="JMI64" s="460"/>
      <c r="JMJ64" s="460"/>
      <c r="JMK64" s="460"/>
      <c r="JML64" s="460"/>
      <c r="JMM64" s="460"/>
      <c r="JMN64" s="460"/>
      <c r="JMO64" s="460"/>
      <c r="JMP64" s="460"/>
      <c r="JMQ64" s="460"/>
      <c r="JMR64" s="460"/>
      <c r="JMS64" s="460"/>
      <c r="JMT64" s="460"/>
      <c r="JMU64" s="460"/>
      <c r="JMV64" s="460"/>
      <c r="JMW64" s="460"/>
      <c r="JMX64" s="460"/>
      <c r="JMY64" s="460"/>
      <c r="JMZ64" s="460"/>
      <c r="JNA64" s="460"/>
      <c r="JNB64" s="460"/>
      <c r="JNC64" s="460"/>
      <c r="JND64" s="460"/>
      <c r="JNE64" s="460"/>
      <c r="JNF64" s="460"/>
      <c r="JNG64" s="460"/>
      <c r="JNH64" s="460"/>
      <c r="JNI64" s="460"/>
      <c r="JNJ64" s="460"/>
      <c r="JNK64" s="460"/>
      <c r="JNL64" s="460"/>
      <c r="JNM64" s="460"/>
      <c r="JNN64" s="460"/>
      <c r="JNO64" s="460"/>
      <c r="JNP64" s="460"/>
      <c r="JNQ64" s="460"/>
      <c r="JNR64" s="460"/>
      <c r="JNS64" s="460"/>
      <c r="JNT64" s="460"/>
      <c r="JNU64" s="460"/>
      <c r="JNV64" s="460"/>
      <c r="JNW64" s="460"/>
      <c r="JNX64" s="460"/>
      <c r="JNY64" s="460"/>
      <c r="JNZ64" s="460"/>
      <c r="JOA64" s="460"/>
      <c r="JOB64" s="460"/>
      <c r="JOC64" s="460"/>
      <c r="JOD64" s="460"/>
      <c r="JOE64" s="460"/>
      <c r="JOF64" s="460"/>
      <c r="JOG64" s="460"/>
      <c r="JOH64" s="460"/>
      <c r="JOI64" s="460"/>
      <c r="JOJ64" s="460"/>
      <c r="JOK64" s="460"/>
      <c r="JOL64" s="460"/>
      <c r="JOM64" s="460"/>
      <c r="JON64" s="460"/>
      <c r="JOO64" s="460"/>
      <c r="JOP64" s="460"/>
      <c r="JOQ64" s="460"/>
      <c r="JOR64" s="460"/>
      <c r="JOS64" s="460"/>
      <c r="JOT64" s="460"/>
      <c r="JOU64" s="460"/>
      <c r="JOV64" s="460"/>
      <c r="JOW64" s="460"/>
      <c r="JOX64" s="460"/>
      <c r="JOY64" s="460"/>
      <c r="JOZ64" s="460"/>
      <c r="JPA64" s="460"/>
      <c r="JPB64" s="460"/>
      <c r="JPC64" s="460"/>
      <c r="JPD64" s="460"/>
      <c r="JPE64" s="460"/>
      <c r="JPF64" s="460"/>
      <c r="JPG64" s="460"/>
      <c r="JPH64" s="460"/>
      <c r="JPI64" s="460"/>
      <c r="JPJ64" s="460"/>
      <c r="JPK64" s="460"/>
      <c r="JPL64" s="460"/>
      <c r="JPM64" s="460"/>
      <c r="JPN64" s="460"/>
      <c r="JPO64" s="460"/>
      <c r="JPP64" s="460"/>
      <c r="JPQ64" s="460"/>
      <c r="JPR64" s="460"/>
      <c r="JPS64" s="460"/>
      <c r="JPT64" s="460"/>
      <c r="JPU64" s="460"/>
      <c r="JPV64" s="460"/>
      <c r="JPW64" s="460"/>
      <c r="JPX64" s="460"/>
      <c r="JPY64" s="460"/>
      <c r="JPZ64" s="460"/>
      <c r="JQA64" s="460"/>
      <c r="JQB64" s="460"/>
      <c r="JQC64" s="460"/>
      <c r="JQD64" s="460"/>
      <c r="JQE64" s="460"/>
      <c r="JQF64" s="460"/>
      <c r="JQG64" s="460"/>
      <c r="JQH64" s="460"/>
      <c r="JQI64" s="460"/>
      <c r="JQJ64" s="460"/>
      <c r="JQK64" s="460"/>
      <c r="JQL64" s="460"/>
      <c r="JQM64" s="460"/>
      <c r="JQN64" s="460"/>
      <c r="JQO64" s="460"/>
      <c r="JQP64" s="460"/>
      <c r="JQQ64" s="460"/>
      <c r="JQR64" s="460"/>
      <c r="JQS64" s="460"/>
      <c r="JQT64" s="460"/>
      <c r="JQU64" s="460"/>
      <c r="JQV64" s="460"/>
      <c r="JQW64" s="460"/>
      <c r="JQX64" s="460"/>
      <c r="JQY64" s="460"/>
      <c r="JQZ64" s="460"/>
      <c r="JRA64" s="460"/>
      <c r="JRB64" s="460"/>
      <c r="JRC64" s="460"/>
      <c r="JRD64" s="460"/>
      <c r="JRE64" s="460"/>
      <c r="JRF64" s="460"/>
      <c r="JRG64" s="460"/>
      <c r="JRH64" s="460"/>
      <c r="JRI64" s="460"/>
      <c r="JRJ64" s="460"/>
      <c r="JRK64" s="460"/>
      <c r="JRL64" s="460"/>
      <c r="JRM64" s="460"/>
      <c r="JRN64" s="460"/>
      <c r="JRO64" s="460"/>
      <c r="JRP64" s="460"/>
      <c r="JRQ64" s="460"/>
      <c r="JRR64" s="460"/>
      <c r="JRS64" s="460"/>
      <c r="JRT64" s="460"/>
      <c r="JRU64" s="460"/>
      <c r="JRV64" s="460"/>
      <c r="JRW64" s="460"/>
      <c r="JRX64" s="460"/>
      <c r="JRY64" s="460"/>
      <c r="JRZ64" s="460"/>
      <c r="JSA64" s="460"/>
      <c r="JSB64" s="460"/>
      <c r="JSC64" s="460"/>
      <c r="JSD64" s="460"/>
      <c r="JSE64" s="460"/>
      <c r="JSF64" s="460"/>
      <c r="JSG64" s="460"/>
      <c r="JSH64" s="460"/>
      <c r="JSI64" s="460"/>
      <c r="JSJ64" s="460"/>
      <c r="JSK64" s="460"/>
      <c r="JSL64" s="460"/>
      <c r="JSM64" s="460"/>
      <c r="JSN64" s="460"/>
      <c r="JSO64" s="460"/>
      <c r="JSP64" s="460"/>
      <c r="JSQ64" s="460"/>
      <c r="JSR64" s="460"/>
      <c r="JSS64" s="460"/>
      <c r="JST64" s="460"/>
      <c r="JSU64" s="460"/>
      <c r="JSV64" s="460"/>
      <c r="JSW64" s="460"/>
      <c r="JSX64" s="460"/>
      <c r="JSY64" s="460"/>
      <c r="JSZ64" s="460"/>
      <c r="JTA64" s="460"/>
      <c r="JTB64" s="460"/>
      <c r="JTC64" s="460"/>
      <c r="JTD64" s="460"/>
      <c r="JTE64" s="460"/>
      <c r="JTF64" s="460"/>
      <c r="JTG64" s="460"/>
      <c r="JTH64" s="460"/>
      <c r="JTI64" s="460"/>
      <c r="JTJ64" s="460"/>
      <c r="JTK64" s="460"/>
      <c r="JTL64" s="460"/>
      <c r="JTM64" s="460"/>
      <c r="JTN64" s="460"/>
      <c r="JTO64" s="460"/>
      <c r="JTP64" s="460"/>
      <c r="JTQ64" s="460"/>
      <c r="JTR64" s="460"/>
      <c r="JTS64" s="460"/>
      <c r="JTT64" s="460"/>
      <c r="JTU64" s="460"/>
      <c r="JTV64" s="460"/>
      <c r="JTW64" s="460"/>
      <c r="JTX64" s="460"/>
      <c r="JTY64" s="460"/>
      <c r="JTZ64" s="460"/>
      <c r="JUA64" s="460"/>
      <c r="JUB64" s="460"/>
      <c r="JUC64" s="460"/>
      <c r="JUD64" s="460"/>
      <c r="JUE64" s="460"/>
      <c r="JUF64" s="460"/>
      <c r="JUG64" s="460"/>
      <c r="JUH64" s="460"/>
      <c r="JUI64" s="460"/>
      <c r="JUJ64" s="460"/>
      <c r="JUK64" s="460"/>
      <c r="JUL64" s="460"/>
      <c r="JUM64" s="460"/>
      <c r="JUN64" s="460"/>
      <c r="JUO64" s="460"/>
      <c r="JUP64" s="460"/>
      <c r="JUQ64" s="460"/>
      <c r="JUR64" s="460"/>
      <c r="JUS64" s="460"/>
      <c r="JUT64" s="460"/>
      <c r="JUU64" s="460"/>
      <c r="JUV64" s="460"/>
      <c r="JUW64" s="460"/>
      <c r="JUX64" s="460"/>
      <c r="JUY64" s="460"/>
      <c r="JUZ64" s="460"/>
      <c r="JVA64" s="460"/>
      <c r="JVB64" s="460"/>
      <c r="JVC64" s="460"/>
      <c r="JVD64" s="460"/>
      <c r="JVE64" s="460"/>
      <c r="JVF64" s="460"/>
      <c r="JVG64" s="460"/>
      <c r="JVH64" s="460"/>
      <c r="JVI64" s="460"/>
      <c r="JVJ64" s="460"/>
      <c r="JVK64" s="460"/>
      <c r="JVL64" s="460"/>
      <c r="JVM64" s="460"/>
      <c r="JVN64" s="460"/>
      <c r="JVO64" s="460"/>
      <c r="JVP64" s="460"/>
      <c r="JVQ64" s="460"/>
      <c r="JVR64" s="460"/>
      <c r="JVS64" s="460"/>
      <c r="JVT64" s="460"/>
      <c r="JVU64" s="460"/>
      <c r="JVV64" s="460"/>
      <c r="JVW64" s="460"/>
      <c r="JVX64" s="460"/>
      <c r="JVY64" s="460"/>
      <c r="JVZ64" s="460"/>
      <c r="JWA64" s="460"/>
      <c r="JWB64" s="460"/>
      <c r="JWC64" s="460"/>
      <c r="JWD64" s="460"/>
      <c r="JWE64" s="460"/>
      <c r="JWF64" s="460"/>
      <c r="JWG64" s="460"/>
      <c r="JWH64" s="460"/>
      <c r="JWI64" s="460"/>
      <c r="JWJ64" s="460"/>
      <c r="JWK64" s="460"/>
      <c r="JWL64" s="460"/>
      <c r="JWM64" s="460"/>
      <c r="JWN64" s="460"/>
      <c r="JWO64" s="460"/>
      <c r="JWP64" s="460"/>
      <c r="JWQ64" s="460"/>
      <c r="JWR64" s="460"/>
      <c r="JWS64" s="460"/>
      <c r="JWT64" s="460"/>
      <c r="JWU64" s="460"/>
      <c r="JWV64" s="460"/>
      <c r="JWW64" s="460"/>
      <c r="JWX64" s="460"/>
      <c r="JWY64" s="460"/>
      <c r="JWZ64" s="460"/>
      <c r="JXA64" s="460"/>
      <c r="JXB64" s="460"/>
      <c r="JXC64" s="460"/>
      <c r="JXD64" s="460"/>
      <c r="JXE64" s="460"/>
      <c r="JXF64" s="460"/>
      <c r="JXG64" s="460"/>
      <c r="JXH64" s="460"/>
      <c r="JXI64" s="460"/>
      <c r="JXJ64" s="460"/>
      <c r="JXK64" s="460"/>
      <c r="JXL64" s="460"/>
      <c r="JXM64" s="460"/>
      <c r="JXN64" s="460"/>
      <c r="JXO64" s="460"/>
      <c r="JXP64" s="460"/>
      <c r="JXQ64" s="460"/>
      <c r="JXR64" s="460"/>
      <c r="JXS64" s="460"/>
      <c r="JXT64" s="460"/>
      <c r="JXU64" s="460"/>
      <c r="JXV64" s="460"/>
      <c r="JXW64" s="460"/>
      <c r="JXX64" s="460"/>
      <c r="JXY64" s="460"/>
      <c r="JXZ64" s="460"/>
      <c r="JYA64" s="460"/>
      <c r="JYB64" s="460"/>
      <c r="JYC64" s="460"/>
      <c r="JYD64" s="460"/>
      <c r="JYE64" s="460"/>
      <c r="JYF64" s="460"/>
      <c r="JYG64" s="460"/>
      <c r="JYH64" s="460"/>
      <c r="JYI64" s="460"/>
      <c r="JYJ64" s="460"/>
      <c r="JYK64" s="460"/>
      <c r="JYL64" s="460"/>
      <c r="JYM64" s="460"/>
      <c r="JYN64" s="460"/>
      <c r="JYO64" s="460"/>
      <c r="JYP64" s="460"/>
      <c r="JYQ64" s="460"/>
      <c r="JYR64" s="460"/>
      <c r="JYS64" s="460"/>
      <c r="JYT64" s="460"/>
      <c r="JYU64" s="460"/>
      <c r="JYV64" s="460"/>
      <c r="JYW64" s="460"/>
      <c r="JYX64" s="460"/>
      <c r="JYY64" s="460"/>
      <c r="JYZ64" s="460"/>
      <c r="JZA64" s="460"/>
      <c r="JZB64" s="460"/>
      <c r="JZC64" s="460"/>
      <c r="JZD64" s="460"/>
      <c r="JZE64" s="460"/>
      <c r="JZF64" s="460"/>
      <c r="JZG64" s="460"/>
      <c r="JZH64" s="460"/>
      <c r="JZI64" s="460"/>
      <c r="JZJ64" s="460"/>
      <c r="JZK64" s="460"/>
      <c r="JZL64" s="460"/>
      <c r="JZM64" s="460"/>
      <c r="JZN64" s="460"/>
      <c r="JZO64" s="460"/>
      <c r="JZP64" s="460"/>
      <c r="JZQ64" s="460"/>
      <c r="JZR64" s="460"/>
      <c r="JZS64" s="460"/>
      <c r="JZT64" s="460"/>
      <c r="JZU64" s="460"/>
      <c r="JZV64" s="460"/>
      <c r="JZW64" s="460"/>
      <c r="JZX64" s="460"/>
      <c r="JZY64" s="460"/>
      <c r="JZZ64" s="460"/>
      <c r="KAA64" s="460"/>
      <c r="KAB64" s="460"/>
      <c r="KAC64" s="460"/>
      <c r="KAD64" s="460"/>
      <c r="KAE64" s="460"/>
      <c r="KAF64" s="460"/>
      <c r="KAG64" s="460"/>
      <c r="KAH64" s="460"/>
      <c r="KAI64" s="460"/>
      <c r="KAJ64" s="460"/>
      <c r="KAK64" s="460"/>
      <c r="KAL64" s="460"/>
      <c r="KAM64" s="460"/>
      <c r="KAN64" s="460"/>
      <c r="KAO64" s="460"/>
      <c r="KAP64" s="460"/>
      <c r="KAQ64" s="460"/>
      <c r="KAR64" s="460"/>
      <c r="KAS64" s="460"/>
      <c r="KAT64" s="460"/>
      <c r="KAU64" s="460"/>
      <c r="KAV64" s="460"/>
      <c r="KAW64" s="460"/>
      <c r="KAX64" s="460"/>
      <c r="KAY64" s="460"/>
      <c r="KAZ64" s="460"/>
      <c r="KBA64" s="460"/>
      <c r="KBB64" s="460"/>
      <c r="KBC64" s="460"/>
      <c r="KBD64" s="460"/>
      <c r="KBE64" s="460"/>
      <c r="KBF64" s="460"/>
      <c r="KBG64" s="460"/>
      <c r="KBH64" s="460"/>
      <c r="KBI64" s="460"/>
      <c r="KBJ64" s="460"/>
      <c r="KBK64" s="460"/>
      <c r="KBL64" s="460"/>
      <c r="KBM64" s="460"/>
      <c r="KBN64" s="460"/>
      <c r="KBO64" s="460"/>
      <c r="KBP64" s="460"/>
      <c r="KBQ64" s="460"/>
      <c r="KBR64" s="460"/>
      <c r="KBS64" s="460"/>
      <c r="KBT64" s="460"/>
      <c r="KBU64" s="460"/>
      <c r="KBV64" s="460"/>
      <c r="KBW64" s="460"/>
      <c r="KBX64" s="460"/>
      <c r="KBY64" s="460"/>
      <c r="KBZ64" s="460"/>
      <c r="KCA64" s="460"/>
      <c r="KCB64" s="460"/>
      <c r="KCC64" s="460"/>
      <c r="KCD64" s="460"/>
      <c r="KCE64" s="460"/>
      <c r="KCF64" s="460"/>
      <c r="KCG64" s="460"/>
      <c r="KCH64" s="460"/>
      <c r="KCI64" s="460"/>
      <c r="KCJ64" s="460"/>
      <c r="KCK64" s="460"/>
      <c r="KCL64" s="460"/>
      <c r="KCM64" s="460"/>
      <c r="KCN64" s="460"/>
      <c r="KCO64" s="460"/>
      <c r="KCP64" s="460"/>
      <c r="KCQ64" s="460"/>
      <c r="KCR64" s="460"/>
      <c r="KCS64" s="460"/>
      <c r="KCT64" s="460"/>
      <c r="KCU64" s="460"/>
      <c r="KCV64" s="460"/>
      <c r="KCW64" s="460"/>
      <c r="KCX64" s="460"/>
      <c r="KCY64" s="460"/>
      <c r="KCZ64" s="460"/>
      <c r="KDA64" s="460"/>
      <c r="KDB64" s="460"/>
      <c r="KDC64" s="460"/>
      <c r="KDD64" s="460"/>
      <c r="KDE64" s="460"/>
      <c r="KDF64" s="460"/>
      <c r="KDG64" s="460"/>
      <c r="KDH64" s="460"/>
      <c r="KDI64" s="460"/>
      <c r="KDJ64" s="460"/>
      <c r="KDK64" s="460"/>
      <c r="KDL64" s="460"/>
      <c r="KDM64" s="460"/>
      <c r="KDN64" s="460"/>
      <c r="KDO64" s="460"/>
      <c r="KDP64" s="460"/>
      <c r="KDQ64" s="460"/>
      <c r="KDR64" s="460"/>
      <c r="KDS64" s="460"/>
      <c r="KDT64" s="460"/>
      <c r="KDU64" s="460"/>
      <c r="KDV64" s="460"/>
      <c r="KDW64" s="460"/>
      <c r="KDX64" s="460"/>
      <c r="KDY64" s="460"/>
      <c r="KDZ64" s="460"/>
      <c r="KEA64" s="460"/>
      <c r="KEB64" s="460"/>
      <c r="KEC64" s="460"/>
      <c r="KED64" s="460"/>
      <c r="KEE64" s="460"/>
      <c r="KEF64" s="460"/>
      <c r="KEG64" s="460"/>
      <c r="KEH64" s="460"/>
      <c r="KEI64" s="460"/>
      <c r="KEJ64" s="460"/>
      <c r="KEK64" s="460"/>
      <c r="KEL64" s="460"/>
      <c r="KEM64" s="460"/>
      <c r="KEN64" s="460"/>
      <c r="KEO64" s="460"/>
      <c r="KEP64" s="460"/>
      <c r="KEQ64" s="460"/>
      <c r="KER64" s="460"/>
      <c r="KES64" s="460"/>
      <c r="KET64" s="460"/>
      <c r="KEU64" s="460"/>
      <c r="KEV64" s="460"/>
      <c r="KEW64" s="460"/>
      <c r="KEX64" s="460"/>
      <c r="KEY64" s="460"/>
      <c r="KEZ64" s="460"/>
      <c r="KFA64" s="460"/>
      <c r="KFB64" s="460"/>
      <c r="KFC64" s="460"/>
      <c r="KFD64" s="460"/>
      <c r="KFE64" s="460"/>
      <c r="KFF64" s="460"/>
      <c r="KFG64" s="460"/>
      <c r="KFH64" s="460"/>
      <c r="KFI64" s="460"/>
      <c r="KFJ64" s="460"/>
      <c r="KFK64" s="460"/>
      <c r="KFL64" s="460"/>
      <c r="KFM64" s="460"/>
      <c r="KFN64" s="460"/>
      <c r="KFO64" s="460"/>
      <c r="KFP64" s="460"/>
      <c r="KFQ64" s="460"/>
      <c r="KFR64" s="460"/>
      <c r="KFS64" s="460"/>
      <c r="KFT64" s="460"/>
      <c r="KFU64" s="460"/>
      <c r="KFV64" s="460"/>
      <c r="KFW64" s="460"/>
      <c r="KFX64" s="460"/>
      <c r="KFY64" s="460"/>
      <c r="KFZ64" s="460"/>
      <c r="KGA64" s="460"/>
      <c r="KGB64" s="460"/>
      <c r="KGC64" s="460"/>
      <c r="KGD64" s="460"/>
      <c r="KGE64" s="460"/>
      <c r="KGF64" s="460"/>
      <c r="KGG64" s="460"/>
      <c r="KGH64" s="460"/>
      <c r="KGI64" s="460"/>
      <c r="KGJ64" s="460"/>
      <c r="KGK64" s="460"/>
      <c r="KGL64" s="460"/>
      <c r="KGM64" s="460"/>
      <c r="KGN64" s="460"/>
      <c r="KGO64" s="460"/>
      <c r="KGP64" s="460"/>
      <c r="KGQ64" s="460"/>
      <c r="KGR64" s="460"/>
      <c r="KGS64" s="460"/>
      <c r="KGT64" s="460"/>
      <c r="KGU64" s="460"/>
      <c r="KGV64" s="460"/>
      <c r="KGW64" s="460"/>
      <c r="KGX64" s="460"/>
      <c r="KGY64" s="460"/>
      <c r="KGZ64" s="460"/>
      <c r="KHA64" s="460"/>
      <c r="KHB64" s="460"/>
      <c r="KHC64" s="460"/>
      <c r="KHD64" s="460"/>
      <c r="KHE64" s="460"/>
      <c r="KHF64" s="460"/>
      <c r="KHG64" s="460"/>
      <c r="KHH64" s="460"/>
      <c r="KHI64" s="460"/>
      <c r="KHJ64" s="460"/>
      <c r="KHK64" s="460"/>
      <c r="KHL64" s="460"/>
      <c r="KHM64" s="460"/>
      <c r="KHN64" s="460"/>
      <c r="KHO64" s="460"/>
      <c r="KHP64" s="460"/>
      <c r="KHQ64" s="460"/>
      <c r="KHR64" s="460"/>
      <c r="KHS64" s="460"/>
      <c r="KHT64" s="460"/>
      <c r="KHU64" s="460"/>
      <c r="KHV64" s="460"/>
      <c r="KHW64" s="460"/>
      <c r="KHX64" s="460"/>
      <c r="KHY64" s="460"/>
      <c r="KHZ64" s="460"/>
      <c r="KIA64" s="460"/>
      <c r="KIB64" s="460"/>
      <c r="KIC64" s="460"/>
      <c r="KID64" s="460"/>
      <c r="KIE64" s="460"/>
      <c r="KIF64" s="460"/>
      <c r="KIG64" s="460"/>
      <c r="KIH64" s="460"/>
      <c r="KII64" s="460"/>
      <c r="KIJ64" s="460"/>
      <c r="KIK64" s="460"/>
      <c r="KIL64" s="460"/>
      <c r="KIM64" s="460"/>
      <c r="KIN64" s="460"/>
      <c r="KIO64" s="460"/>
      <c r="KIP64" s="460"/>
      <c r="KIQ64" s="460"/>
      <c r="KIR64" s="460"/>
      <c r="KIS64" s="460"/>
      <c r="KIT64" s="460"/>
      <c r="KIU64" s="460"/>
      <c r="KIV64" s="460"/>
      <c r="KIW64" s="460"/>
      <c r="KIX64" s="460"/>
      <c r="KIY64" s="460"/>
      <c r="KIZ64" s="460"/>
      <c r="KJA64" s="460"/>
      <c r="KJB64" s="460"/>
      <c r="KJC64" s="460"/>
      <c r="KJD64" s="460"/>
      <c r="KJE64" s="460"/>
      <c r="KJF64" s="460"/>
      <c r="KJG64" s="460"/>
      <c r="KJH64" s="460"/>
      <c r="KJI64" s="460"/>
      <c r="KJJ64" s="460"/>
      <c r="KJK64" s="460"/>
      <c r="KJL64" s="460"/>
      <c r="KJM64" s="460"/>
      <c r="KJN64" s="460"/>
      <c r="KJO64" s="460"/>
      <c r="KJP64" s="460"/>
      <c r="KJQ64" s="460"/>
      <c r="KJR64" s="460"/>
      <c r="KJS64" s="460"/>
      <c r="KJT64" s="460"/>
      <c r="KJU64" s="460"/>
      <c r="KJV64" s="460"/>
      <c r="KJW64" s="460"/>
      <c r="KJX64" s="460"/>
      <c r="KJY64" s="460"/>
      <c r="KJZ64" s="460"/>
      <c r="KKA64" s="460"/>
      <c r="KKB64" s="460"/>
      <c r="KKC64" s="460"/>
      <c r="KKD64" s="460"/>
      <c r="KKE64" s="460"/>
      <c r="KKF64" s="460"/>
      <c r="KKG64" s="460"/>
      <c r="KKH64" s="460"/>
      <c r="KKI64" s="460"/>
      <c r="KKJ64" s="460"/>
      <c r="KKK64" s="460"/>
      <c r="KKL64" s="460"/>
      <c r="KKM64" s="460"/>
      <c r="KKN64" s="460"/>
      <c r="KKO64" s="460"/>
      <c r="KKP64" s="460"/>
      <c r="KKQ64" s="460"/>
      <c r="KKR64" s="460"/>
      <c r="KKS64" s="460"/>
      <c r="KKT64" s="460"/>
      <c r="KKU64" s="460"/>
      <c r="KKV64" s="460"/>
      <c r="KKW64" s="460"/>
      <c r="KKX64" s="460"/>
      <c r="KKY64" s="460"/>
      <c r="KKZ64" s="460"/>
      <c r="KLA64" s="460"/>
      <c r="KLB64" s="460"/>
      <c r="KLC64" s="460"/>
      <c r="KLD64" s="460"/>
      <c r="KLE64" s="460"/>
      <c r="KLF64" s="460"/>
      <c r="KLG64" s="460"/>
      <c r="KLH64" s="460"/>
      <c r="KLI64" s="460"/>
      <c r="KLJ64" s="460"/>
      <c r="KLK64" s="460"/>
      <c r="KLL64" s="460"/>
      <c r="KLM64" s="460"/>
      <c r="KLN64" s="460"/>
      <c r="KLO64" s="460"/>
      <c r="KLP64" s="460"/>
      <c r="KLQ64" s="460"/>
      <c r="KLR64" s="460"/>
      <c r="KLS64" s="460"/>
      <c r="KLT64" s="460"/>
      <c r="KLU64" s="460"/>
      <c r="KLV64" s="460"/>
      <c r="KLW64" s="460"/>
      <c r="KLX64" s="460"/>
      <c r="KLY64" s="460"/>
      <c r="KLZ64" s="460"/>
      <c r="KMA64" s="460"/>
      <c r="KMB64" s="460"/>
      <c r="KMC64" s="460"/>
      <c r="KMD64" s="460"/>
      <c r="KME64" s="460"/>
      <c r="KMF64" s="460"/>
      <c r="KMG64" s="460"/>
      <c r="KMH64" s="460"/>
      <c r="KMI64" s="460"/>
      <c r="KMJ64" s="460"/>
      <c r="KMK64" s="460"/>
      <c r="KML64" s="460"/>
      <c r="KMM64" s="460"/>
      <c r="KMN64" s="460"/>
      <c r="KMO64" s="460"/>
      <c r="KMP64" s="460"/>
      <c r="KMQ64" s="460"/>
      <c r="KMR64" s="460"/>
      <c r="KMS64" s="460"/>
      <c r="KMT64" s="460"/>
      <c r="KMU64" s="460"/>
      <c r="KMV64" s="460"/>
      <c r="KMW64" s="460"/>
      <c r="KMX64" s="460"/>
      <c r="KMY64" s="460"/>
      <c r="KMZ64" s="460"/>
      <c r="KNA64" s="460"/>
      <c r="KNB64" s="460"/>
      <c r="KNC64" s="460"/>
      <c r="KND64" s="460"/>
      <c r="KNE64" s="460"/>
      <c r="KNF64" s="460"/>
      <c r="KNG64" s="460"/>
      <c r="KNH64" s="460"/>
      <c r="KNI64" s="460"/>
      <c r="KNJ64" s="460"/>
      <c r="KNK64" s="460"/>
      <c r="KNL64" s="460"/>
      <c r="KNM64" s="460"/>
      <c r="KNN64" s="460"/>
      <c r="KNO64" s="460"/>
      <c r="KNP64" s="460"/>
      <c r="KNQ64" s="460"/>
      <c r="KNR64" s="460"/>
      <c r="KNS64" s="460"/>
      <c r="KNT64" s="460"/>
      <c r="KNU64" s="460"/>
      <c r="KNV64" s="460"/>
      <c r="KNW64" s="460"/>
      <c r="KNX64" s="460"/>
      <c r="KNY64" s="460"/>
      <c r="KNZ64" s="460"/>
      <c r="KOA64" s="460"/>
      <c r="KOB64" s="460"/>
      <c r="KOC64" s="460"/>
      <c r="KOD64" s="460"/>
      <c r="KOE64" s="460"/>
      <c r="KOF64" s="460"/>
      <c r="KOG64" s="460"/>
      <c r="KOH64" s="460"/>
      <c r="KOI64" s="460"/>
      <c r="KOJ64" s="460"/>
      <c r="KOK64" s="460"/>
      <c r="KOL64" s="460"/>
      <c r="KOM64" s="460"/>
      <c r="KON64" s="460"/>
      <c r="KOO64" s="460"/>
      <c r="KOP64" s="460"/>
      <c r="KOQ64" s="460"/>
      <c r="KOR64" s="460"/>
      <c r="KOS64" s="460"/>
      <c r="KOT64" s="460"/>
      <c r="KOU64" s="460"/>
      <c r="KOV64" s="460"/>
      <c r="KOW64" s="460"/>
      <c r="KOX64" s="460"/>
      <c r="KOY64" s="460"/>
      <c r="KOZ64" s="460"/>
      <c r="KPA64" s="460"/>
      <c r="KPB64" s="460"/>
      <c r="KPC64" s="460"/>
      <c r="KPD64" s="460"/>
      <c r="KPE64" s="460"/>
      <c r="KPF64" s="460"/>
      <c r="KPG64" s="460"/>
      <c r="KPH64" s="460"/>
      <c r="KPI64" s="460"/>
      <c r="KPJ64" s="460"/>
      <c r="KPK64" s="460"/>
      <c r="KPL64" s="460"/>
      <c r="KPM64" s="460"/>
      <c r="KPN64" s="460"/>
      <c r="KPO64" s="460"/>
      <c r="KPP64" s="460"/>
      <c r="KPQ64" s="460"/>
      <c r="KPR64" s="460"/>
      <c r="KPS64" s="460"/>
      <c r="KPT64" s="460"/>
      <c r="KPU64" s="460"/>
      <c r="KPV64" s="460"/>
      <c r="KPW64" s="460"/>
      <c r="KPX64" s="460"/>
      <c r="KPY64" s="460"/>
      <c r="KPZ64" s="460"/>
      <c r="KQA64" s="460"/>
      <c r="KQB64" s="460"/>
      <c r="KQC64" s="460"/>
      <c r="KQD64" s="460"/>
      <c r="KQE64" s="460"/>
      <c r="KQF64" s="460"/>
      <c r="KQG64" s="460"/>
      <c r="KQH64" s="460"/>
      <c r="KQI64" s="460"/>
      <c r="KQJ64" s="460"/>
      <c r="KQK64" s="460"/>
      <c r="KQL64" s="460"/>
      <c r="KQM64" s="460"/>
      <c r="KQN64" s="460"/>
      <c r="KQO64" s="460"/>
      <c r="KQP64" s="460"/>
      <c r="KQQ64" s="460"/>
      <c r="KQR64" s="460"/>
      <c r="KQS64" s="460"/>
      <c r="KQT64" s="460"/>
      <c r="KQU64" s="460"/>
      <c r="KQV64" s="460"/>
      <c r="KQW64" s="460"/>
      <c r="KQX64" s="460"/>
      <c r="KQY64" s="460"/>
      <c r="KQZ64" s="460"/>
      <c r="KRA64" s="460"/>
      <c r="KRB64" s="460"/>
      <c r="KRC64" s="460"/>
      <c r="KRD64" s="460"/>
      <c r="KRE64" s="460"/>
      <c r="KRF64" s="460"/>
      <c r="KRG64" s="460"/>
      <c r="KRH64" s="460"/>
      <c r="KRI64" s="460"/>
      <c r="KRJ64" s="460"/>
      <c r="KRK64" s="460"/>
      <c r="KRL64" s="460"/>
      <c r="KRM64" s="460"/>
      <c r="KRN64" s="460"/>
      <c r="KRO64" s="460"/>
      <c r="KRP64" s="460"/>
      <c r="KRQ64" s="460"/>
      <c r="KRR64" s="460"/>
      <c r="KRS64" s="460"/>
      <c r="KRT64" s="460"/>
      <c r="KRU64" s="460"/>
      <c r="KRV64" s="460"/>
      <c r="KRW64" s="460"/>
      <c r="KRX64" s="460"/>
      <c r="KRY64" s="460"/>
      <c r="KRZ64" s="460"/>
      <c r="KSA64" s="460"/>
      <c r="KSB64" s="460"/>
      <c r="KSC64" s="460"/>
      <c r="KSD64" s="460"/>
      <c r="KSE64" s="460"/>
      <c r="KSF64" s="460"/>
      <c r="KSG64" s="460"/>
      <c r="KSH64" s="460"/>
      <c r="KSI64" s="460"/>
      <c r="KSJ64" s="460"/>
      <c r="KSK64" s="460"/>
      <c r="KSL64" s="460"/>
      <c r="KSM64" s="460"/>
      <c r="KSN64" s="460"/>
      <c r="KSO64" s="460"/>
      <c r="KSP64" s="460"/>
      <c r="KSQ64" s="460"/>
      <c r="KSR64" s="460"/>
      <c r="KSS64" s="460"/>
      <c r="KST64" s="460"/>
      <c r="KSU64" s="460"/>
      <c r="KSV64" s="460"/>
      <c r="KSW64" s="460"/>
      <c r="KSX64" s="460"/>
      <c r="KSY64" s="460"/>
      <c r="KSZ64" s="460"/>
      <c r="KTA64" s="460"/>
      <c r="KTB64" s="460"/>
      <c r="KTC64" s="460"/>
      <c r="KTD64" s="460"/>
      <c r="KTE64" s="460"/>
      <c r="KTF64" s="460"/>
      <c r="KTG64" s="460"/>
      <c r="KTH64" s="460"/>
      <c r="KTI64" s="460"/>
      <c r="KTJ64" s="460"/>
      <c r="KTK64" s="460"/>
      <c r="KTL64" s="460"/>
      <c r="KTM64" s="460"/>
      <c r="KTN64" s="460"/>
      <c r="KTO64" s="460"/>
      <c r="KTP64" s="460"/>
      <c r="KTQ64" s="460"/>
      <c r="KTR64" s="460"/>
      <c r="KTS64" s="460"/>
      <c r="KTT64" s="460"/>
      <c r="KTU64" s="460"/>
      <c r="KTV64" s="460"/>
      <c r="KTW64" s="460"/>
      <c r="KTX64" s="460"/>
      <c r="KTY64" s="460"/>
      <c r="KTZ64" s="460"/>
      <c r="KUA64" s="460"/>
      <c r="KUB64" s="460"/>
      <c r="KUC64" s="460"/>
      <c r="KUD64" s="460"/>
      <c r="KUE64" s="460"/>
      <c r="KUF64" s="460"/>
      <c r="KUG64" s="460"/>
      <c r="KUH64" s="460"/>
      <c r="KUI64" s="460"/>
      <c r="KUJ64" s="460"/>
      <c r="KUK64" s="460"/>
      <c r="KUL64" s="460"/>
      <c r="KUM64" s="460"/>
      <c r="KUN64" s="460"/>
      <c r="KUO64" s="460"/>
      <c r="KUP64" s="460"/>
      <c r="KUQ64" s="460"/>
      <c r="KUR64" s="460"/>
      <c r="KUS64" s="460"/>
      <c r="KUT64" s="460"/>
      <c r="KUU64" s="460"/>
      <c r="KUV64" s="460"/>
      <c r="KUW64" s="460"/>
      <c r="KUX64" s="460"/>
      <c r="KUY64" s="460"/>
      <c r="KUZ64" s="460"/>
      <c r="KVA64" s="460"/>
      <c r="KVB64" s="460"/>
      <c r="KVC64" s="460"/>
      <c r="KVD64" s="460"/>
      <c r="KVE64" s="460"/>
      <c r="KVF64" s="460"/>
      <c r="KVG64" s="460"/>
      <c r="KVH64" s="460"/>
      <c r="KVI64" s="460"/>
      <c r="KVJ64" s="460"/>
      <c r="KVK64" s="460"/>
      <c r="KVL64" s="460"/>
      <c r="KVM64" s="460"/>
      <c r="KVN64" s="460"/>
      <c r="KVO64" s="460"/>
      <c r="KVP64" s="460"/>
      <c r="KVQ64" s="460"/>
      <c r="KVR64" s="460"/>
      <c r="KVS64" s="460"/>
      <c r="KVT64" s="460"/>
      <c r="KVU64" s="460"/>
      <c r="KVV64" s="460"/>
      <c r="KVW64" s="460"/>
      <c r="KVX64" s="460"/>
      <c r="KVY64" s="460"/>
      <c r="KVZ64" s="460"/>
      <c r="KWA64" s="460"/>
      <c r="KWB64" s="460"/>
      <c r="KWC64" s="460"/>
      <c r="KWD64" s="460"/>
      <c r="KWE64" s="460"/>
      <c r="KWF64" s="460"/>
      <c r="KWG64" s="460"/>
      <c r="KWH64" s="460"/>
      <c r="KWI64" s="460"/>
      <c r="KWJ64" s="460"/>
      <c r="KWK64" s="460"/>
      <c r="KWL64" s="460"/>
      <c r="KWM64" s="460"/>
      <c r="KWN64" s="460"/>
      <c r="KWO64" s="460"/>
      <c r="KWP64" s="460"/>
      <c r="KWQ64" s="460"/>
      <c r="KWR64" s="460"/>
      <c r="KWS64" s="460"/>
      <c r="KWT64" s="460"/>
      <c r="KWU64" s="460"/>
      <c r="KWV64" s="460"/>
      <c r="KWW64" s="460"/>
      <c r="KWX64" s="460"/>
      <c r="KWY64" s="460"/>
      <c r="KWZ64" s="460"/>
      <c r="KXA64" s="460"/>
      <c r="KXB64" s="460"/>
      <c r="KXC64" s="460"/>
      <c r="KXD64" s="460"/>
      <c r="KXE64" s="460"/>
      <c r="KXF64" s="460"/>
      <c r="KXG64" s="460"/>
      <c r="KXH64" s="460"/>
      <c r="KXI64" s="460"/>
      <c r="KXJ64" s="460"/>
      <c r="KXK64" s="460"/>
      <c r="KXL64" s="460"/>
      <c r="KXM64" s="460"/>
      <c r="KXN64" s="460"/>
      <c r="KXO64" s="460"/>
      <c r="KXP64" s="460"/>
      <c r="KXQ64" s="460"/>
      <c r="KXR64" s="460"/>
      <c r="KXS64" s="460"/>
      <c r="KXT64" s="460"/>
      <c r="KXU64" s="460"/>
      <c r="KXV64" s="460"/>
      <c r="KXW64" s="460"/>
      <c r="KXX64" s="460"/>
      <c r="KXY64" s="460"/>
      <c r="KXZ64" s="460"/>
      <c r="KYA64" s="460"/>
      <c r="KYB64" s="460"/>
      <c r="KYC64" s="460"/>
      <c r="KYD64" s="460"/>
      <c r="KYE64" s="460"/>
      <c r="KYF64" s="460"/>
      <c r="KYG64" s="460"/>
      <c r="KYH64" s="460"/>
      <c r="KYI64" s="460"/>
      <c r="KYJ64" s="460"/>
      <c r="KYK64" s="460"/>
      <c r="KYL64" s="460"/>
      <c r="KYM64" s="460"/>
      <c r="KYN64" s="460"/>
      <c r="KYO64" s="460"/>
      <c r="KYP64" s="460"/>
      <c r="KYQ64" s="460"/>
      <c r="KYR64" s="460"/>
      <c r="KYS64" s="460"/>
      <c r="KYT64" s="460"/>
      <c r="KYU64" s="460"/>
      <c r="KYV64" s="460"/>
      <c r="KYW64" s="460"/>
      <c r="KYX64" s="460"/>
      <c r="KYY64" s="460"/>
      <c r="KYZ64" s="460"/>
      <c r="KZA64" s="460"/>
      <c r="KZB64" s="460"/>
      <c r="KZC64" s="460"/>
      <c r="KZD64" s="460"/>
      <c r="KZE64" s="460"/>
      <c r="KZF64" s="460"/>
      <c r="KZG64" s="460"/>
      <c r="KZH64" s="460"/>
      <c r="KZI64" s="460"/>
      <c r="KZJ64" s="460"/>
      <c r="KZK64" s="460"/>
      <c r="KZL64" s="460"/>
      <c r="KZM64" s="460"/>
      <c r="KZN64" s="460"/>
      <c r="KZO64" s="460"/>
      <c r="KZP64" s="460"/>
      <c r="KZQ64" s="460"/>
      <c r="KZR64" s="460"/>
      <c r="KZS64" s="460"/>
      <c r="KZT64" s="460"/>
      <c r="KZU64" s="460"/>
      <c r="KZV64" s="460"/>
      <c r="KZW64" s="460"/>
      <c r="KZX64" s="460"/>
      <c r="KZY64" s="460"/>
      <c r="KZZ64" s="460"/>
      <c r="LAA64" s="460"/>
      <c r="LAB64" s="460"/>
      <c r="LAC64" s="460"/>
      <c r="LAD64" s="460"/>
      <c r="LAE64" s="460"/>
      <c r="LAF64" s="460"/>
      <c r="LAG64" s="460"/>
      <c r="LAH64" s="460"/>
      <c r="LAI64" s="460"/>
      <c r="LAJ64" s="460"/>
      <c r="LAK64" s="460"/>
      <c r="LAL64" s="460"/>
      <c r="LAM64" s="460"/>
      <c r="LAN64" s="460"/>
      <c r="LAO64" s="460"/>
      <c r="LAP64" s="460"/>
      <c r="LAQ64" s="460"/>
      <c r="LAR64" s="460"/>
      <c r="LAS64" s="460"/>
      <c r="LAT64" s="460"/>
      <c r="LAU64" s="460"/>
      <c r="LAV64" s="460"/>
      <c r="LAW64" s="460"/>
      <c r="LAX64" s="460"/>
      <c r="LAY64" s="460"/>
      <c r="LAZ64" s="460"/>
      <c r="LBA64" s="460"/>
      <c r="LBB64" s="460"/>
      <c r="LBC64" s="460"/>
      <c r="LBD64" s="460"/>
      <c r="LBE64" s="460"/>
      <c r="LBF64" s="460"/>
      <c r="LBG64" s="460"/>
      <c r="LBH64" s="460"/>
      <c r="LBI64" s="460"/>
      <c r="LBJ64" s="460"/>
      <c r="LBK64" s="460"/>
      <c r="LBL64" s="460"/>
      <c r="LBM64" s="460"/>
      <c r="LBN64" s="460"/>
      <c r="LBO64" s="460"/>
      <c r="LBP64" s="460"/>
      <c r="LBQ64" s="460"/>
      <c r="LBR64" s="460"/>
      <c r="LBS64" s="460"/>
      <c r="LBT64" s="460"/>
      <c r="LBU64" s="460"/>
      <c r="LBV64" s="460"/>
      <c r="LBW64" s="460"/>
      <c r="LBX64" s="460"/>
      <c r="LBY64" s="460"/>
      <c r="LBZ64" s="460"/>
      <c r="LCA64" s="460"/>
      <c r="LCB64" s="460"/>
      <c r="LCC64" s="460"/>
      <c r="LCD64" s="460"/>
      <c r="LCE64" s="460"/>
      <c r="LCF64" s="460"/>
      <c r="LCG64" s="460"/>
      <c r="LCH64" s="460"/>
      <c r="LCI64" s="460"/>
      <c r="LCJ64" s="460"/>
      <c r="LCK64" s="460"/>
      <c r="LCL64" s="460"/>
      <c r="LCM64" s="460"/>
      <c r="LCN64" s="460"/>
      <c r="LCO64" s="460"/>
      <c r="LCP64" s="460"/>
      <c r="LCQ64" s="460"/>
      <c r="LCR64" s="460"/>
      <c r="LCS64" s="460"/>
      <c r="LCT64" s="460"/>
      <c r="LCU64" s="460"/>
      <c r="LCV64" s="460"/>
      <c r="LCW64" s="460"/>
      <c r="LCX64" s="460"/>
      <c r="LCY64" s="460"/>
      <c r="LCZ64" s="460"/>
      <c r="LDA64" s="460"/>
      <c r="LDB64" s="460"/>
      <c r="LDC64" s="460"/>
      <c r="LDD64" s="460"/>
      <c r="LDE64" s="460"/>
      <c r="LDF64" s="460"/>
      <c r="LDG64" s="460"/>
      <c r="LDH64" s="460"/>
      <c r="LDI64" s="460"/>
      <c r="LDJ64" s="460"/>
      <c r="LDK64" s="460"/>
      <c r="LDL64" s="460"/>
      <c r="LDM64" s="460"/>
      <c r="LDN64" s="460"/>
      <c r="LDO64" s="460"/>
      <c r="LDP64" s="460"/>
      <c r="LDQ64" s="460"/>
      <c r="LDR64" s="460"/>
      <c r="LDS64" s="460"/>
      <c r="LDT64" s="460"/>
      <c r="LDU64" s="460"/>
      <c r="LDV64" s="460"/>
      <c r="LDW64" s="460"/>
      <c r="LDX64" s="460"/>
      <c r="LDY64" s="460"/>
      <c r="LDZ64" s="460"/>
      <c r="LEA64" s="460"/>
      <c r="LEB64" s="460"/>
      <c r="LEC64" s="460"/>
      <c r="LED64" s="460"/>
      <c r="LEE64" s="460"/>
      <c r="LEF64" s="460"/>
      <c r="LEG64" s="460"/>
      <c r="LEH64" s="460"/>
      <c r="LEI64" s="460"/>
      <c r="LEJ64" s="460"/>
      <c r="LEK64" s="460"/>
      <c r="LEL64" s="460"/>
      <c r="LEM64" s="460"/>
      <c r="LEN64" s="460"/>
      <c r="LEO64" s="460"/>
      <c r="LEP64" s="460"/>
      <c r="LEQ64" s="460"/>
      <c r="LER64" s="460"/>
      <c r="LES64" s="460"/>
      <c r="LET64" s="460"/>
      <c r="LEU64" s="460"/>
      <c r="LEV64" s="460"/>
      <c r="LEW64" s="460"/>
      <c r="LEX64" s="460"/>
      <c r="LEY64" s="460"/>
      <c r="LEZ64" s="460"/>
      <c r="LFA64" s="460"/>
      <c r="LFB64" s="460"/>
      <c r="LFC64" s="460"/>
      <c r="LFD64" s="460"/>
      <c r="LFE64" s="460"/>
      <c r="LFF64" s="460"/>
      <c r="LFG64" s="460"/>
      <c r="LFH64" s="460"/>
      <c r="LFI64" s="460"/>
      <c r="LFJ64" s="460"/>
      <c r="LFK64" s="460"/>
      <c r="LFL64" s="460"/>
      <c r="LFM64" s="460"/>
      <c r="LFN64" s="460"/>
      <c r="LFO64" s="460"/>
      <c r="LFP64" s="460"/>
      <c r="LFQ64" s="460"/>
      <c r="LFR64" s="460"/>
      <c r="LFS64" s="460"/>
      <c r="LFT64" s="460"/>
      <c r="LFU64" s="460"/>
      <c r="LFV64" s="460"/>
      <c r="LFW64" s="460"/>
      <c r="LFX64" s="460"/>
      <c r="LFY64" s="460"/>
      <c r="LFZ64" s="460"/>
      <c r="LGA64" s="460"/>
      <c r="LGB64" s="460"/>
      <c r="LGC64" s="460"/>
      <c r="LGD64" s="460"/>
      <c r="LGE64" s="460"/>
      <c r="LGF64" s="460"/>
      <c r="LGG64" s="460"/>
      <c r="LGH64" s="460"/>
      <c r="LGI64" s="460"/>
      <c r="LGJ64" s="460"/>
      <c r="LGK64" s="460"/>
      <c r="LGL64" s="460"/>
      <c r="LGM64" s="460"/>
      <c r="LGN64" s="460"/>
      <c r="LGO64" s="460"/>
      <c r="LGP64" s="460"/>
      <c r="LGQ64" s="460"/>
      <c r="LGR64" s="460"/>
      <c r="LGS64" s="460"/>
      <c r="LGT64" s="460"/>
      <c r="LGU64" s="460"/>
      <c r="LGV64" s="460"/>
      <c r="LGW64" s="460"/>
      <c r="LGX64" s="460"/>
      <c r="LGY64" s="460"/>
      <c r="LGZ64" s="460"/>
      <c r="LHA64" s="460"/>
      <c r="LHB64" s="460"/>
      <c r="LHC64" s="460"/>
      <c r="LHD64" s="460"/>
      <c r="LHE64" s="460"/>
      <c r="LHF64" s="460"/>
      <c r="LHG64" s="460"/>
      <c r="LHH64" s="460"/>
      <c r="LHI64" s="460"/>
      <c r="LHJ64" s="460"/>
      <c r="LHK64" s="460"/>
      <c r="LHL64" s="460"/>
      <c r="LHM64" s="460"/>
      <c r="LHN64" s="460"/>
      <c r="LHO64" s="460"/>
      <c r="LHP64" s="460"/>
      <c r="LHQ64" s="460"/>
      <c r="LHR64" s="460"/>
      <c r="LHS64" s="460"/>
      <c r="LHT64" s="460"/>
      <c r="LHU64" s="460"/>
      <c r="LHV64" s="460"/>
      <c r="LHW64" s="460"/>
      <c r="LHX64" s="460"/>
      <c r="LHY64" s="460"/>
      <c r="LHZ64" s="460"/>
      <c r="LIA64" s="460"/>
      <c r="LIB64" s="460"/>
      <c r="LIC64" s="460"/>
      <c r="LID64" s="460"/>
      <c r="LIE64" s="460"/>
      <c r="LIF64" s="460"/>
      <c r="LIG64" s="460"/>
      <c r="LIH64" s="460"/>
      <c r="LII64" s="460"/>
      <c r="LIJ64" s="460"/>
      <c r="LIK64" s="460"/>
      <c r="LIL64" s="460"/>
      <c r="LIM64" s="460"/>
      <c r="LIN64" s="460"/>
      <c r="LIO64" s="460"/>
      <c r="LIP64" s="460"/>
      <c r="LIQ64" s="460"/>
      <c r="LIR64" s="460"/>
      <c r="LIS64" s="460"/>
      <c r="LIT64" s="460"/>
      <c r="LIU64" s="460"/>
      <c r="LIV64" s="460"/>
      <c r="LIW64" s="460"/>
      <c r="LIX64" s="460"/>
      <c r="LIY64" s="460"/>
      <c r="LIZ64" s="460"/>
      <c r="LJA64" s="460"/>
      <c r="LJB64" s="460"/>
      <c r="LJC64" s="460"/>
      <c r="LJD64" s="460"/>
      <c r="LJE64" s="460"/>
      <c r="LJF64" s="460"/>
      <c r="LJG64" s="460"/>
      <c r="LJH64" s="460"/>
      <c r="LJI64" s="460"/>
      <c r="LJJ64" s="460"/>
      <c r="LJK64" s="460"/>
      <c r="LJL64" s="460"/>
      <c r="LJM64" s="460"/>
      <c r="LJN64" s="460"/>
      <c r="LJO64" s="460"/>
      <c r="LJP64" s="460"/>
      <c r="LJQ64" s="460"/>
      <c r="LJR64" s="460"/>
      <c r="LJS64" s="460"/>
      <c r="LJT64" s="460"/>
      <c r="LJU64" s="460"/>
      <c r="LJV64" s="460"/>
      <c r="LJW64" s="460"/>
      <c r="LJX64" s="460"/>
      <c r="LJY64" s="460"/>
      <c r="LJZ64" s="460"/>
      <c r="LKA64" s="460"/>
      <c r="LKB64" s="460"/>
      <c r="LKC64" s="460"/>
      <c r="LKD64" s="460"/>
      <c r="LKE64" s="460"/>
      <c r="LKF64" s="460"/>
      <c r="LKG64" s="460"/>
      <c r="LKH64" s="460"/>
      <c r="LKI64" s="460"/>
      <c r="LKJ64" s="460"/>
      <c r="LKK64" s="460"/>
      <c r="LKL64" s="460"/>
      <c r="LKM64" s="460"/>
      <c r="LKN64" s="460"/>
      <c r="LKO64" s="460"/>
      <c r="LKP64" s="460"/>
      <c r="LKQ64" s="460"/>
      <c r="LKR64" s="460"/>
      <c r="LKS64" s="460"/>
      <c r="LKT64" s="460"/>
      <c r="LKU64" s="460"/>
      <c r="LKV64" s="460"/>
      <c r="LKW64" s="460"/>
      <c r="LKX64" s="460"/>
      <c r="LKY64" s="460"/>
      <c r="LKZ64" s="460"/>
      <c r="LLA64" s="460"/>
      <c r="LLB64" s="460"/>
      <c r="LLC64" s="460"/>
      <c r="LLD64" s="460"/>
      <c r="LLE64" s="460"/>
      <c r="LLF64" s="460"/>
      <c r="LLG64" s="460"/>
      <c r="LLH64" s="460"/>
      <c r="LLI64" s="460"/>
      <c r="LLJ64" s="460"/>
      <c r="LLK64" s="460"/>
      <c r="LLL64" s="460"/>
      <c r="LLM64" s="460"/>
      <c r="LLN64" s="460"/>
      <c r="LLO64" s="460"/>
      <c r="LLP64" s="460"/>
      <c r="LLQ64" s="460"/>
      <c r="LLR64" s="460"/>
      <c r="LLS64" s="460"/>
      <c r="LLT64" s="460"/>
      <c r="LLU64" s="460"/>
      <c r="LLV64" s="460"/>
      <c r="LLW64" s="460"/>
      <c r="LLX64" s="460"/>
      <c r="LLY64" s="460"/>
      <c r="LLZ64" s="460"/>
      <c r="LMA64" s="460"/>
      <c r="LMB64" s="460"/>
      <c r="LMC64" s="460"/>
      <c r="LMD64" s="460"/>
      <c r="LME64" s="460"/>
      <c r="LMF64" s="460"/>
      <c r="LMG64" s="460"/>
      <c r="LMH64" s="460"/>
      <c r="LMI64" s="460"/>
      <c r="LMJ64" s="460"/>
      <c r="LMK64" s="460"/>
      <c r="LML64" s="460"/>
      <c r="LMM64" s="460"/>
      <c r="LMN64" s="460"/>
      <c r="LMO64" s="460"/>
      <c r="LMP64" s="460"/>
      <c r="LMQ64" s="460"/>
      <c r="LMR64" s="460"/>
      <c r="LMS64" s="460"/>
      <c r="LMT64" s="460"/>
      <c r="LMU64" s="460"/>
      <c r="LMV64" s="460"/>
      <c r="LMW64" s="460"/>
      <c r="LMX64" s="460"/>
      <c r="LMY64" s="460"/>
      <c r="LMZ64" s="460"/>
      <c r="LNA64" s="460"/>
      <c r="LNB64" s="460"/>
      <c r="LNC64" s="460"/>
      <c r="LND64" s="460"/>
      <c r="LNE64" s="460"/>
      <c r="LNF64" s="460"/>
      <c r="LNG64" s="460"/>
      <c r="LNH64" s="460"/>
      <c r="LNI64" s="460"/>
      <c r="LNJ64" s="460"/>
      <c r="LNK64" s="460"/>
      <c r="LNL64" s="460"/>
      <c r="LNM64" s="460"/>
      <c r="LNN64" s="460"/>
      <c r="LNO64" s="460"/>
      <c r="LNP64" s="460"/>
      <c r="LNQ64" s="460"/>
      <c r="LNR64" s="460"/>
      <c r="LNS64" s="460"/>
      <c r="LNT64" s="460"/>
      <c r="LNU64" s="460"/>
      <c r="LNV64" s="460"/>
      <c r="LNW64" s="460"/>
      <c r="LNX64" s="460"/>
      <c r="LNY64" s="460"/>
      <c r="LNZ64" s="460"/>
      <c r="LOA64" s="460"/>
      <c r="LOB64" s="460"/>
      <c r="LOC64" s="460"/>
      <c r="LOD64" s="460"/>
      <c r="LOE64" s="460"/>
      <c r="LOF64" s="460"/>
      <c r="LOG64" s="460"/>
      <c r="LOH64" s="460"/>
      <c r="LOI64" s="460"/>
      <c r="LOJ64" s="460"/>
      <c r="LOK64" s="460"/>
      <c r="LOL64" s="460"/>
      <c r="LOM64" s="460"/>
      <c r="LON64" s="460"/>
      <c r="LOO64" s="460"/>
      <c r="LOP64" s="460"/>
      <c r="LOQ64" s="460"/>
      <c r="LOR64" s="460"/>
      <c r="LOS64" s="460"/>
      <c r="LOT64" s="460"/>
      <c r="LOU64" s="460"/>
      <c r="LOV64" s="460"/>
      <c r="LOW64" s="460"/>
      <c r="LOX64" s="460"/>
      <c r="LOY64" s="460"/>
      <c r="LOZ64" s="460"/>
      <c r="LPA64" s="460"/>
      <c r="LPB64" s="460"/>
      <c r="LPC64" s="460"/>
      <c r="LPD64" s="460"/>
      <c r="LPE64" s="460"/>
      <c r="LPF64" s="460"/>
      <c r="LPG64" s="460"/>
      <c r="LPH64" s="460"/>
      <c r="LPI64" s="460"/>
      <c r="LPJ64" s="460"/>
      <c r="LPK64" s="460"/>
      <c r="LPL64" s="460"/>
      <c r="LPM64" s="460"/>
      <c r="LPN64" s="460"/>
      <c r="LPO64" s="460"/>
      <c r="LPP64" s="460"/>
      <c r="LPQ64" s="460"/>
      <c r="LPR64" s="460"/>
      <c r="LPS64" s="460"/>
      <c r="LPT64" s="460"/>
      <c r="LPU64" s="460"/>
      <c r="LPV64" s="460"/>
      <c r="LPW64" s="460"/>
      <c r="LPX64" s="460"/>
      <c r="LPY64" s="460"/>
      <c r="LPZ64" s="460"/>
      <c r="LQA64" s="460"/>
      <c r="LQB64" s="460"/>
      <c r="LQC64" s="460"/>
      <c r="LQD64" s="460"/>
      <c r="LQE64" s="460"/>
      <c r="LQF64" s="460"/>
      <c r="LQG64" s="460"/>
      <c r="LQH64" s="460"/>
      <c r="LQI64" s="460"/>
      <c r="LQJ64" s="460"/>
      <c r="LQK64" s="460"/>
      <c r="LQL64" s="460"/>
      <c r="LQM64" s="460"/>
      <c r="LQN64" s="460"/>
      <c r="LQO64" s="460"/>
      <c r="LQP64" s="460"/>
      <c r="LQQ64" s="460"/>
      <c r="LQR64" s="460"/>
      <c r="LQS64" s="460"/>
      <c r="LQT64" s="460"/>
      <c r="LQU64" s="460"/>
      <c r="LQV64" s="460"/>
      <c r="LQW64" s="460"/>
      <c r="LQX64" s="460"/>
      <c r="LQY64" s="460"/>
      <c r="LQZ64" s="460"/>
      <c r="LRA64" s="460"/>
      <c r="LRB64" s="460"/>
      <c r="LRC64" s="460"/>
      <c r="LRD64" s="460"/>
      <c r="LRE64" s="460"/>
      <c r="LRF64" s="460"/>
      <c r="LRG64" s="460"/>
      <c r="LRH64" s="460"/>
      <c r="LRI64" s="460"/>
      <c r="LRJ64" s="460"/>
      <c r="LRK64" s="460"/>
      <c r="LRL64" s="460"/>
      <c r="LRM64" s="460"/>
      <c r="LRN64" s="460"/>
      <c r="LRO64" s="460"/>
      <c r="LRP64" s="460"/>
      <c r="LRQ64" s="460"/>
      <c r="LRR64" s="460"/>
      <c r="LRS64" s="460"/>
      <c r="LRT64" s="460"/>
      <c r="LRU64" s="460"/>
      <c r="LRV64" s="460"/>
      <c r="LRW64" s="460"/>
      <c r="LRX64" s="460"/>
      <c r="LRY64" s="460"/>
      <c r="LRZ64" s="460"/>
      <c r="LSA64" s="460"/>
      <c r="LSB64" s="460"/>
      <c r="LSC64" s="460"/>
      <c r="LSD64" s="460"/>
      <c r="LSE64" s="460"/>
      <c r="LSF64" s="460"/>
      <c r="LSG64" s="460"/>
      <c r="LSH64" s="460"/>
      <c r="LSI64" s="460"/>
      <c r="LSJ64" s="460"/>
      <c r="LSK64" s="460"/>
      <c r="LSL64" s="460"/>
      <c r="LSM64" s="460"/>
      <c r="LSN64" s="460"/>
      <c r="LSO64" s="460"/>
      <c r="LSP64" s="460"/>
      <c r="LSQ64" s="460"/>
      <c r="LSR64" s="460"/>
      <c r="LSS64" s="460"/>
      <c r="LST64" s="460"/>
      <c r="LSU64" s="460"/>
      <c r="LSV64" s="460"/>
      <c r="LSW64" s="460"/>
      <c r="LSX64" s="460"/>
      <c r="LSY64" s="460"/>
      <c r="LSZ64" s="460"/>
      <c r="LTA64" s="460"/>
      <c r="LTB64" s="460"/>
      <c r="LTC64" s="460"/>
      <c r="LTD64" s="460"/>
      <c r="LTE64" s="460"/>
      <c r="LTF64" s="460"/>
      <c r="LTG64" s="460"/>
      <c r="LTH64" s="460"/>
      <c r="LTI64" s="460"/>
      <c r="LTJ64" s="460"/>
      <c r="LTK64" s="460"/>
      <c r="LTL64" s="460"/>
      <c r="LTM64" s="460"/>
      <c r="LTN64" s="460"/>
      <c r="LTO64" s="460"/>
      <c r="LTP64" s="460"/>
      <c r="LTQ64" s="460"/>
      <c r="LTR64" s="460"/>
      <c r="LTS64" s="460"/>
      <c r="LTT64" s="460"/>
      <c r="LTU64" s="460"/>
      <c r="LTV64" s="460"/>
      <c r="LTW64" s="460"/>
      <c r="LTX64" s="460"/>
      <c r="LTY64" s="460"/>
      <c r="LTZ64" s="460"/>
      <c r="LUA64" s="460"/>
      <c r="LUB64" s="460"/>
      <c r="LUC64" s="460"/>
      <c r="LUD64" s="460"/>
      <c r="LUE64" s="460"/>
      <c r="LUF64" s="460"/>
      <c r="LUG64" s="460"/>
      <c r="LUH64" s="460"/>
      <c r="LUI64" s="460"/>
      <c r="LUJ64" s="460"/>
      <c r="LUK64" s="460"/>
      <c r="LUL64" s="460"/>
      <c r="LUM64" s="460"/>
      <c r="LUN64" s="460"/>
      <c r="LUO64" s="460"/>
      <c r="LUP64" s="460"/>
      <c r="LUQ64" s="460"/>
      <c r="LUR64" s="460"/>
      <c r="LUS64" s="460"/>
      <c r="LUT64" s="460"/>
      <c r="LUU64" s="460"/>
      <c r="LUV64" s="460"/>
      <c r="LUW64" s="460"/>
      <c r="LUX64" s="460"/>
      <c r="LUY64" s="460"/>
      <c r="LUZ64" s="460"/>
      <c r="LVA64" s="460"/>
      <c r="LVB64" s="460"/>
      <c r="LVC64" s="460"/>
      <c r="LVD64" s="460"/>
      <c r="LVE64" s="460"/>
      <c r="LVF64" s="460"/>
      <c r="LVG64" s="460"/>
      <c r="LVH64" s="460"/>
      <c r="LVI64" s="460"/>
      <c r="LVJ64" s="460"/>
      <c r="LVK64" s="460"/>
      <c r="LVL64" s="460"/>
      <c r="LVM64" s="460"/>
      <c r="LVN64" s="460"/>
      <c r="LVO64" s="460"/>
      <c r="LVP64" s="460"/>
      <c r="LVQ64" s="460"/>
      <c r="LVR64" s="460"/>
      <c r="LVS64" s="460"/>
      <c r="LVT64" s="460"/>
      <c r="LVU64" s="460"/>
      <c r="LVV64" s="460"/>
      <c r="LVW64" s="460"/>
      <c r="LVX64" s="460"/>
      <c r="LVY64" s="460"/>
      <c r="LVZ64" s="460"/>
      <c r="LWA64" s="460"/>
      <c r="LWB64" s="460"/>
      <c r="LWC64" s="460"/>
      <c r="LWD64" s="460"/>
      <c r="LWE64" s="460"/>
      <c r="LWF64" s="460"/>
      <c r="LWG64" s="460"/>
      <c r="LWH64" s="460"/>
      <c r="LWI64" s="460"/>
      <c r="LWJ64" s="460"/>
      <c r="LWK64" s="460"/>
      <c r="LWL64" s="460"/>
      <c r="LWM64" s="460"/>
      <c r="LWN64" s="460"/>
      <c r="LWO64" s="460"/>
      <c r="LWP64" s="460"/>
      <c r="LWQ64" s="460"/>
      <c r="LWR64" s="460"/>
      <c r="LWS64" s="460"/>
      <c r="LWT64" s="460"/>
      <c r="LWU64" s="460"/>
      <c r="LWV64" s="460"/>
      <c r="LWW64" s="460"/>
      <c r="LWX64" s="460"/>
      <c r="LWY64" s="460"/>
      <c r="LWZ64" s="460"/>
      <c r="LXA64" s="460"/>
      <c r="LXB64" s="460"/>
      <c r="LXC64" s="460"/>
      <c r="LXD64" s="460"/>
      <c r="LXE64" s="460"/>
      <c r="LXF64" s="460"/>
      <c r="LXG64" s="460"/>
      <c r="LXH64" s="460"/>
      <c r="LXI64" s="460"/>
      <c r="LXJ64" s="460"/>
      <c r="LXK64" s="460"/>
      <c r="LXL64" s="460"/>
      <c r="LXM64" s="460"/>
      <c r="LXN64" s="460"/>
      <c r="LXO64" s="460"/>
      <c r="LXP64" s="460"/>
      <c r="LXQ64" s="460"/>
      <c r="LXR64" s="460"/>
      <c r="LXS64" s="460"/>
      <c r="LXT64" s="460"/>
      <c r="LXU64" s="460"/>
      <c r="LXV64" s="460"/>
      <c r="LXW64" s="460"/>
      <c r="LXX64" s="460"/>
      <c r="LXY64" s="460"/>
      <c r="LXZ64" s="460"/>
      <c r="LYA64" s="460"/>
      <c r="LYB64" s="460"/>
      <c r="LYC64" s="460"/>
      <c r="LYD64" s="460"/>
      <c r="LYE64" s="460"/>
      <c r="LYF64" s="460"/>
      <c r="LYG64" s="460"/>
      <c r="LYH64" s="460"/>
      <c r="LYI64" s="460"/>
      <c r="LYJ64" s="460"/>
      <c r="LYK64" s="460"/>
      <c r="LYL64" s="460"/>
      <c r="LYM64" s="460"/>
      <c r="LYN64" s="460"/>
      <c r="LYO64" s="460"/>
      <c r="LYP64" s="460"/>
      <c r="LYQ64" s="460"/>
      <c r="LYR64" s="460"/>
      <c r="LYS64" s="460"/>
      <c r="LYT64" s="460"/>
      <c r="LYU64" s="460"/>
      <c r="LYV64" s="460"/>
      <c r="LYW64" s="460"/>
      <c r="LYX64" s="460"/>
      <c r="LYY64" s="460"/>
      <c r="LYZ64" s="460"/>
      <c r="LZA64" s="460"/>
      <c r="LZB64" s="460"/>
      <c r="LZC64" s="460"/>
      <c r="LZD64" s="460"/>
      <c r="LZE64" s="460"/>
      <c r="LZF64" s="460"/>
      <c r="LZG64" s="460"/>
      <c r="LZH64" s="460"/>
      <c r="LZI64" s="460"/>
      <c r="LZJ64" s="460"/>
      <c r="LZK64" s="460"/>
      <c r="LZL64" s="460"/>
      <c r="LZM64" s="460"/>
      <c r="LZN64" s="460"/>
      <c r="LZO64" s="460"/>
      <c r="LZP64" s="460"/>
      <c r="LZQ64" s="460"/>
      <c r="LZR64" s="460"/>
      <c r="LZS64" s="460"/>
      <c r="LZT64" s="460"/>
      <c r="LZU64" s="460"/>
      <c r="LZV64" s="460"/>
      <c r="LZW64" s="460"/>
      <c r="LZX64" s="460"/>
      <c r="LZY64" s="460"/>
      <c r="LZZ64" s="460"/>
      <c r="MAA64" s="460"/>
      <c r="MAB64" s="460"/>
      <c r="MAC64" s="460"/>
      <c r="MAD64" s="460"/>
      <c r="MAE64" s="460"/>
      <c r="MAF64" s="460"/>
      <c r="MAG64" s="460"/>
      <c r="MAH64" s="460"/>
      <c r="MAI64" s="460"/>
      <c r="MAJ64" s="460"/>
      <c r="MAK64" s="460"/>
      <c r="MAL64" s="460"/>
      <c r="MAM64" s="460"/>
      <c r="MAN64" s="460"/>
      <c r="MAO64" s="460"/>
      <c r="MAP64" s="460"/>
      <c r="MAQ64" s="460"/>
      <c r="MAR64" s="460"/>
      <c r="MAS64" s="460"/>
      <c r="MAT64" s="460"/>
      <c r="MAU64" s="460"/>
      <c r="MAV64" s="460"/>
      <c r="MAW64" s="460"/>
      <c r="MAX64" s="460"/>
      <c r="MAY64" s="460"/>
      <c r="MAZ64" s="460"/>
      <c r="MBA64" s="460"/>
      <c r="MBB64" s="460"/>
      <c r="MBC64" s="460"/>
      <c r="MBD64" s="460"/>
      <c r="MBE64" s="460"/>
      <c r="MBF64" s="460"/>
      <c r="MBG64" s="460"/>
      <c r="MBH64" s="460"/>
      <c r="MBI64" s="460"/>
      <c r="MBJ64" s="460"/>
      <c r="MBK64" s="460"/>
      <c r="MBL64" s="460"/>
      <c r="MBM64" s="460"/>
      <c r="MBN64" s="460"/>
      <c r="MBO64" s="460"/>
      <c r="MBP64" s="460"/>
      <c r="MBQ64" s="460"/>
      <c r="MBR64" s="460"/>
      <c r="MBS64" s="460"/>
      <c r="MBT64" s="460"/>
      <c r="MBU64" s="460"/>
      <c r="MBV64" s="460"/>
      <c r="MBW64" s="460"/>
      <c r="MBX64" s="460"/>
      <c r="MBY64" s="460"/>
      <c r="MBZ64" s="460"/>
      <c r="MCA64" s="460"/>
      <c r="MCB64" s="460"/>
      <c r="MCC64" s="460"/>
      <c r="MCD64" s="460"/>
      <c r="MCE64" s="460"/>
      <c r="MCF64" s="460"/>
      <c r="MCG64" s="460"/>
      <c r="MCH64" s="460"/>
      <c r="MCI64" s="460"/>
      <c r="MCJ64" s="460"/>
      <c r="MCK64" s="460"/>
      <c r="MCL64" s="460"/>
      <c r="MCM64" s="460"/>
      <c r="MCN64" s="460"/>
      <c r="MCO64" s="460"/>
      <c r="MCP64" s="460"/>
      <c r="MCQ64" s="460"/>
      <c r="MCR64" s="460"/>
      <c r="MCS64" s="460"/>
      <c r="MCT64" s="460"/>
      <c r="MCU64" s="460"/>
      <c r="MCV64" s="460"/>
      <c r="MCW64" s="460"/>
      <c r="MCX64" s="460"/>
      <c r="MCY64" s="460"/>
      <c r="MCZ64" s="460"/>
      <c r="MDA64" s="460"/>
      <c r="MDB64" s="460"/>
      <c r="MDC64" s="460"/>
      <c r="MDD64" s="460"/>
      <c r="MDE64" s="460"/>
      <c r="MDF64" s="460"/>
      <c r="MDG64" s="460"/>
      <c r="MDH64" s="460"/>
      <c r="MDI64" s="460"/>
      <c r="MDJ64" s="460"/>
      <c r="MDK64" s="460"/>
      <c r="MDL64" s="460"/>
      <c r="MDM64" s="460"/>
      <c r="MDN64" s="460"/>
      <c r="MDO64" s="460"/>
      <c r="MDP64" s="460"/>
      <c r="MDQ64" s="460"/>
      <c r="MDR64" s="460"/>
      <c r="MDS64" s="460"/>
      <c r="MDT64" s="460"/>
      <c r="MDU64" s="460"/>
      <c r="MDV64" s="460"/>
      <c r="MDW64" s="460"/>
      <c r="MDX64" s="460"/>
      <c r="MDY64" s="460"/>
      <c r="MDZ64" s="460"/>
      <c r="MEA64" s="460"/>
      <c r="MEB64" s="460"/>
      <c r="MEC64" s="460"/>
      <c r="MED64" s="460"/>
      <c r="MEE64" s="460"/>
      <c r="MEF64" s="460"/>
      <c r="MEG64" s="460"/>
      <c r="MEH64" s="460"/>
      <c r="MEI64" s="460"/>
      <c r="MEJ64" s="460"/>
      <c r="MEK64" s="460"/>
      <c r="MEL64" s="460"/>
      <c r="MEM64" s="460"/>
      <c r="MEN64" s="460"/>
      <c r="MEO64" s="460"/>
      <c r="MEP64" s="460"/>
      <c r="MEQ64" s="460"/>
      <c r="MER64" s="460"/>
      <c r="MES64" s="460"/>
      <c r="MET64" s="460"/>
      <c r="MEU64" s="460"/>
      <c r="MEV64" s="460"/>
      <c r="MEW64" s="460"/>
      <c r="MEX64" s="460"/>
      <c r="MEY64" s="460"/>
      <c r="MEZ64" s="460"/>
      <c r="MFA64" s="460"/>
      <c r="MFB64" s="460"/>
      <c r="MFC64" s="460"/>
      <c r="MFD64" s="460"/>
      <c r="MFE64" s="460"/>
      <c r="MFF64" s="460"/>
      <c r="MFG64" s="460"/>
      <c r="MFH64" s="460"/>
      <c r="MFI64" s="460"/>
      <c r="MFJ64" s="460"/>
      <c r="MFK64" s="460"/>
      <c r="MFL64" s="460"/>
      <c r="MFM64" s="460"/>
      <c r="MFN64" s="460"/>
      <c r="MFO64" s="460"/>
      <c r="MFP64" s="460"/>
      <c r="MFQ64" s="460"/>
      <c r="MFR64" s="460"/>
      <c r="MFS64" s="460"/>
      <c r="MFT64" s="460"/>
      <c r="MFU64" s="460"/>
      <c r="MFV64" s="460"/>
      <c r="MFW64" s="460"/>
      <c r="MFX64" s="460"/>
      <c r="MFY64" s="460"/>
      <c r="MFZ64" s="460"/>
      <c r="MGA64" s="460"/>
      <c r="MGB64" s="460"/>
      <c r="MGC64" s="460"/>
      <c r="MGD64" s="460"/>
      <c r="MGE64" s="460"/>
      <c r="MGF64" s="460"/>
      <c r="MGG64" s="460"/>
      <c r="MGH64" s="460"/>
      <c r="MGI64" s="460"/>
      <c r="MGJ64" s="460"/>
      <c r="MGK64" s="460"/>
      <c r="MGL64" s="460"/>
      <c r="MGM64" s="460"/>
      <c r="MGN64" s="460"/>
      <c r="MGO64" s="460"/>
      <c r="MGP64" s="460"/>
      <c r="MGQ64" s="460"/>
      <c r="MGR64" s="460"/>
      <c r="MGS64" s="460"/>
      <c r="MGT64" s="460"/>
      <c r="MGU64" s="460"/>
      <c r="MGV64" s="460"/>
      <c r="MGW64" s="460"/>
      <c r="MGX64" s="460"/>
      <c r="MGY64" s="460"/>
      <c r="MGZ64" s="460"/>
      <c r="MHA64" s="460"/>
      <c r="MHB64" s="460"/>
      <c r="MHC64" s="460"/>
      <c r="MHD64" s="460"/>
      <c r="MHE64" s="460"/>
      <c r="MHF64" s="460"/>
      <c r="MHG64" s="460"/>
      <c r="MHH64" s="460"/>
      <c r="MHI64" s="460"/>
      <c r="MHJ64" s="460"/>
      <c r="MHK64" s="460"/>
      <c r="MHL64" s="460"/>
      <c r="MHM64" s="460"/>
      <c r="MHN64" s="460"/>
      <c r="MHO64" s="460"/>
      <c r="MHP64" s="460"/>
      <c r="MHQ64" s="460"/>
      <c r="MHR64" s="460"/>
      <c r="MHS64" s="460"/>
      <c r="MHT64" s="460"/>
      <c r="MHU64" s="460"/>
      <c r="MHV64" s="460"/>
      <c r="MHW64" s="460"/>
      <c r="MHX64" s="460"/>
      <c r="MHY64" s="460"/>
      <c r="MHZ64" s="460"/>
      <c r="MIA64" s="460"/>
      <c r="MIB64" s="460"/>
      <c r="MIC64" s="460"/>
      <c r="MID64" s="460"/>
      <c r="MIE64" s="460"/>
      <c r="MIF64" s="460"/>
      <c r="MIG64" s="460"/>
      <c r="MIH64" s="460"/>
      <c r="MII64" s="460"/>
      <c r="MIJ64" s="460"/>
      <c r="MIK64" s="460"/>
      <c r="MIL64" s="460"/>
      <c r="MIM64" s="460"/>
      <c r="MIN64" s="460"/>
      <c r="MIO64" s="460"/>
      <c r="MIP64" s="460"/>
      <c r="MIQ64" s="460"/>
      <c r="MIR64" s="460"/>
      <c r="MIS64" s="460"/>
      <c r="MIT64" s="460"/>
      <c r="MIU64" s="460"/>
      <c r="MIV64" s="460"/>
      <c r="MIW64" s="460"/>
      <c r="MIX64" s="460"/>
      <c r="MIY64" s="460"/>
      <c r="MIZ64" s="460"/>
      <c r="MJA64" s="460"/>
      <c r="MJB64" s="460"/>
      <c r="MJC64" s="460"/>
      <c r="MJD64" s="460"/>
      <c r="MJE64" s="460"/>
      <c r="MJF64" s="460"/>
      <c r="MJG64" s="460"/>
      <c r="MJH64" s="460"/>
      <c r="MJI64" s="460"/>
      <c r="MJJ64" s="460"/>
      <c r="MJK64" s="460"/>
      <c r="MJL64" s="460"/>
      <c r="MJM64" s="460"/>
      <c r="MJN64" s="460"/>
      <c r="MJO64" s="460"/>
      <c r="MJP64" s="460"/>
      <c r="MJQ64" s="460"/>
      <c r="MJR64" s="460"/>
      <c r="MJS64" s="460"/>
      <c r="MJT64" s="460"/>
      <c r="MJU64" s="460"/>
      <c r="MJV64" s="460"/>
      <c r="MJW64" s="460"/>
      <c r="MJX64" s="460"/>
      <c r="MJY64" s="460"/>
      <c r="MJZ64" s="460"/>
      <c r="MKA64" s="460"/>
      <c r="MKB64" s="460"/>
      <c r="MKC64" s="460"/>
      <c r="MKD64" s="460"/>
      <c r="MKE64" s="460"/>
      <c r="MKF64" s="460"/>
      <c r="MKG64" s="460"/>
      <c r="MKH64" s="460"/>
      <c r="MKI64" s="460"/>
      <c r="MKJ64" s="460"/>
      <c r="MKK64" s="460"/>
      <c r="MKL64" s="460"/>
      <c r="MKM64" s="460"/>
      <c r="MKN64" s="460"/>
      <c r="MKO64" s="460"/>
      <c r="MKP64" s="460"/>
      <c r="MKQ64" s="460"/>
      <c r="MKR64" s="460"/>
      <c r="MKS64" s="460"/>
      <c r="MKT64" s="460"/>
      <c r="MKU64" s="460"/>
      <c r="MKV64" s="460"/>
      <c r="MKW64" s="460"/>
      <c r="MKX64" s="460"/>
      <c r="MKY64" s="460"/>
      <c r="MKZ64" s="460"/>
      <c r="MLA64" s="460"/>
      <c r="MLB64" s="460"/>
      <c r="MLC64" s="460"/>
      <c r="MLD64" s="460"/>
      <c r="MLE64" s="460"/>
      <c r="MLF64" s="460"/>
      <c r="MLG64" s="460"/>
      <c r="MLH64" s="460"/>
      <c r="MLI64" s="460"/>
      <c r="MLJ64" s="460"/>
      <c r="MLK64" s="460"/>
      <c r="MLL64" s="460"/>
      <c r="MLM64" s="460"/>
      <c r="MLN64" s="460"/>
      <c r="MLO64" s="460"/>
      <c r="MLP64" s="460"/>
      <c r="MLQ64" s="460"/>
      <c r="MLR64" s="460"/>
      <c r="MLS64" s="460"/>
      <c r="MLT64" s="460"/>
      <c r="MLU64" s="460"/>
      <c r="MLV64" s="460"/>
      <c r="MLW64" s="460"/>
      <c r="MLX64" s="460"/>
      <c r="MLY64" s="460"/>
      <c r="MLZ64" s="460"/>
      <c r="MMA64" s="460"/>
      <c r="MMB64" s="460"/>
      <c r="MMC64" s="460"/>
      <c r="MMD64" s="460"/>
      <c r="MME64" s="460"/>
      <c r="MMF64" s="460"/>
      <c r="MMG64" s="460"/>
      <c r="MMH64" s="460"/>
      <c r="MMI64" s="460"/>
      <c r="MMJ64" s="460"/>
      <c r="MMK64" s="460"/>
      <c r="MML64" s="460"/>
      <c r="MMM64" s="460"/>
      <c r="MMN64" s="460"/>
      <c r="MMO64" s="460"/>
      <c r="MMP64" s="460"/>
      <c r="MMQ64" s="460"/>
      <c r="MMR64" s="460"/>
      <c r="MMS64" s="460"/>
      <c r="MMT64" s="460"/>
      <c r="MMU64" s="460"/>
      <c r="MMV64" s="460"/>
      <c r="MMW64" s="460"/>
      <c r="MMX64" s="460"/>
      <c r="MMY64" s="460"/>
      <c r="MMZ64" s="460"/>
      <c r="MNA64" s="460"/>
      <c r="MNB64" s="460"/>
      <c r="MNC64" s="460"/>
      <c r="MND64" s="460"/>
      <c r="MNE64" s="460"/>
      <c r="MNF64" s="460"/>
      <c r="MNG64" s="460"/>
      <c r="MNH64" s="460"/>
      <c r="MNI64" s="460"/>
      <c r="MNJ64" s="460"/>
      <c r="MNK64" s="460"/>
      <c r="MNL64" s="460"/>
      <c r="MNM64" s="460"/>
      <c r="MNN64" s="460"/>
      <c r="MNO64" s="460"/>
      <c r="MNP64" s="460"/>
      <c r="MNQ64" s="460"/>
      <c r="MNR64" s="460"/>
      <c r="MNS64" s="460"/>
      <c r="MNT64" s="460"/>
      <c r="MNU64" s="460"/>
      <c r="MNV64" s="460"/>
      <c r="MNW64" s="460"/>
      <c r="MNX64" s="460"/>
      <c r="MNY64" s="460"/>
      <c r="MNZ64" s="460"/>
      <c r="MOA64" s="460"/>
      <c r="MOB64" s="460"/>
      <c r="MOC64" s="460"/>
      <c r="MOD64" s="460"/>
      <c r="MOE64" s="460"/>
      <c r="MOF64" s="460"/>
      <c r="MOG64" s="460"/>
      <c r="MOH64" s="460"/>
      <c r="MOI64" s="460"/>
      <c r="MOJ64" s="460"/>
      <c r="MOK64" s="460"/>
      <c r="MOL64" s="460"/>
      <c r="MOM64" s="460"/>
      <c r="MON64" s="460"/>
      <c r="MOO64" s="460"/>
      <c r="MOP64" s="460"/>
      <c r="MOQ64" s="460"/>
      <c r="MOR64" s="460"/>
      <c r="MOS64" s="460"/>
      <c r="MOT64" s="460"/>
      <c r="MOU64" s="460"/>
      <c r="MOV64" s="460"/>
      <c r="MOW64" s="460"/>
      <c r="MOX64" s="460"/>
      <c r="MOY64" s="460"/>
      <c r="MOZ64" s="460"/>
      <c r="MPA64" s="460"/>
      <c r="MPB64" s="460"/>
      <c r="MPC64" s="460"/>
      <c r="MPD64" s="460"/>
      <c r="MPE64" s="460"/>
      <c r="MPF64" s="460"/>
      <c r="MPG64" s="460"/>
      <c r="MPH64" s="460"/>
      <c r="MPI64" s="460"/>
      <c r="MPJ64" s="460"/>
      <c r="MPK64" s="460"/>
      <c r="MPL64" s="460"/>
      <c r="MPM64" s="460"/>
      <c r="MPN64" s="460"/>
      <c r="MPO64" s="460"/>
      <c r="MPP64" s="460"/>
      <c r="MPQ64" s="460"/>
      <c r="MPR64" s="460"/>
      <c r="MPS64" s="460"/>
      <c r="MPT64" s="460"/>
      <c r="MPU64" s="460"/>
      <c r="MPV64" s="460"/>
      <c r="MPW64" s="460"/>
      <c r="MPX64" s="460"/>
      <c r="MPY64" s="460"/>
      <c r="MPZ64" s="460"/>
      <c r="MQA64" s="460"/>
      <c r="MQB64" s="460"/>
      <c r="MQC64" s="460"/>
      <c r="MQD64" s="460"/>
      <c r="MQE64" s="460"/>
      <c r="MQF64" s="460"/>
      <c r="MQG64" s="460"/>
      <c r="MQH64" s="460"/>
      <c r="MQI64" s="460"/>
      <c r="MQJ64" s="460"/>
      <c r="MQK64" s="460"/>
      <c r="MQL64" s="460"/>
      <c r="MQM64" s="460"/>
      <c r="MQN64" s="460"/>
      <c r="MQO64" s="460"/>
      <c r="MQP64" s="460"/>
      <c r="MQQ64" s="460"/>
      <c r="MQR64" s="460"/>
      <c r="MQS64" s="460"/>
      <c r="MQT64" s="460"/>
      <c r="MQU64" s="460"/>
      <c r="MQV64" s="460"/>
      <c r="MQW64" s="460"/>
      <c r="MQX64" s="460"/>
      <c r="MQY64" s="460"/>
      <c r="MQZ64" s="460"/>
      <c r="MRA64" s="460"/>
      <c r="MRB64" s="460"/>
      <c r="MRC64" s="460"/>
      <c r="MRD64" s="460"/>
      <c r="MRE64" s="460"/>
      <c r="MRF64" s="460"/>
      <c r="MRG64" s="460"/>
      <c r="MRH64" s="460"/>
      <c r="MRI64" s="460"/>
      <c r="MRJ64" s="460"/>
      <c r="MRK64" s="460"/>
      <c r="MRL64" s="460"/>
      <c r="MRM64" s="460"/>
      <c r="MRN64" s="460"/>
      <c r="MRO64" s="460"/>
      <c r="MRP64" s="460"/>
      <c r="MRQ64" s="460"/>
      <c r="MRR64" s="460"/>
      <c r="MRS64" s="460"/>
      <c r="MRT64" s="460"/>
      <c r="MRU64" s="460"/>
      <c r="MRV64" s="460"/>
      <c r="MRW64" s="460"/>
      <c r="MRX64" s="460"/>
      <c r="MRY64" s="460"/>
      <c r="MRZ64" s="460"/>
      <c r="MSA64" s="460"/>
      <c r="MSB64" s="460"/>
      <c r="MSC64" s="460"/>
      <c r="MSD64" s="460"/>
      <c r="MSE64" s="460"/>
      <c r="MSF64" s="460"/>
      <c r="MSG64" s="460"/>
      <c r="MSH64" s="460"/>
      <c r="MSI64" s="460"/>
      <c r="MSJ64" s="460"/>
      <c r="MSK64" s="460"/>
      <c r="MSL64" s="460"/>
      <c r="MSM64" s="460"/>
      <c r="MSN64" s="460"/>
      <c r="MSO64" s="460"/>
      <c r="MSP64" s="460"/>
      <c r="MSQ64" s="460"/>
      <c r="MSR64" s="460"/>
      <c r="MSS64" s="460"/>
      <c r="MST64" s="460"/>
      <c r="MSU64" s="460"/>
      <c r="MSV64" s="460"/>
      <c r="MSW64" s="460"/>
      <c r="MSX64" s="460"/>
      <c r="MSY64" s="460"/>
      <c r="MSZ64" s="460"/>
      <c r="MTA64" s="460"/>
      <c r="MTB64" s="460"/>
      <c r="MTC64" s="460"/>
      <c r="MTD64" s="460"/>
      <c r="MTE64" s="460"/>
      <c r="MTF64" s="460"/>
      <c r="MTG64" s="460"/>
      <c r="MTH64" s="460"/>
      <c r="MTI64" s="460"/>
      <c r="MTJ64" s="460"/>
      <c r="MTK64" s="460"/>
      <c r="MTL64" s="460"/>
      <c r="MTM64" s="460"/>
      <c r="MTN64" s="460"/>
      <c r="MTO64" s="460"/>
      <c r="MTP64" s="460"/>
      <c r="MTQ64" s="460"/>
      <c r="MTR64" s="460"/>
      <c r="MTS64" s="460"/>
      <c r="MTT64" s="460"/>
      <c r="MTU64" s="460"/>
      <c r="MTV64" s="460"/>
      <c r="MTW64" s="460"/>
      <c r="MTX64" s="460"/>
      <c r="MTY64" s="460"/>
      <c r="MTZ64" s="460"/>
      <c r="MUA64" s="460"/>
      <c r="MUB64" s="460"/>
      <c r="MUC64" s="460"/>
      <c r="MUD64" s="460"/>
      <c r="MUE64" s="460"/>
      <c r="MUF64" s="460"/>
      <c r="MUG64" s="460"/>
      <c r="MUH64" s="460"/>
      <c r="MUI64" s="460"/>
      <c r="MUJ64" s="460"/>
      <c r="MUK64" s="460"/>
      <c r="MUL64" s="460"/>
      <c r="MUM64" s="460"/>
      <c r="MUN64" s="460"/>
      <c r="MUO64" s="460"/>
      <c r="MUP64" s="460"/>
      <c r="MUQ64" s="460"/>
      <c r="MUR64" s="460"/>
      <c r="MUS64" s="460"/>
      <c r="MUT64" s="460"/>
      <c r="MUU64" s="460"/>
      <c r="MUV64" s="460"/>
      <c r="MUW64" s="460"/>
      <c r="MUX64" s="460"/>
      <c r="MUY64" s="460"/>
      <c r="MUZ64" s="460"/>
      <c r="MVA64" s="460"/>
      <c r="MVB64" s="460"/>
      <c r="MVC64" s="460"/>
      <c r="MVD64" s="460"/>
      <c r="MVE64" s="460"/>
      <c r="MVF64" s="460"/>
      <c r="MVG64" s="460"/>
      <c r="MVH64" s="460"/>
      <c r="MVI64" s="460"/>
      <c r="MVJ64" s="460"/>
      <c r="MVK64" s="460"/>
      <c r="MVL64" s="460"/>
      <c r="MVM64" s="460"/>
      <c r="MVN64" s="460"/>
      <c r="MVO64" s="460"/>
      <c r="MVP64" s="460"/>
      <c r="MVQ64" s="460"/>
      <c r="MVR64" s="460"/>
      <c r="MVS64" s="460"/>
      <c r="MVT64" s="460"/>
      <c r="MVU64" s="460"/>
      <c r="MVV64" s="460"/>
      <c r="MVW64" s="460"/>
      <c r="MVX64" s="460"/>
      <c r="MVY64" s="460"/>
      <c r="MVZ64" s="460"/>
      <c r="MWA64" s="460"/>
      <c r="MWB64" s="460"/>
      <c r="MWC64" s="460"/>
      <c r="MWD64" s="460"/>
      <c r="MWE64" s="460"/>
      <c r="MWF64" s="460"/>
      <c r="MWG64" s="460"/>
      <c r="MWH64" s="460"/>
      <c r="MWI64" s="460"/>
      <c r="MWJ64" s="460"/>
      <c r="MWK64" s="460"/>
      <c r="MWL64" s="460"/>
      <c r="MWM64" s="460"/>
      <c r="MWN64" s="460"/>
      <c r="MWO64" s="460"/>
      <c r="MWP64" s="460"/>
      <c r="MWQ64" s="460"/>
      <c r="MWR64" s="460"/>
      <c r="MWS64" s="460"/>
      <c r="MWT64" s="460"/>
      <c r="MWU64" s="460"/>
      <c r="MWV64" s="460"/>
      <c r="MWW64" s="460"/>
      <c r="MWX64" s="460"/>
      <c r="MWY64" s="460"/>
      <c r="MWZ64" s="460"/>
      <c r="MXA64" s="460"/>
      <c r="MXB64" s="460"/>
      <c r="MXC64" s="460"/>
      <c r="MXD64" s="460"/>
      <c r="MXE64" s="460"/>
      <c r="MXF64" s="460"/>
      <c r="MXG64" s="460"/>
      <c r="MXH64" s="460"/>
      <c r="MXI64" s="460"/>
      <c r="MXJ64" s="460"/>
      <c r="MXK64" s="460"/>
      <c r="MXL64" s="460"/>
      <c r="MXM64" s="460"/>
      <c r="MXN64" s="460"/>
      <c r="MXO64" s="460"/>
      <c r="MXP64" s="460"/>
      <c r="MXQ64" s="460"/>
      <c r="MXR64" s="460"/>
      <c r="MXS64" s="460"/>
      <c r="MXT64" s="460"/>
      <c r="MXU64" s="460"/>
      <c r="MXV64" s="460"/>
      <c r="MXW64" s="460"/>
      <c r="MXX64" s="460"/>
      <c r="MXY64" s="460"/>
      <c r="MXZ64" s="460"/>
      <c r="MYA64" s="460"/>
      <c r="MYB64" s="460"/>
      <c r="MYC64" s="460"/>
      <c r="MYD64" s="460"/>
      <c r="MYE64" s="460"/>
      <c r="MYF64" s="460"/>
      <c r="MYG64" s="460"/>
      <c r="MYH64" s="460"/>
      <c r="MYI64" s="460"/>
      <c r="MYJ64" s="460"/>
      <c r="MYK64" s="460"/>
      <c r="MYL64" s="460"/>
      <c r="MYM64" s="460"/>
      <c r="MYN64" s="460"/>
      <c r="MYO64" s="460"/>
      <c r="MYP64" s="460"/>
      <c r="MYQ64" s="460"/>
      <c r="MYR64" s="460"/>
      <c r="MYS64" s="460"/>
      <c r="MYT64" s="460"/>
      <c r="MYU64" s="460"/>
      <c r="MYV64" s="460"/>
      <c r="MYW64" s="460"/>
      <c r="MYX64" s="460"/>
      <c r="MYY64" s="460"/>
      <c r="MYZ64" s="460"/>
      <c r="MZA64" s="460"/>
      <c r="MZB64" s="460"/>
      <c r="MZC64" s="460"/>
      <c r="MZD64" s="460"/>
      <c r="MZE64" s="460"/>
      <c r="MZF64" s="460"/>
      <c r="MZG64" s="460"/>
      <c r="MZH64" s="460"/>
      <c r="MZI64" s="460"/>
      <c r="MZJ64" s="460"/>
      <c r="MZK64" s="460"/>
      <c r="MZL64" s="460"/>
      <c r="MZM64" s="460"/>
      <c r="MZN64" s="460"/>
      <c r="MZO64" s="460"/>
      <c r="MZP64" s="460"/>
      <c r="MZQ64" s="460"/>
      <c r="MZR64" s="460"/>
      <c r="MZS64" s="460"/>
      <c r="MZT64" s="460"/>
      <c r="MZU64" s="460"/>
      <c r="MZV64" s="460"/>
      <c r="MZW64" s="460"/>
      <c r="MZX64" s="460"/>
      <c r="MZY64" s="460"/>
      <c r="MZZ64" s="460"/>
      <c r="NAA64" s="460"/>
      <c r="NAB64" s="460"/>
      <c r="NAC64" s="460"/>
      <c r="NAD64" s="460"/>
      <c r="NAE64" s="460"/>
      <c r="NAF64" s="460"/>
      <c r="NAG64" s="460"/>
      <c r="NAH64" s="460"/>
      <c r="NAI64" s="460"/>
      <c r="NAJ64" s="460"/>
      <c r="NAK64" s="460"/>
      <c r="NAL64" s="460"/>
      <c r="NAM64" s="460"/>
      <c r="NAN64" s="460"/>
      <c r="NAO64" s="460"/>
      <c r="NAP64" s="460"/>
      <c r="NAQ64" s="460"/>
      <c r="NAR64" s="460"/>
      <c r="NAS64" s="460"/>
      <c r="NAT64" s="460"/>
      <c r="NAU64" s="460"/>
      <c r="NAV64" s="460"/>
      <c r="NAW64" s="460"/>
      <c r="NAX64" s="460"/>
      <c r="NAY64" s="460"/>
      <c r="NAZ64" s="460"/>
      <c r="NBA64" s="460"/>
      <c r="NBB64" s="460"/>
      <c r="NBC64" s="460"/>
      <c r="NBD64" s="460"/>
      <c r="NBE64" s="460"/>
      <c r="NBF64" s="460"/>
      <c r="NBG64" s="460"/>
      <c r="NBH64" s="460"/>
      <c r="NBI64" s="460"/>
      <c r="NBJ64" s="460"/>
      <c r="NBK64" s="460"/>
      <c r="NBL64" s="460"/>
      <c r="NBM64" s="460"/>
      <c r="NBN64" s="460"/>
      <c r="NBO64" s="460"/>
      <c r="NBP64" s="460"/>
      <c r="NBQ64" s="460"/>
      <c r="NBR64" s="460"/>
      <c r="NBS64" s="460"/>
      <c r="NBT64" s="460"/>
      <c r="NBU64" s="460"/>
      <c r="NBV64" s="460"/>
      <c r="NBW64" s="460"/>
      <c r="NBX64" s="460"/>
      <c r="NBY64" s="460"/>
      <c r="NBZ64" s="460"/>
      <c r="NCA64" s="460"/>
      <c r="NCB64" s="460"/>
      <c r="NCC64" s="460"/>
      <c r="NCD64" s="460"/>
      <c r="NCE64" s="460"/>
      <c r="NCF64" s="460"/>
      <c r="NCG64" s="460"/>
      <c r="NCH64" s="460"/>
      <c r="NCI64" s="460"/>
      <c r="NCJ64" s="460"/>
      <c r="NCK64" s="460"/>
      <c r="NCL64" s="460"/>
      <c r="NCM64" s="460"/>
      <c r="NCN64" s="460"/>
      <c r="NCO64" s="460"/>
      <c r="NCP64" s="460"/>
      <c r="NCQ64" s="460"/>
      <c r="NCR64" s="460"/>
      <c r="NCS64" s="460"/>
      <c r="NCT64" s="460"/>
      <c r="NCU64" s="460"/>
      <c r="NCV64" s="460"/>
      <c r="NCW64" s="460"/>
      <c r="NCX64" s="460"/>
      <c r="NCY64" s="460"/>
      <c r="NCZ64" s="460"/>
      <c r="NDA64" s="460"/>
      <c r="NDB64" s="460"/>
      <c r="NDC64" s="460"/>
      <c r="NDD64" s="460"/>
      <c r="NDE64" s="460"/>
      <c r="NDF64" s="460"/>
      <c r="NDG64" s="460"/>
      <c r="NDH64" s="460"/>
      <c r="NDI64" s="460"/>
      <c r="NDJ64" s="460"/>
      <c r="NDK64" s="460"/>
      <c r="NDL64" s="460"/>
      <c r="NDM64" s="460"/>
      <c r="NDN64" s="460"/>
      <c r="NDO64" s="460"/>
      <c r="NDP64" s="460"/>
      <c r="NDQ64" s="460"/>
      <c r="NDR64" s="460"/>
      <c r="NDS64" s="460"/>
      <c r="NDT64" s="460"/>
      <c r="NDU64" s="460"/>
      <c r="NDV64" s="460"/>
      <c r="NDW64" s="460"/>
      <c r="NDX64" s="460"/>
      <c r="NDY64" s="460"/>
      <c r="NDZ64" s="460"/>
      <c r="NEA64" s="460"/>
      <c r="NEB64" s="460"/>
      <c r="NEC64" s="460"/>
      <c r="NED64" s="460"/>
      <c r="NEE64" s="460"/>
      <c r="NEF64" s="460"/>
      <c r="NEG64" s="460"/>
      <c r="NEH64" s="460"/>
      <c r="NEI64" s="460"/>
      <c r="NEJ64" s="460"/>
      <c r="NEK64" s="460"/>
      <c r="NEL64" s="460"/>
      <c r="NEM64" s="460"/>
      <c r="NEN64" s="460"/>
      <c r="NEO64" s="460"/>
      <c r="NEP64" s="460"/>
      <c r="NEQ64" s="460"/>
      <c r="NER64" s="460"/>
      <c r="NES64" s="460"/>
      <c r="NET64" s="460"/>
      <c r="NEU64" s="460"/>
      <c r="NEV64" s="460"/>
      <c r="NEW64" s="460"/>
      <c r="NEX64" s="460"/>
      <c r="NEY64" s="460"/>
      <c r="NEZ64" s="460"/>
      <c r="NFA64" s="460"/>
      <c r="NFB64" s="460"/>
      <c r="NFC64" s="460"/>
      <c r="NFD64" s="460"/>
      <c r="NFE64" s="460"/>
      <c r="NFF64" s="460"/>
      <c r="NFG64" s="460"/>
      <c r="NFH64" s="460"/>
      <c r="NFI64" s="460"/>
      <c r="NFJ64" s="460"/>
      <c r="NFK64" s="460"/>
      <c r="NFL64" s="460"/>
      <c r="NFM64" s="460"/>
      <c r="NFN64" s="460"/>
      <c r="NFO64" s="460"/>
      <c r="NFP64" s="460"/>
      <c r="NFQ64" s="460"/>
      <c r="NFR64" s="460"/>
      <c r="NFS64" s="460"/>
      <c r="NFT64" s="460"/>
      <c r="NFU64" s="460"/>
      <c r="NFV64" s="460"/>
      <c r="NFW64" s="460"/>
      <c r="NFX64" s="460"/>
      <c r="NFY64" s="460"/>
      <c r="NFZ64" s="460"/>
      <c r="NGA64" s="460"/>
      <c r="NGB64" s="460"/>
      <c r="NGC64" s="460"/>
      <c r="NGD64" s="460"/>
      <c r="NGE64" s="460"/>
      <c r="NGF64" s="460"/>
      <c r="NGG64" s="460"/>
      <c r="NGH64" s="460"/>
      <c r="NGI64" s="460"/>
      <c r="NGJ64" s="460"/>
      <c r="NGK64" s="460"/>
      <c r="NGL64" s="460"/>
      <c r="NGM64" s="460"/>
      <c r="NGN64" s="460"/>
      <c r="NGO64" s="460"/>
      <c r="NGP64" s="460"/>
      <c r="NGQ64" s="460"/>
      <c r="NGR64" s="460"/>
      <c r="NGS64" s="460"/>
      <c r="NGT64" s="460"/>
      <c r="NGU64" s="460"/>
      <c r="NGV64" s="460"/>
      <c r="NGW64" s="460"/>
      <c r="NGX64" s="460"/>
      <c r="NGY64" s="460"/>
      <c r="NGZ64" s="460"/>
      <c r="NHA64" s="460"/>
      <c r="NHB64" s="460"/>
      <c r="NHC64" s="460"/>
      <c r="NHD64" s="460"/>
      <c r="NHE64" s="460"/>
      <c r="NHF64" s="460"/>
      <c r="NHG64" s="460"/>
      <c r="NHH64" s="460"/>
      <c r="NHI64" s="460"/>
      <c r="NHJ64" s="460"/>
      <c r="NHK64" s="460"/>
      <c r="NHL64" s="460"/>
      <c r="NHM64" s="460"/>
      <c r="NHN64" s="460"/>
      <c r="NHO64" s="460"/>
      <c r="NHP64" s="460"/>
      <c r="NHQ64" s="460"/>
      <c r="NHR64" s="460"/>
      <c r="NHS64" s="460"/>
      <c r="NHT64" s="460"/>
      <c r="NHU64" s="460"/>
      <c r="NHV64" s="460"/>
      <c r="NHW64" s="460"/>
      <c r="NHX64" s="460"/>
      <c r="NHY64" s="460"/>
      <c r="NHZ64" s="460"/>
      <c r="NIA64" s="460"/>
      <c r="NIB64" s="460"/>
      <c r="NIC64" s="460"/>
      <c r="NID64" s="460"/>
      <c r="NIE64" s="460"/>
      <c r="NIF64" s="460"/>
      <c r="NIG64" s="460"/>
      <c r="NIH64" s="460"/>
      <c r="NII64" s="460"/>
      <c r="NIJ64" s="460"/>
      <c r="NIK64" s="460"/>
      <c r="NIL64" s="460"/>
      <c r="NIM64" s="460"/>
      <c r="NIN64" s="460"/>
      <c r="NIO64" s="460"/>
      <c r="NIP64" s="460"/>
      <c r="NIQ64" s="460"/>
      <c r="NIR64" s="460"/>
      <c r="NIS64" s="460"/>
      <c r="NIT64" s="460"/>
      <c r="NIU64" s="460"/>
      <c r="NIV64" s="460"/>
      <c r="NIW64" s="460"/>
      <c r="NIX64" s="460"/>
      <c r="NIY64" s="460"/>
      <c r="NIZ64" s="460"/>
      <c r="NJA64" s="460"/>
      <c r="NJB64" s="460"/>
      <c r="NJC64" s="460"/>
      <c r="NJD64" s="460"/>
      <c r="NJE64" s="460"/>
      <c r="NJF64" s="460"/>
      <c r="NJG64" s="460"/>
      <c r="NJH64" s="460"/>
      <c r="NJI64" s="460"/>
      <c r="NJJ64" s="460"/>
      <c r="NJK64" s="460"/>
      <c r="NJL64" s="460"/>
      <c r="NJM64" s="460"/>
      <c r="NJN64" s="460"/>
      <c r="NJO64" s="460"/>
      <c r="NJP64" s="460"/>
      <c r="NJQ64" s="460"/>
      <c r="NJR64" s="460"/>
      <c r="NJS64" s="460"/>
      <c r="NJT64" s="460"/>
      <c r="NJU64" s="460"/>
      <c r="NJV64" s="460"/>
      <c r="NJW64" s="460"/>
      <c r="NJX64" s="460"/>
      <c r="NJY64" s="460"/>
      <c r="NJZ64" s="460"/>
      <c r="NKA64" s="460"/>
      <c r="NKB64" s="460"/>
      <c r="NKC64" s="460"/>
      <c r="NKD64" s="460"/>
      <c r="NKE64" s="460"/>
      <c r="NKF64" s="460"/>
      <c r="NKG64" s="460"/>
      <c r="NKH64" s="460"/>
      <c r="NKI64" s="460"/>
      <c r="NKJ64" s="460"/>
      <c r="NKK64" s="460"/>
      <c r="NKL64" s="460"/>
      <c r="NKM64" s="460"/>
      <c r="NKN64" s="460"/>
      <c r="NKO64" s="460"/>
      <c r="NKP64" s="460"/>
      <c r="NKQ64" s="460"/>
      <c r="NKR64" s="460"/>
      <c r="NKS64" s="460"/>
      <c r="NKT64" s="460"/>
      <c r="NKU64" s="460"/>
      <c r="NKV64" s="460"/>
      <c r="NKW64" s="460"/>
      <c r="NKX64" s="460"/>
      <c r="NKY64" s="460"/>
      <c r="NKZ64" s="460"/>
      <c r="NLA64" s="460"/>
      <c r="NLB64" s="460"/>
      <c r="NLC64" s="460"/>
      <c r="NLD64" s="460"/>
      <c r="NLE64" s="460"/>
      <c r="NLF64" s="460"/>
      <c r="NLG64" s="460"/>
      <c r="NLH64" s="460"/>
      <c r="NLI64" s="460"/>
      <c r="NLJ64" s="460"/>
      <c r="NLK64" s="460"/>
      <c r="NLL64" s="460"/>
      <c r="NLM64" s="460"/>
      <c r="NLN64" s="460"/>
      <c r="NLO64" s="460"/>
      <c r="NLP64" s="460"/>
      <c r="NLQ64" s="460"/>
      <c r="NLR64" s="460"/>
      <c r="NLS64" s="460"/>
      <c r="NLT64" s="460"/>
      <c r="NLU64" s="460"/>
      <c r="NLV64" s="460"/>
      <c r="NLW64" s="460"/>
      <c r="NLX64" s="460"/>
      <c r="NLY64" s="460"/>
      <c r="NLZ64" s="460"/>
      <c r="NMA64" s="460"/>
      <c r="NMB64" s="460"/>
      <c r="NMC64" s="460"/>
      <c r="NMD64" s="460"/>
      <c r="NME64" s="460"/>
      <c r="NMF64" s="460"/>
      <c r="NMG64" s="460"/>
      <c r="NMH64" s="460"/>
      <c r="NMI64" s="460"/>
      <c r="NMJ64" s="460"/>
      <c r="NMK64" s="460"/>
      <c r="NML64" s="460"/>
      <c r="NMM64" s="460"/>
      <c r="NMN64" s="460"/>
      <c r="NMO64" s="460"/>
      <c r="NMP64" s="460"/>
      <c r="NMQ64" s="460"/>
      <c r="NMR64" s="460"/>
      <c r="NMS64" s="460"/>
      <c r="NMT64" s="460"/>
      <c r="NMU64" s="460"/>
      <c r="NMV64" s="460"/>
      <c r="NMW64" s="460"/>
      <c r="NMX64" s="460"/>
      <c r="NMY64" s="460"/>
      <c r="NMZ64" s="460"/>
      <c r="NNA64" s="460"/>
      <c r="NNB64" s="460"/>
      <c r="NNC64" s="460"/>
      <c r="NND64" s="460"/>
      <c r="NNE64" s="460"/>
      <c r="NNF64" s="460"/>
      <c r="NNG64" s="460"/>
      <c r="NNH64" s="460"/>
      <c r="NNI64" s="460"/>
      <c r="NNJ64" s="460"/>
      <c r="NNK64" s="460"/>
      <c r="NNL64" s="460"/>
      <c r="NNM64" s="460"/>
      <c r="NNN64" s="460"/>
      <c r="NNO64" s="460"/>
      <c r="NNP64" s="460"/>
      <c r="NNQ64" s="460"/>
      <c r="NNR64" s="460"/>
      <c r="NNS64" s="460"/>
      <c r="NNT64" s="460"/>
      <c r="NNU64" s="460"/>
      <c r="NNV64" s="460"/>
      <c r="NNW64" s="460"/>
      <c r="NNX64" s="460"/>
      <c r="NNY64" s="460"/>
      <c r="NNZ64" s="460"/>
      <c r="NOA64" s="460"/>
      <c r="NOB64" s="460"/>
      <c r="NOC64" s="460"/>
      <c r="NOD64" s="460"/>
      <c r="NOE64" s="460"/>
      <c r="NOF64" s="460"/>
      <c r="NOG64" s="460"/>
      <c r="NOH64" s="460"/>
      <c r="NOI64" s="460"/>
      <c r="NOJ64" s="460"/>
      <c r="NOK64" s="460"/>
      <c r="NOL64" s="460"/>
      <c r="NOM64" s="460"/>
      <c r="NON64" s="460"/>
      <c r="NOO64" s="460"/>
      <c r="NOP64" s="460"/>
      <c r="NOQ64" s="460"/>
      <c r="NOR64" s="460"/>
      <c r="NOS64" s="460"/>
      <c r="NOT64" s="460"/>
      <c r="NOU64" s="460"/>
      <c r="NOV64" s="460"/>
      <c r="NOW64" s="460"/>
      <c r="NOX64" s="460"/>
      <c r="NOY64" s="460"/>
      <c r="NOZ64" s="460"/>
      <c r="NPA64" s="460"/>
      <c r="NPB64" s="460"/>
      <c r="NPC64" s="460"/>
      <c r="NPD64" s="460"/>
      <c r="NPE64" s="460"/>
      <c r="NPF64" s="460"/>
      <c r="NPG64" s="460"/>
      <c r="NPH64" s="460"/>
      <c r="NPI64" s="460"/>
      <c r="NPJ64" s="460"/>
      <c r="NPK64" s="460"/>
      <c r="NPL64" s="460"/>
      <c r="NPM64" s="460"/>
      <c r="NPN64" s="460"/>
      <c r="NPO64" s="460"/>
      <c r="NPP64" s="460"/>
      <c r="NPQ64" s="460"/>
      <c r="NPR64" s="460"/>
      <c r="NPS64" s="460"/>
      <c r="NPT64" s="460"/>
      <c r="NPU64" s="460"/>
      <c r="NPV64" s="460"/>
      <c r="NPW64" s="460"/>
      <c r="NPX64" s="460"/>
      <c r="NPY64" s="460"/>
      <c r="NPZ64" s="460"/>
      <c r="NQA64" s="460"/>
      <c r="NQB64" s="460"/>
      <c r="NQC64" s="460"/>
      <c r="NQD64" s="460"/>
      <c r="NQE64" s="460"/>
      <c r="NQF64" s="460"/>
      <c r="NQG64" s="460"/>
      <c r="NQH64" s="460"/>
      <c r="NQI64" s="460"/>
      <c r="NQJ64" s="460"/>
      <c r="NQK64" s="460"/>
      <c r="NQL64" s="460"/>
      <c r="NQM64" s="460"/>
      <c r="NQN64" s="460"/>
      <c r="NQO64" s="460"/>
      <c r="NQP64" s="460"/>
      <c r="NQQ64" s="460"/>
      <c r="NQR64" s="460"/>
      <c r="NQS64" s="460"/>
      <c r="NQT64" s="460"/>
      <c r="NQU64" s="460"/>
      <c r="NQV64" s="460"/>
      <c r="NQW64" s="460"/>
      <c r="NQX64" s="460"/>
      <c r="NQY64" s="460"/>
      <c r="NQZ64" s="460"/>
      <c r="NRA64" s="460"/>
      <c r="NRB64" s="460"/>
      <c r="NRC64" s="460"/>
      <c r="NRD64" s="460"/>
      <c r="NRE64" s="460"/>
      <c r="NRF64" s="460"/>
      <c r="NRG64" s="460"/>
      <c r="NRH64" s="460"/>
      <c r="NRI64" s="460"/>
      <c r="NRJ64" s="460"/>
      <c r="NRK64" s="460"/>
      <c r="NRL64" s="460"/>
      <c r="NRM64" s="460"/>
      <c r="NRN64" s="460"/>
      <c r="NRO64" s="460"/>
      <c r="NRP64" s="460"/>
      <c r="NRQ64" s="460"/>
      <c r="NRR64" s="460"/>
      <c r="NRS64" s="460"/>
      <c r="NRT64" s="460"/>
      <c r="NRU64" s="460"/>
      <c r="NRV64" s="460"/>
      <c r="NRW64" s="460"/>
      <c r="NRX64" s="460"/>
      <c r="NRY64" s="460"/>
      <c r="NRZ64" s="460"/>
      <c r="NSA64" s="460"/>
      <c r="NSB64" s="460"/>
      <c r="NSC64" s="460"/>
      <c r="NSD64" s="460"/>
      <c r="NSE64" s="460"/>
      <c r="NSF64" s="460"/>
      <c r="NSG64" s="460"/>
      <c r="NSH64" s="460"/>
      <c r="NSI64" s="460"/>
      <c r="NSJ64" s="460"/>
      <c r="NSK64" s="460"/>
      <c r="NSL64" s="460"/>
      <c r="NSM64" s="460"/>
      <c r="NSN64" s="460"/>
      <c r="NSO64" s="460"/>
      <c r="NSP64" s="460"/>
      <c r="NSQ64" s="460"/>
      <c r="NSR64" s="460"/>
      <c r="NSS64" s="460"/>
      <c r="NST64" s="460"/>
      <c r="NSU64" s="460"/>
      <c r="NSV64" s="460"/>
      <c r="NSW64" s="460"/>
      <c r="NSX64" s="460"/>
      <c r="NSY64" s="460"/>
      <c r="NSZ64" s="460"/>
      <c r="NTA64" s="460"/>
      <c r="NTB64" s="460"/>
      <c r="NTC64" s="460"/>
      <c r="NTD64" s="460"/>
      <c r="NTE64" s="460"/>
      <c r="NTF64" s="460"/>
      <c r="NTG64" s="460"/>
      <c r="NTH64" s="460"/>
      <c r="NTI64" s="460"/>
      <c r="NTJ64" s="460"/>
      <c r="NTK64" s="460"/>
      <c r="NTL64" s="460"/>
      <c r="NTM64" s="460"/>
      <c r="NTN64" s="460"/>
      <c r="NTO64" s="460"/>
      <c r="NTP64" s="460"/>
      <c r="NTQ64" s="460"/>
      <c r="NTR64" s="460"/>
      <c r="NTS64" s="460"/>
      <c r="NTT64" s="460"/>
      <c r="NTU64" s="460"/>
      <c r="NTV64" s="460"/>
      <c r="NTW64" s="460"/>
      <c r="NTX64" s="460"/>
      <c r="NTY64" s="460"/>
      <c r="NTZ64" s="460"/>
      <c r="NUA64" s="460"/>
      <c r="NUB64" s="460"/>
      <c r="NUC64" s="460"/>
      <c r="NUD64" s="460"/>
      <c r="NUE64" s="460"/>
      <c r="NUF64" s="460"/>
      <c r="NUG64" s="460"/>
      <c r="NUH64" s="460"/>
      <c r="NUI64" s="460"/>
      <c r="NUJ64" s="460"/>
      <c r="NUK64" s="460"/>
      <c r="NUL64" s="460"/>
      <c r="NUM64" s="460"/>
      <c r="NUN64" s="460"/>
      <c r="NUO64" s="460"/>
      <c r="NUP64" s="460"/>
      <c r="NUQ64" s="460"/>
      <c r="NUR64" s="460"/>
      <c r="NUS64" s="460"/>
      <c r="NUT64" s="460"/>
      <c r="NUU64" s="460"/>
      <c r="NUV64" s="460"/>
      <c r="NUW64" s="460"/>
      <c r="NUX64" s="460"/>
      <c r="NUY64" s="460"/>
      <c r="NUZ64" s="460"/>
      <c r="NVA64" s="460"/>
      <c r="NVB64" s="460"/>
      <c r="NVC64" s="460"/>
      <c r="NVD64" s="460"/>
      <c r="NVE64" s="460"/>
      <c r="NVF64" s="460"/>
      <c r="NVG64" s="460"/>
      <c r="NVH64" s="460"/>
      <c r="NVI64" s="460"/>
      <c r="NVJ64" s="460"/>
      <c r="NVK64" s="460"/>
      <c r="NVL64" s="460"/>
      <c r="NVM64" s="460"/>
      <c r="NVN64" s="460"/>
      <c r="NVO64" s="460"/>
      <c r="NVP64" s="460"/>
      <c r="NVQ64" s="460"/>
      <c r="NVR64" s="460"/>
      <c r="NVS64" s="460"/>
      <c r="NVT64" s="460"/>
      <c r="NVU64" s="460"/>
      <c r="NVV64" s="460"/>
      <c r="NVW64" s="460"/>
      <c r="NVX64" s="460"/>
      <c r="NVY64" s="460"/>
      <c r="NVZ64" s="460"/>
      <c r="NWA64" s="460"/>
      <c r="NWB64" s="460"/>
      <c r="NWC64" s="460"/>
      <c r="NWD64" s="460"/>
      <c r="NWE64" s="460"/>
      <c r="NWF64" s="460"/>
      <c r="NWG64" s="460"/>
      <c r="NWH64" s="460"/>
      <c r="NWI64" s="460"/>
      <c r="NWJ64" s="460"/>
      <c r="NWK64" s="460"/>
      <c r="NWL64" s="460"/>
      <c r="NWM64" s="460"/>
      <c r="NWN64" s="460"/>
      <c r="NWO64" s="460"/>
      <c r="NWP64" s="460"/>
      <c r="NWQ64" s="460"/>
      <c r="NWR64" s="460"/>
      <c r="NWS64" s="460"/>
      <c r="NWT64" s="460"/>
      <c r="NWU64" s="460"/>
      <c r="NWV64" s="460"/>
      <c r="NWW64" s="460"/>
      <c r="NWX64" s="460"/>
      <c r="NWY64" s="460"/>
      <c r="NWZ64" s="460"/>
      <c r="NXA64" s="460"/>
      <c r="NXB64" s="460"/>
      <c r="NXC64" s="460"/>
      <c r="NXD64" s="460"/>
      <c r="NXE64" s="460"/>
      <c r="NXF64" s="460"/>
      <c r="NXG64" s="460"/>
      <c r="NXH64" s="460"/>
      <c r="NXI64" s="460"/>
      <c r="NXJ64" s="460"/>
      <c r="NXK64" s="460"/>
      <c r="NXL64" s="460"/>
      <c r="NXM64" s="460"/>
      <c r="NXN64" s="460"/>
      <c r="NXO64" s="460"/>
      <c r="NXP64" s="460"/>
      <c r="NXQ64" s="460"/>
      <c r="NXR64" s="460"/>
      <c r="NXS64" s="460"/>
      <c r="NXT64" s="460"/>
      <c r="NXU64" s="460"/>
      <c r="NXV64" s="460"/>
      <c r="NXW64" s="460"/>
      <c r="NXX64" s="460"/>
      <c r="NXY64" s="460"/>
      <c r="NXZ64" s="460"/>
      <c r="NYA64" s="460"/>
      <c r="NYB64" s="460"/>
      <c r="NYC64" s="460"/>
      <c r="NYD64" s="460"/>
      <c r="NYE64" s="460"/>
      <c r="NYF64" s="460"/>
      <c r="NYG64" s="460"/>
      <c r="NYH64" s="460"/>
      <c r="NYI64" s="460"/>
      <c r="NYJ64" s="460"/>
      <c r="NYK64" s="460"/>
      <c r="NYL64" s="460"/>
      <c r="NYM64" s="460"/>
      <c r="NYN64" s="460"/>
      <c r="NYO64" s="460"/>
      <c r="NYP64" s="460"/>
      <c r="NYQ64" s="460"/>
      <c r="NYR64" s="460"/>
      <c r="NYS64" s="460"/>
      <c r="NYT64" s="460"/>
      <c r="NYU64" s="460"/>
      <c r="NYV64" s="460"/>
      <c r="NYW64" s="460"/>
      <c r="NYX64" s="460"/>
      <c r="NYY64" s="460"/>
      <c r="NYZ64" s="460"/>
      <c r="NZA64" s="460"/>
      <c r="NZB64" s="460"/>
      <c r="NZC64" s="460"/>
      <c r="NZD64" s="460"/>
      <c r="NZE64" s="460"/>
      <c r="NZF64" s="460"/>
      <c r="NZG64" s="460"/>
      <c r="NZH64" s="460"/>
      <c r="NZI64" s="460"/>
      <c r="NZJ64" s="460"/>
      <c r="NZK64" s="460"/>
      <c r="NZL64" s="460"/>
      <c r="NZM64" s="460"/>
      <c r="NZN64" s="460"/>
      <c r="NZO64" s="460"/>
      <c r="NZP64" s="460"/>
      <c r="NZQ64" s="460"/>
      <c r="NZR64" s="460"/>
      <c r="NZS64" s="460"/>
      <c r="NZT64" s="460"/>
      <c r="NZU64" s="460"/>
      <c r="NZV64" s="460"/>
      <c r="NZW64" s="460"/>
      <c r="NZX64" s="460"/>
      <c r="NZY64" s="460"/>
      <c r="NZZ64" s="460"/>
      <c r="OAA64" s="460"/>
      <c r="OAB64" s="460"/>
      <c r="OAC64" s="460"/>
      <c r="OAD64" s="460"/>
      <c r="OAE64" s="460"/>
      <c r="OAF64" s="460"/>
      <c r="OAG64" s="460"/>
      <c r="OAH64" s="460"/>
      <c r="OAI64" s="460"/>
      <c r="OAJ64" s="460"/>
      <c r="OAK64" s="460"/>
      <c r="OAL64" s="460"/>
      <c r="OAM64" s="460"/>
      <c r="OAN64" s="460"/>
      <c r="OAO64" s="460"/>
      <c r="OAP64" s="460"/>
      <c r="OAQ64" s="460"/>
      <c r="OAR64" s="460"/>
      <c r="OAS64" s="460"/>
      <c r="OAT64" s="460"/>
      <c r="OAU64" s="460"/>
      <c r="OAV64" s="460"/>
      <c r="OAW64" s="460"/>
      <c r="OAX64" s="460"/>
      <c r="OAY64" s="460"/>
      <c r="OAZ64" s="460"/>
      <c r="OBA64" s="460"/>
      <c r="OBB64" s="460"/>
      <c r="OBC64" s="460"/>
      <c r="OBD64" s="460"/>
      <c r="OBE64" s="460"/>
      <c r="OBF64" s="460"/>
      <c r="OBG64" s="460"/>
      <c r="OBH64" s="460"/>
      <c r="OBI64" s="460"/>
      <c r="OBJ64" s="460"/>
      <c r="OBK64" s="460"/>
      <c r="OBL64" s="460"/>
      <c r="OBM64" s="460"/>
      <c r="OBN64" s="460"/>
      <c r="OBO64" s="460"/>
      <c r="OBP64" s="460"/>
      <c r="OBQ64" s="460"/>
      <c r="OBR64" s="460"/>
      <c r="OBS64" s="460"/>
      <c r="OBT64" s="460"/>
      <c r="OBU64" s="460"/>
      <c r="OBV64" s="460"/>
      <c r="OBW64" s="460"/>
      <c r="OBX64" s="460"/>
      <c r="OBY64" s="460"/>
      <c r="OBZ64" s="460"/>
      <c r="OCA64" s="460"/>
      <c r="OCB64" s="460"/>
      <c r="OCC64" s="460"/>
      <c r="OCD64" s="460"/>
      <c r="OCE64" s="460"/>
      <c r="OCF64" s="460"/>
      <c r="OCG64" s="460"/>
      <c r="OCH64" s="460"/>
      <c r="OCI64" s="460"/>
      <c r="OCJ64" s="460"/>
      <c r="OCK64" s="460"/>
      <c r="OCL64" s="460"/>
      <c r="OCM64" s="460"/>
      <c r="OCN64" s="460"/>
      <c r="OCO64" s="460"/>
      <c r="OCP64" s="460"/>
      <c r="OCQ64" s="460"/>
      <c r="OCR64" s="460"/>
      <c r="OCS64" s="460"/>
      <c r="OCT64" s="460"/>
      <c r="OCU64" s="460"/>
      <c r="OCV64" s="460"/>
      <c r="OCW64" s="460"/>
      <c r="OCX64" s="460"/>
      <c r="OCY64" s="460"/>
      <c r="OCZ64" s="460"/>
      <c r="ODA64" s="460"/>
      <c r="ODB64" s="460"/>
      <c r="ODC64" s="460"/>
      <c r="ODD64" s="460"/>
      <c r="ODE64" s="460"/>
      <c r="ODF64" s="460"/>
      <c r="ODG64" s="460"/>
      <c r="ODH64" s="460"/>
      <c r="ODI64" s="460"/>
      <c r="ODJ64" s="460"/>
      <c r="ODK64" s="460"/>
      <c r="ODL64" s="460"/>
      <c r="ODM64" s="460"/>
      <c r="ODN64" s="460"/>
      <c r="ODO64" s="460"/>
      <c r="ODP64" s="460"/>
      <c r="ODQ64" s="460"/>
      <c r="ODR64" s="460"/>
      <c r="ODS64" s="460"/>
      <c r="ODT64" s="460"/>
      <c r="ODU64" s="460"/>
      <c r="ODV64" s="460"/>
      <c r="ODW64" s="460"/>
      <c r="ODX64" s="460"/>
      <c r="ODY64" s="460"/>
      <c r="ODZ64" s="460"/>
      <c r="OEA64" s="460"/>
      <c r="OEB64" s="460"/>
      <c r="OEC64" s="460"/>
      <c r="OED64" s="460"/>
      <c r="OEE64" s="460"/>
      <c r="OEF64" s="460"/>
      <c r="OEG64" s="460"/>
      <c r="OEH64" s="460"/>
      <c r="OEI64" s="460"/>
      <c r="OEJ64" s="460"/>
      <c r="OEK64" s="460"/>
      <c r="OEL64" s="460"/>
      <c r="OEM64" s="460"/>
      <c r="OEN64" s="460"/>
      <c r="OEO64" s="460"/>
      <c r="OEP64" s="460"/>
      <c r="OEQ64" s="460"/>
      <c r="OER64" s="460"/>
      <c r="OES64" s="460"/>
      <c r="OET64" s="460"/>
      <c r="OEU64" s="460"/>
      <c r="OEV64" s="460"/>
      <c r="OEW64" s="460"/>
      <c r="OEX64" s="460"/>
      <c r="OEY64" s="460"/>
      <c r="OEZ64" s="460"/>
      <c r="OFA64" s="460"/>
      <c r="OFB64" s="460"/>
      <c r="OFC64" s="460"/>
      <c r="OFD64" s="460"/>
      <c r="OFE64" s="460"/>
      <c r="OFF64" s="460"/>
      <c r="OFG64" s="460"/>
      <c r="OFH64" s="460"/>
      <c r="OFI64" s="460"/>
      <c r="OFJ64" s="460"/>
      <c r="OFK64" s="460"/>
      <c r="OFL64" s="460"/>
      <c r="OFM64" s="460"/>
      <c r="OFN64" s="460"/>
      <c r="OFO64" s="460"/>
      <c r="OFP64" s="460"/>
      <c r="OFQ64" s="460"/>
      <c r="OFR64" s="460"/>
      <c r="OFS64" s="460"/>
      <c r="OFT64" s="460"/>
      <c r="OFU64" s="460"/>
      <c r="OFV64" s="460"/>
      <c r="OFW64" s="460"/>
      <c r="OFX64" s="460"/>
      <c r="OFY64" s="460"/>
      <c r="OFZ64" s="460"/>
      <c r="OGA64" s="460"/>
      <c r="OGB64" s="460"/>
      <c r="OGC64" s="460"/>
      <c r="OGD64" s="460"/>
      <c r="OGE64" s="460"/>
      <c r="OGF64" s="460"/>
      <c r="OGG64" s="460"/>
      <c r="OGH64" s="460"/>
      <c r="OGI64" s="460"/>
      <c r="OGJ64" s="460"/>
      <c r="OGK64" s="460"/>
      <c r="OGL64" s="460"/>
      <c r="OGM64" s="460"/>
      <c r="OGN64" s="460"/>
      <c r="OGO64" s="460"/>
      <c r="OGP64" s="460"/>
      <c r="OGQ64" s="460"/>
      <c r="OGR64" s="460"/>
      <c r="OGS64" s="460"/>
      <c r="OGT64" s="460"/>
      <c r="OGU64" s="460"/>
      <c r="OGV64" s="460"/>
      <c r="OGW64" s="460"/>
      <c r="OGX64" s="460"/>
      <c r="OGY64" s="460"/>
      <c r="OGZ64" s="460"/>
      <c r="OHA64" s="460"/>
      <c r="OHB64" s="460"/>
      <c r="OHC64" s="460"/>
      <c r="OHD64" s="460"/>
      <c r="OHE64" s="460"/>
      <c r="OHF64" s="460"/>
      <c r="OHG64" s="460"/>
      <c r="OHH64" s="460"/>
      <c r="OHI64" s="460"/>
      <c r="OHJ64" s="460"/>
      <c r="OHK64" s="460"/>
      <c r="OHL64" s="460"/>
      <c r="OHM64" s="460"/>
      <c r="OHN64" s="460"/>
      <c r="OHO64" s="460"/>
      <c r="OHP64" s="460"/>
      <c r="OHQ64" s="460"/>
      <c r="OHR64" s="460"/>
      <c r="OHS64" s="460"/>
      <c r="OHT64" s="460"/>
      <c r="OHU64" s="460"/>
      <c r="OHV64" s="460"/>
      <c r="OHW64" s="460"/>
      <c r="OHX64" s="460"/>
      <c r="OHY64" s="460"/>
      <c r="OHZ64" s="460"/>
      <c r="OIA64" s="460"/>
      <c r="OIB64" s="460"/>
      <c r="OIC64" s="460"/>
      <c r="OID64" s="460"/>
      <c r="OIE64" s="460"/>
      <c r="OIF64" s="460"/>
      <c r="OIG64" s="460"/>
      <c r="OIH64" s="460"/>
      <c r="OII64" s="460"/>
      <c r="OIJ64" s="460"/>
      <c r="OIK64" s="460"/>
      <c r="OIL64" s="460"/>
      <c r="OIM64" s="460"/>
      <c r="OIN64" s="460"/>
      <c r="OIO64" s="460"/>
      <c r="OIP64" s="460"/>
      <c r="OIQ64" s="460"/>
      <c r="OIR64" s="460"/>
      <c r="OIS64" s="460"/>
      <c r="OIT64" s="460"/>
      <c r="OIU64" s="460"/>
      <c r="OIV64" s="460"/>
      <c r="OIW64" s="460"/>
      <c r="OIX64" s="460"/>
      <c r="OIY64" s="460"/>
      <c r="OIZ64" s="460"/>
      <c r="OJA64" s="460"/>
      <c r="OJB64" s="460"/>
      <c r="OJC64" s="460"/>
      <c r="OJD64" s="460"/>
      <c r="OJE64" s="460"/>
      <c r="OJF64" s="460"/>
      <c r="OJG64" s="460"/>
      <c r="OJH64" s="460"/>
      <c r="OJI64" s="460"/>
      <c r="OJJ64" s="460"/>
      <c r="OJK64" s="460"/>
      <c r="OJL64" s="460"/>
      <c r="OJM64" s="460"/>
      <c r="OJN64" s="460"/>
      <c r="OJO64" s="460"/>
      <c r="OJP64" s="460"/>
      <c r="OJQ64" s="460"/>
      <c r="OJR64" s="460"/>
      <c r="OJS64" s="460"/>
      <c r="OJT64" s="460"/>
      <c r="OJU64" s="460"/>
      <c r="OJV64" s="460"/>
      <c r="OJW64" s="460"/>
      <c r="OJX64" s="460"/>
      <c r="OJY64" s="460"/>
      <c r="OJZ64" s="460"/>
      <c r="OKA64" s="460"/>
      <c r="OKB64" s="460"/>
      <c r="OKC64" s="460"/>
      <c r="OKD64" s="460"/>
      <c r="OKE64" s="460"/>
      <c r="OKF64" s="460"/>
      <c r="OKG64" s="460"/>
      <c r="OKH64" s="460"/>
      <c r="OKI64" s="460"/>
      <c r="OKJ64" s="460"/>
      <c r="OKK64" s="460"/>
      <c r="OKL64" s="460"/>
      <c r="OKM64" s="460"/>
      <c r="OKN64" s="460"/>
      <c r="OKO64" s="460"/>
      <c r="OKP64" s="460"/>
      <c r="OKQ64" s="460"/>
      <c r="OKR64" s="460"/>
      <c r="OKS64" s="460"/>
      <c r="OKT64" s="460"/>
      <c r="OKU64" s="460"/>
      <c r="OKV64" s="460"/>
      <c r="OKW64" s="460"/>
      <c r="OKX64" s="460"/>
      <c r="OKY64" s="460"/>
      <c r="OKZ64" s="460"/>
      <c r="OLA64" s="460"/>
      <c r="OLB64" s="460"/>
      <c r="OLC64" s="460"/>
      <c r="OLD64" s="460"/>
      <c r="OLE64" s="460"/>
      <c r="OLF64" s="460"/>
      <c r="OLG64" s="460"/>
      <c r="OLH64" s="460"/>
      <c r="OLI64" s="460"/>
      <c r="OLJ64" s="460"/>
      <c r="OLK64" s="460"/>
      <c r="OLL64" s="460"/>
      <c r="OLM64" s="460"/>
      <c r="OLN64" s="460"/>
      <c r="OLO64" s="460"/>
      <c r="OLP64" s="460"/>
      <c r="OLQ64" s="460"/>
      <c r="OLR64" s="460"/>
      <c r="OLS64" s="460"/>
      <c r="OLT64" s="460"/>
      <c r="OLU64" s="460"/>
      <c r="OLV64" s="460"/>
      <c r="OLW64" s="460"/>
      <c r="OLX64" s="460"/>
      <c r="OLY64" s="460"/>
      <c r="OLZ64" s="460"/>
      <c r="OMA64" s="460"/>
      <c r="OMB64" s="460"/>
      <c r="OMC64" s="460"/>
      <c r="OMD64" s="460"/>
      <c r="OME64" s="460"/>
      <c r="OMF64" s="460"/>
      <c r="OMG64" s="460"/>
      <c r="OMH64" s="460"/>
      <c r="OMI64" s="460"/>
      <c r="OMJ64" s="460"/>
      <c r="OMK64" s="460"/>
      <c r="OML64" s="460"/>
      <c r="OMM64" s="460"/>
      <c r="OMN64" s="460"/>
      <c r="OMO64" s="460"/>
      <c r="OMP64" s="460"/>
      <c r="OMQ64" s="460"/>
      <c r="OMR64" s="460"/>
      <c r="OMS64" s="460"/>
      <c r="OMT64" s="460"/>
      <c r="OMU64" s="460"/>
      <c r="OMV64" s="460"/>
      <c r="OMW64" s="460"/>
      <c r="OMX64" s="460"/>
      <c r="OMY64" s="460"/>
      <c r="OMZ64" s="460"/>
      <c r="ONA64" s="460"/>
      <c r="ONB64" s="460"/>
      <c r="ONC64" s="460"/>
      <c r="OND64" s="460"/>
      <c r="ONE64" s="460"/>
      <c r="ONF64" s="460"/>
      <c r="ONG64" s="460"/>
      <c r="ONH64" s="460"/>
      <c r="ONI64" s="460"/>
      <c r="ONJ64" s="460"/>
      <c r="ONK64" s="460"/>
      <c r="ONL64" s="460"/>
      <c r="ONM64" s="460"/>
      <c r="ONN64" s="460"/>
      <c r="ONO64" s="460"/>
      <c r="ONP64" s="460"/>
      <c r="ONQ64" s="460"/>
      <c r="ONR64" s="460"/>
      <c r="ONS64" s="460"/>
      <c r="ONT64" s="460"/>
      <c r="ONU64" s="460"/>
      <c r="ONV64" s="460"/>
      <c r="ONW64" s="460"/>
      <c r="ONX64" s="460"/>
      <c r="ONY64" s="460"/>
      <c r="ONZ64" s="460"/>
      <c r="OOA64" s="460"/>
      <c r="OOB64" s="460"/>
      <c r="OOC64" s="460"/>
      <c r="OOD64" s="460"/>
      <c r="OOE64" s="460"/>
      <c r="OOF64" s="460"/>
      <c r="OOG64" s="460"/>
      <c r="OOH64" s="460"/>
      <c r="OOI64" s="460"/>
      <c r="OOJ64" s="460"/>
      <c r="OOK64" s="460"/>
      <c r="OOL64" s="460"/>
      <c r="OOM64" s="460"/>
      <c r="OON64" s="460"/>
      <c r="OOO64" s="460"/>
      <c r="OOP64" s="460"/>
      <c r="OOQ64" s="460"/>
      <c r="OOR64" s="460"/>
      <c r="OOS64" s="460"/>
      <c r="OOT64" s="460"/>
      <c r="OOU64" s="460"/>
      <c r="OOV64" s="460"/>
      <c r="OOW64" s="460"/>
      <c r="OOX64" s="460"/>
      <c r="OOY64" s="460"/>
      <c r="OOZ64" s="460"/>
      <c r="OPA64" s="460"/>
      <c r="OPB64" s="460"/>
      <c r="OPC64" s="460"/>
      <c r="OPD64" s="460"/>
      <c r="OPE64" s="460"/>
      <c r="OPF64" s="460"/>
      <c r="OPG64" s="460"/>
      <c r="OPH64" s="460"/>
      <c r="OPI64" s="460"/>
      <c r="OPJ64" s="460"/>
      <c r="OPK64" s="460"/>
      <c r="OPL64" s="460"/>
      <c r="OPM64" s="460"/>
      <c r="OPN64" s="460"/>
      <c r="OPO64" s="460"/>
      <c r="OPP64" s="460"/>
      <c r="OPQ64" s="460"/>
      <c r="OPR64" s="460"/>
      <c r="OPS64" s="460"/>
      <c r="OPT64" s="460"/>
      <c r="OPU64" s="460"/>
      <c r="OPV64" s="460"/>
      <c r="OPW64" s="460"/>
      <c r="OPX64" s="460"/>
      <c r="OPY64" s="460"/>
      <c r="OPZ64" s="460"/>
      <c r="OQA64" s="460"/>
      <c r="OQB64" s="460"/>
      <c r="OQC64" s="460"/>
      <c r="OQD64" s="460"/>
      <c r="OQE64" s="460"/>
      <c r="OQF64" s="460"/>
      <c r="OQG64" s="460"/>
      <c r="OQH64" s="460"/>
      <c r="OQI64" s="460"/>
      <c r="OQJ64" s="460"/>
      <c r="OQK64" s="460"/>
      <c r="OQL64" s="460"/>
      <c r="OQM64" s="460"/>
      <c r="OQN64" s="460"/>
      <c r="OQO64" s="460"/>
      <c r="OQP64" s="460"/>
      <c r="OQQ64" s="460"/>
      <c r="OQR64" s="460"/>
      <c r="OQS64" s="460"/>
      <c r="OQT64" s="460"/>
      <c r="OQU64" s="460"/>
      <c r="OQV64" s="460"/>
      <c r="OQW64" s="460"/>
      <c r="OQX64" s="460"/>
      <c r="OQY64" s="460"/>
      <c r="OQZ64" s="460"/>
      <c r="ORA64" s="460"/>
      <c r="ORB64" s="460"/>
      <c r="ORC64" s="460"/>
      <c r="ORD64" s="460"/>
      <c r="ORE64" s="460"/>
      <c r="ORF64" s="460"/>
      <c r="ORG64" s="460"/>
      <c r="ORH64" s="460"/>
      <c r="ORI64" s="460"/>
      <c r="ORJ64" s="460"/>
      <c r="ORK64" s="460"/>
      <c r="ORL64" s="460"/>
      <c r="ORM64" s="460"/>
      <c r="ORN64" s="460"/>
      <c r="ORO64" s="460"/>
      <c r="ORP64" s="460"/>
      <c r="ORQ64" s="460"/>
      <c r="ORR64" s="460"/>
      <c r="ORS64" s="460"/>
      <c r="ORT64" s="460"/>
      <c r="ORU64" s="460"/>
      <c r="ORV64" s="460"/>
      <c r="ORW64" s="460"/>
      <c r="ORX64" s="460"/>
      <c r="ORY64" s="460"/>
      <c r="ORZ64" s="460"/>
      <c r="OSA64" s="460"/>
      <c r="OSB64" s="460"/>
      <c r="OSC64" s="460"/>
      <c r="OSD64" s="460"/>
      <c r="OSE64" s="460"/>
      <c r="OSF64" s="460"/>
      <c r="OSG64" s="460"/>
      <c r="OSH64" s="460"/>
      <c r="OSI64" s="460"/>
      <c r="OSJ64" s="460"/>
      <c r="OSK64" s="460"/>
      <c r="OSL64" s="460"/>
      <c r="OSM64" s="460"/>
      <c r="OSN64" s="460"/>
      <c r="OSO64" s="460"/>
      <c r="OSP64" s="460"/>
      <c r="OSQ64" s="460"/>
      <c r="OSR64" s="460"/>
      <c r="OSS64" s="460"/>
      <c r="OST64" s="460"/>
      <c r="OSU64" s="460"/>
      <c r="OSV64" s="460"/>
      <c r="OSW64" s="460"/>
      <c r="OSX64" s="460"/>
      <c r="OSY64" s="460"/>
      <c r="OSZ64" s="460"/>
      <c r="OTA64" s="460"/>
      <c r="OTB64" s="460"/>
      <c r="OTC64" s="460"/>
      <c r="OTD64" s="460"/>
      <c r="OTE64" s="460"/>
      <c r="OTF64" s="460"/>
      <c r="OTG64" s="460"/>
      <c r="OTH64" s="460"/>
      <c r="OTI64" s="460"/>
      <c r="OTJ64" s="460"/>
      <c r="OTK64" s="460"/>
      <c r="OTL64" s="460"/>
      <c r="OTM64" s="460"/>
      <c r="OTN64" s="460"/>
      <c r="OTO64" s="460"/>
      <c r="OTP64" s="460"/>
      <c r="OTQ64" s="460"/>
      <c r="OTR64" s="460"/>
      <c r="OTS64" s="460"/>
      <c r="OTT64" s="460"/>
      <c r="OTU64" s="460"/>
      <c r="OTV64" s="460"/>
      <c r="OTW64" s="460"/>
      <c r="OTX64" s="460"/>
      <c r="OTY64" s="460"/>
      <c r="OTZ64" s="460"/>
      <c r="OUA64" s="460"/>
      <c r="OUB64" s="460"/>
      <c r="OUC64" s="460"/>
      <c r="OUD64" s="460"/>
      <c r="OUE64" s="460"/>
      <c r="OUF64" s="460"/>
      <c r="OUG64" s="460"/>
      <c r="OUH64" s="460"/>
      <c r="OUI64" s="460"/>
      <c r="OUJ64" s="460"/>
      <c r="OUK64" s="460"/>
      <c r="OUL64" s="460"/>
      <c r="OUM64" s="460"/>
      <c r="OUN64" s="460"/>
      <c r="OUO64" s="460"/>
      <c r="OUP64" s="460"/>
      <c r="OUQ64" s="460"/>
      <c r="OUR64" s="460"/>
      <c r="OUS64" s="460"/>
      <c r="OUT64" s="460"/>
      <c r="OUU64" s="460"/>
      <c r="OUV64" s="460"/>
      <c r="OUW64" s="460"/>
      <c r="OUX64" s="460"/>
      <c r="OUY64" s="460"/>
      <c r="OUZ64" s="460"/>
      <c r="OVA64" s="460"/>
      <c r="OVB64" s="460"/>
      <c r="OVC64" s="460"/>
      <c r="OVD64" s="460"/>
      <c r="OVE64" s="460"/>
      <c r="OVF64" s="460"/>
      <c r="OVG64" s="460"/>
      <c r="OVH64" s="460"/>
      <c r="OVI64" s="460"/>
      <c r="OVJ64" s="460"/>
      <c r="OVK64" s="460"/>
      <c r="OVL64" s="460"/>
      <c r="OVM64" s="460"/>
      <c r="OVN64" s="460"/>
      <c r="OVO64" s="460"/>
      <c r="OVP64" s="460"/>
      <c r="OVQ64" s="460"/>
      <c r="OVR64" s="460"/>
      <c r="OVS64" s="460"/>
      <c r="OVT64" s="460"/>
      <c r="OVU64" s="460"/>
      <c r="OVV64" s="460"/>
      <c r="OVW64" s="460"/>
      <c r="OVX64" s="460"/>
      <c r="OVY64" s="460"/>
      <c r="OVZ64" s="460"/>
      <c r="OWA64" s="460"/>
      <c r="OWB64" s="460"/>
      <c r="OWC64" s="460"/>
      <c r="OWD64" s="460"/>
      <c r="OWE64" s="460"/>
      <c r="OWF64" s="460"/>
      <c r="OWG64" s="460"/>
      <c r="OWH64" s="460"/>
      <c r="OWI64" s="460"/>
      <c r="OWJ64" s="460"/>
      <c r="OWK64" s="460"/>
      <c r="OWL64" s="460"/>
      <c r="OWM64" s="460"/>
      <c r="OWN64" s="460"/>
      <c r="OWO64" s="460"/>
      <c r="OWP64" s="460"/>
      <c r="OWQ64" s="460"/>
      <c r="OWR64" s="460"/>
      <c r="OWS64" s="460"/>
      <c r="OWT64" s="460"/>
      <c r="OWU64" s="460"/>
      <c r="OWV64" s="460"/>
      <c r="OWW64" s="460"/>
      <c r="OWX64" s="460"/>
      <c r="OWY64" s="460"/>
      <c r="OWZ64" s="460"/>
      <c r="OXA64" s="460"/>
      <c r="OXB64" s="460"/>
      <c r="OXC64" s="460"/>
      <c r="OXD64" s="460"/>
      <c r="OXE64" s="460"/>
      <c r="OXF64" s="460"/>
      <c r="OXG64" s="460"/>
      <c r="OXH64" s="460"/>
      <c r="OXI64" s="460"/>
      <c r="OXJ64" s="460"/>
      <c r="OXK64" s="460"/>
      <c r="OXL64" s="460"/>
      <c r="OXM64" s="460"/>
      <c r="OXN64" s="460"/>
      <c r="OXO64" s="460"/>
      <c r="OXP64" s="460"/>
      <c r="OXQ64" s="460"/>
      <c r="OXR64" s="460"/>
      <c r="OXS64" s="460"/>
      <c r="OXT64" s="460"/>
      <c r="OXU64" s="460"/>
      <c r="OXV64" s="460"/>
      <c r="OXW64" s="460"/>
      <c r="OXX64" s="460"/>
      <c r="OXY64" s="460"/>
      <c r="OXZ64" s="460"/>
      <c r="OYA64" s="460"/>
      <c r="OYB64" s="460"/>
      <c r="OYC64" s="460"/>
      <c r="OYD64" s="460"/>
      <c r="OYE64" s="460"/>
      <c r="OYF64" s="460"/>
      <c r="OYG64" s="460"/>
      <c r="OYH64" s="460"/>
      <c r="OYI64" s="460"/>
      <c r="OYJ64" s="460"/>
      <c r="OYK64" s="460"/>
      <c r="OYL64" s="460"/>
      <c r="OYM64" s="460"/>
      <c r="OYN64" s="460"/>
      <c r="OYO64" s="460"/>
      <c r="OYP64" s="460"/>
      <c r="OYQ64" s="460"/>
      <c r="OYR64" s="460"/>
      <c r="OYS64" s="460"/>
      <c r="OYT64" s="460"/>
      <c r="OYU64" s="460"/>
      <c r="OYV64" s="460"/>
      <c r="OYW64" s="460"/>
      <c r="OYX64" s="460"/>
      <c r="OYY64" s="460"/>
      <c r="OYZ64" s="460"/>
      <c r="OZA64" s="460"/>
      <c r="OZB64" s="460"/>
      <c r="OZC64" s="460"/>
      <c r="OZD64" s="460"/>
      <c r="OZE64" s="460"/>
      <c r="OZF64" s="460"/>
      <c r="OZG64" s="460"/>
      <c r="OZH64" s="460"/>
      <c r="OZI64" s="460"/>
      <c r="OZJ64" s="460"/>
      <c r="OZK64" s="460"/>
      <c r="OZL64" s="460"/>
      <c r="OZM64" s="460"/>
      <c r="OZN64" s="460"/>
      <c r="OZO64" s="460"/>
      <c r="OZP64" s="460"/>
      <c r="OZQ64" s="460"/>
      <c r="OZR64" s="460"/>
      <c r="OZS64" s="460"/>
      <c r="OZT64" s="460"/>
      <c r="OZU64" s="460"/>
      <c r="OZV64" s="460"/>
      <c r="OZW64" s="460"/>
      <c r="OZX64" s="460"/>
      <c r="OZY64" s="460"/>
      <c r="OZZ64" s="460"/>
      <c r="PAA64" s="460"/>
      <c r="PAB64" s="460"/>
      <c r="PAC64" s="460"/>
      <c r="PAD64" s="460"/>
      <c r="PAE64" s="460"/>
      <c r="PAF64" s="460"/>
      <c r="PAG64" s="460"/>
      <c r="PAH64" s="460"/>
      <c r="PAI64" s="460"/>
      <c r="PAJ64" s="460"/>
      <c r="PAK64" s="460"/>
      <c r="PAL64" s="460"/>
      <c r="PAM64" s="460"/>
      <c r="PAN64" s="460"/>
      <c r="PAO64" s="460"/>
      <c r="PAP64" s="460"/>
      <c r="PAQ64" s="460"/>
      <c r="PAR64" s="460"/>
      <c r="PAS64" s="460"/>
      <c r="PAT64" s="460"/>
      <c r="PAU64" s="460"/>
      <c r="PAV64" s="460"/>
      <c r="PAW64" s="460"/>
      <c r="PAX64" s="460"/>
      <c r="PAY64" s="460"/>
      <c r="PAZ64" s="460"/>
      <c r="PBA64" s="460"/>
      <c r="PBB64" s="460"/>
      <c r="PBC64" s="460"/>
      <c r="PBD64" s="460"/>
      <c r="PBE64" s="460"/>
      <c r="PBF64" s="460"/>
      <c r="PBG64" s="460"/>
      <c r="PBH64" s="460"/>
      <c r="PBI64" s="460"/>
      <c r="PBJ64" s="460"/>
      <c r="PBK64" s="460"/>
      <c r="PBL64" s="460"/>
      <c r="PBM64" s="460"/>
      <c r="PBN64" s="460"/>
      <c r="PBO64" s="460"/>
      <c r="PBP64" s="460"/>
      <c r="PBQ64" s="460"/>
      <c r="PBR64" s="460"/>
      <c r="PBS64" s="460"/>
      <c r="PBT64" s="460"/>
      <c r="PBU64" s="460"/>
      <c r="PBV64" s="460"/>
      <c r="PBW64" s="460"/>
      <c r="PBX64" s="460"/>
      <c r="PBY64" s="460"/>
      <c r="PBZ64" s="460"/>
      <c r="PCA64" s="460"/>
      <c r="PCB64" s="460"/>
      <c r="PCC64" s="460"/>
      <c r="PCD64" s="460"/>
      <c r="PCE64" s="460"/>
      <c r="PCF64" s="460"/>
      <c r="PCG64" s="460"/>
      <c r="PCH64" s="460"/>
      <c r="PCI64" s="460"/>
      <c r="PCJ64" s="460"/>
      <c r="PCK64" s="460"/>
      <c r="PCL64" s="460"/>
      <c r="PCM64" s="460"/>
      <c r="PCN64" s="460"/>
      <c r="PCO64" s="460"/>
      <c r="PCP64" s="460"/>
      <c r="PCQ64" s="460"/>
      <c r="PCR64" s="460"/>
      <c r="PCS64" s="460"/>
      <c r="PCT64" s="460"/>
      <c r="PCU64" s="460"/>
      <c r="PCV64" s="460"/>
      <c r="PCW64" s="460"/>
      <c r="PCX64" s="460"/>
      <c r="PCY64" s="460"/>
      <c r="PCZ64" s="460"/>
      <c r="PDA64" s="460"/>
      <c r="PDB64" s="460"/>
      <c r="PDC64" s="460"/>
      <c r="PDD64" s="460"/>
      <c r="PDE64" s="460"/>
      <c r="PDF64" s="460"/>
      <c r="PDG64" s="460"/>
      <c r="PDH64" s="460"/>
      <c r="PDI64" s="460"/>
      <c r="PDJ64" s="460"/>
      <c r="PDK64" s="460"/>
      <c r="PDL64" s="460"/>
      <c r="PDM64" s="460"/>
      <c r="PDN64" s="460"/>
      <c r="PDO64" s="460"/>
      <c r="PDP64" s="460"/>
      <c r="PDQ64" s="460"/>
      <c r="PDR64" s="460"/>
      <c r="PDS64" s="460"/>
      <c r="PDT64" s="460"/>
      <c r="PDU64" s="460"/>
      <c r="PDV64" s="460"/>
      <c r="PDW64" s="460"/>
      <c r="PDX64" s="460"/>
      <c r="PDY64" s="460"/>
      <c r="PDZ64" s="460"/>
      <c r="PEA64" s="460"/>
      <c r="PEB64" s="460"/>
      <c r="PEC64" s="460"/>
      <c r="PED64" s="460"/>
      <c r="PEE64" s="460"/>
      <c r="PEF64" s="460"/>
      <c r="PEG64" s="460"/>
      <c r="PEH64" s="460"/>
      <c r="PEI64" s="460"/>
      <c r="PEJ64" s="460"/>
      <c r="PEK64" s="460"/>
      <c r="PEL64" s="460"/>
      <c r="PEM64" s="460"/>
      <c r="PEN64" s="460"/>
      <c r="PEO64" s="460"/>
      <c r="PEP64" s="460"/>
      <c r="PEQ64" s="460"/>
      <c r="PER64" s="460"/>
      <c r="PES64" s="460"/>
      <c r="PET64" s="460"/>
      <c r="PEU64" s="460"/>
      <c r="PEV64" s="460"/>
      <c r="PEW64" s="460"/>
      <c r="PEX64" s="460"/>
      <c r="PEY64" s="460"/>
      <c r="PEZ64" s="460"/>
      <c r="PFA64" s="460"/>
      <c r="PFB64" s="460"/>
      <c r="PFC64" s="460"/>
      <c r="PFD64" s="460"/>
      <c r="PFE64" s="460"/>
      <c r="PFF64" s="460"/>
      <c r="PFG64" s="460"/>
      <c r="PFH64" s="460"/>
      <c r="PFI64" s="460"/>
      <c r="PFJ64" s="460"/>
      <c r="PFK64" s="460"/>
      <c r="PFL64" s="460"/>
      <c r="PFM64" s="460"/>
      <c r="PFN64" s="460"/>
      <c r="PFO64" s="460"/>
      <c r="PFP64" s="460"/>
      <c r="PFQ64" s="460"/>
      <c r="PFR64" s="460"/>
      <c r="PFS64" s="460"/>
      <c r="PFT64" s="460"/>
      <c r="PFU64" s="460"/>
      <c r="PFV64" s="460"/>
      <c r="PFW64" s="460"/>
      <c r="PFX64" s="460"/>
      <c r="PFY64" s="460"/>
      <c r="PFZ64" s="460"/>
      <c r="PGA64" s="460"/>
      <c r="PGB64" s="460"/>
      <c r="PGC64" s="460"/>
      <c r="PGD64" s="460"/>
      <c r="PGE64" s="460"/>
      <c r="PGF64" s="460"/>
      <c r="PGG64" s="460"/>
      <c r="PGH64" s="460"/>
      <c r="PGI64" s="460"/>
      <c r="PGJ64" s="460"/>
      <c r="PGK64" s="460"/>
      <c r="PGL64" s="460"/>
      <c r="PGM64" s="460"/>
      <c r="PGN64" s="460"/>
      <c r="PGO64" s="460"/>
      <c r="PGP64" s="460"/>
      <c r="PGQ64" s="460"/>
      <c r="PGR64" s="460"/>
      <c r="PGS64" s="460"/>
      <c r="PGT64" s="460"/>
      <c r="PGU64" s="460"/>
      <c r="PGV64" s="460"/>
      <c r="PGW64" s="460"/>
      <c r="PGX64" s="460"/>
      <c r="PGY64" s="460"/>
      <c r="PGZ64" s="460"/>
      <c r="PHA64" s="460"/>
      <c r="PHB64" s="460"/>
      <c r="PHC64" s="460"/>
      <c r="PHD64" s="460"/>
      <c r="PHE64" s="460"/>
      <c r="PHF64" s="460"/>
      <c r="PHG64" s="460"/>
      <c r="PHH64" s="460"/>
      <c r="PHI64" s="460"/>
      <c r="PHJ64" s="460"/>
      <c r="PHK64" s="460"/>
      <c r="PHL64" s="460"/>
      <c r="PHM64" s="460"/>
      <c r="PHN64" s="460"/>
      <c r="PHO64" s="460"/>
      <c r="PHP64" s="460"/>
      <c r="PHQ64" s="460"/>
      <c r="PHR64" s="460"/>
      <c r="PHS64" s="460"/>
      <c r="PHT64" s="460"/>
      <c r="PHU64" s="460"/>
      <c r="PHV64" s="460"/>
      <c r="PHW64" s="460"/>
      <c r="PHX64" s="460"/>
      <c r="PHY64" s="460"/>
      <c r="PHZ64" s="460"/>
      <c r="PIA64" s="460"/>
      <c r="PIB64" s="460"/>
      <c r="PIC64" s="460"/>
      <c r="PID64" s="460"/>
      <c r="PIE64" s="460"/>
      <c r="PIF64" s="460"/>
      <c r="PIG64" s="460"/>
      <c r="PIH64" s="460"/>
      <c r="PII64" s="460"/>
      <c r="PIJ64" s="460"/>
      <c r="PIK64" s="460"/>
      <c r="PIL64" s="460"/>
      <c r="PIM64" s="460"/>
      <c r="PIN64" s="460"/>
      <c r="PIO64" s="460"/>
      <c r="PIP64" s="460"/>
      <c r="PIQ64" s="460"/>
      <c r="PIR64" s="460"/>
      <c r="PIS64" s="460"/>
      <c r="PIT64" s="460"/>
      <c r="PIU64" s="460"/>
      <c r="PIV64" s="460"/>
      <c r="PIW64" s="460"/>
      <c r="PIX64" s="460"/>
      <c r="PIY64" s="460"/>
      <c r="PIZ64" s="460"/>
      <c r="PJA64" s="460"/>
      <c r="PJB64" s="460"/>
      <c r="PJC64" s="460"/>
      <c r="PJD64" s="460"/>
      <c r="PJE64" s="460"/>
      <c r="PJF64" s="460"/>
      <c r="PJG64" s="460"/>
      <c r="PJH64" s="460"/>
      <c r="PJI64" s="460"/>
      <c r="PJJ64" s="460"/>
      <c r="PJK64" s="460"/>
      <c r="PJL64" s="460"/>
      <c r="PJM64" s="460"/>
      <c r="PJN64" s="460"/>
      <c r="PJO64" s="460"/>
      <c r="PJP64" s="460"/>
      <c r="PJQ64" s="460"/>
      <c r="PJR64" s="460"/>
      <c r="PJS64" s="460"/>
      <c r="PJT64" s="460"/>
      <c r="PJU64" s="460"/>
      <c r="PJV64" s="460"/>
      <c r="PJW64" s="460"/>
      <c r="PJX64" s="460"/>
      <c r="PJY64" s="460"/>
      <c r="PJZ64" s="460"/>
      <c r="PKA64" s="460"/>
      <c r="PKB64" s="460"/>
      <c r="PKC64" s="460"/>
      <c r="PKD64" s="460"/>
      <c r="PKE64" s="460"/>
      <c r="PKF64" s="460"/>
      <c r="PKG64" s="460"/>
      <c r="PKH64" s="460"/>
      <c r="PKI64" s="460"/>
      <c r="PKJ64" s="460"/>
      <c r="PKK64" s="460"/>
      <c r="PKL64" s="460"/>
      <c r="PKM64" s="460"/>
      <c r="PKN64" s="460"/>
      <c r="PKO64" s="460"/>
      <c r="PKP64" s="460"/>
      <c r="PKQ64" s="460"/>
      <c r="PKR64" s="460"/>
      <c r="PKS64" s="460"/>
      <c r="PKT64" s="460"/>
      <c r="PKU64" s="460"/>
      <c r="PKV64" s="460"/>
      <c r="PKW64" s="460"/>
      <c r="PKX64" s="460"/>
      <c r="PKY64" s="460"/>
      <c r="PKZ64" s="460"/>
      <c r="PLA64" s="460"/>
      <c r="PLB64" s="460"/>
      <c r="PLC64" s="460"/>
      <c r="PLD64" s="460"/>
      <c r="PLE64" s="460"/>
      <c r="PLF64" s="460"/>
      <c r="PLG64" s="460"/>
      <c r="PLH64" s="460"/>
      <c r="PLI64" s="460"/>
      <c r="PLJ64" s="460"/>
      <c r="PLK64" s="460"/>
      <c r="PLL64" s="460"/>
      <c r="PLM64" s="460"/>
      <c r="PLN64" s="460"/>
      <c r="PLO64" s="460"/>
      <c r="PLP64" s="460"/>
      <c r="PLQ64" s="460"/>
      <c r="PLR64" s="460"/>
      <c r="PLS64" s="460"/>
      <c r="PLT64" s="460"/>
      <c r="PLU64" s="460"/>
      <c r="PLV64" s="460"/>
      <c r="PLW64" s="460"/>
      <c r="PLX64" s="460"/>
      <c r="PLY64" s="460"/>
      <c r="PLZ64" s="460"/>
      <c r="PMA64" s="460"/>
      <c r="PMB64" s="460"/>
      <c r="PMC64" s="460"/>
      <c r="PMD64" s="460"/>
      <c r="PME64" s="460"/>
      <c r="PMF64" s="460"/>
      <c r="PMG64" s="460"/>
      <c r="PMH64" s="460"/>
      <c r="PMI64" s="460"/>
      <c r="PMJ64" s="460"/>
      <c r="PMK64" s="460"/>
      <c r="PML64" s="460"/>
      <c r="PMM64" s="460"/>
      <c r="PMN64" s="460"/>
      <c r="PMO64" s="460"/>
      <c r="PMP64" s="460"/>
      <c r="PMQ64" s="460"/>
      <c r="PMR64" s="460"/>
      <c r="PMS64" s="460"/>
      <c r="PMT64" s="460"/>
      <c r="PMU64" s="460"/>
      <c r="PMV64" s="460"/>
      <c r="PMW64" s="460"/>
      <c r="PMX64" s="460"/>
      <c r="PMY64" s="460"/>
      <c r="PMZ64" s="460"/>
      <c r="PNA64" s="460"/>
      <c r="PNB64" s="460"/>
      <c r="PNC64" s="460"/>
      <c r="PND64" s="460"/>
      <c r="PNE64" s="460"/>
      <c r="PNF64" s="460"/>
      <c r="PNG64" s="460"/>
      <c r="PNH64" s="460"/>
      <c r="PNI64" s="460"/>
      <c r="PNJ64" s="460"/>
      <c r="PNK64" s="460"/>
      <c r="PNL64" s="460"/>
      <c r="PNM64" s="460"/>
      <c r="PNN64" s="460"/>
      <c r="PNO64" s="460"/>
      <c r="PNP64" s="460"/>
      <c r="PNQ64" s="460"/>
      <c r="PNR64" s="460"/>
      <c r="PNS64" s="460"/>
      <c r="PNT64" s="460"/>
      <c r="PNU64" s="460"/>
      <c r="PNV64" s="460"/>
      <c r="PNW64" s="460"/>
      <c r="PNX64" s="460"/>
      <c r="PNY64" s="460"/>
      <c r="PNZ64" s="460"/>
      <c r="POA64" s="460"/>
      <c r="POB64" s="460"/>
      <c r="POC64" s="460"/>
      <c r="POD64" s="460"/>
      <c r="POE64" s="460"/>
      <c r="POF64" s="460"/>
      <c r="POG64" s="460"/>
      <c r="POH64" s="460"/>
      <c r="POI64" s="460"/>
      <c r="POJ64" s="460"/>
      <c r="POK64" s="460"/>
      <c r="POL64" s="460"/>
      <c r="POM64" s="460"/>
      <c r="PON64" s="460"/>
      <c r="POO64" s="460"/>
      <c r="POP64" s="460"/>
      <c r="POQ64" s="460"/>
      <c r="POR64" s="460"/>
      <c r="POS64" s="460"/>
      <c r="POT64" s="460"/>
      <c r="POU64" s="460"/>
      <c r="POV64" s="460"/>
      <c r="POW64" s="460"/>
      <c r="POX64" s="460"/>
      <c r="POY64" s="460"/>
      <c r="POZ64" s="460"/>
      <c r="PPA64" s="460"/>
      <c r="PPB64" s="460"/>
      <c r="PPC64" s="460"/>
      <c r="PPD64" s="460"/>
      <c r="PPE64" s="460"/>
      <c r="PPF64" s="460"/>
      <c r="PPG64" s="460"/>
      <c r="PPH64" s="460"/>
      <c r="PPI64" s="460"/>
      <c r="PPJ64" s="460"/>
      <c r="PPK64" s="460"/>
      <c r="PPL64" s="460"/>
      <c r="PPM64" s="460"/>
      <c r="PPN64" s="460"/>
      <c r="PPO64" s="460"/>
      <c r="PPP64" s="460"/>
      <c r="PPQ64" s="460"/>
      <c r="PPR64" s="460"/>
      <c r="PPS64" s="460"/>
      <c r="PPT64" s="460"/>
      <c r="PPU64" s="460"/>
      <c r="PPV64" s="460"/>
      <c r="PPW64" s="460"/>
      <c r="PPX64" s="460"/>
      <c r="PPY64" s="460"/>
      <c r="PPZ64" s="460"/>
      <c r="PQA64" s="460"/>
      <c r="PQB64" s="460"/>
      <c r="PQC64" s="460"/>
      <c r="PQD64" s="460"/>
      <c r="PQE64" s="460"/>
      <c r="PQF64" s="460"/>
      <c r="PQG64" s="460"/>
      <c r="PQH64" s="460"/>
      <c r="PQI64" s="460"/>
      <c r="PQJ64" s="460"/>
      <c r="PQK64" s="460"/>
      <c r="PQL64" s="460"/>
      <c r="PQM64" s="460"/>
      <c r="PQN64" s="460"/>
      <c r="PQO64" s="460"/>
      <c r="PQP64" s="460"/>
      <c r="PQQ64" s="460"/>
      <c r="PQR64" s="460"/>
      <c r="PQS64" s="460"/>
      <c r="PQT64" s="460"/>
      <c r="PQU64" s="460"/>
      <c r="PQV64" s="460"/>
      <c r="PQW64" s="460"/>
      <c r="PQX64" s="460"/>
      <c r="PQY64" s="460"/>
      <c r="PQZ64" s="460"/>
      <c r="PRA64" s="460"/>
      <c r="PRB64" s="460"/>
      <c r="PRC64" s="460"/>
      <c r="PRD64" s="460"/>
      <c r="PRE64" s="460"/>
      <c r="PRF64" s="460"/>
      <c r="PRG64" s="460"/>
      <c r="PRH64" s="460"/>
      <c r="PRI64" s="460"/>
      <c r="PRJ64" s="460"/>
      <c r="PRK64" s="460"/>
      <c r="PRL64" s="460"/>
      <c r="PRM64" s="460"/>
      <c r="PRN64" s="460"/>
      <c r="PRO64" s="460"/>
      <c r="PRP64" s="460"/>
      <c r="PRQ64" s="460"/>
      <c r="PRR64" s="460"/>
      <c r="PRS64" s="460"/>
      <c r="PRT64" s="460"/>
      <c r="PRU64" s="460"/>
      <c r="PRV64" s="460"/>
      <c r="PRW64" s="460"/>
      <c r="PRX64" s="460"/>
      <c r="PRY64" s="460"/>
      <c r="PRZ64" s="460"/>
      <c r="PSA64" s="460"/>
      <c r="PSB64" s="460"/>
      <c r="PSC64" s="460"/>
      <c r="PSD64" s="460"/>
      <c r="PSE64" s="460"/>
      <c r="PSF64" s="460"/>
      <c r="PSG64" s="460"/>
      <c r="PSH64" s="460"/>
      <c r="PSI64" s="460"/>
      <c r="PSJ64" s="460"/>
      <c r="PSK64" s="460"/>
      <c r="PSL64" s="460"/>
      <c r="PSM64" s="460"/>
      <c r="PSN64" s="460"/>
      <c r="PSO64" s="460"/>
      <c r="PSP64" s="460"/>
      <c r="PSQ64" s="460"/>
      <c r="PSR64" s="460"/>
      <c r="PSS64" s="460"/>
      <c r="PST64" s="460"/>
      <c r="PSU64" s="460"/>
      <c r="PSV64" s="460"/>
      <c r="PSW64" s="460"/>
      <c r="PSX64" s="460"/>
      <c r="PSY64" s="460"/>
      <c r="PSZ64" s="460"/>
      <c r="PTA64" s="460"/>
      <c r="PTB64" s="460"/>
      <c r="PTC64" s="460"/>
      <c r="PTD64" s="460"/>
      <c r="PTE64" s="460"/>
      <c r="PTF64" s="460"/>
      <c r="PTG64" s="460"/>
      <c r="PTH64" s="460"/>
      <c r="PTI64" s="460"/>
      <c r="PTJ64" s="460"/>
      <c r="PTK64" s="460"/>
      <c r="PTL64" s="460"/>
      <c r="PTM64" s="460"/>
      <c r="PTN64" s="460"/>
      <c r="PTO64" s="460"/>
      <c r="PTP64" s="460"/>
      <c r="PTQ64" s="460"/>
      <c r="PTR64" s="460"/>
      <c r="PTS64" s="460"/>
      <c r="PTT64" s="460"/>
      <c r="PTU64" s="460"/>
      <c r="PTV64" s="460"/>
      <c r="PTW64" s="460"/>
      <c r="PTX64" s="460"/>
      <c r="PTY64" s="460"/>
      <c r="PTZ64" s="460"/>
      <c r="PUA64" s="460"/>
      <c r="PUB64" s="460"/>
      <c r="PUC64" s="460"/>
      <c r="PUD64" s="460"/>
      <c r="PUE64" s="460"/>
      <c r="PUF64" s="460"/>
      <c r="PUG64" s="460"/>
      <c r="PUH64" s="460"/>
      <c r="PUI64" s="460"/>
      <c r="PUJ64" s="460"/>
      <c r="PUK64" s="460"/>
      <c r="PUL64" s="460"/>
      <c r="PUM64" s="460"/>
      <c r="PUN64" s="460"/>
      <c r="PUO64" s="460"/>
      <c r="PUP64" s="460"/>
      <c r="PUQ64" s="460"/>
      <c r="PUR64" s="460"/>
      <c r="PUS64" s="460"/>
      <c r="PUT64" s="460"/>
      <c r="PUU64" s="460"/>
      <c r="PUV64" s="460"/>
      <c r="PUW64" s="460"/>
      <c r="PUX64" s="460"/>
      <c r="PUY64" s="460"/>
      <c r="PUZ64" s="460"/>
      <c r="PVA64" s="460"/>
      <c r="PVB64" s="460"/>
      <c r="PVC64" s="460"/>
      <c r="PVD64" s="460"/>
      <c r="PVE64" s="460"/>
      <c r="PVF64" s="460"/>
      <c r="PVG64" s="460"/>
      <c r="PVH64" s="460"/>
      <c r="PVI64" s="460"/>
      <c r="PVJ64" s="460"/>
      <c r="PVK64" s="460"/>
      <c r="PVL64" s="460"/>
      <c r="PVM64" s="460"/>
      <c r="PVN64" s="460"/>
      <c r="PVO64" s="460"/>
      <c r="PVP64" s="460"/>
      <c r="PVQ64" s="460"/>
      <c r="PVR64" s="460"/>
      <c r="PVS64" s="460"/>
      <c r="PVT64" s="460"/>
      <c r="PVU64" s="460"/>
      <c r="PVV64" s="460"/>
      <c r="PVW64" s="460"/>
      <c r="PVX64" s="460"/>
      <c r="PVY64" s="460"/>
      <c r="PVZ64" s="460"/>
      <c r="PWA64" s="460"/>
      <c r="PWB64" s="460"/>
      <c r="PWC64" s="460"/>
      <c r="PWD64" s="460"/>
      <c r="PWE64" s="460"/>
      <c r="PWF64" s="460"/>
      <c r="PWG64" s="460"/>
      <c r="PWH64" s="460"/>
      <c r="PWI64" s="460"/>
      <c r="PWJ64" s="460"/>
      <c r="PWK64" s="460"/>
      <c r="PWL64" s="460"/>
      <c r="PWM64" s="460"/>
      <c r="PWN64" s="460"/>
      <c r="PWO64" s="460"/>
      <c r="PWP64" s="460"/>
      <c r="PWQ64" s="460"/>
      <c r="PWR64" s="460"/>
      <c r="PWS64" s="460"/>
      <c r="PWT64" s="460"/>
      <c r="PWU64" s="460"/>
      <c r="PWV64" s="460"/>
      <c r="PWW64" s="460"/>
      <c r="PWX64" s="460"/>
      <c r="PWY64" s="460"/>
      <c r="PWZ64" s="460"/>
      <c r="PXA64" s="460"/>
      <c r="PXB64" s="460"/>
      <c r="PXC64" s="460"/>
      <c r="PXD64" s="460"/>
      <c r="PXE64" s="460"/>
      <c r="PXF64" s="460"/>
      <c r="PXG64" s="460"/>
      <c r="PXH64" s="460"/>
      <c r="PXI64" s="460"/>
      <c r="PXJ64" s="460"/>
      <c r="PXK64" s="460"/>
      <c r="PXL64" s="460"/>
      <c r="PXM64" s="460"/>
      <c r="PXN64" s="460"/>
      <c r="PXO64" s="460"/>
      <c r="PXP64" s="460"/>
      <c r="PXQ64" s="460"/>
      <c r="PXR64" s="460"/>
      <c r="PXS64" s="460"/>
      <c r="PXT64" s="460"/>
      <c r="PXU64" s="460"/>
      <c r="PXV64" s="460"/>
      <c r="PXW64" s="460"/>
      <c r="PXX64" s="460"/>
      <c r="PXY64" s="460"/>
      <c r="PXZ64" s="460"/>
      <c r="PYA64" s="460"/>
      <c r="PYB64" s="460"/>
      <c r="PYC64" s="460"/>
      <c r="PYD64" s="460"/>
      <c r="PYE64" s="460"/>
      <c r="PYF64" s="460"/>
      <c r="PYG64" s="460"/>
      <c r="PYH64" s="460"/>
      <c r="PYI64" s="460"/>
      <c r="PYJ64" s="460"/>
      <c r="PYK64" s="460"/>
      <c r="PYL64" s="460"/>
      <c r="PYM64" s="460"/>
      <c r="PYN64" s="460"/>
      <c r="PYO64" s="460"/>
      <c r="PYP64" s="460"/>
      <c r="PYQ64" s="460"/>
      <c r="PYR64" s="460"/>
      <c r="PYS64" s="460"/>
      <c r="PYT64" s="460"/>
      <c r="PYU64" s="460"/>
      <c r="PYV64" s="460"/>
      <c r="PYW64" s="460"/>
      <c r="PYX64" s="460"/>
      <c r="PYY64" s="460"/>
      <c r="PYZ64" s="460"/>
      <c r="PZA64" s="460"/>
      <c r="PZB64" s="460"/>
      <c r="PZC64" s="460"/>
      <c r="PZD64" s="460"/>
      <c r="PZE64" s="460"/>
      <c r="PZF64" s="460"/>
      <c r="PZG64" s="460"/>
      <c r="PZH64" s="460"/>
      <c r="PZI64" s="460"/>
      <c r="PZJ64" s="460"/>
      <c r="PZK64" s="460"/>
      <c r="PZL64" s="460"/>
      <c r="PZM64" s="460"/>
      <c r="PZN64" s="460"/>
      <c r="PZO64" s="460"/>
      <c r="PZP64" s="460"/>
      <c r="PZQ64" s="460"/>
      <c r="PZR64" s="460"/>
      <c r="PZS64" s="460"/>
      <c r="PZT64" s="460"/>
      <c r="PZU64" s="460"/>
      <c r="PZV64" s="460"/>
      <c r="PZW64" s="460"/>
      <c r="PZX64" s="460"/>
      <c r="PZY64" s="460"/>
      <c r="PZZ64" s="460"/>
      <c r="QAA64" s="460"/>
      <c r="QAB64" s="460"/>
      <c r="QAC64" s="460"/>
      <c r="QAD64" s="460"/>
      <c r="QAE64" s="460"/>
      <c r="QAF64" s="460"/>
      <c r="QAG64" s="460"/>
      <c r="QAH64" s="460"/>
      <c r="QAI64" s="460"/>
      <c r="QAJ64" s="460"/>
      <c r="QAK64" s="460"/>
      <c r="QAL64" s="460"/>
      <c r="QAM64" s="460"/>
      <c r="QAN64" s="460"/>
      <c r="QAO64" s="460"/>
      <c r="QAP64" s="460"/>
      <c r="QAQ64" s="460"/>
      <c r="QAR64" s="460"/>
      <c r="QAS64" s="460"/>
      <c r="QAT64" s="460"/>
      <c r="QAU64" s="460"/>
      <c r="QAV64" s="460"/>
      <c r="QAW64" s="460"/>
      <c r="QAX64" s="460"/>
      <c r="QAY64" s="460"/>
      <c r="QAZ64" s="460"/>
      <c r="QBA64" s="460"/>
      <c r="QBB64" s="460"/>
      <c r="QBC64" s="460"/>
      <c r="QBD64" s="460"/>
      <c r="QBE64" s="460"/>
      <c r="QBF64" s="460"/>
      <c r="QBG64" s="460"/>
      <c r="QBH64" s="460"/>
      <c r="QBI64" s="460"/>
      <c r="QBJ64" s="460"/>
      <c r="QBK64" s="460"/>
      <c r="QBL64" s="460"/>
      <c r="QBM64" s="460"/>
      <c r="QBN64" s="460"/>
      <c r="QBO64" s="460"/>
      <c r="QBP64" s="460"/>
      <c r="QBQ64" s="460"/>
      <c r="QBR64" s="460"/>
      <c r="QBS64" s="460"/>
      <c r="QBT64" s="460"/>
      <c r="QBU64" s="460"/>
      <c r="QBV64" s="460"/>
      <c r="QBW64" s="460"/>
      <c r="QBX64" s="460"/>
      <c r="QBY64" s="460"/>
      <c r="QBZ64" s="460"/>
      <c r="QCA64" s="460"/>
      <c r="QCB64" s="460"/>
      <c r="QCC64" s="460"/>
      <c r="QCD64" s="460"/>
      <c r="QCE64" s="460"/>
      <c r="QCF64" s="460"/>
      <c r="QCG64" s="460"/>
      <c r="QCH64" s="460"/>
      <c r="QCI64" s="460"/>
      <c r="QCJ64" s="460"/>
      <c r="QCK64" s="460"/>
      <c r="QCL64" s="460"/>
      <c r="QCM64" s="460"/>
      <c r="QCN64" s="460"/>
      <c r="QCO64" s="460"/>
      <c r="QCP64" s="460"/>
      <c r="QCQ64" s="460"/>
      <c r="QCR64" s="460"/>
      <c r="QCS64" s="460"/>
      <c r="QCT64" s="460"/>
      <c r="QCU64" s="460"/>
      <c r="QCV64" s="460"/>
      <c r="QCW64" s="460"/>
      <c r="QCX64" s="460"/>
      <c r="QCY64" s="460"/>
      <c r="QCZ64" s="460"/>
      <c r="QDA64" s="460"/>
      <c r="QDB64" s="460"/>
      <c r="QDC64" s="460"/>
      <c r="QDD64" s="460"/>
      <c r="QDE64" s="460"/>
      <c r="QDF64" s="460"/>
      <c r="QDG64" s="460"/>
      <c r="QDH64" s="460"/>
      <c r="QDI64" s="460"/>
      <c r="QDJ64" s="460"/>
      <c r="QDK64" s="460"/>
      <c r="QDL64" s="460"/>
      <c r="QDM64" s="460"/>
      <c r="QDN64" s="460"/>
      <c r="QDO64" s="460"/>
      <c r="QDP64" s="460"/>
      <c r="QDQ64" s="460"/>
      <c r="QDR64" s="460"/>
      <c r="QDS64" s="460"/>
      <c r="QDT64" s="460"/>
      <c r="QDU64" s="460"/>
      <c r="QDV64" s="460"/>
      <c r="QDW64" s="460"/>
      <c r="QDX64" s="460"/>
      <c r="QDY64" s="460"/>
      <c r="QDZ64" s="460"/>
      <c r="QEA64" s="460"/>
      <c r="QEB64" s="460"/>
      <c r="QEC64" s="460"/>
      <c r="QED64" s="460"/>
      <c r="QEE64" s="460"/>
      <c r="QEF64" s="460"/>
      <c r="QEG64" s="460"/>
      <c r="QEH64" s="460"/>
      <c r="QEI64" s="460"/>
      <c r="QEJ64" s="460"/>
      <c r="QEK64" s="460"/>
      <c r="QEL64" s="460"/>
      <c r="QEM64" s="460"/>
      <c r="QEN64" s="460"/>
      <c r="QEO64" s="460"/>
      <c r="QEP64" s="460"/>
      <c r="QEQ64" s="460"/>
      <c r="QER64" s="460"/>
      <c r="QES64" s="460"/>
      <c r="QET64" s="460"/>
      <c r="QEU64" s="460"/>
      <c r="QEV64" s="460"/>
      <c r="QEW64" s="460"/>
      <c r="QEX64" s="460"/>
      <c r="QEY64" s="460"/>
      <c r="QEZ64" s="460"/>
      <c r="QFA64" s="460"/>
      <c r="QFB64" s="460"/>
      <c r="QFC64" s="460"/>
      <c r="QFD64" s="460"/>
      <c r="QFE64" s="460"/>
      <c r="QFF64" s="460"/>
      <c r="QFG64" s="460"/>
      <c r="QFH64" s="460"/>
      <c r="QFI64" s="460"/>
      <c r="QFJ64" s="460"/>
      <c r="QFK64" s="460"/>
      <c r="QFL64" s="460"/>
      <c r="QFM64" s="460"/>
      <c r="QFN64" s="460"/>
      <c r="QFO64" s="460"/>
      <c r="QFP64" s="460"/>
      <c r="QFQ64" s="460"/>
      <c r="QFR64" s="460"/>
      <c r="QFS64" s="460"/>
      <c r="QFT64" s="460"/>
      <c r="QFU64" s="460"/>
      <c r="QFV64" s="460"/>
      <c r="QFW64" s="460"/>
      <c r="QFX64" s="460"/>
      <c r="QFY64" s="460"/>
      <c r="QFZ64" s="460"/>
      <c r="QGA64" s="460"/>
      <c r="QGB64" s="460"/>
      <c r="QGC64" s="460"/>
      <c r="QGD64" s="460"/>
      <c r="QGE64" s="460"/>
      <c r="QGF64" s="460"/>
      <c r="QGG64" s="460"/>
      <c r="QGH64" s="460"/>
      <c r="QGI64" s="460"/>
      <c r="QGJ64" s="460"/>
      <c r="QGK64" s="460"/>
      <c r="QGL64" s="460"/>
      <c r="QGM64" s="460"/>
      <c r="QGN64" s="460"/>
      <c r="QGO64" s="460"/>
      <c r="QGP64" s="460"/>
      <c r="QGQ64" s="460"/>
      <c r="QGR64" s="460"/>
      <c r="QGS64" s="460"/>
      <c r="QGT64" s="460"/>
      <c r="QGU64" s="460"/>
      <c r="QGV64" s="460"/>
      <c r="QGW64" s="460"/>
      <c r="QGX64" s="460"/>
      <c r="QGY64" s="460"/>
      <c r="QGZ64" s="460"/>
      <c r="QHA64" s="460"/>
      <c r="QHB64" s="460"/>
      <c r="QHC64" s="460"/>
      <c r="QHD64" s="460"/>
      <c r="QHE64" s="460"/>
      <c r="QHF64" s="460"/>
      <c r="QHG64" s="460"/>
      <c r="QHH64" s="460"/>
      <c r="QHI64" s="460"/>
      <c r="QHJ64" s="460"/>
      <c r="QHK64" s="460"/>
      <c r="QHL64" s="460"/>
      <c r="QHM64" s="460"/>
      <c r="QHN64" s="460"/>
      <c r="QHO64" s="460"/>
      <c r="QHP64" s="460"/>
      <c r="QHQ64" s="460"/>
      <c r="QHR64" s="460"/>
      <c r="QHS64" s="460"/>
      <c r="QHT64" s="460"/>
      <c r="QHU64" s="460"/>
      <c r="QHV64" s="460"/>
      <c r="QHW64" s="460"/>
      <c r="QHX64" s="460"/>
      <c r="QHY64" s="460"/>
      <c r="QHZ64" s="460"/>
      <c r="QIA64" s="460"/>
      <c r="QIB64" s="460"/>
      <c r="QIC64" s="460"/>
      <c r="QID64" s="460"/>
      <c r="QIE64" s="460"/>
      <c r="QIF64" s="460"/>
      <c r="QIG64" s="460"/>
      <c r="QIH64" s="460"/>
      <c r="QII64" s="460"/>
      <c r="QIJ64" s="460"/>
      <c r="QIK64" s="460"/>
      <c r="QIL64" s="460"/>
      <c r="QIM64" s="460"/>
      <c r="QIN64" s="460"/>
      <c r="QIO64" s="460"/>
      <c r="QIP64" s="460"/>
      <c r="QIQ64" s="460"/>
      <c r="QIR64" s="460"/>
      <c r="QIS64" s="460"/>
      <c r="QIT64" s="460"/>
      <c r="QIU64" s="460"/>
      <c r="QIV64" s="460"/>
      <c r="QIW64" s="460"/>
      <c r="QIX64" s="460"/>
      <c r="QIY64" s="460"/>
      <c r="QIZ64" s="460"/>
      <c r="QJA64" s="460"/>
      <c r="QJB64" s="460"/>
      <c r="QJC64" s="460"/>
      <c r="QJD64" s="460"/>
      <c r="QJE64" s="460"/>
      <c r="QJF64" s="460"/>
      <c r="QJG64" s="460"/>
      <c r="QJH64" s="460"/>
      <c r="QJI64" s="460"/>
      <c r="QJJ64" s="460"/>
      <c r="QJK64" s="460"/>
      <c r="QJL64" s="460"/>
      <c r="QJM64" s="460"/>
      <c r="QJN64" s="460"/>
      <c r="QJO64" s="460"/>
      <c r="QJP64" s="460"/>
      <c r="QJQ64" s="460"/>
      <c r="QJR64" s="460"/>
      <c r="QJS64" s="460"/>
      <c r="QJT64" s="460"/>
      <c r="QJU64" s="460"/>
      <c r="QJV64" s="460"/>
      <c r="QJW64" s="460"/>
      <c r="QJX64" s="460"/>
      <c r="QJY64" s="460"/>
      <c r="QJZ64" s="460"/>
      <c r="QKA64" s="460"/>
      <c r="QKB64" s="460"/>
      <c r="QKC64" s="460"/>
      <c r="QKD64" s="460"/>
      <c r="QKE64" s="460"/>
      <c r="QKF64" s="460"/>
      <c r="QKG64" s="460"/>
      <c r="QKH64" s="460"/>
      <c r="QKI64" s="460"/>
      <c r="QKJ64" s="460"/>
      <c r="QKK64" s="460"/>
      <c r="QKL64" s="460"/>
      <c r="QKM64" s="460"/>
      <c r="QKN64" s="460"/>
      <c r="QKO64" s="460"/>
      <c r="QKP64" s="460"/>
      <c r="QKQ64" s="460"/>
      <c r="QKR64" s="460"/>
      <c r="QKS64" s="460"/>
      <c r="QKT64" s="460"/>
      <c r="QKU64" s="460"/>
      <c r="QKV64" s="460"/>
      <c r="QKW64" s="460"/>
      <c r="QKX64" s="460"/>
      <c r="QKY64" s="460"/>
      <c r="QKZ64" s="460"/>
      <c r="QLA64" s="460"/>
      <c r="QLB64" s="460"/>
      <c r="QLC64" s="460"/>
      <c r="QLD64" s="460"/>
      <c r="QLE64" s="460"/>
      <c r="QLF64" s="460"/>
      <c r="QLG64" s="460"/>
      <c r="QLH64" s="460"/>
      <c r="QLI64" s="460"/>
      <c r="QLJ64" s="460"/>
      <c r="QLK64" s="460"/>
      <c r="QLL64" s="460"/>
      <c r="QLM64" s="460"/>
      <c r="QLN64" s="460"/>
      <c r="QLO64" s="460"/>
      <c r="QLP64" s="460"/>
      <c r="QLQ64" s="460"/>
      <c r="QLR64" s="460"/>
      <c r="QLS64" s="460"/>
      <c r="QLT64" s="460"/>
      <c r="QLU64" s="460"/>
      <c r="QLV64" s="460"/>
      <c r="QLW64" s="460"/>
      <c r="QLX64" s="460"/>
      <c r="QLY64" s="460"/>
      <c r="QLZ64" s="460"/>
      <c r="QMA64" s="460"/>
      <c r="QMB64" s="460"/>
      <c r="QMC64" s="460"/>
      <c r="QMD64" s="460"/>
      <c r="QME64" s="460"/>
      <c r="QMF64" s="460"/>
      <c r="QMG64" s="460"/>
      <c r="QMH64" s="460"/>
      <c r="QMI64" s="460"/>
      <c r="QMJ64" s="460"/>
      <c r="QMK64" s="460"/>
      <c r="QML64" s="460"/>
      <c r="QMM64" s="460"/>
      <c r="QMN64" s="460"/>
      <c r="QMO64" s="460"/>
      <c r="QMP64" s="460"/>
      <c r="QMQ64" s="460"/>
      <c r="QMR64" s="460"/>
      <c r="QMS64" s="460"/>
      <c r="QMT64" s="460"/>
      <c r="QMU64" s="460"/>
      <c r="QMV64" s="460"/>
      <c r="QMW64" s="460"/>
      <c r="QMX64" s="460"/>
      <c r="QMY64" s="460"/>
      <c r="QMZ64" s="460"/>
      <c r="QNA64" s="460"/>
      <c r="QNB64" s="460"/>
      <c r="QNC64" s="460"/>
      <c r="QND64" s="460"/>
      <c r="QNE64" s="460"/>
      <c r="QNF64" s="460"/>
      <c r="QNG64" s="460"/>
      <c r="QNH64" s="460"/>
      <c r="QNI64" s="460"/>
      <c r="QNJ64" s="460"/>
      <c r="QNK64" s="460"/>
      <c r="QNL64" s="460"/>
      <c r="QNM64" s="460"/>
      <c r="QNN64" s="460"/>
      <c r="QNO64" s="460"/>
      <c r="QNP64" s="460"/>
      <c r="QNQ64" s="460"/>
      <c r="QNR64" s="460"/>
      <c r="QNS64" s="460"/>
      <c r="QNT64" s="460"/>
      <c r="QNU64" s="460"/>
      <c r="QNV64" s="460"/>
      <c r="QNW64" s="460"/>
      <c r="QNX64" s="460"/>
      <c r="QNY64" s="460"/>
      <c r="QNZ64" s="460"/>
      <c r="QOA64" s="460"/>
      <c r="QOB64" s="460"/>
      <c r="QOC64" s="460"/>
      <c r="QOD64" s="460"/>
      <c r="QOE64" s="460"/>
      <c r="QOF64" s="460"/>
      <c r="QOG64" s="460"/>
      <c r="QOH64" s="460"/>
      <c r="QOI64" s="460"/>
      <c r="QOJ64" s="460"/>
      <c r="QOK64" s="460"/>
      <c r="QOL64" s="460"/>
      <c r="QOM64" s="460"/>
      <c r="QON64" s="460"/>
      <c r="QOO64" s="460"/>
      <c r="QOP64" s="460"/>
      <c r="QOQ64" s="460"/>
      <c r="QOR64" s="460"/>
      <c r="QOS64" s="460"/>
      <c r="QOT64" s="460"/>
      <c r="QOU64" s="460"/>
      <c r="QOV64" s="460"/>
      <c r="QOW64" s="460"/>
      <c r="QOX64" s="460"/>
      <c r="QOY64" s="460"/>
      <c r="QOZ64" s="460"/>
      <c r="QPA64" s="460"/>
      <c r="QPB64" s="460"/>
      <c r="QPC64" s="460"/>
      <c r="QPD64" s="460"/>
      <c r="QPE64" s="460"/>
      <c r="QPF64" s="460"/>
      <c r="QPG64" s="460"/>
      <c r="QPH64" s="460"/>
      <c r="QPI64" s="460"/>
      <c r="QPJ64" s="460"/>
      <c r="QPK64" s="460"/>
      <c r="QPL64" s="460"/>
      <c r="QPM64" s="460"/>
      <c r="QPN64" s="460"/>
      <c r="QPO64" s="460"/>
      <c r="QPP64" s="460"/>
      <c r="QPQ64" s="460"/>
      <c r="QPR64" s="460"/>
      <c r="QPS64" s="460"/>
      <c r="QPT64" s="460"/>
      <c r="QPU64" s="460"/>
      <c r="QPV64" s="460"/>
      <c r="QPW64" s="460"/>
      <c r="QPX64" s="460"/>
      <c r="QPY64" s="460"/>
      <c r="QPZ64" s="460"/>
      <c r="QQA64" s="460"/>
      <c r="QQB64" s="460"/>
      <c r="QQC64" s="460"/>
      <c r="QQD64" s="460"/>
      <c r="QQE64" s="460"/>
      <c r="QQF64" s="460"/>
      <c r="QQG64" s="460"/>
      <c r="QQH64" s="460"/>
      <c r="QQI64" s="460"/>
      <c r="QQJ64" s="460"/>
      <c r="QQK64" s="460"/>
      <c r="QQL64" s="460"/>
      <c r="QQM64" s="460"/>
      <c r="QQN64" s="460"/>
      <c r="QQO64" s="460"/>
      <c r="QQP64" s="460"/>
      <c r="QQQ64" s="460"/>
      <c r="QQR64" s="460"/>
      <c r="QQS64" s="460"/>
      <c r="QQT64" s="460"/>
      <c r="QQU64" s="460"/>
      <c r="QQV64" s="460"/>
      <c r="QQW64" s="460"/>
      <c r="QQX64" s="460"/>
      <c r="QQY64" s="460"/>
      <c r="QQZ64" s="460"/>
      <c r="QRA64" s="460"/>
      <c r="QRB64" s="460"/>
      <c r="QRC64" s="460"/>
      <c r="QRD64" s="460"/>
      <c r="QRE64" s="460"/>
      <c r="QRF64" s="460"/>
      <c r="QRG64" s="460"/>
      <c r="QRH64" s="460"/>
      <c r="QRI64" s="460"/>
      <c r="QRJ64" s="460"/>
      <c r="QRK64" s="460"/>
      <c r="QRL64" s="460"/>
      <c r="QRM64" s="460"/>
      <c r="QRN64" s="460"/>
      <c r="QRO64" s="460"/>
      <c r="QRP64" s="460"/>
      <c r="QRQ64" s="460"/>
      <c r="QRR64" s="460"/>
      <c r="QRS64" s="460"/>
      <c r="QRT64" s="460"/>
      <c r="QRU64" s="460"/>
      <c r="QRV64" s="460"/>
      <c r="QRW64" s="460"/>
      <c r="QRX64" s="460"/>
      <c r="QRY64" s="460"/>
      <c r="QRZ64" s="460"/>
      <c r="QSA64" s="460"/>
      <c r="QSB64" s="460"/>
      <c r="QSC64" s="460"/>
      <c r="QSD64" s="460"/>
      <c r="QSE64" s="460"/>
      <c r="QSF64" s="460"/>
      <c r="QSG64" s="460"/>
      <c r="QSH64" s="460"/>
      <c r="QSI64" s="460"/>
      <c r="QSJ64" s="460"/>
      <c r="QSK64" s="460"/>
      <c r="QSL64" s="460"/>
      <c r="QSM64" s="460"/>
      <c r="QSN64" s="460"/>
      <c r="QSO64" s="460"/>
      <c r="QSP64" s="460"/>
      <c r="QSQ64" s="460"/>
      <c r="QSR64" s="460"/>
      <c r="QSS64" s="460"/>
      <c r="QST64" s="460"/>
      <c r="QSU64" s="460"/>
      <c r="QSV64" s="460"/>
      <c r="QSW64" s="460"/>
      <c r="QSX64" s="460"/>
      <c r="QSY64" s="460"/>
      <c r="QSZ64" s="460"/>
      <c r="QTA64" s="460"/>
      <c r="QTB64" s="460"/>
      <c r="QTC64" s="460"/>
      <c r="QTD64" s="460"/>
      <c r="QTE64" s="460"/>
      <c r="QTF64" s="460"/>
      <c r="QTG64" s="460"/>
      <c r="QTH64" s="460"/>
      <c r="QTI64" s="460"/>
      <c r="QTJ64" s="460"/>
      <c r="QTK64" s="460"/>
      <c r="QTL64" s="460"/>
      <c r="QTM64" s="460"/>
      <c r="QTN64" s="460"/>
      <c r="QTO64" s="460"/>
      <c r="QTP64" s="460"/>
      <c r="QTQ64" s="460"/>
      <c r="QTR64" s="460"/>
      <c r="QTS64" s="460"/>
      <c r="QTT64" s="460"/>
      <c r="QTU64" s="460"/>
      <c r="QTV64" s="460"/>
      <c r="QTW64" s="460"/>
      <c r="QTX64" s="460"/>
      <c r="QTY64" s="460"/>
      <c r="QTZ64" s="460"/>
      <c r="QUA64" s="460"/>
      <c r="QUB64" s="460"/>
      <c r="QUC64" s="460"/>
      <c r="QUD64" s="460"/>
      <c r="QUE64" s="460"/>
      <c r="QUF64" s="460"/>
      <c r="QUG64" s="460"/>
      <c r="QUH64" s="460"/>
      <c r="QUI64" s="460"/>
      <c r="QUJ64" s="460"/>
      <c r="QUK64" s="460"/>
      <c r="QUL64" s="460"/>
      <c r="QUM64" s="460"/>
      <c r="QUN64" s="460"/>
      <c r="QUO64" s="460"/>
      <c r="QUP64" s="460"/>
      <c r="QUQ64" s="460"/>
      <c r="QUR64" s="460"/>
      <c r="QUS64" s="460"/>
      <c r="QUT64" s="460"/>
      <c r="QUU64" s="460"/>
      <c r="QUV64" s="460"/>
      <c r="QUW64" s="460"/>
      <c r="QUX64" s="460"/>
      <c r="QUY64" s="460"/>
      <c r="QUZ64" s="460"/>
      <c r="QVA64" s="460"/>
      <c r="QVB64" s="460"/>
      <c r="QVC64" s="460"/>
      <c r="QVD64" s="460"/>
      <c r="QVE64" s="460"/>
      <c r="QVF64" s="460"/>
      <c r="QVG64" s="460"/>
      <c r="QVH64" s="460"/>
      <c r="QVI64" s="460"/>
      <c r="QVJ64" s="460"/>
      <c r="QVK64" s="460"/>
      <c r="QVL64" s="460"/>
      <c r="QVM64" s="460"/>
      <c r="QVN64" s="460"/>
      <c r="QVO64" s="460"/>
      <c r="QVP64" s="460"/>
      <c r="QVQ64" s="460"/>
      <c r="QVR64" s="460"/>
      <c r="QVS64" s="460"/>
      <c r="QVT64" s="460"/>
      <c r="QVU64" s="460"/>
      <c r="QVV64" s="460"/>
      <c r="QVW64" s="460"/>
      <c r="QVX64" s="460"/>
      <c r="QVY64" s="460"/>
      <c r="QVZ64" s="460"/>
      <c r="QWA64" s="460"/>
      <c r="QWB64" s="460"/>
      <c r="QWC64" s="460"/>
      <c r="QWD64" s="460"/>
      <c r="QWE64" s="460"/>
      <c r="QWF64" s="460"/>
      <c r="QWG64" s="460"/>
      <c r="QWH64" s="460"/>
      <c r="QWI64" s="460"/>
      <c r="QWJ64" s="460"/>
      <c r="QWK64" s="460"/>
      <c r="QWL64" s="460"/>
      <c r="QWM64" s="460"/>
      <c r="QWN64" s="460"/>
      <c r="QWO64" s="460"/>
      <c r="QWP64" s="460"/>
      <c r="QWQ64" s="460"/>
      <c r="QWR64" s="460"/>
      <c r="QWS64" s="460"/>
      <c r="QWT64" s="460"/>
      <c r="QWU64" s="460"/>
      <c r="QWV64" s="460"/>
      <c r="QWW64" s="460"/>
      <c r="QWX64" s="460"/>
      <c r="QWY64" s="460"/>
      <c r="QWZ64" s="460"/>
      <c r="QXA64" s="460"/>
      <c r="QXB64" s="460"/>
      <c r="QXC64" s="460"/>
      <c r="QXD64" s="460"/>
      <c r="QXE64" s="460"/>
      <c r="QXF64" s="460"/>
      <c r="QXG64" s="460"/>
      <c r="QXH64" s="460"/>
      <c r="QXI64" s="460"/>
      <c r="QXJ64" s="460"/>
      <c r="QXK64" s="460"/>
      <c r="QXL64" s="460"/>
      <c r="QXM64" s="460"/>
      <c r="QXN64" s="460"/>
      <c r="QXO64" s="460"/>
      <c r="QXP64" s="460"/>
      <c r="QXQ64" s="460"/>
      <c r="QXR64" s="460"/>
      <c r="QXS64" s="460"/>
      <c r="QXT64" s="460"/>
      <c r="QXU64" s="460"/>
      <c r="QXV64" s="460"/>
      <c r="QXW64" s="460"/>
      <c r="QXX64" s="460"/>
      <c r="QXY64" s="460"/>
      <c r="QXZ64" s="460"/>
      <c r="QYA64" s="460"/>
      <c r="QYB64" s="460"/>
      <c r="QYC64" s="460"/>
      <c r="QYD64" s="460"/>
      <c r="QYE64" s="460"/>
      <c r="QYF64" s="460"/>
      <c r="QYG64" s="460"/>
      <c r="QYH64" s="460"/>
      <c r="QYI64" s="460"/>
      <c r="QYJ64" s="460"/>
      <c r="QYK64" s="460"/>
      <c r="QYL64" s="460"/>
      <c r="QYM64" s="460"/>
      <c r="QYN64" s="460"/>
      <c r="QYO64" s="460"/>
      <c r="QYP64" s="460"/>
      <c r="QYQ64" s="460"/>
      <c r="QYR64" s="460"/>
      <c r="QYS64" s="460"/>
      <c r="QYT64" s="460"/>
      <c r="QYU64" s="460"/>
      <c r="QYV64" s="460"/>
      <c r="QYW64" s="460"/>
      <c r="QYX64" s="460"/>
      <c r="QYY64" s="460"/>
      <c r="QYZ64" s="460"/>
      <c r="QZA64" s="460"/>
      <c r="QZB64" s="460"/>
      <c r="QZC64" s="460"/>
      <c r="QZD64" s="460"/>
      <c r="QZE64" s="460"/>
      <c r="QZF64" s="460"/>
      <c r="QZG64" s="460"/>
      <c r="QZH64" s="460"/>
      <c r="QZI64" s="460"/>
      <c r="QZJ64" s="460"/>
      <c r="QZK64" s="460"/>
      <c r="QZL64" s="460"/>
      <c r="QZM64" s="460"/>
      <c r="QZN64" s="460"/>
      <c r="QZO64" s="460"/>
      <c r="QZP64" s="460"/>
      <c r="QZQ64" s="460"/>
      <c r="QZR64" s="460"/>
      <c r="QZS64" s="460"/>
      <c r="QZT64" s="460"/>
      <c r="QZU64" s="460"/>
      <c r="QZV64" s="460"/>
      <c r="QZW64" s="460"/>
      <c r="QZX64" s="460"/>
      <c r="QZY64" s="460"/>
      <c r="QZZ64" s="460"/>
      <c r="RAA64" s="460"/>
      <c r="RAB64" s="460"/>
      <c r="RAC64" s="460"/>
      <c r="RAD64" s="460"/>
      <c r="RAE64" s="460"/>
      <c r="RAF64" s="460"/>
      <c r="RAG64" s="460"/>
      <c r="RAH64" s="460"/>
      <c r="RAI64" s="460"/>
      <c r="RAJ64" s="460"/>
      <c r="RAK64" s="460"/>
      <c r="RAL64" s="460"/>
      <c r="RAM64" s="460"/>
      <c r="RAN64" s="460"/>
      <c r="RAO64" s="460"/>
      <c r="RAP64" s="460"/>
      <c r="RAQ64" s="460"/>
      <c r="RAR64" s="460"/>
      <c r="RAS64" s="460"/>
      <c r="RAT64" s="460"/>
      <c r="RAU64" s="460"/>
      <c r="RAV64" s="460"/>
      <c r="RAW64" s="460"/>
      <c r="RAX64" s="460"/>
      <c r="RAY64" s="460"/>
      <c r="RAZ64" s="460"/>
      <c r="RBA64" s="460"/>
      <c r="RBB64" s="460"/>
      <c r="RBC64" s="460"/>
      <c r="RBD64" s="460"/>
      <c r="RBE64" s="460"/>
      <c r="RBF64" s="460"/>
      <c r="RBG64" s="460"/>
      <c r="RBH64" s="460"/>
      <c r="RBI64" s="460"/>
      <c r="RBJ64" s="460"/>
      <c r="RBK64" s="460"/>
      <c r="RBL64" s="460"/>
      <c r="RBM64" s="460"/>
      <c r="RBN64" s="460"/>
      <c r="RBO64" s="460"/>
      <c r="RBP64" s="460"/>
      <c r="RBQ64" s="460"/>
      <c r="RBR64" s="460"/>
      <c r="RBS64" s="460"/>
      <c r="RBT64" s="460"/>
      <c r="RBU64" s="460"/>
      <c r="RBV64" s="460"/>
      <c r="RBW64" s="460"/>
      <c r="RBX64" s="460"/>
      <c r="RBY64" s="460"/>
      <c r="RBZ64" s="460"/>
      <c r="RCA64" s="460"/>
      <c r="RCB64" s="460"/>
      <c r="RCC64" s="460"/>
      <c r="RCD64" s="460"/>
      <c r="RCE64" s="460"/>
      <c r="RCF64" s="460"/>
      <c r="RCG64" s="460"/>
      <c r="RCH64" s="460"/>
      <c r="RCI64" s="460"/>
      <c r="RCJ64" s="460"/>
      <c r="RCK64" s="460"/>
      <c r="RCL64" s="460"/>
      <c r="RCM64" s="460"/>
      <c r="RCN64" s="460"/>
      <c r="RCO64" s="460"/>
      <c r="RCP64" s="460"/>
      <c r="RCQ64" s="460"/>
      <c r="RCR64" s="460"/>
      <c r="RCS64" s="460"/>
      <c r="RCT64" s="460"/>
      <c r="RCU64" s="460"/>
      <c r="RCV64" s="460"/>
      <c r="RCW64" s="460"/>
      <c r="RCX64" s="460"/>
      <c r="RCY64" s="460"/>
      <c r="RCZ64" s="460"/>
      <c r="RDA64" s="460"/>
      <c r="RDB64" s="460"/>
      <c r="RDC64" s="460"/>
      <c r="RDD64" s="460"/>
      <c r="RDE64" s="460"/>
      <c r="RDF64" s="460"/>
      <c r="RDG64" s="460"/>
      <c r="RDH64" s="460"/>
      <c r="RDI64" s="460"/>
      <c r="RDJ64" s="460"/>
      <c r="RDK64" s="460"/>
      <c r="RDL64" s="460"/>
      <c r="RDM64" s="460"/>
      <c r="RDN64" s="460"/>
      <c r="RDO64" s="460"/>
      <c r="RDP64" s="460"/>
      <c r="RDQ64" s="460"/>
      <c r="RDR64" s="460"/>
      <c r="RDS64" s="460"/>
      <c r="RDT64" s="460"/>
      <c r="RDU64" s="460"/>
      <c r="RDV64" s="460"/>
      <c r="RDW64" s="460"/>
      <c r="RDX64" s="460"/>
      <c r="RDY64" s="460"/>
      <c r="RDZ64" s="460"/>
      <c r="REA64" s="460"/>
      <c r="REB64" s="460"/>
      <c r="REC64" s="460"/>
      <c r="RED64" s="460"/>
      <c r="REE64" s="460"/>
      <c r="REF64" s="460"/>
      <c r="REG64" s="460"/>
      <c r="REH64" s="460"/>
      <c r="REI64" s="460"/>
      <c r="REJ64" s="460"/>
      <c r="REK64" s="460"/>
      <c r="REL64" s="460"/>
      <c r="REM64" s="460"/>
      <c r="REN64" s="460"/>
      <c r="REO64" s="460"/>
      <c r="REP64" s="460"/>
      <c r="REQ64" s="460"/>
      <c r="RER64" s="460"/>
      <c r="RES64" s="460"/>
      <c r="RET64" s="460"/>
      <c r="REU64" s="460"/>
      <c r="REV64" s="460"/>
      <c r="REW64" s="460"/>
      <c r="REX64" s="460"/>
      <c r="REY64" s="460"/>
      <c r="REZ64" s="460"/>
      <c r="RFA64" s="460"/>
      <c r="RFB64" s="460"/>
      <c r="RFC64" s="460"/>
      <c r="RFD64" s="460"/>
      <c r="RFE64" s="460"/>
      <c r="RFF64" s="460"/>
      <c r="RFG64" s="460"/>
      <c r="RFH64" s="460"/>
      <c r="RFI64" s="460"/>
      <c r="RFJ64" s="460"/>
      <c r="RFK64" s="460"/>
      <c r="RFL64" s="460"/>
      <c r="RFM64" s="460"/>
      <c r="RFN64" s="460"/>
      <c r="RFO64" s="460"/>
      <c r="RFP64" s="460"/>
      <c r="RFQ64" s="460"/>
      <c r="RFR64" s="460"/>
      <c r="RFS64" s="460"/>
      <c r="RFT64" s="460"/>
      <c r="RFU64" s="460"/>
      <c r="RFV64" s="460"/>
      <c r="RFW64" s="460"/>
      <c r="RFX64" s="460"/>
      <c r="RFY64" s="460"/>
      <c r="RFZ64" s="460"/>
      <c r="RGA64" s="460"/>
      <c r="RGB64" s="460"/>
      <c r="RGC64" s="460"/>
      <c r="RGD64" s="460"/>
      <c r="RGE64" s="460"/>
      <c r="RGF64" s="460"/>
      <c r="RGG64" s="460"/>
      <c r="RGH64" s="460"/>
      <c r="RGI64" s="460"/>
      <c r="RGJ64" s="460"/>
      <c r="RGK64" s="460"/>
      <c r="RGL64" s="460"/>
      <c r="RGM64" s="460"/>
      <c r="RGN64" s="460"/>
      <c r="RGO64" s="460"/>
      <c r="RGP64" s="460"/>
      <c r="RGQ64" s="460"/>
      <c r="RGR64" s="460"/>
      <c r="RGS64" s="460"/>
      <c r="RGT64" s="460"/>
      <c r="RGU64" s="460"/>
      <c r="RGV64" s="460"/>
      <c r="RGW64" s="460"/>
      <c r="RGX64" s="460"/>
      <c r="RGY64" s="460"/>
      <c r="RGZ64" s="460"/>
      <c r="RHA64" s="460"/>
      <c r="RHB64" s="460"/>
      <c r="RHC64" s="460"/>
      <c r="RHD64" s="460"/>
      <c r="RHE64" s="460"/>
      <c r="RHF64" s="460"/>
      <c r="RHG64" s="460"/>
      <c r="RHH64" s="460"/>
      <c r="RHI64" s="460"/>
      <c r="RHJ64" s="460"/>
      <c r="RHK64" s="460"/>
      <c r="RHL64" s="460"/>
      <c r="RHM64" s="460"/>
      <c r="RHN64" s="460"/>
      <c r="RHO64" s="460"/>
      <c r="RHP64" s="460"/>
      <c r="RHQ64" s="460"/>
      <c r="RHR64" s="460"/>
      <c r="RHS64" s="460"/>
      <c r="RHT64" s="460"/>
      <c r="RHU64" s="460"/>
      <c r="RHV64" s="460"/>
      <c r="RHW64" s="460"/>
      <c r="RHX64" s="460"/>
      <c r="RHY64" s="460"/>
      <c r="RHZ64" s="460"/>
      <c r="RIA64" s="460"/>
      <c r="RIB64" s="460"/>
      <c r="RIC64" s="460"/>
      <c r="RID64" s="460"/>
      <c r="RIE64" s="460"/>
      <c r="RIF64" s="460"/>
      <c r="RIG64" s="460"/>
      <c r="RIH64" s="460"/>
      <c r="RII64" s="460"/>
      <c r="RIJ64" s="460"/>
      <c r="RIK64" s="460"/>
      <c r="RIL64" s="460"/>
      <c r="RIM64" s="460"/>
      <c r="RIN64" s="460"/>
      <c r="RIO64" s="460"/>
      <c r="RIP64" s="460"/>
      <c r="RIQ64" s="460"/>
      <c r="RIR64" s="460"/>
      <c r="RIS64" s="460"/>
      <c r="RIT64" s="460"/>
      <c r="RIU64" s="460"/>
      <c r="RIV64" s="460"/>
      <c r="RIW64" s="460"/>
      <c r="RIX64" s="460"/>
      <c r="RIY64" s="460"/>
      <c r="RIZ64" s="460"/>
      <c r="RJA64" s="460"/>
      <c r="RJB64" s="460"/>
      <c r="RJC64" s="460"/>
      <c r="RJD64" s="460"/>
      <c r="RJE64" s="460"/>
      <c r="RJF64" s="460"/>
      <c r="RJG64" s="460"/>
      <c r="RJH64" s="460"/>
      <c r="RJI64" s="460"/>
      <c r="RJJ64" s="460"/>
      <c r="RJK64" s="460"/>
      <c r="RJL64" s="460"/>
      <c r="RJM64" s="460"/>
      <c r="RJN64" s="460"/>
      <c r="RJO64" s="460"/>
      <c r="RJP64" s="460"/>
      <c r="RJQ64" s="460"/>
      <c r="RJR64" s="460"/>
      <c r="RJS64" s="460"/>
      <c r="RJT64" s="460"/>
      <c r="RJU64" s="460"/>
      <c r="RJV64" s="460"/>
      <c r="RJW64" s="460"/>
      <c r="RJX64" s="460"/>
      <c r="RJY64" s="460"/>
      <c r="RJZ64" s="460"/>
      <c r="RKA64" s="460"/>
      <c r="RKB64" s="460"/>
      <c r="RKC64" s="460"/>
      <c r="RKD64" s="460"/>
      <c r="RKE64" s="460"/>
      <c r="RKF64" s="460"/>
      <c r="RKG64" s="460"/>
      <c r="RKH64" s="460"/>
      <c r="RKI64" s="460"/>
      <c r="RKJ64" s="460"/>
      <c r="RKK64" s="460"/>
      <c r="RKL64" s="460"/>
      <c r="RKM64" s="460"/>
      <c r="RKN64" s="460"/>
      <c r="RKO64" s="460"/>
      <c r="RKP64" s="460"/>
      <c r="RKQ64" s="460"/>
      <c r="RKR64" s="460"/>
      <c r="RKS64" s="460"/>
      <c r="RKT64" s="460"/>
      <c r="RKU64" s="460"/>
      <c r="RKV64" s="460"/>
      <c r="RKW64" s="460"/>
      <c r="RKX64" s="460"/>
      <c r="RKY64" s="460"/>
      <c r="RKZ64" s="460"/>
      <c r="RLA64" s="460"/>
      <c r="RLB64" s="460"/>
      <c r="RLC64" s="460"/>
      <c r="RLD64" s="460"/>
      <c r="RLE64" s="460"/>
      <c r="RLF64" s="460"/>
      <c r="RLG64" s="460"/>
      <c r="RLH64" s="460"/>
      <c r="RLI64" s="460"/>
      <c r="RLJ64" s="460"/>
      <c r="RLK64" s="460"/>
      <c r="RLL64" s="460"/>
      <c r="RLM64" s="460"/>
      <c r="RLN64" s="460"/>
      <c r="RLO64" s="460"/>
      <c r="RLP64" s="460"/>
      <c r="RLQ64" s="460"/>
      <c r="RLR64" s="460"/>
      <c r="RLS64" s="460"/>
      <c r="RLT64" s="460"/>
      <c r="RLU64" s="460"/>
      <c r="RLV64" s="460"/>
      <c r="RLW64" s="460"/>
      <c r="RLX64" s="460"/>
      <c r="RLY64" s="460"/>
      <c r="RLZ64" s="460"/>
      <c r="RMA64" s="460"/>
      <c r="RMB64" s="460"/>
      <c r="RMC64" s="460"/>
      <c r="RMD64" s="460"/>
      <c r="RME64" s="460"/>
      <c r="RMF64" s="460"/>
      <c r="RMG64" s="460"/>
      <c r="RMH64" s="460"/>
      <c r="RMI64" s="460"/>
      <c r="RMJ64" s="460"/>
      <c r="RMK64" s="460"/>
      <c r="RML64" s="460"/>
      <c r="RMM64" s="460"/>
      <c r="RMN64" s="460"/>
      <c r="RMO64" s="460"/>
      <c r="RMP64" s="460"/>
      <c r="RMQ64" s="460"/>
      <c r="RMR64" s="460"/>
      <c r="RMS64" s="460"/>
      <c r="RMT64" s="460"/>
      <c r="RMU64" s="460"/>
      <c r="RMV64" s="460"/>
      <c r="RMW64" s="460"/>
      <c r="RMX64" s="460"/>
      <c r="RMY64" s="460"/>
      <c r="RMZ64" s="460"/>
      <c r="RNA64" s="460"/>
      <c r="RNB64" s="460"/>
      <c r="RNC64" s="460"/>
      <c r="RND64" s="460"/>
      <c r="RNE64" s="460"/>
      <c r="RNF64" s="460"/>
      <c r="RNG64" s="460"/>
      <c r="RNH64" s="460"/>
      <c r="RNI64" s="460"/>
      <c r="RNJ64" s="460"/>
      <c r="RNK64" s="460"/>
      <c r="RNL64" s="460"/>
      <c r="RNM64" s="460"/>
      <c r="RNN64" s="460"/>
      <c r="RNO64" s="460"/>
      <c r="RNP64" s="460"/>
      <c r="RNQ64" s="460"/>
      <c r="RNR64" s="460"/>
      <c r="RNS64" s="460"/>
      <c r="RNT64" s="460"/>
      <c r="RNU64" s="460"/>
      <c r="RNV64" s="460"/>
      <c r="RNW64" s="460"/>
      <c r="RNX64" s="460"/>
      <c r="RNY64" s="460"/>
      <c r="RNZ64" s="460"/>
      <c r="ROA64" s="460"/>
      <c r="ROB64" s="460"/>
      <c r="ROC64" s="460"/>
      <c r="ROD64" s="460"/>
      <c r="ROE64" s="460"/>
      <c r="ROF64" s="460"/>
      <c r="ROG64" s="460"/>
      <c r="ROH64" s="460"/>
      <c r="ROI64" s="460"/>
      <c r="ROJ64" s="460"/>
      <c r="ROK64" s="460"/>
      <c r="ROL64" s="460"/>
      <c r="ROM64" s="460"/>
      <c r="RON64" s="460"/>
      <c r="ROO64" s="460"/>
      <c r="ROP64" s="460"/>
      <c r="ROQ64" s="460"/>
      <c r="ROR64" s="460"/>
      <c r="ROS64" s="460"/>
      <c r="ROT64" s="460"/>
      <c r="ROU64" s="460"/>
      <c r="ROV64" s="460"/>
      <c r="ROW64" s="460"/>
      <c r="ROX64" s="460"/>
      <c r="ROY64" s="460"/>
      <c r="ROZ64" s="460"/>
      <c r="RPA64" s="460"/>
      <c r="RPB64" s="460"/>
      <c r="RPC64" s="460"/>
      <c r="RPD64" s="460"/>
      <c r="RPE64" s="460"/>
      <c r="RPF64" s="460"/>
      <c r="RPG64" s="460"/>
      <c r="RPH64" s="460"/>
      <c r="RPI64" s="460"/>
      <c r="RPJ64" s="460"/>
      <c r="RPK64" s="460"/>
      <c r="RPL64" s="460"/>
      <c r="RPM64" s="460"/>
      <c r="RPN64" s="460"/>
      <c r="RPO64" s="460"/>
      <c r="RPP64" s="460"/>
      <c r="RPQ64" s="460"/>
      <c r="RPR64" s="460"/>
      <c r="RPS64" s="460"/>
      <c r="RPT64" s="460"/>
      <c r="RPU64" s="460"/>
      <c r="RPV64" s="460"/>
      <c r="RPW64" s="460"/>
      <c r="RPX64" s="460"/>
      <c r="RPY64" s="460"/>
      <c r="RPZ64" s="460"/>
      <c r="RQA64" s="460"/>
      <c r="RQB64" s="460"/>
      <c r="RQC64" s="460"/>
      <c r="RQD64" s="460"/>
      <c r="RQE64" s="460"/>
      <c r="RQF64" s="460"/>
      <c r="RQG64" s="460"/>
      <c r="RQH64" s="460"/>
      <c r="RQI64" s="460"/>
      <c r="RQJ64" s="460"/>
      <c r="RQK64" s="460"/>
      <c r="RQL64" s="460"/>
      <c r="RQM64" s="460"/>
      <c r="RQN64" s="460"/>
      <c r="RQO64" s="460"/>
      <c r="RQP64" s="460"/>
      <c r="RQQ64" s="460"/>
      <c r="RQR64" s="460"/>
      <c r="RQS64" s="460"/>
      <c r="RQT64" s="460"/>
      <c r="RQU64" s="460"/>
      <c r="RQV64" s="460"/>
      <c r="RQW64" s="460"/>
      <c r="RQX64" s="460"/>
      <c r="RQY64" s="460"/>
      <c r="RQZ64" s="460"/>
      <c r="RRA64" s="460"/>
      <c r="RRB64" s="460"/>
      <c r="RRC64" s="460"/>
      <c r="RRD64" s="460"/>
      <c r="RRE64" s="460"/>
      <c r="RRF64" s="460"/>
      <c r="RRG64" s="460"/>
      <c r="RRH64" s="460"/>
      <c r="RRI64" s="460"/>
      <c r="RRJ64" s="460"/>
      <c r="RRK64" s="460"/>
      <c r="RRL64" s="460"/>
      <c r="RRM64" s="460"/>
      <c r="RRN64" s="460"/>
      <c r="RRO64" s="460"/>
      <c r="RRP64" s="460"/>
      <c r="RRQ64" s="460"/>
      <c r="RRR64" s="460"/>
      <c r="RRS64" s="460"/>
      <c r="RRT64" s="460"/>
      <c r="RRU64" s="460"/>
      <c r="RRV64" s="460"/>
      <c r="RRW64" s="460"/>
      <c r="RRX64" s="460"/>
      <c r="RRY64" s="460"/>
      <c r="RRZ64" s="460"/>
      <c r="RSA64" s="460"/>
      <c r="RSB64" s="460"/>
      <c r="RSC64" s="460"/>
      <c r="RSD64" s="460"/>
      <c r="RSE64" s="460"/>
      <c r="RSF64" s="460"/>
      <c r="RSG64" s="460"/>
      <c r="RSH64" s="460"/>
      <c r="RSI64" s="460"/>
      <c r="RSJ64" s="460"/>
      <c r="RSK64" s="460"/>
      <c r="RSL64" s="460"/>
      <c r="RSM64" s="460"/>
      <c r="RSN64" s="460"/>
      <c r="RSO64" s="460"/>
      <c r="RSP64" s="460"/>
      <c r="RSQ64" s="460"/>
      <c r="RSR64" s="460"/>
      <c r="RSS64" s="460"/>
      <c r="RST64" s="460"/>
      <c r="RSU64" s="460"/>
      <c r="RSV64" s="460"/>
      <c r="RSW64" s="460"/>
      <c r="RSX64" s="460"/>
      <c r="RSY64" s="460"/>
      <c r="RSZ64" s="460"/>
      <c r="RTA64" s="460"/>
      <c r="RTB64" s="460"/>
      <c r="RTC64" s="460"/>
      <c r="RTD64" s="460"/>
      <c r="RTE64" s="460"/>
      <c r="RTF64" s="460"/>
      <c r="RTG64" s="460"/>
      <c r="RTH64" s="460"/>
      <c r="RTI64" s="460"/>
      <c r="RTJ64" s="460"/>
      <c r="RTK64" s="460"/>
      <c r="RTL64" s="460"/>
      <c r="RTM64" s="460"/>
      <c r="RTN64" s="460"/>
      <c r="RTO64" s="460"/>
      <c r="RTP64" s="460"/>
      <c r="RTQ64" s="460"/>
      <c r="RTR64" s="460"/>
      <c r="RTS64" s="460"/>
      <c r="RTT64" s="460"/>
      <c r="RTU64" s="460"/>
      <c r="RTV64" s="460"/>
      <c r="RTW64" s="460"/>
      <c r="RTX64" s="460"/>
      <c r="RTY64" s="460"/>
      <c r="RTZ64" s="460"/>
      <c r="RUA64" s="460"/>
      <c r="RUB64" s="460"/>
      <c r="RUC64" s="460"/>
      <c r="RUD64" s="460"/>
      <c r="RUE64" s="460"/>
      <c r="RUF64" s="460"/>
      <c r="RUG64" s="460"/>
      <c r="RUH64" s="460"/>
      <c r="RUI64" s="460"/>
      <c r="RUJ64" s="460"/>
      <c r="RUK64" s="460"/>
      <c r="RUL64" s="460"/>
      <c r="RUM64" s="460"/>
      <c r="RUN64" s="460"/>
      <c r="RUO64" s="460"/>
      <c r="RUP64" s="460"/>
      <c r="RUQ64" s="460"/>
      <c r="RUR64" s="460"/>
      <c r="RUS64" s="460"/>
      <c r="RUT64" s="460"/>
      <c r="RUU64" s="460"/>
      <c r="RUV64" s="460"/>
      <c r="RUW64" s="460"/>
      <c r="RUX64" s="460"/>
      <c r="RUY64" s="460"/>
      <c r="RUZ64" s="460"/>
      <c r="RVA64" s="460"/>
      <c r="RVB64" s="460"/>
      <c r="RVC64" s="460"/>
      <c r="RVD64" s="460"/>
      <c r="RVE64" s="460"/>
      <c r="RVF64" s="460"/>
      <c r="RVG64" s="460"/>
      <c r="RVH64" s="460"/>
      <c r="RVI64" s="460"/>
      <c r="RVJ64" s="460"/>
      <c r="RVK64" s="460"/>
      <c r="RVL64" s="460"/>
      <c r="RVM64" s="460"/>
      <c r="RVN64" s="460"/>
      <c r="RVO64" s="460"/>
      <c r="RVP64" s="460"/>
      <c r="RVQ64" s="460"/>
      <c r="RVR64" s="460"/>
      <c r="RVS64" s="460"/>
      <c r="RVT64" s="460"/>
      <c r="RVU64" s="460"/>
      <c r="RVV64" s="460"/>
      <c r="RVW64" s="460"/>
      <c r="RVX64" s="460"/>
      <c r="RVY64" s="460"/>
      <c r="RVZ64" s="460"/>
      <c r="RWA64" s="460"/>
      <c r="RWB64" s="460"/>
      <c r="RWC64" s="460"/>
      <c r="RWD64" s="460"/>
      <c r="RWE64" s="460"/>
      <c r="RWF64" s="460"/>
      <c r="RWG64" s="460"/>
      <c r="RWH64" s="460"/>
      <c r="RWI64" s="460"/>
      <c r="RWJ64" s="460"/>
      <c r="RWK64" s="460"/>
      <c r="RWL64" s="460"/>
      <c r="RWM64" s="460"/>
      <c r="RWN64" s="460"/>
      <c r="RWO64" s="460"/>
      <c r="RWP64" s="460"/>
      <c r="RWQ64" s="460"/>
      <c r="RWR64" s="460"/>
      <c r="RWS64" s="460"/>
      <c r="RWT64" s="460"/>
      <c r="RWU64" s="460"/>
      <c r="RWV64" s="460"/>
      <c r="RWW64" s="460"/>
      <c r="RWX64" s="460"/>
      <c r="RWY64" s="460"/>
      <c r="RWZ64" s="460"/>
      <c r="RXA64" s="460"/>
      <c r="RXB64" s="460"/>
      <c r="RXC64" s="460"/>
      <c r="RXD64" s="460"/>
      <c r="RXE64" s="460"/>
      <c r="RXF64" s="460"/>
      <c r="RXG64" s="460"/>
      <c r="RXH64" s="460"/>
      <c r="RXI64" s="460"/>
      <c r="RXJ64" s="460"/>
      <c r="RXK64" s="460"/>
      <c r="RXL64" s="460"/>
      <c r="RXM64" s="460"/>
      <c r="RXN64" s="460"/>
      <c r="RXO64" s="460"/>
      <c r="RXP64" s="460"/>
      <c r="RXQ64" s="460"/>
      <c r="RXR64" s="460"/>
      <c r="RXS64" s="460"/>
      <c r="RXT64" s="460"/>
      <c r="RXU64" s="460"/>
      <c r="RXV64" s="460"/>
      <c r="RXW64" s="460"/>
      <c r="RXX64" s="460"/>
      <c r="RXY64" s="460"/>
      <c r="RXZ64" s="460"/>
      <c r="RYA64" s="460"/>
      <c r="RYB64" s="460"/>
      <c r="RYC64" s="460"/>
      <c r="RYD64" s="460"/>
      <c r="RYE64" s="460"/>
      <c r="RYF64" s="460"/>
      <c r="RYG64" s="460"/>
      <c r="RYH64" s="460"/>
      <c r="RYI64" s="460"/>
      <c r="RYJ64" s="460"/>
      <c r="RYK64" s="460"/>
      <c r="RYL64" s="460"/>
      <c r="RYM64" s="460"/>
      <c r="RYN64" s="460"/>
      <c r="RYO64" s="460"/>
      <c r="RYP64" s="460"/>
      <c r="RYQ64" s="460"/>
      <c r="RYR64" s="460"/>
      <c r="RYS64" s="460"/>
      <c r="RYT64" s="460"/>
      <c r="RYU64" s="460"/>
      <c r="RYV64" s="460"/>
      <c r="RYW64" s="460"/>
      <c r="RYX64" s="460"/>
      <c r="RYY64" s="460"/>
      <c r="RYZ64" s="460"/>
      <c r="RZA64" s="460"/>
      <c r="RZB64" s="460"/>
      <c r="RZC64" s="460"/>
      <c r="RZD64" s="460"/>
      <c r="RZE64" s="460"/>
      <c r="RZF64" s="460"/>
      <c r="RZG64" s="460"/>
      <c r="RZH64" s="460"/>
      <c r="RZI64" s="460"/>
      <c r="RZJ64" s="460"/>
      <c r="RZK64" s="460"/>
      <c r="RZL64" s="460"/>
      <c r="RZM64" s="460"/>
      <c r="RZN64" s="460"/>
      <c r="RZO64" s="460"/>
      <c r="RZP64" s="460"/>
      <c r="RZQ64" s="460"/>
      <c r="RZR64" s="460"/>
      <c r="RZS64" s="460"/>
      <c r="RZT64" s="460"/>
      <c r="RZU64" s="460"/>
      <c r="RZV64" s="460"/>
      <c r="RZW64" s="460"/>
      <c r="RZX64" s="460"/>
      <c r="RZY64" s="460"/>
      <c r="RZZ64" s="460"/>
      <c r="SAA64" s="460"/>
      <c r="SAB64" s="460"/>
      <c r="SAC64" s="460"/>
      <c r="SAD64" s="460"/>
      <c r="SAE64" s="460"/>
      <c r="SAF64" s="460"/>
      <c r="SAG64" s="460"/>
      <c r="SAH64" s="460"/>
      <c r="SAI64" s="460"/>
      <c r="SAJ64" s="460"/>
      <c r="SAK64" s="460"/>
      <c r="SAL64" s="460"/>
      <c r="SAM64" s="460"/>
      <c r="SAN64" s="460"/>
      <c r="SAO64" s="460"/>
      <c r="SAP64" s="460"/>
      <c r="SAQ64" s="460"/>
      <c r="SAR64" s="460"/>
      <c r="SAS64" s="460"/>
      <c r="SAT64" s="460"/>
      <c r="SAU64" s="460"/>
      <c r="SAV64" s="460"/>
      <c r="SAW64" s="460"/>
      <c r="SAX64" s="460"/>
      <c r="SAY64" s="460"/>
      <c r="SAZ64" s="460"/>
      <c r="SBA64" s="460"/>
      <c r="SBB64" s="460"/>
      <c r="SBC64" s="460"/>
      <c r="SBD64" s="460"/>
      <c r="SBE64" s="460"/>
      <c r="SBF64" s="460"/>
      <c r="SBG64" s="460"/>
      <c r="SBH64" s="460"/>
      <c r="SBI64" s="460"/>
      <c r="SBJ64" s="460"/>
      <c r="SBK64" s="460"/>
      <c r="SBL64" s="460"/>
      <c r="SBM64" s="460"/>
      <c r="SBN64" s="460"/>
      <c r="SBO64" s="460"/>
      <c r="SBP64" s="460"/>
      <c r="SBQ64" s="460"/>
      <c r="SBR64" s="460"/>
      <c r="SBS64" s="460"/>
      <c r="SBT64" s="460"/>
      <c r="SBU64" s="460"/>
      <c r="SBV64" s="460"/>
      <c r="SBW64" s="460"/>
      <c r="SBX64" s="460"/>
      <c r="SBY64" s="460"/>
      <c r="SBZ64" s="460"/>
      <c r="SCA64" s="460"/>
      <c r="SCB64" s="460"/>
      <c r="SCC64" s="460"/>
      <c r="SCD64" s="460"/>
      <c r="SCE64" s="460"/>
      <c r="SCF64" s="460"/>
      <c r="SCG64" s="460"/>
      <c r="SCH64" s="460"/>
      <c r="SCI64" s="460"/>
      <c r="SCJ64" s="460"/>
      <c r="SCK64" s="460"/>
      <c r="SCL64" s="460"/>
      <c r="SCM64" s="460"/>
      <c r="SCN64" s="460"/>
      <c r="SCO64" s="460"/>
      <c r="SCP64" s="460"/>
      <c r="SCQ64" s="460"/>
      <c r="SCR64" s="460"/>
      <c r="SCS64" s="460"/>
      <c r="SCT64" s="460"/>
      <c r="SCU64" s="460"/>
      <c r="SCV64" s="460"/>
      <c r="SCW64" s="460"/>
      <c r="SCX64" s="460"/>
      <c r="SCY64" s="460"/>
      <c r="SCZ64" s="460"/>
      <c r="SDA64" s="460"/>
      <c r="SDB64" s="460"/>
      <c r="SDC64" s="460"/>
      <c r="SDD64" s="460"/>
      <c r="SDE64" s="460"/>
      <c r="SDF64" s="460"/>
      <c r="SDG64" s="460"/>
      <c r="SDH64" s="460"/>
      <c r="SDI64" s="460"/>
      <c r="SDJ64" s="460"/>
      <c r="SDK64" s="460"/>
      <c r="SDL64" s="460"/>
      <c r="SDM64" s="460"/>
      <c r="SDN64" s="460"/>
      <c r="SDO64" s="460"/>
      <c r="SDP64" s="460"/>
      <c r="SDQ64" s="460"/>
      <c r="SDR64" s="460"/>
      <c r="SDS64" s="460"/>
      <c r="SDT64" s="460"/>
      <c r="SDU64" s="460"/>
      <c r="SDV64" s="460"/>
      <c r="SDW64" s="460"/>
      <c r="SDX64" s="460"/>
      <c r="SDY64" s="460"/>
      <c r="SDZ64" s="460"/>
      <c r="SEA64" s="460"/>
      <c r="SEB64" s="460"/>
      <c r="SEC64" s="460"/>
      <c r="SED64" s="460"/>
      <c r="SEE64" s="460"/>
      <c r="SEF64" s="460"/>
      <c r="SEG64" s="460"/>
      <c r="SEH64" s="460"/>
      <c r="SEI64" s="460"/>
      <c r="SEJ64" s="460"/>
      <c r="SEK64" s="460"/>
      <c r="SEL64" s="460"/>
      <c r="SEM64" s="460"/>
      <c r="SEN64" s="460"/>
      <c r="SEO64" s="460"/>
      <c r="SEP64" s="460"/>
      <c r="SEQ64" s="460"/>
      <c r="SER64" s="460"/>
      <c r="SES64" s="460"/>
      <c r="SET64" s="460"/>
      <c r="SEU64" s="460"/>
      <c r="SEV64" s="460"/>
      <c r="SEW64" s="460"/>
      <c r="SEX64" s="460"/>
      <c r="SEY64" s="460"/>
      <c r="SEZ64" s="460"/>
      <c r="SFA64" s="460"/>
      <c r="SFB64" s="460"/>
      <c r="SFC64" s="460"/>
      <c r="SFD64" s="460"/>
      <c r="SFE64" s="460"/>
      <c r="SFF64" s="460"/>
      <c r="SFG64" s="460"/>
      <c r="SFH64" s="460"/>
      <c r="SFI64" s="460"/>
      <c r="SFJ64" s="460"/>
      <c r="SFK64" s="460"/>
      <c r="SFL64" s="460"/>
      <c r="SFM64" s="460"/>
      <c r="SFN64" s="460"/>
      <c r="SFO64" s="460"/>
      <c r="SFP64" s="460"/>
      <c r="SFQ64" s="460"/>
      <c r="SFR64" s="460"/>
      <c r="SFS64" s="460"/>
      <c r="SFT64" s="460"/>
      <c r="SFU64" s="460"/>
      <c r="SFV64" s="460"/>
      <c r="SFW64" s="460"/>
      <c r="SFX64" s="460"/>
      <c r="SFY64" s="460"/>
      <c r="SFZ64" s="460"/>
      <c r="SGA64" s="460"/>
      <c r="SGB64" s="460"/>
      <c r="SGC64" s="460"/>
      <c r="SGD64" s="460"/>
      <c r="SGE64" s="460"/>
      <c r="SGF64" s="460"/>
      <c r="SGG64" s="460"/>
      <c r="SGH64" s="460"/>
      <c r="SGI64" s="460"/>
      <c r="SGJ64" s="460"/>
      <c r="SGK64" s="460"/>
      <c r="SGL64" s="460"/>
      <c r="SGM64" s="460"/>
      <c r="SGN64" s="460"/>
      <c r="SGO64" s="460"/>
      <c r="SGP64" s="460"/>
      <c r="SGQ64" s="460"/>
      <c r="SGR64" s="460"/>
      <c r="SGS64" s="460"/>
      <c r="SGT64" s="460"/>
      <c r="SGU64" s="460"/>
      <c r="SGV64" s="460"/>
      <c r="SGW64" s="460"/>
      <c r="SGX64" s="460"/>
      <c r="SGY64" s="460"/>
      <c r="SGZ64" s="460"/>
      <c r="SHA64" s="460"/>
      <c r="SHB64" s="460"/>
      <c r="SHC64" s="460"/>
      <c r="SHD64" s="460"/>
      <c r="SHE64" s="460"/>
      <c r="SHF64" s="460"/>
      <c r="SHG64" s="460"/>
      <c r="SHH64" s="460"/>
      <c r="SHI64" s="460"/>
      <c r="SHJ64" s="460"/>
      <c r="SHK64" s="460"/>
      <c r="SHL64" s="460"/>
      <c r="SHM64" s="460"/>
      <c r="SHN64" s="460"/>
      <c r="SHO64" s="460"/>
      <c r="SHP64" s="460"/>
      <c r="SHQ64" s="460"/>
      <c r="SHR64" s="460"/>
      <c r="SHS64" s="460"/>
      <c r="SHT64" s="460"/>
      <c r="SHU64" s="460"/>
      <c r="SHV64" s="460"/>
      <c r="SHW64" s="460"/>
      <c r="SHX64" s="460"/>
      <c r="SHY64" s="460"/>
      <c r="SHZ64" s="460"/>
      <c r="SIA64" s="460"/>
      <c r="SIB64" s="460"/>
      <c r="SIC64" s="460"/>
      <c r="SID64" s="460"/>
      <c r="SIE64" s="460"/>
      <c r="SIF64" s="460"/>
      <c r="SIG64" s="460"/>
      <c r="SIH64" s="460"/>
      <c r="SII64" s="460"/>
      <c r="SIJ64" s="460"/>
      <c r="SIK64" s="460"/>
      <c r="SIL64" s="460"/>
      <c r="SIM64" s="460"/>
      <c r="SIN64" s="460"/>
      <c r="SIO64" s="460"/>
      <c r="SIP64" s="460"/>
      <c r="SIQ64" s="460"/>
      <c r="SIR64" s="460"/>
      <c r="SIS64" s="460"/>
      <c r="SIT64" s="460"/>
      <c r="SIU64" s="460"/>
      <c r="SIV64" s="460"/>
      <c r="SIW64" s="460"/>
      <c r="SIX64" s="460"/>
      <c r="SIY64" s="460"/>
      <c r="SIZ64" s="460"/>
      <c r="SJA64" s="460"/>
      <c r="SJB64" s="460"/>
      <c r="SJC64" s="460"/>
      <c r="SJD64" s="460"/>
      <c r="SJE64" s="460"/>
      <c r="SJF64" s="460"/>
      <c r="SJG64" s="460"/>
      <c r="SJH64" s="460"/>
      <c r="SJI64" s="460"/>
      <c r="SJJ64" s="460"/>
      <c r="SJK64" s="460"/>
      <c r="SJL64" s="460"/>
      <c r="SJM64" s="460"/>
      <c r="SJN64" s="460"/>
      <c r="SJO64" s="460"/>
      <c r="SJP64" s="460"/>
      <c r="SJQ64" s="460"/>
      <c r="SJR64" s="460"/>
      <c r="SJS64" s="460"/>
      <c r="SJT64" s="460"/>
      <c r="SJU64" s="460"/>
      <c r="SJV64" s="460"/>
      <c r="SJW64" s="460"/>
      <c r="SJX64" s="460"/>
      <c r="SJY64" s="460"/>
      <c r="SJZ64" s="460"/>
      <c r="SKA64" s="460"/>
      <c r="SKB64" s="460"/>
      <c r="SKC64" s="460"/>
      <c r="SKD64" s="460"/>
      <c r="SKE64" s="460"/>
      <c r="SKF64" s="460"/>
      <c r="SKG64" s="460"/>
      <c r="SKH64" s="460"/>
      <c r="SKI64" s="460"/>
      <c r="SKJ64" s="460"/>
      <c r="SKK64" s="460"/>
      <c r="SKL64" s="460"/>
      <c r="SKM64" s="460"/>
      <c r="SKN64" s="460"/>
      <c r="SKO64" s="460"/>
      <c r="SKP64" s="460"/>
      <c r="SKQ64" s="460"/>
      <c r="SKR64" s="460"/>
      <c r="SKS64" s="460"/>
      <c r="SKT64" s="460"/>
      <c r="SKU64" s="460"/>
      <c r="SKV64" s="460"/>
      <c r="SKW64" s="460"/>
      <c r="SKX64" s="460"/>
      <c r="SKY64" s="460"/>
      <c r="SKZ64" s="460"/>
      <c r="SLA64" s="460"/>
      <c r="SLB64" s="460"/>
      <c r="SLC64" s="460"/>
      <c r="SLD64" s="460"/>
      <c r="SLE64" s="460"/>
      <c r="SLF64" s="460"/>
      <c r="SLG64" s="460"/>
      <c r="SLH64" s="460"/>
      <c r="SLI64" s="460"/>
      <c r="SLJ64" s="460"/>
      <c r="SLK64" s="460"/>
      <c r="SLL64" s="460"/>
      <c r="SLM64" s="460"/>
      <c r="SLN64" s="460"/>
      <c r="SLO64" s="460"/>
      <c r="SLP64" s="460"/>
      <c r="SLQ64" s="460"/>
      <c r="SLR64" s="460"/>
      <c r="SLS64" s="460"/>
      <c r="SLT64" s="460"/>
      <c r="SLU64" s="460"/>
      <c r="SLV64" s="460"/>
      <c r="SLW64" s="460"/>
      <c r="SLX64" s="460"/>
      <c r="SLY64" s="460"/>
      <c r="SLZ64" s="460"/>
      <c r="SMA64" s="460"/>
      <c r="SMB64" s="460"/>
      <c r="SMC64" s="460"/>
      <c r="SMD64" s="460"/>
      <c r="SME64" s="460"/>
      <c r="SMF64" s="460"/>
      <c r="SMG64" s="460"/>
      <c r="SMH64" s="460"/>
      <c r="SMI64" s="460"/>
      <c r="SMJ64" s="460"/>
      <c r="SMK64" s="460"/>
      <c r="SML64" s="460"/>
      <c r="SMM64" s="460"/>
      <c r="SMN64" s="460"/>
      <c r="SMO64" s="460"/>
      <c r="SMP64" s="460"/>
      <c r="SMQ64" s="460"/>
      <c r="SMR64" s="460"/>
      <c r="SMS64" s="460"/>
      <c r="SMT64" s="460"/>
      <c r="SMU64" s="460"/>
      <c r="SMV64" s="460"/>
      <c r="SMW64" s="460"/>
      <c r="SMX64" s="460"/>
      <c r="SMY64" s="460"/>
      <c r="SMZ64" s="460"/>
      <c r="SNA64" s="460"/>
      <c r="SNB64" s="460"/>
      <c r="SNC64" s="460"/>
      <c r="SND64" s="460"/>
      <c r="SNE64" s="460"/>
      <c r="SNF64" s="460"/>
      <c r="SNG64" s="460"/>
      <c r="SNH64" s="460"/>
      <c r="SNI64" s="460"/>
      <c r="SNJ64" s="460"/>
      <c r="SNK64" s="460"/>
      <c r="SNL64" s="460"/>
      <c r="SNM64" s="460"/>
      <c r="SNN64" s="460"/>
      <c r="SNO64" s="460"/>
      <c r="SNP64" s="460"/>
      <c r="SNQ64" s="460"/>
      <c r="SNR64" s="460"/>
      <c r="SNS64" s="460"/>
      <c r="SNT64" s="460"/>
      <c r="SNU64" s="460"/>
      <c r="SNV64" s="460"/>
      <c r="SNW64" s="460"/>
      <c r="SNX64" s="460"/>
      <c r="SNY64" s="460"/>
      <c r="SNZ64" s="460"/>
      <c r="SOA64" s="460"/>
      <c r="SOB64" s="460"/>
      <c r="SOC64" s="460"/>
      <c r="SOD64" s="460"/>
      <c r="SOE64" s="460"/>
      <c r="SOF64" s="460"/>
      <c r="SOG64" s="460"/>
      <c r="SOH64" s="460"/>
      <c r="SOI64" s="460"/>
      <c r="SOJ64" s="460"/>
      <c r="SOK64" s="460"/>
      <c r="SOL64" s="460"/>
      <c r="SOM64" s="460"/>
      <c r="SON64" s="460"/>
      <c r="SOO64" s="460"/>
      <c r="SOP64" s="460"/>
      <c r="SOQ64" s="460"/>
      <c r="SOR64" s="460"/>
      <c r="SOS64" s="460"/>
      <c r="SOT64" s="460"/>
      <c r="SOU64" s="460"/>
      <c r="SOV64" s="460"/>
      <c r="SOW64" s="460"/>
      <c r="SOX64" s="460"/>
      <c r="SOY64" s="460"/>
      <c r="SOZ64" s="460"/>
      <c r="SPA64" s="460"/>
      <c r="SPB64" s="460"/>
      <c r="SPC64" s="460"/>
      <c r="SPD64" s="460"/>
      <c r="SPE64" s="460"/>
      <c r="SPF64" s="460"/>
      <c r="SPG64" s="460"/>
      <c r="SPH64" s="460"/>
      <c r="SPI64" s="460"/>
      <c r="SPJ64" s="460"/>
      <c r="SPK64" s="460"/>
      <c r="SPL64" s="460"/>
      <c r="SPM64" s="460"/>
      <c r="SPN64" s="460"/>
      <c r="SPO64" s="460"/>
      <c r="SPP64" s="460"/>
      <c r="SPQ64" s="460"/>
      <c r="SPR64" s="460"/>
      <c r="SPS64" s="460"/>
      <c r="SPT64" s="460"/>
      <c r="SPU64" s="460"/>
      <c r="SPV64" s="460"/>
      <c r="SPW64" s="460"/>
      <c r="SPX64" s="460"/>
      <c r="SPY64" s="460"/>
      <c r="SPZ64" s="460"/>
      <c r="SQA64" s="460"/>
      <c r="SQB64" s="460"/>
      <c r="SQC64" s="460"/>
      <c r="SQD64" s="460"/>
      <c r="SQE64" s="460"/>
      <c r="SQF64" s="460"/>
      <c r="SQG64" s="460"/>
      <c r="SQH64" s="460"/>
      <c r="SQI64" s="460"/>
      <c r="SQJ64" s="460"/>
      <c r="SQK64" s="460"/>
      <c r="SQL64" s="460"/>
      <c r="SQM64" s="460"/>
      <c r="SQN64" s="460"/>
      <c r="SQO64" s="460"/>
      <c r="SQP64" s="460"/>
      <c r="SQQ64" s="460"/>
      <c r="SQR64" s="460"/>
      <c r="SQS64" s="460"/>
      <c r="SQT64" s="460"/>
      <c r="SQU64" s="460"/>
      <c r="SQV64" s="460"/>
      <c r="SQW64" s="460"/>
      <c r="SQX64" s="460"/>
      <c r="SQY64" s="460"/>
      <c r="SQZ64" s="460"/>
      <c r="SRA64" s="460"/>
      <c r="SRB64" s="460"/>
      <c r="SRC64" s="460"/>
      <c r="SRD64" s="460"/>
      <c r="SRE64" s="460"/>
      <c r="SRF64" s="460"/>
      <c r="SRG64" s="460"/>
      <c r="SRH64" s="460"/>
      <c r="SRI64" s="460"/>
      <c r="SRJ64" s="460"/>
      <c r="SRK64" s="460"/>
      <c r="SRL64" s="460"/>
      <c r="SRM64" s="460"/>
      <c r="SRN64" s="460"/>
      <c r="SRO64" s="460"/>
      <c r="SRP64" s="460"/>
      <c r="SRQ64" s="460"/>
      <c r="SRR64" s="460"/>
      <c r="SRS64" s="460"/>
      <c r="SRT64" s="460"/>
      <c r="SRU64" s="460"/>
      <c r="SRV64" s="460"/>
      <c r="SRW64" s="460"/>
      <c r="SRX64" s="460"/>
      <c r="SRY64" s="460"/>
      <c r="SRZ64" s="460"/>
      <c r="SSA64" s="460"/>
      <c r="SSB64" s="460"/>
      <c r="SSC64" s="460"/>
      <c r="SSD64" s="460"/>
      <c r="SSE64" s="460"/>
      <c r="SSF64" s="460"/>
      <c r="SSG64" s="460"/>
      <c r="SSH64" s="460"/>
      <c r="SSI64" s="460"/>
      <c r="SSJ64" s="460"/>
      <c r="SSK64" s="460"/>
      <c r="SSL64" s="460"/>
      <c r="SSM64" s="460"/>
      <c r="SSN64" s="460"/>
      <c r="SSO64" s="460"/>
      <c r="SSP64" s="460"/>
      <c r="SSQ64" s="460"/>
      <c r="SSR64" s="460"/>
      <c r="SSS64" s="460"/>
      <c r="SST64" s="460"/>
      <c r="SSU64" s="460"/>
      <c r="SSV64" s="460"/>
      <c r="SSW64" s="460"/>
      <c r="SSX64" s="460"/>
      <c r="SSY64" s="460"/>
      <c r="SSZ64" s="460"/>
      <c r="STA64" s="460"/>
      <c r="STB64" s="460"/>
      <c r="STC64" s="460"/>
      <c r="STD64" s="460"/>
      <c r="STE64" s="460"/>
      <c r="STF64" s="460"/>
      <c r="STG64" s="460"/>
      <c r="STH64" s="460"/>
      <c r="STI64" s="460"/>
      <c r="STJ64" s="460"/>
      <c r="STK64" s="460"/>
      <c r="STL64" s="460"/>
      <c r="STM64" s="460"/>
      <c r="STN64" s="460"/>
      <c r="STO64" s="460"/>
      <c r="STP64" s="460"/>
      <c r="STQ64" s="460"/>
      <c r="STR64" s="460"/>
      <c r="STS64" s="460"/>
      <c r="STT64" s="460"/>
      <c r="STU64" s="460"/>
      <c r="STV64" s="460"/>
      <c r="STW64" s="460"/>
      <c r="STX64" s="460"/>
      <c r="STY64" s="460"/>
      <c r="STZ64" s="460"/>
      <c r="SUA64" s="460"/>
      <c r="SUB64" s="460"/>
      <c r="SUC64" s="460"/>
      <c r="SUD64" s="460"/>
      <c r="SUE64" s="460"/>
      <c r="SUF64" s="460"/>
      <c r="SUG64" s="460"/>
      <c r="SUH64" s="460"/>
      <c r="SUI64" s="460"/>
      <c r="SUJ64" s="460"/>
      <c r="SUK64" s="460"/>
      <c r="SUL64" s="460"/>
      <c r="SUM64" s="460"/>
      <c r="SUN64" s="460"/>
      <c r="SUO64" s="460"/>
      <c r="SUP64" s="460"/>
      <c r="SUQ64" s="460"/>
      <c r="SUR64" s="460"/>
      <c r="SUS64" s="460"/>
      <c r="SUT64" s="460"/>
      <c r="SUU64" s="460"/>
      <c r="SUV64" s="460"/>
      <c r="SUW64" s="460"/>
      <c r="SUX64" s="460"/>
      <c r="SUY64" s="460"/>
      <c r="SUZ64" s="460"/>
      <c r="SVA64" s="460"/>
      <c r="SVB64" s="460"/>
      <c r="SVC64" s="460"/>
      <c r="SVD64" s="460"/>
      <c r="SVE64" s="460"/>
      <c r="SVF64" s="460"/>
      <c r="SVG64" s="460"/>
      <c r="SVH64" s="460"/>
      <c r="SVI64" s="460"/>
      <c r="SVJ64" s="460"/>
      <c r="SVK64" s="460"/>
      <c r="SVL64" s="460"/>
      <c r="SVM64" s="460"/>
      <c r="SVN64" s="460"/>
      <c r="SVO64" s="460"/>
      <c r="SVP64" s="460"/>
      <c r="SVQ64" s="460"/>
      <c r="SVR64" s="460"/>
      <c r="SVS64" s="460"/>
      <c r="SVT64" s="460"/>
      <c r="SVU64" s="460"/>
      <c r="SVV64" s="460"/>
      <c r="SVW64" s="460"/>
      <c r="SVX64" s="460"/>
      <c r="SVY64" s="460"/>
      <c r="SVZ64" s="460"/>
      <c r="SWA64" s="460"/>
      <c r="SWB64" s="460"/>
      <c r="SWC64" s="460"/>
      <c r="SWD64" s="460"/>
      <c r="SWE64" s="460"/>
      <c r="SWF64" s="460"/>
      <c r="SWG64" s="460"/>
      <c r="SWH64" s="460"/>
      <c r="SWI64" s="460"/>
      <c r="SWJ64" s="460"/>
      <c r="SWK64" s="460"/>
      <c r="SWL64" s="460"/>
      <c r="SWM64" s="460"/>
      <c r="SWN64" s="460"/>
      <c r="SWO64" s="460"/>
      <c r="SWP64" s="460"/>
      <c r="SWQ64" s="460"/>
      <c r="SWR64" s="460"/>
      <c r="SWS64" s="460"/>
      <c r="SWT64" s="460"/>
      <c r="SWU64" s="460"/>
      <c r="SWV64" s="460"/>
      <c r="SWW64" s="460"/>
      <c r="SWX64" s="460"/>
      <c r="SWY64" s="460"/>
      <c r="SWZ64" s="460"/>
      <c r="SXA64" s="460"/>
      <c r="SXB64" s="460"/>
      <c r="SXC64" s="460"/>
      <c r="SXD64" s="460"/>
      <c r="SXE64" s="460"/>
      <c r="SXF64" s="460"/>
      <c r="SXG64" s="460"/>
      <c r="SXH64" s="460"/>
      <c r="SXI64" s="460"/>
      <c r="SXJ64" s="460"/>
      <c r="SXK64" s="460"/>
      <c r="SXL64" s="460"/>
      <c r="SXM64" s="460"/>
      <c r="SXN64" s="460"/>
      <c r="SXO64" s="460"/>
      <c r="SXP64" s="460"/>
      <c r="SXQ64" s="460"/>
      <c r="SXR64" s="460"/>
      <c r="SXS64" s="460"/>
      <c r="SXT64" s="460"/>
      <c r="SXU64" s="460"/>
      <c r="SXV64" s="460"/>
      <c r="SXW64" s="460"/>
      <c r="SXX64" s="460"/>
      <c r="SXY64" s="460"/>
      <c r="SXZ64" s="460"/>
      <c r="SYA64" s="460"/>
      <c r="SYB64" s="460"/>
      <c r="SYC64" s="460"/>
      <c r="SYD64" s="460"/>
      <c r="SYE64" s="460"/>
      <c r="SYF64" s="460"/>
      <c r="SYG64" s="460"/>
      <c r="SYH64" s="460"/>
      <c r="SYI64" s="460"/>
      <c r="SYJ64" s="460"/>
      <c r="SYK64" s="460"/>
      <c r="SYL64" s="460"/>
      <c r="SYM64" s="460"/>
      <c r="SYN64" s="460"/>
      <c r="SYO64" s="460"/>
      <c r="SYP64" s="460"/>
      <c r="SYQ64" s="460"/>
      <c r="SYR64" s="460"/>
      <c r="SYS64" s="460"/>
      <c r="SYT64" s="460"/>
      <c r="SYU64" s="460"/>
      <c r="SYV64" s="460"/>
      <c r="SYW64" s="460"/>
      <c r="SYX64" s="460"/>
      <c r="SYY64" s="460"/>
      <c r="SYZ64" s="460"/>
      <c r="SZA64" s="460"/>
      <c r="SZB64" s="460"/>
      <c r="SZC64" s="460"/>
      <c r="SZD64" s="460"/>
      <c r="SZE64" s="460"/>
      <c r="SZF64" s="460"/>
      <c r="SZG64" s="460"/>
      <c r="SZH64" s="460"/>
      <c r="SZI64" s="460"/>
      <c r="SZJ64" s="460"/>
      <c r="SZK64" s="460"/>
      <c r="SZL64" s="460"/>
      <c r="SZM64" s="460"/>
      <c r="SZN64" s="460"/>
      <c r="SZO64" s="460"/>
      <c r="SZP64" s="460"/>
      <c r="SZQ64" s="460"/>
      <c r="SZR64" s="460"/>
      <c r="SZS64" s="460"/>
      <c r="SZT64" s="460"/>
      <c r="SZU64" s="460"/>
      <c r="SZV64" s="460"/>
      <c r="SZW64" s="460"/>
      <c r="SZX64" s="460"/>
      <c r="SZY64" s="460"/>
      <c r="SZZ64" s="460"/>
      <c r="TAA64" s="460"/>
      <c r="TAB64" s="460"/>
      <c r="TAC64" s="460"/>
      <c r="TAD64" s="460"/>
      <c r="TAE64" s="460"/>
      <c r="TAF64" s="460"/>
      <c r="TAG64" s="460"/>
      <c r="TAH64" s="460"/>
      <c r="TAI64" s="460"/>
      <c r="TAJ64" s="460"/>
      <c r="TAK64" s="460"/>
      <c r="TAL64" s="460"/>
      <c r="TAM64" s="460"/>
      <c r="TAN64" s="460"/>
      <c r="TAO64" s="460"/>
      <c r="TAP64" s="460"/>
      <c r="TAQ64" s="460"/>
      <c r="TAR64" s="460"/>
      <c r="TAS64" s="460"/>
      <c r="TAT64" s="460"/>
      <c r="TAU64" s="460"/>
      <c r="TAV64" s="460"/>
      <c r="TAW64" s="460"/>
      <c r="TAX64" s="460"/>
      <c r="TAY64" s="460"/>
      <c r="TAZ64" s="460"/>
      <c r="TBA64" s="460"/>
      <c r="TBB64" s="460"/>
      <c r="TBC64" s="460"/>
      <c r="TBD64" s="460"/>
      <c r="TBE64" s="460"/>
      <c r="TBF64" s="460"/>
      <c r="TBG64" s="460"/>
      <c r="TBH64" s="460"/>
      <c r="TBI64" s="460"/>
      <c r="TBJ64" s="460"/>
      <c r="TBK64" s="460"/>
      <c r="TBL64" s="460"/>
      <c r="TBM64" s="460"/>
      <c r="TBN64" s="460"/>
      <c r="TBO64" s="460"/>
      <c r="TBP64" s="460"/>
      <c r="TBQ64" s="460"/>
      <c r="TBR64" s="460"/>
      <c r="TBS64" s="460"/>
      <c r="TBT64" s="460"/>
      <c r="TBU64" s="460"/>
      <c r="TBV64" s="460"/>
      <c r="TBW64" s="460"/>
      <c r="TBX64" s="460"/>
      <c r="TBY64" s="460"/>
      <c r="TBZ64" s="460"/>
      <c r="TCA64" s="460"/>
      <c r="TCB64" s="460"/>
      <c r="TCC64" s="460"/>
      <c r="TCD64" s="460"/>
      <c r="TCE64" s="460"/>
      <c r="TCF64" s="460"/>
      <c r="TCG64" s="460"/>
      <c r="TCH64" s="460"/>
      <c r="TCI64" s="460"/>
      <c r="TCJ64" s="460"/>
      <c r="TCK64" s="460"/>
      <c r="TCL64" s="460"/>
      <c r="TCM64" s="460"/>
      <c r="TCN64" s="460"/>
      <c r="TCO64" s="460"/>
      <c r="TCP64" s="460"/>
      <c r="TCQ64" s="460"/>
      <c r="TCR64" s="460"/>
      <c r="TCS64" s="460"/>
      <c r="TCT64" s="460"/>
      <c r="TCU64" s="460"/>
      <c r="TCV64" s="460"/>
      <c r="TCW64" s="460"/>
      <c r="TCX64" s="460"/>
      <c r="TCY64" s="460"/>
      <c r="TCZ64" s="460"/>
      <c r="TDA64" s="460"/>
      <c r="TDB64" s="460"/>
      <c r="TDC64" s="460"/>
      <c r="TDD64" s="460"/>
      <c r="TDE64" s="460"/>
      <c r="TDF64" s="460"/>
      <c r="TDG64" s="460"/>
      <c r="TDH64" s="460"/>
      <c r="TDI64" s="460"/>
      <c r="TDJ64" s="460"/>
      <c r="TDK64" s="460"/>
      <c r="TDL64" s="460"/>
      <c r="TDM64" s="460"/>
      <c r="TDN64" s="460"/>
      <c r="TDO64" s="460"/>
      <c r="TDP64" s="460"/>
      <c r="TDQ64" s="460"/>
      <c r="TDR64" s="460"/>
      <c r="TDS64" s="460"/>
      <c r="TDT64" s="460"/>
      <c r="TDU64" s="460"/>
      <c r="TDV64" s="460"/>
      <c r="TDW64" s="460"/>
      <c r="TDX64" s="460"/>
      <c r="TDY64" s="460"/>
      <c r="TDZ64" s="460"/>
      <c r="TEA64" s="460"/>
      <c r="TEB64" s="460"/>
      <c r="TEC64" s="460"/>
      <c r="TED64" s="460"/>
      <c r="TEE64" s="460"/>
      <c r="TEF64" s="460"/>
      <c r="TEG64" s="460"/>
      <c r="TEH64" s="460"/>
      <c r="TEI64" s="460"/>
      <c r="TEJ64" s="460"/>
      <c r="TEK64" s="460"/>
      <c r="TEL64" s="460"/>
      <c r="TEM64" s="460"/>
      <c r="TEN64" s="460"/>
      <c r="TEO64" s="460"/>
      <c r="TEP64" s="460"/>
      <c r="TEQ64" s="460"/>
      <c r="TER64" s="460"/>
      <c r="TES64" s="460"/>
      <c r="TET64" s="460"/>
      <c r="TEU64" s="460"/>
      <c r="TEV64" s="460"/>
      <c r="TEW64" s="460"/>
      <c r="TEX64" s="460"/>
      <c r="TEY64" s="460"/>
      <c r="TEZ64" s="460"/>
      <c r="TFA64" s="460"/>
      <c r="TFB64" s="460"/>
      <c r="TFC64" s="460"/>
      <c r="TFD64" s="460"/>
      <c r="TFE64" s="460"/>
      <c r="TFF64" s="460"/>
      <c r="TFG64" s="460"/>
      <c r="TFH64" s="460"/>
      <c r="TFI64" s="460"/>
      <c r="TFJ64" s="460"/>
      <c r="TFK64" s="460"/>
      <c r="TFL64" s="460"/>
      <c r="TFM64" s="460"/>
      <c r="TFN64" s="460"/>
      <c r="TFO64" s="460"/>
      <c r="TFP64" s="460"/>
      <c r="TFQ64" s="460"/>
      <c r="TFR64" s="460"/>
      <c r="TFS64" s="460"/>
      <c r="TFT64" s="460"/>
      <c r="TFU64" s="460"/>
      <c r="TFV64" s="460"/>
      <c r="TFW64" s="460"/>
      <c r="TFX64" s="460"/>
      <c r="TFY64" s="460"/>
      <c r="TFZ64" s="460"/>
      <c r="TGA64" s="460"/>
      <c r="TGB64" s="460"/>
      <c r="TGC64" s="460"/>
      <c r="TGD64" s="460"/>
      <c r="TGE64" s="460"/>
      <c r="TGF64" s="460"/>
      <c r="TGG64" s="460"/>
      <c r="TGH64" s="460"/>
      <c r="TGI64" s="460"/>
      <c r="TGJ64" s="460"/>
      <c r="TGK64" s="460"/>
      <c r="TGL64" s="460"/>
      <c r="TGM64" s="460"/>
      <c r="TGN64" s="460"/>
      <c r="TGO64" s="460"/>
      <c r="TGP64" s="460"/>
      <c r="TGQ64" s="460"/>
      <c r="TGR64" s="460"/>
      <c r="TGS64" s="460"/>
      <c r="TGT64" s="460"/>
      <c r="TGU64" s="460"/>
      <c r="TGV64" s="460"/>
      <c r="TGW64" s="460"/>
      <c r="TGX64" s="460"/>
      <c r="TGY64" s="460"/>
      <c r="TGZ64" s="460"/>
      <c r="THA64" s="460"/>
      <c r="THB64" s="460"/>
      <c r="THC64" s="460"/>
      <c r="THD64" s="460"/>
      <c r="THE64" s="460"/>
      <c r="THF64" s="460"/>
      <c r="THG64" s="460"/>
      <c r="THH64" s="460"/>
      <c r="THI64" s="460"/>
      <c r="THJ64" s="460"/>
      <c r="THK64" s="460"/>
      <c r="THL64" s="460"/>
      <c r="THM64" s="460"/>
      <c r="THN64" s="460"/>
      <c r="THO64" s="460"/>
      <c r="THP64" s="460"/>
      <c r="THQ64" s="460"/>
      <c r="THR64" s="460"/>
      <c r="THS64" s="460"/>
      <c r="THT64" s="460"/>
      <c r="THU64" s="460"/>
      <c r="THV64" s="460"/>
      <c r="THW64" s="460"/>
      <c r="THX64" s="460"/>
      <c r="THY64" s="460"/>
      <c r="THZ64" s="460"/>
      <c r="TIA64" s="460"/>
      <c r="TIB64" s="460"/>
      <c r="TIC64" s="460"/>
      <c r="TID64" s="460"/>
      <c r="TIE64" s="460"/>
      <c r="TIF64" s="460"/>
      <c r="TIG64" s="460"/>
      <c r="TIH64" s="460"/>
      <c r="TII64" s="460"/>
      <c r="TIJ64" s="460"/>
      <c r="TIK64" s="460"/>
      <c r="TIL64" s="460"/>
      <c r="TIM64" s="460"/>
      <c r="TIN64" s="460"/>
      <c r="TIO64" s="460"/>
      <c r="TIP64" s="460"/>
      <c r="TIQ64" s="460"/>
      <c r="TIR64" s="460"/>
      <c r="TIS64" s="460"/>
      <c r="TIT64" s="460"/>
      <c r="TIU64" s="460"/>
      <c r="TIV64" s="460"/>
      <c r="TIW64" s="460"/>
      <c r="TIX64" s="460"/>
      <c r="TIY64" s="460"/>
      <c r="TIZ64" s="460"/>
      <c r="TJA64" s="460"/>
      <c r="TJB64" s="460"/>
      <c r="TJC64" s="460"/>
      <c r="TJD64" s="460"/>
      <c r="TJE64" s="460"/>
      <c r="TJF64" s="460"/>
      <c r="TJG64" s="460"/>
      <c r="TJH64" s="460"/>
      <c r="TJI64" s="460"/>
      <c r="TJJ64" s="460"/>
      <c r="TJK64" s="460"/>
      <c r="TJL64" s="460"/>
      <c r="TJM64" s="460"/>
      <c r="TJN64" s="460"/>
      <c r="TJO64" s="460"/>
      <c r="TJP64" s="460"/>
      <c r="TJQ64" s="460"/>
      <c r="TJR64" s="460"/>
      <c r="TJS64" s="460"/>
      <c r="TJT64" s="460"/>
      <c r="TJU64" s="460"/>
      <c r="TJV64" s="460"/>
      <c r="TJW64" s="460"/>
      <c r="TJX64" s="460"/>
      <c r="TJY64" s="460"/>
      <c r="TJZ64" s="460"/>
      <c r="TKA64" s="460"/>
      <c r="TKB64" s="460"/>
      <c r="TKC64" s="460"/>
      <c r="TKD64" s="460"/>
      <c r="TKE64" s="460"/>
      <c r="TKF64" s="460"/>
      <c r="TKG64" s="460"/>
      <c r="TKH64" s="460"/>
      <c r="TKI64" s="460"/>
      <c r="TKJ64" s="460"/>
      <c r="TKK64" s="460"/>
      <c r="TKL64" s="460"/>
      <c r="TKM64" s="460"/>
      <c r="TKN64" s="460"/>
      <c r="TKO64" s="460"/>
      <c r="TKP64" s="460"/>
      <c r="TKQ64" s="460"/>
      <c r="TKR64" s="460"/>
      <c r="TKS64" s="460"/>
      <c r="TKT64" s="460"/>
      <c r="TKU64" s="460"/>
      <c r="TKV64" s="460"/>
      <c r="TKW64" s="460"/>
      <c r="TKX64" s="460"/>
      <c r="TKY64" s="460"/>
      <c r="TKZ64" s="460"/>
      <c r="TLA64" s="460"/>
      <c r="TLB64" s="460"/>
      <c r="TLC64" s="460"/>
      <c r="TLD64" s="460"/>
      <c r="TLE64" s="460"/>
      <c r="TLF64" s="460"/>
      <c r="TLG64" s="460"/>
      <c r="TLH64" s="460"/>
      <c r="TLI64" s="460"/>
      <c r="TLJ64" s="460"/>
      <c r="TLK64" s="460"/>
      <c r="TLL64" s="460"/>
      <c r="TLM64" s="460"/>
      <c r="TLN64" s="460"/>
      <c r="TLO64" s="460"/>
      <c r="TLP64" s="460"/>
      <c r="TLQ64" s="460"/>
      <c r="TLR64" s="460"/>
      <c r="TLS64" s="460"/>
      <c r="TLT64" s="460"/>
      <c r="TLU64" s="460"/>
      <c r="TLV64" s="460"/>
      <c r="TLW64" s="460"/>
      <c r="TLX64" s="460"/>
      <c r="TLY64" s="460"/>
      <c r="TLZ64" s="460"/>
      <c r="TMA64" s="460"/>
      <c r="TMB64" s="460"/>
      <c r="TMC64" s="460"/>
      <c r="TMD64" s="460"/>
      <c r="TME64" s="460"/>
      <c r="TMF64" s="460"/>
      <c r="TMG64" s="460"/>
      <c r="TMH64" s="460"/>
      <c r="TMI64" s="460"/>
      <c r="TMJ64" s="460"/>
      <c r="TMK64" s="460"/>
      <c r="TML64" s="460"/>
      <c r="TMM64" s="460"/>
      <c r="TMN64" s="460"/>
      <c r="TMO64" s="460"/>
      <c r="TMP64" s="460"/>
      <c r="TMQ64" s="460"/>
      <c r="TMR64" s="460"/>
      <c r="TMS64" s="460"/>
      <c r="TMT64" s="460"/>
      <c r="TMU64" s="460"/>
      <c r="TMV64" s="460"/>
      <c r="TMW64" s="460"/>
      <c r="TMX64" s="460"/>
      <c r="TMY64" s="460"/>
      <c r="TMZ64" s="460"/>
      <c r="TNA64" s="460"/>
      <c r="TNB64" s="460"/>
      <c r="TNC64" s="460"/>
      <c r="TND64" s="460"/>
      <c r="TNE64" s="460"/>
      <c r="TNF64" s="460"/>
      <c r="TNG64" s="460"/>
      <c r="TNH64" s="460"/>
      <c r="TNI64" s="460"/>
      <c r="TNJ64" s="460"/>
      <c r="TNK64" s="460"/>
      <c r="TNL64" s="460"/>
      <c r="TNM64" s="460"/>
      <c r="TNN64" s="460"/>
      <c r="TNO64" s="460"/>
      <c r="TNP64" s="460"/>
      <c r="TNQ64" s="460"/>
      <c r="TNR64" s="460"/>
      <c r="TNS64" s="460"/>
      <c r="TNT64" s="460"/>
      <c r="TNU64" s="460"/>
      <c r="TNV64" s="460"/>
      <c r="TNW64" s="460"/>
      <c r="TNX64" s="460"/>
      <c r="TNY64" s="460"/>
      <c r="TNZ64" s="460"/>
      <c r="TOA64" s="460"/>
      <c r="TOB64" s="460"/>
      <c r="TOC64" s="460"/>
      <c r="TOD64" s="460"/>
      <c r="TOE64" s="460"/>
      <c r="TOF64" s="460"/>
      <c r="TOG64" s="460"/>
      <c r="TOH64" s="460"/>
      <c r="TOI64" s="460"/>
      <c r="TOJ64" s="460"/>
      <c r="TOK64" s="460"/>
      <c r="TOL64" s="460"/>
      <c r="TOM64" s="460"/>
      <c r="TON64" s="460"/>
      <c r="TOO64" s="460"/>
      <c r="TOP64" s="460"/>
      <c r="TOQ64" s="460"/>
      <c r="TOR64" s="460"/>
      <c r="TOS64" s="460"/>
      <c r="TOT64" s="460"/>
      <c r="TOU64" s="460"/>
      <c r="TOV64" s="460"/>
      <c r="TOW64" s="460"/>
      <c r="TOX64" s="460"/>
      <c r="TOY64" s="460"/>
      <c r="TOZ64" s="460"/>
      <c r="TPA64" s="460"/>
      <c r="TPB64" s="460"/>
      <c r="TPC64" s="460"/>
      <c r="TPD64" s="460"/>
      <c r="TPE64" s="460"/>
      <c r="TPF64" s="460"/>
      <c r="TPG64" s="460"/>
      <c r="TPH64" s="460"/>
      <c r="TPI64" s="460"/>
      <c r="TPJ64" s="460"/>
      <c r="TPK64" s="460"/>
      <c r="TPL64" s="460"/>
      <c r="TPM64" s="460"/>
      <c r="TPN64" s="460"/>
      <c r="TPO64" s="460"/>
      <c r="TPP64" s="460"/>
      <c r="TPQ64" s="460"/>
      <c r="TPR64" s="460"/>
      <c r="TPS64" s="460"/>
      <c r="TPT64" s="460"/>
      <c r="TPU64" s="460"/>
      <c r="TPV64" s="460"/>
      <c r="TPW64" s="460"/>
      <c r="TPX64" s="460"/>
      <c r="TPY64" s="460"/>
      <c r="TPZ64" s="460"/>
      <c r="TQA64" s="460"/>
      <c r="TQB64" s="460"/>
      <c r="TQC64" s="460"/>
      <c r="TQD64" s="460"/>
      <c r="TQE64" s="460"/>
      <c r="TQF64" s="460"/>
      <c r="TQG64" s="460"/>
      <c r="TQH64" s="460"/>
      <c r="TQI64" s="460"/>
      <c r="TQJ64" s="460"/>
      <c r="TQK64" s="460"/>
      <c r="TQL64" s="460"/>
      <c r="TQM64" s="460"/>
      <c r="TQN64" s="460"/>
      <c r="TQO64" s="460"/>
      <c r="TQP64" s="460"/>
      <c r="TQQ64" s="460"/>
      <c r="TQR64" s="460"/>
      <c r="TQS64" s="460"/>
      <c r="TQT64" s="460"/>
      <c r="TQU64" s="460"/>
      <c r="TQV64" s="460"/>
      <c r="TQW64" s="460"/>
      <c r="TQX64" s="460"/>
      <c r="TQY64" s="460"/>
      <c r="TQZ64" s="460"/>
      <c r="TRA64" s="460"/>
      <c r="TRB64" s="460"/>
      <c r="TRC64" s="460"/>
      <c r="TRD64" s="460"/>
      <c r="TRE64" s="460"/>
      <c r="TRF64" s="460"/>
      <c r="TRG64" s="460"/>
      <c r="TRH64" s="460"/>
      <c r="TRI64" s="460"/>
      <c r="TRJ64" s="460"/>
      <c r="TRK64" s="460"/>
      <c r="TRL64" s="460"/>
      <c r="TRM64" s="460"/>
      <c r="TRN64" s="460"/>
      <c r="TRO64" s="460"/>
      <c r="TRP64" s="460"/>
      <c r="TRQ64" s="460"/>
      <c r="TRR64" s="460"/>
      <c r="TRS64" s="460"/>
      <c r="TRT64" s="460"/>
      <c r="TRU64" s="460"/>
      <c r="TRV64" s="460"/>
      <c r="TRW64" s="460"/>
      <c r="TRX64" s="460"/>
      <c r="TRY64" s="460"/>
      <c r="TRZ64" s="460"/>
      <c r="TSA64" s="460"/>
      <c r="TSB64" s="460"/>
      <c r="TSC64" s="460"/>
      <c r="TSD64" s="460"/>
      <c r="TSE64" s="460"/>
      <c r="TSF64" s="460"/>
      <c r="TSG64" s="460"/>
      <c r="TSH64" s="460"/>
      <c r="TSI64" s="460"/>
      <c r="TSJ64" s="460"/>
      <c r="TSK64" s="460"/>
      <c r="TSL64" s="460"/>
      <c r="TSM64" s="460"/>
      <c r="TSN64" s="460"/>
      <c r="TSO64" s="460"/>
      <c r="TSP64" s="460"/>
      <c r="TSQ64" s="460"/>
      <c r="TSR64" s="460"/>
      <c r="TSS64" s="460"/>
      <c r="TST64" s="460"/>
      <c r="TSU64" s="460"/>
      <c r="TSV64" s="460"/>
      <c r="TSW64" s="460"/>
      <c r="TSX64" s="460"/>
      <c r="TSY64" s="460"/>
      <c r="TSZ64" s="460"/>
      <c r="TTA64" s="460"/>
      <c r="TTB64" s="460"/>
      <c r="TTC64" s="460"/>
      <c r="TTD64" s="460"/>
      <c r="TTE64" s="460"/>
      <c r="TTF64" s="460"/>
      <c r="TTG64" s="460"/>
      <c r="TTH64" s="460"/>
      <c r="TTI64" s="460"/>
      <c r="TTJ64" s="460"/>
      <c r="TTK64" s="460"/>
      <c r="TTL64" s="460"/>
      <c r="TTM64" s="460"/>
      <c r="TTN64" s="460"/>
      <c r="TTO64" s="460"/>
      <c r="TTP64" s="460"/>
      <c r="TTQ64" s="460"/>
      <c r="TTR64" s="460"/>
      <c r="TTS64" s="460"/>
      <c r="TTT64" s="460"/>
      <c r="TTU64" s="460"/>
      <c r="TTV64" s="460"/>
      <c r="TTW64" s="460"/>
      <c r="TTX64" s="460"/>
      <c r="TTY64" s="460"/>
      <c r="TTZ64" s="460"/>
      <c r="TUA64" s="460"/>
      <c r="TUB64" s="460"/>
      <c r="TUC64" s="460"/>
      <c r="TUD64" s="460"/>
      <c r="TUE64" s="460"/>
      <c r="TUF64" s="460"/>
      <c r="TUG64" s="460"/>
      <c r="TUH64" s="460"/>
      <c r="TUI64" s="460"/>
      <c r="TUJ64" s="460"/>
      <c r="TUK64" s="460"/>
      <c r="TUL64" s="460"/>
      <c r="TUM64" s="460"/>
      <c r="TUN64" s="460"/>
      <c r="TUO64" s="460"/>
      <c r="TUP64" s="460"/>
      <c r="TUQ64" s="460"/>
      <c r="TUR64" s="460"/>
      <c r="TUS64" s="460"/>
      <c r="TUT64" s="460"/>
      <c r="TUU64" s="460"/>
      <c r="TUV64" s="460"/>
      <c r="TUW64" s="460"/>
      <c r="TUX64" s="460"/>
      <c r="TUY64" s="460"/>
      <c r="TUZ64" s="460"/>
      <c r="TVA64" s="460"/>
      <c r="TVB64" s="460"/>
      <c r="TVC64" s="460"/>
      <c r="TVD64" s="460"/>
      <c r="TVE64" s="460"/>
      <c r="TVF64" s="460"/>
      <c r="TVG64" s="460"/>
      <c r="TVH64" s="460"/>
      <c r="TVI64" s="460"/>
      <c r="TVJ64" s="460"/>
      <c r="TVK64" s="460"/>
      <c r="TVL64" s="460"/>
      <c r="TVM64" s="460"/>
      <c r="TVN64" s="460"/>
      <c r="TVO64" s="460"/>
      <c r="TVP64" s="460"/>
      <c r="TVQ64" s="460"/>
      <c r="TVR64" s="460"/>
      <c r="TVS64" s="460"/>
      <c r="TVT64" s="460"/>
      <c r="TVU64" s="460"/>
      <c r="TVV64" s="460"/>
      <c r="TVW64" s="460"/>
      <c r="TVX64" s="460"/>
      <c r="TVY64" s="460"/>
      <c r="TVZ64" s="460"/>
      <c r="TWA64" s="460"/>
      <c r="TWB64" s="460"/>
      <c r="TWC64" s="460"/>
      <c r="TWD64" s="460"/>
      <c r="TWE64" s="460"/>
      <c r="TWF64" s="460"/>
      <c r="TWG64" s="460"/>
      <c r="TWH64" s="460"/>
      <c r="TWI64" s="460"/>
      <c r="TWJ64" s="460"/>
      <c r="TWK64" s="460"/>
      <c r="TWL64" s="460"/>
      <c r="TWM64" s="460"/>
      <c r="TWN64" s="460"/>
      <c r="TWO64" s="460"/>
      <c r="TWP64" s="460"/>
      <c r="TWQ64" s="460"/>
      <c r="TWR64" s="460"/>
      <c r="TWS64" s="460"/>
      <c r="TWT64" s="460"/>
      <c r="TWU64" s="460"/>
      <c r="TWV64" s="460"/>
      <c r="TWW64" s="460"/>
      <c r="TWX64" s="460"/>
      <c r="TWY64" s="460"/>
      <c r="TWZ64" s="460"/>
      <c r="TXA64" s="460"/>
      <c r="TXB64" s="460"/>
      <c r="TXC64" s="460"/>
      <c r="TXD64" s="460"/>
      <c r="TXE64" s="460"/>
      <c r="TXF64" s="460"/>
      <c r="TXG64" s="460"/>
      <c r="TXH64" s="460"/>
      <c r="TXI64" s="460"/>
      <c r="TXJ64" s="460"/>
      <c r="TXK64" s="460"/>
      <c r="TXL64" s="460"/>
      <c r="TXM64" s="460"/>
      <c r="TXN64" s="460"/>
      <c r="TXO64" s="460"/>
      <c r="TXP64" s="460"/>
      <c r="TXQ64" s="460"/>
      <c r="TXR64" s="460"/>
      <c r="TXS64" s="460"/>
      <c r="TXT64" s="460"/>
      <c r="TXU64" s="460"/>
      <c r="TXV64" s="460"/>
      <c r="TXW64" s="460"/>
      <c r="TXX64" s="460"/>
      <c r="TXY64" s="460"/>
      <c r="TXZ64" s="460"/>
      <c r="TYA64" s="460"/>
      <c r="TYB64" s="460"/>
      <c r="TYC64" s="460"/>
      <c r="TYD64" s="460"/>
      <c r="TYE64" s="460"/>
      <c r="TYF64" s="460"/>
      <c r="TYG64" s="460"/>
      <c r="TYH64" s="460"/>
      <c r="TYI64" s="460"/>
      <c r="TYJ64" s="460"/>
      <c r="TYK64" s="460"/>
      <c r="TYL64" s="460"/>
      <c r="TYM64" s="460"/>
      <c r="TYN64" s="460"/>
      <c r="TYO64" s="460"/>
      <c r="TYP64" s="460"/>
      <c r="TYQ64" s="460"/>
      <c r="TYR64" s="460"/>
      <c r="TYS64" s="460"/>
      <c r="TYT64" s="460"/>
      <c r="TYU64" s="460"/>
      <c r="TYV64" s="460"/>
      <c r="TYW64" s="460"/>
      <c r="TYX64" s="460"/>
      <c r="TYY64" s="460"/>
      <c r="TYZ64" s="460"/>
      <c r="TZA64" s="460"/>
      <c r="TZB64" s="460"/>
      <c r="TZC64" s="460"/>
      <c r="TZD64" s="460"/>
      <c r="TZE64" s="460"/>
      <c r="TZF64" s="460"/>
      <c r="TZG64" s="460"/>
      <c r="TZH64" s="460"/>
      <c r="TZI64" s="460"/>
      <c r="TZJ64" s="460"/>
      <c r="TZK64" s="460"/>
      <c r="TZL64" s="460"/>
      <c r="TZM64" s="460"/>
      <c r="TZN64" s="460"/>
      <c r="TZO64" s="460"/>
      <c r="TZP64" s="460"/>
      <c r="TZQ64" s="460"/>
      <c r="TZR64" s="460"/>
      <c r="TZS64" s="460"/>
      <c r="TZT64" s="460"/>
      <c r="TZU64" s="460"/>
      <c r="TZV64" s="460"/>
      <c r="TZW64" s="460"/>
      <c r="TZX64" s="460"/>
      <c r="TZY64" s="460"/>
      <c r="TZZ64" s="460"/>
      <c r="UAA64" s="460"/>
      <c r="UAB64" s="460"/>
      <c r="UAC64" s="460"/>
      <c r="UAD64" s="460"/>
      <c r="UAE64" s="460"/>
      <c r="UAF64" s="460"/>
      <c r="UAG64" s="460"/>
      <c r="UAH64" s="460"/>
      <c r="UAI64" s="460"/>
      <c r="UAJ64" s="460"/>
      <c r="UAK64" s="460"/>
      <c r="UAL64" s="460"/>
      <c r="UAM64" s="460"/>
      <c r="UAN64" s="460"/>
      <c r="UAO64" s="460"/>
      <c r="UAP64" s="460"/>
      <c r="UAQ64" s="460"/>
      <c r="UAR64" s="460"/>
      <c r="UAS64" s="460"/>
      <c r="UAT64" s="460"/>
      <c r="UAU64" s="460"/>
      <c r="UAV64" s="460"/>
      <c r="UAW64" s="460"/>
      <c r="UAX64" s="460"/>
      <c r="UAY64" s="460"/>
      <c r="UAZ64" s="460"/>
      <c r="UBA64" s="460"/>
      <c r="UBB64" s="460"/>
      <c r="UBC64" s="460"/>
      <c r="UBD64" s="460"/>
      <c r="UBE64" s="460"/>
      <c r="UBF64" s="460"/>
      <c r="UBG64" s="460"/>
      <c r="UBH64" s="460"/>
      <c r="UBI64" s="460"/>
      <c r="UBJ64" s="460"/>
      <c r="UBK64" s="460"/>
      <c r="UBL64" s="460"/>
      <c r="UBM64" s="460"/>
      <c r="UBN64" s="460"/>
      <c r="UBO64" s="460"/>
      <c r="UBP64" s="460"/>
      <c r="UBQ64" s="460"/>
      <c r="UBR64" s="460"/>
      <c r="UBS64" s="460"/>
      <c r="UBT64" s="460"/>
      <c r="UBU64" s="460"/>
      <c r="UBV64" s="460"/>
      <c r="UBW64" s="460"/>
      <c r="UBX64" s="460"/>
      <c r="UBY64" s="460"/>
      <c r="UBZ64" s="460"/>
      <c r="UCA64" s="460"/>
      <c r="UCB64" s="460"/>
      <c r="UCC64" s="460"/>
      <c r="UCD64" s="460"/>
      <c r="UCE64" s="460"/>
      <c r="UCF64" s="460"/>
      <c r="UCG64" s="460"/>
      <c r="UCH64" s="460"/>
      <c r="UCI64" s="460"/>
      <c r="UCJ64" s="460"/>
      <c r="UCK64" s="460"/>
      <c r="UCL64" s="460"/>
      <c r="UCM64" s="460"/>
      <c r="UCN64" s="460"/>
      <c r="UCO64" s="460"/>
      <c r="UCP64" s="460"/>
      <c r="UCQ64" s="460"/>
      <c r="UCR64" s="460"/>
      <c r="UCS64" s="460"/>
      <c r="UCT64" s="460"/>
      <c r="UCU64" s="460"/>
      <c r="UCV64" s="460"/>
      <c r="UCW64" s="460"/>
      <c r="UCX64" s="460"/>
      <c r="UCY64" s="460"/>
      <c r="UCZ64" s="460"/>
      <c r="UDA64" s="460"/>
      <c r="UDB64" s="460"/>
      <c r="UDC64" s="460"/>
      <c r="UDD64" s="460"/>
      <c r="UDE64" s="460"/>
      <c r="UDF64" s="460"/>
      <c r="UDG64" s="460"/>
      <c r="UDH64" s="460"/>
      <c r="UDI64" s="460"/>
      <c r="UDJ64" s="460"/>
      <c r="UDK64" s="460"/>
      <c r="UDL64" s="460"/>
      <c r="UDM64" s="460"/>
      <c r="UDN64" s="460"/>
      <c r="UDO64" s="460"/>
      <c r="UDP64" s="460"/>
      <c r="UDQ64" s="460"/>
      <c r="UDR64" s="460"/>
      <c r="UDS64" s="460"/>
      <c r="UDT64" s="460"/>
      <c r="UDU64" s="460"/>
      <c r="UDV64" s="460"/>
      <c r="UDW64" s="460"/>
      <c r="UDX64" s="460"/>
      <c r="UDY64" s="460"/>
      <c r="UDZ64" s="460"/>
      <c r="UEA64" s="460"/>
      <c r="UEB64" s="460"/>
      <c r="UEC64" s="460"/>
      <c r="UED64" s="460"/>
      <c r="UEE64" s="460"/>
      <c r="UEF64" s="460"/>
      <c r="UEG64" s="460"/>
      <c r="UEH64" s="460"/>
      <c r="UEI64" s="460"/>
      <c r="UEJ64" s="460"/>
      <c r="UEK64" s="460"/>
      <c r="UEL64" s="460"/>
      <c r="UEM64" s="460"/>
      <c r="UEN64" s="460"/>
      <c r="UEO64" s="460"/>
      <c r="UEP64" s="460"/>
      <c r="UEQ64" s="460"/>
      <c r="UER64" s="460"/>
      <c r="UES64" s="460"/>
      <c r="UET64" s="460"/>
      <c r="UEU64" s="460"/>
      <c r="UEV64" s="460"/>
      <c r="UEW64" s="460"/>
      <c r="UEX64" s="460"/>
      <c r="UEY64" s="460"/>
      <c r="UEZ64" s="460"/>
      <c r="UFA64" s="460"/>
      <c r="UFB64" s="460"/>
      <c r="UFC64" s="460"/>
      <c r="UFD64" s="460"/>
      <c r="UFE64" s="460"/>
      <c r="UFF64" s="460"/>
      <c r="UFG64" s="460"/>
      <c r="UFH64" s="460"/>
      <c r="UFI64" s="460"/>
      <c r="UFJ64" s="460"/>
      <c r="UFK64" s="460"/>
      <c r="UFL64" s="460"/>
      <c r="UFM64" s="460"/>
      <c r="UFN64" s="460"/>
      <c r="UFO64" s="460"/>
      <c r="UFP64" s="460"/>
      <c r="UFQ64" s="460"/>
      <c r="UFR64" s="460"/>
      <c r="UFS64" s="460"/>
      <c r="UFT64" s="460"/>
      <c r="UFU64" s="460"/>
      <c r="UFV64" s="460"/>
      <c r="UFW64" s="460"/>
      <c r="UFX64" s="460"/>
      <c r="UFY64" s="460"/>
      <c r="UFZ64" s="460"/>
      <c r="UGA64" s="460"/>
      <c r="UGB64" s="460"/>
      <c r="UGC64" s="460"/>
      <c r="UGD64" s="460"/>
      <c r="UGE64" s="460"/>
      <c r="UGF64" s="460"/>
      <c r="UGG64" s="460"/>
      <c r="UGH64" s="460"/>
      <c r="UGI64" s="460"/>
      <c r="UGJ64" s="460"/>
      <c r="UGK64" s="460"/>
      <c r="UGL64" s="460"/>
      <c r="UGM64" s="460"/>
      <c r="UGN64" s="460"/>
      <c r="UGO64" s="460"/>
      <c r="UGP64" s="460"/>
      <c r="UGQ64" s="460"/>
      <c r="UGR64" s="460"/>
      <c r="UGS64" s="460"/>
      <c r="UGT64" s="460"/>
      <c r="UGU64" s="460"/>
      <c r="UGV64" s="460"/>
      <c r="UGW64" s="460"/>
      <c r="UGX64" s="460"/>
      <c r="UGY64" s="460"/>
      <c r="UGZ64" s="460"/>
      <c r="UHA64" s="460"/>
      <c r="UHB64" s="460"/>
      <c r="UHC64" s="460"/>
      <c r="UHD64" s="460"/>
      <c r="UHE64" s="460"/>
      <c r="UHF64" s="460"/>
      <c r="UHG64" s="460"/>
      <c r="UHH64" s="460"/>
      <c r="UHI64" s="460"/>
      <c r="UHJ64" s="460"/>
      <c r="UHK64" s="460"/>
      <c r="UHL64" s="460"/>
      <c r="UHM64" s="460"/>
      <c r="UHN64" s="460"/>
      <c r="UHO64" s="460"/>
      <c r="UHP64" s="460"/>
      <c r="UHQ64" s="460"/>
      <c r="UHR64" s="460"/>
      <c r="UHS64" s="460"/>
      <c r="UHT64" s="460"/>
      <c r="UHU64" s="460"/>
      <c r="UHV64" s="460"/>
      <c r="UHW64" s="460"/>
      <c r="UHX64" s="460"/>
      <c r="UHY64" s="460"/>
      <c r="UHZ64" s="460"/>
      <c r="UIA64" s="460"/>
      <c r="UIB64" s="460"/>
      <c r="UIC64" s="460"/>
      <c r="UID64" s="460"/>
      <c r="UIE64" s="460"/>
      <c r="UIF64" s="460"/>
      <c r="UIG64" s="460"/>
      <c r="UIH64" s="460"/>
      <c r="UII64" s="460"/>
      <c r="UIJ64" s="460"/>
      <c r="UIK64" s="460"/>
      <c r="UIL64" s="460"/>
      <c r="UIM64" s="460"/>
      <c r="UIN64" s="460"/>
      <c r="UIO64" s="460"/>
      <c r="UIP64" s="460"/>
      <c r="UIQ64" s="460"/>
      <c r="UIR64" s="460"/>
      <c r="UIS64" s="460"/>
      <c r="UIT64" s="460"/>
      <c r="UIU64" s="460"/>
      <c r="UIV64" s="460"/>
      <c r="UIW64" s="460"/>
      <c r="UIX64" s="460"/>
      <c r="UIY64" s="460"/>
      <c r="UIZ64" s="460"/>
      <c r="UJA64" s="460"/>
      <c r="UJB64" s="460"/>
      <c r="UJC64" s="460"/>
      <c r="UJD64" s="460"/>
      <c r="UJE64" s="460"/>
      <c r="UJF64" s="460"/>
      <c r="UJG64" s="460"/>
      <c r="UJH64" s="460"/>
      <c r="UJI64" s="460"/>
      <c r="UJJ64" s="460"/>
      <c r="UJK64" s="460"/>
      <c r="UJL64" s="460"/>
      <c r="UJM64" s="460"/>
      <c r="UJN64" s="460"/>
      <c r="UJO64" s="460"/>
      <c r="UJP64" s="460"/>
      <c r="UJQ64" s="460"/>
      <c r="UJR64" s="460"/>
      <c r="UJS64" s="460"/>
      <c r="UJT64" s="460"/>
      <c r="UJU64" s="460"/>
      <c r="UJV64" s="460"/>
      <c r="UJW64" s="460"/>
      <c r="UJX64" s="460"/>
      <c r="UJY64" s="460"/>
      <c r="UJZ64" s="460"/>
      <c r="UKA64" s="460"/>
      <c r="UKB64" s="460"/>
      <c r="UKC64" s="460"/>
      <c r="UKD64" s="460"/>
      <c r="UKE64" s="460"/>
      <c r="UKF64" s="460"/>
      <c r="UKG64" s="460"/>
      <c r="UKH64" s="460"/>
      <c r="UKI64" s="460"/>
      <c r="UKJ64" s="460"/>
      <c r="UKK64" s="460"/>
      <c r="UKL64" s="460"/>
      <c r="UKM64" s="460"/>
      <c r="UKN64" s="460"/>
      <c r="UKO64" s="460"/>
      <c r="UKP64" s="460"/>
      <c r="UKQ64" s="460"/>
      <c r="UKR64" s="460"/>
      <c r="UKS64" s="460"/>
      <c r="UKT64" s="460"/>
      <c r="UKU64" s="460"/>
      <c r="UKV64" s="460"/>
      <c r="UKW64" s="460"/>
      <c r="UKX64" s="460"/>
      <c r="UKY64" s="460"/>
      <c r="UKZ64" s="460"/>
      <c r="ULA64" s="460"/>
      <c r="ULB64" s="460"/>
      <c r="ULC64" s="460"/>
      <c r="ULD64" s="460"/>
      <c r="ULE64" s="460"/>
      <c r="ULF64" s="460"/>
      <c r="ULG64" s="460"/>
      <c r="ULH64" s="460"/>
      <c r="ULI64" s="460"/>
      <c r="ULJ64" s="460"/>
      <c r="ULK64" s="460"/>
      <c r="ULL64" s="460"/>
      <c r="ULM64" s="460"/>
      <c r="ULN64" s="460"/>
      <c r="ULO64" s="460"/>
      <c r="ULP64" s="460"/>
      <c r="ULQ64" s="460"/>
      <c r="ULR64" s="460"/>
      <c r="ULS64" s="460"/>
      <c r="ULT64" s="460"/>
      <c r="ULU64" s="460"/>
      <c r="ULV64" s="460"/>
      <c r="ULW64" s="460"/>
      <c r="ULX64" s="460"/>
      <c r="ULY64" s="460"/>
      <c r="ULZ64" s="460"/>
      <c r="UMA64" s="460"/>
      <c r="UMB64" s="460"/>
      <c r="UMC64" s="460"/>
      <c r="UMD64" s="460"/>
      <c r="UME64" s="460"/>
      <c r="UMF64" s="460"/>
      <c r="UMG64" s="460"/>
      <c r="UMH64" s="460"/>
      <c r="UMI64" s="460"/>
      <c r="UMJ64" s="460"/>
      <c r="UMK64" s="460"/>
      <c r="UML64" s="460"/>
      <c r="UMM64" s="460"/>
      <c r="UMN64" s="460"/>
      <c r="UMO64" s="460"/>
      <c r="UMP64" s="460"/>
      <c r="UMQ64" s="460"/>
      <c r="UMR64" s="460"/>
      <c r="UMS64" s="460"/>
      <c r="UMT64" s="460"/>
      <c r="UMU64" s="460"/>
      <c r="UMV64" s="460"/>
      <c r="UMW64" s="460"/>
      <c r="UMX64" s="460"/>
      <c r="UMY64" s="460"/>
      <c r="UMZ64" s="460"/>
      <c r="UNA64" s="460"/>
      <c r="UNB64" s="460"/>
      <c r="UNC64" s="460"/>
      <c r="UND64" s="460"/>
      <c r="UNE64" s="460"/>
      <c r="UNF64" s="460"/>
      <c r="UNG64" s="460"/>
      <c r="UNH64" s="460"/>
      <c r="UNI64" s="460"/>
      <c r="UNJ64" s="460"/>
      <c r="UNK64" s="460"/>
      <c r="UNL64" s="460"/>
      <c r="UNM64" s="460"/>
      <c r="UNN64" s="460"/>
      <c r="UNO64" s="460"/>
      <c r="UNP64" s="460"/>
      <c r="UNQ64" s="460"/>
      <c r="UNR64" s="460"/>
      <c r="UNS64" s="460"/>
      <c r="UNT64" s="460"/>
      <c r="UNU64" s="460"/>
      <c r="UNV64" s="460"/>
      <c r="UNW64" s="460"/>
      <c r="UNX64" s="460"/>
      <c r="UNY64" s="460"/>
      <c r="UNZ64" s="460"/>
      <c r="UOA64" s="460"/>
      <c r="UOB64" s="460"/>
      <c r="UOC64" s="460"/>
      <c r="UOD64" s="460"/>
      <c r="UOE64" s="460"/>
      <c r="UOF64" s="460"/>
      <c r="UOG64" s="460"/>
      <c r="UOH64" s="460"/>
      <c r="UOI64" s="460"/>
      <c r="UOJ64" s="460"/>
      <c r="UOK64" s="460"/>
      <c r="UOL64" s="460"/>
      <c r="UOM64" s="460"/>
      <c r="UON64" s="460"/>
      <c r="UOO64" s="460"/>
      <c r="UOP64" s="460"/>
      <c r="UOQ64" s="460"/>
      <c r="UOR64" s="460"/>
      <c r="UOS64" s="460"/>
      <c r="UOT64" s="460"/>
      <c r="UOU64" s="460"/>
      <c r="UOV64" s="460"/>
      <c r="UOW64" s="460"/>
      <c r="UOX64" s="460"/>
      <c r="UOY64" s="460"/>
      <c r="UOZ64" s="460"/>
      <c r="UPA64" s="460"/>
      <c r="UPB64" s="460"/>
      <c r="UPC64" s="460"/>
      <c r="UPD64" s="460"/>
      <c r="UPE64" s="460"/>
      <c r="UPF64" s="460"/>
      <c r="UPG64" s="460"/>
      <c r="UPH64" s="460"/>
      <c r="UPI64" s="460"/>
      <c r="UPJ64" s="460"/>
      <c r="UPK64" s="460"/>
      <c r="UPL64" s="460"/>
      <c r="UPM64" s="460"/>
      <c r="UPN64" s="460"/>
      <c r="UPO64" s="460"/>
      <c r="UPP64" s="460"/>
      <c r="UPQ64" s="460"/>
      <c r="UPR64" s="460"/>
      <c r="UPS64" s="460"/>
      <c r="UPT64" s="460"/>
      <c r="UPU64" s="460"/>
      <c r="UPV64" s="460"/>
      <c r="UPW64" s="460"/>
      <c r="UPX64" s="460"/>
      <c r="UPY64" s="460"/>
      <c r="UPZ64" s="460"/>
      <c r="UQA64" s="460"/>
      <c r="UQB64" s="460"/>
      <c r="UQC64" s="460"/>
      <c r="UQD64" s="460"/>
      <c r="UQE64" s="460"/>
      <c r="UQF64" s="460"/>
      <c r="UQG64" s="460"/>
      <c r="UQH64" s="460"/>
      <c r="UQI64" s="460"/>
      <c r="UQJ64" s="460"/>
      <c r="UQK64" s="460"/>
      <c r="UQL64" s="460"/>
      <c r="UQM64" s="460"/>
      <c r="UQN64" s="460"/>
      <c r="UQO64" s="460"/>
      <c r="UQP64" s="460"/>
      <c r="UQQ64" s="460"/>
      <c r="UQR64" s="460"/>
      <c r="UQS64" s="460"/>
      <c r="UQT64" s="460"/>
      <c r="UQU64" s="460"/>
      <c r="UQV64" s="460"/>
      <c r="UQW64" s="460"/>
      <c r="UQX64" s="460"/>
      <c r="UQY64" s="460"/>
      <c r="UQZ64" s="460"/>
      <c r="URA64" s="460"/>
      <c r="URB64" s="460"/>
      <c r="URC64" s="460"/>
      <c r="URD64" s="460"/>
      <c r="URE64" s="460"/>
      <c r="URF64" s="460"/>
      <c r="URG64" s="460"/>
      <c r="URH64" s="460"/>
      <c r="URI64" s="460"/>
      <c r="URJ64" s="460"/>
      <c r="URK64" s="460"/>
      <c r="URL64" s="460"/>
      <c r="URM64" s="460"/>
      <c r="URN64" s="460"/>
      <c r="URO64" s="460"/>
      <c r="URP64" s="460"/>
      <c r="URQ64" s="460"/>
      <c r="URR64" s="460"/>
      <c r="URS64" s="460"/>
      <c r="URT64" s="460"/>
      <c r="URU64" s="460"/>
      <c r="URV64" s="460"/>
      <c r="URW64" s="460"/>
      <c r="URX64" s="460"/>
      <c r="URY64" s="460"/>
      <c r="URZ64" s="460"/>
      <c r="USA64" s="460"/>
      <c r="USB64" s="460"/>
      <c r="USC64" s="460"/>
      <c r="USD64" s="460"/>
      <c r="USE64" s="460"/>
      <c r="USF64" s="460"/>
      <c r="USG64" s="460"/>
      <c r="USH64" s="460"/>
      <c r="USI64" s="460"/>
      <c r="USJ64" s="460"/>
      <c r="USK64" s="460"/>
      <c r="USL64" s="460"/>
      <c r="USM64" s="460"/>
      <c r="USN64" s="460"/>
      <c r="USO64" s="460"/>
      <c r="USP64" s="460"/>
      <c r="USQ64" s="460"/>
      <c r="USR64" s="460"/>
      <c r="USS64" s="460"/>
      <c r="UST64" s="460"/>
      <c r="USU64" s="460"/>
      <c r="USV64" s="460"/>
      <c r="USW64" s="460"/>
      <c r="USX64" s="460"/>
      <c r="USY64" s="460"/>
      <c r="USZ64" s="460"/>
      <c r="UTA64" s="460"/>
      <c r="UTB64" s="460"/>
      <c r="UTC64" s="460"/>
      <c r="UTD64" s="460"/>
      <c r="UTE64" s="460"/>
      <c r="UTF64" s="460"/>
      <c r="UTG64" s="460"/>
      <c r="UTH64" s="460"/>
      <c r="UTI64" s="460"/>
      <c r="UTJ64" s="460"/>
      <c r="UTK64" s="460"/>
      <c r="UTL64" s="460"/>
      <c r="UTM64" s="460"/>
      <c r="UTN64" s="460"/>
      <c r="UTO64" s="460"/>
      <c r="UTP64" s="460"/>
      <c r="UTQ64" s="460"/>
      <c r="UTR64" s="460"/>
      <c r="UTS64" s="460"/>
      <c r="UTT64" s="460"/>
      <c r="UTU64" s="460"/>
      <c r="UTV64" s="460"/>
      <c r="UTW64" s="460"/>
      <c r="UTX64" s="460"/>
      <c r="UTY64" s="460"/>
      <c r="UTZ64" s="460"/>
      <c r="UUA64" s="460"/>
      <c r="UUB64" s="460"/>
      <c r="UUC64" s="460"/>
      <c r="UUD64" s="460"/>
      <c r="UUE64" s="460"/>
      <c r="UUF64" s="460"/>
      <c r="UUG64" s="460"/>
      <c r="UUH64" s="460"/>
      <c r="UUI64" s="460"/>
      <c r="UUJ64" s="460"/>
      <c r="UUK64" s="460"/>
      <c r="UUL64" s="460"/>
      <c r="UUM64" s="460"/>
      <c r="UUN64" s="460"/>
      <c r="UUO64" s="460"/>
      <c r="UUP64" s="460"/>
      <c r="UUQ64" s="460"/>
      <c r="UUR64" s="460"/>
      <c r="UUS64" s="460"/>
      <c r="UUT64" s="460"/>
      <c r="UUU64" s="460"/>
      <c r="UUV64" s="460"/>
      <c r="UUW64" s="460"/>
      <c r="UUX64" s="460"/>
      <c r="UUY64" s="460"/>
      <c r="UUZ64" s="460"/>
      <c r="UVA64" s="460"/>
      <c r="UVB64" s="460"/>
      <c r="UVC64" s="460"/>
      <c r="UVD64" s="460"/>
      <c r="UVE64" s="460"/>
      <c r="UVF64" s="460"/>
      <c r="UVG64" s="460"/>
      <c r="UVH64" s="460"/>
      <c r="UVI64" s="460"/>
      <c r="UVJ64" s="460"/>
      <c r="UVK64" s="460"/>
      <c r="UVL64" s="460"/>
      <c r="UVM64" s="460"/>
      <c r="UVN64" s="460"/>
      <c r="UVO64" s="460"/>
      <c r="UVP64" s="460"/>
      <c r="UVQ64" s="460"/>
      <c r="UVR64" s="460"/>
      <c r="UVS64" s="460"/>
      <c r="UVT64" s="460"/>
      <c r="UVU64" s="460"/>
      <c r="UVV64" s="460"/>
      <c r="UVW64" s="460"/>
      <c r="UVX64" s="460"/>
      <c r="UVY64" s="460"/>
      <c r="UVZ64" s="460"/>
      <c r="UWA64" s="460"/>
      <c r="UWB64" s="460"/>
      <c r="UWC64" s="460"/>
      <c r="UWD64" s="460"/>
      <c r="UWE64" s="460"/>
      <c r="UWF64" s="460"/>
      <c r="UWG64" s="460"/>
      <c r="UWH64" s="460"/>
      <c r="UWI64" s="460"/>
      <c r="UWJ64" s="460"/>
      <c r="UWK64" s="460"/>
      <c r="UWL64" s="460"/>
      <c r="UWM64" s="460"/>
      <c r="UWN64" s="460"/>
      <c r="UWO64" s="460"/>
      <c r="UWP64" s="460"/>
      <c r="UWQ64" s="460"/>
      <c r="UWR64" s="460"/>
      <c r="UWS64" s="460"/>
      <c r="UWT64" s="460"/>
      <c r="UWU64" s="460"/>
      <c r="UWV64" s="460"/>
      <c r="UWW64" s="460"/>
      <c r="UWX64" s="460"/>
      <c r="UWY64" s="460"/>
      <c r="UWZ64" s="460"/>
      <c r="UXA64" s="460"/>
      <c r="UXB64" s="460"/>
      <c r="UXC64" s="460"/>
      <c r="UXD64" s="460"/>
      <c r="UXE64" s="460"/>
      <c r="UXF64" s="460"/>
      <c r="UXG64" s="460"/>
      <c r="UXH64" s="460"/>
      <c r="UXI64" s="460"/>
      <c r="UXJ64" s="460"/>
      <c r="UXK64" s="460"/>
      <c r="UXL64" s="460"/>
      <c r="UXM64" s="460"/>
      <c r="UXN64" s="460"/>
      <c r="UXO64" s="460"/>
      <c r="UXP64" s="460"/>
      <c r="UXQ64" s="460"/>
      <c r="UXR64" s="460"/>
      <c r="UXS64" s="460"/>
      <c r="UXT64" s="460"/>
      <c r="UXU64" s="460"/>
      <c r="UXV64" s="460"/>
      <c r="UXW64" s="460"/>
      <c r="UXX64" s="460"/>
      <c r="UXY64" s="460"/>
      <c r="UXZ64" s="460"/>
      <c r="UYA64" s="460"/>
      <c r="UYB64" s="460"/>
      <c r="UYC64" s="460"/>
      <c r="UYD64" s="460"/>
      <c r="UYE64" s="460"/>
      <c r="UYF64" s="460"/>
      <c r="UYG64" s="460"/>
      <c r="UYH64" s="460"/>
      <c r="UYI64" s="460"/>
      <c r="UYJ64" s="460"/>
      <c r="UYK64" s="460"/>
      <c r="UYL64" s="460"/>
      <c r="UYM64" s="460"/>
      <c r="UYN64" s="460"/>
      <c r="UYO64" s="460"/>
      <c r="UYP64" s="460"/>
      <c r="UYQ64" s="460"/>
      <c r="UYR64" s="460"/>
      <c r="UYS64" s="460"/>
      <c r="UYT64" s="460"/>
      <c r="UYU64" s="460"/>
      <c r="UYV64" s="460"/>
      <c r="UYW64" s="460"/>
      <c r="UYX64" s="460"/>
      <c r="UYY64" s="460"/>
      <c r="UYZ64" s="460"/>
      <c r="UZA64" s="460"/>
      <c r="UZB64" s="460"/>
      <c r="UZC64" s="460"/>
      <c r="UZD64" s="460"/>
      <c r="UZE64" s="460"/>
      <c r="UZF64" s="460"/>
      <c r="UZG64" s="460"/>
      <c r="UZH64" s="460"/>
      <c r="UZI64" s="460"/>
      <c r="UZJ64" s="460"/>
      <c r="UZK64" s="460"/>
      <c r="UZL64" s="460"/>
      <c r="UZM64" s="460"/>
      <c r="UZN64" s="460"/>
      <c r="UZO64" s="460"/>
      <c r="UZP64" s="460"/>
      <c r="UZQ64" s="460"/>
      <c r="UZR64" s="460"/>
      <c r="UZS64" s="460"/>
      <c r="UZT64" s="460"/>
      <c r="UZU64" s="460"/>
      <c r="UZV64" s="460"/>
      <c r="UZW64" s="460"/>
      <c r="UZX64" s="460"/>
      <c r="UZY64" s="460"/>
      <c r="UZZ64" s="460"/>
      <c r="VAA64" s="460"/>
      <c r="VAB64" s="460"/>
      <c r="VAC64" s="460"/>
      <c r="VAD64" s="460"/>
      <c r="VAE64" s="460"/>
      <c r="VAF64" s="460"/>
      <c r="VAG64" s="460"/>
      <c r="VAH64" s="460"/>
      <c r="VAI64" s="460"/>
      <c r="VAJ64" s="460"/>
      <c r="VAK64" s="460"/>
      <c r="VAL64" s="460"/>
      <c r="VAM64" s="460"/>
      <c r="VAN64" s="460"/>
      <c r="VAO64" s="460"/>
      <c r="VAP64" s="460"/>
      <c r="VAQ64" s="460"/>
      <c r="VAR64" s="460"/>
      <c r="VAS64" s="460"/>
      <c r="VAT64" s="460"/>
      <c r="VAU64" s="460"/>
      <c r="VAV64" s="460"/>
      <c r="VAW64" s="460"/>
      <c r="VAX64" s="460"/>
      <c r="VAY64" s="460"/>
      <c r="VAZ64" s="460"/>
      <c r="VBA64" s="460"/>
      <c r="VBB64" s="460"/>
      <c r="VBC64" s="460"/>
      <c r="VBD64" s="460"/>
      <c r="VBE64" s="460"/>
      <c r="VBF64" s="460"/>
      <c r="VBG64" s="460"/>
      <c r="VBH64" s="460"/>
      <c r="VBI64" s="460"/>
      <c r="VBJ64" s="460"/>
      <c r="VBK64" s="460"/>
      <c r="VBL64" s="460"/>
      <c r="VBM64" s="460"/>
      <c r="VBN64" s="460"/>
      <c r="VBO64" s="460"/>
      <c r="VBP64" s="460"/>
      <c r="VBQ64" s="460"/>
      <c r="VBR64" s="460"/>
      <c r="VBS64" s="460"/>
      <c r="VBT64" s="460"/>
      <c r="VBU64" s="460"/>
      <c r="VBV64" s="460"/>
      <c r="VBW64" s="460"/>
      <c r="VBX64" s="460"/>
      <c r="VBY64" s="460"/>
      <c r="VBZ64" s="460"/>
      <c r="VCA64" s="460"/>
      <c r="VCB64" s="460"/>
      <c r="VCC64" s="460"/>
      <c r="VCD64" s="460"/>
      <c r="VCE64" s="460"/>
      <c r="VCF64" s="460"/>
      <c r="VCG64" s="460"/>
      <c r="VCH64" s="460"/>
      <c r="VCI64" s="460"/>
      <c r="VCJ64" s="460"/>
      <c r="VCK64" s="460"/>
      <c r="VCL64" s="460"/>
      <c r="VCM64" s="460"/>
      <c r="VCN64" s="460"/>
      <c r="VCO64" s="460"/>
      <c r="VCP64" s="460"/>
      <c r="VCQ64" s="460"/>
      <c r="VCR64" s="460"/>
      <c r="VCS64" s="460"/>
      <c r="VCT64" s="460"/>
      <c r="VCU64" s="460"/>
      <c r="VCV64" s="460"/>
      <c r="VCW64" s="460"/>
      <c r="VCX64" s="460"/>
      <c r="VCY64" s="460"/>
      <c r="VCZ64" s="460"/>
      <c r="VDA64" s="460"/>
      <c r="VDB64" s="460"/>
      <c r="VDC64" s="460"/>
      <c r="VDD64" s="460"/>
      <c r="VDE64" s="460"/>
      <c r="VDF64" s="460"/>
      <c r="VDG64" s="460"/>
      <c r="VDH64" s="460"/>
      <c r="VDI64" s="460"/>
      <c r="VDJ64" s="460"/>
      <c r="VDK64" s="460"/>
      <c r="VDL64" s="460"/>
      <c r="VDM64" s="460"/>
      <c r="VDN64" s="460"/>
      <c r="VDO64" s="460"/>
      <c r="VDP64" s="460"/>
      <c r="VDQ64" s="460"/>
      <c r="VDR64" s="460"/>
      <c r="VDS64" s="460"/>
      <c r="VDT64" s="460"/>
      <c r="VDU64" s="460"/>
      <c r="VDV64" s="460"/>
      <c r="VDW64" s="460"/>
      <c r="VDX64" s="460"/>
      <c r="VDY64" s="460"/>
      <c r="VDZ64" s="460"/>
      <c r="VEA64" s="460"/>
      <c r="VEB64" s="460"/>
      <c r="VEC64" s="460"/>
      <c r="VED64" s="460"/>
      <c r="VEE64" s="460"/>
      <c r="VEF64" s="460"/>
      <c r="VEG64" s="460"/>
      <c r="VEH64" s="460"/>
      <c r="VEI64" s="460"/>
      <c r="VEJ64" s="460"/>
      <c r="VEK64" s="460"/>
      <c r="VEL64" s="460"/>
      <c r="VEM64" s="460"/>
      <c r="VEN64" s="460"/>
      <c r="VEO64" s="460"/>
      <c r="VEP64" s="460"/>
      <c r="VEQ64" s="460"/>
      <c r="VER64" s="460"/>
      <c r="VES64" s="460"/>
      <c r="VET64" s="460"/>
      <c r="VEU64" s="460"/>
      <c r="VEV64" s="460"/>
      <c r="VEW64" s="460"/>
      <c r="VEX64" s="460"/>
      <c r="VEY64" s="460"/>
      <c r="VEZ64" s="460"/>
      <c r="VFA64" s="460"/>
      <c r="VFB64" s="460"/>
      <c r="VFC64" s="460"/>
      <c r="VFD64" s="460"/>
      <c r="VFE64" s="460"/>
      <c r="VFF64" s="460"/>
      <c r="VFG64" s="460"/>
      <c r="VFH64" s="460"/>
      <c r="VFI64" s="460"/>
      <c r="VFJ64" s="460"/>
      <c r="VFK64" s="460"/>
      <c r="VFL64" s="460"/>
      <c r="VFM64" s="460"/>
      <c r="VFN64" s="460"/>
      <c r="VFO64" s="460"/>
      <c r="VFP64" s="460"/>
      <c r="VFQ64" s="460"/>
      <c r="VFR64" s="460"/>
      <c r="VFS64" s="460"/>
      <c r="VFT64" s="460"/>
      <c r="VFU64" s="460"/>
      <c r="VFV64" s="460"/>
      <c r="VFW64" s="460"/>
      <c r="VFX64" s="460"/>
      <c r="VFY64" s="460"/>
      <c r="VFZ64" s="460"/>
      <c r="VGA64" s="460"/>
      <c r="VGB64" s="460"/>
      <c r="VGC64" s="460"/>
      <c r="VGD64" s="460"/>
      <c r="VGE64" s="460"/>
      <c r="VGF64" s="460"/>
      <c r="VGG64" s="460"/>
      <c r="VGH64" s="460"/>
      <c r="VGI64" s="460"/>
      <c r="VGJ64" s="460"/>
      <c r="VGK64" s="460"/>
      <c r="VGL64" s="460"/>
      <c r="VGM64" s="460"/>
      <c r="VGN64" s="460"/>
      <c r="VGO64" s="460"/>
      <c r="VGP64" s="460"/>
      <c r="VGQ64" s="460"/>
      <c r="VGR64" s="460"/>
      <c r="VGS64" s="460"/>
      <c r="VGT64" s="460"/>
      <c r="VGU64" s="460"/>
      <c r="VGV64" s="460"/>
      <c r="VGW64" s="460"/>
      <c r="VGX64" s="460"/>
      <c r="VGY64" s="460"/>
      <c r="VGZ64" s="460"/>
      <c r="VHA64" s="460"/>
      <c r="VHB64" s="460"/>
      <c r="VHC64" s="460"/>
      <c r="VHD64" s="460"/>
      <c r="VHE64" s="460"/>
      <c r="VHF64" s="460"/>
      <c r="VHG64" s="460"/>
      <c r="VHH64" s="460"/>
      <c r="VHI64" s="460"/>
      <c r="VHJ64" s="460"/>
      <c r="VHK64" s="460"/>
      <c r="VHL64" s="460"/>
      <c r="VHM64" s="460"/>
      <c r="VHN64" s="460"/>
      <c r="VHO64" s="460"/>
      <c r="VHP64" s="460"/>
      <c r="VHQ64" s="460"/>
      <c r="VHR64" s="460"/>
      <c r="VHS64" s="460"/>
      <c r="VHT64" s="460"/>
      <c r="VHU64" s="460"/>
      <c r="VHV64" s="460"/>
      <c r="VHW64" s="460"/>
      <c r="VHX64" s="460"/>
      <c r="VHY64" s="460"/>
      <c r="VHZ64" s="460"/>
      <c r="VIA64" s="460"/>
      <c r="VIB64" s="460"/>
      <c r="VIC64" s="460"/>
      <c r="VID64" s="460"/>
      <c r="VIE64" s="460"/>
      <c r="VIF64" s="460"/>
      <c r="VIG64" s="460"/>
      <c r="VIH64" s="460"/>
      <c r="VII64" s="460"/>
      <c r="VIJ64" s="460"/>
      <c r="VIK64" s="460"/>
      <c r="VIL64" s="460"/>
      <c r="VIM64" s="460"/>
      <c r="VIN64" s="460"/>
      <c r="VIO64" s="460"/>
      <c r="VIP64" s="460"/>
      <c r="VIQ64" s="460"/>
      <c r="VIR64" s="460"/>
      <c r="VIS64" s="460"/>
      <c r="VIT64" s="460"/>
      <c r="VIU64" s="460"/>
      <c r="VIV64" s="460"/>
      <c r="VIW64" s="460"/>
      <c r="VIX64" s="460"/>
      <c r="VIY64" s="460"/>
      <c r="VIZ64" s="460"/>
      <c r="VJA64" s="460"/>
      <c r="VJB64" s="460"/>
      <c r="VJC64" s="460"/>
      <c r="VJD64" s="460"/>
      <c r="VJE64" s="460"/>
      <c r="VJF64" s="460"/>
      <c r="VJG64" s="460"/>
      <c r="VJH64" s="460"/>
      <c r="VJI64" s="460"/>
      <c r="VJJ64" s="460"/>
      <c r="VJK64" s="460"/>
      <c r="VJL64" s="460"/>
      <c r="VJM64" s="460"/>
      <c r="VJN64" s="460"/>
      <c r="VJO64" s="460"/>
      <c r="VJP64" s="460"/>
      <c r="VJQ64" s="460"/>
      <c r="VJR64" s="460"/>
      <c r="VJS64" s="460"/>
      <c r="VJT64" s="460"/>
      <c r="VJU64" s="460"/>
      <c r="VJV64" s="460"/>
      <c r="VJW64" s="460"/>
      <c r="VJX64" s="460"/>
      <c r="VJY64" s="460"/>
      <c r="VJZ64" s="460"/>
      <c r="VKA64" s="460"/>
      <c r="VKB64" s="460"/>
      <c r="VKC64" s="460"/>
      <c r="VKD64" s="460"/>
      <c r="VKE64" s="460"/>
      <c r="VKF64" s="460"/>
      <c r="VKG64" s="460"/>
      <c r="VKH64" s="460"/>
      <c r="VKI64" s="460"/>
      <c r="VKJ64" s="460"/>
      <c r="VKK64" s="460"/>
      <c r="VKL64" s="460"/>
      <c r="VKM64" s="460"/>
      <c r="VKN64" s="460"/>
      <c r="VKO64" s="460"/>
      <c r="VKP64" s="460"/>
      <c r="VKQ64" s="460"/>
      <c r="VKR64" s="460"/>
      <c r="VKS64" s="460"/>
      <c r="VKT64" s="460"/>
      <c r="VKU64" s="460"/>
      <c r="VKV64" s="460"/>
      <c r="VKW64" s="460"/>
      <c r="VKX64" s="460"/>
      <c r="VKY64" s="460"/>
      <c r="VKZ64" s="460"/>
      <c r="VLA64" s="460"/>
      <c r="VLB64" s="460"/>
      <c r="VLC64" s="460"/>
      <c r="VLD64" s="460"/>
      <c r="VLE64" s="460"/>
      <c r="VLF64" s="460"/>
      <c r="VLG64" s="460"/>
      <c r="VLH64" s="460"/>
      <c r="VLI64" s="460"/>
      <c r="VLJ64" s="460"/>
      <c r="VLK64" s="460"/>
      <c r="VLL64" s="460"/>
      <c r="VLM64" s="460"/>
      <c r="VLN64" s="460"/>
      <c r="VLO64" s="460"/>
      <c r="VLP64" s="460"/>
      <c r="VLQ64" s="460"/>
      <c r="VLR64" s="460"/>
      <c r="VLS64" s="460"/>
      <c r="VLT64" s="460"/>
      <c r="VLU64" s="460"/>
      <c r="VLV64" s="460"/>
      <c r="VLW64" s="460"/>
      <c r="VLX64" s="460"/>
      <c r="VLY64" s="460"/>
      <c r="VLZ64" s="460"/>
      <c r="VMA64" s="460"/>
      <c r="VMB64" s="460"/>
      <c r="VMC64" s="460"/>
      <c r="VMD64" s="460"/>
      <c r="VME64" s="460"/>
      <c r="VMF64" s="460"/>
      <c r="VMG64" s="460"/>
      <c r="VMH64" s="460"/>
      <c r="VMI64" s="460"/>
      <c r="VMJ64" s="460"/>
      <c r="VMK64" s="460"/>
      <c r="VML64" s="460"/>
      <c r="VMM64" s="460"/>
      <c r="VMN64" s="460"/>
      <c r="VMO64" s="460"/>
      <c r="VMP64" s="460"/>
      <c r="VMQ64" s="460"/>
      <c r="VMR64" s="460"/>
      <c r="VMS64" s="460"/>
      <c r="VMT64" s="460"/>
      <c r="VMU64" s="460"/>
      <c r="VMV64" s="460"/>
      <c r="VMW64" s="460"/>
      <c r="VMX64" s="460"/>
      <c r="VMY64" s="460"/>
      <c r="VMZ64" s="460"/>
      <c r="VNA64" s="460"/>
      <c r="VNB64" s="460"/>
      <c r="VNC64" s="460"/>
      <c r="VND64" s="460"/>
      <c r="VNE64" s="460"/>
      <c r="VNF64" s="460"/>
      <c r="VNG64" s="460"/>
      <c r="VNH64" s="460"/>
      <c r="VNI64" s="460"/>
      <c r="VNJ64" s="460"/>
      <c r="VNK64" s="460"/>
      <c r="VNL64" s="460"/>
      <c r="VNM64" s="460"/>
      <c r="VNN64" s="460"/>
      <c r="VNO64" s="460"/>
      <c r="VNP64" s="460"/>
      <c r="VNQ64" s="460"/>
      <c r="VNR64" s="460"/>
      <c r="VNS64" s="460"/>
      <c r="VNT64" s="460"/>
      <c r="VNU64" s="460"/>
      <c r="VNV64" s="460"/>
      <c r="VNW64" s="460"/>
      <c r="VNX64" s="460"/>
      <c r="VNY64" s="460"/>
      <c r="VNZ64" s="460"/>
      <c r="VOA64" s="460"/>
      <c r="VOB64" s="460"/>
      <c r="VOC64" s="460"/>
      <c r="VOD64" s="460"/>
      <c r="VOE64" s="460"/>
      <c r="VOF64" s="460"/>
      <c r="VOG64" s="460"/>
      <c r="VOH64" s="460"/>
      <c r="VOI64" s="460"/>
      <c r="VOJ64" s="460"/>
      <c r="VOK64" s="460"/>
      <c r="VOL64" s="460"/>
      <c r="VOM64" s="460"/>
      <c r="VON64" s="460"/>
      <c r="VOO64" s="460"/>
      <c r="VOP64" s="460"/>
      <c r="VOQ64" s="460"/>
      <c r="VOR64" s="460"/>
      <c r="VOS64" s="460"/>
      <c r="VOT64" s="460"/>
      <c r="VOU64" s="460"/>
      <c r="VOV64" s="460"/>
      <c r="VOW64" s="460"/>
      <c r="VOX64" s="460"/>
      <c r="VOY64" s="460"/>
      <c r="VOZ64" s="460"/>
      <c r="VPA64" s="460"/>
      <c r="VPB64" s="460"/>
      <c r="VPC64" s="460"/>
      <c r="VPD64" s="460"/>
      <c r="VPE64" s="460"/>
      <c r="VPF64" s="460"/>
      <c r="VPG64" s="460"/>
      <c r="VPH64" s="460"/>
      <c r="VPI64" s="460"/>
      <c r="VPJ64" s="460"/>
      <c r="VPK64" s="460"/>
      <c r="VPL64" s="460"/>
      <c r="VPM64" s="460"/>
      <c r="VPN64" s="460"/>
      <c r="VPO64" s="460"/>
      <c r="VPP64" s="460"/>
      <c r="VPQ64" s="460"/>
      <c r="VPR64" s="460"/>
      <c r="VPS64" s="460"/>
      <c r="VPT64" s="460"/>
      <c r="VPU64" s="460"/>
      <c r="VPV64" s="460"/>
      <c r="VPW64" s="460"/>
      <c r="VPX64" s="460"/>
      <c r="VPY64" s="460"/>
      <c r="VPZ64" s="460"/>
      <c r="VQA64" s="460"/>
      <c r="VQB64" s="460"/>
      <c r="VQC64" s="460"/>
      <c r="VQD64" s="460"/>
      <c r="VQE64" s="460"/>
      <c r="VQF64" s="460"/>
      <c r="VQG64" s="460"/>
      <c r="VQH64" s="460"/>
      <c r="VQI64" s="460"/>
      <c r="VQJ64" s="460"/>
      <c r="VQK64" s="460"/>
      <c r="VQL64" s="460"/>
      <c r="VQM64" s="460"/>
      <c r="VQN64" s="460"/>
      <c r="VQO64" s="460"/>
      <c r="VQP64" s="460"/>
      <c r="VQQ64" s="460"/>
      <c r="VQR64" s="460"/>
      <c r="VQS64" s="460"/>
      <c r="VQT64" s="460"/>
      <c r="VQU64" s="460"/>
      <c r="VQV64" s="460"/>
      <c r="VQW64" s="460"/>
      <c r="VQX64" s="460"/>
      <c r="VQY64" s="460"/>
      <c r="VQZ64" s="460"/>
      <c r="VRA64" s="460"/>
      <c r="VRB64" s="460"/>
      <c r="VRC64" s="460"/>
      <c r="VRD64" s="460"/>
      <c r="VRE64" s="460"/>
      <c r="VRF64" s="460"/>
      <c r="VRG64" s="460"/>
      <c r="VRH64" s="460"/>
      <c r="VRI64" s="460"/>
      <c r="VRJ64" s="460"/>
      <c r="VRK64" s="460"/>
      <c r="VRL64" s="460"/>
      <c r="VRM64" s="460"/>
      <c r="VRN64" s="460"/>
      <c r="VRO64" s="460"/>
      <c r="VRP64" s="460"/>
      <c r="VRQ64" s="460"/>
      <c r="VRR64" s="460"/>
      <c r="VRS64" s="460"/>
      <c r="VRT64" s="460"/>
      <c r="VRU64" s="460"/>
      <c r="VRV64" s="460"/>
      <c r="VRW64" s="460"/>
      <c r="VRX64" s="460"/>
      <c r="VRY64" s="460"/>
      <c r="VRZ64" s="460"/>
      <c r="VSA64" s="460"/>
      <c r="VSB64" s="460"/>
      <c r="VSC64" s="460"/>
      <c r="VSD64" s="460"/>
      <c r="VSE64" s="460"/>
      <c r="VSF64" s="460"/>
      <c r="VSG64" s="460"/>
      <c r="VSH64" s="460"/>
      <c r="VSI64" s="460"/>
      <c r="VSJ64" s="460"/>
      <c r="VSK64" s="460"/>
      <c r="VSL64" s="460"/>
      <c r="VSM64" s="460"/>
      <c r="VSN64" s="460"/>
      <c r="VSO64" s="460"/>
      <c r="VSP64" s="460"/>
      <c r="VSQ64" s="460"/>
      <c r="VSR64" s="460"/>
      <c r="VSS64" s="460"/>
      <c r="VST64" s="460"/>
      <c r="VSU64" s="460"/>
      <c r="VSV64" s="460"/>
      <c r="VSW64" s="460"/>
      <c r="VSX64" s="460"/>
      <c r="VSY64" s="460"/>
      <c r="VSZ64" s="460"/>
      <c r="VTA64" s="460"/>
      <c r="VTB64" s="460"/>
      <c r="VTC64" s="460"/>
      <c r="VTD64" s="460"/>
      <c r="VTE64" s="460"/>
      <c r="VTF64" s="460"/>
      <c r="VTG64" s="460"/>
      <c r="VTH64" s="460"/>
      <c r="VTI64" s="460"/>
      <c r="VTJ64" s="460"/>
      <c r="VTK64" s="460"/>
      <c r="VTL64" s="460"/>
      <c r="VTM64" s="460"/>
      <c r="VTN64" s="460"/>
      <c r="VTO64" s="460"/>
      <c r="VTP64" s="460"/>
      <c r="VTQ64" s="460"/>
      <c r="VTR64" s="460"/>
      <c r="VTS64" s="460"/>
      <c r="VTT64" s="460"/>
      <c r="VTU64" s="460"/>
      <c r="VTV64" s="460"/>
      <c r="VTW64" s="460"/>
      <c r="VTX64" s="460"/>
      <c r="VTY64" s="460"/>
      <c r="VTZ64" s="460"/>
      <c r="VUA64" s="460"/>
      <c r="VUB64" s="460"/>
      <c r="VUC64" s="460"/>
      <c r="VUD64" s="460"/>
      <c r="VUE64" s="460"/>
      <c r="VUF64" s="460"/>
      <c r="VUG64" s="460"/>
      <c r="VUH64" s="460"/>
      <c r="VUI64" s="460"/>
      <c r="VUJ64" s="460"/>
      <c r="VUK64" s="460"/>
      <c r="VUL64" s="460"/>
      <c r="VUM64" s="460"/>
      <c r="VUN64" s="460"/>
      <c r="VUO64" s="460"/>
      <c r="VUP64" s="460"/>
      <c r="VUQ64" s="460"/>
      <c r="VUR64" s="460"/>
      <c r="VUS64" s="460"/>
      <c r="VUT64" s="460"/>
      <c r="VUU64" s="460"/>
      <c r="VUV64" s="460"/>
      <c r="VUW64" s="460"/>
      <c r="VUX64" s="460"/>
      <c r="VUY64" s="460"/>
      <c r="VUZ64" s="460"/>
      <c r="VVA64" s="460"/>
      <c r="VVB64" s="460"/>
      <c r="VVC64" s="460"/>
      <c r="VVD64" s="460"/>
      <c r="VVE64" s="460"/>
      <c r="VVF64" s="460"/>
      <c r="VVG64" s="460"/>
      <c r="VVH64" s="460"/>
      <c r="VVI64" s="460"/>
      <c r="VVJ64" s="460"/>
      <c r="VVK64" s="460"/>
      <c r="VVL64" s="460"/>
      <c r="VVM64" s="460"/>
      <c r="VVN64" s="460"/>
      <c r="VVO64" s="460"/>
      <c r="VVP64" s="460"/>
      <c r="VVQ64" s="460"/>
      <c r="VVR64" s="460"/>
      <c r="VVS64" s="460"/>
      <c r="VVT64" s="460"/>
      <c r="VVU64" s="460"/>
      <c r="VVV64" s="460"/>
      <c r="VVW64" s="460"/>
      <c r="VVX64" s="460"/>
      <c r="VVY64" s="460"/>
      <c r="VVZ64" s="460"/>
      <c r="VWA64" s="460"/>
      <c r="VWB64" s="460"/>
      <c r="VWC64" s="460"/>
      <c r="VWD64" s="460"/>
      <c r="VWE64" s="460"/>
      <c r="VWF64" s="460"/>
      <c r="VWG64" s="460"/>
      <c r="VWH64" s="460"/>
      <c r="VWI64" s="460"/>
      <c r="VWJ64" s="460"/>
      <c r="VWK64" s="460"/>
      <c r="VWL64" s="460"/>
      <c r="VWM64" s="460"/>
      <c r="VWN64" s="460"/>
      <c r="VWO64" s="460"/>
      <c r="VWP64" s="460"/>
      <c r="VWQ64" s="460"/>
      <c r="VWR64" s="460"/>
      <c r="VWS64" s="460"/>
      <c r="VWT64" s="460"/>
      <c r="VWU64" s="460"/>
      <c r="VWV64" s="460"/>
      <c r="VWW64" s="460"/>
      <c r="VWX64" s="460"/>
      <c r="VWY64" s="460"/>
      <c r="VWZ64" s="460"/>
      <c r="VXA64" s="460"/>
      <c r="VXB64" s="460"/>
      <c r="VXC64" s="460"/>
      <c r="VXD64" s="460"/>
      <c r="VXE64" s="460"/>
      <c r="VXF64" s="460"/>
      <c r="VXG64" s="460"/>
      <c r="VXH64" s="460"/>
      <c r="VXI64" s="460"/>
      <c r="VXJ64" s="460"/>
      <c r="VXK64" s="460"/>
      <c r="VXL64" s="460"/>
      <c r="VXM64" s="460"/>
      <c r="VXN64" s="460"/>
      <c r="VXO64" s="460"/>
      <c r="VXP64" s="460"/>
      <c r="VXQ64" s="460"/>
      <c r="VXR64" s="460"/>
      <c r="VXS64" s="460"/>
      <c r="VXT64" s="460"/>
      <c r="VXU64" s="460"/>
      <c r="VXV64" s="460"/>
      <c r="VXW64" s="460"/>
      <c r="VXX64" s="460"/>
      <c r="VXY64" s="460"/>
      <c r="VXZ64" s="460"/>
      <c r="VYA64" s="460"/>
      <c r="VYB64" s="460"/>
      <c r="VYC64" s="460"/>
      <c r="VYD64" s="460"/>
      <c r="VYE64" s="460"/>
      <c r="VYF64" s="460"/>
      <c r="VYG64" s="460"/>
      <c r="VYH64" s="460"/>
      <c r="VYI64" s="460"/>
      <c r="VYJ64" s="460"/>
      <c r="VYK64" s="460"/>
      <c r="VYL64" s="460"/>
      <c r="VYM64" s="460"/>
      <c r="VYN64" s="460"/>
      <c r="VYO64" s="460"/>
      <c r="VYP64" s="460"/>
      <c r="VYQ64" s="460"/>
      <c r="VYR64" s="460"/>
      <c r="VYS64" s="460"/>
      <c r="VYT64" s="460"/>
      <c r="VYU64" s="460"/>
      <c r="VYV64" s="460"/>
      <c r="VYW64" s="460"/>
      <c r="VYX64" s="460"/>
      <c r="VYY64" s="460"/>
      <c r="VYZ64" s="460"/>
      <c r="VZA64" s="460"/>
      <c r="VZB64" s="460"/>
      <c r="VZC64" s="460"/>
      <c r="VZD64" s="460"/>
      <c r="VZE64" s="460"/>
      <c r="VZF64" s="460"/>
      <c r="VZG64" s="460"/>
      <c r="VZH64" s="460"/>
      <c r="VZI64" s="460"/>
      <c r="VZJ64" s="460"/>
      <c r="VZK64" s="460"/>
      <c r="VZL64" s="460"/>
      <c r="VZM64" s="460"/>
      <c r="VZN64" s="460"/>
      <c r="VZO64" s="460"/>
      <c r="VZP64" s="460"/>
      <c r="VZQ64" s="460"/>
      <c r="VZR64" s="460"/>
      <c r="VZS64" s="460"/>
      <c r="VZT64" s="460"/>
      <c r="VZU64" s="460"/>
      <c r="VZV64" s="460"/>
      <c r="VZW64" s="460"/>
      <c r="VZX64" s="460"/>
      <c r="VZY64" s="460"/>
      <c r="VZZ64" s="460"/>
      <c r="WAA64" s="460"/>
      <c r="WAB64" s="460"/>
      <c r="WAC64" s="460"/>
      <c r="WAD64" s="460"/>
      <c r="WAE64" s="460"/>
      <c r="WAF64" s="460"/>
      <c r="WAG64" s="460"/>
      <c r="WAH64" s="460"/>
      <c r="WAI64" s="460"/>
      <c r="WAJ64" s="460"/>
      <c r="WAK64" s="460"/>
      <c r="WAL64" s="460"/>
      <c r="WAM64" s="460"/>
      <c r="WAN64" s="460"/>
      <c r="WAO64" s="460"/>
      <c r="WAP64" s="460"/>
      <c r="WAQ64" s="460"/>
      <c r="WAR64" s="460"/>
      <c r="WAS64" s="460"/>
      <c r="WAT64" s="460"/>
      <c r="WAU64" s="460"/>
      <c r="WAV64" s="460"/>
      <c r="WAW64" s="460"/>
      <c r="WAX64" s="460"/>
      <c r="WAY64" s="460"/>
      <c r="WAZ64" s="460"/>
      <c r="WBA64" s="460"/>
      <c r="WBB64" s="460"/>
      <c r="WBC64" s="460"/>
      <c r="WBD64" s="460"/>
      <c r="WBE64" s="460"/>
      <c r="WBF64" s="460"/>
      <c r="WBG64" s="460"/>
      <c r="WBH64" s="460"/>
      <c r="WBI64" s="460"/>
      <c r="WBJ64" s="460"/>
      <c r="WBK64" s="460"/>
      <c r="WBL64" s="460"/>
      <c r="WBM64" s="460"/>
      <c r="WBN64" s="460"/>
      <c r="WBO64" s="460"/>
      <c r="WBP64" s="460"/>
      <c r="WBQ64" s="460"/>
      <c r="WBR64" s="460"/>
      <c r="WBS64" s="460"/>
      <c r="WBT64" s="460"/>
      <c r="WBU64" s="460"/>
      <c r="WBV64" s="460"/>
      <c r="WBW64" s="460"/>
      <c r="WBX64" s="460"/>
      <c r="WBY64" s="460"/>
      <c r="WBZ64" s="460"/>
      <c r="WCA64" s="460"/>
      <c r="WCB64" s="460"/>
      <c r="WCC64" s="460"/>
      <c r="WCD64" s="460"/>
      <c r="WCE64" s="460"/>
      <c r="WCF64" s="460"/>
      <c r="WCG64" s="460"/>
      <c r="WCH64" s="460"/>
      <c r="WCI64" s="460"/>
      <c r="WCJ64" s="460"/>
      <c r="WCK64" s="460"/>
      <c r="WCL64" s="460"/>
      <c r="WCM64" s="460"/>
      <c r="WCN64" s="460"/>
      <c r="WCO64" s="460"/>
      <c r="WCP64" s="460"/>
      <c r="WCQ64" s="460"/>
      <c r="WCR64" s="460"/>
      <c r="WCS64" s="460"/>
      <c r="WCT64" s="460"/>
      <c r="WCU64" s="460"/>
      <c r="WCV64" s="460"/>
      <c r="WCW64" s="460"/>
      <c r="WCX64" s="460"/>
      <c r="WCY64" s="460"/>
      <c r="WCZ64" s="460"/>
      <c r="WDA64" s="460"/>
      <c r="WDB64" s="460"/>
      <c r="WDC64" s="460"/>
      <c r="WDD64" s="460"/>
      <c r="WDE64" s="460"/>
      <c r="WDF64" s="460"/>
      <c r="WDG64" s="460"/>
      <c r="WDH64" s="460"/>
      <c r="WDI64" s="460"/>
      <c r="WDJ64" s="460"/>
      <c r="WDK64" s="460"/>
      <c r="WDL64" s="460"/>
      <c r="WDM64" s="460"/>
      <c r="WDN64" s="460"/>
      <c r="WDO64" s="460"/>
      <c r="WDP64" s="460"/>
      <c r="WDQ64" s="460"/>
      <c r="WDR64" s="460"/>
      <c r="WDS64" s="460"/>
      <c r="WDT64" s="460"/>
      <c r="WDU64" s="460"/>
      <c r="WDV64" s="460"/>
      <c r="WDW64" s="460"/>
      <c r="WDX64" s="460"/>
      <c r="WDY64" s="460"/>
      <c r="WDZ64" s="460"/>
      <c r="WEA64" s="460"/>
      <c r="WEB64" s="460"/>
      <c r="WEC64" s="460"/>
      <c r="WED64" s="460"/>
      <c r="WEE64" s="460"/>
      <c r="WEF64" s="460"/>
      <c r="WEG64" s="460"/>
      <c r="WEH64" s="460"/>
      <c r="WEI64" s="460"/>
      <c r="WEJ64" s="460"/>
      <c r="WEK64" s="460"/>
      <c r="WEL64" s="460"/>
      <c r="WEM64" s="460"/>
      <c r="WEN64" s="460"/>
      <c r="WEO64" s="460"/>
      <c r="WEP64" s="460"/>
      <c r="WEQ64" s="460"/>
      <c r="WER64" s="460"/>
      <c r="WES64" s="460"/>
      <c r="WET64" s="460"/>
      <c r="WEU64" s="460"/>
      <c r="WEV64" s="460"/>
      <c r="WEW64" s="460"/>
      <c r="WEX64" s="460"/>
      <c r="WEY64" s="460"/>
      <c r="WEZ64" s="460"/>
      <c r="WFA64" s="460"/>
      <c r="WFB64" s="460"/>
      <c r="WFC64" s="460"/>
      <c r="WFD64" s="460"/>
      <c r="WFE64" s="460"/>
      <c r="WFF64" s="460"/>
      <c r="WFG64" s="460"/>
      <c r="WFH64" s="460"/>
      <c r="WFI64" s="460"/>
      <c r="WFJ64" s="460"/>
      <c r="WFK64" s="460"/>
      <c r="WFL64" s="460"/>
      <c r="WFM64" s="460"/>
      <c r="WFN64" s="460"/>
      <c r="WFO64" s="460"/>
      <c r="WFP64" s="460"/>
      <c r="WFQ64" s="460"/>
      <c r="WFR64" s="460"/>
      <c r="WFS64" s="460"/>
      <c r="WFT64" s="460"/>
      <c r="WFU64" s="460"/>
      <c r="WFV64" s="460"/>
      <c r="WFW64" s="460"/>
      <c r="WFX64" s="460"/>
      <c r="WFY64" s="460"/>
      <c r="WFZ64" s="460"/>
      <c r="WGA64" s="460"/>
      <c r="WGB64" s="460"/>
      <c r="WGC64" s="460"/>
      <c r="WGD64" s="460"/>
      <c r="WGE64" s="460"/>
      <c r="WGF64" s="460"/>
      <c r="WGG64" s="460"/>
      <c r="WGH64" s="460"/>
      <c r="WGI64" s="460"/>
      <c r="WGJ64" s="460"/>
      <c r="WGK64" s="460"/>
      <c r="WGL64" s="460"/>
      <c r="WGM64" s="460"/>
      <c r="WGN64" s="460"/>
      <c r="WGO64" s="460"/>
      <c r="WGP64" s="460"/>
      <c r="WGQ64" s="460"/>
      <c r="WGR64" s="460"/>
      <c r="WGS64" s="460"/>
      <c r="WGT64" s="460"/>
      <c r="WGU64" s="460"/>
      <c r="WGV64" s="460"/>
      <c r="WGW64" s="460"/>
      <c r="WGX64" s="460"/>
      <c r="WGY64" s="460"/>
      <c r="WGZ64" s="460"/>
      <c r="WHA64" s="460"/>
      <c r="WHB64" s="460"/>
      <c r="WHC64" s="460"/>
      <c r="WHD64" s="460"/>
      <c r="WHE64" s="460"/>
      <c r="WHF64" s="460"/>
      <c r="WHG64" s="460"/>
      <c r="WHH64" s="460"/>
      <c r="WHI64" s="460"/>
      <c r="WHJ64" s="460"/>
      <c r="WHK64" s="460"/>
      <c r="WHL64" s="460"/>
      <c r="WHM64" s="460"/>
      <c r="WHN64" s="460"/>
      <c r="WHO64" s="460"/>
      <c r="WHP64" s="460"/>
      <c r="WHQ64" s="460"/>
      <c r="WHR64" s="460"/>
      <c r="WHS64" s="460"/>
      <c r="WHT64" s="460"/>
      <c r="WHU64" s="460"/>
      <c r="WHV64" s="460"/>
      <c r="WHW64" s="460"/>
      <c r="WHX64" s="460"/>
      <c r="WHY64" s="460"/>
      <c r="WHZ64" s="460"/>
      <c r="WIA64" s="460"/>
      <c r="WIB64" s="460"/>
      <c r="WIC64" s="460"/>
      <c r="WID64" s="460"/>
      <c r="WIE64" s="460"/>
      <c r="WIF64" s="460"/>
      <c r="WIG64" s="460"/>
      <c r="WIH64" s="460"/>
      <c r="WII64" s="460"/>
      <c r="WIJ64" s="460"/>
      <c r="WIK64" s="460"/>
      <c r="WIL64" s="460"/>
      <c r="WIM64" s="460"/>
      <c r="WIN64" s="460"/>
      <c r="WIO64" s="460"/>
      <c r="WIP64" s="460"/>
      <c r="WIQ64" s="460"/>
      <c r="WIR64" s="460"/>
      <c r="WIS64" s="460"/>
      <c r="WIT64" s="460"/>
      <c r="WIU64" s="460"/>
      <c r="WIV64" s="460"/>
      <c r="WIW64" s="460"/>
      <c r="WIX64" s="460"/>
      <c r="WIY64" s="460"/>
      <c r="WIZ64" s="460"/>
      <c r="WJA64" s="460"/>
      <c r="WJB64" s="460"/>
      <c r="WJC64" s="460"/>
      <c r="WJD64" s="460"/>
      <c r="WJE64" s="460"/>
      <c r="WJF64" s="460"/>
      <c r="WJG64" s="460"/>
      <c r="WJH64" s="460"/>
      <c r="WJI64" s="460"/>
      <c r="WJJ64" s="460"/>
      <c r="WJK64" s="460"/>
      <c r="WJL64" s="460"/>
      <c r="WJM64" s="460"/>
      <c r="WJN64" s="460"/>
      <c r="WJO64" s="460"/>
      <c r="WJP64" s="460"/>
      <c r="WJQ64" s="460"/>
      <c r="WJR64" s="460"/>
      <c r="WJS64" s="460"/>
      <c r="WJT64" s="460"/>
      <c r="WJU64" s="460"/>
      <c r="WJV64" s="460"/>
      <c r="WJW64" s="460"/>
      <c r="WJX64" s="460"/>
      <c r="WJY64" s="460"/>
      <c r="WJZ64" s="460"/>
      <c r="WKA64" s="460"/>
      <c r="WKB64" s="460"/>
      <c r="WKC64" s="460"/>
      <c r="WKD64" s="460"/>
      <c r="WKE64" s="460"/>
      <c r="WKF64" s="460"/>
      <c r="WKG64" s="460"/>
      <c r="WKH64" s="460"/>
      <c r="WKI64" s="460"/>
      <c r="WKJ64" s="460"/>
      <c r="WKK64" s="460"/>
      <c r="WKL64" s="460"/>
      <c r="WKM64" s="460"/>
      <c r="WKN64" s="460"/>
      <c r="WKO64" s="460"/>
      <c r="WKP64" s="460"/>
      <c r="WKQ64" s="460"/>
      <c r="WKR64" s="460"/>
      <c r="WKS64" s="460"/>
      <c r="WKT64" s="460"/>
      <c r="WKU64" s="460"/>
      <c r="WKV64" s="460"/>
      <c r="WKW64" s="460"/>
      <c r="WKX64" s="460"/>
      <c r="WKY64" s="460"/>
      <c r="WKZ64" s="460"/>
      <c r="WLA64" s="460"/>
      <c r="WLB64" s="460"/>
      <c r="WLC64" s="460"/>
      <c r="WLD64" s="460"/>
      <c r="WLE64" s="460"/>
      <c r="WLF64" s="460"/>
      <c r="WLG64" s="460"/>
      <c r="WLH64" s="460"/>
      <c r="WLI64" s="460"/>
      <c r="WLJ64" s="460"/>
      <c r="WLK64" s="460"/>
      <c r="WLL64" s="460"/>
      <c r="WLM64" s="460"/>
      <c r="WLN64" s="460"/>
      <c r="WLO64" s="460"/>
      <c r="WLP64" s="460"/>
      <c r="WLQ64" s="460"/>
      <c r="WLR64" s="460"/>
      <c r="WLS64" s="460"/>
      <c r="WLT64" s="460"/>
      <c r="WLU64" s="460"/>
      <c r="WLV64" s="460"/>
      <c r="WLW64" s="460"/>
      <c r="WLX64" s="460"/>
      <c r="WLY64" s="460"/>
      <c r="WLZ64" s="460"/>
      <c r="WMA64" s="460"/>
      <c r="WMB64" s="460"/>
      <c r="WMC64" s="460"/>
      <c r="WMD64" s="460"/>
      <c r="WME64" s="460"/>
      <c r="WMF64" s="460"/>
      <c r="WMG64" s="460"/>
      <c r="WMH64" s="460"/>
      <c r="WMI64" s="460"/>
      <c r="WMJ64" s="460"/>
      <c r="WMK64" s="460"/>
      <c r="WML64" s="460"/>
      <c r="WMM64" s="460"/>
      <c r="WMN64" s="460"/>
      <c r="WMO64" s="460"/>
      <c r="WMP64" s="460"/>
      <c r="WMQ64" s="460"/>
      <c r="WMR64" s="460"/>
      <c r="WMS64" s="460"/>
      <c r="WMT64" s="460"/>
      <c r="WMU64" s="460"/>
      <c r="WMV64" s="460"/>
      <c r="WMW64" s="460"/>
      <c r="WMX64" s="460"/>
      <c r="WMY64" s="460"/>
      <c r="WMZ64" s="460"/>
      <c r="WNA64" s="460"/>
      <c r="WNB64" s="460"/>
      <c r="WNC64" s="460"/>
      <c r="WND64" s="460"/>
      <c r="WNE64" s="460"/>
      <c r="WNF64" s="460"/>
      <c r="WNG64" s="460"/>
      <c r="WNH64" s="460"/>
      <c r="WNI64" s="460"/>
      <c r="WNJ64" s="460"/>
      <c r="WNK64" s="460"/>
      <c r="WNL64" s="460"/>
      <c r="WNM64" s="460"/>
      <c r="WNN64" s="460"/>
      <c r="WNO64" s="460"/>
      <c r="WNP64" s="460"/>
      <c r="WNQ64" s="460"/>
      <c r="WNR64" s="460"/>
      <c r="WNS64" s="460"/>
      <c r="WNT64" s="460"/>
      <c r="WNU64" s="460"/>
      <c r="WNV64" s="460"/>
      <c r="WNW64" s="460"/>
      <c r="WNX64" s="460"/>
      <c r="WNY64" s="460"/>
      <c r="WNZ64" s="460"/>
      <c r="WOA64" s="460"/>
      <c r="WOB64" s="460"/>
      <c r="WOC64" s="460"/>
      <c r="WOD64" s="460"/>
      <c r="WOE64" s="460"/>
      <c r="WOF64" s="460"/>
      <c r="WOG64" s="460"/>
      <c r="WOH64" s="460"/>
      <c r="WOI64" s="460"/>
      <c r="WOJ64" s="460"/>
      <c r="WOK64" s="460"/>
      <c r="WOL64" s="460"/>
      <c r="WOM64" s="460"/>
      <c r="WON64" s="460"/>
      <c r="WOO64" s="460"/>
      <c r="WOP64" s="460"/>
      <c r="WOQ64" s="460"/>
      <c r="WOR64" s="460"/>
      <c r="WOS64" s="460"/>
      <c r="WOT64" s="460"/>
      <c r="WOU64" s="460"/>
      <c r="WOV64" s="460"/>
      <c r="WOW64" s="460"/>
      <c r="WOX64" s="460"/>
      <c r="WOY64" s="460"/>
      <c r="WOZ64" s="460"/>
      <c r="WPA64" s="460"/>
      <c r="WPB64" s="460"/>
      <c r="WPC64" s="460"/>
      <c r="WPD64" s="460"/>
      <c r="WPE64" s="460"/>
      <c r="WPF64" s="460"/>
      <c r="WPG64" s="460"/>
      <c r="WPH64" s="460"/>
      <c r="WPI64" s="460"/>
      <c r="WPJ64" s="460"/>
      <c r="WPK64" s="460"/>
      <c r="WPL64" s="460"/>
      <c r="WPM64" s="460"/>
      <c r="WPN64" s="460"/>
      <c r="WPO64" s="460"/>
      <c r="WPP64" s="460"/>
      <c r="WPQ64" s="460"/>
      <c r="WPR64" s="460"/>
      <c r="WPS64" s="460"/>
      <c r="WPT64" s="460"/>
      <c r="WPU64" s="460"/>
      <c r="WPV64" s="460"/>
      <c r="WPW64" s="460"/>
      <c r="WPX64" s="460"/>
      <c r="WPY64" s="460"/>
      <c r="WPZ64" s="460"/>
      <c r="WQA64" s="460"/>
      <c r="WQB64" s="460"/>
      <c r="WQC64" s="460"/>
      <c r="WQD64" s="460"/>
      <c r="WQE64" s="460"/>
      <c r="WQF64" s="460"/>
      <c r="WQG64" s="460"/>
      <c r="WQH64" s="460"/>
      <c r="WQI64" s="460"/>
      <c r="WQJ64" s="460"/>
      <c r="WQK64" s="460"/>
      <c r="WQL64" s="460"/>
      <c r="WQM64" s="460"/>
      <c r="WQN64" s="460"/>
      <c r="WQO64" s="460"/>
      <c r="WQP64" s="460"/>
      <c r="WQQ64" s="460"/>
      <c r="WQR64" s="460"/>
      <c r="WQS64" s="460"/>
      <c r="WQT64" s="460"/>
      <c r="WQU64" s="460"/>
      <c r="WQV64" s="460"/>
      <c r="WQW64" s="460"/>
      <c r="WQX64" s="460"/>
      <c r="WQY64" s="460"/>
      <c r="WQZ64" s="460"/>
      <c r="WRA64" s="460"/>
      <c r="WRB64" s="460"/>
      <c r="WRC64" s="460"/>
      <c r="WRD64" s="460"/>
      <c r="WRE64" s="460"/>
      <c r="WRF64" s="460"/>
      <c r="WRG64" s="460"/>
      <c r="WRH64" s="460"/>
      <c r="WRI64" s="460"/>
      <c r="WRJ64" s="460"/>
      <c r="WRK64" s="460"/>
      <c r="WRL64" s="460"/>
      <c r="WRM64" s="460"/>
      <c r="WRN64" s="460"/>
      <c r="WRO64" s="460"/>
      <c r="WRP64" s="460"/>
      <c r="WRQ64" s="460"/>
      <c r="WRR64" s="460"/>
      <c r="WRS64" s="460"/>
      <c r="WRT64" s="460"/>
      <c r="WRU64" s="460"/>
      <c r="WRV64" s="460"/>
      <c r="WRW64" s="460"/>
      <c r="WRX64" s="460"/>
      <c r="WRY64" s="460"/>
      <c r="WRZ64" s="460"/>
      <c r="WSA64" s="460"/>
      <c r="WSB64" s="460"/>
      <c r="WSC64" s="460"/>
      <c r="WSD64" s="460"/>
      <c r="WSE64" s="460"/>
      <c r="WSF64" s="460"/>
      <c r="WSG64" s="460"/>
      <c r="WSH64" s="460"/>
      <c r="WSI64" s="460"/>
      <c r="WSJ64" s="460"/>
      <c r="WSK64" s="460"/>
      <c r="WSL64" s="460"/>
      <c r="WSM64" s="460"/>
      <c r="WSN64" s="460"/>
      <c r="WSO64" s="460"/>
      <c r="WSP64" s="460"/>
      <c r="WSQ64" s="460"/>
      <c r="WSR64" s="460"/>
      <c r="WSS64" s="460"/>
      <c r="WST64" s="460"/>
      <c r="WSU64" s="460"/>
      <c r="WSV64" s="460"/>
      <c r="WSW64" s="460"/>
      <c r="WSX64" s="460"/>
      <c r="WSY64" s="460"/>
      <c r="WSZ64" s="460"/>
      <c r="WTA64" s="460"/>
      <c r="WTB64" s="460"/>
      <c r="WTC64" s="460"/>
      <c r="WTD64" s="460"/>
      <c r="WTE64" s="460"/>
      <c r="WTF64" s="460"/>
      <c r="WTG64" s="460"/>
      <c r="WTH64" s="460"/>
      <c r="WTI64" s="460"/>
      <c r="WTJ64" s="460"/>
      <c r="WTK64" s="460"/>
      <c r="WTL64" s="460"/>
      <c r="WTM64" s="460"/>
      <c r="WTN64" s="460"/>
      <c r="WTO64" s="460"/>
      <c r="WTP64" s="460"/>
      <c r="WTQ64" s="460"/>
      <c r="WTR64" s="460"/>
      <c r="WTS64" s="460"/>
      <c r="WTT64" s="460"/>
      <c r="WTU64" s="460"/>
      <c r="WTV64" s="460"/>
      <c r="WTW64" s="460"/>
      <c r="WTX64" s="460"/>
      <c r="WTY64" s="460"/>
      <c r="WTZ64" s="460"/>
      <c r="WUA64" s="460"/>
      <c r="WUB64" s="460"/>
      <c r="WUC64" s="460"/>
      <c r="WUD64" s="460"/>
      <c r="WUE64" s="460"/>
      <c r="WUF64" s="460"/>
      <c r="WUG64" s="460"/>
      <c r="WUH64" s="460"/>
      <c r="WUI64" s="460"/>
      <c r="WUJ64" s="460"/>
      <c r="WUK64" s="460"/>
      <c r="WUL64" s="460"/>
      <c r="WUM64" s="460"/>
      <c r="WUN64" s="460"/>
      <c r="WUO64" s="460"/>
      <c r="WUP64" s="460"/>
      <c r="WUQ64" s="460"/>
      <c r="WUR64" s="460"/>
      <c r="WUS64" s="460"/>
      <c r="WUT64" s="460"/>
      <c r="WUU64" s="460"/>
      <c r="WUV64" s="460"/>
      <c r="WUW64" s="460"/>
      <c r="WUX64" s="460"/>
      <c r="WUY64" s="460"/>
      <c r="WUZ64" s="460"/>
      <c r="WVA64" s="460"/>
      <c r="WVB64" s="460"/>
      <c r="WVC64" s="460"/>
      <c r="WVD64" s="460"/>
      <c r="WVE64" s="460"/>
      <c r="WVF64" s="460"/>
      <c r="WVG64" s="460"/>
      <c r="WVH64" s="460"/>
      <c r="WVI64" s="460"/>
      <c r="WVJ64" s="460"/>
      <c r="WVK64" s="460"/>
      <c r="WVL64" s="460"/>
      <c r="WVM64" s="460"/>
      <c r="WVN64" s="460"/>
      <c r="WVO64" s="460"/>
      <c r="WVP64" s="460"/>
      <c r="WVQ64" s="460"/>
      <c r="WVR64" s="460"/>
      <c r="WVS64" s="460"/>
      <c r="WVT64" s="460"/>
      <c r="WVU64" s="460"/>
      <c r="WVV64" s="460"/>
      <c r="WVW64" s="460"/>
      <c r="WVX64" s="460"/>
      <c r="WVY64" s="460"/>
      <c r="WVZ64" s="460"/>
      <c r="WWA64" s="460"/>
      <c r="WWB64" s="460"/>
      <c r="WWC64" s="460"/>
      <c r="WWD64" s="460"/>
      <c r="WWE64" s="460"/>
      <c r="WWF64" s="460"/>
      <c r="WWG64" s="460"/>
      <c r="WWH64" s="460"/>
      <c r="WWI64" s="460"/>
      <c r="WWJ64" s="460"/>
      <c r="WWK64" s="460"/>
      <c r="WWL64" s="460"/>
      <c r="WWM64" s="460"/>
      <c r="WWN64" s="460"/>
      <c r="WWO64" s="460"/>
      <c r="WWP64" s="460"/>
      <c r="WWQ64" s="460"/>
      <c r="WWR64" s="460"/>
      <c r="WWS64" s="460"/>
      <c r="WWT64" s="460"/>
      <c r="WWU64" s="460"/>
      <c r="WWV64" s="460"/>
      <c r="WWW64" s="460"/>
      <c r="WWX64" s="460"/>
      <c r="WWY64" s="460"/>
      <c r="WWZ64" s="460"/>
      <c r="WXA64" s="460"/>
      <c r="WXB64" s="460"/>
      <c r="WXC64" s="460"/>
      <c r="WXD64" s="460"/>
      <c r="WXE64" s="460"/>
      <c r="WXF64" s="460"/>
      <c r="WXG64" s="460"/>
      <c r="WXH64" s="460"/>
      <c r="WXI64" s="460"/>
      <c r="WXJ64" s="460"/>
      <c r="WXK64" s="460"/>
      <c r="WXL64" s="460"/>
      <c r="WXM64" s="460"/>
      <c r="WXN64" s="460"/>
      <c r="WXO64" s="460"/>
      <c r="WXP64" s="460"/>
      <c r="WXQ64" s="460"/>
      <c r="WXR64" s="460"/>
      <c r="WXS64" s="460"/>
      <c r="WXT64" s="460"/>
      <c r="WXU64" s="460"/>
      <c r="WXV64" s="460"/>
      <c r="WXW64" s="460"/>
      <c r="WXX64" s="460"/>
      <c r="WXY64" s="460"/>
      <c r="WXZ64" s="460"/>
      <c r="WYA64" s="460"/>
      <c r="WYB64" s="460"/>
      <c r="WYC64" s="460"/>
      <c r="WYD64" s="460"/>
      <c r="WYE64" s="460"/>
      <c r="WYF64" s="460"/>
      <c r="WYG64" s="460"/>
      <c r="WYH64" s="460"/>
      <c r="WYI64" s="460"/>
      <c r="WYJ64" s="460"/>
      <c r="WYK64" s="460"/>
      <c r="WYL64" s="460"/>
      <c r="WYM64" s="460"/>
      <c r="WYN64" s="460"/>
      <c r="WYO64" s="460"/>
      <c r="WYP64" s="460"/>
      <c r="WYQ64" s="460"/>
      <c r="WYR64" s="460"/>
      <c r="WYS64" s="460"/>
      <c r="WYT64" s="460"/>
      <c r="WYU64" s="460"/>
      <c r="WYV64" s="460"/>
      <c r="WYW64" s="460"/>
      <c r="WYX64" s="460"/>
      <c r="WYY64" s="460"/>
      <c r="WYZ64" s="460"/>
      <c r="WZA64" s="460"/>
      <c r="WZB64" s="460"/>
      <c r="WZC64" s="460"/>
      <c r="WZD64" s="460"/>
      <c r="WZE64" s="460"/>
      <c r="WZF64" s="460"/>
      <c r="WZG64" s="460"/>
      <c r="WZH64" s="460"/>
      <c r="WZI64" s="460"/>
      <c r="WZJ64" s="460"/>
      <c r="WZK64" s="460"/>
      <c r="WZL64" s="460"/>
      <c r="WZM64" s="460"/>
      <c r="WZN64" s="460"/>
      <c r="WZO64" s="460"/>
      <c r="WZP64" s="460"/>
      <c r="WZQ64" s="460"/>
      <c r="WZR64" s="460"/>
      <c r="WZS64" s="460"/>
      <c r="WZT64" s="460"/>
      <c r="WZU64" s="460"/>
      <c r="WZV64" s="460"/>
      <c r="WZW64" s="460"/>
      <c r="WZX64" s="460"/>
      <c r="WZY64" s="460"/>
      <c r="WZZ64" s="460"/>
      <c r="XAA64" s="460"/>
      <c r="XAB64" s="460"/>
      <c r="XAC64" s="460"/>
      <c r="XAD64" s="460"/>
      <c r="XAE64" s="460"/>
      <c r="XAF64" s="460"/>
      <c r="XAG64" s="460"/>
      <c r="XAH64" s="460"/>
      <c r="XAI64" s="460"/>
      <c r="XAJ64" s="460"/>
      <c r="XAK64" s="460"/>
      <c r="XAL64" s="460"/>
      <c r="XAM64" s="460"/>
      <c r="XAN64" s="460"/>
      <c r="XAO64" s="460"/>
      <c r="XAP64" s="460"/>
      <c r="XAQ64" s="460"/>
      <c r="XAR64" s="460"/>
      <c r="XAS64" s="460"/>
      <c r="XAT64" s="460"/>
      <c r="XAU64" s="460"/>
      <c r="XAV64" s="460"/>
      <c r="XAW64" s="460"/>
      <c r="XAX64" s="460"/>
      <c r="XAY64" s="460"/>
      <c r="XAZ64" s="460"/>
      <c r="XBA64" s="460"/>
      <c r="XBB64" s="460"/>
      <c r="XBC64" s="460"/>
      <c r="XBD64" s="460"/>
      <c r="XBE64" s="460"/>
      <c r="XBF64" s="460"/>
      <c r="XBG64" s="460"/>
      <c r="XBH64" s="460"/>
      <c r="XBI64" s="460"/>
      <c r="XBJ64" s="460"/>
      <c r="XBK64" s="460"/>
      <c r="XBL64" s="460"/>
      <c r="XBM64" s="460"/>
      <c r="XBN64" s="460"/>
      <c r="XBO64" s="460"/>
      <c r="XBP64" s="460"/>
      <c r="XBQ64" s="460"/>
      <c r="XBR64" s="460"/>
      <c r="XBS64" s="460"/>
      <c r="XBT64" s="460"/>
      <c r="XBU64" s="460"/>
      <c r="XBV64" s="460"/>
      <c r="XBW64" s="460"/>
      <c r="XBX64" s="460"/>
      <c r="XBY64" s="460"/>
      <c r="XBZ64" s="460"/>
      <c r="XCA64" s="460"/>
      <c r="XCB64" s="460"/>
      <c r="XCC64" s="460"/>
      <c r="XCD64" s="460"/>
      <c r="XCE64" s="460"/>
      <c r="XCF64" s="460"/>
      <c r="XCG64" s="460"/>
      <c r="XCH64" s="460"/>
      <c r="XCI64" s="460"/>
      <c r="XCJ64" s="460"/>
      <c r="XCK64" s="460"/>
      <c r="XCL64" s="460"/>
      <c r="XCM64" s="460"/>
      <c r="XCN64" s="460"/>
      <c r="XCO64" s="460"/>
      <c r="XCP64" s="460"/>
      <c r="XCQ64" s="460"/>
      <c r="XCR64" s="460"/>
      <c r="XCS64" s="460"/>
      <c r="XCT64" s="460"/>
      <c r="XCU64" s="460"/>
      <c r="XCV64" s="460"/>
      <c r="XCW64" s="460"/>
      <c r="XCX64" s="460"/>
      <c r="XCY64" s="460"/>
      <c r="XCZ64" s="460"/>
      <c r="XDA64" s="460"/>
      <c r="XDB64" s="460"/>
      <c r="XDC64" s="460"/>
      <c r="XDD64" s="460"/>
      <c r="XDE64" s="460"/>
      <c r="XDF64" s="460"/>
      <c r="XDG64" s="460"/>
      <c r="XDH64" s="460"/>
      <c r="XDI64" s="460"/>
      <c r="XDJ64" s="460"/>
      <c r="XDK64" s="460"/>
      <c r="XDL64" s="460"/>
      <c r="XDM64" s="460"/>
      <c r="XDN64" s="460"/>
      <c r="XDO64" s="460"/>
      <c r="XDP64" s="460"/>
      <c r="XDQ64" s="460"/>
      <c r="XDR64" s="460"/>
      <c r="XDS64" s="460"/>
      <c r="XDT64" s="460"/>
      <c r="XDU64" s="460"/>
      <c r="XDV64" s="460"/>
      <c r="XDW64" s="460"/>
      <c r="XDX64" s="460"/>
      <c r="XDY64" s="460"/>
      <c r="XDZ64" s="460"/>
      <c r="XEA64" s="460"/>
      <c r="XEB64" s="460"/>
      <c r="XEC64" s="460"/>
      <c r="XED64" s="460"/>
      <c r="XEE64" s="460"/>
      <c r="XEF64" s="460"/>
      <c r="XEG64" s="460"/>
      <c r="XEH64" s="460"/>
      <c r="XEI64" s="460"/>
      <c r="XEJ64" s="460"/>
      <c r="XEK64" s="460"/>
      <c r="XEL64" s="460"/>
      <c r="XEM64" s="460"/>
      <c r="XEN64" s="460"/>
      <c r="XEO64" s="460"/>
      <c r="XEP64" s="460"/>
      <c r="XEQ64" s="460"/>
      <c r="XER64" s="460"/>
      <c r="XES64" s="460"/>
      <c r="XET64" s="460"/>
      <c r="XEU64" s="460"/>
      <c r="XEV64" s="460"/>
      <c r="XEW64" s="460"/>
      <c r="XEX64" s="460"/>
      <c r="XEY64" s="460"/>
      <c r="XEZ64" s="460"/>
      <c r="XFA64" s="460"/>
      <c r="XFB64" s="460"/>
      <c r="XFC64" s="460"/>
      <c r="XFD64" s="460"/>
    </row>
    <row r="65" spans="1:12" ht="45" customHeight="1">
      <c r="A65" s="9"/>
      <c r="B65" s="9"/>
      <c r="C65" s="389" t="s">
        <v>565</v>
      </c>
      <c r="D65" s="390"/>
      <c r="E65" s="390"/>
      <c r="F65" s="391"/>
      <c r="G65" s="392"/>
      <c r="H65" s="392"/>
      <c r="I65" s="171" t="s">
        <v>91</v>
      </c>
      <c r="J65" s="13"/>
    </row>
    <row r="66" spans="1:12" ht="27.75" customHeight="1">
      <c r="A66" s="9"/>
      <c r="B66" s="9"/>
      <c r="C66" s="393" t="s">
        <v>100</v>
      </c>
      <c r="D66" s="394"/>
      <c r="E66" s="394"/>
      <c r="F66" s="399">
        <f>'⑤積算表（区分３）'!$X$74</f>
        <v>0</v>
      </c>
      <c r="G66" s="399"/>
      <c r="H66" s="399"/>
      <c r="I66" s="176" t="s">
        <v>91</v>
      </c>
      <c r="J66" s="13"/>
    </row>
    <row r="67" spans="1:12" ht="27.75" customHeight="1" thickBot="1">
      <c r="A67" s="9"/>
      <c r="B67" s="9"/>
      <c r="C67" s="395" t="s">
        <v>84</v>
      </c>
      <c r="D67" s="396"/>
      <c r="E67" s="396"/>
      <c r="F67" s="397"/>
      <c r="G67" s="398"/>
      <c r="H67" s="398"/>
      <c r="I67" s="172" t="s">
        <v>91</v>
      </c>
      <c r="J67" s="188"/>
      <c r="K67" s="188"/>
      <c r="L67" s="188"/>
    </row>
    <row r="68" spans="1:12" ht="34.9" customHeight="1">
      <c r="A68" s="9"/>
      <c r="B68" s="9"/>
      <c r="C68" s="378" t="s">
        <v>556</v>
      </c>
      <c r="D68" s="379"/>
      <c r="E68" s="379"/>
      <c r="F68" s="379"/>
      <c r="G68" s="379"/>
      <c r="H68" s="379"/>
      <c r="I68" s="379"/>
      <c r="J68" s="380"/>
    </row>
    <row r="69" spans="1:12">
      <c r="A69" s="9"/>
      <c r="B69" s="9"/>
      <c r="C69" s="189" t="s">
        <v>271</v>
      </c>
      <c r="D69" s="164"/>
      <c r="E69" s="164"/>
      <c r="F69" s="164"/>
      <c r="G69" s="164"/>
      <c r="H69" s="164"/>
      <c r="I69" s="164"/>
      <c r="J69" s="139"/>
    </row>
    <row r="70" spans="1:12">
      <c r="A70" s="9"/>
      <c r="B70" s="9"/>
      <c r="C70" s="189" t="s">
        <v>168</v>
      </c>
      <c r="D70" s="164"/>
      <c r="E70" s="164"/>
      <c r="F70" s="164"/>
      <c r="G70" s="164"/>
      <c r="H70" s="164"/>
      <c r="I70" s="164"/>
      <c r="J70" s="139"/>
    </row>
    <row r="71" spans="1:12" ht="14.25">
      <c r="A71" s="9"/>
      <c r="B71" s="9"/>
      <c r="C71" s="186"/>
      <c r="D71" s="37"/>
      <c r="E71" s="37"/>
      <c r="F71" s="37"/>
      <c r="G71" s="37"/>
      <c r="H71" s="37"/>
      <c r="I71" s="37"/>
      <c r="J71" s="13"/>
    </row>
    <row r="72" spans="1:12" ht="14.25">
      <c r="A72" s="9"/>
      <c r="B72" s="9"/>
      <c r="D72" s="37"/>
      <c r="E72" s="37"/>
      <c r="F72" s="37"/>
      <c r="G72" s="37"/>
      <c r="H72" s="37"/>
      <c r="I72" s="37"/>
      <c r="J72" s="13"/>
    </row>
  </sheetData>
  <sheetProtection algorithmName="SHA-512" hashValue="YbSED7Rl1jd9tWqxKDkZdwDA7HFmCqhJmJJ5vGIylhVCQA2tUQWTkkd8b5fNSIBuf8y+1NEaRhnOFhysMQqJXg==" saltValue="MFvs1CgW3/NI5e65n0Wotg==" spinCount="100000" sheet="1" selectLockedCells="1"/>
  <protectedRanges>
    <protectedRange sqref="F40 F27:H28 F65:H65 F67:H67 F21:G22 H40:H41 H43:H56 F37:H37 F30:H34 H58" name="範囲1"/>
    <protectedRange sqref="F14" name="範囲1_2"/>
    <protectedRange sqref="G17" name="範囲1_3"/>
    <protectedRange sqref="F16:G16" name="範囲1_4"/>
    <protectedRange sqref="F18:G18" name="範囲1_5"/>
    <protectedRange sqref="F35:H36" name="範囲1_6"/>
    <protectedRange sqref="H42" name="範囲1_1_2"/>
    <protectedRange sqref="F38:H38" name="範囲1_1"/>
    <protectedRange sqref="D7:F7 D9:F11" name="範囲1_7"/>
    <protectedRange sqref="E5" name="範囲1_2_1"/>
    <protectedRange sqref="D8:F8" name="範囲1_2_2"/>
  </protectedRanges>
  <mergeCells count="2124">
    <mergeCell ref="XEG64:XEN64"/>
    <mergeCell ref="XEO64:XEV64"/>
    <mergeCell ref="XEW64:XFD64"/>
    <mergeCell ref="C64:I64"/>
    <mergeCell ref="XCS64:XCZ64"/>
    <mergeCell ref="XDA64:XDH64"/>
    <mergeCell ref="XDI64:XDP64"/>
    <mergeCell ref="XDQ64:XDX64"/>
    <mergeCell ref="XDY64:XEF64"/>
    <mergeCell ref="XBE64:XBL64"/>
    <mergeCell ref="XBM64:XBT64"/>
    <mergeCell ref="XBU64:XCB64"/>
    <mergeCell ref="XCC64:XCJ64"/>
    <mergeCell ref="XCK64:XCR64"/>
    <mergeCell ref="WZQ64:WZX64"/>
    <mergeCell ref="WZY64:XAF64"/>
    <mergeCell ref="XAG64:XAN64"/>
    <mergeCell ref="XAO64:XAV64"/>
    <mergeCell ref="XAW64:XBD64"/>
    <mergeCell ref="WYC64:WYJ64"/>
    <mergeCell ref="WYK64:WYR64"/>
    <mergeCell ref="WYS64:WYZ64"/>
    <mergeCell ref="WZA64:WZH64"/>
    <mergeCell ref="WZI64:WZP64"/>
    <mergeCell ref="WWO64:WWV64"/>
    <mergeCell ref="WWW64:WXD64"/>
    <mergeCell ref="WXE64:WXL64"/>
    <mergeCell ref="WXM64:WXT64"/>
    <mergeCell ref="WXU64:WYB64"/>
    <mergeCell ref="WVA64:WVH64"/>
    <mergeCell ref="WVI64:WVP64"/>
    <mergeCell ref="WVQ64:WVX64"/>
    <mergeCell ref="WVY64:WWF64"/>
    <mergeCell ref="WWG64:WWN64"/>
    <mergeCell ref="WTM64:WTT64"/>
    <mergeCell ref="WTU64:WUB64"/>
    <mergeCell ref="WUC64:WUJ64"/>
    <mergeCell ref="WUK64:WUR64"/>
    <mergeCell ref="WUS64:WUZ64"/>
    <mergeCell ref="WRY64:WSF64"/>
    <mergeCell ref="WSG64:WSN64"/>
    <mergeCell ref="WSO64:WSV64"/>
    <mergeCell ref="WSW64:WTD64"/>
    <mergeCell ref="WTE64:WTL64"/>
    <mergeCell ref="WQK64:WQR64"/>
    <mergeCell ref="WQS64:WQZ64"/>
    <mergeCell ref="WRA64:WRH64"/>
    <mergeCell ref="WRI64:WRP64"/>
    <mergeCell ref="WRQ64:WRX64"/>
    <mergeCell ref="WOW64:WPD64"/>
    <mergeCell ref="WPE64:WPL64"/>
    <mergeCell ref="WPM64:WPT64"/>
    <mergeCell ref="WPU64:WQB64"/>
    <mergeCell ref="WQC64:WQJ64"/>
    <mergeCell ref="WNI64:WNP64"/>
    <mergeCell ref="WNQ64:WNX64"/>
    <mergeCell ref="WNY64:WOF64"/>
    <mergeCell ref="WOG64:WON64"/>
    <mergeCell ref="WOO64:WOV64"/>
    <mergeCell ref="WLU64:WMB64"/>
    <mergeCell ref="WMC64:WMJ64"/>
    <mergeCell ref="WMK64:WMR64"/>
    <mergeCell ref="WMS64:WMZ64"/>
    <mergeCell ref="WNA64:WNH64"/>
    <mergeCell ref="WKG64:WKN64"/>
    <mergeCell ref="WKO64:WKV64"/>
    <mergeCell ref="WKW64:WLD64"/>
    <mergeCell ref="WLE64:WLL64"/>
    <mergeCell ref="WLM64:WLT64"/>
    <mergeCell ref="WIS64:WIZ64"/>
    <mergeCell ref="WJA64:WJH64"/>
    <mergeCell ref="WJI64:WJP64"/>
    <mergeCell ref="WJQ64:WJX64"/>
    <mergeCell ref="WJY64:WKF64"/>
    <mergeCell ref="WHE64:WHL64"/>
    <mergeCell ref="WHM64:WHT64"/>
    <mergeCell ref="WHU64:WIB64"/>
    <mergeCell ref="WIC64:WIJ64"/>
    <mergeCell ref="WIK64:WIR64"/>
    <mergeCell ref="WFQ64:WFX64"/>
    <mergeCell ref="WFY64:WGF64"/>
    <mergeCell ref="WGG64:WGN64"/>
    <mergeCell ref="WGO64:WGV64"/>
    <mergeCell ref="WGW64:WHD64"/>
    <mergeCell ref="WEC64:WEJ64"/>
    <mergeCell ref="WEK64:WER64"/>
    <mergeCell ref="WES64:WEZ64"/>
    <mergeCell ref="WFA64:WFH64"/>
    <mergeCell ref="WFI64:WFP64"/>
    <mergeCell ref="WCO64:WCV64"/>
    <mergeCell ref="WCW64:WDD64"/>
    <mergeCell ref="WDE64:WDL64"/>
    <mergeCell ref="WDM64:WDT64"/>
    <mergeCell ref="WDU64:WEB64"/>
    <mergeCell ref="WBA64:WBH64"/>
    <mergeCell ref="WBI64:WBP64"/>
    <mergeCell ref="WBQ64:WBX64"/>
    <mergeCell ref="WBY64:WCF64"/>
    <mergeCell ref="WCG64:WCN64"/>
    <mergeCell ref="VZM64:VZT64"/>
    <mergeCell ref="VZU64:WAB64"/>
    <mergeCell ref="WAC64:WAJ64"/>
    <mergeCell ref="WAK64:WAR64"/>
    <mergeCell ref="WAS64:WAZ64"/>
    <mergeCell ref="VXY64:VYF64"/>
    <mergeCell ref="VYG64:VYN64"/>
    <mergeCell ref="VYO64:VYV64"/>
    <mergeCell ref="VYW64:VZD64"/>
    <mergeCell ref="VZE64:VZL64"/>
    <mergeCell ref="VWK64:VWR64"/>
    <mergeCell ref="VWS64:VWZ64"/>
    <mergeCell ref="VXA64:VXH64"/>
    <mergeCell ref="VXI64:VXP64"/>
    <mergeCell ref="VXQ64:VXX64"/>
    <mergeCell ref="VUW64:VVD64"/>
    <mergeCell ref="VVE64:VVL64"/>
    <mergeCell ref="VVM64:VVT64"/>
    <mergeCell ref="VVU64:VWB64"/>
    <mergeCell ref="VWC64:VWJ64"/>
    <mergeCell ref="VTI64:VTP64"/>
    <mergeCell ref="VTQ64:VTX64"/>
    <mergeCell ref="VTY64:VUF64"/>
    <mergeCell ref="VUG64:VUN64"/>
    <mergeCell ref="VUO64:VUV64"/>
    <mergeCell ref="VRU64:VSB64"/>
    <mergeCell ref="VSC64:VSJ64"/>
    <mergeCell ref="VSK64:VSR64"/>
    <mergeCell ref="VSS64:VSZ64"/>
    <mergeCell ref="VTA64:VTH64"/>
    <mergeCell ref="VQG64:VQN64"/>
    <mergeCell ref="VQO64:VQV64"/>
    <mergeCell ref="VQW64:VRD64"/>
    <mergeCell ref="VRE64:VRL64"/>
    <mergeCell ref="VRM64:VRT64"/>
    <mergeCell ref="VOS64:VOZ64"/>
    <mergeCell ref="VPA64:VPH64"/>
    <mergeCell ref="VPI64:VPP64"/>
    <mergeCell ref="VPQ64:VPX64"/>
    <mergeCell ref="VPY64:VQF64"/>
    <mergeCell ref="VNE64:VNL64"/>
    <mergeCell ref="VNM64:VNT64"/>
    <mergeCell ref="VNU64:VOB64"/>
    <mergeCell ref="VOC64:VOJ64"/>
    <mergeCell ref="VOK64:VOR64"/>
    <mergeCell ref="VLQ64:VLX64"/>
    <mergeCell ref="VLY64:VMF64"/>
    <mergeCell ref="VMG64:VMN64"/>
    <mergeCell ref="VMO64:VMV64"/>
    <mergeCell ref="VMW64:VND64"/>
    <mergeCell ref="VKC64:VKJ64"/>
    <mergeCell ref="VKK64:VKR64"/>
    <mergeCell ref="VKS64:VKZ64"/>
    <mergeCell ref="VLA64:VLH64"/>
    <mergeCell ref="VLI64:VLP64"/>
    <mergeCell ref="VIO64:VIV64"/>
    <mergeCell ref="VIW64:VJD64"/>
    <mergeCell ref="VJE64:VJL64"/>
    <mergeCell ref="VJM64:VJT64"/>
    <mergeCell ref="VJU64:VKB64"/>
    <mergeCell ref="VHA64:VHH64"/>
    <mergeCell ref="VHI64:VHP64"/>
    <mergeCell ref="VHQ64:VHX64"/>
    <mergeCell ref="VHY64:VIF64"/>
    <mergeCell ref="VIG64:VIN64"/>
    <mergeCell ref="VFM64:VFT64"/>
    <mergeCell ref="VFU64:VGB64"/>
    <mergeCell ref="VGC64:VGJ64"/>
    <mergeCell ref="VGK64:VGR64"/>
    <mergeCell ref="VGS64:VGZ64"/>
    <mergeCell ref="VDY64:VEF64"/>
    <mergeCell ref="VEG64:VEN64"/>
    <mergeCell ref="VEO64:VEV64"/>
    <mergeCell ref="VEW64:VFD64"/>
    <mergeCell ref="VFE64:VFL64"/>
    <mergeCell ref="VCK64:VCR64"/>
    <mergeCell ref="VCS64:VCZ64"/>
    <mergeCell ref="VDA64:VDH64"/>
    <mergeCell ref="VDI64:VDP64"/>
    <mergeCell ref="VDQ64:VDX64"/>
    <mergeCell ref="VAW64:VBD64"/>
    <mergeCell ref="VBE64:VBL64"/>
    <mergeCell ref="VBM64:VBT64"/>
    <mergeCell ref="VBU64:VCB64"/>
    <mergeCell ref="VCC64:VCJ64"/>
    <mergeCell ref="UZI64:UZP64"/>
    <mergeCell ref="UZQ64:UZX64"/>
    <mergeCell ref="UZY64:VAF64"/>
    <mergeCell ref="VAG64:VAN64"/>
    <mergeCell ref="VAO64:VAV64"/>
    <mergeCell ref="UXU64:UYB64"/>
    <mergeCell ref="UYC64:UYJ64"/>
    <mergeCell ref="UYK64:UYR64"/>
    <mergeCell ref="UYS64:UYZ64"/>
    <mergeCell ref="UZA64:UZH64"/>
    <mergeCell ref="UWG64:UWN64"/>
    <mergeCell ref="UWO64:UWV64"/>
    <mergeCell ref="UWW64:UXD64"/>
    <mergeCell ref="UXE64:UXL64"/>
    <mergeCell ref="UXM64:UXT64"/>
    <mergeCell ref="UUS64:UUZ64"/>
    <mergeCell ref="UVA64:UVH64"/>
    <mergeCell ref="UVI64:UVP64"/>
    <mergeCell ref="UVQ64:UVX64"/>
    <mergeCell ref="UVY64:UWF64"/>
    <mergeCell ref="UTE64:UTL64"/>
    <mergeCell ref="UTM64:UTT64"/>
    <mergeCell ref="UTU64:UUB64"/>
    <mergeCell ref="UUC64:UUJ64"/>
    <mergeCell ref="UUK64:UUR64"/>
    <mergeCell ref="URQ64:URX64"/>
    <mergeCell ref="URY64:USF64"/>
    <mergeCell ref="USG64:USN64"/>
    <mergeCell ref="USO64:USV64"/>
    <mergeCell ref="USW64:UTD64"/>
    <mergeCell ref="UQC64:UQJ64"/>
    <mergeCell ref="UQK64:UQR64"/>
    <mergeCell ref="UQS64:UQZ64"/>
    <mergeCell ref="URA64:URH64"/>
    <mergeCell ref="URI64:URP64"/>
    <mergeCell ref="UOO64:UOV64"/>
    <mergeCell ref="UOW64:UPD64"/>
    <mergeCell ref="UPE64:UPL64"/>
    <mergeCell ref="UPM64:UPT64"/>
    <mergeCell ref="UPU64:UQB64"/>
    <mergeCell ref="UNA64:UNH64"/>
    <mergeCell ref="UNI64:UNP64"/>
    <mergeCell ref="UNQ64:UNX64"/>
    <mergeCell ref="UNY64:UOF64"/>
    <mergeCell ref="UOG64:UON64"/>
    <mergeCell ref="ULM64:ULT64"/>
    <mergeCell ref="ULU64:UMB64"/>
    <mergeCell ref="UMC64:UMJ64"/>
    <mergeCell ref="UMK64:UMR64"/>
    <mergeCell ref="UMS64:UMZ64"/>
    <mergeCell ref="UJY64:UKF64"/>
    <mergeCell ref="UKG64:UKN64"/>
    <mergeCell ref="UKO64:UKV64"/>
    <mergeCell ref="UKW64:ULD64"/>
    <mergeCell ref="ULE64:ULL64"/>
    <mergeCell ref="UIK64:UIR64"/>
    <mergeCell ref="UIS64:UIZ64"/>
    <mergeCell ref="UJA64:UJH64"/>
    <mergeCell ref="UJI64:UJP64"/>
    <mergeCell ref="UJQ64:UJX64"/>
    <mergeCell ref="UGW64:UHD64"/>
    <mergeCell ref="UHE64:UHL64"/>
    <mergeCell ref="UHM64:UHT64"/>
    <mergeCell ref="UHU64:UIB64"/>
    <mergeCell ref="UIC64:UIJ64"/>
    <mergeCell ref="UFI64:UFP64"/>
    <mergeCell ref="UFQ64:UFX64"/>
    <mergeCell ref="UFY64:UGF64"/>
    <mergeCell ref="UGG64:UGN64"/>
    <mergeCell ref="UGO64:UGV64"/>
    <mergeCell ref="UDU64:UEB64"/>
    <mergeCell ref="UEC64:UEJ64"/>
    <mergeCell ref="UEK64:UER64"/>
    <mergeCell ref="UES64:UEZ64"/>
    <mergeCell ref="UFA64:UFH64"/>
    <mergeCell ref="UCG64:UCN64"/>
    <mergeCell ref="UCO64:UCV64"/>
    <mergeCell ref="UCW64:UDD64"/>
    <mergeCell ref="UDE64:UDL64"/>
    <mergeCell ref="UDM64:UDT64"/>
    <mergeCell ref="UAS64:UAZ64"/>
    <mergeCell ref="UBA64:UBH64"/>
    <mergeCell ref="UBI64:UBP64"/>
    <mergeCell ref="UBQ64:UBX64"/>
    <mergeCell ref="UBY64:UCF64"/>
    <mergeCell ref="TZE64:TZL64"/>
    <mergeCell ref="TZM64:TZT64"/>
    <mergeCell ref="TZU64:UAB64"/>
    <mergeCell ref="UAC64:UAJ64"/>
    <mergeCell ref="UAK64:UAR64"/>
    <mergeCell ref="TXQ64:TXX64"/>
    <mergeCell ref="TXY64:TYF64"/>
    <mergeCell ref="TYG64:TYN64"/>
    <mergeCell ref="TYO64:TYV64"/>
    <mergeCell ref="TYW64:TZD64"/>
    <mergeCell ref="TWC64:TWJ64"/>
    <mergeCell ref="TWK64:TWR64"/>
    <mergeCell ref="TWS64:TWZ64"/>
    <mergeCell ref="TXA64:TXH64"/>
    <mergeCell ref="TXI64:TXP64"/>
    <mergeCell ref="TUO64:TUV64"/>
    <mergeCell ref="TUW64:TVD64"/>
    <mergeCell ref="TVE64:TVL64"/>
    <mergeCell ref="TVM64:TVT64"/>
    <mergeCell ref="TVU64:TWB64"/>
    <mergeCell ref="TTA64:TTH64"/>
    <mergeCell ref="TTI64:TTP64"/>
    <mergeCell ref="TTQ64:TTX64"/>
    <mergeCell ref="TTY64:TUF64"/>
    <mergeCell ref="TUG64:TUN64"/>
    <mergeCell ref="TRM64:TRT64"/>
    <mergeCell ref="TRU64:TSB64"/>
    <mergeCell ref="TSC64:TSJ64"/>
    <mergeCell ref="TSK64:TSR64"/>
    <mergeCell ref="TSS64:TSZ64"/>
    <mergeCell ref="TPY64:TQF64"/>
    <mergeCell ref="TQG64:TQN64"/>
    <mergeCell ref="TQO64:TQV64"/>
    <mergeCell ref="TQW64:TRD64"/>
    <mergeCell ref="TRE64:TRL64"/>
    <mergeCell ref="TOK64:TOR64"/>
    <mergeCell ref="TOS64:TOZ64"/>
    <mergeCell ref="TPA64:TPH64"/>
    <mergeCell ref="TPI64:TPP64"/>
    <mergeCell ref="TPQ64:TPX64"/>
    <mergeCell ref="TMW64:TND64"/>
    <mergeCell ref="TNE64:TNL64"/>
    <mergeCell ref="TNM64:TNT64"/>
    <mergeCell ref="TNU64:TOB64"/>
    <mergeCell ref="TOC64:TOJ64"/>
    <mergeCell ref="TLI64:TLP64"/>
    <mergeCell ref="TLQ64:TLX64"/>
    <mergeCell ref="TLY64:TMF64"/>
    <mergeCell ref="TMG64:TMN64"/>
    <mergeCell ref="TMO64:TMV64"/>
    <mergeCell ref="TJU64:TKB64"/>
    <mergeCell ref="TKC64:TKJ64"/>
    <mergeCell ref="TKK64:TKR64"/>
    <mergeCell ref="TKS64:TKZ64"/>
    <mergeCell ref="TLA64:TLH64"/>
    <mergeCell ref="TIG64:TIN64"/>
    <mergeCell ref="TIO64:TIV64"/>
    <mergeCell ref="TIW64:TJD64"/>
    <mergeCell ref="TJE64:TJL64"/>
    <mergeCell ref="TJM64:TJT64"/>
    <mergeCell ref="TGS64:TGZ64"/>
    <mergeCell ref="THA64:THH64"/>
    <mergeCell ref="THI64:THP64"/>
    <mergeCell ref="THQ64:THX64"/>
    <mergeCell ref="THY64:TIF64"/>
    <mergeCell ref="TFE64:TFL64"/>
    <mergeCell ref="TFM64:TFT64"/>
    <mergeCell ref="TFU64:TGB64"/>
    <mergeCell ref="TGC64:TGJ64"/>
    <mergeCell ref="TGK64:TGR64"/>
    <mergeCell ref="TDQ64:TDX64"/>
    <mergeCell ref="TDY64:TEF64"/>
    <mergeCell ref="TEG64:TEN64"/>
    <mergeCell ref="TEO64:TEV64"/>
    <mergeCell ref="TEW64:TFD64"/>
    <mergeCell ref="TCC64:TCJ64"/>
    <mergeCell ref="TCK64:TCR64"/>
    <mergeCell ref="TCS64:TCZ64"/>
    <mergeCell ref="TDA64:TDH64"/>
    <mergeCell ref="TDI64:TDP64"/>
    <mergeCell ref="TAO64:TAV64"/>
    <mergeCell ref="TAW64:TBD64"/>
    <mergeCell ref="TBE64:TBL64"/>
    <mergeCell ref="TBM64:TBT64"/>
    <mergeCell ref="TBU64:TCB64"/>
    <mergeCell ref="SZA64:SZH64"/>
    <mergeCell ref="SZI64:SZP64"/>
    <mergeCell ref="SZQ64:SZX64"/>
    <mergeCell ref="SZY64:TAF64"/>
    <mergeCell ref="TAG64:TAN64"/>
    <mergeCell ref="SXM64:SXT64"/>
    <mergeCell ref="SXU64:SYB64"/>
    <mergeCell ref="SYC64:SYJ64"/>
    <mergeCell ref="SYK64:SYR64"/>
    <mergeCell ref="SYS64:SYZ64"/>
    <mergeCell ref="SVY64:SWF64"/>
    <mergeCell ref="SWG64:SWN64"/>
    <mergeCell ref="SWO64:SWV64"/>
    <mergeCell ref="SWW64:SXD64"/>
    <mergeCell ref="SXE64:SXL64"/>
    <mergeCell ref="SUK64:SUR64"/>
    <mergeCell ref="SUS64:SUZ64"/>
    <mergeCell ref="SVA64:SVH64"/>
    <mergeCell ref="SVI64:SVP64"/>
    <mergeCell ref="SVQ64:SVX64"/>
    <mergeCell ref="SSW64:STD64"/>
    <mergeCell ref="STE64:STL64"/>
    <mergeCell ref="STM64:STT64"/>
    <mergeCell ref="STU64:SUB64"/>
    <mergeCell ref="SUC64:SUJ64"/>
    <mergeCell ref="SRI64:SRP64"/>
    <mergeCell ref="SRQ64:SRX64"/>
    <mergeCell ref="SRY64:SSF64"/>
    <mergeCell ref="SSG64:SSN64"/>
    <mergeCell ref="SSO64:SSV64"/>
    <mergeCell ref="SPU64:SQB64"/>
    <mergeCell ref="SQC64:SQJ64"/>
    <mergeCell ref="SQK64:SQR64"/>
    <mergeCell ref="SQS64:SQZ64"/>
    <mergeCell ref="SRA64:SRH64"/>
    <mergeCell ref="SOG64:SON64"/>
    <mergeCell ref="SOO64:SOV64"/>
    <mergeCell ref="SOW64:SPD64"/>
    <mergeCell ref="SPE64:SPL64"/>
    <mergeCell ref="SPM64:SPT64"/>
    <mergeCell ref="SMS64:SMZ64"/>
    <mergeCell ref="SNA64:SNH64"/>
    <mergeCell ref="SNI64:SNP64"/>
    <mergeCell ref="SNQ64:SNX64"/>
    <mergeCell ref="SNY64:SOF64"/>
    <mergeCell ref="SLE64:SLL64"/>
    <mergeCell ref="SLM64:SLT64"/>
    <mergeCell ref="SLU64:SMB64"/>
    <mergeCell ref="SMC64:SMJ64"/>
    <mergeCell ref="SMK64:SMR64"/>
    <mergeCell ref="SJQ64:SJX64"/>
    <mergeCell ref="SJY64:SKF64"/>
    <mergeCell ref="SKG64:SKN64"/>
    <mergeCell ref="SKO64:SKV64"/>
    <mergeCell ref="SKW64:SLD64"/>
    <mergeCell ref="SIC64:SIJ64"/>
    <mergeCell ref="SIK64:SIR64"/>
    <mergeCell ref="SIS64:SIZ64"/>
    <mergeCell ref="SJA64:SJH64"/>
    <mergeCell ref="SJI64:SJP64"/>
    <mergeCell ref="SGO64:SGV64"/>
    <mergeCell ref="SGW64:SHD64"/>
    <mergeCell ref="SHE64:SHL64"/>
    <mergeCell ref="SHM64:SHT64"/>
    <mergeCell ref="SHU64:SIB64"/>
    <mergeCell ref="SFA64:SFH64"/>
    <mergeCell ref="SFI64:SFP64"/>
    <mergeCell ref="SFQ64:SFX64"/>
    <mergeCell ref="SFY64:SGF64"/>
    <mergeCell ref="SGG64:SGN64"/>
    <mergeCell ref="SDM64:SDT64"/>
    <mergeCell ref="SDU64:SEB64"/>
    <mergeCell ref="SEC64:SEJ64"/>
    <mergeCell ref="SEK64:SER64"/>
    <mergeCell ref="SES64:SEZ64"/>
    <mergeCell ref="SBY64:SCF64"/>
    <mergeCell ref="SCG64:SCN64"/>
    <mergeCell ref="SCO64:SCV64"/>
    <mergeCell ref="SCW64:SDD64"/>
    <mergeCell ref="SDE64:SDL64"/>
    <mergeCell ref="SAK64:SAR64"/>
    <mergeCell ref="SAS64:SAZ64"/>
    <mergeCell ref="SBA64:SBH64"/>
    <mergeCell ref="SBI64:SBP64"/>
    <mergeCell ref="SBQ64:SBX64"/>
    <mergeCell ref="RYW64:RZD64"/>
    <mergeCell ref="RZE64:RZL64"/>
    <mergeCell ref="RZM64:RZT64"/>
    <mergeCell ref="RZU64:SAB64"/>
    <mergeCell ref="SAC64:SAJ64"/>
    <mergeCell ref="RXI64:RXP64"/>
    <mergeCell ref="RXQ64:RXX64"/>
    <mergeCell ref="RXY64:RYF64"/>
    <mergeCell ref="RYG64:RYN64"/>
    <mergeCell ref="RYO64:RYV64"/>
    <mergeCell ref="RVU64:RWB64"/>
    <mergeCell ref="RWC64:RWJ64"/>
    <mergeCell ref="RWK64:RWR64"/>
    <mergeCell ref="RWS64:RWZ64"/>
    <mergeCell ref="RXA64:RXH64"/>
    <mergeCell ref="RUG64:RUN64"/>
    <mergeCell ref="RUO64:RUV64"/>
    <mergeCell ref="RUW64:RVD64"/>
    <mergeCell ref="RVE64:RVL64"/>
    <mergeCell ref="RVM64:RVT64"/>
    <mergeCell ref="RSS64:RSZ64"/>
    <mergeCell ref="RTA64:RTH64"/>
    <mergeCell ref="RTI64:RTP64"/>
    <mergeCell ref="RTQ64:RTX64"/>
    <mergeCell ref="RTY64:RUF64"/>
    <mergeCell ref="RRE64:RRL64"/>
    <mergeCell ref="RRM64:RRT64"/>
    <mergeCell ref="RRU64:RSB64"/>
    <mergeCell ref="RSC64:RSJ64"/>
    <mergeCell ref="RSK64:RSR64"/>
    <mergeCell ref="RPQ64:RPX64"/>
    <mergeCell ref="RPY64:RQF64"/>
    <mergeCell ref="RQG64:RQN64"/>
    <mergeCell ref="RQO64:RQV64"/>
    <mergeCell ref="RQW64:RRD64"/>
    <mergeCell ref="ROC64:ROJ64"/>
    <mergeCell ref="ROK64:ROR64"/>
    <mergeCell ref="ROS64:ROZ64"/>
    <mergeCell ref="RPA64:RPH64"/>
    <mergeCell ref="RPI64:RPP64"/>
    <mergeCell ref="RMO64:RMV64"/>
    <mergeCell ref="RMW64:RND64"/>
    <mergeCell ref="RNE64:RNL64"/>
    <mergeCell ref="RNM64:RNT64"/>
    <mergeCell ref="RNU64:ROB64"/>
    <mergeCell ref="RLA64:RLH64"/>
    <mergeCell ref="RLI64:RLP64"/>
    <mergeCell ref="RLQ64:RLX64"/>
    <mergeCell ref="RLY64:RMF64"/>
    <mergeCell ref="RMG64:RMN64"/>
    <mergeCell ref="RJM64:RJT64"/>
    <mergeCell ref="RJU64:RKB64"/>
    <mergeCell ref="RKC64:RKJ64"/>
    <mergeCell ref="RKK64:RKR64"/>
    <mergeCell ref="RKS64:RKZ64"/>
    <mergeCell ref="RHY64:RIF64"/>
    <mergeCell ref="RIG64:RIN64"/>
    <mergeCell ref="RIO64:RIV64"/>
    <mergeCell ref="RIW64:RJD64"/>
    <mergeCell ref="RJE64:RJL64"/>
    <mergeCell ref="RGK64:RGR64"/>
    <mergeCell ref="RGS64:RGZ64"/>
    <mergeCell ref="RHA64:RHH64"/>
    <mergeCell ref="RHI64:RHP64"/>
    <mergeCell ref="RHQ64:RHX64"/>
    <mergeCell ref="REW64:RFD64"/>
    <mergeCell ref="RFE64:RFL64"/>
    <mergeCell ref="RFM64:RFT64"/>
    <mergeCell ref="RFU64:RGB64"/>
    <mergeCell ref="RGC64:RGJ64"/>
    <mergeCell ref="RDI64:RDP64"/>
    <mergeCell ref="RDQ64:RDX64"/>
    <mergeCell ref="RDY64:REF64"/>
    <mergeCell ref="REG64:REN64"/>
    <mergeCell ref="REO64:REV64"/>
    <mergeCell ref="RBU64:RCB64"/>
    <mergeCell ref="RCC64:RCJ64"/>
    <mergeCell ref="RCK64:RCR64"/>
    <mergeCell ref="RCS64:RCZ64"/>
    <mergeCell ref="RDA64:RDH64"/>
    <mergeCell ref="RAG64:RAN64"/>
    <mergeCell ref="RAO64:RAV64"/>
    <mergeCell ref="RAW64:RBD64"/>
    <mergeCell ref="RBE64:RBL64"/>
    <mergeCell ref="RBM64:RBT64"/>
    <mergeCell ref="QYS64:QYZ64"/>
    <mergeCell ref="QZA64:QZH64"/>
    <mergeCell ref="QZI64:QZP64"/>
    <mergeCell ref="QZQ64:QZX64"/>
    <mergeCell ref="QZY64:RAF64"/>
    <mergeCell ref="QXE64:QXL64"/>
    <mergeCell ref="QXM64:QXT64"/>
    <mergeCell ref="QXU64:QYB64"/>
    <mergeCell ref="QYC64:QYJ64"/>
    <mergeCell ref="QYK64:QYR64"/>
    <mergeCell ref="QVQ64:QVX64"/>
    <mergeCell ref="QVY64:QWF64"/>
    <mergeCell ref="QWG64:QWN64"/>
    <mergeCell ref="QWO64:QWV64"/>
    <mergeCell ref="QWW64:QXD64"/>
    <mergeCell ref="QUC64:QUJ64"/>
    <mergeCell ref="QUK64:QUR64"/>
    <mergeCell ref="QUS64:QUZ64"/>
    <mergeCell ref="QVA64:QVH64"/>
    <mergeCell ref="QVI64:QVP64"/>
    <mergeCell ref="QSO64:QSV64"/>
    <mergeCell ref="QSW64:QTD64"/>
    <mergeCell ref="QTE64:QTL64"/>
    <mergeCell ref="QTM64:QTT64"/>
    <mergeCell ref="QTU64:QUB64"/>
    <mergeCell ref="QRA64:QRH64"/>
    <mergeCell ref="QRI64:QRP64"/>
    <mergeCell ref="QRQ64:QRX64"/>
    <mergeCell ref="QRY64:QSF64"/>
    <mergeCell ref="QSG64:QSN64"/>
    <mergeCell ref="QPM64:QPT64"/>
    <mergeCell ref="QPU64:QQB64"/>
    <mergeCell ref="QQC64:QQJ64"/>
    <mergeCell ref="QQK64:QQR64"/>
    <mergeCell ref="QQS64:QQZ64"/>
    <mergeCell ref="QNY64:QOF64"/>
    <mergeCell ref="QOG64:QON64"/>
    <mergeCell ref="QOO64:QOV64"/>
    <mergeCell ref="QOW64:QPD64"/>
    <mergeCell ref="QPE64:QPL64"/>
    <mergeCell ref="QMK64:QMR64"/>
    <mergeCell ref="QMS64:QMZ64"/>
    <mergeCell ref="QNA64:QNH64"/>
    <mergeCell ref="QNI64:QNP64"/>
    <mergeCell ref="QNQ64:QNX64"/>
    <mergeCell ref="QKW64:QLD64"/>
    <mergeCell ref="QLE64:QLL64"/>
    <mergeCell ref="QLM64:QLT64"/>
    <mergeCell ref="QLU64:QMB64"/>
    <mergeCell ref="QMC64:QMJ64"/>
    <mergeCell ref="QJI64:QJP64"/>
    <mergeCell ref="QJQ64:QJX64"/>
    <mergeCell ref="QJY64:QKF64"/>
    <mergeCell ref="QKG64:QKN64"/>
    <mergeCell ref="QKO64:QKV64"/>
    <mergeCell ref="QHU64:QIB64"/>
    <mergeCell ref="QIC64:QIJ64"/>
    <mergeCell ref="QIK64:QIR64"/>
    <mergeCell ref="QIS64:QIZ64"/>
    <mergeCell ref="QJA64:QJH64"/>
    <mergeCell ref="QGG64:QGN64"/>
    <mergeCell ref="QGO64:QGV64"/>
    <mergeCell ref="QGW64:QHD64"/>
    <mergeCell ref="QHE64:QHL64"/>
    <mergeCell ref="QHM64:QHT64"/>
    <mergeCell ref="QES64:QEZ64"/>
    <mergeCell ref="QFA64:QFH64"/>
    <mergeCell ref="QFI64:QFP64"/>
    <mergeCell ref="QFQ64:QFX64"/>
    <mergeCell ref="QFY64:QGF64"/>
    <mergeCell ref="QDE64:QDL64"/>
    <mergeCell ref="QDM64:QDT64"/>
    <mergeCell ref="QDU64:QEB64"/>
    <mergeCell ref="QEC64:QEJ64"/>
    <mergeCell ref="QEK64:QER64"/>
    <mergeCell ref="QBQ64:QBX64"/>
    <mergeCell ref="QBY64:QCF64"/>
    <mergeCell ref="QCG64:QCN64"/>
    <mergeCell ref="QCO64:QCV64"/>
    <mergeCell ref="QCW64:QDD64"/>
    <mergeCell ref="QAC64:QAJ64"/>
    <mergeCell ref="QAK64:QAR64"/>
    <mergeCell ref="QAS64:QAZ64"/>
    <mergeCell ref="QBA64:QBH64"/>
    <mergeCell ref="QBI64:QBP64"/>
    <mergeCell ref="PYO64:PYV64"/>
    <mergeCell ref="PYW64:PZD64"/>
    <mergeCell ref="PZE64:PZL64"/>
    <mergeCell ref="PZM64:PZT64"/>
    <mergeCell ref="PZU64:QAB64"/>
    <mergeCell ref="PXA64:PXH64"/>
    <mergeCell ref="PXI64:PXP64"/>
    <mergeCell ref="PXQ64:PXX64"/>
    <mergeCell ref="PXY64:PYF64"/>
    <mergeCell ref="PYG64:PYN64"/>
    <mergeCell ref="PVM64:PVT64"/>
    <mergeCell ref="PVU64:PWB64"/>
    <mergeCell ref="PWC64:PWJ64"/>
    <mergeCell ref="PWK64:PWR64"/>
    <mergeCell ref="PWS64:PWZ64"/>
    <mergeCell ref="PTY64:PUF64"/>
    <mergeCell ref="PUG64:PUN64"/>
    <mergeCell ref="PUO64:PUV64"/>
    <mergeCell ref="PUW64:PVD64"/>
    <mergeCell ref="PVE64:PVL64"/>
    <mergeCell ref="PSK64:PSR64"/>
    <mergeCell ref="PSS64:PSZ64"/>
    <mergeCell ref="PTA64:PTH64"/>
    <mergeCell ref="PTI64:PTP64"/>
    <mergeCell ref="PTQ64:PTX64"/>
    <mergeCell ref="PQW64:PRD64"/>
    <mergeCell ref="PRE64:PRL64"/>
    <mergeCell ref="PRM64:PRT64"/>
    <mergeCell ref="PRU64:PSB64"/>
    <mergeCell ref="PSC64:PSJ64"/>
    <mergeCell ref="PPI64:PPP64"/>
    <mergeCell ref="PPQ64:PPX64"/>
    <mergeCell ref="PPY64:PQF64"/>
    <mergeCell ref="PQG64:PQN64"/>
    <mergeCell ref="PQO64:PQV64"/>
    <mergeCell ref="PNU64:POB64"/>
    <mergeCell ref="POC64:POJ64"/>
    <mergeCell ref="POK64:POR64"/>
    <mergeCell ref="POS64:POZ64"/>
    <mergeCell ref="PPA64:PPH64"/>
    <mergeCell ref="PMG64:PMN64"/>
    <mergeCell ref="PMO64:PMV64"/>
    <mergeCell ref="PMW64:PND64"/>
    <mergeCell ref="PNE64:PNL64"/>
    <mergeCell ref="PNM64:PNT64"/>
    <mergeCell ref="PKS64:PKZ64"/>
    <mergeCell ref="PLA64:PLH64"/>
    <mergeCell ref="PLI64:PLP64"/>
    <mergeCell ref="PLQ64:PLX64"/>
    <mergeCell ref="PLY64:PMF64"/>
    <mergeCell ref="PJE64:PJL64"/>
    <mergeCell ref="PJM64:PJT64"/>
    <mergeCell ref="PJU64:PKB64"/>
    <mergeCell ref="PKC64:PKJ64"/>
    <mergeCell ref="PKK64:PKR64"/>
    <mergeCell ref="PHQ64:PHX64"/>
    <mergeCell ref="PHY64:PIF64"/>
    <mergeCell ref="PIG64:PIN64"/>
    <mergeCell ref="PIO64:PIV64"/>
    <mergeCell ref="PIW64:PJD64"/>
    <mergeCell ref="PGC64:PGJ64"/>
    <mergeCell ref="PGK64:PGR64"/>
    <mergeCell ref="PGS64:PGZ64"/>
    <mergeCell ref="PHA64:PHH64"/>
    <mergeCell ref="PHI64:PHP64"/>
    <mergeCell ref="PEO64:PEV64"/>
    <mergeCell ref="PEW64:PFD64"/>
    <mergeCell ref="PFE64:PFL64"/>
    <mergeCell ref="PFM64:PFT64"/>
    <mergeCell ref="PFU64:PGB64"/>
    <mergeCell ref="PDA64:PDH64"/>
    <mergeCell ref="PDI64:PDP64"/>
    <mergeCell ref="PDQ64:PDX64"/>
    <mergeCell ref="PDY64:PEF64"/>
    <mergeCell ref="PEG64:PEN64"/>
    <mergeCell ref="PBM64:PBT64"/>
    <mergeCell ref="PBU64:PCB64"/>
    <mergeCell ref="PCC64:PCJ64"/>
    <mergeCell ref="PCK64:PCR64"/>
    <mergeCell ref="PCS64:PCZ64"/>
    <mergeCell ref="OZY64:PAF64"/>
    <mergeCell ref="PAG64:PAN64"/>
    <mergeCell ref="PAO64:PAV64"/>
    <mergeCell ref="PAW64:PBD64"/>
    <mergeCell ref="PBE64:PBL64"/>
    <mergeCell ref="OYK64:OYR64"/>
    <mergeCell ref="OYS64:OYZ64"/>
    <mergeCell ref="OZA64:OZH64"/>
    <mergeCell ref="OZI64:OZP64"/>
    <mergeCell ref="OZQ64:OZX64"/>
    <mergeCell ref="OWW64:OXD64"/>
    <mergeCell ref="OXE64:OXL64"/>
    <mergeCell ref="OXM64:OXT64"/>
    <mergeCell ref="OXU64:OYB64"/>
    <mergeCell ref="OYC64:OYJ64"/>
    <mergeCell ref="OVI64:OVP64"/>
    <mergeCell ref="OVQ64:OVX64"/>
    <mergeCell ref="OVY64:OWF64"/>
    <mergeCell ref="OWG64:OWN64"/>
    <mergeCell ref="OWO64:OWV64"/>
    <mergeCell ref="OTU64:OUB64"/>
    <mergeCell ref="OUC64:OUJ64"/>
    <mergeCell ref="OUK64:OUR64"/>
    <mergeCell ref="OUS64:OUZ64"/>
    <mergeCell ref="OVA64:OVH64"/>
    <mergeCell ref="OSG64:OSN64"/>
    <mergeCell ref="OSO64:OSV64"/>
    <mergeCell ref="OSW64:OTD64"/>
    <mergeCell ref="OTE64:OTL64"/>
    <mergeCell ref="OTM64:OTT64"/>
    <mergeCell ref="OQS64:OQZ64"/>
    <mergeCell ref="ORA64:ORH64"/>
    <mergeCell ref="ORI64:ORP64"/>
    <mergeCell ref="ORQ64:ORX64"/>
    <mergeCell ref="ORY64:OSF64"/>
    <mergeCell ref="OPE64:OPL64"/>
    <mergeCell ref="OPM64:OPT64"/>
    <mergeCell ref="OPU64:OQB64"/>
    <mergeCell ref="OQC64:OQJ64"/>
    <mergeCell ref="OQK64:OQR64"/>
    <mergeCell ref="ONQ64:ONX64"/>
    <mergeCell ref="ONY64:OOF64"/>
    <mergeCell ref="OOG64:OON64"/>
    <mergeCell ref="OOO64:OOV64"/>
    <mergeCell ref="OOW64:OPD64"/>
    <mergeCell ref="OMC64:OMJ64"/>
    <mergeCell ref="OMK64:OMR64"/>
    <mergeCell ref="OMS64:OMZ64"/>
    <mergeCell ref="ONA64:ONH64"/>
    <mergeCell ref="ONI64:ONP64"/>
    <mergeCell ref="OKO64:OKV64"/>
    <mergeCell ref="OKW64:OLD64"/>
    <mergeCell ref="OLE64:OLL64"/>
    <mergeCell ref="OLM64:OLT64"/>
    <mergeCell ref="OLU64:OMB64"/>
    <mergeCell ref="OJA64:OJH64"/>
    <mergeCell ref="OJI64:OJP64"/>
    <mergeCell ref="OJQ64:OJX64"/>
    <mergeCell ref="OJY64:OKF64"/>
    <mergeCell ref="OKG64:OKN64"/>
    <mergeCell ref="OHM64:OHT64"/>
    <mergeCell ref="OHU64:OIB64"/>
    <mergeCell ref="OIC64:OIJ64"/>
    <mergeCell ref="OIK64:OIR64"/>
    <mergeCell ref="OIS64:OIZ64"/>
    <mergeCell ref="OFY64:OGF64"/>
    <mergeCell ref="OGG64:OGN64"/>
    <mergeCell ref="OGO64:OGV64"/>
    <mergeCell ref="OGW64:OHD64"/>
    <mergeCell ref="OHE64:OHL64"/>
    <mergeCell ref="OEK64:OER64"/>
    <mergeCell ref="OES64:OEZ64"/>
    <mergeCell ref="OFA64:OFH64"/>
    <mergeCell ref="OFI64:OFP64"/>
    <mergeCell ref="OFQ64:OFX64"/>
    <mergeCell ref="OCW64:ODD64"/>
    <mergeCell ref="ODE64:ODL64"/>
    <mergeCell ref="ODM64:ODT64"/>
    <mergeCell ref="ODU64:OEB64"/>
    <mergeCell ref="OEC64:OEJ64"/>
    <mergeCell ref="OBI64:OBP64"/>
    <mergeCell ref="OBQ64:OBX64"/>
    <mergeCell ref="OBY64:OCF64"/>
    <mergeCell ref="OCG64:OCN64"/>
    <mergeCell ref="OCO64:OCV64"/>
    <mergeCell ref="NZU64:OAB64"/>
    <mergeCell ref="OAC64:OAJ64"/>
    <mergeCell ref="OAK64:OAR64"/>
    <mergeCell ref="OAS64:OAZ64"/>
    <mergeCell ref="OBA64:OBH64"/>
    <mergeCell ref="NYG64:NYN64"/>
    <mergeCell ref="NYO64:NYV64"/>
    <mergeCell ref="NYW64:NZD64"/>
    <mergeCell ref="NZE64:NZL64"/>
    <mergeCell ref="NZM64:NZT64"/>
    <mergeCell ref="NWS64:NWZ64"/>
    <mergeCell ref="NXA64:NXH64"/>
    <mergeCell ref="NXI64:NXP64"/>
    <mergeCell ref="NXQ64:NXX64"/>
    <mergeCell ref="NXY64:NYF64"/>
    <mergeCell ref="NVE64:NVL64"/>
    <mergeCell ref="NVM64:NVT64"/>
    <mergeCell ref="NVU64:NWB64"/>
    <mergeCell ref="NWC64:NWJ64"/>
    <mergeCell ref="NWK64:NWR64"/>
    <mergeCell ref="NTQ64:NTX64"/>
    <mergeCell ref="NTY64:NUF64"/>
    <mergeCell ref="NUG64:NUN64"/>
    <mergeCell ref="NUO64:NUV64"/>
    <mergeCell ref="NUW64:NVD64"/>
    <mergeCell ref="NSC64:NSJ64"/>
    <mergeCell ref="NSK64:NSR64"/>
    <mergeCell ref="NSS64:NSZ64"/>
    <mergeCell ref="NTA64:NTH64"/>
    <mergeCell ref="NTI64:NTP64"/>
    <mergeCell ref="NQO64:NQV64"/>
    <mergeCell ref="NQW64:NRD64"/>
    <mergeCell ref="NRE64:NRL64"/>
    <mergeCell ref="NRM64:NRT64"/>
    <mergeCell ref="NRU64:NSB64"/>
    <mergeCell ref="NPA64:NPH64"/>
    <mergeCell ref="NPI64:NPP64"/>
    <mergeCell ref="NPQ64:NPX64"/>
    <mergeCell ref="NPY64:NQF64"/>
    <mergeCell ref="NQG64:NQN64"/>
    <mergeCell ref="NNM64:NNT64"/>
    <mergeCell ref="NNU64:NOB64"/>
    <mergeCell ref="NOC64:NOJ64"/>
    <mergeCell ref="NOK64:NOR64"/>
    <mergeCell ref="NOS64:NOZ64"/>
    <mergeCell ref="NLY64:NMF64"/>
    <mergeCell ref="NMG64:NMN64"/>
    <mergeCell ref="NMO64:NMV64"/>
    <mergeCell ref="NMW64:NND64"/>
    <mergeCell ref="NNE64:NNL64"/>
    <mergeCell ref="NKK64:NKR64"/>
    <mergeCell ref="NKS64:NKZ64"/>
    <mergeCell ref="NLA64:NLH64"/>
    <mergeCell ref="NLI64:NLP64"/>
    <mergeCell ref="NLQ64:NLX64"/>
    <mergeCell ref="NIW64:NJD64"/>
    <mergeCell ref="NJE64:NJL64"/>
    <mergeCell ref="NJM64:NJT64"/>
    <mergeCell ref="NJU64:NKB64"/>
    <mergeCell ref="NKC64:NKJ64"/>
    <mergeCell ref="NHI64:NHP64"/>
    <mergeCell ref="NHQ64:NHX64"/>
    <mergeCell ref="NHY64:NIF64"/>
    <mergeCell ref="NIG64:NIN64"/>
    <mergeCell ref="NIO64:NIV64"/>
    <mergeCell ref="NFU64:NGB64"/>
    <mergeCell ref="NGC64:NGJ64"/>
    <mergeCell ref="NGK64:NGR64"/>
    <mergeCell ref="NGS64:NGZ64"/>
    <mergeCell ref="NHA64:NHH64"/>
    <mergeCell ref="NEG64:NEN64"/>
    <mergeCell ref="NEO64:NEV64"/>
    <mergeCell ref="NEW64:NFD64"/>
    <mergeCell ref="NFE64:NFL64"/>
    <mergeCell ref="NFM64:NFT64"/>
    <mergeCell ref="NCS64:NCZ64"/>
    <mergeCell ref="NDA64:NDH64"/>
    <mergeCell ref="NDI64:NDP64"/>
    <mergeCell ref="NDQ64:NDX64"/>
    <mergeCell ref="NDY64:NEF64"/>
    <mergeCell ref="NBE64:NBL64"/>
    <mergeCell ref="NBM64:NBT64"/>
    <mergeCell ref="NBU64:NCB64"/>
    <mergeCell ref="NCC64:NCJ64"/>
    <mergeCell ref="NCK64:NCR64"/>
    <mergeCell ref="MZQ64:MZX64"/>
    <mergeCell ref="MZY64:NAF64"/>
    <mergeCell ref="NAG64:NAN64"/>
    <mergeCell ref="NAO64:NAV64"/>
    <mergeCell ref="NAW64:NBD64"/>
    <mergeCell ref="MYC64:MYJ64"/>
    <mergeCell ref="MYK64:MYR64"/>
    <mergeCell ref="MYS64:MYZ64"/>
    <mergeCell ref="MZA64:MZH64"/>
    <mergeCell ref="MZI64:MZP64"/>
    <mergeCell ref="MWO64:MWV64"/>
    <mergeCell ref="MWW64:MXD64"/>
    <mergeCell ref="MXE64:MXL64"/>
    <mergeCell ref="MXM64:MXT64"/>
    <mergeCell ref="MXU64:MYB64"/>
    <mergeCell ref="MVA64:MVH64"/>
    <mergeCell ref="MVI64:MVP64"/>
    <mergeCell ref="MVQ64:MVX64"/>
    <mergeCell ref="MVY64:MWF64"/>
    <mergeCell ref="MWG64:MWN64"/>
    <mergeCell ref="MTM64:MTT64"/>
    <mergeCell ref="MTU64:MUB64"/>
    <mergeCell ref="MUC64:MUJ64"/>
    <mergeCell ref="MUK64:MUR64"/>
    <mergeCell ref="MUS64:MUZ64"/>
    <mergeCell ref="MRY64:MSF64"/>
    <mergeCell ref="MSG64:MSN64"/>
    <mergeCell ref="MSO64:MSV64"/>
    <mergeCell ref="MSW64:MTD64"/>
    <mergeCell ref="MTE64:MTL64"/>
    <mergeCell ref="MQK64:MQR64"/>
    <mergeCell ref="MQS64:MQZ64"/>
    <mergeCell ref="MRA64:MRH64"/>
    <mergeCell ref="MRI64:MRP64"/>
    <mergeCell ref="MRQ64:MRX64"/>
    <mergeCell ref="MOW64:MPD64"/>
    <mergeCell ref="MPE64:MPL64"/>
    <mergeCell ref="MPM64:MPT64"/>
    <mergeCell ref="MPU64:MQB64"/>
    <mergeCell ref="MQC64:MQJ64"/>
    <mergeCell ref="MNI64:MNP64"/>
    <mergeCell ref="MNQ64:MNX64"/>
    <mergeCell ref="MNY64:MOF64"/>
    <mergeCell ref="MOG64:MON64"/>
    <mergeCell ref="MOO64:MOV64"/>
    <mergeCell ref="MLU64:MMB64"/>
    <mergeCell ref="MMC64:MMJ64"/>
    <mergeCell ref="MMK64:MMR64"/>
    <mergeCell ref="MMS64:MMZ64"/>
    <mergeCell ref="MNA64:MNH64"/>
    <mergeCell ref="MKG64:MKN64"/>
    <mergeCell ref="MKO64:MKV64"/>
    <mergeCell ref="MKW64:MLD64"/>
    <mergeCell ref="MLE64:MLL64"/>
    <mergeCell ref="MLM64:MLT64"/>
    <mergeCell ref="MIS64:MIZ64"/>
    <mergeCell ref="MJA64:MJH64"/>
    <mergeCell ref="MJI64:MJP64"/>
    <mergeCell ref="MJQ64:MJX64"/>
    <mergeCell ref="MJY64:MKF64"/>
    <mergeCell ref="MHE64:MHL64"/>
    <mergeCell ref="MHM64:MHT64"/>
    <mergeCell ref="MHU64:MIB64"/>
    <mergeCell ref="MIC64:MIJ64"/>
    <mergeCell ref="MIK64:MIR64"/>
    <mergeCell ref="MFQ64:MFX64"/>
    <mergeCell ref="MFY64:MGF64"/>
    <mergeCell ref="MGG64:MGN64"/>
    <mergeCell ref="MGO64:MGV64"/>
    <mergeCell ref="MGW64:MHD64"/>
    <mergeCell ref="MEC64:MEJ64"/>
    <mergeCell ref="MEK64:MER64"/>
    <mergeCell ref="MES64:MEZ64"/>
    <mergeCell ref="MFA64:MFH64"/>
    <mergeCell ref="MFI64:MFP64"/>
    <mergeCell ref="MCO64:MCV64"/>
    <mergeCell ref="MCW64:MDD64"/>
    <mergeCell ref="MDE64:MDL64"/>
    <mergeCell ref="MDM64:MDT64"/>
    <mergeCell ref="MDU64:MEB64"/>
    <mergeCell ref="MBA64:MBH64"/>
    <mergeCell ref="MBI64:MBP64"/>
    <mergeCell ref="MBQ64:MBX64"/>
    <mergeCell ref="MBY64:MCF64"/>
    <mergeCell ref="MCG64:MCN64"/>
    <mergeCell ref="LZM64:LZT64"/>
    <mergeCell ref="LZU64:MAB64"/>
    <mergeCell ref="MAC64:MAJ64"/>
    <mergeCell ref="MAK64:MAR64"/>
    <mergeCell ref="MAS64:MAZ64"/>
    <mergeCell ref="LXY64:LYF64"/>
    <mergeCell ref="LYG64:LYN64"/>
    <mergeCell ref="LYO64:LYV64"/>
    <mergeCell ref="LYW64:LZD64"/>
    <mergeCell ref="LZE64:LZL64"/>
    <mergeCell ref="LWK64:LWR64"/>
    <mergeCell ref="LWS64:LWZ64"/>
    <mergeCell ref="LXA64:LXH64"/>
    <mergeCell ref="LXI64:LXP64"/>
    <mergeCell ref="LXQ64:LXX64"/>
    <mergeCell ref="LUW64:LVD64"/>
    <mergeCell ref="LVE64:LVL64"/>
    <mergeCell ref="LVM64:LVT64"/>
    <mergeCell ref="LVU64:LWB64"/>
    <mergeCell ref="LWC64:LWJ64"/>
    <mergeCell ref="LTI64:LTP64"/>
    <mergeCell ref="LTQ64:LTX64"/>
    <mergeCell ref="LTY64:LUF64"/>
    <mergeCell ref="LUG64:LUN64"/>
    <mergeCell ref="LUO64:LUV64"/>
    <mergeCell ref="LRU64:LSB64"/>
    <mergeCell ref="LSC64:LSJ64"/>
    <mergeCell ref="LSK64:LSR64"/>
    <mergeCell ref="LSS64:LSZ64"/>
    <mergeCell ref="LTA64:LTH64"/>
    <mergeCell ref="LQG64:LQN64"/>
    <mergeCell ref="LQO64:LQV64"/>
    <mergeCell ref="LQW64:LRD64"/>
    <mergeCell ref="LRE64:LRL64"/>
    <mergeCell ref="LRM64:LRT64"/>
    <mergeCell ref="LOS64:LOZ64"/>
    <mergeCell ref="LPA64:LPH64"/>
    <mergeCell ref="LPI64:LPP64"/>
    <mergeCell ref="LPQ64:LPX64"/>
    <mergeCell ref="LPY64:LQF64"/>
    <mergeCell ref="LNE64:LNL64"/>
    <mergeCell ref="LNM64:LNT64"/>
    <mergeCell ref="LNU64:LOB64"/>
    <mergeCell ref="LOC64:LOJ64"/>
    <mergeCell ref="LOK64:LOR64"/>
    <mergeCell ref="LLQ64:LLX64"/>
    <mergeCell ref="LLY64:LMF64"/>
    <mergeCell ref="LMG64:LMN64"/>
    <mergeCell ref="LMO64:LMV64"/>
    <mergeCell ref="LMW64:LND64"/>
    <mergeCell ref="LKC64:LKJ64"/>
    <mergeCell ref="LKK64:LKR64"/>
    <mergeCell ref="LKS64:LKZ64"/>
    <mergeCell ref="LLA64:LLH64"/>
    <mergeCell ref="LLI64:LLP64"/>
    <mergeCell ref="LIO64:LIV64"/>
    <mergeCell ref="LIW64:LJD64"/>
    <mergeCell ref="LJE64:LJL64"/>
    <mergeCell ref="LJM64:LJT64"/>
    <mergeCell ref="LJU64:LKB64"/>
    <mergeCell ref="LHA64:LHH64"/>
    <mergeCell ref="LHI64:LHP64"/>
    <mergeCell ref="LHQ64:LHX64"/>
    <mergeCell ref="LHY64:LIF64"/>
    <mergeCell ref="LIG64:LIN64"/>
    <mergeCell ref="LFM64:LFT64"/>
    <mergeCell ref="LFU64:LGB64"/>
    <mergeCell ref="LGC64:LGJ64"/>
    <mergeCell ref="LGK64:LGR64"/>
    <mergeCell ref="LGS64:LGZ64"/>
    <mergeCell ref="LDY64:LEF64"/>
    <mergeCell ref="LEG64:LEN64"/>
    <mergeCell ref="LEO64:LEV64"/>
    <mergeCell ref="LEW64:LFD64"/>
    <mergeCell ref="LFE64:LFL64"/>
    <mergeCell ref="LCK64:LCR64"/>
    <mergeCell ref="LCS64:LCZ64"/>
    <mergeCell ref="LDA64:LDH64"/>
    <mergeCell ref="LDI64:LDP64"/>
    <mergeCell ref="LDQ64:LDX64"/>
    <mergeCell ref="LAW64:LBD64"/>
    <mergeCell ref="LBE64:LBL64"/>
    <mergeCell ref="LBM64:LBT64"/>
    <mergeCell ref="LBU64:LCB64"/>
    <mergeCell ref="LCC64:LCJ64"/>
    <mergeCell ref="KZI64:KZP64"/>
    <mergeCell ref="KZQ64:KZX64"/>
    <mergeCell ref="KZY64:LAF64"/>
    <mergeCell ref="LAG64:LAN64"/>
    <mergeCell ref="LAO64:LAV64"/>
    <mergeCell ref="KXU64:KYB64"/>
    <mergeCell ref="KYC64:KYJ64"/>
    <mergeCell ref="KYK64:KYR64"/>
    <mergeCell ref="KYS64:KYZ64"/>
    <mergeCell ref="KZA64:KZH64"/>
    <mergeCell ref="KWG64:KWN64"/>
    <mergeCell ref="KWO64:KWV64"/>
    <mergeCell ref="KWW64:KXD64"/>
    <mergeCell ref="KXE64:KXL64"/>
    <mergeCell ref="KXM64:KXT64"/>
    <mergeCell ref="KUS64:KUZ64"/>
    <mergeCell ref="KVA64:KVH64"/>
    <mergeCell ref="KVI64:KVP64"/>
    <mergeCell ref="KVQ64:KVX64"/>
    <mergeCell ref="KVY64:KWF64"/>
    <mergeCell ref="KTE64:KTL64"/>
    <mergeCell ref="KTM64:KTT64"/>
    <mergeCell ref="KTU64:KUB64"/>
    <mergeCell ref="KUC64:KUJ64"/>
    <mergeCell ref="KUK64:KUR64"/>
    <mergeCell ref="KRQ64:KRX64"/>
    <mergeCell ref="KRY64:KSF64"/>
    <mergeCell ref="KSG64:KSN64"/>
    <mergeCell ref="KSO64:KSV64"/>
    <mergeCell ref="KSW64:KTD64"/>
    <mergeCell ref="KQC64:KQJ64"/>
    <mergeCell ref="KQK64:KQR64"/>
    <mergeCell ref="KQS64:KQZ64"/>
    <mergeCell ref="KRA64:KRH64"/>
    <mergeCell ref="KRI64:KRP64"/>
    <mergeCell ref="KOO64:KOV64"/>
    <mergeCell ref="KOW64:KPD64"/>
    <mergeCell ref="KPE64:KPL64"/>
    <mergeCell ref="KPM64:KPT64"/>
    <mergeCell ref="KPU64:KQB64"/>
    <mergeCell ref="KNA64:KNH64"/>
    <mergeCell ref="KNI64:KNP64"/>
    <mergeCell ref="KNQ64:KNX64"/>
    <mergeCell ref="KNY64:KOF64"/>
    <mergeCell ref="KOG64:KON64"/>
    <mergeCell ref="KLM64:KLT64"/>
    <mergeCell ref="KLU64:KMB64"/>
    <mergeCell ref="KMC64:KMJ64"/>
    <mergeCell ref="KMK64:KMR64"/>
    <mergeCell ref="KMS64:KMZ64"/>
    <mergeCell ref="KJY64:KKF64"/>
    <mergeCell ref="KKG64:KKN64"/>
    <mergeCell ref="KKO64:KKV64"/>
    <mergeCell ref="KKW64:KLD64"/>
    <mergeCell ref="KLE64:KLL64"/>
    <mergeCell ref="KIK64:KIR64"/>
    <mergeCell ref="KIS64:KIZ64"/>
    <mergeCell ref="KJA64:KJH64"/>
    <mergeCell ref="KJI64:KJP64"/>
    <mergeCell ref="KJQ64:KJX64"/>
    <mergeCell ref="KGW64:KHD64"/>
    <mergeCell ref="KHE64:KHL64"/>
    <mergeCell ref="KHM64:KHT64"/>
    <mergeCell ref="KHU64:KIB64"/>
    <mergeCell ref="KIC64:KIJ64"/>
    <mergeCell ref="KFI64:KFP64"/>
    <mergeCell ref="KFQ64:KFX64"/>
    <mergeCell ref="KFY64:KGF64"/>
    <mergeCell ref="KGG64:KGN64"/>
    <mergeCell ref="KGO64:KGV64"/>
    <mergeCell ref="KDU64:KEB64"/>
    <mergeCell ref="KEC64:KEJ64"/>
    <mergeCell ref="KEK64:KER64"/>
    <mergeCell ref="KES64:KEZ64"/>
    <mergeCell ref="KFA64:KFH64"/>
    <mergeCell ref="KCG64:KCN64"/>
    <mergeCell ref="KCO64:KCV64"/>
    <mergeCell ref="KCW64:KDD64"/>
    <mergeCell ref="KDE64:KDL64"/>
    <mergeCell ref="KDM64:KDT64"/>
    <mergeCell ref="KAS64:KAZ64"/>
    <mergeCell ref="KBA64:KBH64"/>
    <mergeCell ref="KBI64:KBP64"/>
    <mergeCell ref="KBQ64:KBX64"/>
    <mergeCell ref="KBY64:KCF64"/>
    <mergeCell ref="JZE64:JZL64"/>
    <mergeCell ref="JZM64:JZT64"/>
    <mergeCell ref="JZU64:KAB64"/>
    <mergeCell ref="KAC64:KAJ64"/>
    <mergeCell ref="KAK64:KAR64"/>
    <mergeCell ref="JXQ64:JXX64"/>
    <mergeCell ref="JXY64:JYF64"/>
    <mergeCell ref="JYG64:JYN64"/>
    <mergeCell ref="JYO64:JYV64"/>
    <mergeCell ref="JYW64:JZD64"/>
    <mergeCell ref="JWC64:JWJ64"/>
    <mergeCell ref="JWK64:JWR64"/>
    <mergeCell ref="JWS64:JWZ64"/>
    <mergeCell ref="JXA64:JXH64"/>
    <mergeCell ref="JXI64:JXP64"/>
    <mergeCell ref="JUO64:JUV64"/>
    <mergeCell ref="JUW64:JVD64"/>
    <mergeCell ref="JVE64:JVL64"/>
    <mergeCell ref="JVM64:JVT64"/>
    <mergeCell ref="JVU64:JWB64"/>
    <mergeCell ref="JTA64:JTH64"/>
    <mergeCell ref="JTI64:JTP64"/>
    <mergeCell ref="JTQ64:JTX64"/>
    <mergeCell ref="JTY64:JUF64"/>
    <mergeCell ref="JUG64:JUN64"/>
    <mergeCell ref="JRM64:JRT64"/>
    <mergeCell ref="JRU64:JSB64"/>
    <mergeCell ref="JSC64:JSJ64"/>
    <mergeCell ref="JSK64:JSR64"/>
    <mergeCell ref="JSS64:JSZ64"/>
    <mergeCell ref="JPY64:JQF64"/>
    <mergeCell ref="JQG64:JQN64"/>
    <mergeCell ref="JQO64:JQV64"/>
    <mergeCell ref="JQW64:JRD64"/>
    <mergeCell ref="JRE64:JRL64"/>
    <mergeCell ref="JOK64:JOR64"/>
    <mergeCell ref="JOS64:JOZ64"/>
    <mergeCell ref="JPA64:JPH64"/>
    <mergeCell ref="JPI64:JPP64"/>
    <mergeCell ref="JPQ64:JPX64"/>
    <mergeCell ref="JMW64:JND64"/>
    <mergeCell ref="JNE64:JNL64"/>
    <mergeCell ref="JNM64:JNT64"/>
    <mergeCell ref="JNU64:JOB64"/>
    <mergeCell ref="JOC64:JOJ64"/>
    <mergeCell ref="JLI64:JLP64"/>
    <mergeCell ref="JLQ64:JLX64"/>
    <mergeCell ref="JLY64:JMF64"/>
    <mergeCell ref="JMG64:JMN64"/>
    <mergeCell ref="JMO64:JMV64"/>
    <mergeCell ref="JJU64:JKB64"/>
    <mergeCell ref="JKC64:JKJ64"/>
    <mergeCell ref="JKK64:JKR64"/>
    <mergeCell ref="JKS64:JKZ64"/>
    <mergeCell ref="JLA64:JLH64"/>
    <mergeCell ref="JIG64:JIN64"/>
    <mergeCell ref="JIO64:JIV64"/>
    <mergeCell ref="JIW64:JJD64"/>
    <mergeCell ref="JJE64:JJL64"/>
    <mergeCell ref="JJM64:JJT64"/>
    <mergeCell ref="JGS64:JGZ64"/>
    <mergeCell ref="JHA64:JHH64"/>
    <mergeCell ref="JHI64:JHP64"/>
    <mergeCell ref="JHQ64:JHX64"/>
    <mergeCell ref="JHY64:JIF64"/>
    <mergeCell ref="JFE64:JFL64"/>
    <mergeCell ref="JFM64:JFT64"/>
    <mergeCell ref="JFU64:JGB64"/>
    <mergeCell ref="JGC64:JGJ64"/>
    <mergeCell ref="JGK64:JGR64"/>
    <mergeCell ref="JDQ64:JDX64"/>
    <mergeCell ref="JDY64:JEF64"/>
    <mergeCell ref="JEG64:JEN64"/>
    <mergeCell ref="JEO64:JEV64"/>
    <mergeCell ref="JEW64:JFD64"/>
    <mergeCell ref="JCC64:JCJ64"/>
    <mergeCell ref="JCK64:JCR64"/>
    <mergeCell ref="JCS64:JCZ64"/>
    <mergeCell ref="JDA64:JDH64"/>
    <mergeCell ref="JDI64:JDP64"/>
    <mergeCell ref="JAO64:JAV64"/>
    <mergeCell ref="JAW64:JBD64"/>
    <mergeCell ref="JBE64:JBL64"/>
    <mergeCell ref="JBM64:JBT64"/>
    <mergeCell ref="JBU64:JCB64"/>
    <mergeCell ref="IZA64:IZH64"/>
    <mergeCell ref="IZI64:IZP64"/>
    <mergeCell ref="IZQ64:IZX64"/>
    <mergeCell ref="IZY64:JAF64"/>
    <mergeCell ref="JAG64:JAN64"/>
    <mergeCell ref="IXM64:IXT64"/>
    <mergeCell ref="IXU64:IYB64"/>
    <mergeCell ref="IYC64:IYJ64"/>
    <mergeCell ref="IYK64:IYR64"/>
    <mergeCell ref="IYS64:IYZ64"/>
    <mergeCell ref="IVY64:IWF64"/>
    <mergeCell ref="IWG64:IWN64"/>
    <mergeCell ref="IWO64:IWV64"/>
    <mergeCell ref="IWW64:IXD64"/>
    <mergeCell ref="IXE64:IXL64"/>
    <mergeCell ref="IUK64:IUR64"/>
    <mergeCell ref="IUS64:IUZ64"/>
    <mergeCell ref="IVA64:IVH64"/>
    <mergeCell ref="IVI64:IVP64"/>
    <mergeCell ref="IVQ64:IVX64"/>
    <mergeCell ref="ISW64:ITD64"/>
    <mergeCell ref="ITE64:ITL64"/>
    <mergeCell ref="ITM64:ITT64"/>
    <mergeCell ref="ITU64:IUB64"/>
    <mergeCell ref="IUC64:IUJ64"/>
    <mergeCell ref="IRI64:IRP64"/>
    <mergeCell ref="IRQ64:IRX64"/>
    <mergeCell ref="IRY64:ISF64"/>
    <mergeCell ref="ISG64:ISN64"/>
    <mergeCell ref="ISO64:ISV64"/>
    <mergeCell ref="IPU64:IQB64"/>
    <mergeCell ref="IQC64:IQJ64"/>
    <mergeCell ref="IQK64:IQR64"/>
    <mergeCell ref="IQS64:IQZ64"/>
    <mergeCell ref="IRA64:IRH64"/>
    <mergeCell ref="IOG64:ION64"/>
    <mergeCell ref="IOO64:IOV64"/>
    <mergeCell ref="IOW64:IPD64"/>
    <mergeCell ref="IPE64:IPL64"/>
    <mergeCell ref="IPM64:IPT64"/>
    <mergeCell ref="IMS64:IMZ64"/>
    <mergeCell ref="INA64:INH64"/>
    <mergeCell ref="INI64:INP64"/>
    <mergeCell ref="INQ64:INX64"/>
    <mergeCell ref="INY64:IOF64"/>
    <mergeCell ref="ILE64:ILL64"/>
    <mergeCell ref="ILM64:ILT64"/>
    <mergeCell ref="ILU64:IMB64"/>
    <mergeCell ref="IMC64:IMJ64"/>
    <mergeCell ref="IMK64:IMR64"/>
    <mergeCell ref="IJQ64:IJX64"/>
    <mergeCell ref="IJY64:IKF64"/>
    <mergeCell ref="IKG64:IKN64"/>
    <mergeCell ref="IKO64:IKV64"/>
    <mergeCell ref="IKW64:ILD64"/>
    <mergeCell ref="IIC64:IIJ64"/>
    <mergeCell ref="IIK64:IIR64"/>
    <mergeCell ref="IIS64:IIZ64"/>
    <mergeCell ref="IJA64:IJH64"/>
    <mergeCell ref="IJI64:IJP64"/>
    <mergeCell ref="IGO64:IGV64"/>
    <mergeCell ref="IGW64:IHD64"/>
    <mergeCell ref="IHE64:IHL64"/>
    <mergeCell ref="IHM64:IHT64"/>
    <mergeCell ref="IHU64:IIB64"/>
    <mergeCell ref="IFA64:IFH64"/>
    <mergeCell ref="IFI64:IFP64"/>
    <mergeCell ref="IFQ64:IFX64"/>
    <mergeCell ref="IFY64:IGF64"/>
    <mergeCell ref="IGG64:IGN64"/>
    <mergeCell ref="IDM64:IDT64"/>
    <mergeCell ref="IDU64:IEB64"/>
    <mergeCell ref="IEC64:IEJ64"/>
    <mergeCell ref="IEK64:IER64"/>
    <mergeCell ref="IES64:IEZ64"/>
    <mergeCell ref="IBY64:ICF64"/>
    <mergeCell ref="ICG64:ICN64"/>
    <mergeCell ref="ICO64:ICV64"/>
    <mergeCell ref="ICW64:IDD64"/>
    <mergeCell ref="IDE64:IDL64"/>
    <mergeCell ref="IAK64:IAR64"/>
    <mergeCell ref="IAS64:IAZ64"/>
    <mergeCell ref="IBA64:IBH64"/>
    <mergeCell ref="IBI64:IBP64"/>
    <mergeCell ref="IBQ64:IBX64"/>
    <mergeCell ref="HYW64:HZD64"/>
    <mergeCell ref="HZE64:HZL64"/>
    <mergeCell ref="HZM64:HZT64"/>
    <mergeCell ref="HZU64:IAB64"/>
    <mergeCell ref="IAC64:IAJ64"/>
    <mergeCell ref="HXI64:HXP64"/>
    <mergeCell ref="HXQ64:HXX64"/>
    <mergeCell ref="HXY64:HYF64"/>
    <mergeCell ref="HYG64:HYN64"/>
    <mergeCell ref="HYO64:HYV64"/>
    <mergeCell ref="HVU64:HWB64"/>
    <mergeCell ref="HWC64:HWJ64"/>
    <mergeCell ref="HWK64:HWR64"/>
    <mergeCell ref="HWS64:HWZ64"/>
    <mergeCell ref="HXA64:HXH64"/>
    <mergeCell ref="HUG64:HUN64"/>
    <mergeCell ref="HUO64:HUV64"/>
    <mergeCell ref="HUW64:HVD64"/>
    <mergeCell ref="HVE64:HVL64"/>
    <mergeCell ref="HVM64:HVT64"/>
    <mergeCell ref="HSS64:HSZ64"/>
    <mergeCell ref="HTA64:HTH64"/>
    <mergeCell ref="HTI64:HTP64"/>
    <mergeCell ref="HTQ64:HTX64"/>
    <mergeCell ref="HTY64:HUF64"/>
    <mergeCell ref="HRE64:HRL64"/>
    <mergeCell ref="HRM64:HRT64"/>
    <mergeCell ref="HRU64:HSB64"/>
    <mergeCell ref="HSC64:HSJ64"/>
    <mergeCell ref="HSK64:HSR64"/>
    <mergeCell ref="HPQ64:HPX64"/>
    <mergeCell ref="HPY64:HQF64"/>
    <mergeCell ref="HQG64:HQN64"/>
    <mergeCell ref="HQO64:HQV64"/>
    <mergeCell ref="HQW64:HRD64"/>
    <mergeCell ref="HOC64:HOJ64"/>
    <mergeCell ref="HOK64:HOR64"/>
    <mergeCell ref="HOS64:HOZ64"/>
    <mergeCell ref="HPA64:HPH64"/>
    <mergeCell ref="HPI64:HPP64"/>
    <mergeCell ref="HMO64:HMV64"/>
    <mergeCell ref="HMW64:HND64"/>
    <mergeCell ref="HNE64:HNL64"/>
    <mergeCell ref="HNM64:HNT64"/>
    <mergeCell ref="HNU64:HOB64"/>
    <mergeCell ref="HLA64:HLH64"/>
    <mergeCell ref="HLI64:HLP64"/>
    <mergeCell ref="HLQ64:HLX64"/>
    <mergeCell ref="HLY64:HMF64"/>
    <mergeCell ref="HMG64:HMN64"/>
    <mergeCell ref="HJM64:HJT64"/>
    <mergeCell ref="HJU64:HKB64"/>
    <mergeCell ref="HKC64:HKJ64"/>
    <mergeCell ref="HKK64:HKR64"/>
    <mergeCell ref="HKS64:HKZ64"/>
    <mergeCell ref="HHY64:HIF64"/>
    <mergeCell ref="HIG64:HIN64"/>
    <mergeCell ref="HIO64:HIV64"/>
    <mergeCell ref="HIW64:HJD64"/>
    <mergeCell ref="HJE64:HJL64"/>
    <mergeCell ref="HGK64:HGR64"/>
    <mergeCell ref="HGS64:HGZ64"/>
    <mergeCell ref="HHA64:HHH64"/>
    <mergeCell ref="HHI64:HHP64"/>
    <mergeCell ref="HHQ64:HHX64"/>
    <mergeCell ref="HEW64:HFD64"/>
    <mergeCell ref="HFE64:HFL64"/>
    <mergeCell ref="HFM64:HFT64"/>
    <mergeCell ref="HFU64:HGB64"/>
    <mergeCell ref="HGC64:HGJ64"/>
    <mergeCell ref="HDI64:HDP64"/>
    <mergeCell ref="HDQ64:HDX64"/>
    <mergeCell ref="HDY64:HEF64"/>
    <mergeCell ref="HEG64:HEN64"/>
    <mergeCell ref="HEO64:HEV64"/>
    <mergeCell ref="HBU64:HCB64"/>
    <mergeCell ref="HCC64:HCJ64"/>
    <mergeCell ref="HCK64:HCR64"/>
    <mergeCell ref="HCS64:HCZ64"/>
    <mergeCell ref="HDA64:HDH64"/>
    <mergeCell ref="HAG64:HAN64"/>
    <mergeCell ref="HAO64:HAV64"/>
    <mergeCell ref="HAW64:HBD64"/>
    <mergeCell ref="HBE64:HBL64"/>
    <mergeCell ref="HBM64:HBT64"/>
    <mergeCell ref="GYS64:GYZ64"/>
    <mergeCell ref="GZA64:GZH64"/>
    <mergeCell ref="GZI64:GZP64"/>
    <mergeCell ref="GZQ64:GZX64"/>
    <mergeCell ref="GZY64:HAF64"/>
    <mergeCell ref="GXE64:GXL64"/>
    <mergeCell ref="GXM64:GXT64"/>
    <mergeCell ref="GXU64:GYB64"/>
    <mergeCell ref="GYC64:GYJ64"/>
    <mergeCell ref="GYK64:GYR64"/>
    <mergeCell ref="GVQ64:GVX64"/>
    <mergeCell ref="GVY64:GWF64"/>
    <mergeCell ref="GWG64:GWN64"/>
    <mergeCell ref="GWO64:GWV64"/>
    <mergeCell ref="GWW64:GXD64"/>
    <mergeCell ref="GUC64:GUJ64"/>
    <mergeCell ref="GUK64:GUR64"/>
    <mergeCell ref="GUS64:GUZ64"/>
    <mergeCell ref="GVA64:GVH64"/>
    <mergeCell ref="GVI64:GVP64"/>
    <mergeCell ref="GSO64:GSV64"/>
    <mergeCell ref="GSW64:GTD64"/>
    <mergeCell ref="GTE64:GTL64"/>
    <mergeCell ref="GTM64:GTT64"/>
    <mergeCell ref="GTU64:GUB64"/>
    <mergeCell ref="GRA64:GRH64"/>
    <mergeCell ref="GRI64:GRP64"/>
    <mergeCell ref="GRQ64:GRX64"/>
    <mergeCell ref="GRY64:GSF64"/>
    <mergeCell ref="GSG64:GSN64"/>
    <mergeCell ref="GPM64:GPT64"/>
    <mergeCell ref="GPU64:GQB64"/>
    <mergeCell ref="GQC64:GQJ64"/>
    <mergeCell ref="GQK64:GQR64"/>
    <mergeCell ref="GQS64:GQZ64"/>
    <mergeCell ref="GNY64:GOF64"/>
    <mergeCell ref="GOG64:GON64"/>
    <mergeCell ref="GOO64:GOV64"/>
    <mergeCell ref="GOW64:GPD64"/>
    <mergeCell ref="GPE64:GPL64"/>
    <mergeCell ref="GMK64:GMR64"/>
    <mergeCell ref="GMS64:GMZ64"/>
    <mergeCell ref="GNA64:GNH64"/>
    <mergeCell ref="GNI64:GNP64"/>
    <mergeCell ref="GNQ64:GNX64"/>
    <mergeCell ref="GKW64:GLD64"/>
    <mergeCell ref="GLE64:GLL64"/>
    <mergeCell ref="GLM64:GLT64"/>
    <mergeCell ref="GLU64:GMB64"/>
    <mergeCell ref="GMC64:GMJ64"/>
    <mergeCell ref="GJI64:GJP64"/>
    <mergeCell ref="GJQ64:GJX64"/>
    <mergeCell ref="GJY64:GKF64"/>
    <mergeCell ref="GKG64:GKN64"/>
    <mergeCell ref="GKO64:GKV64"/>
    <mergeCell ref="GHU64:GIB64"/>
    <mergeCell ref="GIC64:GIJ64"/>
    <mergeCell ref="GIK64:GIR64"/>
    <mergeCell ref="GIS64:GIZ64"/>
    <mergeCell ref="GJA64:GJH64"/>
    <mergeCell ref="GGG64:GGN64"/>
    <mergeCell ref="GGO64:GGV64"/>
    <mergeCell ref="GGW64:GHD64"/>
    <mergeCell ref="GHE64:GHL64"/>
    <mergeCell ref="GHM64:GHT64"/>
    <mergeCell ref="GES64:GEZ64"/>
    <mergeCell ref="GFA64:GFH64"/>
    <mergeCell ref="GFI64:GFP64"/>
    <mergeCell ref="GFQ64:GFX64"/>
    <mergeCell ref="GFY64:GGF64"/>
    <mergeCell ref="GDE64:GDL64"/>
    <mergeCell ref="GDM64:GDT64"/>
    <mergeCell ref="GDU64:GEB64"/>
    <mergeCell ref="GEC64:GEJ64"/>
    <mergeCell ref="GEK64:GER64"/>
    <mergeCell ref="GBQ64:GBX64"/>
    <mergeCell ref="GBY64:GCF64"/>
    <mergeCell ref="GCG64:GCN64"/>
    <mergeCell ref="GCO64:GCV64"/>
    <mergeCell ref="GCW64:GDD64"/>
    <mergeCell ref="GAC64:GAJ64"/>
    <mergeCell ref="GAK64:GAR64"/>
    <mergeCell ref="GAS64:GAZ64"/>
    <mergeCell ref="GBA64:GBH64"/>
    <mergeCell ref="GBI64:GBP64"/>
    <mergeCell ref="FYO64:FYV64"/>
    <mergeCell ref="FYW64:FZD64"/>
    <mergeCell ref="FZE64:FZL64"/>
    <mergeCell ref="FZM64:FZT64"/>
    <mergeCell ref="FZU64:GAB64"/>
    <mergeCell ref="FXA64:FXH64"/>
    <mergeCell ref="FXI64:FXP64"/>
    <mergeCell ref="FXQ64:FXX64"/>
    <mergeCell ref="FXY64:FYF64"/>
    <mergeCell ref="FYG64:FYN64"/>
    <mergeCell ref="FVM64:FVT64"/>
    <mergeCell ref="FVU64:FWB64"/>
    <mergeCell ref="FWC64:FWJ64"/>
    <mergeCell ref="FWK64:FWR64"/>
    <mergeCell ref="FWS64:FWZ64"/>
    <mergeCell ref="FTY64:FUF64"/>
    <mergeCell ref="FUG64:FUN64"/>
    <mergeCell ref="FUO64:FUV64"/>
    <mergeCell ref="FUW64:FVD64"/>
    <mergeCell ref="FVE64:FVL64"/>
    <mergeCell ref="FSK64:FSR64"/>
    <mergeCell ref="FSS64:FSZ64"/>
    <mergeCell ref="FTA64:FTH64"/>
    <mergeCell ref="FTI64:FTP64"/>
    <mergeCell ref="FTQ64:FTX64"/>
    <mergeCell ref="FQW64:FRD64"/>
    <mergeCell ref="FRE64:FRL64"/>
    <mergeCell ref="FRM64:FRT64"/>
    <mergeCell ref="FRU64:FSB64"/>
    <mergeCell ref="FSC64:FSJ64"/>
    <mergeCell ref="FPI64:FPP64"/>
    <mergeCell ref="FPQ64:FPX64"/>
    <mergeCell ref="FPY64:FQF64"/>
    <mergeCell ref="FQG64:FQN64"/>
    <mergeCell ref="FQO64:FQV64"/>
    <mergeCell ref="FNU64:FOB64"/>
    <mergeCell ref="FOC64:FOJ64"/>
    <mergeCell ref="FOK64:FOR64"/>
    <mergeCell ref="FOS64:FOZ64"/>
    <mergeCell ref="FPA64:FPH64"/>
    <mergeCell ref="FMG64:FMN64"/>
    <mergeCell ref="FMO64:FMV64"/>
    <mergeCell ref="FMW64:FND64"/>
    <mergeCell ref="FNE64:FNL64"/>
    <mergeCell ref="FNM64:FNT64"/>
    <mergeCell ref="FKS64:FKZ64"/>
    <mergeCell ref="FLA64:FLH64"/>
    <mergeCell ref="FLI64:FLP64"/>
    <mergeCell ref="FLQ64:FLX64"/>
    <mergeCell ref="FLY64:FMF64"/>
    <mergeCell ref="FJE64:FJL64"/>
    <mergeCell ref="FJM64:FJT64"/>
    <mergeCell ref="FJU64:FKB64"/>
    <mergeCell ref="FKC64:FKJ64"/>
    <mergeCell ref="FKK64:FKR64"/>
    <mergeCell ref="FHQ64:FHX64"/>
    <mergeCell ref="FHY64:FIF64"/>
    <mergeCell ref="FIG64:FIN64"/>
    <mergeCell ref="FIO64:FIV64"/>
    <mergeCell ref="FIW64:FJD64"/>
    <mergeCell ref="FGC64:FGJ64"/>
    <mergeCell ref="FGK64:FGR64"/>
    <mergeCell ref="FGS64:FGZ64"/>
    <mergeCell ref="FHA64:FHH64"/>
    <mergeCell ref="FHI64:FHP64"/>
    <mergeCell ref="FEO64:FEV64"/>
    <mergeCell ref="FEW64:FFD64"/>
    <mergeCell ref="FFE64:FFL64"/>
    <mergeCell ref="FFM64:FFT64"/>
    <mergeCell ref="FFU64:FGB64"/>
    <mergeCell ref="FDA64:FDH64"/>
    <mergeCell ref="FDI64:FDP64"/>
    <mergeCell ref="FDQ64:FDX64"/>
    <mergeCell ref="FDY64:FEF64"/>
    <mergeCell ref="FEG64:FEN64"/>
    <mergeCell ref="FBM64:FBT64"/>
    <mergeCell ref="FBU64:FCB64"/>
    <mergeCell ref="FCC64:FCJ64"/>
    <mergeCell ref="FCK64:FCR64"/>
    <mergeCell ref="FCS64:FCZ64"/>
    <mergeCell ref="EZY64:FAF64"/>
    <mergeCell ref="FAG64:FAN64"/>
    <mergeCell ref="FAO64:FAV64"/>
    <mergeCell ref="FAW64:FBD64"/>
    <mergeCell ref="FBE64:FBL64"/>
    <mergeCell ref="EYK64:EYR64"/>
    <mergeCell ref="EYS64:EYZ64"/>
    <mergeCell ref="EZA64:EZH64"/>
    <mergeCell ref="EZI64:EZP64"/>
    <mergeCell ref="EZQ64:EZX64"/>
    <mergeCell ref="EWW64:EXD64"/>
    <mergeCell ref="EXE64:EXL64"/>
    <mergeCell ref="EXM64:EXT64"/>
    <mergeCell ref="EXU64:EYB64"/>
    <mergeCell ref="EYC64:EYJ64"/>
    <mergeCell ref="EVI64:EVP64"/>
    <mergeCell ref="EVQ64:EVX64"/>
    <mergeCell ref="EVY64:EWF64"/>
    <mergeCell ref="EWG64:EWN64"/>
    <mergeCell ref="EWO64:EWV64"/>
    <mergeCell ref="ETU64:EUB64"/>
    <mergeCell ref="EUC64:EUJ64"/>
    <mergeCell ref="EUK64:EUR64"/>
    <mergeCell ref="EUS64:EUZ64"/>
    <mergeCell ref="EVA64:EVH64"/>
    <mergeCell ref="ESG64:ESN64"/>
    <mergeCell ref="ESO64:ESV64"/>
    <mergeCell ref="ESW64:ETD64"/>
    <mergeCell ref="ETE64:ETL64"/>
    <mergeCell ref="ETM64:ETT64"/>
    <mergeCell ref="EQS64:EQZ64"/>
    <mergeCell ref="ERA64:ERH64"/>
    <mergeCell ref="ERI64:ERP64"/>
    <mergeCell ref="ERQ64:ERX64"/>
    <mergeCell ref="ERY64:ESF64"/>
    <mergeCell ref="EPE64:EPL64"/>
    <mergeCell ref="EPM64:EPT64"/>
    <mergeCell ref="EPU64:EQB64"/>
    <mergeCell ref="EQC64:EQJ64"/>
    <mergeCell ref="EQK64:EQR64"/>
    <mergeCell ref="ENQ64:ENX64"/>
    <mergeCell ref="ENY64:EOF64"/>
    <mergeCell ref="EOG64:EON64"/>
    <mergeCell ref="EOO64:EOV64"/>
    <mergeCell ref="EOW64:EPD64"/>
    <mergeCell ref="EMC64:EMJ64"/>
    <mergeCell ref="EMK64:EMR64"/>
    <mergeCell ref="EMS64:EMZ64"/>
    <mergeCell ref="ENA64:ENH64"/>
    <mergeCell ref="ENI64:ENP64"/>
    <mergeCell ref="EKO64:EKV64"/>
    <mergeCell ref="EKW64:ELD64"/>
    <mergeCell ref="ELE64:ELL64"/>
    <mergeCell ref="ELM64:ELT64"/>
    <mergeCell ref="ELU64:EMB64"/>
    <mergeCell ref="EJA64:EJH64"/>
    <mergeCell ref="EJI64:EJP64"/>
    <mergeCell ref="EJQ64:EJX64"/>
    <mergeCell ref="EJY64:EKF64"/>
    <mergeCell ref="EKG64:EKN64"/>
    <mergeCell ref="EHM64:EHT64"/>
    <mergeCell ref="EHU64:EIB64"/>
    <mergeCell ref="EIC64:EIJ64"/>
    <mergeCell ref="EIK64:EIR64"/>
    <mergeCell ref="EIS64:EIZ64"/>
    <mergeCell ref="EFY64:EGF64"/>
    <mergeCell ref="EGG64:EGN64"/>
    <mergeCell ref="EGO64:EGV64"/>
    <mergeCell ref="EGW64:EHD64"/>
    <mergeCell ref="EHE64:EHL64"/>
    <mergeCell ref="EEK64:EER64"/>
    <mergeCell ref="EES64:EEZ64"/>
    <mergeCell ref="EFA64:EFH64"/>
    <mergeCell ref="EFI64:EFP64"/>
    <mergeCell ref="EFQ64:EFX64"/>
    <mergeCell ref="ECW64:EDD64"/>
    <mergeCell ref="EDE64:EDL64"/>
    <mergeCell ref="EDM64:EDT64"/>
    <mergeCell ref="EDU64:EEB64"/>
    <mergeCell ref="EEC64:EEJ64"/>
    <mergeCell ref="EBI64:EBP64"/>
    <mergeCell ref="EBQ64:EBX64"/>
    <mergeCell ref="EBY64:ECF64"/>
    <mergeCell ref="ECG64:ECN64"/>
    <mergeCell ref="ECO64:ECV64"/>
    <mergeCell ref="DZU64:EAB64"/>
    <mergeCell ref="EAC64:EAJ64"/>
    <mergeCell ref="EAK64:EAR64"/>
    <mergeCell ref="EAS64:EAZ64"/>
    <mergeCell ref="EBA64:EBH64"/>
    <mergeCell ref="DYG64:DYN64"/>
    <mergeCell ref="DYO64:DYV64"/>
    <mergeCell ref="DYW64:DZD64"/>
    <mergeCell ref="DZE64:DZL64"/>
    <mergeCell ref="DZM64:DZT64"/>
    <mergeCell ref="DWS64:DWZ64"/>
    <mergeCell ref="DXA64:DXH64"/>
    <mergeCell ref="DXI64:DXP64"/>
    <mergeCell ref="DXQ64:DXX64"/>
    <mergeCell ref="DXY64:DYF64"/>
    <mergeCell ref="DVE64:DVL64"/>
    <mergeCell ref="DVM64:DVT64"/>
    <mergeCell ref="DVU64:DWB64"/>
    <mergeCell ref="DWC64:DWJ64"/>
    <mergeCell ref="DWK64:DWR64"/>
    <mergeCell ref="DTQ64:DTX64"/>
    <mergeCell ref="DTY64:DUF64"/>
    <mergeCell ref="DUG64:DUN64"/>
    <mergeCell ref="DUO64:DUV64"/>
    <mergeCell ref="DUW64:DVD64"/>
    <mergeCell ref="DSC64:DSJ64"/>
    <mergeCell ref="DSK64:DSR64"/>
    <mergeCell ref="DSS64:DSZ64"/>
    <mergeCell ref="DTA64:DTH64"/>
    <mergeCell ref="DTI64:DTP64"/>
    <mergeCell ref="DQO64:DQV64"/>
    <mergeCell ref="DQW64:DRD64"/>
    <mergeCell ref="DRE64:DRL64"/>
    <mergeCell ref="DRM64:DRT64"/>
    <mergeCell ref="DRU64:DSB64"/>
    <mergeCell ref="DPA64:DPH64"/>
    <mergeCell ref="DPI64:DPP64"/>
    <mergeCell ref="DPQ64:DPX64"/>
    <mergeCell ref="DPY64:DQF64"/>
    <mergeCell ref="DQG64:DQN64"/>
    <mergeCell ref="DNM64:DNT64"/>
    <mergeCell ref="DNU64:DOB64"/>
    <mergeCell ref="DOC64:DOJ64"/>
    <mergeCell ref="DOK64:DOR64"/>
    <mergeCell ref="DOS64:DOZ64"/>
    <mergeCell ref="DLY64:DMF64"/>
    <mergeCell ref="DMG64:DMN64"/>
    <mergeCell ref="DMO64:DMV64"/>
    <mergeCell ref="DMW64:DND64"/>
    <mergeCell ref="DNE64:DNL64"/>
    <mergeCell ref="DKK64:DKR64"/>
    <mergeCell ref="DKS64:DKZ64"/>
    <mergeCell ref="DLA64:DLH64"/>
    <mergeCell ref="DLI64:DLP64"/>
    <mergeCell ref="DLQ64:DLX64"/>
    <mergeCell ref="DIW64:DJD64"/>
    <mergeCell ref="DJE64:DJL64"/>
    <mergeCell ref="DJM64:DJT64"/>
    <mergeCell ref="DJU64:DKB64"/>
    <mergeCell ref="DKC64:DKJ64"/>
    <mergeCell ref="DHI64:DHP64"/>
    <mergeCell ref="DHQ64:DHX64"/>
    <mergeCell ref="DHY64:DIF64"/>
    <mergeCell ref="DIG64:DIN64"/>
    <mergeCell ref="DIO64:DIV64"/>
    <mergeCell ref="DFU64:DGB64"/>
    <mergeCell ref="DGC64:DGJ64"/>
    <mergeCell ref="DGK64:DGR64"/>
    <mergeCell ref="DGS64:DGZ64"/>
    <mergeCell ref="DHA64:DHH64"/>
    <mergeCell ref="DEG64:DEN64"/>
    <mergeCell ref="DEO64:DEV64"/>
    <mergeCell ref="DEW64:DFD64"/>
    <mergeCell ref="DFE64:DFL64"/>
    <mergeCell ref="DFM64:DFT64"/>
    <mergeCell ref="DCS64:DCZ64"/>
    <mergeCell ref="DDA64:DDH64"/>
    <mergeCell ref="DDI64:DDP64"/>
    <mergeCell ref="DDQ64:DDX64"/>
    <mergeCell ref="DDY64:DEF64"/>
    <mergeCell ref="DBE64:DBL64"/>
    <mergeCell ref="DBM64:DBT64"/>
    <mergeCell ref="DBU64:DCB64"/>
    <mergeCell ref="DCC64:DCJ64"/>
    <mergeCell ref="DCK64:DCR64"/>
    <mergeCell ref="CZQ64:CZX64"/>
    <mergeCell ref="CZY64:DAF64"/>
    <mergeCell ref="DAG64:DAN64"/>
    <mergeCell ref="DAO64:DAV64"/>
    <mergeCell ref="DAW64:DBD64"/>
    <mergeCell ref="CYC64:CYJ64"/>
    <mergeCell ref="CYK64:CYR64"/>
    <mergeCell ref="CYS64:CYZ64"/>
    <mergeCell ref="CZA64:CZH64"/>
    <mergeCell ref="CZI64:CZP64"/>
    <mergeCell ref="CWO64:CWV64"/>
    <mergeCell ref="CWW64:CXD64"/>
    <mergeCell ref="CXE64:CXL64"/>
    <mergeCell ref="CXM64:CXT64"/>
    <mergeCell ref="CXU64:CYB64"/>
    <mergeCell ref="CVA64:CVH64"/>
    <mergeCell ref="CVI64:CVP64"/>
    <mergeCell ref="CVQ64:CVX64"/>
    <mergeCell ref="CVY64:CWF64"/>
    <mergeCell ref="CWG64:CWN64"/>
    <mergeCell ref="CTM64:CTT64"/>
    <mergeCell ref="CTU64:CUB64"/>
    <mergeCell ref="CUC64:CUJ64"/>
    <mergeCell ref="CUK64:CUR64"/>
    <mergeCell ref="CUS64:CUZ64"/>
    <mergeCell ref="CRY64:CSF64"/>
    <mergeCell ref="CSG64:CSN64"/>
    <mergeCell ref="CSO64:CSV64"/>
    <mergeCell ref="CSW64:CTD64"/>
    <mergeCell ref="CTE64:CTL64"/>
    <mergeCell ref="CQK64:CQR64"/>
    <mergeCell ref="CQS64:CQZ64"/>
    <mergeCell ref="CRA64:CRH64"/>
    <mergeCell ref="CRI64:CRP64"/>
    <mergeCell ref="CRQ64:CRX64"/>
    <mergeCell ref="COW64:CPD64"/>
    <mergeCell ref="CPE64:CPL64"/>
    <mergeCell ref="CPM64:CPT64"/>
    <mergeCell ref="CPU64:CQB64"/>
    <mergeCell ref="CQC64:CQJ64"/>
    <mergeCell ref="CNI64:CNP64"/>
    <mergeCell ref="CNQ64:CNX64"/>
    <mergeCell ref="CNY64:COF64"/>
    <mergeCell ref="COG64:CON64"/>
    <mergeCell ref="COO64:COV64"/>
    <mergeCell ref="CLU64:CMB64"/>
    <mergeCell ref="CMC64:CMJ64"/>
    <mergeCell ref="CMK64:CMR64"/>
    <mergeCell ref="CMS64:CMZ64"/>
    <mergeCell ref="CNA64:CNH64"/>
    <mergeCell ref="CKG64:CKN64"/>
    <mergeCell ref="CKO64:CKV64"/>
    <mergeCell ref="CKW64:CLD64"/>
    <mergeCell ref="CLE64:CLL64"/>
    <mergeCell ref="CLM64:CLT64"/>
    <mergeCell ref="CIS64:CIZ64"/>
    <mergeCell ref="CJA64:CJH64"/>
    <mergeCell ref="CJI64:CJP64"/>
    <mergeCell ref="CJQ64:CJX64"/>
    <mergeCell ref="CJY64:CKF64"/>
    <mergeCell ref="CHE64:CHL64"/>
    <mergeCell ref="CHM64:CHT64"/>
    <mergeCell ref="CHU64:CIB64"/>
    <mergeCell ref="CIC64:CIJ64"/>
    <mergeCell ref="CIK64:CIR64"/>
    <mergeCell ref="CFQ64:CFX64"/>
    <mergeCell ref="CFY64:CGF64"/>
    <mergeCell ref="CGG64:CGN64"/>
    <mergeCell ref="CGO64:CGV64"/>
    <mergeCell ref="CGW64:CHD64"/>
    <mergeCell ref="CEC64:CEJ64"/>
    <mergeCell ref="CEK64:CER64"/>
    <mergeCell ref="CES64:CEZ64"/>
    <mergeCell ref="CFA64:CFH64"/>
    <mergeCell ref="CFI64:CFP64"/>
    <mergeCell ref="CCO64:CCV64"/>
    <mergeCell ref="CCW64:CDD64"/>
    <mergeCell ref="CDE64:CDL64"/>
    <mergeCell ref="CDM64:CDT64"/>
    <mergeCell ref="CDU64:CEB64"/>
    <mergeCell ref="CBA64:CBH64"/>
    <mergeCell ref="CBI64:CBP64"/>
    <mergeCell ref="CBQ64:CBX64"/>
    <mergeCell ref="CBY64:CCF64"/>
    <mergeCell ref="CCG64:CCN64"/>
    <mergeCell ref="BZM64:BZT64"/>
    <mergeCell ref="BZU64:CAB64"/>
    <mergeCell ref="CAC64:CAJ64"/>
    <mergeCell ref="CAK64:CAR64"/>
    <mergeCell ref="CAS64:CAZ64"/>
    <mergeCell ref="BXY64:BYF64"/>
    <mergeCell ref="BYG64:BYN64"/>
    <mergeCell ref="BYO64:BYV64"/>
    <mergeCell ref="BYW64:BZD64"/>
    <mergeCell ref="BZE64:BZL64"/>
    <mergeCell ref="BWK64:BWR64"/>
    <mergeCell ref="BWS64:BWZ64"/>
    <mergeCell ref="BXA64:BXH64"/>
    <mergeCell ref="BXI64:BXP64"/>
    <mergeCell ref="BXQ64:BXX64"/>
    <mergeCell ref="BUW64:BVD64"/>
    <mergeCell ref="BVE64:BVL64"/>
    <mergeCell ref="BVM64:BVT64"/>
    <mergeCell ref="BVU64:BWB64"/>
    <mergeCell ref="BWC64:BWJ64"/>
    <mergeCell ref="BTI64:BTP64"/>
    <mergeCell ref="BTQ64:BTX64"/>
    <mergeCell ref="BTY64:BUF64"/>
    <mergeCell ref="BUG64:BUN64"/>
    <mergeCell ref="BUO64:BUV64"/>
    <mergeCell ref="BRU64:BSB64"/>
    <mergeCell ref="BSC64:BSJ64"/>
    <mergeCell ref="BSK64:BSR64"/>
    <mergeCell ref="BSS64:BSZ64"/>
    <mergeCell ref="BTA64:BTH64"/>
    <mergeCell ref="BQG64:BQN64"/>
    <mergeCell ref="BQO64:BQV64"/>
    <mergeCell ref="BQW64:BRD64"/>
    <mergeCell ref="BRE64:BRL64"/>
    <mergeCell ref="BRM64:BRT64"/>
    <mergeCell ref="BOS64:BOZ64"/>
    <mergeCell ref="BPA64:BPH64"/>
    <mergeCell ref="BPI64:BPP64"/>
    <mergeCell ref="BPQ64:BPX64"/>
    <mergeCell ref="BPY64:BQF64"/>
    <mergeCell ref="BNE64:BNL64"/>
    <mergeCell ref="BNM64:BNT64"/>
    <mergeCell ref="BNU64:BOB64"/>
    <mergeCell ref="BOC64:BOJ64"/>
    <mergeCell ref="BOK64:BOR64"/>
    <mergeCell ref="BLQ64:BLX64"/>
    <mergeCell ref="BLY64:BMF64"/>
    <mergeCell ref="BMG64:BMN64"/>
    <mergeCell ref="BMO64:BMV64"/>
    <mergeCell ref="BMW64:BND64"/>
    <mergeCell ref="BKC64:BKJ64"/>
    <mergeCell ref="BKK64:BKR64"/>
    <mergeCell ref="BKS64:BKZ64"/>
    <mergeCell ref="BLA64:BLH64"/>
    <mergeCell ref="BLI64:BLP64"/>
    <mergeCell ref="BIO64:BIV64"/>
    <mergeCell ref="BIW64:BJD64"/>
    <mergeCell ref="BJE64:BJL64"/>
    <mergeCell ref="BJM64:BJT64"/>
    <mergeCell ref="BJU64:BKB64"/>
    <mergeCell ref="BHA64:BHH64"/>
    <mergeCell ref="BHI64:BHP64"/>
    <mergeCell ref="BHQ64:BHX64"/>
    <mergeCell ref="BHY64:BIF64"/>
    <mergeCell ref="BIG64:BIN64"/>
    <mergeCell ref="BFM64:BFT64"/>
    <mergeCell ref="BFU64:BGB64"/>
    <mergeCell ref="BGC64:BGJ64"/>
    <mergeCell ref="BGK64:BGR64"/>
    <mergeCell ref="BGS64:BGZ64"/>
    <mergeCell ref="BDY64:BEF64"/>
    <mergeCell ref="BEG64:BEN64"/>
    <mergeCell ref="BEO64:BEV64"/>
    <mergeCell ref="BEW64:BFD64"/>
    <mergeCell ref="BFE64:BFL64"/>
    <mergeCell ref="BCK64:BCR64"/>
    <mergeCell ref="BCS64:BCZ64"/>
    <mergeCell ref="BDA64:BDH64"/>
    <mergeCell ref="BDI64:BDP64"/>
    <mergeCell ref="BDQ64:BDX64"/>
    <mergeCell ref="BAW64:BBD64"/>
    <mergeCell ref="BBE64:BBL64"/>
    <mergeCell ref="BBM64:BBT64"/>
    <mergeCell ref="BBU64:BCB64"/>
    <mergeCell ref="BCC64:BCJ64"/>
    <mergeCell ref="AZI64:AZP64"/>
    <mergeCell ref="AZQ64:AZX64"/>
    <mergeCell ref="AZY64:BAF64"/>
    <mergeCell ref="BAG64:BAN64"/>
    <mergeCell ref="BAO64:BAV64"/>
    <mergeCell ref="AXU64:AYB64"/>
    <mergeCell ref="AYC64:AYJ64"/>
    <mergeCell ref="AYK64:AYR64"/>
    <mergeCell ref="AYS64:AYZ64"/>
    <mergeCell ref="AZA64:AZH64"/>
    <mergeCell ref="AWG64:AWN64"/>
    <mergeCell ref="AWO64:AWV64"/>
    <mergeCell ref="AWW64:AXD64"/>
    <mergeCell ref="AXE64:AXL64"/>
    <mergeCell ref="AXM64:AXT64"/>
    <mergeCell ref="AUS64:AUZ64"/>
    <mergeCell ref="AVA64:AVH64"/>
    <mergeCell ref="AVI64:AVP64"/>
    <mergeCell ref="AVQ64:AVX64"/>
    <mergeCell ref="AVY64:AWF64"/>
    <mergeCell ref="ATE64:ATL64"/>
    <mergeCell ref="ATM64:ATT64"/>
    <mergeCell ref="ATU64:AUB64"/>
    <mergeCell ref="AUC64:AUJ64"/>
    <mergeCell ref="AUK64:AUR64"/>
    <mergeCell ref="ARQ64:ARX64"/>
    <mergeCell ref="ARY64:ASF64"/>
    <mergeCell ref="ASG64:ASN64"/>
    <mergeCell ref="ASO64:ASV64"/>
    <mergeCell ref="ASW64:ATD64"/>
    <mergeCell ref="AQC64:AQJ64"/>
    <mergeCell ref="AQK64:AQR64"/>
    <mergeCell ref="AQS64:AQZ64"/>
    <mergeCell ref="ARA64:ARH64"/>
    <mergeCell ref="ARI64:ARP64"/>
    <mergeCell ref="AOO64:AOV64"/>
    <mergeCell ref="AOW64:APD64"/>
    <mergeCell ref="APE64:APL64"/>
    <mergeCell ref="APM64:APT64"/>
    <mergeCell ref="APU64:AQB64"/>
    <mergeCell ref="ANA64:ANH64"/>
    <mergeCell ref="ANI64:ANP64"/>
    <mergeCell ref="ANQ64:ANX64"/>
    <mergeCell ref="ANY64:AOF64"/>
    <mergeCell ref="AOG64:AON64"/>
    <mergeCell ref="ALM64:ALT64"/>
    <mergeCell ref="ALU64:AMB64"/>
    <mergeCell ref="AMC64:AMJ64"/>
    <mergeCell ref="AMK64:AMR64"/>
    <mergeCell ref="AMS64:AMZ64"/>
    <mergeCell ref="AJY64:AKF64"/>
    <mergeCell ref="AKG64:AKN64"/>
    <mergeCell ref="AKO64:AKV64"/>
    <mergeCell ref="AKW64:ALD64"/>
    <mergeCell ref="ALE64:ALL64"/>
    <mergeCell ref="AIK64:AIR64"/>
    <mergeCell ref="AIS64:AIZ64"/>
    <mergeCell ref="AJA64:AJH64"/>
    <mergeCell ref="AJI64:AJP64"/>
    <mergeCell ref="AJQ64:AJX64"/>
    <mergeCell ref="AGW64:AHD64"/>
    <mergeCell ref="AHE64:AHL64"/>
    <mergeCell ref="AHM64:AHT64"/>
    <mergeCell ref="AHU64:AIB64"/>
    <mergeCell ref="AIC64:AIJ64"/>
    <mergeCell ref="AFI64:AFP64"/>
    <mergeCell ref="AFQ64:AFX64"/>
    <mergeCell ref="AFY64:AGF64"/>
    <mergeCell ref="AGG64:AGN64"/>
    <mergeCell ref="AGO64:AGV64"/>
    <mergeCell ref="ADU64:AEB64"/>
    <mergeCell ref="AEC64:AEJ64"/>
    <mergeCell ref="AEK64:AER64"/>
    <mergeCell ref="AES64:AEZ64"/>
    <mergeCell ref="AFA64:AFH64"/>
    <mergeCell ref="ACG64:ACN64"/>
    <mergeCell ref="ACO64:ACV64"/>
    <mergeCell ref="ACW64:ADD64"/>
    <mergeCell ref="ADE64:ADL64"/>
    <mergeCell ref="ADM64:ADT64"/>
    <mergeCell ref="AAS64:AAZ64"/>
    <mergeCell ref="ABA64:ABH64"/>
    <mergeCell ref="ABI64:ABP64"/>
    <mergeCell ref="ABQ64:ABX64"/>
    <mergeCell ref="ABY64:ACF64"/>
    <mergeCell ref="ZE64:ZL64"/>
    <mergeCell ref="ZM64:ZT64"/>
    <mergeCell ref="ZU64:AAB64"/>
    <mergeCell ref="AAC64:AAJ64"/>
    <mergeCell ref="AAK64:AAR64"/>
    <mergeCell ref="XQ64:XX64"/>
    <mergeCell ref="XY64:YF64"/>
    <mergeCell ref="YG64:YN64"/>
    <mergeCell ref="YO64:YV64"/>
    <mergeCell ref="YW64:ZD64"/>
    <mergeCell ref="IG64:IN64"/>
    <mergeCell ref="IO64:IV64"/>
    <mergeCell ref="IW64:JD64"/>
    <mergeCell ref="JE64:JL64"/>
    <mergeCell ref="JM64:JT64"/>
    <mergeCell ref="WC64:WJ64"/>
    <mergeCell ref="WK64:WR64"/>
    <mergeCell ref="WS64:WZ64"/>
    <mergeCell ref="XA64:XH64"/>
    <mergeCell ref="XI64:XP64"/>
    <mergeCell ref="UO64:UV64"/>
    <mergeCell ref="UW64:VD64"/>
    <mergeCell ref="VE64:VL64"/>
    <mergeCell ref="VM64:VT64"/>
    <mergeCell ref="VU64:WB64"/>
    <mergeCell ref="TA64:TH64"/>
    <mergeCell ref="TI64:TP64"/>
    <mergeCell ref="TQ64:TX64"/>
    <mergeCell ref="TY64:UF64"/>
    <mergeCell ref="UG64:UN64"/>
    <mergeCell ref="RM64:RT64"/>
    <mergeCell ref="RU64:SB64"/>
    <mergeCell ref="SC64:SJ64"/>
    <mergeCell ref="SK64:SR64"/>
    <mergeCell ref="SS64:SZ64"/>
    <mergeCell ref="PY64:QF64"/>
    <mergeCell ref="QG64:QN64"/>
    <mergeCell ref="Y64:AF64"/>
    <mergeCell ref="AG64:AN64"/>
    <mergeCell ref="DQ64:DX64"/>
    <mergeCell ref="DY64:EF64"/>
    <mergeCell ref="EG64:EN64"/>
    <mergeCell ref="EO64:EV64"/>
    <mergeCell ref="EW64:FD64"/>
    <mergeCell ref="CC64:CJ64"/>
    <mergeCell ref="CK64:CR64"/>
    <mergeCell ref="QO64:QV64"/>
    <mergeCell ref="QW64:RD64"/>
    <mergeCell ref="RE64:RL64"/>
    <mergeCell ref="OK64:OR64"/>
    <mergeCell ref="OS64:OZ64"/>
    <mergeCell ref="PA64:PH64"/>
    <mergeCell ref="PI64:PP64"/>
    <mergeCell ref="PQ64:PX64"/>
    <mergeCell ref="MW64:ND64"/>
    <mergeCell ref="NE64:NL64"/>
    <mergeCell ref="NM64:NT64"/>
    <mergeCell ref="NU64:OB64"/>
    <mergeCell ref="OC64:OJ64"/>
    <mergeCell ref="LI64:LP64"/>
    <mergeCell ref="LQ64:LX64"/>
    <mergeCell ref="LY64:MF64"/>
    <mergeCell ref="MG64:MN64"/>
    <mergeCell ref="MO64:MV64"/>
    <mergeCell ref="JU64:KB64"/>
    <mergeCell ref="KC64:KJ64"/>
    <mergeCell ref="KK64:KR64"/>
    <mergeCell ref="KS64:KZ64"/>
    <mergeCell ref="LA64:LH64"/>
    <mergeCell ref="H61:I61"/>
    <mergeCell ref="D62:E62"/>
    <mergeCell ref="F62:G62"/>
    <mergeCell ref="H62:I62"/>
    <mergeCell ref="C27:D28"/>
    <mergeCell ref="F28:H28"/>
    <mergeCell ref="D43:G43"/>
    <mergeCell ref="F30:H30"/>
    <mergeCell ref="F31:H31"/>
    <mergeCell ref="F32:H32"/>
    <mergeCell ref="C30:C37"/>
    <mergeCell ref="D30:D32"/>
    <mergeCell ref="GS64:GZ64"/>
    <mergeCell ref="HA64:HH64"/>
    <mergeCell ref="HI64:HP64"/>
    <mergeCell ref="HQ64:HX64"/>
    <mergeCell ref="HY64:IF64"/>
    <mergeCell ref="FE64:FL64"/>
    <mergeCell ref="FM64:FT64"/>
    <mergeCell ref="FU64:GB64"/>
    <mergeCell ref="GC64:GJ64"/>
    <mergeCell ref="GK64:GR64"/>
    <mergeCell ref="D33:D37"/>
    <mergeCell ref="CS64:CZ64"/>
    <mergeCell ref="DA64:DH64"/>
    <mergeCell ref="DI64:DP64"/>
    <mergeCell ref="AO64:AV64"/>
    <mergeCell ref="AW64:BD64"/>
    <mergeCell ref="BE64:BL64"/>
    <mergeCell ref="BM64:BT64"/>
    <mergeCell ref="BU64:CB64"/>
    <mergeCell ref="Q64:X64"/>
    <mergeCell ref="B3:I3"/>
    <mergeCell ref="D6:F6"/>
    <mergeCell ref="D7:F7"/>
    <mergeCell ref="D8:F8"/>
    <mergeCell ref="D9:F9"/>
    <mergeCell ref="D41:G41"/>
    <mergeCell ref="D44:G44"/>
    <mergeCell ref="C17:J17"/>
    <mergeCell ref="C19:J19"/>
    <mergeCell ref="C23:J23"/>
    <mergeCell ref="F27:H27"/>
    <mergeCell ref="C22:E22"/>
    <mergeCell ref="F22:G22"/>
    <mergeCell ref="B24:I24"/>
    <mergeCell ref="D10:F10"/>
    <mergeCell ref="D11:F11"/>
    <mergeCell ref="C16:E16"/>
    <mergeCell ref="C18:E18"/>
    <mergeCell ref="C21:E21"/>
    <mergeCell ref="F18:G18"/>
    <mergeCell ref="F16:G16"/>
    <mergeCell ref="F21:G21"/>
    <mergeCell ref="F33:H33"/>
    <mergeCell ref="F34:H34"/>
    <mergeCell ref="F37:H37"/>
    <mergeCell ref="C38:I38"/>
    <mergeCell ref="C40:C58"/>
    <mergeCell ref="D48:G48"/>
    <mergeCell ref="D49:G49"/>
    <mergeCell ref="D54:G54"/>
    <mergeCell ref="D55:G55"/>
    <mergeCell ref="D58:G58"/>
    <mergeCell ref="G6:J6"/>
    <mergeCell ref="E5:F5"/>
    <mergeCell ref="G10:J11"/>
    <mergeCell ref="C12:F12"/>
    <mergeCell ref="G12:J12"/>
    <mergeCell ref="C14:E14"/>
    <mergeCell ref="F14:G14"/>
    <mergeCell ref="F35:H35"/>
    <mergeCell ref="F36:H36"/>
    <mergeCell ref="D42:G42"/>
    <mergeCell ref="D60:E60"/>
    <mergeCell ref="F60:I60"/>
    <mergeCell ref="D61:E61"/>
    <mergeCell ref="H56:H57"/>
    <mergeCell ref="I56:I57"/>
    <mergeCell ref="D56:G57"/>
    <mergeCell ref="C68:J68"/>
    <mergeCell ref="D46:G46"/>
    <mergeCell ref="D47:G47"/>
    <mergeCell ref="D40:G40"/>
    <mergeCell ref="D45:G45"/>
    <mergeCell ref="D50:G50"/>
    <mergeCell ref="D51:G51"/>
    <mergeCell ref="D52:G52"/>
    <mergeCell ref="D53:G53"/>
    <mergeCell ref="C65:E65"/>
    <mergeCell ref="F65:H65"/>
    <mergeCell ref="C66:E66"/>
    <mergeCell ref="C67:E67"/>
    <mergeCell ref="F67:H67"/>
    <mergeCell ref="F66:H66"/>
    <mergeCell ref="F61:G61"/>
  </mergeCells>
  <phoneticPr fontId="1"/>
  <conditionalFormatting sqref="D6:D11">
    <cfRule type="containsBlanks" dxfId="53" priority="3">
      <formula>LEN(TRIM(D6))=0</formula>
    </cfRule>
  </conditionalFormatting>
  <conditionalFormatting sqref="D6:F7">
    <cfRule type="expression" dxfId="52" priority="2">
      <formula>$G$6&lt;&gt;""</formula>
    </cfRule>
  </conditionalFormatting>
  <conditionalFormatting sqref="E5">
    <cfRule type="containsBlanks" dxfId="51" priority="4">
      <formula>LEN(TRIM(E5))=0</formula>
    </cfRule>
  </conditionalFormatting>
  <conditionalFormatting sqref="F14">
    <cfRule type="containsBlanks" dxfId="50" priority="16">
      <formula>LEN(TRIM(F14))=0</formula>
    </cfRule>
  </conditionalFormatting>
  <conditionalFormatting sqref="F16">
    <cfRule type="containsBlanks" dxfId="49" priority="15">
      <formula>LEN(TRIM(F16))=0</formula>
    </cfRule>
  </conditionalFormatting>
  <conditionalFormatting sqref="F18">
    <cfRule type="containsBlanks" dxfId="48" priority="14">
      <formula>LEN(TRIM(F18))=0</formula>
    </cfRule>
  </conditionalFormatting>
  <conditionalFormatting sqref="F21:F22">
    <cfRule type="containsBlanks" dxfId="47" priority="45">
      <formula>LEN(TRIM(F21))=0</formula>
    </cfRule>
  </conditionalFormatting>
  <conditionalFormatting sqref="F27:F28 H48 F65 F67">
    <cfRule type="expression" dxfId="46" priority="41">
      <formula>AND($F$16="非該当",$F$21="非該当")</formula>
    </cfRule>
  </conditionalFormatting>
  <conditionalFormatting sqref="F27:H27 F28 H48">
    <cfRule type="containsBlanks" dxfId="45" priority="57">
      <formula>LEN(TRIM(F27))=0</formula>
    </cfRule>
  </conditionalFormatting>
  <conditionalFormatting sqref="F30:H31 F32">
    <cfRule type="expression" dxfId="44" priority="18">
      <formula>AND($F$16="非該当",$F$21="非該当")</formula>
    </cfRule>
    <cfRule type="containsBlanks" dxfId="43" priority="19">
      <formula>LEN(TRIM(F30))=0</formula>
    </cfRule>
  </conditionalFormatting>
  <conditionalFormatting sqref="F33:H37">
    <cfRule type="expression" dxfId="42" priority="12">
      <formula>AND($F$16="非該当",$F$21="非該当")</formula>
    </cfRule>
    <cfRule type="containsBlanks" dxfId="41" priority="13">
      <formula>LEN(TRIM(F33))=0</formula>
    </cfRule>
  </conditionalFormatting>
  <conditionalFormatting sqref="F65:H65">
    <cfRule type="containsBlanks" dxfId="40" priority="47">
      <formula>LEN(TRIM(F65))=0</formula>
    </cfRule>
  </conditionalFormatting>
  <conditionalFormatting sqref="F67:H67">
    <cfRule type="containsBlanks" dxfId="39" priority="46">
      <formula>LEN(TRIM(F67))=0</formula>
    </cfRule>
  </conditionalFormatting>
  <conditionalFormatting sqref="G6:J6">
    <cfRule type="notContainsBlanks" dxfId="38" priority="1">
      <formula>LEN(TRIM(G6))&gt;0</formula>
    </cfRule>
  </conditionalFormatting>
  <conditionalFormatting sqref="H40:H42">
    <cfRule type="containsBlanks" dxfId="37" priority="11">
      <formula>LEN(TRIM(H40))=0</formula>
    </cfRule>
  </conditionalFormatting>
  <conditionalFormatting sqref="H40:H46">
    <cfRule type="expression" dxfId="36" priority="10">
      <formula>AND($F$16="非該当",$F$21="非該当")</formula>
    </cfRule>
  </conditionalFormatting>
  <conditionalFormatting sqref="H43:H47">
    <cfRule type="containsBlanks" dxfId="35" priority="40">
      <formula>LEN(TRIM(H43))=0</formula>
    </cfRule>
  </conditionalFormatting>
  <conditionalFormatting sqref="H49">
    <cfRule type="containsBlanks" dxfId="34" priority="28">
      <formula>LEN(TRIM(H49))=0</formula>
    </cfRule>
  </conditionalFormatting>
  <conditionalFormatting sqref="H50:H56">
    <cfRule type="expression" dxfId="33" priority="24">
      <formula>AND($F$16="非該当",$F$21="非該当")</formula>
    </cfRule>
    <cfRule type="containsBlanks" dxfId="32" priority="25">
      <formula>LEN(TRIM(H50))=0</formula>
    </cfRule>
  </conditionalFormatting>
  <conditionalFormatting sqref="H58">
    <cfRule type="containsBlanks" dxfId="31" priority="21">
      <formula>LEN(TRIM(H58))=0</formula>
    </cfRule>
  </conditionalFormatting>
  <conditionalFormatting sqref="H47:I47">
    <cfRule type="expression" dxfId="30" priority="7">
      <formula>$H$40="あり"</formula>
    </cfRule>
    <cfRule type="expression" dxfId="29" priority="38">
      <formula>AND($F$16="非該当",$F$21="非該当")</formula>
    </cfRule>
  </conditionalFormatting>
  <conditionalFormatting sqref="H49:I49">
    <cfRule type="expression" dxfId="28" priority="26">
      <formula>AND($F$16="非該当",$F$21="非該当")</formula>
    </cfRule>
  </conditionalFormatting>
  <conditionalFormatting sqref="H58:I58">
    <cfRule type="expression" dxfId="27" priority="20">
      <formula>AND($F$16="非該当",$F$21="非該当")</formula>
    </cfRule>
  </conditionalFormatting>
  <conditionalFormatting sqref="H61:I62">
    <cfRule type="containsBlanks" dxfId="26" priority="9">
      <formula>LEN(TRIM(H61))=0</formula>
    </cfRule>
  </conditionalFormatting>
  <conditionalFormatting sqref="I47">
    <cfRule type="expression" dxfId="25" priority="39">
      <formula>AND($H47="あり",$I47="")</formula>
    </cfRule>
  </conditionalFormatting>
  <conditionalFormatting sqref="I49">
    <cfRule type="expression" dxfId="24" priority="27">
      <formula>AND($H49="あり",$I49="")</formula>
    </cfRule>
  </conditionalFormatting>
  <conditionalFormatting sqref="I56">
    <cfRule type="expression" dxfId="23" priority="32">
      <formula>AND($F$16="非該当",$F$21="非該当")</formula>
    </cfRule>
    <cfRule type="expression" dxfId="22" priority="37">
      <formula>AND($H$56="あり",$I56="")</formula>
    </cfRule>
  </conditionalFormatting>
  <conditionalFormatting sqref="I58">
    <cfRule type="expression" dxfId="21" priority="33">
      <formula>AND($H58="あり",$I58="")</formula>
    </cfRule>
  </conditionalFormatting>
  <dataValidations xWindow="678" yWindow="457" count="15">
    <dataValidation type="textLength" operator="equal" allowBlank="1" showInputMessage="1" showErrorMessage="1" errorTitle="無効な入力" error="13桁で入力してください" sqref="D7:F7" xr:uid="{2B38034E-BF15-45F1-B4F6-424809194F6C}">
      <formula1>13</formula1>
    </dataValidation>
    <dataValidation type="list" allowBlank="1" showInputMessage="1" showErrorMessage="1" sqref="K24:K40 K20:K22 K13:K18 J72" xr:uid="{BA3926A3-AB08-4296-9960-1E5B6A4ED121}">
      <formula1>"鶴見,神奈川,西,中,南,港南,保土ケ谷,旭,磯子,金沢,港北,緑,青葉,都筑,泉,栄,戸塚,瀬谷"</formula1>
    </dataValidation>
    <dataValidation type="list" allowBlank="1" showInputMessage="1" showErrorMessage="1" sqref="H58 H40:H56" xr:uid="{B3DC44E2-677D-477D-96E4-B7419B18E19A}">
      <formula1>"あり,なし"</formula1>
    </dataValidation>
    <dataValidation type="list" allowBlank="1" showInputMessage="1" showErrorMessage="1" sqref="F18:G18" xr:uid="{DECD9336-5C24-4FDD-BD82-33F9F1DD06A8}">
      <formula1>IF($F$16="該当",$M$16:$M$17,$M$17)</formula1>
    </dataValidation>
    <dataValidation type="list" allowBlank="1" showInputMessage="1" showErrorMessage="1" sqref="F22:G22" xr:uid="{8D1C5F64-7CEF-426B-8BA7-E01DF49AFB2C}">
      <formula1>IF($F$21="該当",$M$16:$M$17,$M$17)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67:H67" xr:uid="{0518A339-06D8-4691-97B2-F6AFCD82C5C3}">
      <formula1>F66</formula1>
    </dataValidation>
    <dataValidation type="list" allowBlank="1" showInputMessage="1" showErrorMessage="1" sqref="I56" xr:uid="{D3AB60FD-51A5-40DA-8B78-3E9AC6DF6C4E}">
      <formula1>"0.5,1,1.5"</formula1>
    </dataValidation>
    <dataValidation type="list" allowBlank="1" showInputMessage="1" showErrorMessage="1" sqref="I49" xr:uid="{73BEA1B8-575D-42CC-B8C7-0D663F58C760}">
      <formula1>"自園調理,外部搬入"</formula1>
    </dataValidation>
    <dataValidation type="list" allowBlank="1" showInputMessage="1" showErrorMessage="1" sqref="I47" xr:uid="{95BCB46D-8B41-4CBD-8324-F6E2FF46EBB9}">
      <formula1>"1,2,3,3.5,4,4.5,5,5.5,6,6.5,7,7.5,8"</formula1>
    </dataValidation>
    <dataValidation type="list" allowBlank="1" showInputMessage="1" showErrorMessage="1" sqref="F14:G14" xr:uid="{5BA30997-F030-4668-AB38-FAEE772C34C9}">
      <formula1>"〇,✕"</formula1>
    </dataValidation>
    <dataValidation type="list" allowBlank="1" showInputMessage="1" showErrorMessage="1" sqref="F16:G16" xr:uid="{275C4C02-8B6E-4F7D-B5A3-267C0CF659AE}">
      <formula1>IF($F$14="〇",$M$16:$M$17,$M$17)</formula1>
    </dataValidation>
    <dataValidation type="whole" operator="lessThanOrEqual" allowBlank="1" showInputMessage="1" showErrorMessage="1" error="基準人数Bを上回ることはできません。" prompt="基準人数Bを上回ることはできません。" sqref="H62:I62" xr:uid="{E42CE5BC-49AF-4ECE-84D4-8E5410E4D319}">
      <formula1>D62</formula1>
    </dataValidation>
    <dataValidation type="whole" operator="lessThanOrEqual" allowBlank="1" showInputMessage="1" showErrorMessage="1" error="基準人数Aを上回ることはできません。" prompt="基準人数Aを上回ることはできません。" sqref="H61:I61" xr:uid="{EC58D1FF-0FC7-4E03-B29D-1AAA37453E6B}">
      <formula1>D61</formula1>
    </dataValidation>
    <dataValidation type="list" allowBlank="1" showInputMessage="1" showErrorMessage="1" sqref="D60:E60" xr:uid="{BC0A5432-9BE9-41BA-AFF3-C97D9D520880}">
      <formula1>"適,否"</formula1>
    </dataValidation>
  </dataValidations>
  <pageMargins left="0.25" right="0.25" top="0.75" bottom="0.75" header="0.3" footer="0.3"/>
  <pageSetup paperSize="9" fitToHeight="0" orientation="portrait" r:id="rId1"/>
  <rowBreaks count="2" manualBreakCount="2">
    <brk id="23" max="9" man="1"/>
    <brk id="39" max="9" man="1"/>
  </rowBreaks>
  <ignoredErrors>
    <ignoredError sqref="E5" evalError="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011F-29A0-429E-B006-7A0819B59DB7}">
  <sheetPr>
    <tabColor rgb="FFFF0000"/>
    <pageSetUpPr fitToPage="1"/>
  </sheetPr>
  <dimension ref="A1:CT3605"/>
  <sheetViews>
    <sheetView view="pageBreakPreview" zoomScale="85" zoomScaleNormal="66" zoomScaleSheetLayoutView="85" workbookViewId="0">
      <selection activeCell="B6" sqref="B6:B8"/>
    </sheetView>
  </sheetViews>
  <sheetFormatPr defaultColWidth="9" defaultRowHeight="13.5"/>
  <cols>
    <col min="1" max="1" width="5.125" style="15" customWidth="1"/>
    <col min="2" max="3" width="13.375" style="15" customWidth="1"/>
    <col min="4" max="4" width="11.625" style="15" customWidth="1"/>
    <col min="5" max="6" width="7.875" style="15" customWidth="1"/>
    <col min="7" max="7" width="12.75" style="299" customWidth="1"/>
    <col min="8" max="32" width="8" style="16" customWidth="1"/>
    <col min="33" max="33" width="9" style="15" customWidth="1"/>
    <col min="34" max="41" width="9" style="15" hidden="1" customWidth="1"/>
    <col min="42" max="42" width="13.25" style="15" hidden="1" customWidth="1"/>
    <col min="43" max="98" width="9" style="15" hidden="1" customWidth="1"/>
    <col min="99" max="99" width="9" style="15" customWidth="1"/>
    <col min="100" max="16384" width="9" style="15"/>
  </cols>
  <sheetData>
    <row r="1" spans="1:98" ht="25.5">
      <c r="A1" s="480" t="s">
        <v>244</v>
      </c>
      <c r="B1" s="480"/>
      <c r="C1" s="480"/>
      <c r="D1" s="480"/>
      <c r="E1" s="480"/>
      <c r="F1" s="480"/>
      <c r="G1" s="298"/>
      <c r="H1" s="323" t="s">
        <v>550</v>
      </c>
      <c r="I1" s="309"/>
      <c r="J1" s="309"/>
      <c r="K1" s="309"/>
      <c r="L1" s="309"/>
      <c r="M1" s="309"/>
      <c r="N1" s="309"/>
      <c r="O1" s="309"/>
      <c r="P1" s="25"/>
      <c r="Q1" s="25"/>
      <c r="R1" s="25"/>
      <c r="S1" s="25"/>
      <c r="T1" s="25"/>
      <c r="U1" s="25"/>
      <c r="V1" s="25"/>
      <c r="W1" s="25"/>
      <c r="X1" s="25"/>
      <c r="Y1" s="25"/>
      <c r="Z1" s="25"/>
      <c r="AA1" s="25"/>
      <c r="AB1" s="25"/>
      <c r="AC1" s="25"/>
      <c r="AD1" s="481" t="e">
        <f>IF(①入力シート!D8="","","（"&amp;①入力シート!D8&amp;"）　　")</f>
        <v>#N/A</v>
      </c>
      <c r="AE1" s="481"/>
      <c r="AF1" s="481"/>
      <c r="AG1" s="481"/>
    </row>
    <row r="2" spans="1:98">
      <c r="A2" s="24"/>
      <c r="B2" s="24"/>
      <c r="C2" s="24"/>
      <c r="D2" s="24"/>
      <c r="E2" s="24"/>
      <c r="F2" s="24"/>
      <c r="G2" s="298"/>
      <c r="H2" s="28" t="s">
        <v>138</v>
      </c>
      <c r="I2" s="27">
        <f>'⑤積算表（区分３）'!AA56</f>
        <v>0</v>
      </c>
      <c r="J2" s="26" t="s">
        <v>10</v>
      </c>
      <c r="K2" s="28" t="s">
        <v>137</v>
      </c>
      <c r="L2" s="27">
        <f>'⑤積算表（区分３）'!AA60</f>
        <v>0</v>
      </c>
      <c r="M2" s="26" t="s">
        <v>10</v>
      </c>
      <c r="N2" s="28" t="s">
        <v>136</v>
      </c>
      <c r="O2" s="27">
        <f>'⑤積算表（区分３）'!X75</f>
        <v>0</v>
      </c>
      <c r="P2" s="26" t="s">
        <v>10</v>
      </c>
      <c r="Q2" s="25"/>
      <c r="R2" s="482" t="s">
        <v>135</v>
      </c>
      <c r="S2" s="483"/>
      <c r="T2" s="484" t="s">
        <v>245</v>
      </c>
      <c r="U2" s="485"/>
      <c r="V2" s="486">
        <f>AO3</f>
        <v>0</v>
      </c>
      <c r="W2" s="487"/>
      <c r="X2" s="488" t="s">
        <v>134</v>
      </c>
      <c r="Y2" s="489"/>
      <c r="Z2" s="486">
        <f>AP3</f>
        <v>0</v>
      </c>
      <c r="AA2" s="487"/>
      <c r="AB2" s="25"/>
      <c r="AC2" s="25"/>
      <c r="AD2" s="25"/>
      <c r="AE2" s="144"/>
      <c r="AF2" s="490" t="str">
        <f>IF(①入力シート!D7="","","（"&amp;①入力シート!D7&amp;"）　　")</f>
        <v/>
      </c>
      <c r="AG2" s="490"/>
      <c r="AN2" s="15" t="s">
        <v>133</v>
      </c>
      <c r="AO2" s="15">
        <f>I2*AS2+L2*AS3</f>
        <v>0</v>
      </c>
      <c r="AP2" s="15">
        <f>O2*AS4</f>
        <v>0</v>
      </c>
      <c r="AR2" s="344" t="s">
        <v>581</v>
      </c>
      <c r="AS2" s="32">
        <v>40000</v>
      </c>
    </row>
    <row r="3" spans="1:98" ht="20.25" customHeight="1">
      <c r="A3" s="24"/>
      <c r="B3" s="24"/>
      <c r="C3" s="24"/>
      <c r="D3" s="24"/>
      <c r="E3" s="24"/>
      <c r="F3" s="24"/>
      <c r="G3" s="298"/>
      <c r="H3" s="320" t="s">
        <v>246</v>
      </c>
      <c r="I3" s="321" t="str">
        <f>IF(COUNTIF($C$8:$D$305, "加算対象者A（修了者）") =I2, "○", "×")</f>
        <v>○</v>
      </c>
      <c r="J3" s="191"/>
      <c r="K3" s="191"/>
      <c r="L3" s="191"/>
      <c r="M3" s="191"/>
      <c r="N3" s="320" t="s">
        <v>247</v>
      </c>
      <c r="O3" s="321" t="str">
        <f>IF(COUNTIF($C$8:$D$305, "加算対象者C（修了者）")=O2, "○", "×")</f>
        <v>○</v>
      </c>
      <c r="P3" s="191"/>
      <c r="Q3" s="191"/>
      <c r="R3" s="191"/>
      <c r="S3" s="191"/>
      <c r="T3" s="191"/>
      <c r="U3" s="191"/>
      <c r="V3" s="191"/>
      <c r="W3" s="191"/>
      <c r="X3" s="191"/>
      <c r="Y3" s="191"/>
      <c r="Z3" s="191"/>
      <c r="AA3" s="191"/>
      <c r="AB3" s="191"/>
      <c r="AC3" s="191"/>
      <c r="AD3" s="191"/>
      <c r="AE3" s="191"/>
      <c r="AF3" s="191"/>
      <c r="AG3" s="190"/>
      <c r="AH3" s="310"/>
      <c r="AN3" s="15" t="s">
        <v>132</v>
      </c>
      <c r="AO3" s="15">
        <f>SUMIF($BE6:$BE305,1,BG6:BG305)+SUMIF(③入力シート３!$BE6:$BE305,1,③入力シート３!BG6:BG305)</f>
        <v>0</v>
      </c>
      <c r="AP3" s="15">
        <f>SUMIF($BE6:$BE305,1,BT6:BT305)</f>
        <v>0</v>
      </c>
      <c r="AR3" s="344" t="s">
        <v>580</v>
      </c>
      <c r="AS3" s="32">
        <v>5000</v>
      </c>
    </row>
    <row r="4" spans="1:98" ht="17.25" customHeight="1">
      <c r="A4" s="475" t="s">
        <v>131</v>
      </c>
      <c r="B4" s="476"/>
      <c r="C4" s="476"/>
      <c r="D4" s="476"/>
      <c r="E4" s="476"/>
      <c r="F4" s="476"/>
      <c r="G4" s="476"/>
      <c r="H4" s="477" t="s">
        <v>295</v>
      </c>
      <c r="I4" s="478"/>
      <c r="J4" s="478"/>
      <c r="K4" s="478"/>
      <c r="L4" s="478"/>
      <c r="M4" s="478"/>
      <c r="N4" s="478"/>
      <c r="O4" s="478"/>
      <c r="P4" s="478"/>
      <c r="Q4" s="478"/>
      <c r="R4" s="478"/>
      <c r="S4" s="478"/>
      <c r="T4" s="479"/>
      <c r="U4" s="477" t="s">
        <v>130</v>
      </c>
      <c r="V4" s="478"/>
      <c r="W4" s="478"/>
      <c r="X4" s="478"/>
      <c r="Y4" s="478"/>
      <c r="Z4" s="478"/>
      <c r="AA4" s="478"/>
      <c r="AB4" s="478"/>
      <c r="AC4" s="478"/>
      <c r="AD4" s="478"/>
      <c r="AE4" s="478"/>
      <c r="AF4" s="478"/>
      <c r="AG4" s="479"/>
      <c r="AH4" s="310"/>
      <c r="AR4" s="31" t="s">
        <v>142</v>
      </c>
      <c r="AS4" s="32">
        <v>40000</v>
      </c>
    </row>
    <row r="5" spans="1:98">
      <c r="A5" s="23"/>
      <c r="B5" s="22" t="s">
        <v>129</v>
      </c>
      <c r="C5" s="22" t="s">
        <v>128</v>
      </c>
      <c r="D5" s="22" t="s">
        <v>127</v>
      </c>
      <c r="E5" s="22" t="s">
        <v>126</v>
      </c>
      <c r="F5" s="22" t="s">
        <v>125</v>
      </c>
      <c r="G5" s="192" t="s">
        <v>124</v>
      </c>
      <c r="H5" s="193" t="s">
        <v>275</v>
      </c>
      <c r="I5" s="193" t="s">
        <v>122</v>
      </c>
      <c r="J5" s="193" t="s">
        <v>121</v>
      </c>
      <c r="K5" s="193" t="s">
        <v>120</v>
      </c>
      <c r="L5" s="193" t="s">
        <v>119</v>
      </c>
      <c r="M5" s="193" t="s">
        <v>118</v>
      </c>
      <c r="N5" s="193" t="s">
        <v>117</v>
      </c>
      <c r="O5" s="193" t="s">
        <v>116</v>
      </c>
      <c r="P5" s="193" t="s">
        <v>115</v>
      </c>
      <c r="Q5" s="193" t="s">
        <v>114</v>
      </c>
      <c r="R5" s="193" t="s">
        <v>113</v>
      </c>
      <c r="S5" s="193" t="s">
        <v>112</v>
      </c>
      <c r="T5" s="193" t="s">
        <v>58</v>
      </c>
      <c r="U5" s="193" t="s">
        <v>123</v>
      </c>
      <c r="V5" s="193" t="s">
        <v>122</v>
      </c>
      <c r="W5" s="193" t="s">
        <v>121</v>
      </c>
      <c r="X5" s="193" t="s">
        <v>120</v>
      </c>
      <c r="Y5" s="193" t="s">
        <v>119</v>
      </c>
      <c r="Z5" s="193" t="s">
        <v>118</v>
      </c>
      <c r="AA5" s="193" t="s">
        <v>117</v>
      </c>
      <c r="AB5" s="193" t="s">
        <v>116</v>
      </c>
      <c r="AC5" s="193" t="s">
        <v>115</v>
      </c>
      <c r="AD5" s="193" t="s">
        <v>114</v>
      </c>
      <c r="AE5" s="193" t="s">
        <v>113</v>
      </c>
      <c r="AF5" s="193" t="s">
        <v>112</v>
      </c>
      <c r="AG5" s="193" t="s">
        <v>58</v>
      </c>
      <c r="AH5" s="311"/>
      <c r="AI5" s="21"/>
      <c r="AJ5" s="21"/>
      <c r="AK5" s="21"/>
      <c r="AL5" s="21"/>
      <c r="AM5" s="21"/>
      <c r="AN5" s="21" t="s">
        <v>111</v>
      </c>
      <c r="AO5" s="21" t="s">
        <v>110</v>
      </c>
      <c r="AP5" s="20" t="s">
        <v>109</v>
      </c>
      <c r="AQ5" s="20" t="s">
        <v>108</v>
      </c>
      <c r="AR5" s="20" t="s">
        <v>107</v>
      </c>
      <c r="AS5" s="20" t="s">
        <v>108</v>
      </c>
      <c r="AT5" s="20" t="s">
        <v>107</v>
      </c>
      <c r="AU5" s="20" t="s">
        <v>106</v>
      </c>
      <c r="BG5" s="17"/>
      <c r="BH5" s="17"/>
      <c r="BI5" s="17"/>
      <c r="BJ5" s="17"/>
      <c r="BK5" s="17"/>
      <c r="BL5" s="17"/>
      <c r="BM5" s="17"/>
      <c r="BN5" s="17"/>
      <c r="BO5" s="17"/>
      <c r="BP5" s="17"/>
      <c r="BQ5" s="17"/>
      <c r="BR5" s="17"/>
      <c r="CH5" s="15" t="s">
        <v>105</v>
      </c>
      <c r="CI5" s="17" t="e">
        <f>IF(MIN(CI6:CI303)=0,
SMALL(CI6:CI303,COUNTIF(CI6:CI303,0)+COUNTIF(CI6:CI303,1)+1),
MIN(CI6:CI303))</f>
        <v>#NUM!</v>
      </c>
      <c r="CJ5" s="17" t="e">
        <f t="shared" ref="CJ5:CT5" si="0">IF(MIN(CJ6:CJ303)=0,
SMALL(CJ6:CJ303,COUNTIF(CJ6:CJ303,0)+COUNTIF(CJ6:CJ303,1)+1),
MIN(CJ6:CJ303))</f>
        <v>#NUM!</v>
      </c>
      <c r="CK5" s="17" t="e">
        <f t="shared" si="0"/>
        <v>#NUM!</v>
      </c>
      <c r="CL5" s="17" t="e">
        <f t="shared" si="0"/>
        <v>#NUM!</v>
      </c>
      <c r="CM5" s="17" t="e">
        <f t="shared" si="0"/>
        <v>#NUM!</v>
      </c>
      <c r="CN5" s="17" t="e">
        <f t="shared" si="0"/>
        <v>#NUM!</v>
      </c>
      <c r="CO5" s="17" t="e">
        <f t="shared" si="0"/>
        <v>#NUM!</v>
      </c>
      <c r="CP5" s="17" t="e">
        <f t="shared" si="0"/>
        <v>#NUM!</v>
      </c>
      <c r="CQ5" s="17" t="e">
        <f t="shared" si="0"/>
        <v>#NUM!</v>
      </c>
      <c r="CR5" s="17" t="e">
        <f t="shared" si="0"/>
        <v>#NUM!</v>
      </c>
      <c r="CS5" s="17" t="e">
        <f t="shared" si="0"/>
        <v>#NUM!</v>
      </c>
      <c r="CT5" s="17" t="e">
        <f t="shared" si="0"/>
        <v>#NUM!</v>
      </c>
    </row>
    <row r="6" spans="1:98">
      <c r="A6" s="462">
        <v>1</v>
      </c>
      <c r="B6" s="465"/>
      <c r="C6" s="465"/>
      <c r="D6" s="465"/>
      <c r="E6" s="469"/>
      <c r="F6" s="465"/>
      <c r="G6" s="194" t="s">
        <v>104</v>
      </c>
      <c r="H6" s="195"/>
      <c r="I6" s="196" t="str">
        <f t="shared" ref="I6:S7" si="1">IF(H6="","",H6)</f>
        <v/>
      </c>
      <c r="J6" s="196" t="str">
        <f t="shared" si="1"/>
        <v/>
      </c>
      <c r="K6" s="196" t="str">
        <f t="shared" si="1"/>
        <v/>
      </c>
      <c r="L6" s="196" t="str">
        <f t="shared" si="1"/>
        <v/>
      </c>
      <c r="M6" s="196" t="str">
        <f t="shared" si="1"/>
        <v/>
      </c>
      <c r="N6" s="196" t="str">
        <f t="shared" si="1"/>
        <v/>
      </c>
      <c r="O6" s="196" t="str">
        <f t="shared" si="1"/>
        <v/>
      </c>
      <c r="P6" s="196" t="str">
        <f t="shared" si="1"/>
        <v/>
      </c>
      <c r="Q6" s="196" t="str">
        <f t="shared" si="1"/>
        <v/>
      </c>
      <c r="R6" s="196" t="str">
        <f t="shared" si="1"/>
        <v/>
      </c>
      <c r="S6" s="196" t="str">
        <f t="shared" si="1"/>
        <v/>
      </c>
      <c r="T6" s="197">
        <f t="shared" ref="T6:T69" si="2">SUM(H6:S6)</f>
        <v>0</v>
      </c>
      <c r="U6" s="198"/>
      <c r="V6" s="199" t="str">
        <f>IF(U6="","",U6)</f>
        <v/>
      </c>
      <c r="W6" s="199" t="str">
        <f t="shared" ref="W6:AF7" si="3">IF(V6="","",V6)</f>
        <v/>
      </c>
      <c r="X6" s="199" t="str">
        <f t="shared" si="3"/>
        <v/>
      </c>
      <c r="Y6" s="199" t="str">
        <f t="shared" si="3"/>
        <v/>
      </c>
      <c r="Z6" s="199" t="str">
        <f t="shared" si="3"/>
        <v/>
      </c>
      <c r="AA6" s="199" t="str">
        <f t="shared" si="3"/>
        <v/>
      </c>
      <c r="AB6" s="199" t="str">
        <f t="shared" si="3"/>
        <v/>
      </c>
      <c r="AC6" s="199" t="str">
        <f t="shared" si="3"/>
        <v/>
      </c>
      <c r="AD6" s="199" t="str">
        <f t="shared" si="3"/>
        <v/>
      </c>
      <c r="AE6" s="199" t="str">
        <f t="shared" si="3"/>
        <v/>
      </c>
      <c r="AF6" s="199" t="str">
        <f t="shared" si="3"/>
        <v/>
      </c>
      <c r="AG6" s="197">
        <f>SUM(U6:AF6)</f>
        <v>0</v>
      </c>
      <c r="AH6" s="312"/>
      <c r="AI6" s="16">
        <f>MAX(BG6:BR6)</f>
        <v>0</v>
      </c>
      <c r="AJ6" s="16"/>
      <c r="AK6" s="16"/>
      <c r="AL6" s="16"/>
      <c r="AM6" s="16"/>
      <c r="AN6" s="15">
        <v>1</v>
      </c>
      <c r="AO6" s="15">
        <v>1</v>
      </c>
      <c r="AP6" s="15">
        <v>1</v>
      </c>
      <c r="AQ6" s="17">
        <f ca="1">IF($AP6=1,IF(INDIRECT(ADDRESS(($AN6-1)*3+$AO6+5,$AP6+7))="",0,INDIRECT(ADDRESS(($AN6-1)*3+$AO6+5,$AP6+7))),IF(INDIRECT(ADDRESS(($AN6-1)*3+$AO6+5,$AP6+7))="",0,IF(COUNTIF(INDIRECT(ADDRESS(($AN6-1)*36+($AO6-1)*12+6,COLUMN())):INDIRECT(ADDRESS(($AN6-1)*36+($AO6-1)*12+$AP6+4,COLUMN())),INDIRECT(ADDRESS(($AN6-1)*3+$AO6+5,$AP6+7)))&gt;=1,0,INDIRECT(ADDRESS(($AN6-1)*3+$AO6+5,$AP6+7)))))</f>
        <v>0</v>
      </c>
      <c r="AR6" s="15">
        <f ca="1">COUNTIF(INDIRECT("H"&amp;(ROW()+12*(($AN6-1)*3+$AO6)-ROW())/12+5):INDIRECT("S"&amp;(ROW()+12*(($AN6-1)*3+$AO6)-ROW())/12+5),AQ6)</f>
        <v>0</v>
      </c>
      <c r="AS6" s="17">
        <f ca="1">IF($AP6=1,IF(INDIRECT(ADDRESS(($AN6-1)*3+$AO6+5,$AP6+20))="",0,INDIRECT(ADDRESS(($AN6-1)*3+$AO6+5,$AP6+20))),IF(INDIRECT(ADDRESS(($AN6-1)*3+$AO6+5,$AP6+20))="",0,IF(COUNTIF(INDIRECT(ADDRESS(($AN6-1)*36+($AO6-1)*12+6,COLUMN())):INDIRECT(ADDRESS(($AN6-1)*36+($AO6-1)*12+$AP6+4,COLUMN())),INDIRECT(ADDRESS(($AN6-1)*3+$AO6+5,$AP6+20)))&gt;=1,0,INDIRECT(ADDRESS(($AN6-1)*3+$AO6+5,$AP6+20)))))</f>
        <v>0</v>
      </c>
      <c r="AT6" s="15">
        <f ca="1">COUNTIF(INDIRECT("U"&amp;(ROW()+12*(($AN6-1)*3+$AO6)-ROW())/12+5):INDIRECT("AF"&amp;(ROW()+12*(($AN6-1)*3+$AO6)-ROW())/12+5),AS6)</f>
        <v>0</v>
      </c>
      <c r="AU6" s="15">
        <f ca="1">IF(AND(AQ6+AS6&gt;0,AR6+AT6&gt;0),1,0)</f>
        <v>0</v>
      </c>
      <c r="BB6" s="17"/>
      <c r="BE6" s="15">
        <v>1</v>
      </c>
      <c r="BG6" s="18">
        <f t="shared" ref="BG6:BR6" si="4">SUM(H6:H7)</f>
        <v>0</v>
      </c>
      <c r="BH6" s="18">
        <f t="shared" si="4"/>
        <v>0</v>
      </c>
      <c r="BI6" s="18">
        <f t="shared" si="4"/>
        <v>0</v>
      </c>
      <c r="BJ6" s="18">
        <f t="shared" si="4"/>
        <v>0</v>
      </c>
      <c r="BK6" s="18">
        <f t="shared" si="4"/>
        <v>0</v>
      </c>
      <c r="BL6" s="18">
        <f t="shared" si="4"/>
        <v>0</v>
      </c>
      <c r="BM6" s="18">
        <f t="shared" si="4"/>
        <v>0</v>
      </c>
      <c r="BN6" s="18">
        <f t="shared" si="4"/>
        <v>0</v>
      </c>
      <c r="BO6" s="18">
        <f t="shared" si="4"/>
        <v>0</v>
      </c>
      <c r="BP6" s="18">
        <f t="shared" si="4"/>
        <v>0</v>
      </c>
      <c r="BQ6" s="18">
        <f t="shared" si="4"/>
        <v>0</v>
      </c>
      <c r="BR6" s="18">
        <f t="shared" si="4"/>
        <v>0</v>
      </c>
      <c r="BS6" s="16"/>
      <c r="BT6" s="18">
        <f>SUM(U6:U7)</f>
        <v>0</v>
      </c>
      <c r="BU6" s="18">
        <f t="shared" ref="BU6:CE6" si="5">SUM(V6:V7)</f>
        <v>0</v>
      </c>
      <c r="BV6" s="18">
        <f t="shared" si="5"/>
        <v>0</v>
      </c>
      <c r="BW6" s="18">
        <f t="shared" si="5"/>
        <v>0</v>
      </c>
      <c r="BX6" s="18">
        <f t="shared" si="5"/>
        <v>0</v>
      </c>
      <c r="BY6" s="18">
        <f t="shared" si="5"/>
        <v>0</v>
      </c>
      <c r="BZ6" s="18">
        <f t="shared" si="5"/>
        <v>0</v>
      </c>
      <c r="CA6" s="18">
        <f t="shared" si="5"/>
        <v>0</v>
      </c>
      <c r="CB6" s="18">
        <f t="shared" si="5"/>
        <v>0</v>
      </c>
      <c r="CC6" s="18">
        <f t="shared" si="5"/>
        <v>0</v>
      </c>
      <c r="CD6" s="18">
        <f t="shared" si="5"/>
        <v>0</v>
      </c>
      <c r="CE6" s="18">
        <f t="shared" si="5"/>
        <v>0</v>
      </c>
      <c r="CH6" s="19" t="s">
        <v>103</v>
      </c>
      <c r="CI6" s="18">
        <f>IF(OR($D6="副園長",$D6="教頭",$D6="主任保育士",$D6="主幹教諭",$D6="主幹保育教諭"),0,BG6)</f>
        <v>0</v>
      </c>
      <c r="CJ6" s="18">
        <f t="shared" ref="CJ6:CT6" si="6">IF(OR($D6="副園長",$D6="教頭",$D6="主任保育士",$D6="主幹教諭",$D6="主幹保育教諭"),0,BH6)</f>
        <v>0</v>
      </c>
      <c r="CK6" s="18">
        <f t="shared" si="6"/>
        <v>0</v>
      </c>
      <c r="CL6" s="18">
        <f t="shared" si="6"/>
        <v>0</v>
      </c>
      <c r="CM6" s="18">
        <f t="shared" si="6"/>
        <v>0</v>
      </c>
      <c r="CN6" s="18">
        <f t="shared" si="6"/>
        <v>0</v>
      </c>
      <c r="CO6" s="18">
        <f t="shared" si="6"/>
        <v>0</v>
      </c>
      <c r="CP6" s="18">
        <f t="shared" si="6"/>
        <v>0</v>
      </c>
      <c r="CQ6" s="18">
        <f t="shared" si="6"/>
        <v>0</v>
      </c>
      <c r="CR6" s="18">
        <f t="shared" si="6"/>
        <v>0</v>
      </c>
      <c r="CS6" s="18">
        <f t="shared" si="6"/>
        <v>0</v>
      </c>
      <c r="CT6" s="18">
        <f t="shared" si="6"/>
        <v>0</v>
      </c>
    </row>
    <row r="7" spans="1:98">
      <c r="A7" s="463"/>
      <c r="B7" s="466"/>
      <c r="C7" s="468"/>
      <c r="D7" s="468"/>
      <c r="E7" s="470"/>
      <c r="F7" s="466"/>
      <c r="G7" s="200" t="s">
        <v>102</v>
      </c>
      <c r="H7" s="201"/>
      <c r="I7" s="202" t="str">
        <f t="shared" si="1"/>
        <v/>
      </c>
      <c r="J7" s="202" t="str">
        <f t="shared" si="1"/>
        <v/>
      </c>
      <c r="K7" s="202" t="str">
        <f t="shared" si="1"/>
        <v/>
      </c>
      <c r="L7" s="202" t="str">
        <f t="shared" si="1"/>
        <v/>
      </c>
      <c r="M7" s="202" t="str">
        <f t="shared" si="1"/>
        <v/>
      </c>
      <c r="N7" s="202" t="str">
        <f t="shared" si="1"/>
        <v/>
      </c>
      <c r="O7" s="202" t="str">
        <f t="shared" si="1"/>
        <v/>
      </c>
      <c r="P7" s="202" t="str">
        <f t="shared" si="1"/>
        <v/>
      </c>
      <c r="Q7" s="202" t="str">
        <f t="shared" si="1"/>
        <v/>
      </c>
      <c r="R7" s="202" t="str">
        <f t="shared" si="1"/>
        <v/>
      </c>
      <c r="S7" s="202" t="str">
        <f t="shared" si="1"/>
        <v/>
      </c>
      <c r="T7" s="203">
        <f t="shared" si="2"/>
        <v>0</v>
      </c>
      <c r="U7" s="204"/>
      <c r="V7" s="205" t="str">
        <f>IF(U7="","",U7)</f>
        <v/>
      </c>
      <c r="W7" s="205" t="str">
        <f t="shared" si="3"/>
        <v/>
      </c>
      <c r="X7" s="205" t="str">
        <f t="shared" si="3"/>
        <v/>
      </c>
      <c r="Y7" s="205" t="str">
        <f t="shared" si="3"/>
        <v/>
      </c>
      <c r="Z7" s="205" t="str">
        <f t="shared" si="3"/>
        <v/>
      </c>
      <c r="AA7" s="205" t="str">
        <f t="shared" si="3"/>
        <v/>
      </c>
      <c r="AB7" s="205" t="str">
        <f t="shared" si="3"/>
        <v/>
      </c>
      <c r="AC7" s="205" t="str">
        <f t="shared" si="3"/>
        <v/>
      </c>
      <c r="AD7" s="205" t="str">
        <f t="shared" si="3"/>
        <v/>
      </c>
      <c r="AE7" s="205" t="str">
        <f t="shared" si="3"/>
        <v/>
      </c>
      <c r="AF7" s="205" t="str">
        <f t="shared" si="3"/>
        <v/>
      </c>
      <c r="AG7" s="203">
        <f t="shared" ref="AG7:AG70" si="7">SUM(U7:AF7)</f>
        <v>0</v>
      </c>
      <c r="AH7" s="312"/>
      <c r="AI7" s="16">
        <f>MIN(BG6:BR6)</f>
        <v>0</v>
      </c>
      <c r="AJ7" s="16"/>
      <c r="AK7" s="16"/>
      <c r="AL7" s="16"/>
      <c r="AM7" s="16"/>
      <c r="AN7" s="15">
        <v>1</v>
      </c>
      <c r="AO7" s="15">
        <v>1</v>
      </c>
      <c r="AP7" s="15">
        <v>2</v>
      </c>
      <c r="AQ7" s="17">
        <f ca="1">IF($AP7=1,IF(INDIRECT(ADDRESS(($AN7-1)*3+$AO7+5,$AP7+7))="",0,INDIRECT(ADDRESS(($AN7-1)*3+$AO7+5,$AP7+7))),IF(INDIRECT(ADDRESS(($AN7-1)*3+$AO7+5,$AP7+7))="",0,IF(COUNTIF(INDIRECT(ADDRESS(($AN7-1)*36+($AO7-1)*12+6,COLUMN())):INDIRECT(ADDRESS(($AN7-1)*36+($AO7-1)*12+$AP7+4,COLUMN())),INDIRECT(ADDRESS(($AN7-1)*3+$AO7+5,$AP7+7)))&gt;=1,0,INDIRECT(ADDRESS(($AN7-1)*3+$AO7+5,$AP7+7)))))</f>
        <v>0</v>
      </c>
      <c r="AR7" s="15">
        <f ca="1">COUNTIF(INDIRECT("H"&amp;(ROW()+12*(($AN7-1)*3+$AO7)-ROW())/12+5):INDIRECT("S"&amp;(ROW()+12*(($AN7-1)*3+$AO7)-ROW())/12+5),AQ7)</f>
        <v>0</v>
      </c>
      <c r="AS7" s="17">
        <f ca="1">IF($AP7=1,IF(INDIRECT(ADDRESS(($AN7-1)*3+$AO7+5,$AP7+20))="",0,INDIRECT(ADDRESS(($AN7-1)*3+$AO7+5,$AP7+20))),IF(INDIRECT(ADDRESS(($AN7-1)*3+$AO7+5,$AP7+20))="",0,IF(COUNTIF(INDIRECT(ADDRESS(($AN7-1)*36+($AO7-1)*12+6,COLUMN())):INDIRECT(ADDRESS(($AN7-1)*36+($AO7-1)*12+$AP7+4,COLUMN())),INDIRECT(ADDRESS(($AN7-1)*3+$AO7+5,$AP7+20)))&gt;=1,0,INDIRECT(ADDRESS(($AN7-1)*3+$AO7+5,$AP7+20)))))</f>
        <v>0</v>
      </c>
      <c r="AT7" s="15">
        <f ca="1">COUNTIF(INDIRECT("U"&amp;(ROW()+12*(($AN7-1)*3+$AO7)-ROW())/12+5):INDIRECT("AF"&amp;(ROW()+12*(($AN7-1)*3+$AO7)-ROW())/12+5),AS7)</f>
        <v>0</v>
      </c>
      <c r="AU7" s="15">
        <f ca="1">IF(AND(AQ7+AS7&gt;0,AR7+AT7&gt;0),COUNTIF(AU$6:AU6,"&gt;0")+1,0)</f>
        <v>0</v>
      </c>
      <c r="BE7" s="15">
        <v>2</v>
      </c>
      <c r="BF7" s="15" t="s">
        <v>101</v>
      </c>
      <c r="BG7" s="18">
        <f>IF(BG6+BT6&gt;$AJ$27,1,0)</f>
        <v>0</v>
      </c>
      <c r="BH7" s="18">
        <f t="shared" ref="BH7:BR7" si="8">IF(BH6+BU6&gt;$AJ$27,1,0)</f>
        <v>0</v>
      </c>
      <c r="BI7" s="18">
        <f t="shared" si="8"/>
        <v>0</v>
      </c>
      <c r="BJ7" s="18">
        <f t="shared" si="8"/>
        <v>0</v>
      </c>
      <c r="BK7" s="18">
        <f t="shared" si="8"/>
        <v>0</v>
      </c>
      <c r="BL7" s="18">
        <f t="shared" si="8"/>
        <v>0</v>
      </c>
      <c r="BM7" s="18">
        <f t="shared" si="8"/>
        <v>0</v>
      </c>
      <c r="BN7" s="18">
        <f t="shared" si="8"/>
        <v>0</v>
      </c>
      <c r="BO7" s="18">
        <f t="shared" si="8"/>
        <v>0</v>
      </c>
      <c r="BP7" s="18">
        <f t="shared" si="8"/>
        <v>0</v>
      </c>
      <c r="BQ7" s="18">
        <f t="shared" si="8"/>
        <v>0</v>
      </c>
      <c r="BR7" s="18">
        <f t="shared" si="8"/>
        <v>0</v>
      </c>
      <c r="BS7" s="16"/>
      <c r="BT7" s="18"/>
      <c r="BU7" s="18"/>
      <c r="BV7" s="18"/>
      <c r="BW7" s="18"/>
      <c r="BX7" s="18"/>
      <c r="BY7" s="18"/>
      <c r="BZ7" s="18"/>
      <c r="CA7" s="18"/>
      <c r="CB7" s="18"/>
      <c r="CC7" s="18"/>
      <c r="CD7" s="18"/>
      <c r="CE7" s="18"/>
    </row>
    <row r="8" spans="1:98">
      <c r="A8" s="464"/>
      <c r="B8" s="467"/>
      <c r="C8" s="472"/>
      <c r="D8" s="473"/>
      <c r="E8" s="471"/>
      <c r="F8" s="467"/>
      <c r="G8" s="206" t="s">
        <v>551</v>
      </c>
      <c r="H8" s="207"/>
      <c r="I8" s="208"/>
      <c r="J8" s="208"/>
      <c r="K8" s="208"/>
      <c r="L8" s="208"/>
      <c r="M8" s="208"/>
      <c r="N8" s="208"/>
      <c r="O8" s="208"/>
      <c r="P8" s="208"/>
      <c r="Q8" s="208"/>
      <c r="R8" s="208"/>
      <c r="S8" s="208"/>
      <c r="T8" s="209">
        <f t="shared" si="2"/>
        <v>0</v>
      </c>
      <c r="U8" s="210"/>
      <c r="V8" s="211"/>
      <c r="W8" s="211"/>
      <c r="X8" s="211"/>
      <c r="Y8" s="211"/>
      <c r="Z8" s="211"/>
      <c r="AA8" s="211"/>
      <c r="AB8" s="211"/>
      <c r="AC8" s="211"/>
      <c r="AD8" s="211"/>
      <c r="AE8" s="211"/>
      <c r="AF8" s="211"/>
      <c r="AG8" s="209">
        <f t="shared" si="7"/>
        <v>0</v>
      </c>
      <c r="AH8" s="312"/>
      <c r="AI8" s="16"/>
      <c r="AJ8" s="16"/>
      <c r="AK8" s="16"/>
      <c r="AL8" s="16"/>
      <c r="AM8" s="16"/>
      <c r="AN8" s="15">
        <v>1</v>
      </c>
      <c r="AO8" s="15">
        <v>1</v>
      </c>
      <c r="AP8" s="15">
        <v>3</v>
      </c>
      <c r="AQ8" s="17">
        <f ca="1">IF($AP8=1,IF(INDIRECT(ADDRESS(($AN8-1)*3+$AO8+5,$AP8+7))="",0,INDIRECT(ADDRESS(($AN8-1)*3+$AO8+5,$AP8+7))),IF(INDIRECT(ADDRESS(($AN8-1)*3+$AO8+5,$AP8+7))="",0,IF(COUNTIF(INDIRECT(ADDRESS(($AN8-1)*36+($AO8-1)*12+6,COLUMN())):INDIRECT(ADDRESS(($AN8-1)*36+($AO8-1)*12+$AP8+4,COLUMN())),INDIRECT(ADDRESS(($AN8-1)*3+$AO8+5,$AP8+7)))&gt;=1,0,INDIRECT(ADDRESS(($AN8-1)*3+$AO8+5,$AP8+7)))))</f>
        <v>0</v>
      </c>
      <c r="AR8" s="15">
        <f ca="1">COUNTIF(INDIRECT("H"&amp;(ROW()+12*(($AN8-1)*3+$AO8)-ROW())/12+5):INDIRECT("S"&amp;(ROW()+12*(($AN8-1)*3+$AO8)-ROW())/12+5),AQ8)</f>
        <v>0</v>
      </c>
      <c r="AS8" s="17">
        <f ca="1">IF($AP8=1,IF(INDIRECT(ADDRESS(($AN8-1)*3+$AO8+5,$AP8+20))="",0,INDIRECT(ADDRESS(($AN8-1)*3+$AO8+5,$AP8+20))),IF(INDIRECT(ADDRESS(($AN8-1)*3+$AO8+5,$AP8+20))="",0,IF(COUNTIF(INDIRECT(ADDRESS(($AN8-1)*36+($AO8-1)*12+6,COLUMN())):INDIRECT(ADDRESS(($AN8-1)*36+($AO8-1)*12+$AP8+4,COLUMN())),INDIRECT(ADDRESS(($AN8-1)*3+$AO8+5,$AP8+20)))&gt;=1,0,INDIRECT(ADDRESS(($AN8-1)*3+$AO8+5,$AP8+20)))))</f>
        <v>0</v>
      </c>
      <c r="AT8" s="15">
        <f ca="1">COUNTIF(INDIRECT("U"&amp;(ROW()+12*(($AN8-1)*3+$AO8)-ROW())/12+5):INDIRECT("AF"&amp;(ROW()+12*(($AN8-1)*3+$AO8)-ROW())/12+5),AS8)</f>
        <v>0</v>
      </c>
      <c r="AU8" s="15">
        <f ca="1">IF(AND(AQ8+AS8&gt;0,AR8+AT8&gt;0),COUNTIF(AU$6:AU7,"&gt;0")+1,0)</f>
        <v>0</v>
      </c>
      <c r="BE8" s="15">
        <v>3</v>
      </c>
      <c r="BS8" s="16"/>
      <c r="BT8" s="18"/>
      <c r="BU8" s="18"/>
      <c r="BV8" s="18"/>
      <c r="BW8" s="18"/>
      <c r="BX8" s="18"/>
      <c r="BY8" s="18"/>
      <c r="BZ8" s="18"/>
      <c r="CA8" s="18"/>
      <c r="CB8" s="18"/>
      <c r="CC8" s="18"/>
      <c r="CD8" s="18"/>
      <c r="CE8" s="18"/>
    </row>
    <row r="9" spans="1:98">
      <c r="A9" s="462">
        <v>2</v>
      </c>
      <c r="B9" s="465"/>
      <c r="C9" s="465"/>
      <c r="D9" s="465"/>
      <c r="E9" s="469"/>
      <c r="F9" s="465"/>
      <c r="G9" s="194" t="s">
        <v>104</v>
      </c>
      <c r="H9" s="195"/>
      <c r="I9" s="196" t="str">
        <f t="shared" ref="I9:S10" si="9">IF(H9="","",H9)</f>
        <v/>
      </c>
      <c r="J9" s="196" t="str">
        <f t="shared" si="9"/>
        <v/>
      </c>
      <c r="K9" s="196" t="str">
        <f t="shared" si="9"/>
        <v/>
      </c>
      <c r="L9" s="196" t="str">
        <f t="shared" si="9"/>
        <v/>
      </c>
      <c r="M9" s="196" t="str">
        <f t="shared" si="9"/>
        <v/>
      </c>
      <c r="N9" s="196" t="str">
        <f t="shared" si="9"/>
        <v/>
      </c>
      <c r="O9" s="196" t="str">
        <f t="shared" si="9"/>
        <v/>
      </c>
      <c r="P9" s="196" t="str">
        <f t="shared" si="9"/>
        <v/>
      </c>
      <c r="Q9" s="196" t="str">
        <f t="shared" si="9"/>
        <v/>
      </c>
      <c r="R9" s="196" t="str">
        <f t="shared" si="9"/>
        <v/>
      </c>
      <c r="S9" s="196" t="str">
        <f t="shared" si="9"/>
        <v/>
      </c>
      <c r="T9" s="197">
        <f t="shared" si="2"/>
        <v>0</v>
      </c>
      <c r="U9" s="198"/>
      <c r="V9" s="199" t="str">
        <f t="shared" ref="V9:AF10" si="10">IF(U9="","",U9)</f>
        <v/>
      </c>
      <c r="W9" s="199" t="str">
        <f t="shared" si="10"/>
        <v/>
      </c>
      <c r="X9" s="199" t="str">
        <f t="shared" si="10"/>
        <v/>
      </c>
      <c r="Y9" s="199" t="str">
        <f t="shared" si="10"/>
        <v/>
      </c>
      <c r="Z9" s="199" t="str">
        <f t="shared" si="10"/>
        <v/>
      </c>
      <c r="AA9" s="199" t="str">
        <f t="shared" si="10"/>
        <v/>
      </c>
      <c r="AB9" s="199" t="str">
        <f t="shared" si="10"/>
        <v/>
      </c>
      <c r="AC9" s="199" t="str">
        <f t="shared" si="10"/>
        <v/>
      </c>
      <c r="AD9" s="199" t="str">
        <f t="shared" si="10"/>
        <v/>
      </c>
      <c r="AE9" s="199" t="str">
        <f t="shared" si="10"/>
        <v/>
      </c>
      <c r="AF9" s="199" t="str">
        <f t="shared" si="10"/>
        <v/>
      </c>
      <c r="AG9" s="197">
        <f t="shared" si="7"/>
        <v>0</v>
      </c>
      <c r="AH9" s="312"/>
      <c r="AI9" s="16"/>
      <c r="AJ9" s="16"/>
      <c r="AK9" s="16"/>
      <c r="AL9" s="16"/>
      <c r="AM9" s="16"/>
      <c r="AN9" s="15">
        <v>1</v>
      </c>
      <c r="AO9" s="15">
        <v>1</v>
      </c>
      <c r="AP9" s="15">
        <v>4</v>
      </c>
      <c r="AQ9" s="17">
        <f ca="1">IF($AP9=1,IF(INDIRECT(ADDRESS(($AN9-1)*3+$AO9+5,$AP9+7))="",0,INDIRECT(ADDRESS(($AN9-1)*3+$AO9+5,$AP9+7))),IF(INDIRECT(ADDRESS(($AN9-1)*3+$AO9+5,$AP9+7))="",0,IF(COUNTIF(INDIRECT(ADDRESS(($AN9-1)*36+($AO9-1)*12+6,COLUMN())):INDIRECT(ADDRESS(($AN9-1)*36+($AO9-1)*12+$AP9+4,COLUMN())),INDIRECT(ADDRESS(($AN9-1)*3+$AO9+5,$AP9+7)))&gt;=1,0,INDIRECT(ADDRESS(($AN9-1)*3+$AO9+5,$AP9+7)))))</f>
        <v>0</v>
      </c>
      <c r="AR9" s="15">
        <f ca="1">COUNTIF(INDIRECT("H"&amp;(ROW()+12*(($AN9-1)*3+$AO9)-ROW())/12+5):INDIRECT("S"&amp;(ROW()+12*(($AN9-1)*3+$AO9)-ROW())/12+5),AQ9)</f>
        <v>0</v>
      </c>
      <c r="AS9" s="17">
        <f ca="1">IF($AP9=1,IF(INDIRECT(ADDRESS(($AN9-1)*3+$AO9+5,$AP9+20))="",0,INDIRECT(ADDRESS(($AN9-1)*3+$AO9+5,$AP9+20))),IF(INDIRECT(ADDRESS(($AN9-1)*3+$AO9+5,$AP9+20))="",0,IF(COUNTIF(INDIRECT(ADDRESS(($AN9-1)*36+($AO9-1)*12+6,COLUMN())):INDIRECT(ADDRESS(($AN9-1)*36+($AO9-1)*12+$AP9+4,COLUMN())),INDIRECT(ADDRESS(($AN9-1)*3+$AO9+5,$AP9+20)))&gt;=1,0,INDIRECT(ADDRESS(($AN9-1)*3+$AO9+5,$AP9+20)))))</f>
        <v>0</v>
      </c>
      <c r="AT9" s="15">
        <f ca="1">COUNTIF(INDIRECT("U"&amp;(ROW()+12*(($AN9-1)*3+$AO9)-ROW())/12+5):INDIRECT("AF"&amp;(ROW()+12*(($AN9-1)*3+$AO9)-ROW())/12+5),AS9)</f>
        <v>0</v>
      </c>
      <c r="AU9" s="15">
        <f ca="1">IF(AND(AQ9+AS9&gt;0,AR9+AT9&gt;0),COUNTIF(AU$6:AU8,"&gt;0")+1,0)</f>
        <v>0</v>
      </c>
      <c r="BE9" s="15">
        <v>1</v>
      </c>
      <c r="BG9" s="18">
        <f t="shared" ref="BG9:BR9" si="11">SUM(H9:H10)</f>
        <v>0</v>
      </c>
      <c r="BH9" s="18">
        <f t="shared" si="11"/>
        <v>0</v>
      </c>
      <c r="BI9" s="18">
        <f t="shared" si="11"/>
        <v>0</v>
      </c>
      <c r="BJ9" s="18">
        <f t="shared" si="11"/>
        <v>0</v>
      </c>
      <c r="BK9" s="18">
        <f t="shared" si="11"/>
        <v>0</v>
      </c>
      <c r="BL9" s="18">
        <f t="shared" si="11"/>
        <v>0</v>
      </c>
      <c r="BM9" s="18">
        <f t="shared" si="11"/>
        <v>0</v>
      </c>
      <c r="BN9" s="18">
        <f t="shared" si="11"/>
        <v>0</v>
      </c>
      <c r="BO9" s="18">
        <f t="shared" si="11"/>
        <v>0</v>
      </c>
      <c r="BP9" s="18">
        <f t="shared" si="11"/>
        <v>0</v>
      </c>
      <c r="BQ9" s="18">
        <f t="shared" si="11"/>
        <v>0</v>
      </c>
      <c r="BR9" s="18">
        <f t="shared" si="11"/>
        <v>0</v>
      </c>
      <c r="BS9" s="16"/>
      <c r="BT9" s="18">
        <f t="shared" ref="BT9:CE9" si="12">SUM(U9:U10)</f>
        <v>0</v>
      </c>
      <c r="BU9" s="18">
        <f t="shared" si="12"/>
        <v>0</v>
      </c>
      <c r="BV9" s="18">
        <f t="shared" si="12"/>
        <v>0</v>
      </c>
      <c r="BW9" s="18">
        <f t="shared" si="12"/>
        <v>0</v>
      </c>
      <c r="BX9" s="18">
        <f t="shared" si="12"/>
        <v>0</v>
      </c>
      <c r="BY9" s="18">
        <f t="shared" si="12"/>
        <v>0</v>
      </c>
      <c r="BZ9" s="18">
        <f t="shared" si="12"/>
        <v>0</v>
      </c>
      <c r="CA9" s="18">
        <f t="shared" si="12"/>
        <v>0</v>
      </c>
      <c r="CB9" s="18">
        <f t="shared" si="12"/>
        <v>0</v>
      </c>
      <c r="CC9" s="18">
        <f t="shared" si="12"/>
        <v>0</v>
      </c>
      <c r="CD9" s="18">
        <f t="shared" si="12"/>
        <v>0</v>
      </c>
      <c r="CE9" s="18">
        <f t="shared" si="12"/>
        <v>0</v>
      </c>
      <c r="CH9" s="19" t="s">
        <v>103</v>
      </c>
      <c r="CI9" s="18">
        <f t="shared" ref="CI9:CT9" si="13">IF(OR($D9="副園長",$D9="教頭",$D9="主任保育士",$D9="主幹教諭",$D9="主幹保育教諭"),0,BG9)</f>
        <v>0</v>
      </c>
      <c r="CJ9" s="18">
        <f t="shared" si="13"/>
        <v>0</v>
      </c>
      <c r="CK9" s="18">
        <f t="shared" si="13"/>
        <v>0</v>
      </c>
      <c r="CL9" s="18">
        <f t="shared" si="13"/>
        <v>0</v>
      </c>
      <c r="CM9" s="18">
        <f t="shared" si="13"/>
        <v>0</v>
      </c>
      <c r="CN9" s="18">
        <f t="shared" si="13"/>
        <v>0</v>
      </c>
      <c r="CO9" s="18">
        <f t="shared" si="13"/>
        <v>0</v>
      </c>
      <c r="CP9" s="18">
        <f t="shared" si="13"/>
        <v>0</v>
      </c>
      <c r="CQ9" s="18">
        <f t="shared" si="13"/>
        <v>0</v>
      </c>
      <c r="CR9" s="18">
        <f t="shared" si="13"/>
        <v>0</v>
      </c>
      <c r="CS9" s="18">
        <f t="shared" si="13"/>
        <v>0</v>
      </c>
      <c r="CT9" s="18">
        <f t="shared" si="13"/>
        <v>0</v>
      </c>
    </row>
    <row r="10" spans="1:98">
      <c r="A10" s="463"/>
      <c r="B10" s="466"/>
      <c r="C10" s="468"/>
      <c r="D10" s="468"/>
      <c r="E10" s="470"/>
      <c r="F10" s="466"/>
      <c r="G10" s="200" t="s">
        <v>102</v>
      </c>
      <c r="H10" s="201"/>
      <c r="I10" s="202" t="str">
        <f t="shared" si="9"/>
        <v/>
      </c>
      <c r="J10" s="202" t="str">
        <f t="shared" si="9"/>
        <v/>
      </c>
      <c r="K10" s="202" t="str">
        <f t="shared" si="9"/>
        <v/>
      </c>
      <c r="L10" s="202" t="str">
        <f t="shared" si="9"/>
        <v/>
      </c>
      <c r="M10" s="202" t="str">
        <f t="shared" si="9"/>
        <v/>
      </c>
      <c r="N10" s="202" t="str">
        <f t="shared" si="9"/>
        <v/>
      </c>
      <c r="O10" s="202" t="str">
        <f t="shared" si="9"/>
        <v/>
      </c>
      <c r="P10" s="202" t="str">
        <f t="shared" si="9"/>
        <v/>
      </c>
      <c r="Q10" s="202" t="str">
        <f t="shared" si="9"/>
        <v/>
      </c>
      <c r="R10" s="202" t="str">
        <f t="shared" si="9"/>
        <v/>
      </c>
      <c r="S10" s="202" t="str">
        <f t="shared" si="9"/>
        <v/>
      </c>
      <c r="T10" s="203">
        <f t="shared" si="2"/>
        <v>0</v>
      </c>
      <c r="U10" s="204"/>
      <c r="V10" s="205" t="str">
        <f t="shared" si="10"/>
        <v/>
      </c>
      <c r="W10" s="205" t="str">
        <f t="shared" si="10"/>
        <v/>
      </c>
      <c r="X10" s="205" t="str">
        <f t="shared" si="10"/>
        <v/>
      </c>
      <c r="Y10" s="205" t="str">
        <f t="shared" si="10"/>
        <v/>
      </c>
      <c r="Z10" s="205" t="str">
        <f t="shared" si="10"/>
        <v/>
      </c>
      <c r="AA10" s="205" t="str">
        <f t="shared" si="10"/>
        <v/>
      </c>
      <c r="AB10" s="205" t="str">
        <f t="shared" si="10"/>
        <v/>
      </c>
      <c r="AC10" s="205" t="str">
        <f t="shared" si="10"/>
        <v/>
      </c>
      <c r="AD10" s="205" t="str">
        <f t="shared" si="10"/>
        <v/>
      </c>
      <c r="AE10" s="205" t="str">
        <f t="shared" si="10"/>
        <v/>
      </c>
      <c r="AF10" s="205" t="str">
        <f t="shared" si="10"/>
        <v/>
      </c>
      <c r="AG10" s="203">
        <f t="shared" si="7"/>
        <v>0</v>
      </c>
      <c r="AH10" s="312"/>
      <c r="AI10" s="33" t="s">
        <v>127</v>
      </c>
      <c r="AJ10" s="33" t="s">
        <v>126</v>
      </c>
      <c r="AK10" s="16"/>
      <c r="AL10" s="16"/>
      <c r="AM10" s="16"/>
      <c r="AN10" s="15">
        <v>1</v>
      </c>
      <c r="AO10" s="15">
        <v>1</v>
      </c>
      <c r="AP10" s="15">
        <v>5</v>
      </c>
      <c r="AQ10" s="17">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15">
        <f ca="1">COUNTIF(INDIRECT("H"&amp;(ROW()+12*(($AN10-1)*3+$AO10)-ROW())/12+5):INDIRECT("S"&amp;(ROW()+12*(($AN10-1)*3+$AO10)-ROW())/12+5),AQ10)</f>
        <v>0</v>
      </c>
      <c r="AS10" s="17">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15">
        <f ca="1">COUNTIF(INDIRECT("U"&amp;(ROW()+12*(($AN10-1)*3+$AO10)-ROW())/12+5):INDIRECT("AF"&amp;(ROW()+12*(($AN10-1)*3+$AO10)-ROW())/12+5),AS10)</f>
        <v>0</v>
      </c>
      <c r="AU10" s="15">
        <f ca="1">IF(AND(AQ10+AS10&gt;0,AR10+AT10&gt;0),COUNTIF(AU$6:AU9,"&gt;0")+1,0)</f>
        <v>0</v>
      </c>
      <c r="BE10" s="15">
        <v>2</v>
      </c>
      <c r="BF10" s="15" t="s">
        <v>101</v>
      </c>
      <c r="BG10" s="18">
        <f>IF(BG9+BT9&gt;$AJ$27,1,0)</f>
        <v>0</v>
      </c>
      <c r="BH10" s="18">
        <f t="shared" ref="BH10:BR10" si="14">IF(BH9+BU9&gt;$AJ$27,1,0)</f>
        <v>0</v>
      </c>
      <c r="BI10" s="18">
        <f t="shared" si="14"/>
        <v>0</v>
      </c>
      <c r="BJ10" s="18">
        <f t="shared" si="14"/>
        <v>0</v>
      </c>
      <c r="BK10" s="18">
        <f t="shared" si="14"/>
        <v>0</v>
      </c>
      <c r="BL10" s="18">
        <f t="shared" si="14"/>
        <v>0</v>
      </c>
      <c r="BM10" s="18">
        <f t="shared" si="14"/>
        <v>0</v>
      </c>
      <c r="BN10" s="18">
        <f t="shared" si="14"/>
        <v>0</v>
      </c>
      <c r="BO10" s="18">
        <f t="shared" si="14"/>
        <v>0</v>
      </c>
      <c r="BP10" s="18">
        <f t="shared" si="14"/>
        <v>0</v>
      </c>
      <c r="BQ10" s="18">
        <f t="shared" si="14"/>
        <v>0</v>
      </c>
      <c r="BR10" s="18">
        <f t="shared" si="14"/>
        <v>0</v>
      </c>
      <c r="BS10" s="16"/>
      <c r="BT10" s="18"/>
      <c r="BU10" s="18"/>
      <c r="BV10" s="18"/>
      <c r="BW10" s="18"/>
      <c r="BX10" s="18"/>
      <c r="BY10" s="18"/>
      <c r="BZ10" s="18"/>
      <c r="CA10" s="18"/>
      <c r="CB10" s="18"/>
      <c r="CC10" s="18"/>
      <c r="CD10" s="18"/>
      <c r="CE10" s="18"/>
    </row>
    <row r="11" spans="1:98">
      <c r="A11" s="464"/>
      <c r="B11" s="467"/>
      <c r="C11" s="472"/>
      <c r="D11" s="473"/>
      <c r="E11" s="471"/>
      <c r="F11" s="467"/>
      <c r="G11" s="206" t="s">
        <v>551</v>
      </c>
      <c r="H11" s="207"/>
      <c r="I11" s="208"/>
      <c r="J11" s="208"/>
      <c r="K11" s="208"/>
      <c r="L11" s="208"/>
      <c r="M11" s="208"/>
      <c r="N11" s="208"/>
      <c r="O11" s="208"/>
      <c r="P11" s="208"/>
      <c r="Q11" s="208"/>
      <c r="R11" s="208"/>
      <c r="S11" s="208"/>
      <c r="T11" s="209">
        <f t="shared" si="2"/>
        <v>0</v>
      </c>
      <c r="U11" s="210"/>
      <c r="V11" s="211"/>
      <c r="W11" s="211"/>
      <c r="X11" s="211"/>
      <c r="Y11" s="211"/>
      <c r="Z11" s="211"/>
      <c r="AA11" s="211"/>
      <c r="AB11" s="211"/>
      <c r="AC11" s="211"/>
      <c r="AD11" s="211"/>
      <c r="AE11" s="211"/>
      <c r="AF11" s="211"/>
      <c r="AG11" s="209">
        <f t="shared" si="7"/>
        <v>0</v>
      </c>
      <c r="AH11" s="312"/>
      <c r="AI11" s="141" t="s">
        <v>248</v>
      </c>
      <c r="AJ11" s="34" t="s">
        <v>249</v>
      </c>
      <c r="AK11" s="16"/>
      <c r="AL11" s="16"/>
      <c r="AM11" s="16"/>
      <c r="AN11" s="15">
        <v>1</v>
      </c>
      <c r="AO11" s="15">
        <v>1</v>
      </c>
      <c r="AP11" s="15">
        <v>6</v>
      </c>
      <c r="AQ11" s="17">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15">
        <f ca="1">COUNTIF(INDIRECT("H"&amp;(ROW()+12*(($AN11-1)*3+$AO11)-ROW())/12+5):INDIRECT("S"&amp;(ROW()+12*(($AN11-1)*3+$AO11)-ROW())/12+5),AQ11)</f>
        <v>0</v>
      </c>
      <c r="AS11" s="17">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15">
        <f ca="1">COUNTIF(INDIRECT("U"&amp;(ROW()+12*(($AN11-1)*3+$AO11)-ROW())/12+5):INDIRECT("AF"&amp;(ROW()+12*(($AN11-1)*3+$AO11)-ROW())/12+5),AS11)</f>
        <v>0</v>
      </c>
      <c r="AU11" s="15">
        <f ca="1">IF(AND(AQ11+AS11&gt;0,AR11+AT11&gt;0),COUNTIF(AU$6:AU10,"&gt;0")+1,0)</f>
        <v>0</v>
      </c>
      <c r="BE11" s="15">
        <v>3</v>
      </c>
      <c r="BF11" s="19"/>
      <c r="BG11" s="18"/>
      <c r="BH11" s="18"/>
      <c r="BI11" s="18"/>
      <c r="BJ11" s="18"/>
      <c r="BK11" s="18"/>
      <c r="BL11" s="18"/>
      <c r="BM11" s="18"/>
      <c r="BN11" s="18"/>
      <c r="BO11" s="18"/>
      <c r="BP11" s="18"/>
      <c r="BQ11" s="18"/>
      <c r="BR11" s="18"/>
      <c r="BS11" s="16"/>
      <c r="BT11" s="18"/>
      <c r="BU11" s="18"/>
      <c r="BV11" s="18"/>
      <c r="BW11" s="18"/>
      <c r="BX11" s="18"/>
      <c r="BY11" s="18"/>
      <c r="BZ11" s="18"/>
      <c r="CA11" s="18"/>
      <c r="CB11" s="18"/>
      <c r="CC11" s="18"/>
      <c r="CD11" s="18"/>
      <c r="CE11" s="18"/>
    </row>
    <row r="12" spans="1:98">
      <c r="A12" s="462">
        <v>3</v>
      </c>
      <c r="B12" s="465"/>
      <c r="C12" s="465"/>
      <c r="D12" s="465"/>
      <c r="E12" s="469"/>
      <c r="F12" s="465"/>
      <c r="G12" s="194" t="s">
        <v>104</v>
      </c>
      <c r="H12" s="195"/>
      <c r="I12" s="196" t="str">
        <f t="shared" ref="I12:S13" si="15">IF(H12="","",H12)</f>
        <v/>
      </c>
      <c r="J12" s="196" t="str">
        <f t="shared" si="15"/>
        <v/>
      </c>
      <c r="K12" s="196" t="str">
        <f t="shared" si="15"/>
        <v/>
      </c>
      <c r="L12" s="196" t="str">
        <f t="shared" si="15"/>
        <v/>
      </c>
      <c r="M12" s="196" t="str">
        <f t="shared" si="15"/>
        <v/>
      </c>
      <c r="N12" s="196" t="str">
        <f t="shared" si="15"/>
        <v/>
      </c>
      <c r="O12" s="196" t="str">
        <f t="shared" si="15"/>
        <v/>
      </c>
      <c r="P12" s="196" t="str">
        <f t="shared" si="15"/>
        <v/>
      </c>
      <c r="Q12" s="196" t="str">
        <f t="shared" si="15"/>
        <v/>
      </c>
      <c r="R12" s="196" t="str">
        <f t="shared" si="15"/>
        <v/>
      </c>
      <c r="S12" s="196" t="str">
        <f t="shared" si="15"/>
        <v/>
      </c>
      <c r="T12" s="197">
        <f t="shared" si="2"/>
        <v>0</v>
      </c>
      <c r="U12" s="198"/>
      <c r="V12" s="199" t="str">
        <f t="shared" ref="V12:AF13" si="16">IF(U12="","",U12)</f>
        <v/>
      </c>
      <c r="W12" s="199" t="str">
        <f t="shared" si="16"/>
        <v/>
      </c>
      <c r="X12" s="199" t="str">
        <f t="shared" si="16"/>
        <v/>
      </c>
      <c r="Y12" s="199" t="str">
        <f t="shared" si="16"/>
        <v/>
      </c>
      <c r="Z12" s="199" t="str">
        <f t="shared" si="16"/>
        <v/>
      </c>
      <c r="AA12" s="199" t="str">
        <f t="shared" si="16"/>
        <v/>
      </c>
      <c r="AB12" s="199" t="str">
        <f t="shared" si="16"/>
        <v/>
      </c>
      <c r="AC12" s="199" t="str">
        <f t="shared" si="16"/>
        <v/>
      </c>
      <c r="AD12" s="199" t="str">
        <f t="shared" si="16"/>
        <v/>
      </c>
      <c r="AE12" s="199" t="str">
        <f t="shared" si="16"/>
        <v/>
      </c>
      <c r="AF12" s="199" t="str">
        <f t="shared" si="16"/>
        <v/>
      </c>
      <c r="AG12" s="197">
        <f t="shared" si="7"/>
        <v>0</v>
      </c>
      <c r="AH12" s="312"/>
      <c r="AI12" s="31" t="s">
        <v>143</v>
      </c>
      <c r="AJ12" s="34" t="s">
        <v>144</v>
      </c>
      <c r="AK12" s="16"/>
      <c r="AL12" s="16"/>
      <c r="AM12" s="16"/>
      <c r="AN12" s="15">
        <v>1</v>
      </c>
      <c r="AO12" s="15">
        <v>1</v>
      </c>
      <c r="AP12" s="15">
        <v>7</v>
      </c>
      <c r="AQ12" s="17">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15">
        <f ca="1">COUNTIF(INDIRECT("H"&amp;(ROW()+12*(($AN12-1)*3+$AO12)-ROW())/12+5):INDIRECT("S"&amp;(ROW()+12*(($AN12-1)*3+$AO12)-ROW())/12+5),AQ12)</f>
        <v>0</v>
      </c>
      <c r="AS12" s="17">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15">
        <f ca="1">COUNTIF(INDIRECT("U"&amp;(ROW()+12*(($AN12-1)*3+$AO12)-ROW())/12+5):INDIRECT("AF"&amp;(ROW()+12*(($AN12-1)*3+$AO12)-ROW())/12+5),AS12)</f>
        <v>0</v>
      </c>
      <c r="AU12" s="15">
        <f ca="1">IF(AND(AQ12+AS12&gt;0,AR12+AT12&gt;0),COUNTIF(AU$6:AU11,"&gt;0")+1,0)</f>
        <v>0</v>
      </c>
      <c r="BE12" s="15">
        <v>1</v>
      </c>
      <c r="BG12" s="18">
        <f t="shared" ref="BG12:BR12" si="17">SUM(H12:H13)</f>
        <v>0</v>
      </c>
      <c r="BH12" s="18">
        <f t="shared" si="17"/>
        <v>0</v>
      </c>
      <c r="BI12" s="18">
        <f t="shared" si="17"/>
        <v>0</v>
      </c>
      <c r="BJ12" s="18">
        <f t="shared" si="17"/>
        <v>0</v>
      </c>
      <c r="BK12" s="18">
        <f t="shared" si="17"/>
        <v>0</v>
      </c>
      <c r="BL12" s="18">
        <f t="shared" si="17"/>
        <v>0</v>
      </c>
      <c r="BM12" s="18">
        <f t="shared" si="17"/>
        <v>0</v>
      </c>
      <c r="BN12" s="18">
        <f t="shared" si="17"/>
        <v>0</v>
      </c>
      <c r="BO12" s="18">
        <f t="shared" si="17"/>
        <v>0</v>
      </c>
      <c r="BP12" s="18">
        <f t="shared" si="17"/>
        <v>0</v>
      </c>
      <c r="BQ12" s="18">
        <f t="shared" si="17"/>
        <v>0</v>
      </c>
      <c r="BR12" s="18">
        <f t="shared" si="17"/>
        <v>0</v>
      </c>
      <c r="BS12" s="16"/>
      <c r="BT12" s="18">
        <f t="shared" ref="BT12:CE12" si="18">SUM(U12:U13)</f>
        <v>0</v>
      </c>
      <c r="BU12" s="18">
        <f t="shared" si="18"/>
        <v>0</v>
      </c>
      <c r="BV12" s="18">
        <f t="shared" si="18"/>
        <v>0</v>
      </c>
      <c r="BW12" s="18">
        <f t="shared" si="18"/>
        <v>0</v>
      </c>
      <c r="BX12" s="18">
        <f t="shared" si="18"/>
        <v>0</v>
      </c>
      <c r="BY12" s="18">
        <f t="shared" si="18"/>
        <v>0</v>
      </c>
      <c r="BZ12" s="18">
        <f t="shared" si="18"/>
        <v>0</v>
      </c>
      <c r="CA12" s="18">
        <f t="shared" si="18"/>
        <v>0</v>
      </c>
      <c r="CB12" s="18">
        <f t="shared" si="18"/>
        <v>0</v>
      </c>
      <c r="CC12" s="18">
        <f t="shared" si="18"/>
        <v>0</v>
      </c>
      <c r="CD12" s="18">
        <f t="shared" si="18"/>
        <v>0</v>
      </c>
      <c r="CE12" s="18">
        <f t="shared" si="18"/>
        <v>0</v>
      </c>
      <c r="CH12" s="19" t="s">
        <v>103</v>
      </c>
      <c r="CI12" s="18">
        <f t="shared" ref="CI12:CT12" si="19">IF(OR($D12="副園長",$D12="教頭",$D12="主任保育士",$D12="主幹教諭",$D12="主幹保育教諭"),0,BG12)</f>
        <v>0</v>
      </c>
      <c r="CJ12" s="18">
        <f t="shared" si="19"/>
        <v>0</v>
      </c>
      <c r="CK12" s="18">
        <f t="shared" si="19"/>
        <v>0</v>
      </c>
      <c r="CL12" s="18">
        <f t="shared" si="19"/>
        <v>0</v>
      </c>
      <c r="CM12" s="18">
        <f t="shared" si="19"/>
        <v>0</v>
      </c>
      <c r="CN12" s="18">
        <f t="shared" si="19"/>
        <v>0</v>
      </c>
      <c r="CO12" s="18">
        <f t="shared" si="19"/>
        <v>0</v>
      </c>
      <c r="CP12" s="18">
        <f t="shared" si="19"/>
        <v>0</v>
      </c>
      <c r="CQ12" s="18">
        <f t="shared" si="19"/>
        <v>0</v>
      </c>
      <c r="CR12" s="18">
        <f t="shared" si="19"/>
        <v>0</v>
      </c>
      <c r="CS12" s="18">
        <f t="shared" si="19"/>
        <v>0</v>
      </c>
      <c r="CT12" s="18">
        <f t="shared" si="19"/>
        <v>0</v>
      </c>
    </row>
    <row r="13" spans="1:98">
      <c r="A13" s="463"/>
      <c r="B13" s="466"/>
      <c r="C13" s="468"/>
      <c r="D13" s="468"/>
      <c r="E13" s="470"/>
      <c r="F13" s="466"/>
      <c r="G13" s="200" t="s">
        <v>102</v>
      </c>
      <c r="H13" s="201"/>
      <c r="I13" s="202" t="str">
        <f t="shared" si="15"/>
        <v/>
      </c>
      <c r="J13" s="202" t="str">
        <f t="shared" si="15"/>
        <v/>
      </c>
      <c r="K13" s="202" t="str">
        <f t="shared" si="15"/>
        <v/>
      </c>
      <c r="L13" s="202" t="str">
        <f t="shared" si="15"/>
        <v/>
      </c>
      <c r="M13" s="202" t="str">
        <f t="shared" si="15"/>
        <v/>
      </c>
      <c r="N13" s="202" t="str">
        <f t="shared" si="15"/>
        <v/>
      </c>
      <c r="O13" s="202" t="str">
        <f t="shared" si="15"/>
        <v/>
      </c>
      <c r="P13" s="202" t="str">
        <f t="shared" si="15"/>
        <v/>
      </c>
      <c r="Q13" s="202" t="str">
        <f t="shared" si="15"/>
        <v/>
      </c>
      <c r="R13" s="202" t="str">
        <f t="shared" si="15"/>
        <v/>
      </c>
      <c r="S13" s="202" t="str">
        <f t="shared" si="15"/>
        <v/>
      </c>
      <c r="T13" s="203">
        <f t="shared" si="2"/>
        <v>0</v>
      </c>
      <c r="U13" s="204"/>
      <c r="V13" s="205" t="str">
        <f t="shared" si="16"/>
        <v/>
      </c>
      <c r="W13" s="205" t="str">
        <f t="shared" si="16"/>
        <v/>
      </c>
      <c r="X13" s="205" t="str">
        <f t="shared" si="16"/>
        <v/>
      </c>
      <c r="Y13" s="205" t="str">
        <f t="shared" si="16"/>
        <v/>
      </c>
      <c r="Z13" s="205" t="str">
        <f t="shared" si="16"/>
        <v/>
      </c>
      <c r="AA13" s="205" t="str">
        <f t="shared" si="16"/>
        <v/>
      </c>
      <c r="AB13" s="205" t="str">
        <f t="shared" si="16"/>
        <v/>
      </c>
      <c r="AC13" s="205" t="str">
        <f t="shared" si="16"/>
        <v/>
      </c>
      <c r="AD13" s="205" t="str">
        <f t="shared" si="16"/>
        <v/>
      </c>
      <c r="AE13" s="205" t="str">
        <f t="shared" si="16"/>
        <v/>
      </c>
      <c r="AF13" s="205" t="str">
        <f t="shared" si="16"/>
        <v/>
      </c>
      <c r="AG13" s="203">
        <f t="shared" si="7"/>
        <v>0</v>
      </c>
      <c r="AH13" s="16"/>
      <c r="AI13" s="31" t="s">
        <v>145</v>
      </c>
      <c r="AJ13" s="34" t="s">
        <v>146</v>
      </c>
      <c r="AK13" s="16"/>
      <c r="AL13" s="16"/>
      <c r="AM13" s="16"/>
      <c r="AN13" s="15">
        <v>1</v>
      </c>
      <c r="AO13" s="15">
        <v>1</v>
      </c>
      <c r="AP13" s="15">
        <v>8</v>
      </c>
      <c r="AQ13" s="17">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15">
        <f ca="1">COUNTIF(INDIRECT("H"&amp;(ROW()+12*(($AN13-1)*3+$AO13)-ROW())/12+5):INDIRECT("S"&amp;(ROW()+12*(($AN13-1)*3+$AO13)-ROW())/12+5),AQ13)</f>
        <v>0</v>
      </c>
      <c r="AS13" s="17">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15">
        <f ca="1">COUNTIF(INDIRECT("U"&amp;(ROW()+12*(($AN13-1)*3+$AO13)-ROW())/12+5):INDIRECT("AF"&amp;(ROW()+12*(($AN13-1)*3+$AO13)-ROW())/12+5),AS13)</f>
        <v>0</v>
      </c>
      <c r="AU13" s="15">
        <f ca="1">IF(AND(AQ13+AS13&gt;0,AR13+AT13&gt;0),COUNTIF(AU$6:AU12,"&gt;0")+1,0)</f>
        <v>0</v>
      </c>
      <c r="BE13" s="15">
        <v>2</v>
      </c>
      <c r="BF13" s="15" t="s">
        <v>101</v>
      </c>
      <c r="BG13" s="18">
        <f>IF(BG12+BT12&gt;$AJ$27,1,0)</f>
        <v>0</v>
      </c>
      <c r="BH13" s="18">
        <f t="shared" ref="BH13:BR13" si="20">IF(BH12+BU12&gt;$AJ$27,1,0)</f>
        <v>0</v>
      </c>
      <c r="BI13" s="18">
        <f t="shared" si="20"/>
        <v>0</v>
      </c>
      <c r="BJ13" s="18">
        <f t="shared" si="20"/>
        <v>0</v>
      </c>
      <c r="BK13" s="18">
        <f t="shared" si="20"/>
        <v>0</v>
      </c>
      <c r="BL13" s="18">
        <f t="shared" si="20"/>
        <v>0</v>
      </c>
      <c r="BM13" s="18">
        <f t="shared" si="20"/>
        <v>0</v>
      </c>
      <c r="BN13" s="18">
        <f t="shared" si="20"/>
        <v>0</v>
      </c>
      <c r="BO13" s="18">
        <f t="shared" si="20"/>
        <v>0</v>
      </c>
      <c r="BP13" s="18">
        <f t="shared" si="20"/>
        <v>0</v>
      </c>
      <c r="BQ13" s="18">
        <f t="shared" si="20"/>
        <v>0</v>
      </c>
      <c r="BR13" s="18">
        <f t="shared" si="20"/>
        <v>0</v>
      </c>
      <c r="BS13" s="16"/>
      <c r="BT13" s="18"/>
      <c r="BU13" s="18"/>
      <c r="BV13" s="18"/>
      <c r="BW13" s="18"/>
      <c r="BX13" s="18"/>
      <c r="BY13" s="18"/>
      <c r="BZ13" s="18"/>
      <c r="CA13" s="18"/>
      <c r="CB13" s="18"/>
      <c r="CC13" s="18"/>
      <c r="CD13" s="18"/>
      <c r="CE13" s="18"/>
    </row>
    <row r="14" spans="1:98">
      <c r="A14" s="464"/>
      <c r="B14" s="467"/>
      <c r="C14" s="472"/>
      <c r="D14" s="473"/>
      <c r="E14" s="471"/>
      <c r="F14" s="467"/>
      <c r="G14" s="206" t="s">
        <v>551</v>
      </c>
      <c r="H14" s="207"/>
      <c r="I14" s="208"/>
      <c r="J14" s="208"/>
      <c r="K14" s="208"/>
      <c r="L14" s="208"/>
      <c r="M14" s="208"/>
      <c r="N14" s="208"/>
      <c r="O14" s="208"/>
      <c r="P14" s="208"/>
      <c r="Q14" s="208"/>
      <c r="R14" s="208"/>
      <c r="S14" s="208"/>
      <c r="T14" s="209">
        <f t="shared" si="2"/>
        <v>0</v>
      </c>
      <c r="U14" s="210"/>
      <c r="V14" s="211"/>
      <c r="W14" s="211"/>
      <c r="X14" s="211"/>
      <c r="Y14" s="211"/>
      <c r="Z14" s="211"/>
      <c r="AA14" s="211"/>
      <c r="AB14" s="211"/>
      <c r="AC14" s="211"/>
      <c r="AD14" s="211"/>
      <c r="AE14" s="211"/>
      <c r="AF14" s="211"/>
      <c r="AG14" s="209">
        <f t="shared" si="7"/>
        <v>0</v>
      </c>
      <c r="AH14" s="16"/>
      <c r="AI14" s="31" t="s">
        <v>147</v>
      </c>
      <c r="AJ14" s="34" t="s">
        <v>148</v>
      </c>
      <c r="AK14" s="16"/>
      <c r="AL14" s="16"/>
      <c r="AM14" s="16"/>
      <c r="AN14" s="15">
        <v>1</v>
      </c>
      <c r="AO14" s="15">
        <v>1</v>
      </c>
      <c r="AP14" s="15">
        <v>9</v>
      </c>
      <c r="AQ14" s="17">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15">
        <f ca="1">COUNTIF(INDIRECT("H"&amp;(ROW()+12*(($AN14-1)*3+$AO14)-ROW())/12+5):INDIRECT("S"&amp;(ROW()+12*(($AN14-1)*3+$AO14)-ROW())/12+5),AQ14)</f>
        <v>0</v>
      </c>
      <c r="AS14" s="17">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15">
        <f ca="1">COUNTIF(INDIRECT("U"&amp;(ROW()+12*(($AN14-1)*3+$AO14)-ROW())/12+5):INDIRECT("AF"&amp;(ROW()+12*(($AN14-1)*3+$AO14)-ROW())/12+5),AS14)</f>
        <v>0</v>
      </c>
      <c r="AU14" s="15">
        <f ca="1">IF(AND(AQ14+AS14&gt;0,AR14+AT14&gt;0),COUNTIF(AU$6:AU13,"&gt;0")+1,0)</f>
        <v>0</v>
      </c>
      <c r="BE14" s="15">
        <v>3</v>
      </c>
      <c r="BF14" s="19"/>
      <c r="BG14" s="18"/>
      <c r="BH14" s="18"/>
      <c r="BI14" s="18"/>
      <c r="BJ14" s="18"/>
      <c r="BK14" s="18"/>
      <c r="BL14" s="18"/>
      <c r="BM14" s="18"/>
      <c r="BN14" s="18"/>
      <c r="BO14" s="18"/>
      <c r="BP14" s="18"/>
      <c r="BQ14" s="18"/>
      <c r="BR14" s="18"/>
      <c r="BS14" s="16"/>
      <c r="BT14" s="18"/>
      <c r="BU14" s="18"/>
      <c r="BV14" s="18"/>
      <c r="BW14" s="18"/>
      <c r="BX14" s="18"/>
      <c r="BY14" s="18"/>
      <c r="BZ14" s="18"/>
      <c r="CA14" s="18"/>
      <c r="CB14" s="18"/>
      <c r="CC14" s="18"/>
      <c r="CD14" s="18"/>
      <c r="CE14" s="18"/>
    </row>
    <row r="15" spans="1:98">
      <c r="A15" s="462">
        <v>4</v>
      </c>
      <c r="B15" s="465"/>
      <c r="C15" s="465"/>
      <c r="D15" s="465"/>
      <c r="E15" s="469"/>
      <c r="F15" s="465"/>
      <c r="G15" s="194" t="s">
        <v>104</v>
      </c>
      <c r="H15" s="195"/>
      <c r="I15" s="196" t="str">
        <f t="shared" ref="I15:S16" si="21">IF(H15="","",H15)</f>
        <v/>
      </c>
      <c r="J15" s="196" t="str">
        <f t="shared" si="21"/>
        <v/>
      </c>
      <c r="K15" s="196" t="str">
        <f t="shared" si="21"/>
        <v/>
      </c>
      <c r="L15" s="196" t="str">
        <f t="shared" si="21"/>
        <v/>
      </c>
      <c r="M15" s="196" t="str">
        <f t="shared" si="21"/>
        <v/>
      </c>
      <c r="N15" s="196" t="str">
        <f t="shared" si="21"/>
        <v/>
      </c>
      <c r="O15" s="196" t="str">
        <f t="shared" si="21"/>
        <v/>
      </c>
      <c r="P15" s="196" t="str">
        <f t="shared" si="21"/>
        <v/>
      </c>
      <c r="Q15" s="196" t="str">
        <f t="shared" si="21"/>
        <v/>
      </c>
      <c r="R15" s="196" t="str">
        <f t="shared" si="21"/>
        <v/>
      </c>
      <c r="S15" s="196" t="str">
        <f t="shared" si="21"/>
        <v/>
      </c>
      <c r="T15" s="197">
        <f t="shared" si="2"/>
        <v>0</v>
      </c>
      <c r="U15" s="198"/>
      <c r="V15" s="199" t="str">
        <f t="shared" ref="V15:AF16" si="22">IF(U15="","",U15)</f>
        <v/>
      </c>
      <c r="W15" s="199" t="str">
        <f t="shared" si="22"/>
        <v/>
      </c>
      <c r="X15" s="199" t="str">
        <f t="shared" si="22"/>
        <v/>
      </c>
      <c r="Y15" s="199" t="str">
        <f t="shared" si="22"/>
        <v/>
      </c>
      <c r="Z15" s="199" t="str">
        <f t="shared" si="22"/>
        <v/>
      </c>
      <c r="AA15" s="199" t="str">
        <f t="shared" si="22"/>
        <v/>
      </c>
      <c r="AB15" s="199" t="str">
        <f t="shared" si="22"/>
        <v/>
      </c>
      <c r="AC15" s="199" t="str">
        <f t="shared" si="22"/>
        <v/>
      </c>
      <c r="AD15" s="199" t="str">
        <f t="shared" si="22"/>
        <v/>
      </c>
      <c r="AE15" s="199" t="str">
        <f t="shared" si="22"/>
        <v/>
      </c>
      <c r="AF15" s="199" t="str">
        <f t="shared" si="22"/>
        <v/>
      </c>
      <c r="AG15" s="197">
        <f t="shared" si="7"/>
        <v>0</v>
      </c>
      <c r="AH15" s="16"/>
      <c r="AI15" s="31" t="s">
        <v>149</v>
      </c>
      <c r="AJ15" s="34" t="s">
        <v>150</v>
      </c>
      <c r="AK15" s="16"/>
      <c r="AL15" s="16"/>
      <c r="AM15" s="16"/>
      <c r="AN15" s="15">
        <v>1</v>
      </c>
      <c r="AO15" s="15">
        <v>1</v>
      </c>
      <c r="AP15" s="15">
        <v>10</v>
      </c>
      <c r="AQ15" s="17">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15">
        <f ca="1">COUNTIF(INDIRECT("H"&amp;(ROW()+12*(($AN15-1)*3+$AO15)-ROW())/12+5):INDIRECT("S"&amp;(ROW()+12*(($AN15-1)*3+$AO15)-ROW())/12+5),AQ15)</f>
        <v>0</v>
      </c>
      <c r="AS15" s="17">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15">
        <f ca="1">COUNTIF(INDIRECT("U"&amp;(ROW()+12*(($AN15-1)*3+$AO15)-ROW())/12+5):INDIRECT("AF"&amp;(ROW()+12*(($AN15-1)*3+$AO15)-ROW())/12+5),AS15)</f>
        <v>0</v>
      </c>
      <c r="AU15" s="15">
        <f ca="1">IF(AND(AQ15+AS15&gt;0,AR15+AT15&gt;0),COUNTIF(AU$6:AU14,"&gt;0")+1,0)</f>
        <v>0</v>
      </c>
      <c r="BE15" s="15">
        <v>1</v>
      </c>
      <c r="BG15" s="18">
        <f t="shared" ref="BG15:BR15" si="23">SUM(H15:H16)</f>
        <v>0</v>
      </c>
      <c r="BH15" s="18">
        <f t="shared" si="23"/>
        <v>0</v>
      </c>
      <c r="BI15" s="18">
        <f t="shared" si="23"/>
        <v>0</v>
      </c>
      <c r="BJ15" s="18">
        <f t="shared" si="23"/>
        <v>0</v>
      </c>
      <c r="BK15" s="18">
        <f t="shared" si="23"/>
        <v>0</v>
      </c>
      <c r="BL15" s="18">
        <f t="shared" si="23"/>
        <v>0</v>
      </c>
      <c r="BM15" s="18">
        <f t="shared" si="23"/>
        <v>0</v>
      </c>
      <c r="BN15" s="18">
        <f t="shared" si="23"/>
        <v>0</v>
      </c>
      <c r="BO15" s="18">
        <f t="shared" si="23"/>
        <v>0</v>
      </c>
      <c r="BP15" s="18">
        <f t="shared" si="23"/>
        <v>0</v>
      </c>
      <c r="BQ15" s="18">
        <f t="shared" si="23"/>
        <v>0</v>
      </c>
      <c r="BR15" s="18">
        <f t="shared" si="23"/>
        <v>0</v>
      </c>
      <c r="BS15" s="16"/>
      <c r="BT15" s="18">
        <f t="shared" ref="BT15:CE15" si="24">SUM(U15:U16)</f>
        <v>0</v>
      </c>
      <c r="BU15" s="18">
        <f t="shared" si="24"/>
        <v>0</v>
      </c>
      <c r="BV15" s="18">
        <f t="shared" si="24"/>
        <v>0</v>
      </c>
      <c r="BW15" s="18">
        <f t="shared" si="24"/>
        <v>0</v>
      </c>
      <c r="BX15" s="18">
        <f t="shared" si="24"/>
        <v>0</v>
      </c>
      <c r="BY15" s="18">
        <f t="shared" si="24"/>
        <v>0</v>
      </c>
      <c r="BZ15" s="18">
        <f t="shared" si="24"/>
        <v>0</v>
      </c>
      <c r="CA15" s="18">
        <f t="shared" si="24"/>
        <v>0</v>
      </c>
      <c r="CB15" s="18">
        <f t="shared" si="24"/>
        <v>0</v>
      </c>
      <c r="CC15" s="18">
        <f t="shared" si="24"/>
        <v>0</v>
      </c>
      <c r="CD15" s="18">
        <f t="shared" si="24"/>
        <v>0</v>
      </c>
      <c r="CE15" s="18">
        <f t="shared" si="24"/>
        <v>0</v>
      </c>
      <c r="CH15" s="19" t="s">
        <v>103</v>
      </c>
      <c r="CI15" s="18">
        <f t="shared" ref="CI15:CT15" si="25">IF(OR($D15="副園長",$D15="教頭",$D15="主任保育士",$D15="主幹教諭",$D15="主幹保育教諭"),0,BG15)</f>
        <v>0</v>
      </c>
      <c r="CJ15" s="18">
        <f t="shared" si="25"/>
        <v>0</v>
      </c>
      <c r="CK15" s="18">
        <f t="shared" si="25"/>
        <v>0</v>
      </c>
      <c r="CL15" s="18">
        <f t="shared" si="25"/>
        <v>0</v>
      </c>
      <c r="CM15" s="18">
        <f t="shared" si="25"/>
        <v>0</v>
      </c>
      <c r="CN15" s="18">
        <f t="shared" si="25"/>
        <v>0</v>
      </c>
      <c r="CO15" s="18">
        <f t="shared" si="25"/>
        <v>0</v>
      </c>
      <c r="CP15" s="18">
        <f t="shared" si="25"/>
        <v>0</v>
      </c>
      <c r="CQ15" s="18">
        <f t="shared" si="25"/>
        <v>0</v>
      </c>
      <c r="CR15" s="18">
        <f t="shared" si="25"/>
        <v>0</v>
      </c>
      <c r="CS15" s="18">
        <f t="shared" si="25"/>
        <v>0</v>
      </c>
      <c r="CT15" s="18">
        <f t="shared" si="25"/>
        <v>0</v>
      </c>
    </row>
    <row r="16" spans="1:98">
      <c r="A16" s="463"/>
      <c r="B16" s="466"/>
      <c r="C16" s="468"/>
      <c r="D16" s="468"/>
      <c r="E16" s="470"/>
      <c r="F16" s="466"/>
      <c r="G16" s="200" t="s">
        <v>102</v>
      </c>
      <c r="H16" s="201"/>
      <c r="I16" s="202" t="str">
        <f t="shared" si="21"/>
        <v/>
      </c>
      <c r="J16" s="202" t="str">
        <f t="shared" si="21"/>
        <v/>
      </c>
      <c r="K16" s="202" t="str">
        <f t="shared" si="21"/>
        <v/>
      </c>
      <c r="L16" s="202" t="str">
        <f t="shared" si="21"/>
        <v/>
      </c>
      <c r="M16" s="202" t="str">
        <f t="shared" si="21"/>
        <v/>
      </c>
      <c r="N16" s="202" t="str">
        <f t="shared" si="21"/>
        <v/>
      </c>
      <c r="O16" s="202" t="str">
        <f t="shared" si="21"/>
        <v/>
      </c>
      <c r="P16" s="202" t="str">
        <f t="shared" si="21"/>
        <v/>
      </c>
      <c r="Q16" s="202" t="str">
        <f t="shared" si="21"/>
        <v/>
      </c>
      <c r="R16" s="202" t="str">
        <f t="shared" si="21"/>
        <v/>
      </c>
      <c r="S16" s="202" t="str">
        <f t="shared" si="21"/>
        <v/>
      </c>
      <c r="T16" s="203">
        <f t="shared" si="2"/>
        <v>0</v>
      </c>
      <c r="U16" s="204"/>
      <c r="V16" s="205" t="str">
        <f t="shared" si="22"/>
        <v/>
      </c>
      <c r="W16" s="205" t="str">
        <f t="shared" si="22"/>
        <v/>
      </c>
      <c r="X16" s="205" t="str">
        <f t="shared" si="22"/>
        <v/>
      </c>
      <c r="Y16" s="205" t="str">
        <f t="shared" si="22"/>
        <v/>
      </c>
      <c r="Z16" s="205" t="str">
        <f t="shared" si="22"/>
        <v/>
      </c>
      <c r="AA16" s="205" t="str">
        <f t="shared" si="22"/>
        <v/>
      </c>
      <c r="AB16" s="205" t="str">
        <f t="shared" si="22"/>
        <v/>
      </c>
      <c r="AC16" s="205" t="str">
        <f t="shared" si="22"/>
        <v/>
      </c>
      <c r="AD16" s="205" t="str">
        <f t="shared" si="22"/>
        <v/>
      </c>
      <c r="AE16" s="205" t="str">
        <f t="shared" si="22"/>
        <v/>
      </c>
      <c r="AF16" s="205" t="str">
        <f t="shared" si="22"/>
        <v/>
      </c>
      <c r="AG16" s="203">
        <f t="shared" si="7"/>
        <v>0</v>
      </c>
      <c r="AH16" s="16"/>
      <c r="AI16" s="141" t="s">
        <v>250</v>
      </c>
      <c r="AJ16" s="34" t="s">
        <v>151</v>
      </c>
      <c r="AK16" s="16"/>
      <c r="AL16" s="16"/>
      <c r="AM16" s="16"/>
      <c r="AN16" s="15">
        <v>1</v>
      </c>
      <c r="AO16" s="15">
        <v>1</v>
      </c>
      <c r="AP16" s="15">
        <v>11</v>
      </c>
      <c r="AQ16" s="17">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15">
        <f ca="1">COUNTIF(INDIRECT("H"&amp;(ROW()+12*(($AN16-1)*3+$AO16)-ROW())/12+5):INDIRECT("S"&amp;(ROW()+12*(($AN16-1)*3+$AO16)-ROW())/12+5),AQ16)</f>
        <v>0</v>
      </c>
      <c r="AS16" s="17">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15">
        <f ca="1">COUNTIF(INDIRECT("U"&amp;(ROW()+12*(($AN16-1)*3+$AO16)-ROW())/12+5):INDIRECT("AF"&amp;(ROW()+12*(($AN16-1)*3+$AO16)-ROW())/12+5),AS16)</f>
        <v>0</v>
      </c>
      <c r="AU16" s="15">
        <f ca="1">IF(AND(AQ16+AS16&gt;0,AR16+AT16&gt;0),COUNTIF(AU$6:AU15,"&gt;0")+1,0)</f>
        <v>0</v>
      </c>
      <c r="BE16" s="15">
        <v>2</v>
      </c>
      <c r="BF16" s="15" t="s">
        <v>101</v>
      </c>
      <c r="BG16" s="18">
        <f>IF(BG15+BT15&gt;$AJ$27,1,0)</f>
        <v>0</v>
      </c>
      <c r="BH16" s="18">
        <f t="shared" ref="BH16:BR16" si="26">IF(BH15+BU15&gt;$AJ$27,1,0)</f>
        <v>0</v>
      </c>
      <c r="BI16" s="18">
        <f t="shared" si="26"/>
        <v>0</v>
      </c>
      <c r="BJ16" s="18">
        <f t="shared" si="26"/>
        <v>0</v>
      </c>
      <c r="BK16" s="18">
        <f t="shared" si="26"/>
        <v>0</v>
      </c>
      <c r="BL16" s="18">
        <f t="shared" si="26"/>
        <v>0</v>
      </c>
      <c r="BM16" s="18">
        <f t="shared" si="26"/>
        <v>0</v>
      </c>
      <c r="BN16" s="18">
        <f t="shared" si="26"/>
        <v>0</v>
      </c>
      <c r="BO16" s="18">
        <f t="shared" si="26"/>
        <v>0</v>
      </c>
      <c r="BP16" s="18">
        <f t="shared" si="26"/>
        <v>0</v>
      </c>
      <c r="BQ16" s="18">
        <f t="shared" si="26"/>
        <v>0</v>
      </c>
      <c r="BR16" s="18">
        <f t="shared" si="26"/>
        <v>0</v>
      </c>
      <c r="BS16" s="16"/>
      <c r="BT16" s="18"/>
      <c r="BU16" s="18"/>
      <c r="BV16" s="18"/>
      <c r="BW16" s="18"/>
      <c r="BX16" s="18"/>
      <c r="BY16" s="18"/>
      <c r="BZ16" s="18"/>
      <c r="CA16" s="18"/>
      <c r="CB16" s="18"/>
      <c r="CC16" s="18"/>
      <c r="CD16" s="18"/>
      <c r="CE16" s="18"/>
    </row>
    <row r="17" spans="1:98">
      <c r="A17" s="464"/>
      <c r="B17" s="467"/>
      <c r="C17" s="472"/>
      <c r="D17" s="473"/>
      <c r="E17" s="471"/>
      <c r="F17" s="467"/>
      <c r="G17" s="206" t="s">
        <v>551</v>
      </c>
      <c r="H17" s="207"/>
      <c r="I17" s="208"/>
      <c r="J17" s="208"/>
      <c r="K17" s="208"/>
      <c r="L17" s="208"/>
      <c r="M17" s="208"/>
      <c r="N17" s="208"/>
      <c r="O17" s="208"/>
      <c r="P17" s="208"/>
      <c r="Q17" s="208"/>
      <c r="R17" s="208"/>
      <c r="S17" s="208"/>
      <c r="T17" s="209">
        <f t="shared" si="2"/>
        <v>0</v>
      </c>
      <c r="U17" s="210"/>
      <c r="V17" s="211"/>
      <c r="W17" s="211"/>
      <c r="X17" s="211"/>
      <c r="Y17" s="211"/>
      <c r="Z17" s="211"/>
      <c r="AA17" s="211"/>
      <c r="AB17" s="211"/>
      <c r="AC17" s="211"/>
      <c r="AD17" s="211"/>
      <c r="AE17" s="211"/>
      <c r="AF17" s="211"/>
      <c r="AG17" s="209">
        <f t="shared" si="7"/>
        <v>0</v>
      </c>
      <c r="AH17" s="16"/>
      <c r="AI17" s="342" t="s">
        <v>576</v>
      </c>
      <c r="AJ17" s="34" t="s">
        <v>152</v>
      </c>
      <c r="AK17" s="16"/>
      <c r="AL17" s="16"/>
      <c r="AM17" s="16"/>
      <c r="AN17" s="15">
        <v>1</v>
      </c>
      <c r="AO17" s="15">
        <v>1</v>
      </c>
      <c r="AP17" s="15">
        <v>12</v>
      </c>
      <c r="AQ17" s="17">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15">
        <f ca="1">COUNTIF(INDIRECT("H"&amp;(ROW()+12*(($AN17-1)*3+$AO17)-ROW())/12+5):INDIRECT("S"&amp;(ROW()+12*(($AN17-1)*3+$AO17)-ROW())/12+5),AQ17)</f>
        <v>0</v>
      </c>
      <c r="AS17" s="17">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15">
        <f ca="1">COUNTIF(INDIRECT("U"&amp;(ROW()+12*(($AN17-1)*3+$AO17)-ROW())/12+5):INDIRECT("AF"&amp;(ROW()+12*(($AN17-1)*3+$AO17)-ROW())/12+5),AS17)</f>
        <v>0</v>
      </c>
      <c r="AU17" s="15">
        <f ca="1">IF(AND(AQ17+AS17&gt;0,AR17+AT17&gt;0),COUNTIF(AU$6:AU16,"&gt;0")+1,0)</f>
        <v>0</v>
      </c>
      <c r="BE17" s="15">
        <v>3</v>
      </c>
      <c r="BF17" s="19"/>
      <c r="BG17" s="18"/>
      <c r="BH17" s="18"/>
      <c r="BI17" s="18"/>
      <c r="BJ17" s="18"/>
      <c r="BK17" s="18"/>
      <c r="BL17" s="18"/>
      <c r="BM17" s="18"/>
      <c r="BN17" s="18"/>
      <c r="BO17" s="18"/>
      <c r="BP17" s="18"/>
      <c r="BQ17" s="18"/>
      <c r="BR17" s="18"/>
      <c r="BS17" s="16"/>
      <c r="BT17" s="18"/>
      <c r="BU17" s="18"/>
      <c r="BV17" s="18"/>
      <c r="BW17" s="18"/>
      <c r="BX17" s="18"/>
      <c r="BY17" s="18"/>
      <c r="BZ17" s="18"/>
      <c r="CA17" s="18"/>
      <c r="CB17" s="18"/>
      <c r="CC17" s="18"/>
      <c r="CD17" s="18"/>
      <c r="CE17" s="18"/>
    </row>
    <row r="18" spans="1:98">
      <c r="A18" s="462">
        <v>5</v>
      </c>
      <c r="B18" s="465"/>
      <c r="C18" s="465"/>
      <c r="D18" s="465"/>
      <c r="E18" s="469"/>
      <c r="F18" s="465"/>
      <c r="G18" s="194" t="s">
        <v>104</v>
      </c>
      <c r="H18" s="195"/>
      <c r="I18" s="196" t="str">
        <f t="shared" ref="I18:S19" si="27">IF(H18="","",H18)</f>
        <v/>
      </c>
      <c r="J18" s="196" t="str">
        <f t="shared" si="27"/>
        <v/>
      </c>
      <c r="K18" s="196" t="str">
        <f t="shared" si="27"/>
        <v/>
      </c>
      <c r="L18" s="196" t="str">
        <f t="shared" si="27"/>
        <v/>
      </c>
      <c r="M18" s="196" t="str">
        <f t="shared" si="27"/>
        <v/>
      </c>
      <c r="N18" s="196" t="str">
        <f t="shared" si="27"/>
        <v/>
      </c>
      <c r="O18" s="196" t="str">
        <f t="shared" si="27"/>
        <v/>
      </c>
      <c r="P18" s="196" t="str">
        <f t="shared" si="27"/>
        <v/>
      </c>
      <c r="Q18" s="196" t="str">
        <f t="shared" si="27"/>
        <v/>
      </c>
      <c r="R18" s="196" t="str">
        <f t="shared" si="27"/>
        <v/>
      </c>
      <c r="S18" s="196" t="str">
        <f t="shared" si="27"/>
        <v/>
      </c>
      <c r="T18" s="197">
        <f t="shared" si="2"/>
        <v>0</v>
      </c>
      <c r="U18" s="198"/>
      <c r="V18" s="199" t="str">
        <f t="shared" ref="V18:AF19" si="28">IF(U18="","",U18)</f>
        <v/>
      </c>
      <c r="W18" s="199" t="str">
        <f t="shared" si="28"/>
        <v/>
      </c>
      <c r="X18" s="199" t="str">
        <f t="shared" si="28"/>
        <v/>
      </c>
      <c r="Y18" s="199" t="str">
        <f t="shared" si="28"/>
        <v/>
      </c>
      <c r="Z18" s="199" t="str">
        <f t="shared" si="28"/>
        <v/>
      </c>
      <c r="AA18" s="199" t="str">
        <f t="shared" si="28"/>
        <v/>
      </c>
      <c r="AB18" s="199" t="str">
        <f t="shared" si="28"/>
        <v/>
      </c>
      <c r="AC18" s="199" t="str">
        <f t="shared" si="28"/>
        <v/>
      </c>
      <c r="AD18" s="199" t="str">
        <f t="shared" si="28"/>
        <v/>
      </c>
      <c r="AE18" s="199" t="str">
        <f t="shared" si="28"/>
        <v/>
      </c>
      <c r="AF18" s="199" t="str">
        <f t="shared" si="28"/>
        <v/>
      </c>
      <c r="AG18" s="197">
        <f t="shared" si="7"/>
        <v>0</v>
      </c>
      <c r="AH18" s="16"/>
      <c r="AI18" s="141" t="s">
        <v>552</v>
      </c>
      <c r="AJ18" s="34" t="s">
        <v>153</v>
      </c>
      <c r="AK18" s="16"/>
      <c r="AL18" s="16"/>
      <c r="AM18" s="16"/>
      <c r="AN18" s="15">
        <v>1</v>
      </c>
      <c r="AO18" s="15">
        <v>2</v>
      </c>
      <c r="AP18" s="15">
        <v>1</v>
      </c>
      <c r="AQ18" s="17">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15">
        <f ca="1">COUNTIF(INDIRECT("H"&amp;(ROW()+12*(($AN18-1)*3+$AO18)-ROW())/12+5):INDIRECT("S"&amp;(ROW()+12*(($AN18-1)*3+$AO18)-ROW())/12+5),AQ18)</f>
        <v>0</v>
      </c>
      <c r="AS18" s="17">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15">
        <f ca="1">COUNTIF(INDIRECT("U"&amp;(ROW()+12*(($AN18-1)*3+$AO18)-ROW())/12+5):INDIRECT("AF"&amp;(ROW()+12*(($AN18-1)*3+$AO18)-ROW())/12+5),AS18)</f>
        <v>0</v>
      </c>
      <c r="AU18" s="15">
        <f ca="1">IF(AND(AQ18+AS18&gt;0,AR18+AT18&gt;0),COUNTIF(AU$6:AU17,"&gt;0")+1,0)</f>
        <v>0</v>
      </c>
      <c r="BE18" s="15">
        <v>1</v>
      </c>
      <c r="BG18" s="18">
        <f t="shared" ref="BG18:BR18" si="29">SUM(H18:H19)</f>
        <v>0</v>
      </c>
      <c r="BH18" s="18">
        <f t="shared" si="29"/>
        <v>0</v>
      </c>
      <c r="BI18" s="18">
        <f t="shared" si="29"/>
        <v>0</v>
      </c>
      <c r="BJ18" s="18">
        <f t="shared" si="29"/>
        <v>0</v>
      </c>
      <c r="BK18" s="18">
        <f t="shared" si="29"/>
        <v>0</v>
      </c>
      <c r="BL18" s="18">
        <f t="shared" si="29"/>
        <v>0</v>
      </c>
      <c r="BM18" s="18">
        <f t="shared" si="29"/>
        <v>0</v>
      </c>
      <c r="BN18" s="18">
        <f t="shared" si="29"/>
        <v>0</v>
      </c>
      <c r="BO18" s="18">
        <f t="shared" si="29"/>
        <v>0</v>
      </c>
      <c r="BP18" s="18">
        <f t="shared" si="29"/>
        <v>0</v>
      </c>
      <c r="BQ18" s="18">
        <f t="shared" si="29"/>
        <v>0</v>
      </c>
      <c r="BR18" s="18">
        <f t="shared" si="29"/>
        <v>0</v>
      </c>
      <c r="BS18" s="16"/>
      <c r="BT18" s="18">
        <f t="shared" ref="BT18:CE18" si="30">SUM(U18:U19)</f>
        <v>0</v>
      </c>
      <c r="BU18" s="18">
        <f t="shared" si="30"/>
        <v>0</v>
      </c>
      <c r="BV18" s="18">
        <f t="shared" si="30"/>
        <v>0</v>
      </c>
      <c r="BW18" s="18">
        <f t="shared" si="30"/>
        <v>0</v>
      </c>
      <c r="BX18" s="18">
        <f t="shared" si="30"/>
        <v>0</v>
      </c>
      <c r="BY18" s="18">
        <f t="shared" si="30"/>
        <v>0</v>
      </c>
      <c r="BZ18" s="18">
        <f t="shared" si="30"/>
        <v>0</v>
      </c>
      <c r="CA18" s="18">
        <f t="shared" si="30"/>
        <v>0</v>
      </c>
      <c r="CB18" s="18">
        <f t="shared" si="30"/>
        <v>0</v>
      </c>
      <c r="CC18" s="18">
        <f t="shared" si="30"/>
        <v>0</v>
      </c>
      <c r="CD18" s="18">
        <f t="shared" si="30"/>
        <v>0</v>
      </c>
      <c r="CE18" s="18">
        <f t="shared" si="30"/>
        <v>0</v>
      </c>
      <c r="CH18" s="19" t="s">
        <v>103</v>
      </c>
      <c r="CI18" s="18">
        <f t="shared" ref="CI18:CT18" si="31">IF(OR($D18="副園長",$D18="教頭",$D18="主任保育士",$D18="主幹教諭",$D18="主幹保育教諭"),0,BG18)</f>
        <v>0</v>
      </c>
      <c r="CJ18" s="18">
        <f t="shared" si="31"/>
        <v>0</v>
      </c>
      <c r="CK18" s="18">
        <f t="shared" si="31"/>
        <v>0</v>
      </c>
      <c r="CL18" s="18">
        <f t="shared" si="31"/>
        <v>0</v>
      </c>
      <c r="CM18" s="18">
        <f t="shared" si="31"/>
        <v>0</v>
      </c>
      <c r="CN18" s="18">
        <f t="shared" si="31"/>
        <v>0</v>
      </c>
      <c r="CO18" s="18">
        <f t="shared" si="31"/>
        <v>0</v>
      </c>
      <c r="CP18" s="18">
        <f t="shared" si="31"/>
        <v>0</v>
      </c>
      <c r="CQ18" s="18">
        <f t="shared" si="31"/>
        <v>0</v>
      </c>
      <c r="CR18" s="18">
        <f t="shared" si="31"/>
        <v>0</v>
      </c>
      <c r="CS18" s="18">
        <f t="shared" si="31"/>
        <v>0</v>
      </c>
      <c r="CT18" s="18">
        <f t="shared" si="31"/>
        <v>0</v>
      </c>
    </row>
    <row r="19" spans="1:98">
      <c r="A19" s="463"/>
      <c r="B19" s="466"/>
      <c r="C19" s="468"/>
      <c r="D19" s="468"/>
      <c r="E19" s="470"/>
      <c r="F19" s="466"/>
      <c r="G19" s="200" t="s">
        <v>102</v>
      </c>
      <c r="H19" s="201"/>
      <c r="I19" s="202" t="str">
        <f t="shared" si="27"/>
        <v/>
      </c>
      <c r="J19" s="202" t="str">
        <f t="shared" si="27"/>
        <v/>
      </c>
      <c r="K19" s="202" t="str">
        <f t="shared" si="27"/>
        <v/>
      </c>
      <c r="L19" s="202" t="str">
        <f t="shared" si="27"/>
        <v/>
      </c>
      <c r="M19" s="202" t="str">
        <f t="shared" si="27"/>
        <v/>
      </c>
      <c r="N19" s="202" t="str">
        <f t="shared" si="27"/>
        <v/>
      </c>
      <c r="O19" s="202" t="str">
        <f t="shared" si="27"/>
        <v/>
      </c>
      <c r="P19" s="202" t="str">
        <f t="shared" si="27"/>
        <v/>
      </c>
      <c r="Q19" s="202" t="str">
        <f t="shared" si="27"/>
        <v/>
      </c>
      <c r="R19" s="202" t="str">
        <f t="shared" si="27"/>
        <v/>
      </c>
      <c r="S19" s="202" t="str">
        <f t="shared" si="27"/>
        <v/>
      </c>
      <c r="T19" s="203">
        <f t="shared" si="2"/>
        <v>0</v>
      </c>
      <c r="U19" s="204"/>
      <c r="V19" s="205" t="str">
        <f t="shared" si="28"/>
        <v/>
      </c>
      <c r="W19" s="205" t="str">
        <f t="shared" si="28"/>
        <v/>
      </c>
      <c r="X19" s="205" t="str">
        <f t="shared" si="28"/>
        <v/>
      </c>
      <c r="Y19" s="205" t="str">
        <f t="shared" si="28"/>
        <v/>
      </c>
      <c r="Z19" s="205" t="str">
        <f t="shared" si="28"/>
        <v/>
      </c>
      <c r="AA19" s="205" t="str">
        <f t="shared" si="28"/>
        <v/>
      </c>
      <c r="AB19" s="205" t="str">
        <f t="shared" si="28"/>
        <v/>
      </c>
      <c r="AC19" s="205" t="str">
        <f t="shared" si="28"/>
        <v/>
      </c>
      <c r="AD19" s="205" t="str">
        <f t="shared" si="28"/>
        <v/>
      </c>
      <c r="AE19" s="205" t="str">
        <f t="shared" si="28"/>
        <v/>
      </c>
      <c r="AF19" s="205" t="str">
        <f t="shared" si="28"/>
        <v/>
      </c>
      <c r="AG19" s="203">
        <f t="shared" si="7"/>
        <v>0</v>
      </c>
      <c r="AH19" s="16"/>
      <c r="AI19" s="342" t="s">
        <v>577</v>
      </c>
      <c r="AJ19" s="34" t="s">
        <v>154</v>
      </c>
      <c r="AK19" s="16"/>
      <c r="AL19" s="16"/>
      <c r="AM19" s="16"/>
      <c r="AN19" s="15">
        <v>1</v>
      </c>
      <c r="AO19" s="15">
        <v>2</v>
      </c>
      <c r="AP19" s="15">
        <v>2</v>
      </c>
      <c r="AQ19" s="17">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15">
        <f ca="1">COUNTIF(INDIRECT("H"&amp;(ROW()+12*(($AN19-1)*3+$AO19)-ROW())/12+5):INDIRECT("S"&amp;(ROW()+12*(($AN19-1)*3+$AO19)-ROW())/12+5),AQ19)</f>
        <v>0</v>
      </c>
      <c r="AS19" s="17">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15">
        <f ca="1">COUNTIF(INDIRECT("U"&amp;(ROW()+12*(($AN19-1)*3+$AO19)-ROW())/12+5):INDIRECT("AF"&amp;(ROW()+12*(($AN19-1)*3+$AO19)-ROW())/12+5),AS19)</f>
        <v>0</v>
      </c>
      <c r="AU19" s="15">
        <f ca="1">IF(AND(AQ19+AS19&gt;0,AR19+AT19&gt;0),COUNTIF(AU$6:AU18,"&gt;0")+1,0)</f>
        <v>0</v>
      </c>
      <c r="BE19" s="15">
        <v>2</v>
      </c>
      <c r="BF19" s="15" t="s">
        <v>101</v>
      </c>
      <c r="BG19" s="18">
        <f t="shared" ref="BG19:BR19" si="32">IF(BG18+BT18&gt;$AJ$27,1,0)</f>
        <v>0</v>
      </c>
      <c r="BH19" s="18">
        <f t="shared" si="32"/>
        <v>0</v>
      </c>
      <c r="BI19" s="18">
        <f t="shared" si="32"/>
        <v>0</v>
      </c>
      <c r="BJ19" s="18">
        <f t="shared" si="32"/>
        <v>0</v>
      </c>
      <c r="BK19" s="18">
        <f t="shared" si="32"/>
        <v>0</v>
      </c>
      <c r="BL19" s="18">
        <f t="shared" si="32"/>
        <v>0</v>
      </c>
      <c r="BM19" s="18">
        <f t="shared" si="32"/>
        <v>0</v>
      </c>
      <c r="BN19" s="18">
        <f t="shared" si="32"/>
        <v>0</v>
      </c>
      <c r="BO19" s="18">
        <f t="shared" si="32"/>
        <v>0</v>
      </c>
      <c r="BP19" s="18">
        <f t="shared" si="32"/>
        <v>0</v>
      </c>
      <c r="BQ19" s="18">
        <f t="shared" si="32"/>
        <v>0</v>
      </c>
      <c r="BR19" s="18">
        <f t="shared" si="32"/>
        <v>0</v>
      </c>
      <c r="BS19" s="16"/>
      <c r="BT19" s="18"/>
      <c r="BU19" s="18"/>
      <c r="BV19" s="18"/>
      <c r="BW19" s="18"/>
      <c r="BX19" s="18"/>
      <c r="BY19" s="18"/>
      <c r="BZ19" s="18"/>
      <c r="CA19" s="18"/>
      <c r="CB19" s="18"/>
      <c r="CC19" s="18"/>
      <c r="CD19" s="18"/>
      <c r="CE19" s="18"/>
    </row>
    <row r="20" spans="1:98">
      <c r="A20" s="464"/>
      <c r="B20" s="467"/>
      <c r="C20" s="472"/>
      <c r="D20" s="473"/>
      <c r="E20" s="471"/>
      <c r="F20" s="467"/>
      <c r="G20" s="206" t="s">
        <v>551</v>
      </c>
      <c r="H20" s="207"/>
      <c r="I20" s="208"/>
      <c r="J20" s="208"/>
      <c r="K20" s="208"/>
      <c r="L20" s="208"/>
      <c r="M20" s="208"/>
      <c r="N20" s="208"/>
      <c r="O20" s="208"/>
      <c r="P20" s="208"/>
      <c r="Q20" s="208"/>
      <c r="R20" s="208"/>
      <c r="S20" s="208"/>
      <c r="T20" s="209">
        <f t="shared" si="2"/>
        <v>0</v>
      </c>
      <c r="U20" s="210"/>
      <c r="V20" s="211"/>
      <c r="W20" s="211"/>
      <c r="X20" s="211"/>
      <c r="Y20" s="211"/>
      <c r="Z20" s="211"/>
      <c r="AA20" s="211"/>
      <c r="AB20" s="211"/>
      <c r="AC20" s="211"/>
      <c r="AD20" s="211"/>
      <c r="AE20" s="211"/>
      <c r="AF20" s="211"/>
      <c r="AG20" s="209">
        <f t="shared" si="7"/>
        <v>0</v>
      </c>
      <c r="AH20" s="16"/>
      <c r="AI20" s="31"/>
      <c r="AJ20" s="34" t="s">
        <v>155</v>
      </c>
      <c r="AK20" s="16"/>
      <c r="AL20" s="16"/>
      <c r="AM20" s="16"/>
      <c r="AN20" s="15">
        <v>1</v>
      </c>
      <c r="AO20" s="15">
        <v>2</v>
      </c>
      <c r="AP20" s="15">
        <v>3</v>
      </c>
      <c r="AQ20" s="17">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15">
        <f ca="1">COUNTIF(INDIRECT("H"&amp;(ROW()+12*(($AN20-1)*3+$AO20)-ROW())/12+5):INDIRECT("S"&amp;(ROW()+12*(($AN20-1)*3+$AO20)-ROW())/12+5),AQ20)</f>
        <v>0</v>
      </c>
      <c r="AS20" s="17">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15">
        <f ca="1">COUNTIF(INDIRECT("U"&amp;(ROW()+12*(($AN20-1)*3+$AO20)-ROW())/12+5):INDIRECT("AF"&amp;(ROW()+12*(($AN20-1)*3+$AO20)-ROW())/12+5),AS20)</f>
        <v>0</v>
      </c>
      <c r="AU20" s="15">
        <f ca="1">IF(AND(AQ20+AS20&gt;0,AR20+AT20&gt;0),COUNTIF(AU$6:AU19,"&gt;0")+1,0)</f>
        <v>0</v>
      </c>
      <c r="BE20" s="15">
        <v>3</v>
      </c>
      <c r="BF20" s="19"/>
      <c r="BG20" s="18"/>
      <c r="BH20" s="18"/>
      <c r="BI20" s="18"/>
      <c r="BJ20" s="18"/>
      <c r="BK20" s="18"/>
      <c r="BL20" s="18"/>
      <c r="BM20" s="18"/>
      <c r="BN20" s="18"/>
      <c r="BO20" s="18"/>
      <c r="BP20" s="18"/>
      <c r="BQ20" s="18"/>
      <c r="BR20" s="18"/>
      <c r="BS20" s="16"/>
      <c r="BT20" s="18"/>
      <c r="BU20" s="18"/>
      <c r="BV20" s="18"/>
      <c r="BW20" s="18"/>
      <c r="BX20" s="18"/>
      <c r="BY20" s="18"/>
      <c r="BZ20" s="18"/>
      <c r="CA20" s="18"/>
      <c r="CB20" s="18"/>
      <c r="CC20" s="18"/>
      <c r="CD20" s="18"/>
      <c r="CE20" s="18"/>
    </row>
    <row r="21" spans="1:98">
      <c r="A21" s="462">
        <v>6</v>
      </c>
      <c r="B21" s="474"/>
      <c r="C21" s="465"/>
      <c r="D21" s="465"/>
      <c r="E21" s="469"/>
      <c r="F21" s="465"/>
      <c r="G21" s="194" t="s">
        <v>104</v>
      </c>
      <c r="H21" s="195"/>
      <c r="I21" s="196" t="str">
        <f t="shared" ref="I21:S22" si="33">IF(H21="","",H21)</f>
        <v/>
      </c>
      <c r="J21" s="196" t="str">
        <f t="shared" si="33"/>
        <v/>
      </c>
      <c r="K21" s="196" t="str">
        <f t="shared" si="33"/>
        <v/>
      </c>
      <c r="L21" s="196" t="str">
        <f t="shared" si="33"/>
        <v/>
      </c>
      <c r="M21" s="196" t="str">
        <f t="shared" si="33"/>
        <v/>
      </c>
      <c r="N21" s="196" t="str">
        <f t="shared" si="33"/>
        <v/>
      </c>
      <c r="O21" s="196" t="str">
        <f t="shared" si="33"/>
        <v/>
      </c>
      <c r="P21" s="196" t="str">
        <f t="shared" si="33"/>
        <v/>
      </c>
      <c r="Q21" s="196" t="str">
        <f t="shared" si="33"/>
        <v/>
      </c>
      <c r="R21" s="196" t="str">
        <f t="shared" si="33"/>
        <v/>
      </c>
      <c r="S21" s="196" t="str">
        <f t="shared" si="33"/>
        <v/>
      </c>
      <c r="T21" s="197">
        <f t="shared" si="2"/>
        <v>0</v>
      </c>
      <c r="U21" s="198"/>
      <c r="V21" s="199" t="str">
        <f t="shared" ref="V21:AF22" si="34">IF(U21="","",U21)</f>
        <v/>
      </c>
      <c r="W21" s="199" t="str">
        <f t="shared" si="34"/>
        <v/>
      </c>
      <c r="X21" s="199" t="str">
        <f t="shared" si="34"/>
        <v/>
      </c>
      <c r="Y21" s="199" t="str">
        <f t="shared" si="34"/>
        <v/>
      </c>
      <c r="Z21" s="199" t="str">
        <f t="shared" si="34"/>
        <v/>
      </c>
      <c r="AA21" s="199" t="str">
        <f t="shared" si="34"/>
        <v/>
      </c>
      <c r="AB21" s="199" t="str">
        <f t="shared" si="34"/>
        <v/>
      </c>
      <c r="AC21" s="199" t="str">
        <f t="shared" si="34"/>
        <v/>
      </c>
      <c r="AD21" s="199" t="str">
        <f t="shared" si="34"/>
        <v/>
      </c>
      <c r="AE21" s="199" t="str">
        <f t="shared" si="34"/>
        <v/>
      </c>
      <c r="AF21" s="199" t="str">
        <f t="shared" si="34"/>
        <v/>
      </c>
      <c r="AG21" s="197">
        <f t="shared" si="7"/>
        <v>0</v>
      </c>
      <c r="AH21" s="16"/>
      <c r="AI21" s="31"/>
      <c r="AJ21" s="34" t="s">
        <v>156</v>
      </c>
      <c r="AK21" s="16"/>
      <c r="AL21" s="16"/>
      <c r="AM21" s="16"/>
      <c r="AN21" s="15">
        <v>1</v>
      </c>
      <c r="AO21" s="15">
        <v>2</v>
      </c>
      <c r="AP21" s="15">
        <v>4</v>
      </c>
      <c r="AQ21" s="17">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15">
        <f ca="1">COUNTIF(INDIRECT("H"&amp;(ROW()+12*(($AN21-1)*3+$AO21)-ROW())/12+5):INDIRECT("S"&amp;(ROW()+12*(($AN21-1)*3+$AO21)-ROW())/12+5),AQ21)</f>
        <v>0</v>
      </c>
      <c r="AS21" s="17">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15">
        <f ca="1">COUNTIF(INDIRECT("U"&amp;(ROW()+12*(($AN21-1)*3+$AO21)-ROW())/12+5):INDIRECT("AF"&amp;(ROW()+12*(($AN21-1)*3+$AO21)-ROW())/12+5),AS21)</f>
        <v>0</v>
      </c>
      <c r="AU21" s="15">
        <f ca="1">IF(AND(AQ21+AS21&gt;0,AR21+AT21&gt;0),COUNTIF(AU$6:AU20,"&gt;0")+1,0)</f>
        <v>0</v>
      </c>
      <c r="BE21" s="15">
        <v>1</v>
      </c>
      <c r="BG21" s="18">
        <f t="shared" ref="BG21:BR21" si="35">SUM(H21:H22)</f>
        <v>0</v>
      </c>
      <c r="BH21" s="18">
        <f t="shared" si="35"/>
        <v>0</v>
      </c>
      <c r="BI21" s="18">
        <f t="shared" si="35"/>
        <v>0</v>
      </c>
      <c r="BJ21" s="18">
        <f t="shared" si="35"/>
        <v>0</v>
      </c>
      <c r="BK21" s="18">
        <f t="shared" si="35"/>
        <v>0</v>
      </c>
      <c r="BL21" s="18">
        <f t="shared" si="35"/>
        <v>0</v>
      </c>
      <c r="BM21" s="18">
        <f t="shared" si="35"/>
        <v>0</v>
      </c>
      <c r="BN21" s="18">
        <f t="shared" si="35"/>
        <v>0</v>
      </c>
      <c r="BO21" s="18">
        <f t="shared" si="35"/>
        <v>0</v>
      </c>
      <c r="BP21" s="18">
        <f t="shared" si="35"/>
        <v>0</v>
      </c>
      <c r="BQ21" s="18">
        <f t="shared" si="35"/>
        <v>0</v>
      </c>
      <c r="BR21" s="18">
        <f t="shared" si="35"/>
        <v>0</v>
      </c>
      <c r="BS21" s="16"/>
      <c r="BT21" s="18">
        <f t="shared" ref="BT21:CE21" si="36">SUM(U21:U22)</f>
        <v>0</v>
      </c>
      <c r="BU21" s="18">
        <f t="shared" si="36"/>
        <v>0</v>
      </c>
      <c r="BV21" s="18">
        <f t="shared" si="36"/>
        <v>0</v>
      </c>
      <c r="BW21" s="18">
        <f t="shared" si="36"/>
        <v>0</v>
      </c>
      <c r="BX21" s="18">
        <f t="shared" si="36"/>
        <v>0</v>
      </c>
      <c r="BY21" s="18">
        <f t="shared" si="36"/>
        <v>0</v>
      </c>
      <c r="BZ21" s="18">
        <f t="shared" si="36"/>
        <v>0</v>
      </c>
      <c r="CA21" s="18">
        <f t="shared" si="36"/>
        <v>0</v>
      </c>
      <c r="CB21" s="18">
        <f t="shared" si="36"/>
        <v>0</v>
      </c>
      <c r="CC21" s="18">
        <f t="shared" si="36"/>
        <v>0</v>
      </c>
      <c r="CD21" s="18">
        <f t="shared" si="36"/>
        <v>0</v>
      </c>
      <c r="CE21" s="18">
        <f t="shared" si="36"/>
        <v>0</v>
      </c>
      <c r="CH21" s="19" t="s">
        <v>103</v>
      </c>
      <c r="CI21" s="18">
        <f t="shared" ref="CI21:CT21" si="37">IF(OR($D21="副園長",$D21="教頭",$D21="主任保育士",$D21="主幹教諭",$D21="主幹保育教諭"),0,BG21)</f>
        <v>0</v>
      </c>
      <c r="CJ21" s="18">
        <f t="shared" si="37"/>
        <v>0</v>
      </c>
      <c r="CK21" s="18">
        <f t="shared" si="37"/>
        <v>0</v>
      </c>
      <c r="CL21" s="18">
        <f t="shared" si="37"/>
        <v>0</v>
      </c>
      <c r="CM21" s="18">
        <f t="shared" si="37"/>
        <v>0</v>
      </c>
      <c r="CN21" s="18">
        <f t="shared" si="37"/>
        <v>0</v>
      </c>
      <c r="CO21" s="18">
        <f t="shared" si="37"/>
        <v>0</v>
      </c>
      <c r="CP21" s="18">
        <f t="shared" si="37"/>
        <v>0</v>
      </c>
      <c r="CQ21" s="18">
        <f t="shared" si="37"/>
        <v>0</v>
      </c>
      <c r="CR21" s="18">
        <f t="shared" si="37"/>
        <v>0</v>
      </c>
      <c r="CS21" s="18">
        <f t="shared" si="37"/>
        <v>0</v>
      </c>
      <c r="CT21" s="18">
        <f t="shared" si="37"/>
        <v>0</v>
      </c>
    </row>
    <row r="22" spans="1:98">
      <c r="A22" s="463"/>
      <c r="B22" s="466"/>
      <c r="C22" s="468"/>
      <c r="D22" s="468"/>
      <c r="E22" s="470"/>
      <c r="F22" s="466"/>
      <c r="G22" s="200" t="s">
        <v>102</v>
      </c>
      <c r="H22" s="201"/>
      <c r="I22" s="202" t="str">
        <f t="shared" si="33"/>
        <v/>
      </c>
      <c r="J22" s="202" t="str">
        <f t="shared" si="33"/>
        <v/>
      </c>
      <c r="K22" s="202" t="str">
        <f t="shared" si="33"/>
        <v/>
      </c>
      <c r="L22" s="202" t="str">
        <f t="shared" si="33"/>
        <v/>
      </c>
      <c r="M22" s="202" t="str">
        <f t="shared" si="33"/>
        <v/>
      </c>
      <c r="N22" s="202" t="str">
        <f t="shared" si="33"/>
        <v/>
      </c>
      <c r="O22" s="202" t="str">
        <f t="shared" si="33"/>
        <v/>
      </c>
      <c r="P22" s="202" t="str">
        <f t="shared" si="33"/>
        <v/>
      </c>
      <c r="Q22" s="202" t="str">
        <f t="shared" si="33"/>
        <v/>
      </c>
      <c r="R22" s="202" t="str">
        <f t="shared" si="33"/>
        <v/>
      </c>
      <c r="S22" s="202" t="str">
        <f t="shared" si="33"/>
        <v/>
      </c>
      <c r="T22" s="203">
        <f t="shared" si="2"/>
        <v>0</v>
      </c>
      <c r="U22" s="204"/>
      <c r="V22" s="205" t="str">
        <f t="shared" si="34"/>
        <v/>
      </c>
      <c r="W22" s="205" t="str">
        <f t="shared" si="34"/>
        <v/>
      </c>
      <c r="X22" s="205" t="str">
        <f t="shared" si="34"/>
        <v/>
      </c>
      <c r="Y22" s="205" t="str">
        <f t="shared" si="34"/>
        <v/>
      </c>
      <c r="Z22" s="205" t="str">
        <f t="shared" si="34"/>
        <v/>
      </c>
      <c r="AA22" s="205" t="str">
        <f t="shared" si="34"/>
        <v/>
      </c>
      <c r="AB22" s="205" t="str">
        <f t="shared" si="34"/>
        <v/>
      </c>
      <c r="AC22" s="205" t="str">
        <f t="shared" si="34"/>
        <v/>
      </c>
      <c r="AD22" s="205" t="str">
        <f t="shared" si="34"/>
        <v/>
      </c>
      <c r="AE22" s="205" t="str">
        <f t="shared" si="34"/>
        <v/>
      </c>
      <c r="AF22" s="205" t="str">
        <f t="shared" si="34"/>
        <v/>
      </c>
      <c r="AG22" s="203">
        <f t="shared" si="7"/>
        <v>0</v>
      </c>
      <c r="AH22" s="16"/>
      <c r="AI22" s="31"/>
      <c r="AJ22" s="34" t="s">
        <v>157</v>
      </c>
      <c r="AK22" s="16"/>
      <c r="AL22" s="16"/>
      <c r="AM22" s="16"/>
      <c r="AN22" s="15">
        <v>1</v>
      </c>
      <c r="AO22" s="15">
        <v>2</v>
      </c>
      <c r="AP22" s="15">
        <v>5</v>
      </c>
      <c r="AQ22" s="17">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15">
        <f ca="1">COUNTIF(INDIRECT("H"&amp;(ROW()+12*(($AN22-1)*3+$AO22)-ROW())/12+5):INDIRECT("S"&amp;(ROW()+12*(($AN22-1)*3+$AO22)-ROW())/12+5),AQ22)</f>
        <v>0</v>
      </c>
      <c r="AS22" s="17">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15">
        <f ca="1">COUNTIF(INDIRECT("U"&amp;(ROW()+12*(($AN22-1)*3+$AO22)-ROW())/12+5):INDIRECT("AF"&amp;(ROW()+12*(($AN22-1)*3+$AO22)-ROW())/12+5),AS22)</f>
        <v>0</v>
      </c>
      <c r="AU22" s="15">
        <f ca="1">IF(AND(AQ22+AS22&gt;0,AR22+AT22&gt;0),COUNTIF(AU$6:AU21,"&gt;0")+1,0)</f>
        <v>0</v>
      </c>
      <c r="BE22" s="15">
        <v>2</v>
      </c>
      <c r="BF22" s="15" t="s">
        <v>101</v>
      </c>
      <c r="BG22" s="18">
        <f t="shared" ref="BG22:BR22" si="38">IF(BG21+BT21&gt;$AJ$27,1,0)</f>
        <v>0</v>
      </c>
      <c r="BH22" s="18">
        <f t="shared" si="38"/>
        <v>0</v>
      </c>
      <c r="BI22" s="18">
        <f t="shared" si="38"/>
        <v>0</v>
      </c>
      <c r="BJ22" s="18">
        <f t="shared" si="38"/>
        <v>0</v>
      </c>
      <c r="BK22" s="18">
        <f t="shared" si="38"/>
        <v>0</v>
      </c>
      <c r="BL22" s="18">
        <f t="shared" si="38"/>
        <v>0</v>
      </c>
      <c r="BM22" s="18">
        <f t="shared" si="38"/>
        <v>0</v>
      </c>
      <c r="BN22" s="18">
        <f t="shared" si="38"/>
        <v>0</v>
      </c>
      <c r="BO22" s="18">
        <f t="shared" si="38"/>
        <v>0</v>
      </c>
      <c r="BP22" s="18">
        <f t="shared" si="38"/>
        <v>0</v>
      </c>
      <c r="BQ22" s="18">
        <f t="shared" si="38"/>
        <v>0</v>
      </c>
      <c r="BR22" s="18">
        <f t="shared" si="38"/>
        <v>0</v>
      </c>
      <c r="BS22" s="16"/>
      <c r="BT22" s="18"/>
      <c r="BU22" s="18"/>
      <c r="BV22" s="18"/>
      <c r="BW22" s="18"/>
      <c r="BX22" s="18"/>
      <c r="BY22" s="18"/>
      <c r="BZ22" s="18"/>
      <c r="CA22" s="18"/>
      <c r="CB22" s="18"/>
      <c r="CC22" s="18"/>
      <c r="CD22" s="18"/>
      <c r="CE22" s="18"/>
    </row>
    <row r="23" spans="1:98">
      <c r="A23" s="464"/>
      <c r="B23" s="467"/>
      <c r="C23" s="472"/>
      <c r="D23" s="473"/>
      <c r="E23" s="471"/>
      <c r="F23" s="467"/>
      <c r="G23" s="206" t="s">
        <v>551</v>
      </c>
      <c r="H23" s="207"/>
      <c r="I23" s="208"/>
      <c r="J23" s="208"/>
      <c r="K23" s="208"/>
      <c r="L23" s="208"/>
      <c r="M23" s="208"/>
      <c r="N23" s="208"/>
      <c r="O23" s="208"/>
      <c r="P23" s="208"/>
      <c r="Q23" s="208"/>
      <c r="R23" s="208"/>
      <c r="S23" s="208"/>
      <c r="T23" s="209">
        <f t="shared" si="2"/>
        <v>0</v>
      </c>
      <c r="U23" s="210"/>
      <c r="V23" s="211"/>
      <c r="W23" s="211"/>
      <c r="X23" s="211"/>
      <c r="Y23" s="211"/>
      <c r="Z23" s="211"/>
      <c r="AA23" s="211"/>
      <c r="AB23" s="211"/>
      <c r="AC23" s="211"/>
      <c r="AD23" s="211"/>
      <c r="AE23" s="211"/>
      <c r="AF23" s="211"/>
      <c r="AG23" s="209">
        <f t="shared" si="7"/>
        <v>0</v>
      </c>
      <c r="AH23" s="16"/>
      <c r="AI23" s="31"/>
      <c r="AJ23" s="34" t="s">
        <v>158</v>
      </c>
      <c r="AK23" s="16"/>
      <c r="AL23" s="16"/>
      <c r="AM23" s="16"/>
      <c r="AN23" s="15">
        <v>1</v>
      </c>
      <c r="AO23" s="15">
        <v>2</v>
      </c>
      <c r="AP23" s="15">
        <v>6</v>
      </c>
      <c r="AQ23" s="17">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15">
        <f ca="1">COUNTIF(INDIRECT("H"&amp;(ROW()+12*(($AN23-1)*3+$AO23)-ROW())/12+5):INDIRECT("S"&amp;(ROW()+12*(($AN23-1)*3+$AO23)-ROW())/12+5),AQ23)</f>
        <v>0</v>
      </c>
      <c r="AS23" s="17">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15">
        <f ca="1">COUNTIF(INDIRECT("U"&amp;(ROW()+12*(($AN23-1)*3+$AO23)-ROW())/12+5):INDIRECT("AF"&amp;(ROW()+12*(($AN23-1)*3+$AO23)-ROW())/12+5),AS23)</f>
        <v>0</v>
      </c>
      <c r="AU23" s="15">
        <f ca="1">IF(AND(AQ23+AS23&gt;0,AR23+AT23&gt;0),COUNTIF(AU$6:AU22,"&gt;0")+1,0)</f>
        <v>0</v>
      </c>
      <c r="BE23" s="15">
        <v>3</v>
      </c>
      <c r="BF23" s="19"/>
      <c r="BG23" s="18"/>
      <c r="BH23" s="18"/>
      <c r="BI23" s="18"/>
      <c r="BJ23" s="18"/>
      <c r="BK23" s="18"/>
      <c r="BL23" s="18"/>
      <c r="BM23" s="18"/>
      <c r="BN23" s="18"/>
      <c r="BO23" s="18"/>
      <c r="BP23" s="18"/>
      <c r="BQ23" s="18"/>
      <c r="BR23" s="18"/>
      <c r="BS23" s="16"/>
      <c r="BT23" s="18"/>
      <c r="BU23" s="18"/>
      <c r="BV23" s="18"/>
      <c r="BW23" s="18"/>
      <c r="BX23" s="18"/>
      <c r="BY23" s="18"/>
      <c r="BZ23" s="18"/>
      <c r="CA23" s="18"/>
      <c r="CB23" s="18"/>
      <c r="CC23" s="18"/>
      <c r="CD23" s="18"/>
      <c r="CE23" s="18"/>
    </row>
    <row r="24" spans="1:98">
      <c r="A24" s="462">
        <v>7</v>
      </c>
      <c r="B24" s="465"/>
      <c r="C24" s="465"/>
      <c r="D24" s="465"/>
      <c r="E24" s="469"/>
      <c r="F24" s="465"/>
      <c r="G24" s="194" t="s">
        <v>104</v>
      </c>
      <c r="H24" s="195"/>
      <c r="I24" s="196" t="str">
        <f t="shared" ref="I24:S25" si="39">IF(H24="","",H24)</f>
        <v/>
      </c>
      <c r="J24" s="196" t="str">
        <f t="shared" si="39"/>
        <v/>
      </c>
      <c r="K24" s="196" t="str">
        <f t="shared" si="39"/>
        <v/>
      </c>
      <c r="L24" s="196" t="str">
        <f t="shared" si="39"/>
        <v/>
      </c>
      <c r="M24" s="196" t="str">
        <f t="shared" si="39"/>
        <v/>
      </c>
      <c r="N24" s="196" t="str">
        <f t="shared" si="39"/>
        <v/>
      </c>
      <c r="O24" s="196" t="str">
        <f t="shared" si="39"/>
        <v/>
      </c>
      <c r="P24" s="196" t="str">
        <f t="shared" si="39"/>
        <v/>
      </c>
      <c r="Q24" s="196" t="str">
        <f t="shared" si="39"/>
        <v/>
      </c>
      <c r="R24" s="196" t="str">
        <f t="shared" si="39"/>
        <v/>
      </c>
      <c r="S24" s="196" t="str">
        <f t="shared" si="39"/>
        <v/>
      </c>
      <c r="T24" s="197">
        <f t="shared" si="2"/>
        <v>0</v>
      </c>
      <c r="U24" s="198"/>
      <c r="V24" s="199" t="str">
        <f t="shared" ref="V24:AF25" si="40">IF(U24="","",U24)</f>
        <v/>
      </c>
      <c r="W24" s="199" t="str">
        <f t="shared" si="40"/>
        <v/>
      </c>
      <c r="X24" s="199" t="str">
        <f t="shared" si="40"/>
        <v/>
      </c>
      <c r="Y24" s="199" t="str">
        <f t="shared" si="40"/>
        <v/>
      </c>
      <c r="Z24" s="199" t="str">
        <f t="shared" si="40"/>
        <v/>
      </c>
      <c r="AA24" s="199" t="str">
        <f t="shared" si="40"/>
        <v/>
      </c>
      <c r="AB24" s="199" t="str">
        <f t="shared" si="40"/>
        <v/>
      </c>
      <c r="AC24" s="199" t="str">
        <f t="shared" si="40"/>
        <v/>
      </c>
      <c r="AD24" s="199" t="str">
        <f t="shared" si="40"/>
        <v/>
      </c>
      <c r="AE24" s="199" t="str">
        <f t="shared" si="40"/>
        <v/>
      </c>
      <c r="AF24" s="199" t="str">
        <f t="shared" si="40"/>
        <v/>
      </c>
      <c r="AG24" s="197">
        <f t="shared" si="7"/>
        <v>0</v>
      </c>
      <c r="AH24" s="16"/>
      <c r="AI24" s="16"/>
      <c r="AJ24" s="34" t="s">
        <v>159</v>
      </c>
      <c r="AK24" s="16"/>
      <c r="AL24" s="16"/>
      <c r="AM24" s="16"/>
      <c r="AN24" s="15">
        <v>1</v>
      </c>
      <c r="AO24" s="15">
        <v>2</v>
      </c>
      <c r="AP24" s="15">
        <v>7</v>
      </c>
      <c r="AQ24" s="17">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15">
        <f ca="1">COUNTIF(INDIRECT("H"&amp;(ROW()+12*(($AN24-1)*3+$AO24)-ROW())/12+5):INDIRECT("S"&amp;(ROW()+12*(($AN24-1)*3+$AO24)-ROW())/12+5),AQ24)</f>
        <v>0</v>
      </c>
      <c r="AS24" s="17">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15">
        <f ca="1">COUNTIF(INDIRECT("U"&amp;(ROW()+12*(($AN24-1)*3+$AO24)-ROW())/12+5):INDIRECT("AF"&amp;(ROW()+12*(($AN24-1)*3+$AO24)-ROW())/12+5),AS24)</f>
        <v>0</v>
      </c>
      <c r="AU24" s="15">
        <f ca="1">IF(AND(AQ24+AS24&gt;0,AR24+AT24&gt;0),COUNTIF(AU$6:AU23,"&gt;0")+1,0)</f>
        <v>0</v>
      </c>
      <c r="BE24" s="15">
        <v>1</v>
      </c>
      <c r="BG24" s="18">
        <f t="shared" ref="BG24:BR24" si="41">SUM(H24:H25)</f>
        <v>0</v>
      </c>
      <c r="BH24" s="18">
        <f t="shared" si="41"/>
        <v>0</v>
      </c>
      <c r="BI24" s="18">
        <f t="shared" si="41"/>
        <v>0</v>
      </c>
      <c r="BJ24" s="18">
        <f t="shared" si="41"/>
        <v>0</v>
      </c>
      <c r="BK24" s="18">
        <f t="shared" si="41"/>
        <v>0</v>
      </c>
      <c r="BL24" s="18">
        <f t="shared" si="41"/>
        <v>0</v>
      </c>
      <c r="BM24" s="18">
        <f t="shared" si="41"/>
        <v>0</v>
      </c>
      <c r="BN24" s="18">
        <f t="shared" si="41"/>
        <v>0</v>
      </c>
      <c r="BO24" s="18">
        <f t="shared" si="41"/>
        <v>0</v>
      </c>
      <c r="BP24" s="18">
        <f t="shared" si="41"/>
        <v>0</v>
      </c>
      <c r="BQ24" s="18">
        <f t="shared" si="41"/>
        <v>0</v>
      </c>
      <c r="BR24" s="18">
        <f t="shared" si="41"/>
        <v>0</v>
      </c>
      <c r="BS24" s="16"/>
      <c r="BT24" s="18">
        <f t="shared" ref="BT24:CE24" si="42">SUM(U24:U25)</f>
        <v>0</v>
      </c>
      <c r="BU24" s="18">
        <f t="shared" si="42"/>
        <v>0</v>
      </c>
      <c r="BV24" s="18">
        <f t="shared" si="42"/>
        <v>0</v>
      </c>
      <c r="BW24" s="18">
        <f t="shared" si="42"/>
        <v>0</v>
      </c>
      <c r="BX24" s="18">
        <f t="shared" si="42"/>
        <v>0</v>
      </c>
      <c r="BY24" s="18">
        <f t="shared" si="42"/>
        <v>0</v>
      </c>
      <c r="BZ24" s="18">
        <f t="shared" si="42"/>
        <v>0</v>
      </c>
      <c r="CA24" s="18">
        <f t="shared" si="42"/>
        <v>0</v>
      </c>
      <c r="CB24" s="18">
        <f t="shared" si="42"/>
        <v>0</v>
      </c>
      <c r="CC24" s="18">
        <f t="shared" si="42"/>
        <v>0</v>
      </c>
      <c r="CD24" s="18">
        <f t="shared" si="42"/>
        <v>0</v>
      </c>
      <c r="CE24" s="18">
        <f t="shared" si="42"/>
        <v>0</v>
      </c>
      <c r="CH24" s="19" t="s">
        <v>103</v>
      </c>
      <c r="CI24" s="18">
        <f t="shared" ref="CI24:CT24" si="43">IF(OR($D24="副園長",$D24="教頭",$D24="主任保育士",$D24="主幹教諭",$D24="主幹保育教諭"),0,BG24)</f>
        <v>0</v>
      </c>
      <c r="CJ24" s="18">
        <f t="shared" si="43"/>
        <v>0</v>
      </c>
      <c r="CK24" s="18">
        <f t="shared" si="43"/>
        <v>0</v>
      </c>
      <c r="CL24" s="18">
        <f t="shared" si="43"/>
        <v>0</v>
      </c>
      <c r="CM24" s="18">
        <f t="shared" si="43"/>
        <v>0</v>
      </c>
      <c r="CN24" s="18">
        <f t="shared" si="43"/>
        <v>0</v>
      </c>
      <c r="CO24" s="18">
        <f t="shared" si="43"/>
        <v>0</v>
      </c>
      <c r="CP24" s="18">
        <f t="shared" si="43"/>
        <v>0</v>
      </c>
      <c r="CQ24" s="18">
        <f t="shared" si="43"/>
        <v>0</v>
      </c>
      <c r="CR24" s="18">
        <f t="shared" si="43"/>
        <v>0</v>
      </c>
      <c r="CS24" s="18">
        <f t="shared" si="43"/>
        <v>0</v>
      </c>
      <c r="CT24" s="18">
        <f t="shared" si="43"/>
        <v>0</v>
      </c>
    </row>
    <row r="25" spans="1:98">
      <c r="A25" s="463"/>
      <c r="B25" s="466"/>
      <c r="C25" s="468"/>
      <c r="D25" s="468"/>
      <c r="E25" s="470"/>
      <c r="F25" s="466"/>
      <c r="G25" s="200" t="s">
        <v>102</v>
      </c>
      <c r="H25" s="201"/>
      <c r="I25" s="202" t="str">
        <f t="shared" si="39"/>
        <v/>
      </c>
      <c r="J25" s="202" t="str">
        <f t="shared" si="39"/>
        <v/>
      </c>
      <c r="K25" s="202" t="str">
        <f t="shared" si="39"/>
        <v/>
      </c>
      <c r="L25" s="202" t="str">
        <f t="shared" si="39"/>
        <v/>
      </c>
      <c r="M25" s="202" t="str">
        <f t="shared" si="39"/>
        <v/>
      </c>
      <c r="N25" s="202" t="str">
        <f t="shared" si="39"/>
        <v/>
      </c>
      <c r="O25" s="202" t="str">
        <f t="shared" si="39"/>
        <v/>
      </c>
      <c r="P25" s="202" t="str">
        <f t="shared" si="39"/>
        <v/>
      </c>
      <c r="Q25" s="202" t="str">
        <f t="shared" si="39"/>
        <v/>
      </c>
      <c r="R25" s="202" t="str">
        <f t="shared" si="39"/>
        <v/>
      </c>
      <c r="S25" s="202" t="str">
        <f t="shared" si="39"/>
        <v/>
      </c>
      <c r="T25" s="203">
        <f t="shared" si="2"/>
        <v>0</v>
      </c>
      <c r="U25" s="204"/>
      <c r="V25" s="205" t="str">
        <f t="shared" si="40"/>
        <v/>
      </c>
      <c r="W25" s="205" t="str">
        <f t="shared" si="40"/>
        <v/>
      </c>
      <c r="X25" s="205" t="str">
        <f t="shared" si="40"/>
        <v/>
      </c>
      <c r="Y25" s="205" t="str">
        <f t="shared" si="40"/>
        <v/>
      </c>
      <c r="Z25" s="205" t="str">
        <f t="shared" si="40"/>
        <v/>
      </c>
      <c r="AA25" s="205" t="str">
        <f t="shared" si="40"/>
        <v/>
      </c>
      <c r="AB25" s="205" t="str">
        <f t="shared" si="40"/>
        <v/>
      </c>
      <c r="AC25" s="205" t="str">
        <f t="shared" si="40"/>
        <v/>
      </c>
      <c r="AD25" s="205" t="str">
        <f t="shared" si="40"/>
        <v/>
      </c>
      <c r="AE25" s="205" t="str">
        <f t="shared" si="40"/>
        <v/>
      </c>
      <c r="AF25" s="205" t="str">
        <f t="shared" si="40"/>
        <v/>
      </c>
      <c r="AG25" s="203">
        <f t="shared" si="7"/>
        <v>0</v>
      </c>
      <c r="AH25" s="16"/>
      <c r="AI25" s="16"/>
      <c r="AJ25" s="16"/>
      <c r="AK25" s="16"/>
      <c r="AL25" s="16"/>
      <c r="AM25" s="16"/>
      <c r="AN25" s="15">
        <v>1</v>
      </c>
      <c r="AO25" s="15">
        <v>2</v>
      </c>
      <c r="AP25" s="15">
        <v>8</v>
      </c>
      <c r="AQ25" s="17">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15">
        <f ca="1">COUNTIF(INDIRECT("H"&amp;(ROW()+12*(($AN25-1)*3+$AO25)-ROW())/12+5):INDIRECT("S"&amp;(ROW()+12*(($AN25-1)*3+$AO25)-ROW())/12+5),AQ25)</f>
        <v>0</v>
      </c>
      <c r="AS25" s="17">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15">
        <f ca="1">COUNTIF(INDIRECT("U"&amp;(ROW()+12*(($AN25-1)*3+$AO25)-ROW())/12+5):INDIRECT("AF"&amp;(ROW()+12*(($AN25-1)*3+$AO25)-ROW())/12+5),AS25)</f>
        <v>0</v>
      </c>
      <c r="AU25" s="15">
        <f ca="1">IF(AND(AQ25+AS25&gt;0,AR25+AT25&gt;0),COUNTIF(AU$6:AU24,"&gt;0")+1,0)</f>
        <v>0</v>
      </c>
      <c r="BE25" s="15">
        <v>2</v>
      </c>
      <c r="BF25" s="15" t="s">
        <v>101</v>
      </c>
      <c r="BG25" s="18">
        <f t="shared" ref="BG25:BR25" si="44">IF(BG24+BT24&gt;$AJ$27,1,0)</f>
        <v>0</v>
      </c>
      <c r="BH25" s="18">
        <f t="shared" si="44"/>
        <v>0</v>
      </c>
      <c r="BI25" s="18">
        <f t="shared" si="44"/>
        <v>0</v>
      </c>
      <c r="BJ25" s="18">
        <f t="shared" si="44"/>
        <v>0</v>
      </c>
      <c r="BK25" s="18">
        <f t="shared" si="44"/>
        <v>0</v>
      </c>
      <c r="BL25" s="18">
        <f t="shared" si="44"/>
        <v>0</v>
      </c>
      <c r="BM25" s="18">
        <f t="shared" si="44"/>
        <v>0</v>
      </c>
      <c r="BN25" s="18">
        <f t="shared" si="44"/>
        <v>0</v>
      </c>
      <c r="BO25" s="18">
        <f t="shared" si="44"/>
        <v>0</v>
      </c>
      <c r="BP25" s="18">
        <f t="shared" si="44"/>
        <v>0</v>
      </c>
      <c r="BQ25" s="18">
        <f t="shared" si="44"/>
        <v>0</v>
      </c>
      <c r="BR25" s="18">
        <f t="shared" si="44"/>
        <v>0</v>
      </c>
      <c r="BS25" s="16"/>
      <c r="BT25" s="18"/>
      <c r="BU25" s="18"/>
      <c r="BV25" s="18"/>
      <c r="BW25" s="18"/>
      <c r="BX25" s="18"/>
      <c r="BY25" s="18"/>
      <c r="BZ25" s="18"/>
      <c r="CA25" s="18"/>
      <c r="CB25" s="18"/>
      <c r="CC25" s="18"/>
      <c r="CD25" s="18"/>
      <c r="CE25" s="18"/>
    </row>
    <row r="26" spans="1:98">
      <c r="A26" s="464"/>
      <c r="B26" s="467"/>
      <c r="C26" s="472"/>
      <c r="D26" s="473"/>
      <c r="E26" s="471"/>
      <c r="F26" s="467"/>
      <c r="G26" s="206" t="s">
        <v>551</v>
      </c>
      <c r="H26" s="207"/>
      <c r="I26" s="208"/>
      <c r="J26" s="208"/>
      <c r="K26" s="208"/>
      <c r="L26" s="208"/>
      <c r="M26" s="208"/>
      <c r="N26" s="208"/>
      <c r="O26" s="208"/>
      <c r="P26" s="208"/>
      <c r="Q26" s="208"/>
      <c r="R26" s="208"/>
      <c r="S26" s="208"/>
      <c r="T26" s="209">
        <f t="shared" si="2"/>
        <v>0</v>
      </c>
      <c r="U26" s="210"/>
      <c r="V26" s="211"/>
      <c r="W26" s="211"/>
      <c r="X26" s="211"/>
      <c r="Y26" s="211"/>
      <c r="Z26" s="211"/>
      <c r="AA26" s="211"/>
      <c r="AB26" s="211"/>
      <c r="AC26" s="211"/>
      <c r="AD26" s="211"/>
      <c r="AE26" s="211"/>
      <c r="AF26" s="211"/>
      <c r="AG26" s="209">
        <f t="shared" si="7"/>
        <v>0</v>
      </c>
      <c r="AH26" s="16"/>
      <c r="AI26" s="16"/>
      <c r="AJ26" s="16"/>
      <c r="AK26" s="16"/>
      <c r="AL26" s="16"/>
      <c r="AM26" s="16"/>
      <c r="AN26" s="15">
        <v>1</v>
      </c>
      <c r="AO26" s="15">
        <v>2</v>
      </c>
      <c r="AP26" s="15">
        <v>9</v>
      </c>
      <c r="AQ26" s="17">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15">
        <f ca="1">COUNTIF(INDIRECT("H"&amp;(ROW()+12*(($AN26-1)*3+$AO26)-ROW())/12+5):INDIRECT("S"&amp;(ROW()+12*(($AN26-1)*3+$AO26)-ROW())/12+5),AQ26)</f>
        <v>0</v>
      </c>
      <c r="AS26" s="17">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15">
        <f ca="1">COUNTIF(INDIRECT("U"&amp;(ROW()+12*(($AN26-1)*3+$AO26)-ROW())/12+5):INDIRECT("AF"&amp;(ROW()+12*(($AN26-1)*3+$AO26)-ROW())/12+5),AS26)</f>
        <v>0</v>
      </c>
      <c r="AU26" s="15">
        <f ca="1">IF(AND(AQ26+AS26&gt;0,AR26+AT26&gt;0),COUNTIF(AU$6:AU25,"&gt;0")+1,0)</f>
        <v>0</v>
      </c>
      <c r="BE26" s="15">
        <v>3</v>
      </c>
      <c r="BF26" s="19"/>
      <c r="BG26" s="18"/>
      <c r="BH26" s="18"/>
      <c r="BI26" s="18"/>
      <c r="BJ26" s="18"/>
      <c r="BK26" s="18"/>
      <c r="BL26" s="18"/>
      <c r="BM26" s="18"/>
      <c r="BN26" s="18"/>
      <c r="BO26" s="18"/>
      <c r="BP26" s="18"/>
      <c r="BQ26" s="18"/>
      <c r="BR26" s="18"/>
      <c r="BS26" s="16"/>
      <c r="BT26" s="18"/>
      <c r="BU26" s="18"/>
      <c r="BV26" s="18"/>
      <c r="BW26" s="18"/>
      <c r="BX26" s="18"/>
      <c r="BY26" s="18"/>
      <c r="BZ26" s="18"/>
      <c r="CA26" s="18"/>
      <c r="CB26" s="18"/>
      <c r="CC26" s="18"/>
      <c r="CD26" s="18"/>
      <c r="CE26" s="18"/>
    </row>
    <row r="27" spans="1:98">
      <c r="A27" s="462">
        <v>8</v>
      </c>
      <c r="B27" s="465"/>
      <c r="C27" s="465"/>
      <c r="D27" s="465"/>
      <c r="E27" s="469"/>
      <c r="F27" s="465"/>
      <c r="G27" s="194" t="s">
        <v>104</v>
      </c>
      <c r="H27" s="195"/>
      <c r="I27" s="196" t="str">
        <f t="shared" ref="I27:S28" si="45">IF(H27="","",H27)</f>
        <v/>
      </c>
      <c r="J27" s="196" t="str">
        <f t="shared" si="45"/>
        <v/>
      </c>
      <c r="K27" s="196" t="str">
        <f t="shared" si="45"/>
        <v/>
      </c>
      <c r="L27" s="196" t="str">
        <f t="shared" si="45"/>
        <v/>
      </c>
      <c r="M27" s="196" t="str">
        <f t="shared" si="45"/>
        <v/>
      </c>
      <c r="N27" s="196" t="str">
        <f t="shared" si="45"/>
        <v/>
      </c>
      <c r="O27" s="196" t="str">
        <f t="shared" si="45"/>
        <v/>
      </c>
      <c r="P27" s="196" t="str">
        <f t="shared" si="45"/>
        <v/>
      </c>
      <c r="Q27" s="196" t="str">
        <f t="shared" si="45"/>
        <v/>
      </c>
      <c r="R27" s="196" t="str">
        <f t="shared" si="45"/>
        <v/>
      </c>
      <c r="S27" s="196" t="str">
        <f t="shared" si="45"/>
        <v/>
      </c>
      <c r="T27" s="197">
        <f t="shared" si="2"/>
        <v>0</v>
      </c>
      <c r="U27" s="198"/>
      <c r="V27" s="199" t="str">
        <f t="shared" ref="V27:AF28" si="46">IF(U27="","",U27)</f>
        <v/>
      </c>
      <c r="W27" s="199" t="str">
        <f t="shared" si="46"/>
        <v/>
      </c>
      <c r="X27" s="199" t="str">
        <f t="shared" si="46"/>
        <v/>
      </c>
      <c r="Y27" s="199" t="str">
        <f t="shared" si="46"/>
        <v/>
      </c>
      <c r="Z27" s="199" t="str">
        <f t="shared" si="46"/>
        <v/>
      </c>
      <c r="AA27" s="199" t="str">
        <f t="shared" si="46"/>
        <v/>
      </c>
      <c r="AB27" s="199" t="str">
        <f t="shared" si="46"/>
        <v/>
      </c>
      <c r="AC27" s="199" t="str">
        <f t="shared" si="46"/>
        <v/>
      </c>
      <c r="AD27" s="199" t="str">
        <f t="shared" si="46"/>
        <v/>
      </c>
      <c r="AE27" s="199" t="str">
        <f t="shared" si="46"/>
        <v/>
      </c>
      <c r="AF27" s="199" t="str">
        <f t="shared" si="46"/>
        <v/>
      </c>
      <c r="AG27" s="197">
        <f t="shared" si="7"/>
        <v>0</v>
      </c>
      <c r="AH27" s="16"/>
      <c r="AI27" s="342" t="s">
        <v>578</v>
      </c>
      <c r="AJ27" s="32">
        <v>40000</v>
      </c>
      <c r="AK27" s="16"/>
      <c r="AL27" s="16"/>
      <c r="AM27" s="16"/>
      <c r="AN27" s="15">
        <v>1</v>
      </c>
      <c r="AO27" s="15">
        <v>2</v>
      </c>
      <c r="AP27" s="15">
        <v>10</v>
      </c>
      <c r="AQ27" s="17">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15">
        <f ca="1">COUNTIF(INDIRECT("H"&amp;(ROW()+12*(($AN27-1)*3+$AO27)-ROW())/12+5):INDIRECT("S"&amp;(ROW()+12*(($AN27-1)*3+$AO27)-ROW())/12+5),AQ27)</f>
        <v>0</v>
      </c>
      <c r="AS27" s="17">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15">
        <f ca="1">COUNTIF(INDIRECT("U"&amp;(ROW()+12*(($AN27-1)*3+$AO27)-ROW())/12+5):INDIRECT("AF"&amp;(ROW()+12*(($AN27-1)*3+$AO27)-ROW())/12+5),AS27)</f>
        <v>0</v>
      </c>
      <c r="AU27" s="15">
        <f ca="1">IF(AND(AQ27+AS27&gt;0,AR27+AT27&gt;0),COUNTIF(AU$6:AU26,"&gt;0")+1,0)</f>
        <v>0</v>
      </c>
      <c r="BE27" s="15">
        <v>1</v>
      </c>
      <c r="BG27" s="18">
        <f t="shared" ref="BG27:BR27" si="47">SUM(H27:H28)</f>
        <v>0</v>
      </c>
      <c r="BH27" s="18">
        <f t="shared" si="47"/>
        <v>0</v>
      </c>
      <c r="BI27" s="18">
        <f t="shared" si="47"/>
        <v>0</v>
      </c>
      <c r="BJ27" s="18">
        <f t="shared" si="47"/>
        <v>0</v>
      </c>
      <c r="BK27" s="18">
        <f t="shared" si="47"/>
        <v>0</v>
      </c>
      <c r="BL27" s="18">
        <f t="shared" si="47"/>
        <v>0</v>
      </c>
      <c r="BM27" s="18">
        <f t="shared" si="47"/>
        <v>0</v>
      </c>
      <c r="BN27" s="18">
        <f t="shared" si="47"/>
        <v>0</v>
      </c>
      <c r="BO27" s="18">
        <f t="shared" si="47"/>
        <v>0</v>
      </c>
      <c r="BP27" s="18">
        <f t="shared" si="47"/>
        <v>0</v>
      </c>
      <c r="BQ27" s="18">
        <f t="shared" si="47"/>
        <v>0</v>
      </c>
      <c r="BR27" s="18">
        <f t="shared" si="47"/>
        <v>0</v>
      </c>
      <c r="BS27" s="16"/>
      <c r="BT27" s="18">
        <f t="shared" ref="BT27:CE27" si="48">SUM(U27:U28)</f>
        <v>0</v>
      </c>
      <c r="BU27" s="18">
        <f t="shared" si="48"/>
        <v>0</v>
      </c>
      <c r="BV27" s="18">
        <f t="shared" si="48"/>
        <v>0</v>
      </c>
      <c r="BW27" s="18">
        <f t="shared" si="48"/>
        <v>0</v>
      </c>
      <c r="BX27" s="18">
        <f t="shared" si="48"/>
        <v>0</v>
      </c>
      <c r="BY27" s="18">
        <f t="shared" si="48"/>
        <v>0</v>
      </c>
      <c r="BZ27" s="18">
        <f t="shared" si="48"/>
        <v>0</v>
      </c>
      <c r="CA27" s="18">
        <f t="shared" si="48"/>
        <v>0</v>
      </c>
      <c r="CB27" s="18">
        <f t="shared" si="48"/>
        <v>0</v>
      </c>
      <c r="CC27" s="18">
        <f t="shared" si="48"/>
        <v>0</v>
      </c>
      <c r="CD27" s="18">
        <f t="shared" si="48"/>
        <v>0</v>
      </c>
      <c r="CE27" s="18">
        <f t="shared" si="48"/>
        <v>0</v>
      </c>
      <c r="CH27" s="19" t="s">
        <v>103</v>
      </c>
      <c r="CI27" s="18">
        <f t="shared" ref="CI27:CT27" si="49">IF(OR($D27="副園長",$D27="教頭",$D27="主任保育士",$D27="主幹教諭",$D27="主幹保育教諭"),0,BG27)</f>
        <v>0</v>
      </c>
      <c r="CJ27" s="18">
        <f t="shared" si="49"/>
        <v>0</v>
      </c>
      <c r="CK27" s="18">
        <f t="shared" si="49"/>
        <v>0</v>
      </c>
      <c r="CL27" s="18">
        <f t="shared" si="49"/>
        <v>0</v>
      </c>
      <c r="CM27" s="18">
        <f t="shared" si="49"/>
        <v>0</v>
      </c>
      <c r="CN27" s="18">
        <f t="shared" si="49"/>
        <v>0</v>
      </c>
      <c r="CO27" s="18">
        <f t="shared" si="49"/>
        <v>0</v>
      </c>
      <c r="CP27" s="18">
        <f t="shared" si="49"/>
        <v>0</v>
      </c>
      <c r="CQ27" s="18">
        <f t="shared" si="49"/>
        <v>0</v>
      </c>
      <c r="CR27" s="18">
        <f t="shared" si="49"/>
        <v>0</v>
      </c>
      <c r="CS27" s="18">
        <f t="shared" si="49"/>
        <v>0</v>
      </c>
      <c r="CT27" s="18">
        <f t="shared" si="49"/>
        <v>0</v>
      </c>
    </row>
    <row r="28" spans="1:98">
      <c r="A28" s="463"/>
      <c r="B28" s="466"/>
      <c r="C28" s="468"/>
      <c r="D28" s="468"/>
      <c r="E28" s="470"/>
      <c r="F28" s="466"/>
      <c r="G28" s="200" t="s">
        <v>102</v>
      </c>
      <c r="H28" s="201"/>
      <c r="I28" s="202" t="str">
        <f t="shared" si="45"/>
        <v/>
      </c>
      <c r="J28" s="202" t="str">
        <f t="shared" si="45"/>
        <v/>
      </c>
      <c r="K28" s="202" t="str">
        <f t="shared" si="45"/>
        <v/>
      </c>
      <c r="L28" s="202" t="str">
        <f t="shared" si="45"/>
        <v/>
      </c>
      <c r="M28" s="202" t="str">
        <f t="shared" si="45"/>
        <v/>
      </c>
      <c r="N28" s="202" t="str">
        <f t="shared" si="45"/>
        <v/>
      </c>
      <c r="O28" s="202" t="str">
        <f t="shared" si="45"/>
        <v/>
      </c>
      <c r="P28" s="202" t="str">
        <f t="shared" si="45"/>
        <v/>
      </c>
      <c r="Q28" s="202" t="str">
        <f t="shared" si="45"/>
        <v/>
      </c>
      <c r="R28" s="202" t="str">
        <f t="shared" si="45"/>
        <v/>
      </c>
      <c r="S28" s="202" t="str">
        <f t="shared" si="45"/>
        <v/>
      </c>
      <c r="T28" s="203">
        <f t="shared" si="2"/>
        <v>0</v>
      </c>
      <c r="U28" s="204"/>
      <c r="V28" s="205" t="str">
        <f t="shared" si="46"/>
        <v/>
      </c>
      <c r="W28" s="205" t="str">
        <f t="shared" si="46"/>
        <v/>
      </c>
      <c r="X28" s="205" t="str">
        <f t="shared" si="46"/>
        <v/>
      </c>
      <c r="Y28" s="205" t="str">
        <f t="shared" si="46"/>
        <v/>
      </c>
      <c r="Z28" s="205" t="str">
        <f t="shared" si="46"/>
        <v/>
      </c>
      <c r="AA28" s="205" t="str">
        <f t="shared" si="46"/>
        <v/>
      </c>
      <c r="AB28" s="205" t="str">
        <f t="shared" si="46"/>
        <v/>
      </c>
      <c r="AC28" s="205" t="str">
        <f t="shared" si="46"/>
        <v/>
      </c>
      <c r="AD28" s="205" t="str">
        <f t="shared" si="46"/>
        <v/>
      </c>
      <c r="AE28" s="205" t="str">
        <f t="shared" si="46"/>
        <v/>
      </c>
      <c r="AF28" s="205" t="str">
        <f t="shared" si="46"/>
        <v/>
      </c>
      <c r="AG28" s="203">
        <f t="shared" si="7"/>
        <v>0</v>
      </c>
      <c r="AH28" s="16"/>
      <c r="AI28" s="343" t="s">
        <v>579</v>
      </c>
      <c r="AJ28" s="32">
        <v>5000</v>
      </c>
      <c r="AK28" s="16"/>
      <c r="AL28" s="16"/>
      <c r="AM28" s="16"/>
      <c r="AN28" s="15">
        <v>1</v>
      </c>
      <c r="AO28" s="15">
        <v>2</v>
      </c>
      <c r="AP28" s="15">
        <v>11</v>
      </c>
      <c r="AQ28" s="17">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15">
        <f ca="1">COUNTIF(INDIRECT("H"&amp;(ROW()+12*(($AN28-1)*3+$AO28)-ROW())/12+5):INDIRECT("S"&amp;(ROW()+12*(($AN28-1)*3+$AO28)-ROW())/12+5),AQ28)</f>
        <v>0</v>
      </c>
      <c r="AS28" s="17">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15">
        <f ca="1">COUNTIF(INDIRECT("U"&amp;(ROW()+12*(($AN28-1)*3+$AO28)-ROW())/12+5):INDIRECT("AF"&amp;(ROW()+12*(($AN28-1)*3+$AO28)-ROW())/12+5),AS28)</f>
        <v>0</v>
      </c>
      <c r="AU28" s="15">
        <f ca="1">IF(AND(AQ28+AS28&gt;0,AR28+AT28&gt;0),COUNTIF(AU$6:AU27,"&gt;0")+1,0)</f>
        <v>0</v>
      </c>
      <c r="BE28" s="15">
        <v>2</v>
      </c>
      <c r="BF28" s="15" t="s">
        <v>101</v>
      </c>
      <c r="BG28" s="18">
        <f t="shared" ref="BG28:BR28" si="50">IF(BG27+BT27&gt;$AJ$27,1,0)</f>
        <v>0</v>
      </c>
      <c r="BH28" s="18">
        <f t="shared" si="50"/>
        <v>0</v>
      </c>
      <c r="BI28" s="18">
        <f t="shared" si="50"/>
        <v>0</v>
      </c>
      <c r="BJ28" s="18">
        <f t="shared" si="50"/>
        <v>0</v>
      </c>
      <c r="BK28" s="18">
        <f t="shared" si="50"/>
        <v>0</v>
      </c>
      <c r="BL28" s="18">
        <f t="shared" si="50"/>
        <v>0</v>
      </c>
      <c r="BM28" s="18">
        <f t="shared" si="50"/>
        <v>0</v>
      </c>
      <c r="BN28" s="18">
        <f t="shared" si="50"/>
        <v>0</v>
      </c>
      <c r="BO28" s="18">
        <f t="shared" si="50"/>
        <v>0</v>
      </c>
      <c r="BP28" s="18">
        <f t="shared" si="50"/>
        <v>0</v>
      </c>
      <c r="BQ28" s="18">
        <f t="shared" si="50"/>
        <v>0</v>
      </c>
      <c r="BR28" s="18">
        <f t="shared" si="50"/>
        <v>0</v>
      </c>
      <c r="BS28" s="16"/>
      <c r="BT28" s="18"/>
      <c r="BU28" s="18"/>
      <c r="BV28" s="18"/>
      <c r="BW28" s="18"/>
      <c r="BX28" s="18"/>
      <c r="BY28" s="18"/>
      <c r="BZ28" s="18"/>
      <c r="CA28" s="18"/>
      <c r="CB28" s="18"/>
      <c r="CC28" s="18"/>
      <c r="CD28" s="18"/>
      <c r="CE28" s="18"/>
    </row>
    <row r="29" spans="1:98">
      <c r="A29" s="464"/>
      <c r="B29" s="467"/>
      <c r="C29" s="472"/>
      <c r="D29" s="473"/>
      <c r="E29" s="471"/>
      <c r="F29" s="467"/>
      <c r="G29" s="206" t="s">
        <v>551</v>
      </c>
      <c r="H29" s="207"/>
      <c r="I29" s="208"/>
      <c r="J29" s="208"/>
      <c r="K29" s="208"/>
      <c r="L29" s="208"/>
      <c r="M29" s="208"/>
      <c r="N29" s="208"/>
      <c r="O29" s="208"/>
      <c r="P29" s="208"/>
      <c r="Q29" s="208"/>
      <c r="R29" s="208"/>
      <c r="S29" s="208"/>
      <c r="T29" s="209">
        <f t="shared" si="2"/>
        <v>0</v>
      </c>
      <c r="U29" s="210"/>
      <c r="V29" s="211"/>
      <c r="W29" s="211"/>
      <c r="X29" s="211"/>
      <c r="Y29" s="211"/>
      <c r="Z29" s="211"/>
      <c r="AA29" s="211"/>
      <c r="AB29" s="211"/>
      <c r="AC29" s="211"/>
      <c r="AD29" s="211"/>
      <c r="AE29" s="211"/>
      <c r="AF29" s="211"/>
      <c r="AG29" s="209">
        <f t="shared" si="7"/>
        <v>0</v>
      </c>
      <c r="AH29" s="16"/>
      <c r="AI29" s="31" t="s">
        <v>142</v>
      </c>
      <c r="AJ29" s="32">
        <v>40000</v>
      </c>
      <c r="AK29" s="16"/>
      <c r="AL29" s="16"/>
      <c r="AM29" s="16"/>
      <c r="AN29" s="15">
        <v>1</v>
      </c>
      <c r="AO29" s="15">
        <v>2</v>
      </c>
      <c r="AP29" s="15">
        <v>12</v>
      </c>
      <c r="AQ29" s="17">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15">
        <f ca="1">COUNTIF(INDIRECT("H"&amp;(ROW()+12*(($AN29-1)*3+$AO29)-ROW())/12+5):INDIRECT("S"&amp;(ROW()+12*(($AN29-1)*3+$AO29)-ROW())/12+5),AQ29)</f>
        <v>0</v>
      </c>
      <c r="AS29" s="17">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15">
        <f ca="1">COUNTIF(INDIRECT("U"&amp;(ROW()+12*(($AN29-1)*3+$AO29)-ROW())/12+5):INDIRECT("AF"&amp;(ROW()+12*(($AN29-1)*3+$AO29)-ROW())/12+5),AS29)</f>
        <v>0</v>
      </c>
      <c r="AU29" s="15">
        <f ca="1">IF(AND(AQ29+AS29&gt;0,AR29+AT29&gt;0),COUNTIF(AU$6:AU28,"&gt;0")+1,0)</f>
        <v>0</v>
      </c>
      <c r="BE29" s="15">
        <v>3</v>
      </c>
      <c r="BF29" s="19"/>
      <c r="BG29" s="18"/>
      <c r="BH29" s="18"/>
      <c r="BI29" s="18"/>
      <c r="BJ29" s="18"/>
      <c r="BK29" s="18"/>
      <c r="BL29" s="18"/>
      <c r="BM29" s="18"/>
      <c r="BN29" s="18"/>
      <c r="BO29" s="18"/>
      <c r="BP29" s="18"/>
      <c r="BQ29" s="18"/>
      <c r="BR29" s="18"/>
    </row>
    <row r="30" spans="1:98">
      <c r="A30" s="462">
        <v>9</v>
      </c>
      <c r="B30" s="465"/>
      <c r="C30" s="465"/>
      <c r="D30" s="465"/>
      <c r="E30" s="469"/>
      <c r="F30" s="465"/>
      <c r="G30" s="194" t="s">
        <v>104</v>
      </c>
      <c r="H30" s="195"/>
      <c r="I30" s="196" t="str">
        <f t="shared" ref="I30:S31" si="51">IF(H30="","",H30)</f>
        <v/>
      </c>
      <c r="J30" s="196" t="str">
        <f t="shared" si="51"/>
        <v/>
      </c>
      <c r="K30" s="196" t="str">
        <f t="shared" si="51"/>
        <v/>
      </c>
      <c r="L30" s="196" t="str">
        <f t="shared" si="51"/>
        <v/>
      </c>
      <c r="M30" s="196" t="str">
        <f t="shared" si="51"/>
        <v/>
      </c>
      <c r="N30" s="196" t="str">
        <f t="shared" si="51"/>
        <v/>
      </c>
      <c r="O30" s="196" t="str">
        <f t="shared" si="51"/>
        <v/>
      </c>
      <c r="P30" s="196" t="str">
        <f t="shared" si="51"/>
        <v/>
      </c>
      <c r="Q30" s="196" t="str">
        <f t="shared" si="51"/>
        <v/>
      </c>
      <c r="R30" s="196" t="str">
        <f t="shared" si="51"/>
        <v/>
      </c>
      <c r="S30" s="196" t="str">
        <f t="shared" si="51"/>
        <v/>
      </c>
      <c r="T30" s="197">
        <f t="shared" si="2"/>
        <v>0</v>
      </c>
      <c r="U30" s="198"/>
      <c r="V30" s="199" t="str">
        <f t="shared" ref="V30:AF31" si="52">IF(U30="","",U30)</f>
        <v/>
      </c>
      <c r="W30" s="199" t="str">
        <f t="shared" si="52"/>
        <v/>
      </c>
      <c r="X30" s="199" t="str">
        <f t="shared" si="52"/>
        <v/>
      </c>
      <c r="Y30" s="199" t="str">
        <f t="shared" si="52"/>
        <v/>
      </c>
      <c r="Z30" s="199" t="str">
        <f t="shared" si="52"/>
        <v/>
      </c>
      <c r="AA30" s="199" t="str">
        <f t="shared" si="52"/>
        <v/>
      </c>
      <c r="AB30" s="199" t="str">
        <f t="shared" si="52"/>
        <v/>
      </c>
      <c r="AC30" s="199" t="str">
        <f t="shared" si="52"/>
        <v/>
      </c>
      <c r="AD30" s="199" t="str">
        <f t="shared" si="52"/>
        <v/>
      </c>
      <c r="AE30" s="199" t="str">
        <f t="shared" si="52"/>
        <v/>
      </c>
      <c r="AF30" s="199" t="str">
        <f t="shared" si="52"/>
        <v/>
      </c>
      <c r="AG30" s="197">
        <f t="shared" si="7"/>
        <v>0</v>
      </c>
      <c r="AH30" s="16"/>
      <c r="AI30" s="16"/>
      <c r="AJ30" s="16"/>
      <c r="AK30" s="16"/>
      <c r="AL30" s="16"/>
      <c r="AM30" s="16"/>
      <c r="AN30" s="15">
        <v>1</v>
      </c>
      <c r="AO30" s="15">
        <v>3</v>
      </c>
      <c r="AP30" s="15">
        <v>1</v>
      </c>
      <c r="AQ30" s="17">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15">
        <f ca="1">COUNTIF(INDIRECT("H"&amp;(ROW()+12*(($AN30-1)*3+$AO30)-ROW())/12+5):INDIRECT("S"&amp;(ROW()+12*(($AN30-1)*3+$AO30)-ROW())/12+5),AQ30)</f>
        <v>0</v>
      </c>
      <c r="AS30" s="17">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15">
        <f ca="1">COUNTIF(INDIRECT("U"&amp;(ROW()+12*(($AN30-1)*3+$AO30)-ROW())/12+5):INDIRECT("AF"&amp;(ROW()+12*(($AN30-1)*3+$AO30)-ROW())/12+5),AS30)</f>
        <v>0</v>
      </c>
      <c r="AU30" s="15">
        <f ca="1">IF(AND(AQ30+AS30&gt;0,AR30+AT30&gt;0),COUNTIF(AU$6:AU29,"&gt;0")+1,0)</f>
        <v>0</v>
      </c>
      <c r="BE30" s="15">
        <v>1</v>
      </c>
      <c r="BG30" s="18">
        <f t="shared" ref="BG30:BR30" si="53">SUM(H30:H31)</f>
        <v>0</v>
      </c>
      <c r="BH30" s="18">
        <f t="shared" si="53"/>
        <v>0</v>
      </c>
      <c r="BI30" s="18">
        <f t="shared" si="53"/>
        <v>0</v>
      </c>
      <c r="BJ30" s="18">
        <f t="shared" si="53"/>
        <v>0</v>
      </c>
      <c r="BK30" s="18">
        <f t="shared" si="53"/>
        <v>0</v>
      </c>
      <c r="BL30" s="18">
        <f t="shared" si="53"/>
        <v>0</v>
      </c>
      <c r="BM30" s="18">
        <f t="shared" si="53"/>
        <v>0</v>
      </c>
      <c r="BN30" s="18">
        <f t="shared" si="53"/>
        <v>0</v>
      </c>
      <c r="BO30" s="18">
        <f t="shared" si="53"/>
        <v>0</v>
      </c>
      <c r="BP30" s="18">
        <f t="shared" si="53"/>
        <v>0</v>
      </c>
      <c r="BQ30" s="18">
        <f t="shared" si="53"/>
        <v>0</v>
      </c>
      <c r="BR30" s="18">
        <f t="shared" si="53"/>
        <v>0</v>
      </c>
      <c r="BS30" s="16"/>
      <c r="BT30" s="18">
        <f t="shared" ref="BT30:CE30" si="54">SUM(U30:U31)</f>
        <v>0</v>
      </c>
      <c r="BU30" s="18">
        <f t="shared" si="54"/>
        <v>0</v>
      </c>
      <c r="BV30" s="18">
        <f t="shared" si="54"/>
        <v>0</v>
      </c>
      <c r="BW30" s="18">
        <f t="shared" si="54"/>
        <v>0</v>
      </c>
      <c r="BX30" s="18">
        <f t="shared" si="54"/>
        <v>0</v>
      </c>
      <c r="BY30" s="18">
        <f t="shared" si="54"/>
        <v>0</v>
      </c>
      <c r="BZ30" s="18">
        <f t="shared" si="54"/>
        <v>0</v>
      </c>
      <c r="CA30" s="18">
        <f t="shared" si="54"/>
        <v>0</v>
      </c>
      <c r="CB30" s="18">
        <f t="shared" si="54"/>
        <v>0</v>
      </c>
      <c r="CC30" s="18">
        <f t="shared" si="54"/>
        <v>0</v>
      </c>
      <c r="CD30" s="18">
        <f t="shared" si="54"/>
        <v>0</v>
      </c>
      <c r="CE30" s="18">
        <f t="shared" si="54"/>
        <v>0</v>
      </c>
      <c r="CH30" s="19" t="s">
        <v>103</v>
      </c>
      <c r="CI30" s="18">
        <f t="shared" ref="CI30:CT30" si="55">IF(OR($D30="副園長",$D30="教頭",$D30="主任保育士",$D30="主幹教諭",$D30="主幹保育教諭"),0,BG30)</f>
        <v>0</v>
      </c>
      <c r="CJ30" s="18">
        <f t="shared" si="55"/>
        <v>0</v>
      </c>
      <c r="CK30" s="18">
        <f t="shared" si="55"/>
        <v>0</v>
      </c>
      <c r="CL30" s="18">
        <f t="shared" si="55"/>
        <v>0</v>
      </c>
      <c r="CM30" s="18">
        <f t="shared" si="55"/>
        <v>0</v>
      </c>
      <c r="CN30" s="18">
        <f t="shared" si="55"/>
        <v>0</v>
      </c>
      <c r="CO30" s="18">
        <f t="shared" si="55"/>
        <v>0</v>
      </c>
      <c r="CP30" s="18">
        <f t="shared" si="55"/>
        <v>0</v>
      </c>
      <c r="CQ30" s="18">
        <f t="shared" si="55"/>
        <v>0</v>
      </c>
      <c r="CR30" s="18">
        <f t="shared" si="55"/>
        <v>0</v>
      </c>
      <c r="CS30" s="18">
        <f t="shared" si="55"/>
        <v>0</v>
      </c>
      <c r="CT30" s="18">
        <f t="shared" si="55"/>
        <v>0</v>
      </c>
    </row>
    <row r="31" spans="1:98">
      <c r="A31" s="463"/>
      <c r="B31" s="466"/>
      <c r="C31" s="468"/>
      <c r="D31" s="468"/>
      <c r="E31" s="470"/>
      <c r="F31" s="466"/>
      <c r="G31" s="200" t="s">
        <v>102</v>
      </c>
      <c r="H31" s="201"/>
      <c r="I31" s="202" t="str">
        <f t="shared" si="51"/>
        <v/>
      </c>
      <c r="J31" s="202" t="str">
        <f t="shared" si="51"/>
        <v/>
      </c>
      <c r="K31" s="202" t="str">
        <f t="shared" si="51"/>
        <v/>
      </c>
      <c r="L31" s="202" t="str">
        <f t="shared" si="51"/>
        <v/>
      </c>
      <c r="M31" s="202" t="str">
        <f t="shared" si="51"/>
        <v/>
      </c>
      <c r="N31" s="202" t="str">
        <f t="shared" si="51"/>
        <v/>
      </c>
      <c r="O31" s="202" t="str">
        <f t="shared" si="51"/>
        <v/>
      </c>
      <c r="P31" s="202" t="str">
        <f t="shared" si="51"/>
        <v/>
      </c>
      <c r="Q31" s="202" t="str">
        <f t="shared" si="51"/>
        <v/>
      </c>
      <c r="R31" s="202" t="str">
        <f t="shared" si="51"/>
        <v/>
      </c>
      <c r="S31" s="202" t="str">
        <f t="shared" si="51"/>
        <v/>
      </c>
      <c r="T31" s="203">
        <f t="shared" si="2"/>
        <v>0</v>
      </c>
      <c r="U31" s="204"/>
      <c r="V31" s="205" t="str">
        <f t="shared" si="52"/>
        <v/>
      </c>
      <c r="W31" s="205" t="str">
        <f t="shared" si="52"/>
        <v/>
      </c>
      <c r="X31" s="205" t="str">
        <f t="shared" si="52"/>
        <v/>
      </c>
      <c r="Y31" s="205" t="str">
        <f t="shared" si="52"/>
        <v/>
      </c>
      <c r="Z31" s="205" t="str">
        <f t="shared" si="52"/>
        <v/>
      </c>
      <c r="AA31" s="205" t="str">
        <f t="shared" si="52"/>
        <v/>
      </c>
      <c r="AB31" s="205" t="str">
        <f t="shared" si="52"/>
        <v/>
      </c>
      <c r="AC31" s="205" t="str">
        <f t="shared" si="52"/>
        <v/>
      </c>
      <c r="AD31" s="205" t="str">
        <f t="shared" si="52"/>
        <v/>
      </c>
      <c r="AE31" s="205" t="str">
        <f t="shared" si="52"/>
        <v/>
      </c>
      <c r="AF31" s="205" t="str">
        <f t="shared" si="52"/>
        <v/>
      </c>
      <c r="AG31" s="203">
        <f t="shared" si="7"/>
        <v>0</v>
      </c>
      <c r="AH31" s="16"/>
      <c r="AI31" s="16"/>
      <c r="AJ31" s="16"/>
      <c r="AK31" s="16"/>
      <c r="AL31" s="16"/>
      <c r="AM31" s="16"/>
      <c r="AN31" s="15">
        <v>1</v>
      </c>
      <c r="AO31" s="15">
        <v>3</v>
      </c>
      <c r="AP31" s="15">
        <v>2</v>
      </c>
      <c r="AQ31" s="17">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15">
        <f ca="1">COUNTIF(INDIRECT("H"&amp;(ROW()+12*(($AN31-1)*3+$AO31)-ROW())/12+5):INDIRECT("S"&amp;(ROW()+12*(($AN31-1)*3+$AO31)-ROW())/12+5),AQ31)</f>
        <v>0</v>
      </c>
      <c r="AS31" s="17">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15">
        <f ca="1">COUNTIF(INDIRECT("U"&amp;(ROW()+12*(($AN31-1)*3+$AO31)-ROW())/12+5):INDIRECT("AF"&amp;(ROW()+12*(($AN31-1)*3+$AO31)-ROW())/12+5),AS31)</f>
        <v>0</v>
      </c>
      <c r="AU31" s="15">
        <f ca="1">IF(AND(AQ31+AS31&gt;0,AR31+AT31&gt;0),COUNTIF(AU$6:AU30,"&gt;0")+1,0)</f>
        <v>0</v>
      </c>
      <c r="BE31" s="15">
        <v>2</v>
      </c>
      <c r="BF31" s="15" t="s">
        <v>101</v>
      </c>
      <c r="BG31" s="18">
        <f t="shared" ref="BG31:BR31" si="56">IF(BG30+BT30&gt;$AJ$27,1,0)</f>
        <v>0</v>
      </c>
      <c r="BH31" s="18">
        <f t="shared" si="56"/>
        <v>0</v>
      </c>
      <c r="BI31" s="18">
        <f t="shared" si="56"/>
        <v>0</v>
      </c>
      <c r="BJ31" s="18">
        <f t="shared" si="56"/>
        <v>0</v>
      </c>
      <c r="BK31" s="18">
        <f t="shared" si="56"/>
        <v>0</v>
      </c>
      <c r="BL31" s="18">
        <f t="shared" si="56"/>
        <v>0</v>
      </c>
      <c r="BM31" s="18">
        <f t="shared" si="56"/>
        <v>0</v>
      </c>
      <c r="BN31" s="18">
        <f t="shared" si="56"/>
        <v>0</v>
      </c>
      <c r="BO31" s="18">
        <f t="shared" si="56"/>
        <v>0</v>
      </c>
      <c r="BP31" s="18">
        <f t="shared" si="56"/>
        <v>0</v>
      </c>
      <c r="BQ31" s="18">
        <f t="shared" si="56"/>
        <v>0</v>
      </c>
      <c r="BR31" s="18">
        <f t="shared" si="56"/>
        <v>0</v>
      </c>
      <c r="BS31" s="16"/>
      <c r="BT31" s="18"/>
      <c r="BU31" s="18"/>
      <c r="BV31" s="18"/>
      <c r="BW31" s="18"/>
      <c r="BX31" s="18"/>
      <c r="BY31" s="18"/>
      <c r="BZ31" s="18"/>
      <c r="CA31" s="18"/>
      <c r="CB31" s="18"/>
      <c r="CC31" s="18"/>
      <c r="CD31" s="18"/>
      <c r="CE31" s="18"/>
    </row>
    <row r="32" spans="1:98">
      <c r="A32" s="464"/>
      <c r="B32" s="467"/>
      <c r="C32" s="472"/>
      <c r="D32" s="473"/>
      <c r="E32" s="471"/>
      <c r="F32" s="467"/>
      <c r="G32" s="206" t="s">
        <v>551</v>
      </c>
      <c r="H32" s="207"/>
      <c r="I32" s="208"/>
      <c r="J32" s="208"/>
      <c r="K32" s="208"/>
      <c r="L32" s="208"/>
      <c r="M32" s="208"/>
      <c r="N32" s="208"/>
      <c r="O32" s="208"/>
      <c r="P32" s="208"/>
      <c r="Q32" s="208"/>
      <c r="R32" s="208"/>
      <c r="S32" s="208"/>
      <c r="T32" s="209">
        <f t="shared" si="2"/>
        <v>0</v>
      </c>
      <c r="U32" s="210"/>
      <c r="V32" s="211"/>
      <c r="W32" s="211"/>
      <c r="X32" s="211"/>
      <c r="Y32" s="211"/>
      <c r="Z32" s="211"/>
      <c r="AA32" s="211"/>
      <c r="AB32" s="211"/>
      <c r="AC32" s="211"/>
      <c r="AD32" s="211"/>
      <c r="AE32" s="211"/>
      <c r="AF32" s="211"/>
      <c r="AG32" s="209">
        <f t="shared" si="7"/>
        <v>0</v>
      </c>
      <c r="AH32" s="16"/>
      <c r="AI32" s="16"/>
      <c r="AJ32" s="16"/>
      <c r="AK32" s="16"/>
      <c r="AL32" s="16"/>
      <c r="AM32" s="16"/>
      <c r="AN32" s="15">
        <v>1</v>
      </c>
      <c r="AO32" s="15">
        <v>3</v>
      </c>
      <c r="AP32" s="15">
        <v>3</v>
      </c>
      <c r="AQ32" s="17">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15">
        <f ca="1">COUNTIF(INDIRECT("H"&amp;(ROW()+12*(($AN32-1)*3+$AO32)-ROW())/12+5):INDIRECT("S"&amp;(ROW()+12*(($AN32-1)*3+$AO32)-ROW())/12+5),AQ32)</f>
        <v>0</v>
      </c>
      <c r="AS32" s="17">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15">
        <f ca="1">COUNTIF(INDIRECT("U"&amp;(ROW()+12*(($AN32-1)*3+$AO32)-ROW())/12+5):INDIRECT("AF"&amp;(ROW()+12*(($AN32-1)*3+$AO32)-ROW())/12+5),AS32)</f>
        <v>0</v>
      </c>
      <c r="AU32" s="15">
        <f ca="1">IF(AND(AQ32+AS32&gt;0,AR32+AT32&gt;0),COUNTIF(AU$6:AU31,"&gt;0")+1,0)</f>
        <v>0</v>
      </c>
      <c r="BE32" s="15">
        <v>3</v>
      </c>
      <c r="BF32" s="19"/>
      <c r="BG32" s="18"/>
      <c r="BH32" s="18"/>
      <c r="BI32" s="18"/>
      <c r="BJ32" s="18"/>
      <c r="BK32" s="18"/>
      <c r="BL32" s="18"/>
      <c r="BM32" s="18"/>
      <c r="BN32" s="18"/>
      <c r="BO32" s="18"/>
      <c r="BP32" s="18"/>
      <c r="BQ32" s="18"/>
      <c r="BR32" s="18"/>
      <c r="BS32" s="16"/>
      <c r="BT32" s="18"/>
      <c r="BU32" s="18"/>
      <c r="BV32" s="18"/>
      <c r="BW32" s="18"/>
      <c r="BX32" s="18"/>
      <c r="BY32" s="18"/>
      <c r="BZ32" s="18"/>
      <c r="CA32" s="18"/>
      <c r="CB32" s="18"/>
      <c r="CC32" s="18"/>
      <c r="CD32" s="18"/>
      <c r="CE32" s="18"/>
    </row>
    <row r="33" spans="1:98">
      <c r="A33" s="462">
        <v>10</v>
      </c>
      <c r="B33" s="465"/>
      <c r="C33" s="465"/>
      <c r="D33" s="465"/>
      <c r="E33" s="469"/>
      <c r="F33" s="465"/>
      <c r="G33" s="194" t="s">
        <v>104</v>
      </c>
      <c r="H33" s="195"/>
      <c r="I33" s="196" t="str">
        <f t="shared" ref="I33:S34" si="57">IF(H33="","",H33)</f>
        <v/>
      </c>
      <c r="J33" s="196" t="str">
        <f t="shared" si="57"/>
        <v/>
      </c>
      <c r="K33" s="196" t="str">
        <f t="shared" si="57"/>
        <v/>
      </c>
      <c r="L33" s="196" t="str">
        <f t="shared" si="57"/>
        <v/>
      </c>
      <c r="M33" s="196" t="str">
        <f t="shared" si="57"/>
        <v/>
      </c>
      <c r="N33" s="196" t="str">
        <f t="shared" si="57"/>
        <v/>
      </c>
      <c r="O33" s="196" t="str">
        <f t="shared" si="57"/>
        <v/>
      </c>
      <c r="P33" s="196" t="str">
        <f t="shared" si="57"/>
        <v/>
      </c>
      <c r="Q33" s="196" t="str">
        <f t="shared" si="57"/>
        <v/>
      </c>
      <c r="R33" s="196" t="str">
        <f t="shared" si="57"/>
        <v/>
      </c>
      <c r="S33" s="196" t="str">
        <f t="shared" si="57"/>
        <v/>
      </c>
      <c r="T33" s="197">
        <f t="shared" si="2"/>
        <v>0</v>
      </c>
      <c r="U33" s="198"/>
      <c r="V33" s="199" t="str">
        <f t="shared" ref="V33:AF34" si="58">IF(U33="","",U33)</f>
        <v/>
      </c>
      <c r="W33" s="199" t="str">
        <f t="shared" si="58"/>
        <v/>
      </c>
      <c r="X33" s="199" t="str">
        <f t="shared" si="58"/>
        <v/>
      </c>
      <c r="Y33" s="199" t="str">
        <f t="shared" si="58"/>
        <v/>
      </c>
      <c r="Z33" s="199" t="str">
        <f t="shared" si="58"/>
        <v/>
      </c>
      <c r="AA33" s="199" t="str">
        <f t="shared" si="58"/>
        <v/>
      </c>
      <c r="AB33" s="199" t="str">
        <f t="shared" si="58"/>
        <v/>
      </c>
      <c r="AC33" s="199" t="str">
        <f t="shared" si="58"/>
        <v/>
      </c>
      <c r="AD33" s="199" t="str">
        <f t="shared" si="58"/>
        <v/>
      </c>
      <c r="AE33" s="199" t="str">
        <f t="shared" si="58"/>
        <v/>
      </c>
      <c r="AF33" s="199" t="str">
        <f t="shared" si="58"/>
        <v/>
      </c>
      <c r="AG33" s="197">
        <f t="shared" si="7"/>
        <v>0</v>
      </c>
      <c r="AH33" s="16"/>
      <c r="AI33" s="16"/>
      <c r="AJ33" s="16"/>
      <c r="AK33" s="16"/>
      <c r="AL33" s="16"/>
      <c r="AM33" s="16"/>
      <c r="AN33" s="15">
        <v>1</v>
      </c>
      <c r="AO33" s="15">
        <v>3</v>
      </c>
      <c r="AP33" s="15">
        <v>4</v>
      </c>
      <c r="AQ33" s="17">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15">
        <f ca="1">COUNTIF(INDIRECT("H"&amp;(ROW()+12*(($AN33-1)*3+$AO33)-ROW())/12+5):INDIRECT("S"&amp;(ROW()+12*(($AN33-1)*3+$AO33)-ROW())/12+5),AQ33)</f>
        <v>0</v>
      </c>
      <c r="AS33" s="17">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15">
        <f ca="1">COUNTIF(INDIRECT("U"&amp;(ROW()+12*(($AN33-1)*3+$AO33)-ROW())/12+5):INDIRECT("AF"&amp;(ROW()+12*(($AN33-1)*3+$AO33)-ROW())/12+5),AS33)</f>
        <v>0</v>
      </c>
      <c r="AU33" s="15">
        <f ca="1">IF(AND(AQ33+AS33&gt;0,AR33+AT33&gt;0),COUNTIF(AU$6:AU32,"&gt;0")+1,0)</f>
        <v>0</v>
      </c>
      <c r="BE33" s="15">
        <v>1</v>
      </c>
      <c r="BG33" s="18">
        <f t="shared" ref="BG33:BR33" si="59">SUM(H33:H34)</f>
        <v>0</v>
      </c>
      <c r="BH33" s="18">
        <f t="shared" si="59"/>
        <v>0</v>
      </c>
      <c r="BI33" s="18">
        <f t="shared" si="59"/>
        <v>0</v>
      </c>
      <c r="BJ33" s="18">
        <f t="shared" si="59"/>
        <v>0</v>
      </c>
      <c r="BK33" s="18">
        <f t="shared" si="59"/>
        <v>0</v>
      </c>
      <c r="BL33" s="18">
        <f t="shared" si="59"/>
        <v>0</v>
      </c>
      <c r="BM33" s="18">
        <f t="shared" si="59"/>
        <v>0</v>
      </c>
      <c r="BN33" s="18">
        <f t="shared" si="59"/>
        <v>0</v>
      </c>
      <c r="BO33" s="18">
        <f t="shared" si="59"/>
        <v>0</v>
      </c>
      <c r="BP33" s="18">
        <f t="shared" si="59"/>
        <v>0</v>
      </c>
      <c r="BQ33" s="18">
        <f t="shared" si="59"/>
        <v>0</v>
      </c>
      <c r="BR33" s="18">
        <f t="shared" si="59"/>
        <v>0</v>
      </c>
      <c r="BS33" s="16"/>
      <c r="BT33" s="18">
        <f t="shared" ref="BT33:CE33" si="60">SUM(U33:U34)</f>
        <v>0</v>
      </c>
      <c r="BU33" s="18">
        <f t="shared" si="60"/>
        <v>0</v>
      </c>
      <c r="BV33" s="18">
        <f t="shared" si="60"/>
        <v>0</v>
      </c>
      <c r="BW33" s="18">
        <f t="shared" si="60"/>
        <v>0</v>
      </c>
      <c r="BX33" s="18">
        <f t="shared" si="60"/>
        <v>0</v>
      </c>
      <c r="BY33" s="18">
        <f t="shared" si="60"/>
        <v>0</v>
      </c>
      <c r="BZ33" s="18">
        <f t="shared" si="60"/>
        <v>0</v>
      </c>
      <c r="CA33" s="18">
        <f t="shared" si="60"/>
        <v>0</v>
      </c>
      <c r="CB33" s="18">
        <f t="shared" si="60"/>
        <v>0</v>
      </c>
      <c r="CC33" s="18">
        <f t="shared" si="60"/>
        <v>0</v>
      </c>
      <c r="CD33" s="18">
        <f t="shared" si="60"/>
        <v>0</v>
      </c>
      <c r="CE33" s="18">
        <f t="shared" si="60"/>
        <v>0</v>
      </c>
      <c r="CH33" s="19" t="s">
        <v>103</v>
      </c>
      <c r="CI33" s="18">
        <f t="shared" ref="CI33:CT33" si="61">IF(OR($D33="副園長",$D33="教頭",$D33="主任保育士",$D33="主幹教諭",$D33="主幹保育教諭"),0,BG33)</f>
        <v>0</v>
      </c>
      <c r="CJ33" s="18">
        <f t="shared" si="61"/>
        <v>0</v>
      </c>
      <c r="CK33" s="18">
        <f t="shared" si="61"/>
        <v>0</v>
      </c>
      <c r="CL33" s="18">
        <f t="shared" si="61"/>
        <v>0</v>
      </c>
      <c r="CM33" s="18">
        <f t="shared" si="61"/>
        <v>0</v>
      </c>
      <c r="CN33" s="18">
        <f t="shared" si="61"/>
        <v>0</v>
      </c>
      <c r="CO33" s="18">
        <f t="shared" si="61"/>
        <v>0</v>
      </c>
      <c r="CP33" s="18">
        <f t="shared" si="61"/>
        <v>0</v>
      </c>
      <c r="CQ33" s="18">
        <f t="shared" si="61"/>
        <v>0</v>
      </c>
      <c r="CR33" s="18">
        <f t="shared" si="61"/>
        <v>0</v>
      </c>
      <c r="CS33" s="18">
        <f t="shared" si="61"/>
        <v>0</v>
      </c>
      <c r="CT33" s="18">
        <f t="shared" si="61"/>
        <v>0</v>
      </c>
    </row>
    <row r="34" spans="1:98">
      <c r="A34" s="463"/>
      <c r="B34" s="466"/>
      <c r="C34" s="468"/>
      <c r="D34" s="468"/>
      <c r="E34" s="470"/>
      <c r="F34" s="466"/>
      <c r="G34" s="200" t="s">
        <v>102</v>
      </c>
      <c r="H34" s="201"/>
      <c r="I34" s="202" t="str">
        <f t="shared" si="57"/>
        <v/>
      </c>
      <c r="J34" s="202" t="str">
        <f t="shared" si="57"/>
        <v/>
      </c>
      <c r="K34" s="202" t="str">
        <f t="shared" si="57"/>
        <v/>
      </c>
      <c r="L34" s="202" t="str">
        <f t="shared" si="57"/>
        <v/>
      </c>
      <c r="M34" s="202" t="str">
        <f t="shared" si="57"/>
        <v/>
      </c>
      <c r="N34" s="202" t="str">
        <f t="shared" si="57"/>
        <v/>
      </c>
      <c r="O34" s="202" t="str">
        <f t="shared" si="57"/>
        <v/>
      </c>
      <c r="P34" s="202" t="str">
        <f t="shared" si="57"/>
        <v/>
      </c>
      <c r="Q34" s="202" t="str">
        <f t="shared" si="57"/>
        <v/>
      </c>
      <c r="R34" s="202" t="str">
        <f t="shared" si="57"/>
        <v/>
      </c>
      <c r="S34" s="202" t="str">
        <f t="shared" si="57"/>
        <v/>
      </c>
      <c r="T34" s="203">
        <f t="shared" si="2"/>
        <v>0</v>
      </c>
      <c r="U34" s="204"/>
      <c r="V34" s="205" t="str">
        <f t="shared" si="58"/>
        <v/>
      </c>
      <c r="W34" s="205" t="str">
        <f t="shared" si="58"/>
        <v/>
      </c>
      <c r="X34" s="205" t="str">
        <f t="shared" si="58"/>
        <v/>
      </c>
      <c r="Y34" s="205" t="str">
        <f t="shared" si="58"/>
        <v/>
      </c>
      <c r="Z34" s="205" t="str">
        <f t="shared" si="58"/>
        <v/>
      </c>
      <c r="AA34" s="205" t="str">
        <f t="shared" si="58"/>
        <v/>
      </c>
      <c r="AB34" s="205" t="str">
        <f t="shared" si="58"/>
        <v/>
      </c>
      <c r="AC34" s="205" t="str">
        <f t="shared" si="58"/>
        <v/>
      </c>
      <c r="AD34" s="205" t="str">
        <f t="shared" si="58"/>
        <v/>
      </c>
      <c r="AE34" s="205" t="str">
        <f t="shared" si="58"/>
        <v/>
      </c>
      <c r="AF34" s="205" t="str">
        <f t="shared" si="58"/>
        <v/>
      </c>
      <c r="AG34" s="203">
        <f t="shared" si="7"/>
        <v>0</v>
      </c>
      <c r="AH34" s="16"/>
      <c r="AI34" s="16"/>
      <c r="AJ34" s="16"/>
      <c r="AK34" s="16"/>
      <c r="AL34" s="16"/>
      <c r="AM34" s="16"/>
      <c r="AN34" s="15">
        <v>1</v>
      </c>
      <c r="AO34" s="15">
        <v>3</v>
      </c>
      <c r="AP34" s="15">
        <v>5</v>
      </c>
      <c r="AQ34" s="17">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15">
        <f ca="1">COUNTIF(INDIRECT("H"&amp;(ROW()+12*(($AN34-1)*3+$AO34)-ROW())/12+5):INDIRECT("S"&amp;(ROW()+12*(($AN34-1)*3+$AO34)-ROW())/12+5),AQ34)</f>
        <v>0</v>
      </c>
      <c r="AS34" s="17">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15">
        <f ca="1">COUNTIF(INDIRECT("U"&amp;(ROW()+12*(($AN34-1)*3+$AO34)-ROW())/12+5):INDIRECT("AF"&amp;(ROW()+12*(($AN34-1)*3+$AO34)-ROW())/12+5),AS34)</f>
        <v>0</v>
      </c>
      <c r="AU34" s="15">
        <f ca="1">IF(AND(AQ34+AS34&gt;0,AR34+AT34&gt;0),COUNTIF(AU$6:AU33,"&gt;0")+1,0)</f>
        <v>0</v>
      </c>
      <c r="BE34" s="15">
        <v>2</v>
      </c>
      <c r="BF34" s="15" t="s">
        <v>101</v>
      </c>
      <c r="BG34" s="18">
        <f t="shared" ref="BG34:BR34" si="62">IF(BG33+BT33&gt;$AJ$27,1,0)</f>
        <v>0</v>
      </c>
      <c r="BH34" s="18">
        <f t="shared" si="62"/>
        <v>0</v>
      </c>
      <c r="BI34" s="18">
        <f t="shared" si="62"/>
        <v>0</v>
      </c>
      <c r="BJ34" s="18">
        <f t="shared" si="62"/>
        <v>0</v>
      </c>
      <c r="BK34" s="18">
        <f t="shared" si="62"/>
        <v>0</v>
      </c>
      <c r="BL34" s="18">
        <f t="shared" si="62"/>
        <v>0</v>
      </c>
      <c r="BM34" s="18">
        <f t="shared" si="62"/>
        <v>0</v>
      </c>
      <c r="BN34" s="18">
        <f t="shared" si="62"/>
        <v>0</v>
      </c>
      <c r="BO34" s="18">
        <f t="shared" si="62"/>
        <v>0</v>
      </c>
      <c r="BP34" s="18">
        <f t="shared" si="62"/>
        <v>0</v>
      </c>
      <c r="BQ34" s="18">
        <f t="shared" si="62"/>
        <v>0</v>
      </c>
      <c r="BR34" s="18">
        <f t="shared" si="62"/>
        <v>0</v>
      </c>
      <c r="BS34" s="16"/>
      <c r="BT34" s="18"/>
      <c r="BU34" s="18"/>
      <c r="BV34" s="18"/>
      <c r="BW34" s="18"/>
      <c r="BX34" s="18"/>
      <c r="BY34" s="18"/>
      <c r="BZ34" s="18"/>
      <c r="CA34" s="18"/>
      <c r="CB34" s="18"/>
      <c r="CC34" s="18"/>
      <c r="CD34" s="18"/>
      <c r="CE34" s="18"/>
    </row>
    <row r="35" spans="1:98">
      <c r="A35" s="464"/>
      <c r="B35" s="467"/>
      <c r="C35" s="472"/>
      <c r="D35" s="473"/>
      <c r="E35" s="471"/>
      <c r="F35" s="467"/>
      <c r="G35" s="206" t="s">
        <v>551</v>
      </c>
      <c r="H35" s="207"/>
      <c r="I35" s="208"/>
      <c r="J35" s="208"/>
      <c r="K35" s="208"/>
      <c r="L35" s="208"/>
      <c r="M35" s="208"/>
      <c r="N35" s="208"/>
      <c r="O35" s="208"/>
      <c r="P35" s="208"/>
      <c r="Q35" s="208"/>
      <c r="R35" s="208"/>
      <c r="S35" s="208"/>
      <c r="T35" s="209">
        <f t="shared" si="2"/>
        <v>0</v>
      </c>
      <c r="U35" s="210"/>
      <c r="V35" s="211"/>
      <c r="W35" s="211"/>
      <c r="X35" s="211"/>
      <c r="Y35" s="211"/>
      <c r="Z35" s="211"/>
      <c r="AA35" s="211"/>
      <c r="AB35" s="211"/>
      <c r="AC35" s="211"/>
      <c r="AD35" s="211"/>
      <c r="AE35" s="211"/>
      <c r="AF35" s="211"/>
      <c r="AG35" s="209">
        <f t="shared" si="7"/>
        <v>0</v>
      </c>
      <c r="AH35" s="16"/>
      <c r="AI35" s="141" t="s">
        <v>251</v>
      </c>
      <c r="AJ35" s="16"/>
      <c r="AK35" s="16"/>
      <c r="AL35" s="141"/>
      <c r="AM35" s="16"/>
      <c r="AN35" s="15">
        <v>1</v>
      </c>
      <c r="AO35" s="15">
        <v>3</v>
      </c>
      <c r="AP35" s="15">
        <v>6</v>
      </c>
      <c r="AQ35" s="17">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15">
        <f ca="1">COUNTIF(INDIRECT("H"&amp;(ROW()+12*(($AN35-1)*3+$AO35)-ROW())/12+5):INDIRECT("S"&amp;(ROW()+12*(($AN35-1)*3+$AO35)-ROW())/12+5),AQ35)</f>
        <v>0</v>
      </c>
      <c r="AS35" s="17">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15">
        <f ca="1">COUNTIF(INDIRECT("U"&amp;(ROW()+12*(($AN35-1)*3+$AO35)-ROW())/12+5):INDIRECT("AF"&amp;(ROW()+12*(($AN35-1)*3+$AO35)-ROW())/12+5),AS35)</f>
        <v>0</v>
      </c>
      <c r="AU35" s="15">
        <f ca="1">IF(AND(AQ35+AS35&gt;0,AR35+AT35&gt;0),COUNTIF(AU$6:AU34,"&gt;0")+1,0)</f>
        <v>0</v>
      </c>
      <c r="BE35" s="15">
        <v>3</v>
      </c>
      <c r="BF35" s="19"/>
      <c r="BG35" s="18"/>
      <c r="BH35" s="18"/>
      <c r="BI35" s="18"/>
      <c r="BJ35" s="18"/>
      <c r="BK35" s="18"/>
      <c r="BL35" s="18"/>
      <c r="BM35" s="18"/>
      <c r="BN35" s="18"/>
      <c r="BO35" s="18"/>
      <c r="BP35" s="18"/>
      <c r="BQ35" s="18"/>
      <c r="BR35" s="18"/>
    </row>
    <row r="36" spans="1:98">
      <c r="A36" s="462">
        <v>11</v>
      </c>
      <c r="B36" s="465"/>
      <c r="C36" s="465"/>
      <c r="D36" s="465"/>
      <c r="E36" s="469"/>
      <c r="F36" s="465"/>
      <c r="G36" s="194" t="s">
        <v>104</v>
      </c>
      <c r="H36" s="195"/>
      <c r="I36" s="196" t="str">
        <f t="shared" ref="I36:S37" si="63">IF(H36="","",H36)</f>
        <v/>
      </c>
      <c r="J36" s="196" t="str">
        <f t="shared" si="63"/>
        <v/>
      </c>
      <c r="K36" s="196" t="str">
        <f t="shared" si="63"/>
        <v/>
      </c>
      <c r="L36" s="196" t="str">
        <f t="shared" si="63"/>
        <v/>
      </c>
      <c r="M36" s="196" t="str">
        <f t="shared" si="63"/>
        <v/>
      </c>
      <c r="N36" s="196" t="str">
        <f t="shared" si="63"/>
        <v/>
      </c>
      <c r="O36" s="196" t="str">
        <f t="shared" si="63"/>
        <v/>
      </c>
      <c r="P36" s="196" t="str">
        <f t="shared" si="63"/>
        <v/>
      </c>
      <c r="Q36" s="196" t="str">
        <f t="shared" si="63"/>
        <v/>
      </c>
      <c r="R36" s="196" t="str">
        <f t="shared" si="63"/>
        <v/>
      </c>
      <c r="S36" s="196" t="str">
        <f t="shared" si="63"/>
        <v/>
      </c>
      <c r="T36" s="197">
        <f t="shared" si="2"/>
        <v>0</v>
      </c>
      <c r="U36" s="198"/>
      <c r="V36" s="199" t="str">
        <f t="shared" ref="V36:AF37" si="64">IF(U36="","",U36)</f>
        <v/>
      </c>
      <c r="W36" s="199" t="str">
        <f t="shared" si="64"/>
        <v/>
      </c>
      <c r="X36" s="199" t="str">
        <f t="shared" si="64"/>
        <v/>
      </c>
      <c r="Y36" s="199" t="str">
        <f t="shared" si="64"/>
        <v/>
      </c>
      <c r="Z36" s="199" t="str">
        <f t="shared" si="64"/>
        <v/>
      </c>
      <c r="AA36" s="199" t="str">
        <f t="shared" si="64"/>
        <v/>
      </c>
      <c r="AB36" s="199" t="str">
        <f t="shared" si="64"/>
        <v/>
      </c>
      <c r="AC36" s="199" t="str">
        <f t="shared" si="64"/>
        <v/>
      </c>
      <c r="AD36" s="199" t="str">
        <f t="shared" si="64"/>
        <v/>
      </c>
      <c r="AE36" s="199" t="str">
        <f t="shared" si="64"/>
        <v/>
      </c>
      <c r="AF36" s="199" t="str">
        <f t="shared" si="64"/>
        <v/>
      </c>
      <c r="AG36" s="197">
        <f t="shared" si="7"/>
        <v>0</v>
      </c>
      <c r="AI36" s="141" t="s">
        <v>252</v>
      </c>
      <c r="AL36" s="141"/>
      <c r="AN36" s="15">
        <v>1</v>
      </c>
      <c r="AO36" s="15">
        <v>3</v>
      </c>
      <c r="AP36" s="15">
        <v>7</v>
      </c>
      <c r="AQ36" s="17">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15">
        <f ca="1">COUNTIF(INDIRECT("H"&amp;(ROW()+12*(($AN36-1)*3+$AO36)-ROW())/12+5):INDIRECT("S"&amp;(ROW()+12*(($AN36-1)*3+$AO36)-ROW())/12+5),AQ36)</f>
        <v>0</v>
      </c>
      <c r="AS36" s="17">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15">
        <f ca="1">COUNTIF(INDIRECT("U"&amp;(ROW()+12*(($AN36-1)*3+$AO36)-ROW())/12+5):INDIRECT("AF"&amp;(ROW()+12*(($AN36-1)*3+$AO36)-ROW())/12+5),AS36)</f>
        <v>0</v>
      </c>
      <c r="AU36" s="15">
        <f ca="1">IF(AND(AQ36+AS36&gt;0,AR36+AT36&gt;0),COUNTIF(AU$6:AU35,"&gt;0")+1,0)</f>
        <v>0</v>
      </c>
      <c r="BE36" s="15">
        <v>1</v>
      </c>
      <c r="BG36" s="18">
        <f t="shared" ref="BG36:BR36" si="65">SUM(H36:H37)</f>
        <v>0</v>
      </c>
      <c r="BH36" s="18">
        <f t="shared" si="65"/>
        <v>0</v>
      </c>
      <c r="BI36" s="18">
        <f t="shared" si="65"/>
        <v>0</v>
      </c>
      <c r="BJ36" s="18">
        <f t="shared" si="65"/>
        <v>0</v>
      </c>
      <c r="BK36" s="18">
        <f t="shared" si="65"/>
        <v>0</v>
      </c>
      <c r="BL36" s="18">
        <f t="shared" si="65"/>
        <v>0</v>
      </c>
      <c r="BM36" s="18">
        <f t="shared" si="65"/>
        <v>0</v>
      </c>
      <c r="BN36" s="18">
        <f t="shared" si="65"/>
        <v>0</v>
      </c>
      <c r="BO36" s="18">
        <f t="shared" si="65"/>
        <v>0</v>
      </c>
      <c r="BP36" s="18">
        <f t="shared" si="65"/>
        <v>0</v>
      </c>
      <c r="BQ36" s="18">
        <f t="shared" si="65"/>
        <v>0</v>
      </c>
      <c r="BR36" s="18">
        <f t="shared" si="65"/>
        <v>0</v>
      </c>
      <c r="BT36" s="18">
        <f t="shared" ref="BT36:CE36" si="66">SUM(U36:U37)</f>
        <v>0</v>
      </c>
      <c r="BU36" s="18">
        <f t="shared" si="66"/>
        <v>0</v>
      </c>
      <c r="BV36" s="18">
        <f t="shared" si="66"/>
        <v>0</v>
      </c>
      <c r="BW36" s="18">
        <f t="shared" si="66"/>
        <v>0</v>
      </c>
      <c r="BX36" s="18">
        <f t="shared" si="66"/>
        <v>0</v>
      </c>
      <c r="BY36" s="18">
        <f t="shared" si="66"/>
        <v>0</v>
      </c>
      <c r="BZ36" s="18">
        <f t="shared" si="66"/>
        <v>0</v>
      </c>
      <c r="CA36" s="18">
        <f t="shared" si="66"/>
        <v>0</v>
      </c>
      <c r="CB36" s="18">
        <f t="shared" si="66"/>
        <v>0</v>
      </c>
      <c r="CC36" s="18">
        <f t="shared" si="66"/>
        <v>0</v>
      </c>
      <c r="CD36" s="18">
        <f t="shared" si="66"/>
        <v>0</v>
      </c>
      <c r="CE36" s="18">
        <f t="shared" si="66"/>
        <v>0</v>
      </c>
      <c r="CH36" s="19" t="s">
        <v>103</v>
      </c>
      <c r="CI36" s="18">
        <f t="shared" ref="CI36:CT36" si="67">IF(OR($D36="副園長",$D36="教頭",$D36="主任保育士",$D36="主幹教諭",$D36="主幹保育教諭"),0,BG36)</f>
        <v>0</v>
      </c>
      <c r="CJ36" s="18">
        <f t="shared" si="67"/>
        <v>0</v>
      </c>
      <c r="CK36" s="18">
        <f t="shared" si="67"/>
        <v>0</v>
      </c>
      <c r="CL36" s="18">
        <f t="shared" si="67"/>
        <v>0</v>
      </c>
      <c r="CM36" s="18">
        <f t="shared" si="67"/>
        <v>0</v>
      </c>
      <c r="CN36" s="18">
        <f t="shared" si="67"/>
        <v>0</v>
      </c>
      <c r="CO36" s="18">
        <f t="shared" si="67"/>
        <v>0</v>
      </c>
      <c r="CP36" s="18">
        <f t="shared" si="67"/>
        <v>0</v>
      </c>
      <c r="CQ36" s="18">
        <f t="shared" si="67"/>
        <v>0</v>
      </c>
      <c r="CR36" s="18">
        <f t="shared" si="67"/>
        <v>0</v>
      </c>
      <c r="CS36" s="18">
        <f t="shared" si="67"/>
        <v>0</v>
      </c>
      <c r="CT36" s="18">
        <f t="shared" si="67"/>
        <v>0</v>
      </c>
    </row>
    <row r="37" spans="1:98">
      <c r="A37" s="463"/>
      <c r="B37" s="466"/>
      <c r="C37" s="468"/>
      <c r="D37" s="468"/>
      <c r="E37" s="470"/>
      <c r="F37" s="466"/>
      <c r="G37" s="200" t="s">
        <v>102</v>
      </c>
      <c r="H37" s="201"/>
      <c r="I37" s="202" t="str">
        <f t="shared" si="63"/>
        <v/>
      </c>
      <c r="J37" s="202" t="str">
        <f t="shared" si="63"/>
        <v/>
      </c>
      <c r="K37" s="202" t="str">
        <f t="shared" si="63"/>
        <v/>
      </c>
      <c r="L37" s="202" t="str">
        <f t="shared" si="63"/>
        <v/>
      </c>
      <c r="M37" s="202" t="str">
        <f t="shared" si="63"/>
        <v/>
      </c>
      <c r="N37" s="202" t="str">
        <f t="shared" si="63"/>
        <v/>
      </c>
      <c r="O37" s="202" t="str">
        <f t="shared" si="63"/>
        <v/>
      </c>
      <c r="P37" s="202" t="str">
        <f t="shared" si="63"/>
        <v/>
      </c>
      <c r="Q37" s="202" t="str">
        <f t="shared" si="63"/>
        <v/>
      </c>
      <c r="R37" s="202" t="str">
        <f t="shared" si="63"/>
        <v/>
      </c>
      <c r="S37" s="202" t="str">
        <f t="shared" si="63"/>
        <v/>
      </c>
      <c r="T37" s="203">
        <f t="shared" si="2"/>
        <v>0</v>
      </c>
      <c r="U37" s="204"/>
      <c r="V37" s="205" t="str">
        <f t="shared" si="64"/>
        <v/>
      </c>
      <c r="W37" s="205" t="str">
        <f t="shared" si="64"/>
        <v/>
      </c>
      <c r="X37" s="205" t="str">
        <f t="shared" si="64"/>
        <v/>
      </c>
      <c r="Y37" s="205" t="str">
        <f t="shared" si="64"/>
        <v/>
      </c>
      <c r="Z37" s="205" t="str">
        <f t="shared" si="64"/>
        <v/>
      </c>
      <c r="AA37" s="205" t="str">
        <f t="shared" si="64"/>
        <v/>
      </c>
      <c r="AB37" s="205" t="str">
        <f t="shared" si="64"/>
        <v/>
      </c>
      <c r="AC37" s="205" t="str">
        <f t="shared" si="64"/>
        <v/>
      </c>
      <c r="AD37" s="205" t="str">
        <f t="shared" si="64"/>
        <v/>
      </c>
      <c r="AE37" s="205" t="str">
        <f t="shared" si="64"/>
        <v/>
      </c>
      <c r="AF37" s="205" t="str">
        <f t="shared" si="64"/>
        <v/>
      </c>
      <c r="AG37" s="203">
        <f t="shared" si="7"/>
        <v>0</v>
      </c>
      <c r="AI37" s="141" t="s">
        <v>253</v>
      </c>
      <c r="AL37" s="141"/>
      <c r="AN37" s="15">
        <v>1</v>
      </c>
      <c r="AO37" s="15">
        <v>3</v>
      </c>
      <c r="AP37" s="15">
        <v>8</v>
      </c>
      <c r="AQ37" s="17">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15">
        <f ca="1">COUNTIF(INDIRECT("H"&amp;(ROW()+12*(($AN37-1)*3+$AO37)-ROW())/12+5):INDIRECT("S"&amp;(ROW()+12*(($AN37-1)*3+$AO37)-ROW())/12+5),AQ37)</f>
        <v>0</v>
      </c>
      <c r="AS37" s="17">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15">
        <f ca="1">COUNTIF(INDIRECT("U"&amp;(ROW()+12*(($AN37-1)*3+$AO37)-ROW())/12+5):INDIRECT("AF"&amp;(ROW()+12*(($AN37-1)*3+$AO37)-ROW())/12+5),AS37)</f>
        <v>0</v>
      </c>
      <c r="AU37" s="15">
        <f ca="1">IF(AND(AQ37+AS37&gt;0,AR37+AT37&gt;0),COUNTIF(AU$6:AU36,"&gt;0")+1,0)</f>
        <v>0</v>
      </c>
      <c r="BE37" s="15">
        <v>2</v>
      </c>
      <c r="BF37" s="15" t="s">
        <v>101</v>
      </c>
      <c r="BG37" s="18">
        <f t="shared" ref="BG37:BR37" si="68">IF(BG36+BT36&gt;$AJ$27,1,0)</f>
        <v>0</v>
      </c>
      <c r="BH37" s="18">
        <f t="shared" si="68"/>
        <v>0</v>
      </c>
      <c r="BI37" s="18">
        <f t="shared" si="68"/>
        <v>0</v>
      </c>
      <c r="BJ37" s="18">
        <f t="shared" si="68"/>
        <v>0</v>
      </c>
      <c r="BK37" s="18">
        <f t="shared" si="68"/>
        <v>0</v>
      </c>
      <c r="BL37" s="18">
        <f t="shared" si="68"/>
        <v>0</v>
      </c>
      <c r="BM37" s="18">
        <f t="shared" si="68"/>
        <v>0</v>
      </c>
      <c r="BN37" s="18">
        <f t="shared" si="68"/>
        <v>0</v>
      </c>
      <c r="BO37" s="18">
        <f t="shared" si="68"/>
        <v>0</v>
      </c>
      <c r="BP37" s="18">
        <f t="shared" si="68"/>
        <v>0</v>
      </c>
      <c r="BQ37" s="18">
        <f t="shared" si="68"/>
        <v>0</v>
      </c>
      <c r="BR37" s="18">
        <f t="shared" si="68"/>
        <v>0</v>
      </c>
      <c r="BT37" s="18"/>
      <c r="BU37" s="18"/>
      <c r="BV37" s="18"/>
      <c r="BW37" s="18"/>
      <c r="BX37" s="18"/>
      <c r="BY37" s="18"/>
      <c r="BZ37" s="18"/>
      <c r="CA37" s="18"/>
      <c r="CB37" s="18"/>
      <c r="CC37" s="18"/>
      <c r="CD37" s="18"/>
      <c r="CE37" s="18"/>
    </row>
    <row r="38" spans="1:98">
      <c r="A38" s="464"/>
      <c r="B38" s="467"/>
      <c r="C38" s="472"/>
      <c r="D38" s="473"/>
      <c r="E38" s="471"/>
      <c r="F38" s="467"/>
      <c r="G38" s="206" t="s">
        <v>551</v>
      </c>
      <c r="H38" s="207"/>
      <c r="I38" s="208"/>
      <c r="J38" s="208"/>
      <c r="K38" s="208"/>
      <c r="L38" s="208"/>
      <c r="M38" s="208"/>
      <c r="N38" s="208"/>
      <c r="O38" s="208"/>
      <c r="P38" s="208"/>
      <c r="Q38" s="208"/>
      <c r="R38" s="208"/>
      <c r="S38" s="208"/>
      <c r="T38" s="209">
        <f t="shared" si="2"/>
        <v>0</v>
      </c>
      <c r="U38" s="210"/>
      <c r="V38" s="211"/>
      <c r="W38" s="211"/>
      <c r="X38" s="211"/>
      <c r="Y38" s="211"/>
      <c r="Z38" s="211"/>
      <c r="AA38" s="211"/>
      <c r="AB38" s="211"/>
      <c r="AC38" s="211"/>
      <c r="AD38" s="211"/>
      <c r="AE38" s="211"/>
      <c r="AF38" s="211"/>
      <c r="AG38" s="209">
        <f t="shared" si="7"/>
        <v>0</v>
      </c>
      <c r="AI38" s="141" t="s">
        <v>254</v>
      </c>
      <c r="AL38" s="141"/>
      <c r="AN38" s="15">
        <v>1</v>
      </c>
      <c r="AO38" s="15">
        <v>3</v>
      </c>
      <c r="AP38" s="15">
        <v>9</v>
      </c>
      <c r="AQ38" s="17">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15">
        <f ca="1">COUNTIF(INDIRECT("H"&amp;(ROW()+12*(($AN38-1)*3+$AO38)-ROW())/12+5):INDIRECT("S"&amp;(ROW()+12*(($AN38-1)*3+$AO38)-ROW())/12+5),AQ38)</f>
        <v>0</v>
      </c>
      <c r="AS38" s="17">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15">
        <f ca="1">COUNTIF(INDIRECT("U"&amp;(ROW()+12*(($AN38-1)*3+$AO38)-ROW())/12+5):INDIRECT("AF"&amp;(ROW()+12*(($AN38-1)*3+$AO38)-ROW())/12+5),AS38)</f>
        <v>0</v>
      </c>
      <c r="AU38" s="15">
        <f ca="1">IF(AND(AQ38+AS38&gt;0,AR38+AT38&gt;0),COUNTIF(AU$6:AU37,"&gt;0")+1,0)</f>
        <v>0</v>
      </c>
      <c r="BE38" s="15">
        <v>3</v>
      </c>
      <c r="BF38" s="19"/>
      <c r="BG38" s="18"/>
      <c r="BH38" s="18"/>
      <c r="BI38" s="18"/>
      <c r="BJ38" s="18"/>
      <c r="BK38" s="18"/>
      <c r="BL38" s="18"/>
      <c r="BM38" s="18"/>
      <c r="BN38" s="18"/>
      <c r="BO38" s="18"/>
      <c r="BP38" s="18"/>
      <c r="BQ38" s="18"/>
      <c r="BR38" s="18"/>
      <c r="BT38" s="18"/>
      <c r="BU38" s="18"/>
      <c r="BV38" s="18"/>
      <c r="BW38" s="18"/>
      <c r="BX38" s="18"/>
      <c r="BY38" s="18"/>
      <c r="BZ38" s="18"/>
      <c r="CA38" s="18"/>
      <c r="CB38" s="18"/>
      <c r="CC38" s="18"/>
      <c r="CD38" s="18"/>
      <c r="CE38" s="18"/>
    </row>
    <row r="39" spans="1:98">
      <c r="A39" s="462">
        <v>12</v>
      </c>
      <c r="B39" s="465"/>
      <c r="C39" s="465"/>
      <c r="D39" s="465"/>
      <c r="E39" s="469"/>
      <c r="F39" s="465"/>
      <c r="G39" s="194" t="s">
        <v>104</v>
      </c>
      <c r="H39" s="195"/>
      <c r="I39" s="196" t="str">
        <f t="shared" ref="I39:S40" si="69">IF(H39="","",H39)</f>
        <v/>
      </c>
      <c r="J39" s="196" t="str">
        <f t="shared" si="69"/>
        <v/>
      </c>
      <c r="K39" s="196" t="str">
        <f t="shared" si="69"/>
        <v/>
      </c>
      <c r="L39" s="196" t="str">
        <f t="shared" si="69"/>
        <v/>
      </c>
      <c r="M39" s="196" t="str">
        <f t="shared" si="69"/>
        <v/>
      </c>
      <c r="N39" s="196" t="str">
        <f t="shared" si="69"/>
        <v/>
      </c>
      <c r="O39" s="196" t="str">
        <f t="shared" si="69"/>
        <v/>
      </c>
      <c r="P39" s="196" t="str">
        <f t="shared" si="69"/>
        <v/>
      </c>
      <c r="Q39" s="196" t="str">
        <f t="shared" si="69"/>
        <v/>
      </c>
      <c r="R39" s="196" t="str">
        <f t="shared" si="69"/>
        <v/>
      </c>
      <c r="S39" s="196" t="str">
        <f t="shared" si="69"/>
        <v/>
      </c>
      <c r="T39" s="197">
        <f t="shared" si="2"/>
        <v>0</v>
      </c>
      <c r="U39" s="198"/>
      <c r="V39" s="199" t="str">
        <f t="shared" ref="V39:AF40" si="70">IF(U39="","",U39)</f>
        <v/>
      </c>
      <c r="W39" s="199" t="str">
        <f t="shared" si="70"/>
        <v/>
      </c>
      <c r="X39" s="199" t="str">
        <f t="shared" si="70"/>
        <v/>
      </c>
      <c r="Y39" s="199" t="str">
        <f t="shared" si="70"/>
        <v/>
      </c>
      <c r="Z39" s="199" t="str">
        <f t="shared" si="70"/>
        <v/>
      </c>
      <c r="AA39" s="199" t="str">
        <f t="shared" si="70"/>
        <v/>
      </c>
      <c r="AB39" s="199" t="str">
        <f t="shared" si="70"/>
        <v/>
      </c>
      <c r="AC39" s="199" t="str">
        <f t="shared" si="70"/>
        <v/>
      </c>
      <c r="AD39" s="199" t="str">
        <f t="shared" si="70"/>
        <v/>
      </c>
      <c r="AE39" s="199" t="str">
        <f t="shared" si="70"/>
        <v/>
      </c>
      <c r="AF39" s="199" t="str">
        <f t="shared" si="70"/>
        <v/>
      </c>
      <c r="AG39" s="197">
        <f t="shared" si="7"/>
        <v>0</v>
      </c>
      <c r="AI39" s="141"/>
      <c r="AN39" s="15">
        <v>1</v>
      </c>
      <c r="AO39" s="15">
        <v>3</v>
      </c>
      <c r="AP39" s="15">
        <v>10</v>
      </c>
      <c r="AQ39" s="17">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15">
        <f ca="1">COUNTIF(INDIRECT("H"&amp;(ROW()+12*(($AN39-1)*3+$AO39)-ROW())/12+5):INDIRECT("S"&amp;(ROW()+12*(($AN39-1)*3+$AO39)-ROW())/12+5),AQ39)</f>
        <v>0</v>
      </c>
      <c r="AS39" s="17">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15">
        <f ca="1">COUNTIF(INDIRECT("U"&amp;(ROW()+12*(($AN39-1)*3+$AO39)-ROW())/12+5):INDIRECT("AF"&amp;(ROW()+12*(($AN39-1)*3+$AO39)-ROW())/12+5),AS39)</f>
        <v>0</v>
      </c>
      <c r="AU39" s="15">
        <f ca="1">IF(AND(AQ39+AS39&gt;0,AR39+AT39&gt;0),COUNTIF(AU$6:AU38,"&gt;0")+1,0)</f>
        <v>0</v>
      </c>
      <c r="BE39" s="15">
        <v>1</v>
      </c>
      <c r="BG39" s="18">
        <f t="shared" ref="BG39:BR39" si="71">SUM(H39:H40)</f>
        <v>0</v>
      </c>
      <c r="BH39" s="18">
        <f t="shared" si="71"/>
        <v>0</v>
      </c>
      <c r="BI39" s="18">
        <f t="shared" si="71"/>
        <v>0</v>
      </c>
      <c r="BJ39" s="18">
        <f t="shared" si="71"/>
        <v>0</v>
      </c>
      <c r="BK39" s="18">
        <f t="shared" si="71"/>
        <v>0</v>
      </c>
      <c r="BL39" s="18">
        <f t="shared" si="71"/>
        <v>0</v>
      </c>
      <c r="BM39" s="18">
        <f t="shared" si="71"/>
        <v>0</v>
      </c>
      <c r="BN39" s="18">
        <f t="shared" si="71"/>
        <v>0</v>
      </c>
      <c r="BO39" s="18">
        <f t="shared" si="71"/>
        <v>0</v>
      </c>
      <c r="BP39" s="18">
        <f t="shared" si="71"/>
        <v>0</v>
      </c>
      <c r="BQ39" s="18">
        <f t="shared" si="71"/>
        <v>0</v>
      </c>
      <c r="BR39" s="18">
        <f t="shared" si="71"/>
        <v>0</v>
      </c>
      <c r="BT39" s="18">
        <f t="shared" ref="BT39:CE39" si="72">SUM(U39:U40)</f>
        <v>0</v>
      </c>
      <c r="BU39" s="18">
        <f t="shared" si="72"/>
        <v>0</v>
      </c>
      <c r="BV39" s="18">
        <f t="shared" si="72"/>
        <v>0</v>
      </c>
      <c r="BW39" s="18">
        <f t="shared" si="72"/>
        <v>0</v>
      </c>
      <c r="BX39" s="18">
        <f t="shared" si="72"/>
        <v>0</v>
      </c>
      <c r="BY39" s="18">
        <f t="shared" si="72"/>
        <v>0</v>
      </c>
      <c r="BZ39" s="18">
        <f t="shared" si="72"/>
        <v>0</v>
      </c>
      <c r="CA39" s="18">
        <f t="shared" si="72"/>
        <v>0</v>
      </c>
      <c r="CB39" s="18">
        <f t="shared" si="72"/>
        <v>0</v>
      </c>
      <c r="CC39" s="18">
        <f t="shared" si="72"/>
        <v>0</v>
      </c>
      <c r="CD39" s="18">
        <f t="shared" si="72"/>
        <v>0</v>
      </c>
      <c r="CE39" s="18">
        <f t="shared" si="72"/>
        <v>0</v>
      </c>
      <c r="CH39" s="19" t="s">
        <v>103</v>
      </c>
      <c r="CI39" s="18">
        <f t="shared" ref="CI39:CT39" si="73">IF(OR($D39="副園長",$D39="教頭",$D39="主任保育士",$D39="主幹教諭",$D39="主幹保育教諭"),0,BG39)</f>
        <v>0</v>
      </c>
      <c r="CJ39" s="18">
        <f t="shared" si="73"/>
        <v>0</v>
      </c>
      <c r="CK39" s="18">
        <f t="shared" si="73"/>
        <v>0</v>
      </c>
      <c r="CL39" s="18">
        <f t="shared" si="73"/>
        <v>0</v>
      </c>
      <c r="CM39" s="18">
        <f t="shared" si="73"/>
        <v>0</v>
      </c>
      <c r="CN39" s="18">
        <f t="shared" si="73"/>
        <v>0</v>
      </c>
      <c r="CO39" s="18">
        <f t="shared" si="73"/>
        <v>0</v>
      </c>
      <c r="CP39" s="18">
        <f t="shared" si="73"/>
        <v>0</v>
      </c>
      <c r="CQ39" s="18">
        <f t="shared" si="73"/>
        <v>0</v>
      </c>
      <c r="CR39" s="18">
        <f t="shared" si="73"/>
        <v>0</v>
      </c>
      <c r="CS39" s="18">
        <f t="shared" si="73"/>
        <v>0</v>
      </c>
      <c r="CT39" s="18">
        <f t="shared" si="73"/>
        <v>0</v>
      </c>
    </row>
    <row r="40" spans="1:98">
      <c r="A40" s="463"/>
      <c r="B40" s="466"/>
      <c r="C40" s="468"/>
      <c r="D40" s="468"/>
      <c r="E40" s="470"/>
      <c r="F40" s="466"/>
      <c r="G40" s="200" t="s">
        <v>102</v>
      </c>
      <c r="H40" s="201"/>
      <c r="I40" s="202" t="str">
        <f t="shared" si="69"/>
        <v/>
      </c>
      <c r="J40" s="202" t="str">
        <f t="shared" si="69"/>
        <v/>
      </c>
      <c r="K40" s="202" t="str">
        <f t="shared" si="69"/>
        <v/>
      </c>
      <c r="L40" s="202" t="str">
        <f t="shared" si="69"/>
        <v/>
      </c>
      <c r="M40" s="202" t="str">
        <f t="shared" si="69"/>
        <v/>
      </c>
      <c r="N40" s="202" t="str">
        <f t="shared" si="69"/>
        <v/>
      </c>
      <c r="O40" s="202" t="str">
        <f t="shared" si="69"/>
        <v/>
      </c>
      <c r="P40" s="202" t="str">
        <f t="shared" si="69"/>
        <v/>
      </c>
      <c r="Q40" s="202" t="str">
        <f t="shared" si="69"/>
        <v/>
      </c>
      <c r="R40" s="202" t="str">
        <f t="shared" si="69"/>
        <v/>
      </c>
      <c r="S40" s="202" t="str">
        <f t="shared" si="69"/>
        <v/>
      </c>
      <c r="T40" s="203">
        <f t="shared" si="2"/>
        <v>0</v>
      </c>
      <c r="U40" s="204"/>
      <c r="V40" s="205" t="str">
        <f t="shared" si="70"/>
        <v/>
      </c>
      <c r="W40" s="205" t="str">
        <f t="shared" si="70"/>
        <v/>
      </c>
      <c r="X40" s="205" t="str">
        <f t="shared" si="70"/>
        <v/>
      </c>
      <c r="Y40" s="205" t="str">
        <f t="shared" si="70"/>
        <v/>
      </c>
      <c r="Z40" s="205" t="str">
        <f t="shared" si="70"/>
        <v/>
      </c>
      <c r="AA40" s="205" t="str">
        <f t="shared" si="70"/>
        <v/>
      </c>
      <c r="AB40" s="205" t="str">
        <f t="shared" si="70"/>
        <v/>
      </c>
      <c r="AC40" s="205" t="str">
        <f t="shared" si="70"/>
        <v/>
      </c>
      <c r="AD40" s="205" t="str">
        <f t="shared" si="70"/>
        <v/>
      </c>
      <c r="AE40" s="205" t="str">
        <f t="shared" si="70"/>
        <v/>
      </c>
      <c r="AF40" s="205" t="str">
        <f t="shared" si="70"/>
        <v/>
      </c>
      <c r="AG40" s="203">
        <f t="shared" si="7"/>
        <v>0</v>
      </c>
      <c r="AN40" s="15">
        <v>1</v>
      </c>
      <c r="AO40" s="15">
        <v>3</v>
      </c>
      <c r="AP40" s="15">
        <v>11</v>
      </c>
      <c r="AQ40" s="17">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15">
        <f ca="1">COUNTIF(INDIRECT("H"&amp;(ROW()+12*(($AN40-1)*3+$AO40)-ROW())/12+5):INDIRECT("S"&amp;(ROW()+12*(($AN40-1)*3+$AO40)-ROW())/12+5),AQ40)</f>
        <v>0</v>
      </c>
      <c r="AS40" s="17">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15">
        <f ca="1">COUNTIF(INDIRECT("U"&amp;(ROW()+12*(($AN40-1)*3+$AO40)-ROW())/12+5):INDIRECT("AF"&amp;(ROW()+12*(($AN40-1)*3+$AO40)-ROW())/12+5),AS40)</f>
        <v>0</v>
      </c>
      <c r="AU40" s="15">
        <f ca="1">IF(AND(AQ40+AS40&gt;0,AR40+AT40&gt;0),COUNTIF(AU$6:AU39,"&gt;0")+1,0)</f>
        <v>0</v>
      </c>
      <c r="BE40" s="15">
        <v>2</v>
      </c>
      <c r="BF40" s="15" t="s">
        <v>101</v>
      </c>
      <c r="BG40" s="18">
        <f t="shared" ref="BG40:BR40" si="74">IF(BG39+BT39&gt;$AJ$27,1,0)</f>
        <v>0</v>
      </c>
      <c r="BH40" s="18">
        <f t="shared" si="74"/>
        <v>0</v>
      </c>
      <c r="BI40" s="18">
        <f t="shared" si="74"/>
        <v>0</v>
      </c>
      <c r="BJ40" s="18">
        <f t="shared" si="74"/>
        <v>0</v>
      </c>
      <c r="BK40" s="18">
        <f t="shared" si="74"/>
        <v>0</v>
      </c>
      <c r="BL40" s="18">
        <f t="shared" si="74"/>
        <v>0</v>
      </c>
      <c r="BM40" s="18">
        <f t="shared" si="74"/>
        <v>0</v>
      </c>
      <c r="BN40" s="18">
        <f t="shared" si="74"/>
        <v>0</v>
      </c>
      <c r="BO40" s="18">
        <f t="shared" si="74"/>
        <v>0</v>
      </c>
      <c r="BP40" s="18">
        <f t="shared" si="74"/>
        <v>0</v>
      </c>
      <c r="BQ40" s="18">
        <f t="shared" si="74"/>
        <v>0</v>
      </c>
      <c r="BR40" s="18">
        <f t="shared" si="74"/>
        <v>0</v>
      </c>
      <c r="BT40" s="18"/>
      <c r="BU40" s="18"/>
      <c r="BV40" s="18"/>
      <c r="BW40" s="18"/>
      <c r="BX40" s="18"/>
      <c r="BY40" s="18"/>
      <c r="BZ40" s="18"/>
      <c r="CA40" s="18"/>
      <c r="CB40" s="18"/>
      <c r="CC40" s="18"/>
      <c r="CD40" s="18"/>
      <c r="CE40" s="18"/>
    </row>
    <row r="41" spans="1:98">
      <c r="A41" s="464"/>
      <c r="B41" s="467"/>
      <c r="C41" s="472"/>
      <c r="D41" s="473"/>
      <c r="E41" s="471"/>
      <c r="F41" s="467"/>
      <c r="G41" s="206" t="s">
        <v>551</v>
      </c>
      <c r="H41" s="207"/>
      <c r="I41" s="208"/>
      <c r="J41" s="208"/>
      <c r="K41" s="208"/>
      <c r="L41" s="208"/>
      <c r="M41" s="208"/>
      <c r="N41" s="208"/>
      <c r="O41" s="208"/>
      <c r="P41" s="208"/>
      <c r="Q41" s="208"/>
      <c r="R41" s="208"/>
      <c r="S41" s="208"/>
      <c r="T41" s="209">
        <f t="shared" si="2"/>
        <v>0</v>
      </c>
      <c r="U41" s="210"/>
      <c r="V41" s="211"/>
      <c r="W41" s="211"/>
      <c r="X41" s="211"/>
      <c r="Y41" s="211"/>
      <c r="Z41" s="211"/>
      <c r="AA41" s="211"/>
      <c r="AB41" s="211"/>
      <c r="AC41" s="211"/>
      <c r="AD41" s="211"/>
      <c r="AE41" s="211"/>
      <c r="AF41" s="211"/>
      <c r="AG41" s="209">
        <f t="shared" si="7"/>
        <v>0</v>
      </c>
      <c r="AN41" s="306">
        <v>1</v>
      </c>
      <c r="AO41" s="306">
        <v>3</v>
      </c>
      <c r="AP41" s="306">
        <v>12</v>
      </c>
      <c r="AQ41" s="31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306">
        <f ca="1">COUNTIF(INDIRECT("H"&amp;(ROW()+12*(($AN41-1)*3+$AO41)-ROW())/12+5):INDIRECT("S"&amp;(ROW()+12*(($AN41-1)*3+$AO41)-ROW())/12+5),AQ41)</f>
        <v>0</v>
      </c>
      <c r="AS41" s="313">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306">
        <f ca="1">COUNTIF(INDIRECT("U"&amp;(ROW()+12*(($AN41-1)*3+$AO41)-ROW())/12+5):INDIRECT("AF"&amp;(ROW()+12*(($AN41-1)*3+$AO41)-ROW())/12+5),AS41)</f>
        <v>0</v>
      </c>
      <c r="AU41" s="306">
        <f ca="1">IF(AND(AQ41+AS41&gt;0,AR41+AT41&gt;0),COUNTIF(AU$6:AU40,"&gt;0")+1,0)</f>
        <v>0</v>
      </c>
      <c r="BE41" s="15">
        <v>3</v>
      </c>
      <c r="BF41" s="19"/>
      <c r="BG41" s="18"/>
      <c r="BH41" s="18"/>
      <c r="BI41" s="18"/>
      <c r="BJ41" s="18"/>
      <c r="BK41" s="18"/>
      <c r="BL41" s="18"/>
      <c r="BM41" s="18"/>
      <c r="BN41" s="18"/>
      <c r="BO41" s="18"/>
      <c r="BP41" s="18"/>
      <c r="BQ41" s="18"/>
      <c r="BR41" s="18"/>
      <c r="BT41" s="18"/>
      <c r="BU41" s="18"/>
      <c r="BV41" s="18"/>
      <c r="BW41" s="18"/>
      <c r="BX41" s="18"/>
      <c r="BY41" s="18"/>
      <c r="BZ41" s="18"/>
      <c r="CA41" s="18"/>
      <c r="CB41" s="18"/>
      <c r="CC41" s="18"/>
      <c r="CD41" s="18"/>
      <c r="CE41" s="18"/>
    </row>
    <row r="42" spans="1:98">
      <c r="A42" s="462">
        <v>13</v>
      </c>
      <c r="B42" s="465"/>
      <c r="C42" s="465"/>
      <c r="D42" s="465"/>
      <c r="E42" s="469"/>
      <c r="F42" s="465"/>
      <c r="G42" s="194" t="s">
        <v>104</v>
      </c>
      <c r="H42" s="195"/>
      <c r="I42" s="196" t="str">
        <f t="shared" ref="I42:S43" si="75">IF(H42="","",H42)</f>
        <v/>
      </c>
      <c r="J42" s="196" t="str">
        <f t="shared" si="75"/>
        <v/>
      </c>
      <c r="K42" s="196" t="str">
        <f t="shared" si="75"/>
        <v/>
      </c>
      <c r="L42" s="196" t="str">
        <f t="shared" si="75"/>
        <v/>
      </c>
      <c r="M42" s="196" t="str">
        <f t="shared" si="75"/>
        <v/>
      </c>
      <c r="N42" s="196" t="str">
        <f t="shared" si="75"/>
        <v/>
      </c>
      <c r="O42" s="196" t="str">
        <f t="shared" si="75"/>
        <v/>
      </c>
      <c r="P42" s="196" t="str">
        <f t="shared" si="75"/>
        <v/>
      </c>
      <c r="Q42" s="196" t="str">
        <f t="shared" si="75"/>
        <v/>
      </c>
      <c r="R42" s="196" t="str">
        <f t="shared" si="75"/>
        <v/>
      </c>
      <c r="S42" s="196" t="str">
        <f t="shared" si="75"/>
        <v/>
      </c>
      <c r="T42" s="197">
        <f t="shared" si="2"/>
        <v>0</v>
      </c>
      <c r="U42" s="198"/>
      <c r="V42" s="199" t="str">
        <f t="shared" ref="V42:AF43" si="76">IF(U42="","",U42)</f>
        <v/>
      </c>
      <c r="W42" s="199" t="str">
        <f t="shared" si="76"/>
        <v/>
      </c>
      <c r="X42" s="199" t="str">
        <f t="shared" si="76"/>
        <v/>
      </c>
      <c r="Y42" s="199" t="str">
        <f t="shared" si="76"/>
        <v/>
      </c>
      <c r="Z42" s="199" t="str">
        <f t="shared" si="76"/>
        <v/>
      </c>
      <c r="AA42" s="199" t="str">
        <f t="shared" si="76"/>
        <v/>
      </c>
      <c r="AB42" s="199" t="str">
        <f t="shared" si="76"/>
        <v/>
      </c>
      <c r="AC42" s="199" t="str">
        <f t="shared" si="76"/>
        <v/>
      </c>
      <c r="AD42" s="199" t="str">
        <f t="shared" si="76"/>
        <v/>
      </c>
      <c r="AE42" s="199" t="str">
        <f t="shared" si="76"/>
        <v/>
      </c>
      <c r="AF42" s="199" t="str">
        <f t="shared" si="76"/>
        <v/>
      </c>
      <c r="AG42" s="197">
        <f t="shared" si="7"/>
        <v>0</v>
      </c>
      <c r="AN42" s="15">
        <v>2</v>
      </c>
      <c r="AO42" s="15">
        <v>1</v>
      </c>
      <c r="AP42" s="15">
        <v>1</v>
      </c>
      <c r="AQ42" s="17">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15">
        <f ca="1">COUNTIF(INDIRECT("H"&amp;(ROW()+12*(($AN42-1)*3+$AO42)-ROW())/12+5):INDIRECT("S"&amp;(ROW()+12*(($AN42-1)*3+$AO42)-ROW())/12+5),AQ42)</f>
        <v>0</v>
      </c>
      <c r="AS42" s="17">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15">
        <f ca="1">COUNTIF(INDIRECT("U"&amp;(ROW()+12*(($AN42-1)*3+$AO42)-ROW())/12+5):INDIRECT("AF"&amp;(ROW()+12*(($AN42-1)*3+$AO42)-ROW())/12+5),AS42)</f>
        <v>0</v>
      </c>
      <c r="AU42" s="15">
        <f ca="1">IF(AND(AQ42+AS42&gt;0,AR42+AT42&gt;0),COUNTIF(AU$6:AU41,"&gt;0")+1,0)</f>
        <v>0</v>
      </c>
      <c r="BE42" s="15">
        <v>1</v>
      </c>
      <c r="BG42" s="18">
        <f t="shared" ref="BG42:BR42" si="77">SUM(H42:H43)</f>
        <v>0</v>
      </c>
      <c r="BH42" s="18">
        <f t="shared" si="77"/>
        <v>0</v>
      </c>
      <c r="BI42" s="18">
        <f t="shared" si="77"/>
        <v>0</v>
      </c>
      <c r="BJ42" s="18">
        <f t="shared" si="77"/>
        <v>0</v>
      </c>
      <c r="BK42" s="18">
        <f t="shared" si="77"/>
        <v>0</v>
      </c>
      <c r="BL42" s="18">
        <f t="shared" si="77"/>
        <v>0</v>
      </c>
      <c r="BM42" s="18">
        <f t="shared" si="77"/>
        <v>0</v>
      </c>
      <c r="BN42" s="18">
        <f t="shared" si="77"/>
        <v>0</v>
      </c>
      <c r="BO42" s="18">
        <f t="shared" si="77"/>
        <v>0</v>
      </c>
      <c r="BP42" s="18">
        <f t="shared" si="77"/>
        <v>0</v>
      </c>
      <c r="BQ42" s="18">
        <f t="shared" si="77"/>
        <v>0</v>
      </c>
      <c r="BR42" s="18">
        <f t="shared" si="77"/>
        <v>0</v>
      </c>
      <c r="BT42" s="18">
        <f t="shared" ref="BT42:CE42" si="78">SUM(U42:U43)</f>
        <v>0</v>
      </c>
      <c r="BU42" s="18">
        <f t="shared" si="78"/>
        <v>0</v>
      </c>
      <c r="BV42" s="18">
        <f t="shared" si="78"/>
        <v>0</v>
      </c>
      <c r="BW42" s="18">
        <f t="shared" si="78"/>
        <v>0</v>
      </c>
      <c r="BX42" s="18">
        <f t="shared" si="78"/>
        <v>0</v>
      </c>
      <c r="BY42" s="18">
        <f t="shared" si="78"/>
        <v>0</v>
      </c>
      <c r="BZ42" s="18">
        <f t="shared" si="78"/>
        <v>0</v>
      </c>
      <c r="CA42" s="18">
        <f t="shared" si="78"/>
        <v>0</v>
      </c>
      <c r="CB42" s="18">
        <f t="shared" si="78"/>
        <v>0</v>
      </c>
      <c r="CC42" s="18">
        <f t="shared" si="78"/>
        <v>0</v>
      </c>
      <c r="CD42" s="18">
        <f t="shared" si="78"/>
        <v>0</v>
      </c>
      <c r="CE42" s="18">
        <f t="shared" si="78"/>
        <v>0</v>
      </c>
      <c r="CH42" s="19" t="s">
        <v>103</v>
      </c>
      <c r="CI42" s="18">
        <f t="shared" ref="CI42:CT42" si="79">IF(OR($D42="副園長",$D42="教頭",$D42="主任保育士",$D42="主幹教諭",$D42="主幹保育教諭"),0,BG42)</f>
        <v>0</v>
      </c>
      <c r="CJ42" s="18">
        <f t="shared" si="79"/>
        <v>0</v>
      </c>
      <c r="CK42" s="18">
        <f t="shared" si="79"/>
        <v>0</v>
      </c>
      <c r="CL42" s="18">
        <f t="shared" si="79"/>
        <v>0</v>
      </c>
      <c r="CM42" s="18">
        <f t="shared" si="79"/>
        <v>0</v>
      </c>
      <c r="CN42" s="18">
        <f t="shared" si="79"/>
        <v>0</v>
      </c>
      <c r="CO42" s="18">
        <f t="shared" si="79"/>
        <v>0</v>
      </c>
      <c r="CP42" s="18">
        <f t="shared" si="79"/>
        <v>0</v>
      </c>
      <c r="CQ42" s="18">
        <f t="shared" si="79"/>
        <v>0</v>
      </c>
      <c r="CR42" s="18">
        <f t="shared" si="79"/>
        <v>0</v>
      </c>
      <c r="CS42" s="18">
        <f t="shared" si="79"/>
        <v>0</v>
      </c>
      <c r="CT42" s="18">
        <f t="shared" si="79"/>
        <v>0</v>
      </c>
    </row>
    <row r="43" spans="1:98">
      <c r="A43" s="463"/>
      <c r="B43" s="466"/>
      <c r="C43" s="468"/>
      <c r="D43" s="468"/>
      <c r="E43" s="470"/>
      <c r="F43" s="466"/>
      <c r="G43" s="200" t="s">
        <v>102</v>
      </c>
      <c r="H43" s="201"/>
      <c r="I43" s="202" t="str">
        <f t="shared" si="75"/>
        <v/>
      </c>
      <c r="J43" s="202" t="str">
        <f t="shared" si="75"/>
        <v/>
      </c>
      <c r="K43" s="202" t="str">
        <f t="shared" si="75"/>
        <v/>
      </c>
      <c r="L43" s="202" t="str">
        <f t="shared" si="75"/>
        <v/>
      </c>
      <c r="M43" s="202" t="str">
        <f t="shared" si="75"/>
        <v/>
      </c>
      <c r="N43" s="202" t="str">
        <f t="shared" si="75"/>
        <v/>
      </c>
      <c r="O43" s="202" t="str">
        <f t="shared" si="75"/>
        <v/>
      </c>
      <c r="P43" s="202" t="str">
        <f t="shared" si="75"/>
        <v/>
      </c>
      <c r="Q43" s="202" t="str">
        <f t="shared" si="75"/>
        <v/>
      </c>
      <c r="R43" s="202" t="str">
        <f t="shared" si="75"/>
        <v/>
      </c>
      <c r="S43" s="202" t="str">
        <f t="shared" si="75"/>
        <v/>
      </c>
      <c r="T43" s="203">
        <f t="shared" si="2"/>
        <v>0</v>
      </c>
      <c r="U43" s="204"/>
      <c r="V43" s="205" t="str">
        <f t="shared" si="76"/>
        <v/>
      </c>
      <c r="W43" s="205" t="str">
        <f t="shared" si="76"/>
        <v/>
      </c>
      <c r="X43" s="205" t="str">
        <f t="shared" si="76"/>
        <v/>
      </c>
      <c r="Y43" s="205" t="str">
        <f t="shared" si="76"/>
        <v/>
      </c>
      <c r="Z43" s="205" t="str">
        <f t="shared" si="76"/>
        <v/>
      </c>
      <c r="AA43" s="205" t="str">
        <f t="shared" si="76"/>
        <v/>
      </c>
      <c r="AB43" s="205" t="str">
        <f t="shared" si="76"/>
        <v/>
      </c>
      <c r="AC43" s="205" t="str">
        <f t="shared" si="76"/>
        <v/>
      </c>
      <c r="AD43" s="205" t="str">
        <f t="shared" si="76"/>
        <v/>
      </c>
      <c r="AE43" s="205" t="str">
        <f t="shared" si="76"/>
        <v/>
      </c>
      <c r="AF43" s="205" t="str">
        <f t="shared" si="76"/>
        <v/>
      </c>
      <c r="AG43" s="203">
        <f t="shared" si="7"/>
        <v>0</v>
      </c>
      <c r="AN43" s="15">
        <v>2</v>
      </c>
      <c r="AO43" s="15">
        <v>1</v>
      </c>
      <c r="AP43" s="15">
        <v>2</v>
      </c>
      <c r="AQ43" s="17">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15">
        <f ca="1">COUNTIF(INDIRECT("H"&amp;(ROW()+12*(($AN43-1)*3+$AO43)-ROW())/12+5):INDIRECT("S"&amp;(ROW()+12*(($AN43-1)*3+$AO43)-ROW())/12+5),AQ43)</f>
        <v>0</v>
      </c>
      <c r="AS43" s="17">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15">
        <f ca="1">COUNTIF(INDIRECT("U"&amp;(ROW()+12*(($AN43-1)*3+$AO43)-ROW())/12+5):INDIRECT("AF"&amp;(ROW()+12*(($AN43-1)*3+$AO43)-ROW())/12+5),AS43)</f>
        <v>0</v>
      </c>
      <c r="AU43" s="15">
        <f ca="1">IF(AND(AQ43+AS43&gt;0,AR43+AT43&gt;0),COUNTIF(AU$6:AU42,"&gt;0")+1,0)</f>
        <v>0</v>
      </c>
      <c r="BE43" s="15">
        <v>2</v>
      </c>
      <c r="BF43" s="15" t="s">
        <v>101</v>
      </c>
      <c r="BG43" s="18">
        <f t="shared" ref="BG43:BR43" si="80">IF(BG42+BT42&gt;$AJ$27,1,0)</f>
        <v>0</v>
      </c>
      <c r="BH43" s="18">
        <f t="shared" si="80"/>
        <v>0</v>
      </c>
      <c r="BI43" s="18">
        <f t="shared" si="80"/>
        <v>0</v>
      </c>
      <c r="BJ43" s="18">
        <f t="shared" si="80"/>
        <v>0</v>
      </c>
      <c r="BK43" s="18">
        <f t="shared" si="80"/>
        <v>0</v>
      </c>
      <c r="BL43" s="18">
        <f t="shared" si="80"/>
        <v>0</v>
      </c>
      <c r="BM43" s="18">
        <f t="shared" si="80"/>
        <v>0</v>
      </c>
      <c r="BN43" s="18">
        <f t="shared" si="80"/>
        <v>0</v>
      </c>
      <c r="BO43" s="18">
        <f t="shared" si="80"/>
        <v>0</v>
      </c>
      <c r="BP43" s="18">
        <f t="shared" si="80"/>
        <v>0</v>
      </c>
      <c r="BQ43" s="18">
        <f t="shared" si="80"/>
        <v>0</v>
      </c>
      <c r="BR43" s="18">
        <f t="shared" si="80"/>
        <v>0</v>
      </c>
      <c r="BT43" s="18"/>
      <c r="BU43" s="18"/>
      <c r="BV43" s="18"/>
      <c r="BW43" s="18"/>
      <c r="BX43" s="18"/>
      <c r="BY43" s="18"/>
      <c r="BZ43" s="18"/>
      <c r="CA43" s="18"/>
      <c r="CB43" s="18"/>
      <c r="CC43" s="18"/>
      <c r="CD43" s="18"/>
      <c r="CE43" s="18"/>
    </row>
    <row r="44" spans="1:98">
      <c r="A44" s="464"/>
      <c r="B44" s="467"/>
      <c r="C44" s="472"/>
      <c r="D44" s="473"/>
      <c r="E44" s="471"/>
      <c r="F44" s="467"/>
      <c r="G44" s="206" t="s">
        <v>551</v>
      </c>
      <c r="H44" s="207"/>
      <c r="I44" s="208"/>
      <c r="J44" s="208"/>
      <c r="K44" s="208"/>
      <c r="L44" s="208"/>
      <c r="M44" s="208"/>
      <c r="N44" s="208"/>
      <c r="O44" s="208"/>
      <c r="P44" s="208"/>
      <c r="Q44" s="208"/>
      <c r="R44" s="208"/>
      <c r="S44" s="208"/>
      <c r="T44" s="209">
        <f t="shared" si="2"/>
        <v>0</v>
      </c>
      <c r="U44" s="210"/>
      <c r="V44" s="211"/>
      <c r="W44" s="211"/>
      <c r="X44" s="211"/>
      <c r="Y44" s="211"/>
      <c r="Z44" s="211"/>
      <c r="AA44" s="211"/>
      <c r="AB44" s="211"/>
      <c r="AC44" s="211"/>
      <c r="AD44" s="211"/>
      <c r="AE44" s="211"/>
      <c r="AF44" s="211"/>
      <c r="AG44" s="209">
        <f t="shared" si="7"/>
        <v>0</v>
      </c>
      <c r="AN44" s="15">
        <v>2</v>
      </c>
      <c r="AO44" s="15">
        <v>1</v>
      </c>
      <c r="AP44" s="15">
        <v>3</v>
      </c>
      <c r="AQ44" s="17">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15">
        <f ca="1">COUNTIF(INDIRECT("H"&amp;(ROW()+12*(($AN44-1)*3+$AO44)-ROW())/12+5):INDIRECT("S"&amp;(ROW()+12*(($AN44-1)*3+$AO44)-ROW())/12+5),AQ44)</f>
        <v>0</v>
      </c>
      <c r="AS44" s="17">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15">
        <f ca="1">COUNTIF(INDIRECT("U"&amp;(ROW()+12*(($AN44-1)*3+$AO44)-ROW())/12+5):INDIRECT("AF"&amp;(ROW()+12*(($AN44-1)*3+$AO44)-ROW())/12+5),AS44)</f>
        <v>0</v>
      </c>
      <c r="AU44" s="15">
        <f ca="1">IF(AND(AQ44+AS44&gt;0,AR44+AT44&gt;0),COUNTIF(AU$6:AU43,"&gt;0")+1,0)</f>
        <v>0</v>
      </c>
      <c r="BE44" s="15">
        <v>3</v>
      </c>
      <c r="BF44" s="19"/>
      <c r="BG44" s="18"/>
      <c r="BH44" s="18"/>
      <c r="BI44" s="18"/>
      <c r="BJ44" s="18"/>
      <c r="BK44" s="18"/>
      <c r="BL44" s="18"/>
      <c r="BM44" s="18"/>
      <c r="BN44" s="18"/>
      <c r="BO44" s="18"/>
      <c r="BP44" s="18"/>
      <c r="BQ44" s="18"/>
      <c r="BR44" s="18"/>
      <c r="BT44" s="18"/>
      <c r="BU44" s="18"/>
      <c r="BV44" s="18"/>
      <c r="BW44" s="18"/>
      <c r="BX44" s="18"/>
      <c r="BY44" s="18"/>
      <c r="BZ44" s="18"/>
      <c r="CA44" s="18"/>
      <c r="CB44" s="18"/>
      <c r="CC44" s="18"/>
      <c r="CD44" s="18"/>
      <c r="CE44" s="18"/>
    </row>
    <row r="45" spans="1:98">
      <c r="A45" s="462">
        <v>14</v>
      </c>
      <c r="B45" s="465"/>
      <c r="C45" s="465"/>
      <c r="D45" s="465"/>
      <c r="E45" s="469"/>
      <c r="F45" s="465"/>
      <c r="G45" s="194" t="s">
        <v>104</v>
      </c>
      <c r="H45" s="195"/>
      <c r="I45" s="196" t="str">
        <f t="shared" ref="I45:S46" si="81">IF(H45="","",H45)</f>
        <v/>
      </c>
      <c r="J45" s="196" t="str">
        <f t="shared" si="81"/>
        <v/>
      </c>
      <c r="K45" s="196" t="str">
        <f t="shared" si="81"/>
        <v/>
      </c>
      <c r="L45" s="196" t="str">
        <f t="shared" si="81"/>
        <v/>
      </c>
      <c r="M45" s="196" t="str">
        <f t="shared" si="81"/>
        <v/>
      </c>
      <c r="N45" s="196" t="str">
        <f t="shared" si="81"/>
        <v/>
      </c>
      <c r="O45" s="196" t="str">
        <f t="shared" si="81"/>
        <v/>
      </c>
      <c r="P45" s="196" t="str">
        <f t="shared" si="81"/>
        <v/>
      </c>
      <c r="Q45" s="196" t="str">
        <f t="shared" si="81"/>
        <v/>
      </c>
      <c r="R45" s="196" t="str">
        <f t="shared" si="81"/>
        <v/>
      </c>
      <c r="S45" s="196" t="str">
        <f t="shared" si="81"/>
        <v/>
      </c>
      <c r="T45" s="197">
        <f t="shared" si="2"/>
        <v>0</v>
      </c>
      <c r="U45" s="198"/>
      <c r="V45" s="199" t="str">
        <f t="shared" ref="V45:AF46" si="82">IF(U45="","",U45)</f>
        <v/>
      </c>
      <c r="W45" s="199" t="str">
        <f t="shared" si="82"/>
        <v/>
      </c>
      <c r="X45" s="199" t="str">
        <f t="shared" si="82"/>
        <v/>
      </c>
      <c r="Y45" s="199" t="str">
        <f t="shared" si="82"/>
        <v/>
      </c>
      <c r="Z45" s="199" t="str">
        <f t="shared" si="82"/>
        <v/>
      </c>
      <c r="AA45" s="199" t="str">
        <f t="shared" si="82"/>
        <v/>
      </c>
      <c r="AB45" s="199" t="str">
        <f t="shared" si="82"/>
        <v/>
      </c>
      <c r="AC45" s="199" t="str">
        <f t="shared" si="82"/>
        <v/>
      </c>
      <c r="AD45" s="199" t="str">
        <f t="shared" si="82"/>
        <v/>
      </c>
      <c r="AE45" s="199" t="str">
        <f t="shared" si="82"/>
        <v/>
      </c>
      <c r="AF45" s="199" t="str">
        <f t="shared" si="82"/>
        <v/>
      </c>
      <c r="AG45" s="197">
        <f t="shared" si="7"/>
        <v>0</v>
      </c>
      <c r="AN45" s="15">
        <v>2</v>
      </c>
      <c r="AO45" s="15">
        <v>1</v>
      </c>
      <c r="AP45" s="15">
        <v>4</v>
      </c>
      <c r="AQ45" s="17">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15">
        <f ca="1">COUNTIF(INDIRECT("H"&amp;(ROW()+12*(($AN45-1)*3+$AO45)-ROW())/12+5):INDIRECT("S"&amp;(ROW()+12*(($AN45-1)*3+$AO45)-ROW())/12+5),AQ45)</f>
        <v>0</v>
      </c>
      <c r="AS45" s="17">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15">
        <f ca="1">COUNTIF(INDIRECT("U"&amp;(ROW()+12*(($AN45-1)*3+$AO45)-ROW())/12+5):INDIRECT("AF"&amp;(ROW()+12*(($AN45-1)*3+$AO45)-ROW())/12+5),AS45)</f>
        <v>0</v>
      </c>
      <c r="AU45" s="15">
        <f ca="1">IF(AND(AQ45+AS45&gt;0,AR45+AT45&gt;0),COUNTIF(AU$6:AU44,"&gt;0")+1,0)</f>
        <v>0</v>
      </c>
      <c r="BE45" s="15">
        <v>1</v>
      </c>
      <c r="BG45" s="18">
        <f t="shared" ref="BG45:BR45" si="83">SUM(H45:H46)</f>
        <v>0</v>
      </c>
      <c r="BH45" s="18">
        <f t="shared" si="83"/>
        <v>0</v>
      </c>
      <c r="BI45" s="18">
        <f t="shared" si="83"/>
        <v>0</v>
      </c>
      <c r="BJ45" s="18">
        <f t="shared" si="83"/>
        <v>0</v>
      </c>
      <c r="BK45" s="18">
        <f t="shared" si="83"/>
        <v>0</v>
      </c>
      <c r="BL45" s="18">
        <f t="shared" si="83"/>
        <v>0</v>
      </c>
      <c r="BM45" s="18">
        <f t="shared" si="83"/>
        <v>0</v>
      </c>
      <c r="BN45" s="18">
        <f t="shared" si="83"/>
        <v>0</v>
      </c>
      <c r="BO45" s="18">
        <f t="shared" si="83"/>
        <v>0</v>
      </c>
      <c r="BP45" s="18">
        <f t="shared" si="83"/>
        <v>0</v>
      </c>
      <c r="BQ45" s="18">
        <f t="shared" si="83"/>
        <v>0</v>
      </c>
      <c r="BR45" s="18">
        <f t="shared" si="83"/>
        <v>0</v>
      </c>
      <c r="BT45" s="18">
        <f t="shared" ref="BT45:CE45" si="84">SUM(U45:U46)</f>
        <v>0</v>
      </c>
      <c r="BU45" s="18">
        <f t="shared" si="84"/>
        <v>0</v>
      </c>
      <c r="BV45" s="18">
        <f t="shared" si="84"/>
        <v>0</v>
      </c>
      <c r="BW45" s="18">
        <f t="shared" si="84"/>
        <v>0</v>
      </c>
      <c r="BX45" s="18">
        <f t="shared" si="84"/>
        <v>0</v>
      </c>
      <c r="BY45" s="18">
        <f t="shared" si="84"/>
        <v>0</v>
      </c>
      <c r="BZ45" s="18">
        <f t="shared" si="84"/>
        <v>0</v>
      </c>
      <c r="CA45" s="18">
        <f t="shared" si="84"/>
        <v>0</v>
      </c>
      <c r="CB45" s="18">
        <f t="shared" si="84"/>
        <v>0</v>
      </c>
      <c r="CC45" s="18">
        <f t="shared" si="84"/>
        <v>0</v>
      </c>
      <c r="CD45" s="18">
        <f t="shared" si="84"/>
        <v>0</v>
      </c>
      <c r="CE45" s="18">
        <f t="shared" si="84"/>
        <v>0</v>
      </c>
      <c r="CH45" s="19" t="s">
        <v>103</v>
      </c>
      <c r="CI45" s="18">
        <f t="shared" ref="CI45:CT45" si="85">IF(OR($D45="副園長",$D45="教頭",$D45="主任保育士",$D45="主幹教諭",$D45="主幹保育教諭"),0,BG45)</f>
        <v>0</v>
      </c>
      <c r="CJ45" s="18">
        <f t="shared" si="85"/>
        <v>0</v>
      </c>
      <c r="CK45" s="18">
        <f t="shared" si="85"/>
        <v>0</v>
      </c>
      <c r="CL45" s="18">
        <f t="shared" si="85"/>
        <v>0</v>
      </c>
      <c r="CM45" s="18">
        <f t="shared" si="85"/>
        <v>0</v>
      </c>
      <c r="CN45" s="18">
        <f t="shared" si="85"/>
        <v>0</v>
      </c>
      <c r="CO45" s="18">
        <f t="shared" si="85"/>
        <v>0</v>
      </c>
      <c r="CP45" s="18">
        <f t="shared" si="85"/>
        <v>0</v>
      </c>
      <c r="CQ45" s="18">
        <f t="shared" si="85"/>
        <v>0</v>
      </c>
      <c r="CR45" s="18">
        <f t="shared" si="85"/>
        <v>0</v>
      </c>
      <c r="CS45" s="18">
        <f t="shared" si="85"/>
        <v>0</v>
      </c>
      <c r="CT45" s="18">
        <f t="shared" si="85"/>
        <v>0</v>
      </c>
    </row>
    <row r="46" spans="1:98">
      <c r="A46" s="463"/>
      <c r="B46" s="466"/>
      <c r="C46" s="468"/>
      <c r="D46" s="468"/>
      <c r="E46" s="470"/>
      <c r="F46" s="466"/>
      <c r="G46" s="200" t="s">
        <v>102</v>
      </c>
      <c r="H46" s="201"/>
      <c r="I46" s="202" t="str">
        <f t="shared" si="81"/>
        <v/>
      </c>
      <c r="J46" s="202" t="str">
        <f t="shared" si="81"/>
        <v/>
      </c>
      <c r="K46" s="202" t="str">
        <f t="shared" si="81"/>
        <v/>
      </c>
      <c r="L46" s="202" t="str">
        <f t="shared" si="81"/>
        <v/>
      </c>
      <c r="M46" s="202" t="str">
        <f t="shared" si="81"/>
        <v/>
      </c>
      <c r="N46" s="202" t="str">
        <f t="shared" si="81"/>
        <v/>
      </c>
      <c r="O46" s="202" t="str">
        <f t="shared" si="81"/>
        <v/>
      </c>
      <c r="P46" s="202" t="str">
        <f t="shared" si="81"/>
        <v/>
      </c>
      <c r="Q46" s="202" t="str">
        <f t="shared" si="81"/>
        <v/>
      </c>
      <c r="R46" s="202" t="str">
        <f t="shared" si="81"/>
        <v/>
      </c>
      <c r="S46" s="202" t="str">
        <f t="shared" si="81"/>
        <v/>
      </c>
      <c r="T46" s="203">
        <f t="shared" si="2"/>
        <v>0</v>
      </c>
      <c r="U46" s="204"/>
      <c r="V46" s="205" t="str">
        <f t="shared" si="82"/>
        <v/>
      </c>
      <c r="W46" s="205" t="str">
        <f t="shared" si="82"/>
        <v/>
      </c>
      <c r="X46" s="205" t="str">
        <f t="shared" si="82"/>
        <v/>
      </c>
      <c r="Y46" s="205" t="str">
        <f t="shared" si="82"/>
        <v/>
      </c>
      <c r="Z46" s="205" t="str">
        <f t="shared" si="82"/>
        <v/>
      </c>
      <c r="AA46" s="205" t="str">
        <f t="shared" si="82"/>
        <v/>
      </c>
      <c r="AB46" s="205" t="str">
        <f t="shared" si="82"/>
        <v/>
      </c>
      <c r="AC46" s="205" t="str">
        <f t="shared" si="82"/>
        <v/>
      </c>
      <c r="AD46" s="205" t="str">
        <f t="shared" si="82"/>
        <v/>
      </c>
      <c r="AE46" s="205" t="str">
        <f t="shared" si="82"/>
        <v/>
      </c>
      <c r="AF46" s="205" t="str">
        <f t="shared" si="82"/>
        <v/>
      </c>
      <c r="AG46" s="203">
        <f t="shared" si="7"/>
        <v>0</v>
      </c>
      <c r="AN46" s="15">
        <v>2</v>
      </c>
      <c r="AO46" s="15">
        <v>1</v>
      </c>
      <c r="AP46" s="15">
        <v>5</v>
      </c>
      <c r="AQ46" s="17">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15">
        <f ca="1">COUNTIF(INDIRECT("H"&amp;(ROW()+12*(($AN46-1)*3+$AO46)-ROW())/12+5):INDIRECT("S"&amp;(ROW()+12*(($AN46-1)*3+$AO46)-ROW())/12+5),AQ46)</f>
        <v>0</v>
      </c>
      <c r="AS46" s="17">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15">
        <f ca="1">COUNTIF(INDIRECT("U"&amp;(ROW()+12*(($AN46-1)*3+$AO46)-ROW())/12+5):INDIRECT("AF"&amp;(ROW()+12*(($AN46-1)*3+$AO46)-ROW())/12+5),AS46)</f>
        <v>0</v>
      </c>
      <c r="AU46" s="15">
        <f ca="1">IF(AND(AQ46+AS46&gt;0,AR46+AT46&gt;0),COUNTIF(AU$6:AU45,"&gt;0")+1,0)</f>
        <v>0</v>
      </c>
      <c r="BE46" s="15">
        <v>2</v>
      </c>
      <c r="BF46" s="15" t="s">
        <v>101</v>
      </c>
      <c r="BG46" s="18">
        <f t="shared" ref="BG46:BR46" si="86">IF(BG45+BT45&gt;$AJ$27,1,0)</f>
        <v>0</v>
      </c>
      <c r="BH46" s="18">
        <f t="shared" si="86"/>
        <v>0</v>
      </c>
      <c r="BI46" s="18">
        <f t="shared" si="86"/>
        <v>0</v>
      </c>
      <c r="BJ46" s="18">
        <f t="shared" si="86"/>
        <v>0</v>
      </c>
      <c r="BK46" s="18">
        <f t="shared" si="86"/>
        <v>0</v>
      </c>
      <c r="BL46" s="18">
        <f t="shared" si="86"/>
        <v>0</v>
      </c>
      <c r="BM46" s="18">
        <f t="shared" si="86"/>
        <v>0</v>
      </c>
      <c r="BN46" s="18">
        <f t="shared" si="86"/>
        <v>0</v>
      </c>
      <c r="BO46" s="18">
        <f t="shared" si="86"/>
        <v>0</v>
      </c>
      <c r="BP46" s="18">
        <f t="shared" si="86"/>
        <v>0</v>
      </c>
      <c r="BQ46" s="18">
        <f t="shared" si="86"/>
        <v>0</v>
      </c>
      <c r="BR46" s="18">
        <f t="shared" si="86"/>
        <v>0</v>
      </c>
      <c r="BT46" s="18"/>
      <c r="BU46" s="18"/>
      <c r="BV46" s="18"/>
      <c r="BW46" s="18"/>
      <c r="BX46" s="18"/>
      <c r="BY46" s="18"/>
      <c r="BZ46" s="18"/>
      <c r="CA46" s="18"/>
      <c r="CB46" s="18"/>
      <c r="CC46" s="18"/>
      <c r="CD46" s="18"/>
      <c r="CE46" s="18"/>
    </row>
    <row r="47" spans="1:98">
      <c r="A47" s="464"/>
      <c r="B47" s="467"/>
      <c r="C47" s="472"/>
      <c r="D47" s="473"/>
      <c r="E47" s="471"/>
      <c r="F47" s="467"/>
      <c r="G47" s="206" t="s">
        <v>551</v>
      </c>
      <c r="H47" s="207"/>
      <c r="I47" s="208"/>
      <c r="J47" s="208"/>
      <c r="K47" s="208"/>
      <c r="L47" s="208"/>
      <c r="M47" s="208"/>
      <c r="N47" s="208"/>
      <c r="O47" s="208"/>
      <c r="P47" s="208"/>
      <c r="Q47" s="208"/>
      <c r="R47" s="208"/>
      <c r="S47" s="208"/>
      <c r="T47" s="209">
        <f t="shared" si="2"/>
        <v>0</v>
      </c>
      <c r="U47" s="210"/>
      <c r="V47" s="211"/>
      <c r="W47" s="211"/>
      <c r="X47" s="211"/>
      <c r="Y47" s="211"/>
      <c r="Z47" s="211"/>
      <c r="AA47" s="211"/>
      <c r="AB47" s="211"/>
      <c r="AC47" s="211"/>
      <c r="AD47" s="211"/>
      <c r="AE47" s="211"/>
      <c r="AF47" s="211"/>
      <c r="AG47" s="209">
        <f t="shared" si="7"/>
        <v>0</v>
      </c>
      <c r="AN47" s="15">
        <v>2</v>
      </c>
      <c r="AO47" s="15">
        <v>1</v>
      </c>
      <c r="AP47" s="15">
        <v>6</v>
      </c>
      <c r="AQ47" s="17">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15">
        <f ca="1">COUNTIF(INDIRECT("H"&amp;(ROW()+12*(($AN47-1)*3+$AO47)-ROW())/12+5):INDIRECT("S"&amp;(ROW()+12*(($AN47-1)*3+$AO47)-ROW())/12+5),AQ47)</f>
        <v>0</v>
      </c>
      <c r="AS47" s="17">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15">
        <f ca="1">COUNTIF(INDIRECT("U"&amp;(ROW()+12*(($AN47-1)*3+$AO47)-ROW())/12+5):INDIRECT("AF"&amp;(ROW()+12*(($AN47-1)*3+$AO47)-ROW())/12+5),AS47)</f>
        <v>0</v>
      </c>
      <c r="AU47" s="15">
        <f ca="1">IF(AND(AQ47+AS47&gt;0,AR47+AT47&gt;0),COUNTIF(AU$6:AU46,"&gt;0")+1,0)</f>
        <v>0</v>
      </c>
      <c r="BE47" s="15">
        <v>3</v>
      </c>
      <c r="BF47" s="19"/>
      <c r="BG47" s="18"/>
      <c r="BH47" s="18"/>
      <c r="BI47" s="18"/>
      <c r="BJ47" s="18"/>
      <c r="BK47" s="18"/>
      <c r="BL47" s="18"/>
      <c r="BM47" s="18"/>
      <c r="BN47" s="18"/>
      <c r="BO47" s="18"/>
      <c r="BP47" s="18"/>
      <c r="BQ47" s="18"/>
      <c r="BR47" s="18"/>
      <c r="BT47" s="18"/>
      <c r="BU47" s="18"/>
      <c r="BV47" s="18"/>
      <c r="BW47" s="18"/>
      <c r="BX47" s="18"/>
      <c r="BY47" s="18"/>
      <c r="BZ47" s="18"/>
      <c r="CA47" s="18"/>
      <c r="CB47" s="18"/>
      <c r="CC47" s="18"/>
      <c r="CD47" s="18"/>
      <c r="CE47" s="18"/>
    </row>
    <row r="48" spans="1:98">
      <c r="A48" s="462">
        <v>15</v>
      </c>
      <c r="B48" s="465"/>
      <c r="C48" s="465"/>
      <c r="D48" s="465"/>
      <c r="E48" s="469"/>
      <c r="F48" s="465"/>
      <c r="G48" s="194" t="s">
        <v>104</v>
      </c>
      <c r="H48" s="195"/>
      <c r="I48" s="196" t="str">
        <f t="shared" ref="I48:S49" si="87">IF(H48="","",H48)</f>
        <v/>
      </c>
      <c r="J48" s="196" t="str">
        <f t="shared" si="87"/>
        <v/>
      </c>
      <c r="K48" s="196" t="str">
        <f t="shared" si="87"/>
        <v/>
      </c>
      <c r="L48" s="196" t="str">
        <f t="shared" si="87"/>
        <v/>
      </c>
      <c r="M48" s="196" t="str">
        <f t="shared" si="87"/>
        <v/>
      </c>
      <c r="N48" s="196" t="str">
        <f t="shared" si="87"/>
        <v/>
      </c>
      <c r="O48" s="196" t="str">
        <f t="shared" si="87"/>
        <v/>
      </c>
      <c r="P48" s="196" t="str">
        <f t="shared" si="87"/>
        <v/>
      </c>
      <c r="Q48" s="196" t="str">
        <f t="shared" si="87"/>
        <v/>
      </c>
      <c r="R48" s="196" t="str">
        <f t="shared" si="87"/>
        <v/>
      </c>
      <c r="S48" s="196" t="str">
        <f t="shared" si="87"/>
        <v/>
      </c>
      <c r="T48" s="197">
        <f t="shared" si="2"/>
        <v>0</v>
      </c>
      <c r="U48" s="198"/>
      <c r="V48" s="199" t="str">
        <f t="shared" ref="V48:AF49" si="88">IF(U48="","",U48)</f>
        <v/>
      </c>
      <c r="W48" s="199" t="str">
        <f t="shared" si="88"/>
        <v/>
      </c>
      <c r="X48" s="199" t="str">
        <f t="shared" si="88"/>
        <v/>
      </c>
      <c r="Y48" s="199" t="str">
        <f t="shared" si="88"/>
        <v/>
      </c>
      <c r="Z48" s="199" t="str">
        <f t="shared" si="88"/>
        <v/>
      </c>
      <c r="AA48" s="199" t="str">
        <f t="shared" si="88"/>
        <v/>
      </c>
      <c r="AB48" s="199" t="str">
        <f t="shared" si="88"/>
        <v/>
      </c>
      <c r="AC48" s="199" t="str">
        <f t="shared" si="88"/>
        <v/>
      </c>
      <c r="AD48" s="199" t="str">
        <f t="shared" si="88"/>
        <v/>
      </c>
      <c r="AE48" s="199" t="str">
        <f t="shared" si="88"/>
        <v/>
      </c>
      <c r="AF48" s="199" t="str">
        <f t="shared" si="88"/>
        <v/>
      </c>
      <c r="AG48" s="197">
        <f t="shared" si="7"/>
        <v>0</v>
      </c>
      <c r="AN48" s="15">
        <v>2</v>
      </c>
      <c r="AO48" s="15">
        <v>1</v>
      </c>
      <c r="AP48" s="15">
        <v>7</v>
      </c>
      <c r="AQ48" s="17">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15">
        <f ca="1">COUNTIF(INDIRECT("H"&amp;(ROW()+12*(($AN48-1)*3+$AO48)-ROW())/12+5):INDIRECT("S"&amp;(ROW()+12*(($AN48-1)*3+$AO48)-ROW())/12+5),AQ48)</f>
        <v>0</v>
      </c>
      <c r="AS48" s="17">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15">
        <f ca="1">COUNTIF(INDIRECT("U"&amp;(ROW()+12*(($AN48-1)*3+$AO48)-ROW())/12+5):INDIRECT("AF"&amp;(ROW()+12*(($AN48-1)*3+$AO48)-ROW())/12+5),AS48)</f>
        <v>0</v>
      </c>
      <c r="AU48" s="15">
        <f ca="1">IF(AND(AQ48+AS48&gt;0,AR48+AT48&gt;0),COUNTIF(AU$6:AU47,"&gt;0")+1,0)</f>
        <v>0</v>
      </c>
      <c r="BE48" s="15">
        <v>1</v>
      </c>
      <c r="BG48" s="18">
        <f t="shared" ref="BG48:BR48" si="89">SUM(H48:H49)</f>
        <v>0</v>
      </c>
      <c r="BH48" s="18">
        <f t="shared" si="89"/>
        <v>0</v>
      </c>
      <c r="BI48" s="18">
        <f t="shared" si="89"/>
        <v>0</v>
      </c>
      <c r="BJ48" s="18">
        <f t="shared" si="89"/>
        <v>0</v>
      </c>
      <c r="BK48" s="18">
        <f t="shared" si="89"/>
        <v>0</v>
      </c>
      <c r="BL48" s="18">
        <f t="shared" si="89"/>
        <v>0</v>
      </c>
      <c r="BM48" s="18">
        <f t="shared" si="89"/>
        <v>0</v>
      </c>
      <c r="BN48" s="18">
        <f t="shared" si="89"/>
        <v>0</v>
      </c>
      <c r="BO48" s="18">
        <f t="shared" si="89"/>
        <v>0</v>
      </c>
      <c r="BP48" s="18">
        <f t="shared" si="89"/>
        <v>0</v>
      </c>
      <c r="BQ48" s="18">
        <f t="shared" si="89"/>
        <v>0</v>
      </c>
      <c r="BR48" s="18">
        <f t="shared" si="89"/>
        <v>0</v>
      </c>
      <c r="BT48" s="18">
        <f t="shared" ref="BT48:CE48" si="90">SUM(U48:U49)</f>
        <v>0</v>
      </c>
      <c r="BU48" s="18">
        <f t="shared" si="90"/>
        <v>0</v>
      </c>
      <c r="BV48" s="18">
        <f t="shared" si="90"/>
        <v>0</v>
      </c>
      <c r="BW48" s="18">
        <f t="shared" si="90"/>
        <v>0</v>
      </c>
      <c r="BX48" s="18">
        <f t="shared" si="90"/>
        <v>0</v>
      </c>
      <c r="BY48" s="18">
        <f t="shared" si="90"/>
        <v>0</v>
      </c>
      <c r="BZ48" s="18">
        <f t="shared" si="90"/>
        <v>0</v>
      </c>
      <c r="CA48" s="18">
        <f t="shared" si="90"/>
        <v>0</v>
      </c>
      <c r="CB48" s="18">
        <f t="shared" si="90"/>
        <v>0</v>
      </c>
      <c r="CC48" s="18">
        <f t="shared" si="90"/>
        <v>0</v>
      </c>
      <c r="CD48" s="18">
        <f t="shared" si="90"/>
        <v>0</v>
      </c>
      <c r="CE48" s="18">
        <f t="shared" si="90"/>
        <v>0</v>
      </c>
      <c r="CH48" s="19" t="s">
        <v>103</v>
      </c>
      <c r="CI48" s="18">
        <f t="shared" ref="CI48:CT48" si="91">IF(OR($D48="副園長",$D48="教頭",$D48="主任保育士",$D48="主幹教諭",$D48="主幹保育教諭"),0,BG48)</f>
        <v>0</v>
      </c>
      <c r="CJ48" s="18">
        <f t="shared" si="91"/>
        <v>0</v>
      </c>
      <c r="CK48" s="18">
        <f t="shared" si="91"/>
        <v>0</v>
      </c>
      <c r="CL48" s="18">
        <f t="shared" si="91"/>
        <v>0</v>
      </c>
      <c r="CM48" s="18">
        <f t="shared" si="91"/>
        <v>0</v>
      </c>
      <c r="CN48" s="18">
        <f t="shared" si="91"/>
        <v>0</v>
      </c>
      <c r="CO48" s="18">
        <f t="shared" si="91"/>
        <v>0</v>
      </c>
      <c r="CP48" s="18">
        <f t="shared" si="91"/>
        <v>0</v>
      </c>
      <c r="CQ48" s="18">
        <f t="shared" si="91"/>
        <v>0</v>
      </c>
      <c r="CR48" s="18">
        <f t="shared" si="91"/>
        <v>0</v>
      </c>
      <c r="CS48" s="18">
        <f t="shared" si="91"/>
        <v>0</v>
      </c>
      <c r="CT48" s="18">
        <f t="shared" si="91"/>
        <v>0</v>
      </c>
    </row>
    <row r="49" spans="1:98">
      <c r="A49" s="463"/>
      <c r="B49" s="466"/>
      <c r="C49" s="468"/>
      <c r="D49" s="468"/>
      <c r="E49" s="470"/>
      <c r="F49" s="466"/>
      <c r="G49" s="200" t="s">
        <v>102</v>
      </c>
      <c r="H49" s="201"/>
      <c r="I49" s="202" t="str">
        <f t="shared" si="87"/>
        <v/>
      </c>
      <c r="J49" s="202" t="str">
        <f t="shared" si="87"/>
        <v/>
      </c>
      <c r="K49" s="202" t="str">
        <f t="shared" si="87"/>
        <v/>
      </c>
      <c r="L49" s="202" t="str">
        <f t="shared" si="87"/>
        <v/>
      </c>
      <c r="M49" s="202" t="str">
        <f t="shared" si="87"/>
        <v/>
      </c>
      <c r="N49" s="202" t="str">
        <f t="shared" si="87"/>
        <v/>
      </c>
      <c r="O49" s="202" t="str">
        <f t="shared" si="87"/>
        <v/>
      </c>
      <c r="P49" s="202" t="str">
        <f t="shared" si="87"/>
        <v/>
      </c>
      <c r="Q49" s="202" t="str">
        <f t="shared" si="87"/>
        <v/>
      </c>
      <c r="R49" s="202" t="str">
        <f t="shared" si="87"/>
        <v/>
      </c>
      <c r="S49" s="202" t="str">
        <f t="shared" si="87"/>
        <v/>
      </c>
      <c r="T49" s="203">
        <f t="shared" si="2"/>
        <v>0</v>
      </c>
      <c r="U49" s="204"/>
      <c r="V49" s="205" t="str">
        <f t="shared" si="88"/>
        <v/>
      </c>
      <c r="W49" s="205" t="str">
        <f t="shared" si="88"/>
        <v/>
      </c>
      <c r="X49" s="205" t="str">
        <f t="shared" si="88"/>
        <v/>
      </c>
      <c r="Y49" s="205" t="str">
        <f t="shared" si="88"/>
        <v/>
      </c>
      <c r="Z49" s="205" t="str">
        <f t="shared" si="88"/>
        <v/>
      </c>
      <c r="AA49" s="205" t="str">
        <f t="shared" si="88"/>
        <v/>
      </c>
      <c r="AB49" s="205" t="str">
        <f t="shared" si="88"/>
        <v/>
      </c>
      <c r="AC49" s="205" t="str">
        <f t="shared" si="88"/>
        <v/>
      </c>
      <c r="AD49" s="205" t="str">
        <f t="shared" si="88"/>
        <v/>
      </c>
      <c r="AE49" s="205" t="str">
        <f t="shared" si="88"/>
        <v/>
      </c>
      <c r="AF49" s="205" t="str">
        <f t="shared" si="88"/>
        <v/>
      </c>
      <c r="AG49" s="203">
        <f t="shared" si="7"/>
        <v>0</v>
      </c>
      <c r="AN49" s="15">
        <v>2</v>
      </c>
      <c r="AO49" s="15">
        <v>1</v>
      </c>
      <c r="AP49" s="15">
        <v>8</v>
      </c>
      <c r="AQ49" s="17">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15">
        <f ca="1">COUNTIF(INDIRECT("H"&amp;(ROW()+12*(($AN49-1)*3+$AO49)-ROW())/12+5):INDIRECT("S"&amp;(ROW()+12*(($AN49-1)*3+$AO49)-ROW())/12+5),AQ49)</f>
        <v>0</v>
      </c>
      <c r="AS49" s="17">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15">
        <f ca="1">COUNTIF(INDIRECT("U"&amp;(ROW()+12*(($AN49-1)*3+$AO49)-ROW())/12+5):INDIRECT("AF"&amp;(ROW()+12*(($AN49-1)*3+$AO49)-ROW())/12+5),AS49)</f>
        <v>0</v>
      </c>
      <c r="AU49" s="15">
        <f ca="1">IF(AND(AQ49+AS49&gt;0,AR49+AT49&gt;0),COUNTIF(AU$6:AU48,"&gt;0")+1,0)</f>
        <v>0</v>
      </c>
      <c r="BE49" s="15">
        <v>2</v>
      </c>
      <c r="BF49" s="15" t="s">
        <v>101</v>
      </c>
      <c r="BG49" s="18">
        <f t="shared" ref="BG49:BR49" si="92">IF(BG48+BT48&gt;$AJ$27,1,0)</f>
        <v>0</v>
      </c>
      <c r="BH49" s="18">
        <f t="shared" si="92"/>
        <v>0</v>
      </c>
      <c r="BI49" s="18">
        <f t="shared" si="92"/>
        <v>0</v>
      </c>
      <c r="BJ49" s="18">
        <f t="shared" si="92"/>
        <v>0</v>
      </c>
      <c r="BK49" s="18">
        <f t="shared" si="92"/>
        <v>0</v>
      </c>
      <c r="BL49" s="18">
        <f t="shared" si="92"/>
        <v>0</v>
      </c>
      <c r="BM49" s="18">
        <f t="shared" si="92"/>
        <v>0</v>
      </c>
      <c r="BN49" s="18">
        <f t="shared" si="92"/>
        <v>0</v>
      </c>
      <c r="BO49" s="18">
        <f t="shared" si="92"/>
        <v>0</v>
      </c>
      <c r="BP49" s="18">
        <f t="shared" si="92"/>
        <v>0</v>
      </c>
      <c r="BQ49" s="18">
        <f t="shared" si="92"/>
        <v>0</v>
      </c>
      <c r="BR49" s="18">
        <f t="shared" si="92"/>
        <v>0</v>
      </c>
      <c r="BT49" s="18"/>
      <c r="BU49" s="18"/>
      <c r="BV49" s="18"/>
      <c r="BW49" s="18"/>
      <c r="BX49" s="18"/>
      <c r="BY49" s="18"/>
      <c r="BZ49" s="18"/>
      <c r="CA49" s="18"/>
      <c r="CB49" s="18"/>
      <c r="CC49" s="18"/>
      <c r="CD49" s="18"/>
      <c r="CE49" s="18"/>
    </row>
    <row r="50" spans="1:98">
      <c r="A50" s="464"/>
      <c r="B50" s="467"/>
      <c r="C50" s="472"/>
      <c r="D50" s="473"/>
      <c r="E50" s="471"/>
      <c r="F50" s="467"/>
      <c r="G50" s="206" t="s">
        <v>551</v>
      </c>
      <c r="H50" s="207"/>
      <c r="I50" s="208"/>
      <c r="J50" s="208"/>
      <c r="K50" s="208"/>
      <c r="L50" s="208"/>
      <c r="M50" s="208"/>
      <c r="N50" s="208"/>
      <c r="O50" s="208"/>
      <c r="P50" s="208"/>
      <c r="Q50" s="208"/>
      <c r="R50" s="208"/>
      <c r="S50" s="208"/>
      <c r="T50" s="209">
        <f t="shared" si="2"/>
        <v>0</v>
      </c>
      <c r="U50" s="210"/>
      <c r="V50" s="211"/>
      <c r="W50" s="211"/>
      <c r="X50" s="211"/>
      <c r="Y50" s="211"/>
      <c r="Z50" s="211"/>
      <c r="AA50" s="211"/>
      <c r="AB50" s="211"/>
      <c r="AC50" s="211"/>
      <c r="AD50" s="211"/>
      <c r="AE50" s="211"/>
      <c r="AF50" s="211"/>
      <c r="AG50" s="209">
        <f t="shared" si="7"/>
        <v>0</v>
      </c>
      <c r="AN50" s="15">
        <v>2</v>
      </c>
      <c r="AO50" s="15">
        <v>1</v>
      </c>
      <c r="AP50" s="15">
        <v>9</v>
      </c>
      <c r="AQ50" s="17">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15">
        <f ca="1">COUNTIF(INDIRECT("H"&amp;(ROW()+12*(($AN50-1)*3+$AO50)-ROW())/12+5):INDIRECT("S"&amp;(ROW()+12*(($AN50-1)*3+$AO50)-ROW())/12+5),AQ50)</f>
        <v>0</v>
      </c>
      <c r="AS50" s="17">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15">
        <f ca="1">COUNTIF(INDIRECT("U"&amp;(ROW()+12*(($AN50-1)*3+$AO50)-ROW())/12+5):INDIRECT("AF"&amp;(ROW()+12*(($AN50-1)*3+$AO50)-ROW())/12+5),AS50)</f>
        <v>0</v>
      </c>
      <c r="AU50" s="15">
        <f ca="1">IF(AND(AQ50+AS50&gt;0,AR50+AT50&gt;0),COUNTIF(AU$6:AU49,"&gt;0")+1,0)</f>
        <v>0</v>
      </c>
      <c r="BE50" s="15">
        <v>3</v>
      </c>
      <c r="BF50" s="19"/>
      <c r="BG50" s="18"/>
      <c r="BH50" s="18"/>
      <c r="BI50" s="18"/>
      <c r="BJ50" s="18"/>
      <c r="BK50" s="18"/>
      <c r="BL50" s="18"/>
      <c r="BM50" s="18"/>
      <c r="BN50" s="18"/>
      <c r="BO50" s="18"/>
      <c r="BP50" s="18"/>
      <c r="BQ50" s="18"/>
      <c r="BR50" s="18"/>
      <c r="BT50" s="18"/>
      <c r="BU50" s="18"/>
      <c r="BV50" s="18"/>
      <c r="BW50" s="18"/>
      <c r="BX50" s="18"/>
      <c r="BY50" s="18"/>
      <c r="BZ50" s="18"/>
      <c r="CA50" s="18"/>
      <c r="CB50" s="18"/>
      <c r="CC50" s="18"/>
      <c r="CD50" s="18"/>
      <c r="CE50" s="18"/>
    </row>
    <row r="51" spans="1:98">
      <c r="A51" s="462">
        <v>16</v>
      </c>
      <c r="B51" s="465"/>
      <c r="C51" s="465"/>
      <c r="D51" s="465"/>
      <c r="E51" s="469"/>
      <c r="F51" s="465"/>
      <c r="G51" s="194" t="s">
        <v>104</v>
      </c>
      <c r="H51" s="195"/>
      <c r="I51" s="196" t="str">
        <f t="shared" ref="I51:S52" si="93">IF(H51="","",H51)</f>
        <v/>
      </c>
      <c r="J51" s="196" t="str">
        <f t="shared" si="93"/>
        <v/>
      </c>
      <c r="K51" s="196" t="str">
        <f t="shared" si="93"/>
        <v/>
      </c>
      <c r="L51" s="196" t="str">
        <f t="shared" si="93"/>
        <v/>
      </c>
      <c r="M51" s="196" t="str">
        <f t="shared" si="93"/>
        <v/>
      </c>
      <c r="N51" s="196" t="str">
        <f t="shared" si="93"/>
        <v/>
      </c>
      <c r="O51" s="196" t="str">
        <f t="shared" si="93"/>
        <v/>
      </c>
      <c r="P51" s="196" t="str">
        <f t="shared" si="93"/>
        <v/>
      </c>
      <c r="Q51" s="196" t="str">
        <f t="shared" si="93"/>
        <v/>
      </c>
      <c r="R51" s="196" t="str">
        <f t="shared" si="93"/>
        <v/>
      </c>
      <c r="S51" s="196" t="str">
        <f t="shared" si="93"/>
        <v/>
      </c>
      <c r="T51" s="197">
        <f t="shared" si="2"/>
        <v>0</v>
      </c>
      <c r="U51" s="198"/>
      <c r="V51" s="199" t="str">
        <f t="shared" ref="V51:AF52" si="94">IF(U51="","",U51)</f>
        <v/>
      </c>
      <c r="W51" s="199" t="str">
        <f t="shared" si="94"/>
        <v/>
      </c>
      <c r="X51" s="199" t="str">
        <f t="shared" si="94"/>
        <v/>
      </c>
      <c r="Y51" s="199" t="str">
        <f t="shared" si="94"/>
        <v/>
      </c>
      <c r="Z51" s="199" t="str">
        <f t="shared" si="94"/>
        <v/>
      </c>
      <c r="AA51" s="199" t="str">
        <f t="shared" si="94"/>
        <v/>
      </c>
      <c r="AB51" s="199" t="str">
        <f t="shared" si="94"/>
        <v/>
      </c>
      <c r="AC51" s="199" t="str">
        <f t="shared" si="94"/>
        <v/>
      </c>
      <c r="AD51" s="199" t="str">
        <f t="shared" si="94"/>
        <v/>
      </c>
      <c r="AE51" s="199" t="str">
        <f t="shared" si="94"/>
        <v/>
      </c>
      <c r="AF51" s="199" t="str">
        <f t="shared" si="94"/>
        <v/>
      </c>
      <c r="AG51" s="197">
        <f t="shared" si="7"/>
        <v>0</v>
      </c>
      <c r="AN51" s="15">
        <v>2</v>
      </c>
      <c r="AO51" s="15">
        <v>1</v>
      </c>
      <c r="AP51" s="15">
        <v>10</v>
      </c>
      <c r="AQ51" s="17">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15">
        <f ca="1">COUNTIF(INDIRECT("H"&amp;(ROW()+12*(($AN51-1)*3+$AO51)-ROW())/12+5):INDIRECT("S"&amp;(ROW()+12*(($AN51-1)*3+$AO51)-ROW())/12+5),AQ51)</f>
        <v>0</v>
      </c>
      <c r="AS51" s="17">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15">
        <f ca="1">COUNTIF(INDIRECT("U"&amp;(ROW()+12*(($AN51-1)*3+$AO51)-ROW())/12+5):INDIRECT("AF"&amp;(ROW()+12*(($AN51-1)*3+$AO51)-ROW())/12+5),AS51)</f>
        <v>0</v>
      </c>
      <c r="AU51" s="15">
        <f ca="1">IF(AND(AQ51+AS51&gt;0,AR51+AT51&gt;0),COUNTIF(AU$6:AU50,"&gt;0")+1,0)</f>
        <v>0</v>
      </c>
      <c r="BE51" s="15">
        <v>1</v>
      </c>
      <c r="BG51" s="18">
        <f t="shared" ref="BG51:BR51" si="95">SUM(H51:H52)</f>
        <v>0</v>
      </c>
      <c r="BH51" s="18">
        <f t="shared" si="95"/>
        <v>0</v>
      </c>
      <c r="BI51" s="18">
        <f t="shared" si="95"/>
        <v>0</v>
      </c>
      <c r="BJ51" s="18">
        <f t="shared" si="95"/>
        <v>0</v>
      </c>
      <c r="BK51" s="18">
        <f t="shared" si="95"/>
        <v>0</v>
      </c>
      <c r="BL51" s="18">
        <f t="shared" si="95"/>
        <v>0</v>
      </c>
      <c r="BM51" s="18">
        <f t="shared" si="95"/>
        <v>0</v>
      </c>
      <c r="BN51" s="18">
        <f t="shared" si="95"/>
        <v>0</v>
      </c>
      <c r="BO51" s="18">
        <f t="shared" si="95"/>
        <v>0</v>
      </c>
      <c r="BP51" s="18">
        <f t="shared" si="95"/>
        <v>0</v>
      </c>
      <c r="BQ51" s="18">
        <f t="shared" si="95"/>
        <v>0</v>
      </c>
      <c r="BR51" s="18">
        <f t="shared" si="95"/>
        <v>0</v>
      </c>
      <c r="BT51" s="18">
        <f t="shared" ref="BT51:CE51" si="96">SUM(U51:U52)</f>
        <v>0</v>
      </c>
      <c r="BU51" s="18">
        <f t="shared" si="96"/>
        <v>0</v>
      </c>
      <c r="BV51" s="18">
        <f t="shared" si="96"/>
        <v>0</v>
      </c>
      <c r="BW51" s="18">
        <f t="shared" si="96"/>
        <v>0</v>
      </c>
      <c r="BX51" s="18">
        <f t="shared" si="96"/>
        <v>0</v>
      </c>
      <c r="BY51" s="18">
        <f t="shared" si="96"/>
        <v>0</v>
      </c>
      <c r="BZ51" s="18">
        <f t="shared" si="96"/>
        <v>0</v>
      </c>
      <c r="CA51" s="18">
        <f t="shared" si="96"/>
        <v>0</v>
      </c>
      <c r="CB51" s="18">
        <f t="shared" si="96"/>
        <v>0</v>
      </c>
      <c r="CC51" s="18">
        <f t="shared" si="96"/>
        <v>0</v>
      </c>
      <c r="CD51" s="18">
        <f t="shared" si="96"/>
        <v>0</v>
      </c>
      <c r="CE51" s="18">
        <f t="shared" si="96"/>
        <v>0</v>
      </c>
      <c r="CH51" s="19" t="s">
        <v>103</v>
      </c>
      <c r="CI51" s="18">
        <f t="shared" ref="CI51:CT51" si="97">IF(OR($D51="副園長",$D51="教頭",$D51="主任保育士",$D51="主幹教諭",$D51="主幹保育教諭"),0,BG51)</f>
        <v>0</v>
      </c>
      <c r="CJ51" s="18">
        <f t="shared" si="97"/>
        <v>0</v>
      </c>
      <c r="CK51" s="18">
        <f t="shared" si="97"/>
        <v>0</v>
      </c>
      <c r="CL51" s="18">
        <f t="shared" si="97"/>
        <v>0</v>
      </c>
      <c r="CM51" s="18">
        <f t="shared" si="97"/>
        <v>0</v>
      </c>
      <c r="CN51" s="18">
        <f t="shared" si="97"/>
        <v>0</v>
      </c>
      <c r="CO51" s="18">
        <f t="shared" si="97"/>
        <v>0</v>
      </c>
      <c r="CP51" s="18">
        <f t="shared" si="97"/>
        <v>0</v>
      </c>
      <c r="CQ51" s="18">
        <f t="shared" si="97"/>
        <v>0</v>
      </c>
      <c r="CR51" s="18">
        <f t="shared" si="97"/>
        <v>0</v>
      </c>
      <c r="CS51" s="18">
        <f t="shared" si="97"/>
        <v>0</v>
      </c>
      <c r="CT51" s="18">
        <f t="shared" si="97"/>
        <v>0</v>
      </c>
    </row>
    <row r="52" spans="1:98">
      <c r="A52" s="463"/>
      <c r="B52" s="466"/>
      <c r="C52" s="468"/>
      <c r="D52" s="468"/>
      <c r="E52" s="470"/>
      <c r="F52" s="466"/>
      <c r="G52" s="200" t="s">
        <v>102</v>
      </c>
      <c r="H52" s="201"/>
      <c r="I52" s="202" t="str">
        <f t="shared" si="93"/>
        <v/>
      </c>
      <c r="J52" s="202" t="str">
        <f t="shared" si="93"/>
        <v/>
      </c>
      <c r="K52" s="202" t="str">
        <f t="shared" si="93"/>
        <v/>
      </c>
      <c r="L52" s="202" t="str">
        <f t="shared" si="93"/>
        <v/>
      </c>
      <c r="M52" s="202" t="str">
        <f t="shared" si="93"/>
        <v/>
      </c>
      <c r="N52" s="202" t="str">
        <f t="shared" si="93"/>
        <v/>
      </c>
      <c r="O52" s="202" t="str">
        <f t="shared" si="93"/>
        <v/>
      </c>
      <c r="P52" s="202" t="str">
        <f t="shared" si="93"/>
        <v/>
      </c>
      <c r="Q52" s="202" t="str">
        <f t="shared" si="93"/>
        <v/>
      </c>
      <c r="R52" s="202" t="str">
        <f t="shared" si="93"/>
        <v/>
      </c>
      <c r="S52" s="202" t="str">
        <f t="shared" si="93"/>
        <v/>
      </c>
      <c r="T52" s="203">
        <f t="shared" si="2"/>
        <v>0</v>
      </c>
      <c r="U52" s="204"/>
      <c r="V52" s="205" t="str">
        <f t="shared" si="94"/>
        <v/>
      </c>
      <c r="W52" s="205" t="str">
        <f t="shared" si="94"/>
        <v/>
      </c>
      <c r="X52" s="205" t="str">
        <f t="shared" si="94"/>
        <v/>
      </c>
      <c r="Y52" s="205" t="str">
        <f t="shared" si="94"/>
        <v/>
      </c>
      <c r="Z52" s="205" t="str">
        <f t="shared" si="94"/>
        <v/>
      </c>
      <c r="AA52" s="205" t="str">
        <f t="shared" si="94"/>
        <v/>
      </c>
      <c r="AB52" s="205" t="str">
        <f t="shared" si="94"/>
        <v/>
      </c>
      <c r="AC52" s="205" t="str">
        <f t="shared" si="94"/>
        <v/>
      </c>
      <c r="AD52" s="205" t="str">
        <f t="shared" si="94"/>
        <v/>
      </c>
      <c r="AE52" s="205" t="str">
        <f t="shared" si="94"/>
        <v/>
      </c>
      <c r="AF52" s="205" t="str">
        <f t="shared" si="94"/>
        <v/>
      </c>
      <c r="AG52" s="203">
        <f t="shared" si="7"/>
        <v>0</v>
      </c>
      <c r="AN52" s="15">
        <v>2</v>
      </c>
      <c r="AO52" s="15">
        <v>1</v>
      </c>
      <c r="AP52" s="15">
        <v>11</v>
      </c>
      <c r="AQ52" s="17">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15">
        <f ca="1">COUNTIF(INDIRECT("H"&amp;(ROW()+12*(($AN52-1)*3+$AO52)-ROW())/12+5):INDIRECT("S"&amp;(ROW()+12*(($AN52-1)*3+$AO52)-ROW())/12+5),AQ52)</f>
        <v>0</v>
      </c>
      <c r="AS52" s="17">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15">
        <f ca="1">COUNTIF(INDIRECT("U"&amp;(ROW()+12*(($AN52-1)*3+$AO52)-ROW())/12+5):INDIRECT("AF"&amp;(ROW()+12*(($AN52-1)*3+$AO52)-ROW())/12+5),AS52)</f>
        <v>0</v>
      </c>
      <c r="AU52" s="15">
        <f ca="1">IF(AND(AQ52+AS52&gt;0,AR52+AT52&gt;0),COUNTIF(AU$6:AU51,"&gt;0")+1,0)</f>
        <v>0</v>
      </c>
      <c r="BE52" s="15">
        <v>2</v>
      </c>
      <c r="BF52" s="15" t="s">
        <v>101</v>
      </c>
      <c r="BG52" s="18">
        <f t="shared" ref="BG52:BR52" si="98">IF(BG51+BT51&gt;$AJ$27,1,0)</f>
        <v>0</v>
      </c>
      <c r="BH52" s="18">
        <f t="shared" si="98"/>
        <v>0</v>
      </c>
      <c r="BI52" s="18">
        <f t="shared" si="98"/>
        <v>0</v>
      </c>
      <c r="BJ52" s="18">
        <f t="shared" si="98"/>
        <v>0</v>
      </c>
      <c r="BK52" s="18">
        <f t="shared" si="98"/>
        <v>0</v>
      </c>
      <c r="BL52" s="18">
        <f t="shared" si="98"/>
        <v>0</v>
      </c>
      <c r="BM52" s="18">
        <f t="shared" si="98"/>
        <v>0</v>
      </c>
      <c r="BN52" s="18">
        <f t="shared" si="98"/>
        <v>0</v>
      </c>
      <c r="BO52" s="18">
        <f t="shared" si="98"/>
        <v>0</v>
      </c>
      <c r="BP52" s="18">
        <f t="shared" si="98"/>
        <v>0</v>
      </c>
      <c r="BQ52" s="18">
        <f t="shared" si="98"/>
        <v>0</v>
      </c>
      <c r="BR52" s="18">
        <f t="shared" si="98"/>
        <v>0</v>
      </c>
      <c r="BT52" s="18"/>
      <c r="BU52" s="18"/>
      <c r="BV52" s="18"/>
      <c r="BW52" s="18"/>
      <c r="BX52" s="18"/>
      <c r="BY52" s="18"/>
      <c r="BZ52" s="18"/>
      <c r="CA52" s="18"/>
      <c r="CB52" s="18"/>
      <c r="CC52" s="18"/>
      <c r="CD52" s="18"/>
      <c r="CE52" s="18"/>
    </row>
    <row r="53" spans="1:98">
      <c r="A53" s="464"/>
      <c r="B53" s="467"/>
      <c r="C53" s="472"/>
      <c r="D53" s="473"/>
      <c r="E53" s="471"/>
      <c r="F53" s="467"/>
      <c r="G53" s="206" t="s">
        <v>551</v>
      </c>
      <c r="H53" s="207"/>
      <c r="I53" s="208"/>
      <c r="J53" s="208"/>
      <c r="K53" s="208"/>
      <c r="L53" s="208"/>
      <c r="M53" s="208"/>
      <c r="N53" s="208"/>
      <c r="O53" s="208"/>
      <c r="P53" s="208"/>
      <c r="Q53" s="208"/>
      <c r="R53" s="208"/>
      <c r="S53" s="208"/>
      <c r="T53" s="209">
        <f t="shared" si="2"/>
        <v>0</v>
      </c>
      <c r="U53" s="210"/>
      <c r="V53" s="211"/>
      <c r="W53" s="211"/>
      <c r="X53" s="211"/>
      <c r="Y53" s="211"/>
      <c r="Z53" s="211"/>
      <c r="AA53" s="211"/>
      <c r="AB53" s="211"/>
      <c r="AC53" s="211"/>
      <c r="AD53" s="211"/>
      <c r="AE53" s="211"/>
      <c r="AF53" s="211"/>
      <c r="AG53" s="209">
        <f t="shared" si="7"/>
        <v>0</v>
      </c>
      <c r="AN53" s="15">
        <v>2</v>
      </c>
      <c r="AO53" s="15">
        <v>1</v>
      </c>
      <c r="AP53" s="15">
        <v>12</v>
      </c>
      <c r="AQ53" s="17">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15">
        <f ca="1">COUNTIF(INDIRECT("H"&amp;(ROW()+12*(($AN53-1)*3+$AO53)-ROW())/12+5):INDIRECT("S"&amp;(ROW()+12*(($AN53-1)*3+$AO53)-ROW())/12+5),AQ53)</f>
        <v>0</v>
      </c>
      <c r="AS53" s="17">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15">
        <f ca="1">COUNTIF(INDIRECT("U"&amp;(ROW()+12*(($AN53-1)*3+$AO53)-ROW())/12+5):INDIRECT("AF"&amp;(ROW()+12*(($AN53-1)*3+$AO53)-ROW())/12+5),AS53)</f>
        <v>0</v>
      </c>
      <c r="AU53" s="15">
        <f ca="1">IF(AND(AQ53+AS53&gt;0,AR53+AT53&gt;0),COUNTIF(AU$6:AU52,"&gt;0")+1,0)</f>
        <v>0</v>
      </c>
      <c r="BE53" s="15">
        <v>3</v>
      </c>
      <c r="BF53" s="19"/>
      <c r="BG53" s="18"/>
      <c r="BH53" s="18"/>
      <c r="BI53" s="18"/>
      <c r="BJ53" s="18"/>
      <c r="BK53" s="18"/>
      <c r="BL53" s="18"/>
      <c r="BM53" s="18"/>
      <c r="BN53" s="18"/>
      <c r="BO53" s="18"/>
      <c r="BP53" s="18"/>
      <c r="BQ53" s="18"/>
      <c r="BR53" s="18"/>
      <c r="BT53" s="18"/>
      <c r="BU53" s="18"/>
      <c r="BV53" s="18"/>
      <c r="BW53" s="18"/>
      <c r="BX53" s="18"/>
      <c r="BY53" s="18"/>
      <c r="BZ53" s="18"/>
      <c r="CA53" s="18"/>
      <c r="CB53" s="18"/>
      <c r="CC53" s="18"/>
      <c r="CD53" s="18"/>
      <c r="CE53" s="18"/>
    </row>
    <row r="54" spans="1:98">
      <c r="A54" s="462">
        <v>17</v>
      </c>
      <c r="B54" s="465"/>
      <c r="C54" s="465"/>
      <c r="D54" s="465"/>
      <c r="E54" s="469"/>
      <c r="F54" s="465"/>
      <c r="G54" s="194" t="s">
        <v>104</v>
      </c>
      <c r="H54" s="195"/>
      <c r="I54" s="196" t="str">
        <f t="shared" ref="I54:S55" si="99">IF(H54="","",H54)</f>
        <v/>
      </c>
      <c r="J54" s="196" t="str">
        <f t="shared" si="99"/>
        <v/>
      </c>
      <c r="K54" s="196" t="str">
        <f t="shared" si="99"/>
        <v/>
      </c>
      <c r="L54" s="196" t="str">
        <f t="shared" si="99"/>
        <v/>
      </c>
      <c r="M54" s="196" t="str">
        <f t="shared" si="99"/>
        <v/>
      </c>
      <c r="N54" s="196" t="str">
        <f t="shared" si="99"/>
        <v/>
      </c>
      <c r="O54" s="196" t="str">
        <f t="shared" si="99"/>
        <v/>
      </c>
      <c r="P54" s="196" t="str">
        <f t="shared" si="99"/>
        <v/>
      </c>
      <c r="Q54" s="196" t="str">
        <f t="shared" si="99"/>
        <v/>
      </c>
      <c r="R54" s="196" t="str">
        <f t="shared" si="99"/>
        <v/>
      </c>
      <c r="S54" s="196" t="str">
        <f t="shared" si="99"/>
        <v/>
      </c>
      <c r="T54" s="197">
        <f t="shared" si="2"/>
        <v>0</v>
      </c>
      <c r="U54" s="198"/>
      <c r="V54" s="199" t="str">
        <f t="shared" ref="V54:AF55" si="100">IF(U54="","",U54)</f>
        <v/>
      </c>
      <c r="W54" s="199" t="str">
        <f t="shared" si="100"/>
        <v/>
      </c>
      <c r="X54" s="199" t="str">
        <f t="shared" si="100"/>
        <v/>
      </c>
      <c r="Y54" s="199" t="str">
        <f t="shared" si="100"/>
        <v/>
      </c>
      <c r="Z54" s="199" t="str">
        <f t="shared" si="100"/>
        <v/>
      </c>
      <c r="AA54" s="199" t="str">
        <f t="shared" si="100"/>
        <v/>
      </c>
      <c r="AB54" s="199" t="str">
        <f t="shared" si="100"/>
        <v/>
      </c>
      <c r="AC54" s="199" t="str">
        <f t="shared" si="100"/>
        <v/>
      </c>
      <c r="AD54" s="199" t="str">
        <f t="shared" si="100"/>
        <v/>
      </c>
      <c r="AE54" s="199" t="str">
        <f t="shared" si="100"/>
        <v/>
      </c>
      <c r="AF54" s="199" t="str">
        <f t="shared" si="100"/>
        <v/>
      </c>
      <c r="AG54" s="197">
        <f t="shared" si="7"/>
        <v>0</v>
      </c>
      <c r="AN54" s="15">
        <v>2</v>
      </c>
      <c r="AO54" s="15">
        <v>2</v>
      </c>
      <c r="AP54" s="15">
        <v>1</v>
      </c>
      <c r="AQ54" s="17">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15">
        <f ca="1">COUNTIF(INDIRECT("H"&amp;(ROW()+12*(($AN54-1)*3+$AO54)-ROW())/12+5):INDIRECT("S"&amp;(ROW()+12*(($AN54-1)*3+$AO54)-ROW())/12+5),AQ54)</f>
        <v>0</v>
      </c>
      <c r="AS54" s="17">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15">
        <f ca="1">COUNTIF(INDIRECT("U"&amp;(ROW()+12*(($AN54-1)*3+$AO54)-ROW())/12+5):INDIRECT("AF"&amp;(ROW()+12*(($AN54-1)*3+$AO54)-ROW())/12+5),AS54)</f>
        <v>0</v>
      </c>
      <c r="AU54" s="15">
        <f ca="1">IF(AND(AQ54+AS54&gt;0,AR54+AT54&gt;0),COUNTIF(AU$6:AU53,"&gt;0")+1,0)</f>
        <v>0</v>
      </c>
      <c r="BE54" s="15">
        <v>1</v>
      </c>
      <c r="BG54" s="18">
        <f t="shared" ref="BG54:BR54" si="101">SUM(H54:H55)</f>
        <v>0</v>
      </c>
      <c r="BH54" s="18">
        <f t="shared" si="101"/>
        <v>0</v>
      </c>
      <c r="BI54" s="18">
        <f t="shared" si="101"/>
        <v>0</v>
      </c>
      <c r="BJ54" s="18">
        <f t="shared" si="101"/>
        <v>0</v>
      </c>
      <c r="BK54" s="18">
        <f t="shared" si="101"/>
        <v>0</v>
      </c>
      <c r="BL54" s="18">
        <f t="shared" si="101"/>
        <v>0</v>
      </c>
      <c r="BM54" s="18">
        <f t="shared" si="101"/>
        <v>0</v>
      </c>
      <c r="BN54" s="18">
        <f t="shared" si="101"/>
        <v>0</v>
      </c>
      <c r="BO54" s="18">
        <f t="shared" si="101"/>
        <v>0</v>
      </c>
      <c r="BP54" s="18">
        <f t="shared" si="101"/>
        <v>0</v>
      </c>
      <c r="BQ54" s="18">
        <f t="shared" si="101"/>
        <v>0</v>
      </c>
      <c r="BR54" s="18">
        <f t="shared" si="101"/>
        <v>0</v>
      </c>
      <c r="BT54" s="18">
        <f t="shared" ref="BT54:CE54" si="102">SUM(U54:U55)</f>
        <v>0</v>
      </c>
      <c r="BU54" s="18">
        <f t="shared" si="102"/>
        <v>0</v>
      </c>
      <c r="BV54" s="18">
        <f t="shared" si="102"/>
        <v>0</v>
      </c>
      <c r="BW54" s="18">
        <f t="shared" si="102"/>
        <v>0</v>
      </c>
      <c r="BX54" s="18">
        <f t="shared" si="102"/>
        <v>0</v>
      </c>
      <c r="BY54" s="18">
        <f t="shared" si="102"/>
        <v>0</v>
      </c>
      <c r="BZ54" s="18">
        <f t="shared" si="102"/>
        <v>0</v>
      </c>
      <c r="CA54" s="18">
        <f t="shared" si="102"/>
        <v>0</v>
      </c>
      <c r="CB54" s="18">
        <f t="shared" si="102"/>
        <v>0</v>
      </c>
      <c r="CC54" s="18">
        <f t="shared" si="102"/>
        <v>0</v>
      </c>
      <c r="CD54" s="18">
        <f t="shared" si="102"/>
        <v>0</v>
      </c>
      <c r="CE54" s="18">
        <f t="shared" si="102"/>
        <v>0</v>
      </c>
      <c r="CH54" s="19" t="s">
        <v>103</v>
      </c>
      <c r="CI54" s="18">
        <f t="shared" ref="CI54:CT54" si="103">IF(OR($D54="副園長",$D54="教頭",$D54="主任保育士",$D54="主幹教諭",$D54="主幹保育教諭"),0,BG54)</f>
        <v>0</v>
      </c>
      <c r="CJ54" s="18">
        <f t="shared" si="103"/>
        <v>0</v>
      </c>
      <c r="CK54" s="18">
        <f t="shared" si="103"/>
        <v>0</v>
      </c>
      <c r="CL54" s="18">
        <f t="shared" si="103"/>
        <v>0</v>
      </c>
      <c r="CM54" s="18">
        <f t="shared" si="103"/>
        <v>0</v>
      </c>
      <c r="CN54" s="18">
        <f t="shared" si="103"/>
        <v>0</v>
      </c>
      <c r="CO54" s="18">
        <f t="shared" si="103"/>
        <v>0</v>
      </c>
      <c r="CP54" s="18">
        <f t="shared" si="103"/>
        <v>0</v>
      </c>
      <c r="CQ54" s="18">
        <f t="shared" si="103"/>
        <v>0</v>
      </c>
      <c r="CR54" s="18">
        <f t="shared" si="103"/>
        <v>0</v>
      </c>
      <c r="CS54" s="18">
        <f t="shared" si="103"/>
        <v>0</v>
      </c>
      <c r="CT54" s="18">
        <f t="shared" si="103"/>
        <v>0</v>
      </c>
    </row>
    <row r="55" spans="1:98">
      <c r="A55" s="463"/>
      <c r="B55" s="466"/>
      <c r="C55" s="468"/>
      <c r="D55" s="468"/>
      <c r="E55" s="470"/>
      <c r="F55" s="466"/>
      <c r="G55" s="200" t="s">
        <v>102</v>
      </c>
      <c r="H55" s="201"/>
      <c r="I55" s="202" t="str">
        <f t="shared" si="99"/>
        <v/>
      </c>
      <c r="J55" s="202" t="str">
        <f t="shared" si="99"/>
        <v/>
      </c>
      <c r="K55" s="202" t="str">
        <f t="shared" si="99"/>
        <v/>
      </c>
      <c r="L55" s="202" t="str">
        <f t="shared" si="99"/>
        <v/>
      </c>
      <c r="M55" s="202" t="str">
        <f t="shared" si="99"/>
        <v/>
      </c>
      <c r="N55" s="202" t="str">
        <f t="shared" si="99"/>
        <v/>
      </c>
      <c r="O55" s="202" t="str">
        <f t="shared" si="99"/>
        <v/>
      </c>
      <c r="P55" s="202" t="str">
        <f t="shared" si="99"/>
        <v/>
      </c>
      <c r="Q55" s="202" t="str">
        <f t="shared" si="99"/>
        <v/>
      </c>
      <c r="R55" s="202" t="str">
        <f t="shared" si="99"/>
        <v/>
      </c>
      <c r="S55" s="202" t="str">
        <f t="shared" si="99"/>
        <v/>
      </c>
      <c r="T55" s="203">
        <f t="shared" si="2"/>
        <v>0</v>
      </c>
      <c r="U55" s="204"/>
      <c r="V55" s="205" t="str">
        <f t="shared" si="100"/>
        <v/>
      </c>
      <c r="W55" s="205" t="str">
        <f t="shared" si="100"/>
        <v/>
      </c>
      <c r="X55" s="205" t="str">
        <f t="shared" si="100"/>
        <v/>
      </c>
      <c r="Y55" s="205" t="str">
        <f t="shared" si="100"/>
        <v/>
      </c>
      <c r="Z55" s="205" t="str">
        <f t="shared" si="100"/>
        <v/>
      </c>
      <c r="AA55" s="205" t="str">
        <f t="shared" si="100"/>
        <v/>
      </c>
      <c r="AB55" s="205" t="str">
        <f t="shared" si="100"/>
        <v/>
      </c>
      <c r="AC55" s="205" t="str">
        <f t="shared" si="100"/>
        <v/>
      </c>
      <c r="AD55" s="205" t="str">
        <f t="shared" si="100"/>
        <v/>
      </c>
      <c r="AE55" s="205" t="str">
        <f t="shared" si="100"/>
        <v/>
      </c>
      <c r="AF55" s="205" t="str">
        <f t="shared" si="100"/>
        <v/>
      </c>
      <c r="AG55" s="203">
        <f t="shared" si="7"/>
        <v>0</v>
      </c>
      <c r="AN55" s="15">
        <v>2</v>
      </c>
      <c r="AO55" s="15">
        <v>2</v>
      </c>
      <c r="AP55" s="15">
        <v>2</v>
      </c>
      <c r="AQ55" s="17">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15">
        <f ca="1">COUNTIF(INDIRECT("H"&amp;(ROW()+12*(($AN55-1)*3+$AO55)-ROW())/12+5):INDIRECT("S"&amp;(ROW()+12*(($AN55-1)*3+$AO55)-ROW())/12+5),AQ55)</f>
        <v>0</v>
      </c>
      <c r="AS55" s="17">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15">
        <f ca="1">COUNTIF(INDIRECT("U"&amp;(ROW()+12*(($AN55-1)*3+$AO55)-ROW())/12+5):INDIRECT("AF"&amp;(ROW()+12*(($AN55-1)*3+$AO55)-ROW())/12+5),AS55)</f>
        <v>0</v>
      </c>
      <c r="AU55" s="15">
        <f ca="1">IF(AND(AQ55+AS55&gt;0,AR55+AT55&gt;0),COUNTIF(AU$6:AU54,"&gt;0")+1,0)</f>
        <v>0</v>
      </c>
      <c r="BE55" s="15">
        <v>2</v>
      </c>
      <c r="BF55" s="15" t="s">
        <v>101</v>
      </c>
      <c r="BG55" s="18">
        <f t="shared" ref="BG55:BR55" si="104">IF(BG54+BT54&gt;$AJ$27,1,0)</f>
        <v>0</v>
      </c>
      <c r="BH55" s="18">
        <f t="shared" si="104"/>
        <v>0</v>
      </c>
      <c r="BI55" s="18">
        <f t="shared" si="104"/>
        <v>0</v>
      </c>
      <c r="BJ55" s="18">
        <f t="shared" si="104"/>
        <v>0</v>
      </c>
      <c r="BK55" s="18">
        <f t="shared" si="104"/>
        <v>0</v>
      </c>
      <c r="BL55" s="18">
        <f t="shared" si="104"/>
        <v>0</v>
      </c>
      <c r="BM55" s="18">
        <f t="shared" si="104"/>
        <v>0</v>
      </c>
      <c r="BN55" s="18">
        <f t="shared" si="104"/>
        <v>0</v>
      </c>
      <c r="BO55" s="18">
        <f t="shared" si="104"/>
        <v>0</v>
      </c>
      <c r="BP55" s="18">
        <f t="shared" si="104"/>
        <v>0</v>
      </c>
      <c r="BQ55" s="18">
        <f t="shared" si="104"/>
        <v>0</v>
      </c>
      <c r="BR55" s="18">
        <f t="shared" si="104"/>
        <v>0</v>
      </c>
      <c r="BT55" s="18"/>
      <c r="BU55" s="18"/>
      <c r="BV55" s="18"/>
      <c r="BW55" s="18"/>
      <c r="BX55" s="18"/>
      <c r="BY55" s="18"/>
      <c r="BZ55" s="18"/>
      <c r="CA55" s="18"/>
      <c r="CB55" s="18"/>
      <c r="CC55" s="18"/>
      <c r="CD55" s="18"/>
      <c r="CE55" s="18"/>
    </row>
    <row r="56" spans="1:98">
      <c r="A56" s="464"/>
      <c r="B56" s="467"/>
      <c r="C56" s="472"/>
      <c r="D56" s="473"/>
      <c r="E56" s="471"/>
      <c r="F56" s="467"/>
      <c r="G56" s="206" t="s">
        <v>551</v>
      </c>
      <c r="H56" s="207"/>
      <c r="I56" s="208"/>
      <c r="J56" s="208"/>
      <c r="K56" s="208"/>
      <c r="L56" s="208"/>
      <c r="M56" s="208"/>
      <c r="N56" s="208"/>
      <c r="O56" s="208"/>
      <c r="P56" s="208"/>
      <c r="Q56" s="208"/>
      <c r="R56" s="208"/>
      <c r="S56" s="208"/>
      <c r="T56" s="209">
        <f t="shared" si="2"/>
        <v>0</v>
      </c>
      <c r="U56" s="210"/>
      <c r="V56" s="211"/>
      <c r="W56" s="211"/>
      <c r="X56" s="211"/>
      <c r="Y56" s="211"/>
      <c r="Z56" s="211"/>
      <c r="AA56" s="211"/>
      <c r="AB56" s="211"/>
      <c r="AC56" s="211"/>
      <c r="AD56" s="211"/>
      <c r="AE56" s="211"/>
      <c r="AF56" s="211"/>
      <c r="AG56" s="209">
        <f t="shared" si="7"/>
        <v>0</v>
      </c>
      <c r="AN56" s="15">
        <v>2</v>
      </c>
      <c r="AO56" s="15">
        <v>2</v>
      </c>
      <c r="AP56" s="15">
        <v>3</v>
      </c>
      <c r="AQ56" s="17">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15">
        <f ca="1">COUNTIF(INDIRECT("H"&amp;(ROW()+12*(($AN56-1)*3+$AO56)-ROW())/12+5):INDIRECT("S"&amp;(ROW()+12*(($AN56-1)*3+$AO56)-ROW())/12+5),AQ56)</f>
        <v>0</v>
      </c>
      <c r="AS56" s="17">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15">
        <f ca="1">COUNTIF(INDIRECT("U"&amp;(ROW()+12*(($AN56-1)*3+$AO56)-ROW())/12+5):INDIRECT("AF"&amp;(ROW()+12*(($AN56-1)*3+$AO56)-ROW())/12+5),AS56)</f>
        <v>0</v>
      </c>
      <c r="AU56" s="15">
        <f ca="1">IF(AND(AQ56+AS56&gt;0,AR56+AT56&gt;0),COUNTIF(AU$6:AU55,"&gt;0")+1,0)</f>
        <v>0</v>
      </c>
      <c r="BE56" s="15">
        <v>3</v>
      </c>
      <c r="BF56" s="19"/>
      <c r="BG56" s="18"/>
      <c r="BH56" s="18"/>
      <c r="BI56" s="18"/>
      <c r="BJ56" s="18"/>
      <c r="BK56" s="18"/>
      <c r="BL56" s="18"/>
      <c r="BM56" s="18"/>
      <c r="BN56" s="18"/>
      <c r="BO56" s="18"/>
      <c r="BP56" s="18"/>
      <c r="BQ56" s="18"/>
      <c r="BR56" s="18"/>
      <c r="BT56" s="18"/>
      <c r="BU56" s="18"/>
      <c r="BV56" s="18"/>
      <c r="BW56" s="18"/>
      <c r="BX56" s="18"/>
      <c r="BY56" s="18"/>
      <c r="BZ56" s="18"/>
      <c r="CA56" s="18"/>
      <c r="CB56" s="18"/>
      <c r="CC56" s="18"/>
      <c r="CD56" s="18"/>
      <c r="CE56" s="18"/>
    </row>
    <row r="57" spans="1:98">
      <c r="A57" s="462">
        <v>18</v>
      </c>
      <c r="B57" s="465"/>
      <c r="C57" s="465"/>
      <c r="D57" s="465"/>
      <c r="E57" s="469"/>
      <c r="F57" s="465"/>
      <c r="G57" s="194" t="s">
        <v>104</v>
      </c>
      <c r="H57" s="195"/>
      <c r="I57" s="196" t="str">
        <f t="shared" ref="I57:S58" si="105">IF(H57="","",H57)</f>
        <v/>
      </c>
      <c r="J57" s="196" t="str">
        <f t="shared" si="105"/>
        <v/>
      </c>
      <c r="K57" s="196" t="str">
        <f t="shared" si="105"/>
        <v/>
      </c>
      <c r="L57" s="196" t="str">
        <f t="shared" si="105"/>
        <v/>
      </c>
      <c r="M57" s="196" t="str">
        <f t="shared" si="105"/>
        <v/>
      </c>
      <c r="N57" s="196" t="str">
        <f t="shared" si="105"/>
        <v/>
      </c>
      <c r="O57" s="196" t="str">
        <f t="shared" si="105"/>
        <v/>
      </c>
      <c r="P57" s="196" t="str">
        <f t="shared" si="105"/>
        <v/>
      </c>
      <c r="Q57" s="196" t="str">
        <f t="shared" si="105"/>
        <v/>
      </c>
      <c r="R57" s="196" t="str">
        <f t="shared" si="105"/>
        <v/>
      </c>
      <c r="S57" s="196" t="str">
        <f t="shared" si="105"/>
        <v/>
      </c>
      <c r="T57" s="197">
        <f t="shared" si="2"/>
        <v>0</v>
      </c>
      <c r="U57" s="198"/>
      <c r="V57" s="199" t="str">
        <f t="shared" ref="V57:AF58" si="106">IF(U57="","",U57)</f>
        <v/>
      </c>
      <c r="W57" s="199" t="str">
        <f t="shared" si="106"/>
        <v/>
      </c>
      <c r="X57" s="199" t="str">
        <f t="shared" si="106"/>
        <v/>
      </c>
      <c r="Y57" s="199" t="str">
        <f t="shared" si="106"/>
        <v/>
      </c>
      <c r="Z57" s="199" t="str">
        <f t="shared" si="106"/>
        <v/>
      </c>
      <c r="AA57" s="199" t="str">
        <f t="shared" si="106"/>
        <v/>
      </c>
      <c r="AB57" s="199" t="str">
        <f t="shared" si="106"/>
        <v/>
      </c>
      <c r="AC57" s="199" t="str">
        <f t="shared" si="106"/>
        <v/>
      </c>
      <c r="AD57" s="199" t="str">
        <f t="shared" si="106"/>
        <v/>
      </c>
      <c r="AE57" s="199" t="str">
        <f t="shared" si="106"/>
        <v/>
      </c>
      <c r="AF57" s="199" t="str">
        <f t="shared" si="106"/>
        <v/>
      </c>
      <c r="AG57" s="197">
        <f t="shared" si="7"/>
        <v>0</v>
      </c>
      <c r="AN57" s="15">
        <v>2</v>
      </c>
      <c r="AO57" s="15">
        <v>2</v>
      </c>
      <c r="AP57" s="15">
        <v>4</v>
      </c>
      <c r="AQ57" s="17">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15">
        <f ca="1">COUNTIF(INDIRECT("H"&amp;(ROW()+12*(($AN57-1)*3+$AO57)-ROW())/12+5):INDIRECT("S"&amp;(ROW()+12*(($AN57-1)*3+$AO57)-ROW())/12+5),AQ57)</f>
        <v>0</v>
      </c>
      <c r="AS57" s="17">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15">
        <f ca="1">COUNTIF(INDIRECT("U"&amp;(ROW()+12*(($AN57-1)*3+$AO57)-ROW())/12+5):INDIRECT("AF"&amp;(ROW()+12*(($AN57-1)*3+$AO57)-ROW())/12+5),AS57)</f>
        <v>0</v>
      </c>
      <c r="AU57" s="15">
        <f ca="1">IF(AND(AQ57+AS57&gt;0,AR57+AT57&gt;0),COUNTIF(AU$6:AU56,"&gt;0")+1,0)</f>
        <v>0</v>
      </c>
      <c r="BE57" s="15">
        <v>1</v>
      </c>
      <c r="BG57" s="18">
        <f t="shared" ref="BG57:BR57" si="107">SUM(H57:H58)</f>
        <v>0</v>
      </c>
      <c r="BH57" s="18">
        <f t="shared" si="107"/>
        <v>0</v>
      </c>
      <c r="BI57" s="18">
        <f t="shared" si="107"/>
        <v>0</v>
      </c>
      <c r="BJ57" s="18">
        <f t="shared" si="107"/>
        <v>0</v>
      </c>
      <c r="BK57" s="18">
        <f t="shared" si="107"/>
        <v>0</v>
      </c>
      <c r="BL57" s="18">
        <f t="shared" si="107"/>
        <v>0</v>
      </c>
      <c r="BM57" s="18">
        <f t="shared" si="107"/>
        <v>0</v>
      </c>
      <c r="BN57" s="18">
        <f t="shared" si="107"/>
        <v>0</v>
      </c>
      <c r="BO57" s="18">
        <f t="shared" si="107"/>
        <v>0</v>
      </c>
      <c r="BP57" s="18">
        <f t="shared" si="107"/>
        <v>0</v>
      </c>
      <c r="BQ57" s="18">
        <f t="shared" si="107"/>
        <v>0</v>
      </c>
      <c r="BR57" s="18">
        <f t="shared" si="107"/>
        <v>0</v>
      </c>
      <c r="BT57" s="18">
        <f t="shared" ref="BT57:CE57" si="108">SUM(U57:U58)</f>
        <v>0</v>
      </c>
      <c r="BU57" s="18">
        <f t="shared" si="108"/>
        <v>0</v>
      </c>
      <c r="BV57" s="18">
        <f t="shared" si="108"/>
        <v>0</v>
      </c>
      <c r="BW57" s="18">
        <f t="shared" si="108"/>
        <v>0</v>
      </c>
      <c r="BX57" s="18">
        <f t="shared" si="108"/>
        <v>0</v>
      </c>
      <c r="BY57" s="18">
        <f t="shared" si="108"/>
        <v>0</v>
      </c>
      <c r="BZ57" s="18">
        <f t="shared" si="108"/>
        <v>0</v>
      </c>
      <c r="CA57" s="18">
        <f t="shared" si="108"/>
        <v>0</v>
      </c>
      <c r="CB57" s="18">
        <f t="shared" si="108"/>
        <v>0</v>
      </c>
      <c r="CC57" s="18">
        <f t="shared" si="108"/>
        <v>0</v>
      </c>
      <c r="CD57" s="18">
        <f t="shared" si="108"/>
        <v>0</v>
      </c>
      <c r="CE57" s="18">
        <f t="shared" si="108"/>
        <v>0</v>
      </c>
      <c r="CH57" s="19" t="s">
        <v>103</v>
      </c>
      <c r="CI57" s="18">
        <f t="shared" ref="CI57:CT57" si="109">IF(OR($D57="副園長",$D57="教頭",$D57="主任保育士",$D57="主幹教諭",$D57="主幹保育教諭"),0,BG57)</f>
        <v>0</v>
      </c>
      <c r="CJ57" s="18">
        <f t="shared" si="109"/>
        <v>0</v>
      </c>
      <c r="CK57" s="18">
        <f t="shared" si="109"/>
        <v>0</v>
      </c>
      <c r="CL57" s="18">
        <f t="shared" si="109"/>
        <v>0</v>
      </c>
      <c r="CM57" s="18">
        <f t="shared" si="109"/>
        <v>0</v>
      </c>
      <c r="CN57" s="18">
        <f t="shared" si="109"/>
        <v>0</v>
      </c>
      <c r="CO57" s="18">
        <f t="shared" si="109"/>
        <v>0</v>
      </c>
      <c r="CP57" s="18">
        <f t="shared" si="109"/>
        <v>0</v>
      </c>
      <c r="CQ57" s="18">
        <f t="shared" si="109"/>
        <v>0</v>
      </c>
      <c r="CR57" s="18">
        <f t="shared" si="109"/>
        <v>0</v>
      </c>
      <c r="CS57" s="18">
        <f t="shared" si="109"/>
        <v>0</v>
      </c>
      <c r="CT57" s="18">
        <f t="shared" si="109"/>
        <v>0</v>
      </c>
    </row>
    <row r="58" spans="1:98">
      <c r="A58" s="463"/>
      <c r="B58" s="466"/>
      <c r="C58" s="468"/>
      <c r="D58" s="468"/>
      <c r="E58" s="470"/>
      <c r="F58" s="466"/>
      <c r="G58" s="200" t="s">
        <v>102</v>
      </c>
      <c r="H58" s="201"/>
      <c r="I58" s="202" t="str">
        <f t="shared" si="105"/>
        <v/>
      </c>
      <c r="J58" s="202" t="str">
        <f t="shared" si="105"/>
        <v/>
      </c>
      <c r="K58" s="202" t="str">
        <f t="shared" si="105"/>
        <v/>
      </c>
      <c r="L58" s="202" t="str">
        <f t="shared" si="105"/>
        <v/>
      </c>
      <c r="M58" s="202" t="str">
        <f t="shared" si="105"/>
        <v/>
      </c>
      <c r="N58" s="202" t="str">
        <f t="shared" si="105"/>
        <v/>
      </c>
      <c r="O58" s="202" t="str">
        <f t="shared" si="105"/>
        <v/>
      </c>
      <c r="P58" s="202" t="str">
        <f t="shared" si="105"/>
        <v/>
      </c>
      <c r="Q58" s="202" t="str">
        <f t="shared" si="105"/>
        <v/>
      </c>
      <c r="R58" s="202" t="str">
        <f t="shared" si="105"/>
        <v/>
      </c>
      <c r="S58" s="202" t="str">
        <f t="shared" si="105"/>
        <v/>
      </c>
      <c r="T58" s="203">
        <f t="shared" si="2"/>
        <v>0</v>
      </c>
      <c r="U58" s="204"/>
      <c r="V58" s="205" t="str">
        <f t="shared" si="106"/>
        <v/>
      </c>
      <c r="W58" s="205" t="str">
        <f t="shared" si="106"/>
        <v/>
      </c>
      <c r="X58" s="205" t="str">
        <f t="shared" si="106"/>
        <v/>
      </c>
      <c r="Y58" s="205" t="str">
        <f t="shared" si="106"/>
        <v/>
      </c>
      <c r="Z58" s="205" t="str">
        <f t="shared" si="106"/>
        <v/>
      </c>
      <c r="AA58" s="205" t="str">
        <f t="shared" si="106"/>
        <v/>
      </c>
      <c r="AB58" s="205" t="str">
        <f t="shared" si="106"/>
        <v/>
      </c>
      <c r="AC58" s="205" t="str">
        <f t="shared" si="106"/>
        <v/>
      </c>
      <c r="AD58" s="205" t="str">
        <f t="shared" si="106"/>
        <v/>
      </c>
      <c r="AE58" s="205" t="str">
        <f t="shared" si="106"/>
        <v/>
      </c>
      <c r="AF58" s="205" t="str">
        <f t="shared" si="106"/>
        <v/>
      </c>
      <c r="AG58" s="203">
        <f t="shared" si="7"/>
        <v>0</v>
      </c>
      <c r="AN58" s="15">
        <v>2</v>
      </c>
      <c r="AO58" s="15">
        <v>2</v>
      </c>
      <c r="AP58" s="15">
        <v>5</v>
      </c>
      <c r="AQ58" s="17">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15">
        <f ca="1">COUNTIF(INDIRECT("H"&amp;(ROW()+12*(($AN58-1)*3+$AO58)-ROW())/12+5):INDIRECT("S"&amp;(ROW()+12*(($AN58-1)*3+$AO58)-ROW())/12+5),AQ58)</f>
        <v>0</v>
      </c>
      <c r="AS58" s="17">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15">
        <f ca="1">COUNTIF(INDIRECT("U"&amp;(ROW()+12*(($AN58-1)*3+$AO58)-ROW())/12+5):INDIRECT("AF"&amp;(ROW()+12*(($AN58-1)*3+$AO58)-ROW())/12+5),AS58)</f>
        <v>0</v>
      </c>
      <c r="AU58" s="15">
        <f ca="1">IF(AND(AQ58+AS58&gt;0,AR58+AT58&gt;0),COUNTIF(AU$6:AU57,"&gt;0")+1,0)</f>
        <v>0</v>
      </c>
      <c r="BE58" s="15">
        <v>2</v>
      </c>
      <c r="BF58" s="15" t="s">
        <v>101</v>
      </c>
      <c r="BG58" s="18">
        <f t="shared" ref="BG58:BR58" si="110">IF(BG57+BT57&gt;$AJ$27,1,0)</f>
        <v>0</v>
      </c>
      <c r="BH58" s="18">
        <f t="shared" si="110"/>
        <v>0</v>
      </c>
      <c r="BI58" s="18">
        <f t="shared" si="110"/>
        <v>0</v>
      </c>
      <c r="BJ58" s="18">
        <f t="shared" si="110"/>
        <v>0</v>
      </c>
      <c r="BK58" s="18">
        <f t="shared" si="110"/>
        <v>0</v>
      </c>
      <c r="BL58" s="18">
        <f t="shared" si="110"/>
        <v>0</v>
      </c>
      <c r="BM58" s="18">
        <f t="shared" si="110"/>
        <v>0</v>
      </c>
      <c r="BN58" s="18">
        <f t="shared" si="110"/>
        <v>0</v>
      </c>
      <c r="BO58" s="18">
        <f t="shared" si="110"/>
        <v>0</v>
      </c>
      <c r="BP58" s="18">
        <f t="shared" si="110"/>
        <v>0</v>
      </c>
      <c r="BQ58" s="18">
        <f t="shared" si="110"/>
        <v>0</v>
      </c>
      <c r="BR58" s="18">
        <f t="shared" si="110"/>
        <v>0</v>
      </c>
      <c r="BT58" s="18"/>
      <c r="BU58" s="18"/>
      <c r="BV58" s="18"/>
      <c r="BW58" s="18"/>
      <c r="BX58" s="18"/>
      <c r="BY58" s="18"/>
      <c r="BZ58" s="18"/>
      <c r="CA58" s="18"/>
      <c r="CB58" s="18"/>
      <c r="CC58" s="18"/>
      <c r="CD58" s="18"/>
      <c r="CE58" s="18"/>
    </row>
    <row r="59" spans="1:98">
      <c r="A59" s="464"/>
      <c r="B59" s="467"/>
      <c r="C59" s="472"/>
      <c r="D59" s="473"/>
      <c r="E59" s="471"/>
      <c r="F59" s="467"/>
      <c r="G59" s="206" t="s">
        <v>551</v>
      </c>
      <c r="H59" s="207"/>
      <c r="I59" s="208"/>
      <c r="J59" s="208"/>
      <c r="K59" s="208"/>
      <c r="L59" s="208"/>
      <c r="M59" s="208"/>
      <c r="N59" s="208"/>
      <c r="O59" s="208"/>
      <c r="P59" s="208"/>
      <c r="Q59" s="208"/>
      <c r="R59" s="208"/>
      <c r="S59" s="208"/>
      <c r="T59" s="209">
        <f t="shared" si="2"/>
        <v>0</v>
      </c>
      <c r="U59" s="210"/>
      <c r="V59" s="211"/>
      <c r="W59" s="211"/>
      <c r="X59" s="211"/>
      <c r="Y59" s="211"/>
      <c r="Z59" s="211"/>
      <c r="AA59" s="211"/>
      <c r="AB59" s="211"/>
      <c r="AC59" s="211"/>
      <c r="AD59" s="211"/>
      <c r="AE59" s="211"/>
      <c r="AF59" s="211"/>
      <c r="AG59" s="209">
        <f t="shared" si="7"/>
        <v>0</v>
      </c>
      <c r="AN59" s="15">
        <v>2</v>
      </c>
      <c r="AO59" s="15">
        <v>2</v>
      </c>
      <c r="AP59" s="15">
        <v>6</v>
      </c>
      <c r="AQ59" s="17">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15">
        <f ca="1">COUNTIF(INDIRECT("H"&amp;(ROW()+12*(($AN59-1)*3+$AO59)-ROW())/12+5):INDIRECT("S"&amp;(ROW()+12*(($AN59-1)*3+$AO59)-ROW())/12+5),AQ59)</f>
        <v>0</v>
      </c>
      <c r="AS59" s="17">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15">
        <f ca="1">COUNTIF(INDIRECT("U"&amp;(ROW()+12*(($AN59-1)*3+$AO59)-ROW())/12+5):INDIRECT("AF"&amp;(ROW()+12*(($AN59-1)*3+$AO59)-ROW())/12+5),AS59)</f>
        <v>0</v>
      </c>
      <c r="AU59" s="15">
        <f ca="1">IF(AND(AQ59+AS59&gt;0,AR59+AT59&gt;0),COUNTIF(AU$6:AU58,"&gt;0")+1,0)</f>
        <v>0</v>
      </c>
      <c r="BE59" s="15">
        <v>3</v>
      </c>
      <c r="BF59" s="19"/>
      <c r="BG59" s="18"/>
      <c r="BH59" s="18"/>
      <c r="BI59" s="18"/>
      <c r="BJ59" s="18"/>
      <c r="BK59" s="18"/>
      <c r="BL59" s="18"/>
      <c r="BM59" s="18"/>
      <c r="BN59" s="18"/>
      <c r="BO59" s="18"/>
      <c r="BP59" s="18"/>
      <c r="BQ59" s="18"/>
      <c r="BR59" s="18"/>
    </row>
    <row r="60" spans="1:98">
      <c r="A60" s="462">
        <v>19</v>
      </c>
      <c r="B60" s="465"/>
      <c r="C60" s="465"/>
      <c r="D60" s="465"/>
      <c r="E60" s="469"/>
      <c r="F60" s="465"/>
      <c r="G60" s="194" t="s">
        <v>104</v>
      </c>
      <c r="H60" s="195"/>
      <c r="I60" s="196" t="str">
        <f t="shared" ref="I60:S61" si="111">IF(H60="","",H60)</f>
        <v/>
      </c>
      <c r="J60" s="196" t="str">
        <f t="shared" si="111"/>
        <v/>
      </c>
      <c r="K60" s="196" t="str">
        <f t="shared" si="111"/>
        <v/>
      </c>
      <c r="L60" s="196" t="str">
        <f t="shared" si="111"/>
        <v/>
      </c>
      <c r="M60" s="196" t="str">
        <f t="shared" si="111"/>
        <v/>
      </c>
      <c r="N60" s="196" t="str">
        <f t="shared" si="111"/>
        <v/>
      </c>
      <c r="O60" s="196" t="str">
        <f t="shared" si="111"/>
        <v/>
      </c>
      <c r="P60" s="196" t="str">
        <f t="shared" si="111"/>
        <v/>
      </c>
      <c r="Q60" s="196" t="str">
        <f t="shared" si="111"/>
        <v/>
      </c>
      <c r="R60" s="196" t="str">
        <f t="shared" si="111"/>
        <v/>
      </c>
      <c r="S60" s="196" t="str">
        <f t="shared" si="111"/>
        <v/>
      </c>
      <c r="T60" s="197">
        <f t="shared" si="2"/>
        <v>0</v>
      </c>
      <c r="U60" s="198"/>
      <c r="V60" s="199" t="str">
        <f t="shared" ref="V60:AF61" si="112">IF(U60="","",U60)</f>
        <v/>
      </c>
      <c r="W60" s="199" t="str">
        <f t="shared" si="112"/>
        <v/>
      </c>
      <c r="X60" s="199" t="str">
        <f t="shared" si="112"/>
        <v/>
      </c>
      <c r="Y60" s="199" t="str">
        <f t="shared" si="112"/>
        <v/>
      </c>
      <c r="Z60" s="199" t="str">
        <f t="shared" si="112"/>
        <v/>
      </c>
      <c r="AA60" s="199" t="str">
        <f t="shared" si="112"/>
        <v/>
      </c>
      <c r="AB60" s="199" t="str">
        <f t="shared" si="112"/>
        <v/>
      </c>
      <c r="AC60" s="199" t="str">
        <f t="shared" si="112"/>
        <v/>
      </c>
      <c r="AD60" s="199" t="str">
        <f t="shared" si="112"/>
        <v/>
      </c>
      <c r="AE60" s="199" t="str">
        <f t="shared" si="112"/>
        <v/>
      </c>
      <c r="AF60" s="199" t="str">
        <f t="shared" si="112"/>
        <v/>
      </c>
      <c r="AG60" s="197">
        <f t="shared" si="7"/>
        <v>0</v>
      </c>
      <c r="AN60" s="15">
        <v>2</v>
      </c>
      <c r="AO60" s="15">
        <v>2</v>
      </c>
      <c r="AP60" s="15">
        <v>7</v>
      </c>
      <c r="AQ60" s="17">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15">
        <f ca="1">COUNTIF(INDIRECT("H"&amp;(ROW()+12*(($AN60-1)*3+$AO60)-ROW())/12+5):INDIRECT("S"&amp;(ROW()+12*(($AN60-1)*3+$AO60)-ROW())/12+5),AQ60)</f>
        <v>0</v>
      </c>
      <c r="AS60" s="17">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15">
        <f ca="1">COUNTIF(INDIRECT("U"&amp;(ROW()+12*(($AN60-1)*3+$AO60)-ROW())/12+5):INDIRECT("AF"&amp;(ROW()+12*(($AN60-1)*3+$AO60)-ROW())/12+5),AS60)</f>
        <v>0</v>
      </c>
      <c r="AU60" s="15">
        <f ca="1">IF(AND(AQ60+AS60&gt;0,AR60+AT60&gt;0),COUNTIF(AU$6:AU59,"&gt;0")+1,0)</f>
        <v>0</v>
      </c>
      <c r="BE60" s="15">
        <v>1</v>
      </c>
      <c r="BG60" s="18">
        <f t="shared" ref="BG60:BR60" si="113">SUM(H60:H61)</f>
        <v>0</v>
      </c>
      <c r="BH60" s="18">
        <f t="shared" si="113"/>
        <v>0</v>
      </c>
      <c r="BI60" s="18">
        <f t="shared" si="113"/>
        <v>0</v>
      </c>
      <c r="BJ60" s="18">
        <f t="shared" si="113"/>
        <v>0</v>
      </c>
      <c r="BK60" s="18">
        <f t="shared" si="113"/>
        <v>0</v>
      </c>
      <c r="BL60" s="18">
        <f t="shared" si="113"/>
        <v>0</v>
      </c>
      <c r="BM60" s="18">
        <f t="shared" si="113"/>
        <v>0</v>
      </c>
      <c r="BN60" s="18">
        <f t="shared" si="113"/>
        <v>0</v>
      </c>
      <c r="BO60" s="18">
        <f t="shared" si="113"/>
        <v>0</v>
      </c>
      <c r="BP60" s="18">
        <f t="shared" si="113"/>
        <v>0</v>
      </c>
      <c r="BQ60" s="18">
        <f t="shared" si="113"/>
        <v>0</v>
      </c>
      <c r="BR60" s="18">
        <f t="shared" si="113"/>
        <v>0</v>
      </c>
      <c r="BT60" s="18">
        <f t="shared" ref="BT60:CE60" si="114">SUM(U60:U61)</f>
        <v>0</v>
      </c>
      <c r="BU60" s="18">
        <f t="shared" si="114"/>
        <v>0</v>
      </c>
      <c r="BV60" s="18">
        <f t="shared" si="114"/>
        <v>0</v>
      </c>
      <c r="BW60" s="18">
        <f t="shared" si="114"/>
        <v>0</v>
      </c>
      <c r="BX60" s="18">
        <f t="shared" si="114"/>
        <v>0</v>
      </c>
      <c r="BY60" s="18">
        <f t="shared" si="114"/>
        <v>0</v>
      </c>
      <c r="BZ60" s="18">
        <f t="shared" si="114"/>
        <v>0</v>
      </c>
      <c r="CA60" s="18">
        <f t="shared" si="114"/>
        <v>0</v>
      </c>
      <c r="CB60" s="18">
        <f t="shared" si="114"/>
        <v>0</v>
      </c>
      <c r="CC60" s="18">
        <f t="shared" si="114"/>
        <v>0</v>
      </c>
      <c r="CD60" s="18">
        <f t="shared" si="114"/>
        <v>0</v>
      </c>
      <c r="CE60" s="18">
        <f t="shared" si="114"/>
        <v>0</v>
      </c>
      <c r="CH60" s="19" t="s">
        <v>103</v>
      </c>
      <c r="CI60" s="18">
        <f t="shared" ref="CI60:CT60" si="115">IF(OR($D60="副園長",$D60="教頭",$D60="主任保育士",$D60="主幹教諭",$D60="主幹保育教諭"),0,BG60)</f>
        <v>0</v>
      </c>
      <c r="CJ60" s="18">
        <f t="shared" si="115"/>
        <v>0</v>
      </c>
      <c r="CK60" s="18">
        <f t="shared" si="115"/>
        <v>0</v>
      </c>
      <c r="CL60" s="18">
        <f t="shared" si="115"/>
        <v>0</v>
      </c>
      <c r="CM60" s="18">
        <f t="shared" si="115"/>
        <v>0</v>
      </c>
      <c r="CN60" s="18">
        <f t="shared" si="115"/>
        <v>0</v>
      </c>
      <c r="CO60" s="18">
        <f t="shared" si="115"/>
        <v>0</v>
      </c>
      <c r="CP60" s="18">
        <f t="shared" si="115"/>
        <v>0</v>
      </c>
      <c r="CQ60" s="18">
        <f t="shared" si="115"/>
        <v>0</v>
      </c>
      <c r="CR60" s="18">
        <f t="shared" si="115"/>
        <v>0</v>
      </c>
      <c r="CS60" s="18">
        <f t="shared" si="115"/>
        <v>0</v>
      </c>
      <c r="CT60" s="18">
        <f t="shared" si="115"/>
        <v>0</v>
      </c>
    </row>
    <row r="61" spans="1:98">
      <c r="A61" s="463"/>
      <c r="B61" s="466"/>
      <c r="C61" s="468"/>
      <c r="D61" s="468"/>
      <c r="E61" s="470"/>
      <c r="F61" s="466"/>
      <c r="G61" s="200" t="s">
        <v>102</v>
      </c>
      <c r="H61" s="201"/>
      <c r="I61" s="202" t="str">
        <f t="shared" si="111"/>
        <v/>
      </c>
      <c r="J61" s="202" t="str">
        <f t="shared" si="111"/>
        <v/>
      </c>
      <c r="K61" s="202" t="str">
        <f t="shared" si="111"/>
        <v/>
      </c>
      <c r="L61" s="202" t="str">
        <f t="shared" si="111"/>
        <v/>
      </c>
      <c r="M61" s="202" t="str">
        <f t="shared" si="111"/>
        <v/>
      </c>
      <c r="N61" s="202" t="str">
        <f t="shared" si="111"/>
        <v/>
      </c>
      <c r="O61" s="202" t="str">
        <f t="shared" si="111"/>
        <v/>
      </c>
      <c r="P61" s="202" t="str">
        <f t="shared" si="111"/>
        <v/>
      </c>
      <c r="Q61" s="202" t="str">
        <f t="shared" si="111"/>
        <v/>
      </c>
      <c r="R61" s="202" t="str">
        <f t="shared" si="111"/>
        <v/>
      </c>
      <c r="S61" s="202" t="str">
        <f t="shared" si="111"/>
        <v/>
      </c>
      <c r="T61" s="203">
        <f t="shared" si="2"/>
        <v>0</v>
      </c>
      <c r="U61" s="204"/>
      <c r="V61" s="205" t="str">
        <f t="shared" si="112"/>
        <v/>
      </c>
      <c r="W61" s="205" t="str">
        <f t="shared" si="112"/>
        <v/>
      </c>
      <c r="X61" s="205" t="str">
        <f t="shared" si="112"/>
        <v/>
      </c>
      <c r="Y61" s="205" t="str">
        <f t="shared" si="112"/>
        <v/>
      </c>
      <c r="Z61" s="205" t="str">
        <f t="shared" si="112"/>
        <v/>
      </c>
      <c r="AA61" s="205" t="str">
        <f t="shared" si="112"/>
        <v/>
      </c>
      <c r="AB61" s="205" t="str">
        <f t="shared" si="112"/>
        <v/>
      </c>
      <c r="AC61" s="205" t="str">
        <f t="shared" si="112"/>
        <v/>
      </c>
      <c r="AD61" s="205" t="str">
        <f t="shared" si="112"/>
        <v/>
      </c>
      <c r="AE61" s="205" t="str">
        <f t="shared" si="112"/>
        <v/>
      </c>
      <c r="AF61" s="205" t="str">
        <f t="shared" si="112"/>
        <v/>
      </c>
      <c r="AG61" s="203">
        <f t="shared" si="7"/>
        <v>0</v>
      </c>
      <c r="AN61" s="15">
        <v>2</v>
      </c>
      <c r="AO61" s="15">
        <v>2</v>
      </c>
      <c r="AP61" s="15">
        <v>8</v>
      </c>
      <c r="AQ61" s="17">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15">
        <f ca="1">COUNTIF(INDIRECT("H"&amp;(ROW()+12*(($AN61-1)*3+$AO61)-ROW())/12+5):INDIRECT("S"&amp;(ROW()+12*(($AN61-1)*3+$AO61)-ROW())/12+5),AQ61)</f>
        <v>0</v>
      </c>
      <c r="AS61" s="17">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15">
        <f ca="1">COUNTIF(INDIRECT("U"&amp;(ROW()+12*(($AN61-1)*3+$AO61)-ROW())/12+5):INDIRECT("AF"&amp;(ROW()+12*(($AN61-1)*3+$AO61)-ROW())/12+5),AS61)</f>
        <v>0</v>
      </c>
      <c r="AU61" s="15">
        <f ca="1">IF(AND(AQ61+AS61&gt;0,AR61+AT61&gt;0),COUNTIF(AU$6:AU60,"&gt;0")+1,0)</f>
        <v>0</v>
      </c>
      <c r="BE61" s="15">
        <v>2</v>
      </c>
      <c r="BF61" s="15" t="s">
        <v>101</v>
      </c>
      <c r="BG61" s="18">
        <f t="shared" ref="BG61:BR61" si="116">IF(BG60+BT60&gt;$AJ$27,1,0)</f>
        <v>0</v>
      </c>
      <c r="BH61" s="18">
        <f t="shared" si="116"/>
        <v>0</v>
      </c>
      <c r="BI61" s="18">
        <f t="shared" si="116"/>
        <v>0</v>
      </c>
      <c r="BJ61" s="18">
        <f t="shared" si="116"/>
        <v>0</v>
      </c>
      <c r="BK61" s="18">
        <f t="shared" si="116"/>
        <v>0</v>
      </c>
      <c r="BL61" s="18">
        <f t="shared" si="116"/>
        <v>0</v>
      </c>
      <c r="BM61" s="18">
        <f t="shared" si="116"/>
        <v>0</v>
      </c>
      <c r="BN61" s="18">
        <f t="shared" si="116"/>
        <v>0</v>
      </c>
      <c r="BO61" s="18">
        <f t="shared" si="116"/>
        <v>0</v>
      </c>
      <c r="BP61" s="18">
        <f t="shared" si="116"/>
        <v>0</v>
      </c>
      <c r="BQ61" s="18">
        <f t="shared" si="116"/>
        <v>0</v>
      </c>
      <c r="BR61" s="18">
        <f t="shared" si="116"/>
        <v>0</v>
      </c>
      <c r="BT61" s="18"/>
      <c r="BU61" s="18"/>
      <c r="BV61" s="18"/>
      <c r="BW61" s="18"/>
      <c r="BX61" s="18"/>
      <c r="BY61" s="18"/>
      <c r="BZ61" s="18"/>
      <c r="CA61" s="18"/>
      <c r="CB61" s="18"/>
      <c r="CC61" s="18"/>
      <c r="CD61" s="18"/>
      <c r="CE61" s="18"/>
    </row>
    <row r="62" spans="1:98">
      <c r="A62" s="464"/>
      <c r="B62" s="467"/>
      <c r="C62" s="472"/>
      <c r="D62" s="473"/>
      <c r="E62" s="471"/>
      <c r="F62" s="467"/>
      <c r="G62" s="206" t="s">
        <v>551</v>
      </c>
      <c r="H62" s="207"/>
      <c r="I62" s="208"/>
      <c r="J62" s="208"/>
      <c r="K62" s="208"/>
      <c r="L62" s="208"/>
      <c r="M62" s="208"/>
      <c r="N62" s="208"/>
      <c r="O62" s="208"/>
      <c r="P62" s="208"/>
      <c r="Q62" s="208"/>
      <c r="R62" s="208"/>
      <c r="S62" s="208"/>
      <c r="T62" s="209">
        <f t="shared" si="2"/>
        <v>0</v>
      </c>
      <c r="U62" s="210"/>
      <c r="V62" s="211"/>
      <c r="W62" s="211"/>
      <c r="X62" s="211"/>
      <c r="Y62" s="211"/>
      <c r="Z62" s="211"/>
      <c r="AA62" s="211"/>
      <c r="AB62" s="211"/>
      <c r="AC62" s="211"/>
      <c r="AD62" s="211"/>
      <c r="AE62" s="211"/>
      <c r="AF62" s="211"/>
      <c r="AG62" s="209">
        <f t="shared" si="7"/>
        <v>0</v>
      </c>
      <c r="AN62" s="15">
        <v>2</v>
      </c>
      <c r="AO62" s="15">
        <v>2</v>
      </c>
      <c r="AP62" s="15">
        <v>9</v>
      </c>
      <c r="AQ62" s="17">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15">
        <f ca="1">COUNTIF(INDIRECT("H"&amp;(ROW()+12*(($AN62-1)*3+$AO62)-ROW())/12+5):INDIRECT("S"&amp;(ROW()+12*(($AN62-1)*3+$AO62)-ROW())/12+5),AQ62)</f>
        <v>0</v>
      </c>
      <c r="AS62" s="17">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15">
        <f ca="1">COUNTIF(INDIRECT("U"&amp;(ROW()+12*(($AN62-1)*3+$AO62)-ROW())/12+5):INDIRECT("AF"&amp;(ROW()+12*(($AN62-1)*3+$AO62)-ROW())/12+5),AS62)</f>
        <v>0</v>
      </c>
      <c r="AU62" s="15">
        <f ca="1">IF(AND(AQ62+AS62&gt;0,AR62+AT62&gt;0),COUNTIF(AU$6:AU61,"&gt;0")+1,0)</f>
        <v>0</v>
      </c>
      <c r="BE62" s="15">
        <v>3</v>
      </c>
      <c r="BF62" s="19"/>
      <c r="BG62" s="18"/>
      <c r="BH62" s="18"/>
      <c r="BI62" s="18"/>
      <c r="BJ62" s="18"/>
      <c r="BK62" s="18"/>
      <c r="BL62" s="18"/>
      <c r="BM62" s="18"/>
      <c r="BN62" s="18"/>
      <c r="BO62" s="18"/>
      <c r="BP62" s="18"/>
      <c r="BQ62" s="18"/>
      <c r="BR62" s="18"/>
      <c r="BT62" s="18"/>
      <c r="BU62" s="18"/>
      <c r="BV62" s="18"/>
      <c r="BW62" s="18"/>
      <c r="BX62" s="18"/>
      <c r="BY62" s="18"/>
      <c r="BZ62" s="18"/>
      <c r="CA62" s="18"/>
      <c r="CB62" s="18"/>
      <c r="CC62" s="18"/>
      <c r="CD62" s="18"/>
      <c r="CE62" s="18"/>
    </row>
    <row r="63" spans="1:98">
      <c r="A63" s="462">
        <v>20</v>
      </c>
      <c r="B63" s="465"/>
      <c r="C63" s="465"/>
      <c r="D63" s="465"/>
      <c r="E63" s="469"/>
      <c r="F63" s="465"/>
      <c r="G63" s="194" t="s">
        <v>104</v>
      </c>
      <c r="H63" s="195"/>
      <c r="I63" s="196" t="str">
        <f t="shared" ref="I63:S64" si="117">IF(H63="","",H63)</f>
        <v/>
      </c>
      <c r="J63" s="196" t="str">
        <f t="shared" si="117"/>
        <v/>
      </c>
      <c r="K63" s="196" t="str">
        <f t="shared" si="117"/>
        <v/>
      </c>
      <c r="L63" s="196" t="str">
        <f t="shared" si="117"/>
        <v/>
      </c>
      <c r="M63" s="196" t="str">
        <f t="shared" si="117"/>
        <v/>
      </c>
      <c r="N63" s="196" t="str">
        <f t="shared" si="117"/>
        <v/>
      </c>
      <c r="O63" s="196" t="str">
        <f t="shared" si="117"/>
        <v/>
      </c>
      <c r="P63" s="196" t="str">
        <f t="shared" si="117"/>
        <v/>
      </c>
      <c r="Q63" s="196" t="str">
        <f t="shared" si="117"/>
        <v/>
      </c>
      <c r="R63" s="196" t="str">
        <f t="shared" si="117"/>
        <v/>
      </c>
      <c r="S63" s="196" t="str">
        <f t="shared" si="117"/>
        <v/>
      </c>
      <c r="T63" s="197">
        <f t="shared" si="2"/>
        <v>0</v>
      </c>
      <c r="U63" s="198"/>
      <c r="V63" s="199" t="str">
        <f t="shared" ref="V63:AF64" si="118">IF(U63="","",U63)</f>
        <v/>
      </c>
      <c r="W63" s="199" t="str">
        <f t="shared" si="118"/>
        <v/>
      </c>
      <c r="X63" s="199" t="str">
        <f t="shared" si="118"/>
        <v/>
      </c>
      <c r="Y63" s="199" t="str">
        <f t="shared" si="118"/>
        <v/>
      </c>
      <c r="Z63" s="199" t="str">
        <f t="shared" si="118"/>
        <v/>
      </c>
      <c r="AA63" s="199" t="str">
        <f t="shared" si="118"/>
        <v/>
      </c>
      <c r="AB63" s="199" t="str">
        <f t="shared" si="118"/>
        <v/>
      </c>
      <c r="AC63" s="199" t="str">
        <f t="shared" si="118"/>
        <v/>
      </c>
      <c r="AD63" s="199" t="str">
        <f t="shared" si="118"/>
        <v/>
      </c>
      <c r="AE63" s="199" t="str">
        <f t="shared" si="118"/>
        <v/>
      </c>
      <c r="AF63" s="199" t="str">
        <f t="shared" si="118"/>
        <v/>
      </c>
      <c r="AG63" s="197">
        <f t="shared" si="7"/>
        <v>0</v>
      </c>
      <c r="AN63" s="15">
        <v>2</v>
      </c>
      <c r="AO63" s="15">
        <v>2</v>
      </c>
      <c r="AP63" s="15">
        <v>10</v>
      </c>
      <c r="AQ63" s="17">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15">
        <f ca="1">COUNTIF(INDIRECT("H"&amp;(ROW()+12*(($AN63-1)*3+$AO63)-ROW())/12+5):INDIRECT("S"&amp;(ROW()+12*(($AN63-1)*3+$AO63)-ROW())/12+5),AQ63)</f>
        <v>0</v>
      </c>
      <c r="AS63" s="17">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15">
        <f ca="1">COUNTIF(INDIRECT("U"&amp;(ROW()+12*(($AN63-1)*3+$AO63)-ROW())/12+5):INDIRECT("AF"&amp;(ROW()+12*(($AN63-1)*3+$AO63)-ROW())/12+5),AS63)</f>
        <v>0</v>
      </c>
      <c r="AU63" s="15">
        <f ca="1">IF(AND(AQ63+AS63&gt;0,AR63+AT63&gt;0),COUNTIF(AU$6:AU62,"&gt;0")+1,0)</f>
        <v>0</v>
      </c>
      <c r="BE63" s="15">
        <v>1</v>
      </c>
      <c r="BG63" s="18">
        <f t="shared" ref="BG63:BR63" si="119">SUM(H63:H64)</f>
        <v>0</v>
      </c>
      <c r="BH63" s="18">
        <f t="shared" si="119"/>
        <v>0</v>
      </c>
      <c r="BI63" s="18">
        <f t="shared" si="119"/>
        <v>0</v>
      </c>
      <c r="BJ63" s="18">
        <f t="shared" si="119"/>
        <v>0</v>
      </c>
      <c r="BK63" s="18">
        <f t="shared" si="119"/>
        <v>0</v>
      </c>
      <c r="BL63" s="18">
        <f t="shared" si="119"/>
        <v>0</v>
      </c>
      <c r="BM63" s="18">
        <f t="shared" si="119"/>
        <v>0</v>
      </c>
      <c r="BN63" s="18">
        <f t="shared" si="119"/>
        <v>0</v>
      </c>
      <c r="BO63" s="18">
        <f t="shared" si="119"/>
        <v>0</v>
      </c>
      <c r="BP63" s="18">
        <f t="shared" si="119"/>
        <v>0</v>
      </c>
      <c r="BQ63" s="18">
        <f t="shared" si="119"/>
        <v>0</v>
      </c>
      <c r="BR63" s="18">
        <f t="shared" si="119"/>
        <v>0</v>
      </c>
      <c r="BT63" s="18">
        <f t="shared" ref="BT63:CE63" si="120">SUM(U63:U64)</f>
        <v>0</v>
      </c>
      <c r="BU63" s="18">
        <f t="shared" si="120"/>
        <v>0</v>
      </c>
      <c r="BV63" s="18">
        <f t="shared" si="120"/>
        <v>0</v>
      </c>
      <c r="BW63" s="18">
        <f t="shared" si="120"/>
        <v>0</v>
      </c>
      <c r="BX63" s="18">
        <f t="shared" si="120"/>
        <v>0</v>
      </c>
      <c r="BY63" s="18">
        <f t="shared" si="120"/>
        <v>0</v>
      </c>
      <c r="BZ63" s="18">
        <f t="shared" si="120"/>
        <v>0</v>
      </c>
      <c r="CA63" s="18">
        <f t="shared" si="120"/>
        <v>0</v>
      </c>
      <c r="CB63" s="18">
        <f t="shared" si="120"/>
        <v>0</v>
      </c>
      <c r="CC63" s="18">
        <f t="shared" si="120"/>
        <v>0</v>
      </c>
      <c r="CD63" s="18">
        <f t="shared" si="120"/>
        <v>0</v>
      </c>
      <c r="CE63" s="18">
        <f t="shared" si="120"/>
        <v>0</v>
      </c>
      <c r="CH63" s="19" t="s">
        <v>103</v>
      </c>
      <c r="CI63" s="18">
        <f t="shared" ref="CI63:CT63" si="121">IF(OR($D63="副園長",$D63="教頭",$D63="主任保育士",$D63="主幹教諭",$D63="主幹保育教諭"),0,BG63)</f>
        <v>0</v>
      </c>
      <c r="CJ63" s="18">
        <f t="shared" si="121"/>
        <v>0</v>
      </c>
      <c r="CK63" s="18">
        <f t="shared" si="121"/>
        <v>0</v>
      </c>
      <c r="CL63" s="18">
        <f t="shared" si="121"/>
        <v>0</v>
      </c>
      <c r="CM63" s="18">
        <f t="shared" si="121"/>
        <v>0</v>
      </c>
      <c r="CN63" s="18">
        <f t="shared" si="121"/>
        <v>0</v>
      </c>
      <c r="CO63" s="18">
        <f t="shared" si="121"/>
        <v>0</v>
      </c>
      <c r="CP63" s="18">
        <f t="shared" si="121"/>
        <v>0</v>
      </c>
      <c r="CQ63" s="18">
        <f t="shared" si="121"/>
        <v>0</v>
      </c>
      <c r="CR63" s="18">
        <f t="shared" si="121"/>
        <v>0</v>
      </c>
      <c r="CS63" s="18">
        <f t="shared" si="121"/>
        <v>0</v>
      </c>
      <c r="CT63" s="18">
        <f t="shared" si="121"/>
        <v>0</v>
      </c>
    </row>
    <row r="64" spans="1:98">
      <c r="A64" s="463"/>
      <c r="B64" s="466"/>
      <c r="C64" s="468"/>
      <c r="D64" s="468"/>
      <c r="E64" s="470"/>
      <c r="F64" s="466"/>
      <c r="G64" s="200" t="s">
        <v>102</v>
      </c>
      <c r="H64" s="201"/>
      <c r="I64" s="202" t="str">
        <f t="shared" si="117"/>
        <v/>
      </c>
      <c r="J64" s="202" t="str">
        <f t="shared" si="117"/>
        <v/>
      </c>
      <c r="K64" s="202" t="str">
        <f t="shared" si="117"/>
        <v/>
      </c>
      <c r="L64" s="202" t="str">
        <f t="shared" si="117"/>
        <v/>
      </c>
      <c r="M64" s="202" t="str">
        <f t="shared" si="117"/>
        <v/>
      </c>
      <c r="N64" s="202" t="str">
        <f t="shared" si="117"/>
        <v/>
      </c>
      <c r="O64" s="202" t="str">
        <f t="shared" si="117"/>
        <v/>
      </c>
      <c r="P64" s="202" t="str">
        <f t="shared" si="117"/>
        <v/>
      </c>
      <c r="Q64" s="202" t="str">
        <f t="shared" si="117"/>
        <v/>
      </c>
      <c r="R64" s="202" t="str">
        <f t="shared" si="117"/>
        <v/>
      </c>
      <c r="S64" s="202" t="str">
        <f t="shared" si="117"/>
        <v/>
      </c>
      <c r="T64" s="203">
        <f t="shared" si="2"/>
        <v>0</v>
      </c>
      <c r="U64" s="204"/>
      <c r="V64" s="205" t="str">
        <f t="shared" si="118"/>
        <v/>
      </c>
      <c r="W64" s="205" t="str">
        <f t="shared" si="118"/>
        <v/>
      </c>
      <c r="X64" s="205" t="str">
        <f t="shared" si="118"/>
        <v/>
      </c>
      <c r="Y64" s="205" t="str">
        <f t="shared" si="118"/>
        <v/>
      </c>
      <c r="Z64" s="205" t="str">
        <f t="shared" si="118"/>
        <v/>
      </c>
      <c r="AA64" s="205" t="str">
        <f t="shared" si="118"/>
        <v/>
      </c>
      <c r="AB64" s="205" t="str">
        <f t="shared" si="118"/>
        <v/>
      </c>
      <c r="AC64" s="205" t="str">
        <f t="shared" si="118"/>
        <v/>
      </c>
      <c r="AD64" s="205" t="str">
        <f t="shared" si="118"/>
        <v/>
      </c>
      <c r="AE64" s="205" t="str">
        <f t="shared" si="118"/>
        <v/>
      </c>
      <c r="AF64" s="205" t="str">
        <f t="shared" si="118"/>
        <v/>
      </c>
      <c r="AG64" s="203">
        <f t="shared" si="7"/>
        <v>0</v>
      </c>
      <c r="AN64" s="15">
        <v>2</v>
      </c>
      <c r="AO64" s="15">
        <v>2</v>
      </c>
      <c r="AP64" s="15">
        <v>11</v>
      </c>
      <c r="AQ64" s="17">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15">
        <f ca="1">COUNTIF(INDIRECT("H"&amp;(ROW()+12*(($AN64-1)*3+$AO64)-ROW())/12+5):INDIRECT("S"&amp;(ROW()+12*(($AN64-1)*3+$AO64)-ROW())/12+5),AQ64)</f>
        <v>0</v>
      </c>
      <c r="AS64" s="17">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15">
        <f ca="1">COUNTIF(INDIRECT("U"&amp;(ROW()+12*(($AN64-1)*3+$AO64)-ROW())/12+5):INDIRECT("AF"&amp;(ROW()+12*(($AN64-1)*3+$AO64)-ROW())/12+5),AS64)</f>
        <v>0</v>
      </c>
      <c r="AU64" s="15">
        <f ca="1">IF(AND(AQ64+AS64&gt;0,AR64+AT64&gt;0),COUNTIF(AU$6:AU63,"&gt;0")+1,0)</f>
        <v>0</v>
      </c>
      <c r="BE64" s="15">
        <v>2</v>
      </c>
      <c r="BF64" s="15" t="s">
        <v>101</v>
      </c>
      <c r="BG64" s="18">
        <f t="shared" ref="BG64:BR64" si="122">IF(BG63+BT63&gt;$AJ$27,1,0)</f>
        <v>0</v>
      </c>
      <c r="BH64" s="18">
        <f t="shared" si="122"/>
        <v>0</v>
      </c>
      <c r="BI64" s="18">
        <f t="shared" si="122"/>
        <v>0</v>
      </c>
      <c r="BJ64" s="18">
        <f t="shared" si="122"/>
        <v>0</v>
      </c>
      <c r="BK64" s="18">
        <f t="shared" si="122"/>
        <v>0</v>
      </c>
      <c r="BL64" s="18">
        <f t="shared" si="122"/>
        <v>0</v>
      </c>
      <c r="BM64" s="18">
        <f t="shared" si="122"/>
        <v>0</v>
      </c>
      <c r="BN64" s="18">
        <f t="shared" si="122"/>
        <v>0</v>
      </c>
      <c r="BO64" s="18">
        <f t="shared" si="122"/>
        <v>0</v>
      </c>
      <c r="BP64" s="18">
        <f t="shared" si="122"/>
        <v>0</v>
      </c>
      <c r="BQ64" s="18">
        <f t="shared" si="122"/>
        <v>0</v>
      </c>
      <c r="BR64" s="18">
        <f t="shared" si="122"/>
        <v>0</v>
      </c>
    </row>
    <row r="65" spans="1:98">
      <c r="A65" s="464"/>
      <c r="B65" s="467"/>
      <c r="C65" s="472"/>
      <c r="D65" s="473"/>
      <c r="E65" s="471"/>
      <c r="F65" s="467"/>
      <c r="G65" s="206" t="s">
        <v>551</v>
      </c>
      <c r="H65" s="207"/>
      <c r="I65" s="208"/>
      <c r="J65" s="208"/>
      <c r="K65" s="208"/>
      <c r="L65" s="208"/>
      <c r="M65" s="208"/>
      <c r="N65" s="208"/>
      <c r="O65" s="208"/>
      <c r="P65" s="208"/>
      <c r="Q65" s="208"/>
      <c r="R65" s="208"/>
      <c r="S65" s="208"/>
      <c r="T65" s="209">
        <f t="shared" si="2"/>
        <v>0</v>
      </c>
      <c r="U65" s="210"/>
      <c r="V65" s="211"/>
      <c r="W65" s="211"/>
      <c r="X65" s="211"/>
      <c r="Y65" s="211"/>
      <c r="Z65" s="211"/>
      <c r="AA65" s="211"/>
      <c r="AB65" s="211"/>
      <c r="AC65" s="211"/>
      <c r="AD65" s="211"/>
      <c r="AE65" s="211"/>
      <c r="AF65" s="211"/>
      <c r="AG65" s="209">
        <f t="shared" si="7"/>
        <v>0</v>
      </c>
      <c r="AN65" s="15">
        <v>2</v>
      </c>
      <c r="AO65" s="15">
        <v>2</v>
      </c>
      <c r="AP65" s="15">
        <v>12</v>
      </c>
      <c r="AQ65" s="17">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15">
        <f ca="1">COUNTIF(INDIRECT("H"&amp;(ROW()+12*(($AN65-1)*3+$AO65)-ROW())/12+5):INDIRECT("S"&amp;(ROW()+12*(($AN65-1)*3+$AO65)-ROW())/12+5),AQ65)</f>
        <v>0</v>
      </c>
      <c r="AS65" s="17">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15">
        <f ca="1">COUNTIF(INDIRECT("U"&amp;(ROW()+12*(($AN65-1)*3+$AO65)-ROW())/12+5):INDIRECT("AF"&amp;(ROW()+12*(($AN65-1)*3+$AO65)-ROW())/12+5),AS65)</f>
        <v>0</v>
      </c>
      <c r="AU65" s="15">
        <f ca="1">IF(AND(AQ65+AS65&gt;0,AR65+AT65&gt;0),COUNTIF(AU$6:AU64,"&gt;0")+1,0)</f>
        <v>0</v>
      </c>
      <c r="BE65" s="15">
        <v>3</v>
      </c>
      <c r="BF65" s="19"/>
      <c r="BG65" s="18"/>
      <c r="BH65" s="18"/>
      <c r="BI65" s="18"/>
      <c r="BJ65" s="18"/>
      <c r="BK65" s="18"/>
      <c r="BL65" s="18"/>
      <c r="BM65" s="18"/>
      <c r="BN65" s="18"/>
      <c r="BO65" s="18"/>
      <c r="BP65" s="18"/>
      <c r="BQ65" s="18"/>
      <c r="BR65" s="18"/>
    </row>
    <row r="66" spans="1:98">
      <c r="A66" s="462">
        <v>21</v>
      </c>
      <c r="B66" s="465"/>
      <c r="C66" s="465"/>
      <c r="D66" s="465"/>
      <c r="E66" s="469"/>
      <c r="F66" s="465"/>
      <c r="G66" s="194" t="s">
        <v>104</v>
      </c>
      <c r="H66" s="195"/>
      <c r="I66" s="196" t="str">
        <f t="shared" ref="I66:S67" si="123">IF(H66="","",H66)</f>
        <v/>
      </c>
      <c r="J66" s="196" t="str">
        <f t="shared" si="123"/>
        <v/>
      </c>
      <c r="K66" s="196" t="str">
        <f t="shared" si="123"/>
        <v/>
      </c>
      <c r="L66" s="196" t="str">
        <f t="shared" si="123"/>
        <v/>
      </c>
      <c r="M66" s="196" t="str">
        <f t="shared" si="123"/>
        <v/>
      </c>
      <c r="N66" s="196" t="str">
        <f t="shared" si="123"/>
        <v/>
      </c>
      <c r="O66" s="196" t="str">
        <f t="shared" si="123"/>
        <v/>
      </c>
      <c r="P66" s="196" t="str">
        <f t="shared" si="123"/>
        <v/>
      </c>
      <c r="Q66" s="196" t="str">
        <f t="shared" si="123"/>
        <v/>
      </c>
      <c r="R66" s="196" t="str">
        <f t="shared" si="123"/>
        <v/>
      </c>
      <c r="S66" s="196" t="str">
        <f t="shared" si="123"/>
        <v/>
      </c>
      <c r="T66" s="197">
        <f t="shared" si="2"/>
        <v>0</v>
      </c>
      <c r="U66" s="198"/>
      <c r="V66" s="199" t="str">
        <f t="shared" ref="V66:AF67" si="124">IF(U66="","",U66)</f>
        <v/>
      </c>
      <c r="W66" s="199" t="str">
        <f t="shared" si="124"/>
        <v/>
      </c>
      <c r="X66" s="199" t="str">
        <f t="shared" si="124"/>
        <v/>
      </c>
      <c r="Y66" s="199" t="str">
        <f t="shared" si="124"/>
        <v/>
      </c>
      <c r="Z66" s="199" t="str">
        <f t="shared" si="124"/>
        <v/>
      </c>
      <c r="AA66" s="199" t="str">
        <f t="shared" si="124"/>
        <v/>
      </c>
      <c r="AB66" s="199" t="str">
        <f t="shared" si="124"/>
        <v/>
      </c>
      <c r="AC66" s="199" t="str">
        <f t="shared" si="124"/>
        <v/>
      </c>
      <c r="AD66" s="199" t="str">
        <f t="shared" si="124"/>
        <v/>
      </c>
      <c r="AE66" s="199" t="str">
        <f t="shared" si="124"/>
        <v/>
      </c>
      <c r="AF66" s="199" t="str">
        <f t="shared" si="124"/>
        <v/>
      </c>
      <c r="AG66" s="197">
        <f t="shared" si="7"/>
        <v>0</v>
      </c>
      <c r="AN66" s="15">
        <v>2</v>
      </c>
      <c r="AO66" s="15">
        <v>3</v>
      </c>
      <c r="AP66" s="15">
        <v>1</v>
      </c>
      <c r="AQ66" s="17">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15">
        <f ca="1">COUNTIF(INDIRECT("H"&amp;(ROW()+12*(($AN66-1)*3+$AO66)-ROW())/12+5):INDIRECT("S"&amp;(ROW()+12*(($AN66-1)*3+$AO66)-ROW())/12+5),AQ66)</f>
        <v>0</v>
      </c>
      <c r="AS66" s="17">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15">
        <f ca="1">COUNTIF(INDIRECT("U"&amp;(ROW()+12*(($AN66-1)*3+$AO66)-ROW())/12+5):INDIRECT("AF"&amp;(ROW()+12*(($AN66-1)*3+$AO66)-ROW())/12+5),AS66)</f>
        <v>0</v>
      </c>
      <c r="AU66" s="15">
        <f ca="1">IF(AND(AQ66+AS66&gt;0,AR66+AT66&gt;0),COUNTIF(AU$6:AU65,"&gt;0")+1,0)</f>
        <v>0</v>
      </c>
      <c r="BE66" s="15">
        <v>1</v>
      </c>
      <c r="BG66" s="18">
        <f t="shared" ref="BG66:BR66" si="125">SUM(H66:H67)</f>
        <v>0</v>
      </c>
      <c r="BH66" s="18">
        <f t="shared" si="125"/>
        <v>0</v>
      </c>
      <c r="BI66" s="18">
        <f t="shared" si="125"/>
        <v>0</v>
      </c>
      <c r="BJ66" s="18">
        <f t="shared" si="125"/>
        <v>0</v>
      </c>
      <c r="BK66" s="18">
        <f t="shared" si="125"/>
        <v>0</v>
      </c>
      <c r="BL66" s="18">
        <f t="shared" si="125"/>
        <v>0</v>
      </c>
      <c r="BM66" s="18">
        <f t="shared" si="125"/>
        <v>0</v>
      </c>
      <c r="BN66" s="18">
        <f t="shared" si="125"/>
        <v>0</v>
      </c>
      <c r="BO66" s="18">
        <f t="shared" si="125"/>
        <v>0</v>
      </c>
      <c r="BP66" s="18">
        <f t="shared" si="125"/>
        <v>0</v>
      </c>
      <c r="BQ66" s="18">
        <f t="shared" si="125"/>
        <v>0</v>
      </c>
      <c r="BR66" s="18">
        <f t="shared" si="125"/>
        <v>0</v>
      </c>
      <c r="BT66" s="18">
        <f t="shared" ref="BT66:CE66" si="126">SUM(U66:U67)</f>
        <v>0</v>
      </c>
      <c r="BU66" s="18">
        <f t="shared" si="126"/>
        <v>0</v>
      </c>
      <c r="BV66" s="18">
        <f t="shared" si="126"/>
        <v>0</v>
      </c>
      <c r="BW66" s="18">
        <f t="shared" si="126"/>
        <v>0</v>
      </c>
      <c r="BX66" s="18">
        <f t="shared" si="126"/>
        <v>0</v>
      </c>
      <c r="BY66" s="18">
        <f t="shared" si="126"/>
        <v>0</v>
      </c>
      <c r="BZ66" s="18">
        <f t="shared" si="126"/>
        <v>0</v>
      </c>
      <c r="CA66" s="18">
        <f t="shared" si="126"/>
        <v>0</v>
      </c>
      <c r="CB66" s="18">
        <f t="shared" si="126"/>
        <v>0</v>
      </c>
      <c r="CC66" s="18">
        <f t="shared" si="126"/>
        <v>0</v>
      </c>
      <c r="CD66" s="18">
        <f t="shared" si="126"/>
        <v>0</v>
      </c>
      <c r="CE66" s="18">
        <f t="shared" si="126"/>
        <v>0</v>
      </c>
      <c r="CH66" s="19" t="s">
        <v>103</v>
      </c>
      <c r="CI66" s="18">
        <f t="shared" ref="CI66:CT66" si="127">IF(OR($D66="副園長",$D66="教頭",$D66="主任保育士",$D66="主幹教諭",$D66="主幹保育教諭"),0,BG66)</f>
        <v>0</v>
      </c>
      <c r="CJ66" s="18">
        <f t="shared" si="127"/>
        <v>0</v>
      </c>
      <c r="CK66" s="18">
        <f t="shared" si="127"/>
        <v>0</v>
      </c>
      <c r="CL66" s="18">
        <f t="shared" si="127"/>
        <v>0</v>
      </c>
      <c r="CM66" s="18">
        <f t="shared" si="127"/>
        <v>0</v>
      </c>
      <c r="CN66" s="18">
        <f t="shared" si="127"/>
        <v>0</v>
      </c>
      <c r="CO66" s="18">
        <f t="shared" si="127"/>
        <v>0</v>
      </c>
      <c r="CP66" s="18">
        <f t="shared" si="127"/>
        <v>0</v>
      </c>
      <c r="CQ66" s="18">
        <f t="shared" si="127"/>
        <v>0</v>
      </c>
      <c r="CR66" s="18">
        <f t="shared" si="127"/>
        <v>0</v>
      </c>
      <c r="CS66" s="18">
        <f t="shared" si="127"/>
        <v>0</v>
      </c>
      <c r="CT66" s="18">
        <f t="shared" si="127"/>
        <v>0</v>
      </c>
    </row>
    <row r="67" spans="1:98">
      <c r="A67" s="463"/>
      <c r="B67" s="466"/>
      <c r="C67" s="468"/>
      <c r="D67" s="468"/>
      <c r="E67" s="470"/>
      <c r="F67" s="466"/>
      <c r="G67" s="200" t="s">
        <v>102</v>
      </c>
      <c r="H67" s="201"/>
      <c r="I67" s="202" t="str">
        <f t="shared" si="123"/>
        <v/>
      </c>
      <c r="J67" s="202" t="str">
        <f t="shared" si="123"/>
        <v/>
      </c>
      <c r="K67" s="202" t="str">
        <f t="shared" si="123"/>
        <v/>
      </c>
      <c r="L67" s="202" t="str">
        <f t="shared" si="123"/>
        <v/>
      </c>
      <c r="M67" s="202" t="str">
        <f t="shared" si="123"/>
        <v/>
      </c>
      <c r="N67" s="202" t="str">
        <f t="shared" si="123"/>
        <v/>
      </c>
      <c r="O67" s="202" t="str">
        <f t="shared" si="123"/>
        <v/>
      </c>
      <c r="P67" s="202" t="str">
        <f t="shared" si="123"/>
        <v/>
      </c>
      <c r="Q67" s="202" t="str">
        <f t="shared" si="123"/>
        <v/>
      </c>
      <c r="R67" s="202" t="str">
        <f t="shared" si="123"/>
        <v/>
      </c>
      <c r="S67" s="202" t="str">
        <f t="shared" si="123"/>
        <v/>
      </c>
      <c r="T67" s="203">
        <f t="shared" si="2"/>
        <v>0</v>
      </c>
      <c r="U67" s="204"/>
      <c r="V67" s="205" t="str">
        <f t="shared" si="124"/>
        <v/>
      </c>
      <c r="W67" s="205" t="str">
        <f t="shared" si="124"/>
        <v/>
      </c>
      <c r="X67" s="205" t="str">
        <f t="shared" si="124"/>
        <v/>
      </c>
      <c r="Y67" s="205" t="str">
        <f t="shared" si="124"/>
        <v/>
      </c>
      <c r="Z67" s="205" t="str">
        <f t="shared" si="124"/>
        <v/>
      </c>
      <c r="AA67" s="205" t="str">
        <f t="shared" si="124"/>
        <v/>
      </c>
      <c r="AB67" s="205" t="str">
        <f t="shared" si="124"/>
        <v/>
      </c>
      <c r="AC67" s="205" t="str">
        <f t="shared" si="124"/>
        <v/>
      </c>
      <c r="AD67" s="205" t="str">
        <f t="shared" si="124"/>
        <v/>
      </c>
      <c r="AE67" s="205" t="str">
        <f t="shared" si="124"/>
        <v/>
      </c>
      <c r="AF67" s="205" t="str">
        <f t="shared" si="124"/>
        <v/>
      </c>
      <c r="AG67" s="203">
        <f t="shared" si="7"/>
        <v>0</v>
      </c>
      <c r="AN67" s="15">
        <v>2</v>
      </c>
      <c r="AO67" s="15">
        <v>3</v>
      </c>
      <c r="AP67" s="15">
        <v>2</v>
      </c>
      <c r="AQ67" s="17">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15">
        <f ca="1">COUNTIF(INDIRECT("H"&amp;(ROW()+12*(($AN67-1)*3+$AO67)-ROW())/12+5):INDIRECT("S"&amp;(ROW()+12*(($AN67-1)*3+$AO67)-ROW())/12+5),AQ67)</f>
        <v>0</v>
      </c>
      <c r="AS67" s="17">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15">
        <f ca="1">COUNTIF(INDIRECT("U"&amp;(ROW()+12*(($AN67-1)*3+$AO67)-ROW())/12+5):INDIRECT("AF"&amp;(ROW()+12*(($AN67-1)*3+$AO67)-ROW())/12+5),AS67)</f>
        <v>0</v>
      </c>
      <c r="AU67" s="15">
        <f ca="1">IF(AND(AQ67+AS67&gt;0,AR67+AT67&gt;0),COUNTIF(AU$6:AU66,"&gt;0")+1,0)</f>
        <v>0</v>
      </c>
      <c r="BE67" s="15">
        <v>2</v>
      </c>
      <c r="BF67" s="15" t="s">
        <v>101</v>
      </c>
      <c r="BG67" s="18">
        <f t="shared" ref="BG67:BR67" si="128">IF(BG66+BT66&gt;$AJ$27,1,0)</f>
        <v>0</v>
      </c>
      <c r="BH67" s="18">
        <f t="shared" si="128"/>
        <v>0</v>
      </c>
      <c r="BI67" s="18">
        <f t="shared" si="128"/>
        <v>0</v>
      </c>
      <c r="BJ67" s="18">
        <f t="shared" si="128"/>
        <v>0</v>
      </c>
      <c r="BK67" s="18">
        <f t="shared" si="128"/>
        <v>0</v>
      </c>
      <c r="BL67" s="18">
        <f t="shared" si="128"/>
        <v>0</v>
      </c>
      <c r="BM67" s="18">
        <f t="shared" si="128"/>
        <v>0</v>
      </c>
      <c r="BN67" s="18">
        <f t="shared" si="128"/>
        <v>0</v>
      </c>
      <c r="BO67" s="18">
        <f t="shared" si="128"/>
        <v>0</v>
      </c>
      <c r="BP67" s="18">
        <f t="shared" si="128"/>
        <v>0</v>
      </c>
      <c r="BQ67" s="18">
        <f t="shared" si="128"/>
        <v>0</v>
      </c>
      <c r="BR67" s="18">
        <f t="shared" si="128"/>
        <v>0</v>
      </c>
      <c r="BT67" s="18"/>
      <c r="BU67" s="18"/>
      <c r="BV67" s="18"/>
      <c r="BW67" s="18"/>
      <c r="BX67" s="18"/>
      <c r="BY67" s="18"/>
      <c r="BZ67" s="18"/>
      <c r="CA67" s="18"/>
      <c r="CB67" s="18"/>
      <c r="CC67" s="18"/>
      <c r="CD67" s="18"/>
      <c r="CE67" s="18"/>
    </row>
    <row r="68" spans="1:98">
      <c r="A68" s="464"/>
      <c r="B68" s="467"/>
      <c r="C68" s="472"/>
      <c r="D68" s="473"/>
      <c r="E68" s="471"/>
      <c r="F68" s="467"/>
      <c r="G68" s="206" t="s">
        <v>551</v>
      </c>
      <c r="H68" s="207"/>
      <c r="I68" s="208"/>
      <c r="J68" s="208"/>
      <c r="K68" s="208"/>
      <c r="L68" s="208"/>
      <c r="M68" s="208"/>
      <c r="N68" s="208"/>
      <c r="O68" s="208"/>
      <c r="P68" s="208"/>
      <c r="Q68" s="208"/>
      <c r="R68" s="208"/>
      <c r="S68" s="208"/>
      <c r="T68" s="209">
        <f t="shared" si="2"/>
        <v>0</v>
      </c>
      <c r="U68" s="210"/>
      <c r="V68" s="211"/>
      <c r="W68" s="211"/>
      <c r="X68" s="211"/>
      <c r="Y68" s="211"/>
      <c r="Z68" s="211"/>
      <c r="AA68" s="211"/>
      <c r="AB68" s="211"/>
      <c r="AC68" s="211"/>
      <c r="AD68" s="211"/>
      <c r="AE68" s="211"/>
      <c r="AF68" s="211"/>
      <c r="AG68" s="209">
        <f t="shared" si="7"/>
        <v>0</v>
      </c>
      <c r="AN68" s="15">
        <v>2</v>
      </c>
      <c r="AO68" s="15">
        <v>3</v>
      </c>
      <c r="AP68" s="15">
        <v>3</v>
      </c>
      <c r="AQ68" s="17">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15">
        <f ca="1">COUNTIF(INDIRECT("H"&amp;(ROW()+12*(($AN68-1)*3+$AO68)-ROW())/12+5):INDIRECT("S"&amp;(ROW()+12*(($AN68-1)*3+$AO68)-ROW())/12+5),AQ68)</f>
        <v>0</v>
      </c>
      <c r="AS68" s="17">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15">
        <f ca="1">COUNTIF(INDIRECT("U"&amp;(ROW()+12*(($AN68-1)*3+$AO68)-ROW())/12+5):INDIRECT("AF"&amp;(ROW()+12*(($AN68-1)*3+$AO68)-ROW())/12+5),AS68)</f>
        <v>0</v>
      </c>
      <c r="AU68" s="15">
        <f ca="1">IF(AND(AQ68+AS68&gt;0,AR68+AT68&gt;0),COUNTIF(AU$6:AU67,"&gt;0")+1,0)</f>
        <v>0</v>
      </c>
      <c r="BE68" s="15">
        <v>3</v>
      </c>
      <c r="BF68" s="19"/>
      <c r="BG68" s="18"/>
      <c r="BH68" s="18"/>
      <c r="BI68" s="18"/>
      <c r="BJ68" s="18"/>
      <c r="BK68" s="18"/>
      <c r="BL68" s="18"/>
      <c r="BM68" s="18"/>
      <c r="BN68" s="18"/>
      <c r="BO68" s="18"/>
      <c r="BP68" s="18"/>
      <c r="BQ68" s="18"/>
      <c r="BR68" s="18"/>
      <c r="BT68" s="18"/>
      <c r="BU68" s="18"/>
      <c r="BV68" s="18"/>
      <c r="BW68" s="18"/>
      <c r="BX68" s="18"/>
      <c r="BY68" s="18"/>
      <c r="BZ68" s="18"/>
      <c r="CA68" s="18"/>
      <c r="CB68" s="18"/>
      <c r="CC68" s="18"/>
      <c r="CD68" s="18"/>
      <c r="CE68" s="18"/>
    </row>
    <row r="69" spans="1:98">
      <c r="A69" s="462">
        <v>22</v>
      </c>
      <c r="B69" s="465"/>
      <c r="C69" s="465"/>
      <c r="D69" s="465"/>
      <c r="E69" s="469"/>
      <c r="F69" s="465"/>
      <c r="G69" s="194" t="s">
        <v>104</v>
      </c>
      <c r="H69" s="195"/>
      <c r="I69" s="196" t="str">
        <f t="shared" ref="I69:S70" si="129">IF(H69="","",H69)</f>
        <v/>
      </c>
      <c r="J69" s="196" t="str">
        <f t="shared" si="129"/>
        <v/>
      </c>
      <c r="K69" s="196" t="str">
        <f t="shared" si="129"/>
        <v/>
      </c>
      <c r="L69" s="196" t="str">
        <f t="shared" si="129"/>
        <v/>
      </c>
      <c r="M69" s="196" t="str">
        <f t="shared" si="129"/>
        <v/>
      </c>
      <c r="N69" s="196" t="str">
        <f t="shared" si="129"/>
        <v/>
      </c>
      <c r="O69" s="196" t="str">
        <f t="shared" si="129"/>
        <v/>
      </c>
      <c r="P69" s="196" t="str">
        <f t="shared" si="129"/>
        <v/>
      </c>
      <c r="Q69" s="196" t="str">
        <f t="shared" si="129"/>
        <v/>
      </c>
      <c r="R69" s="196" t="str">
        <f t="shared" si="129"/>
        <v/>
      </c>
      <c r="S69" s="196" t="str">
        <f t="shared" si="129"/>
        <v/>
      </c>
      <c r="T69" s="197">
        <f t="shared" si="2"/>
        <v>0</v>
      </c>
      <c r="U69" s="198"/>
      <c r="V69" s="199" t="str">
        <f t="shared" ref="V69:AF70" si="130">IF(U69="","",U69)</f>
        <v/>
      </c>
      <c r="W69" s="199" t="str">
        <f t="shared" si="130"/>
        <v/>
      </c>
      <c r="X69" s="199" t="str">
        <f t="shared" si="130"/>
        <v/>
      </c>
      <c r="Y69" s="199" t="str">
        <f t="shared" si="130"/>
        <v/>
      </c>
      <c r="Z69" s="199" t="str">
        <f t="shared" si="130"/>
        <v/>
      </c>
      <c r="AA69" s="199" t="str">
        <f t="shared" si="130"/>
        <v/>
      </c>
      <c r="AB69" s="199" t="str">
        <f t="shared" si="130"/>
        <v/>
      </c>
      <c r="AC69" s="199" t="str">
        <f t="shared" si="130"/>
        <v/>
      </c>
      <c r="AD69" s="199" t="str">
        <f t="shared" si="130"/>
        <v/>
      </c>
      <c r="AE69" s="199" t="str">
        <f t="shared" si="130"/>
        <v/>
      </c>
      <c r="AF69" s="199" t="str">
        <f t="shared" si="130"/>
        <v/>
      </c>
      <c r="AG69" s="197">
        <f t="shared" si="7"/>
        <v>0</v>
      </c>
      <c r="AN69" s="15">
        <v>2</v>
      </c>
      <c r="AO69" s="15">
        <v>3</v>
      </c>
      <c r="AP69" s="15">
        <v>4</v>
      </c>
      <c r="AQ69" s="17">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15">
        <f ca="1">COUNTIF(INDIRECT("H"&amp;(ROW()+12*(($AN69-1)*3+$AO69)-ROW())/12+5):INDIRECT("S"&amp;(ROW()+12*(($AN69-1)*3+$AO69)-ROW())/12+5),AQ69)</f>
        <v>0</v>
      </c>
      <c r="AS69" s="17">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15">
        <f ca="1">COUNTIF(INDIRECT("U"&amp;(ROW()+12*(($AN69-1)*3+$AO69)-ROW())/12+5):INDIRECT("AF"&amp;(ROW()+12*(($AN69-1)*3+$AO69)-ROW())/12+5),AS69)</f>
        <v>0</v>
      </c>
      <c r="AU69" s="15">
        <f ca="1">IF(AND(AQ69+AS69&gt;0,AR69+AT69&gt;0),COUNTIF(AU$6:AU68,"&gt;0")+1,0)</f>
        <v>0</v>
      </c>
      <c r="BE69" s="15">
        <v>1</v>
      </c>
      <c r="BG69" s="18">
        <f t="shared" ref="BG69:BR69" si="131">SUM(H69:H70)</f>
        <v>0</v>
      </c>
      <c r="BH69" s="18">
        <f t="shared" si="131"/>
        <v>0</v>
      </c>
      <c r="BI69" s="18">
        <f t="shared" si="131"/>
        <v>0</v>
      </c>
      <c r="BJ69" s="18">
        <f t="shared" si="131"/>
        <v>0</v>
      </c>
      <c r="BK69" s="18">
        <f t="shared" si="131"/>
        <v>0</v>
      </c>
      <c r="BL69" s="18">
        <f t="shared" si="131"/>
        <v>0</v>
      </c>
      <c r="BM69" s="18">
        <f t="shared" si="131"/>
        <v>0</v>
      </c>
      <c r="BN69" s="18">
        <f t="shared" si="131"/>
        <v>0</v>
      </c>
      <c r="BO69" s="18">
        <f t="shared" si="131"/>
        <v>0</v>
      </c>
      <c r="BP69" s="18">
        <f t="shared" si="131"/>
        <v>0</v>
      </c>
      <c r="BQ69" s="18">
        <f t="shared" si="131"/>
        <v>0</v>
      </c>
      <c r="BR69" s="18">
        <f t="shared" si="131"/>
        <v>0</v>
      </c>
      <c r="BT69" s="18">
        <f t="shared" ref="BT69:CE69" si="132">SUM(U69:U70)</f>
        <v>0</v>
      </c>
      <c r="BU69" s="18">
        <f t="shared" si="132"/>
        <v>0</v>
      </c>
      <c r="BV69" s="18">
        <f t="shared" si="132"/>
        <v>0</v>
      </c>
      <c r="BW69" s="18">
        <f t="shared" si="132"/>
        <v>0</v>
      </c>
      <c r="BX69" s="18">
        <f t="shared" si="132"/>
        <v>0</v>
      </c>
      <c r="BY69" s="18">
        <f t="shared" si="132"/>
        <v>0</v>
      </c>
      <c r="BZ69" s="18">
        <f t="shared" si="132"/>
        <v>0</v>
      </c>
      <c r="CA69" s="18">
        <f t="shared" si="132"/>
        <v>0</v>
      </c>
      <c r="CB69" s="18">
        <f t="shared" si="132"/>
        <v>0</v>
      </c>
      <c r="CC69" s="18">
        <f t="shared" si="132"/>
        <v>0</v>
      </c>
      <c r="CD69" s="18">
        <f t="shared" si="132"/>
        <v>0</v>
      </c>
      <c r="CE69" s="18">
        <f t="shared" si="132"/>
        <v>0</v>
      </c>
      <c r="CH69" s="19" t="s">
        <v>103</v>
      </c>
      <c r="CI69" s="18">
        <f t="shared" ref="CI69:CT69" si="133">IF(OR($D69="副園長",$D69="教頭",$D69="主任保育士",$D69="主幹教諭",$D69="主幹保育教諭"),0,BG69)</f>
        <v>0</v>
      </c>
      <c r="CJ69" s="18">
        <f t="shared" si="133"/>
        <v>0</v>
      </c>
      <c r="CK69" s="18">
        <f t="shared" si="133"/>
        <v>0</v>
      </c>
      <c r="CL69" s="18">
        <f t="shared" si="133"/>
        <v>0</v>
      </c>
      <c r="CM69" s="18">
        <f t="shared" si="133"/>
        <v>0</v>
      </c>
      <c r="CN69" s="18">
        <f t="shared" si="133"/>
        <v>0</v>
      </c>
      <c r="CO69" s="18">
        <f t="shared" si="133"/>
        <v>0</v>
      </c>
      <c r="CP69" s="18">
        <f t="shared" si="133"/>
        <v>0</v>
      </c>
      <c r="CQ69" s="18">
        <f t="shared" si="133"/>
        <v>0</v>
      </c>
      <c r="CR69" s="18">
        <f t="shared" si="133"/>
        <v>0</v>
      </c>
      <c r="CS69" s="18">
        <f t="shared" si="133"/>
        <v>0</v>
      </c>
      <c r="CT69" s="18">
        <f t="shared" si="133"/>
        <v>0</v>
      </c>
    </row>
    <row r="70" spans="1:98">
      <c r="A70" s="463"/>
      <c r="B70" s="466"/>
      <c r="C70" s="468"/>
      <c r="D70" s="468"/>
      <c r="E70" s="470"/>
      <c r="F70" s="466"/>
      <c r="G70" s="200" t="s">
        <v>102</v>
      </c>
      <c r="H70" s="201"/>
      <c r="I70" s="202" t="str">
        <f t="shared" si="129"/>
        <v/>
      </c>
      <c r="J70" s="202" t="str">
        <f t="shared" si="129"/>
        <v/>
      </c>
      <c r="K70" s="202" t="str">
        <f t="shared" si="129"/>
        <v/>
      </c>
      <c r="L70" s="202" t="str">
        <f t="shared" si="129"/>
        <v/>
      </c>
      <c r="M70" s="202" t="str">
        <f t="shared" si="129"/>
        <v/>
      </c>
      <c r="N70" s="202" t="str">
        <f t="shared" si="129"/>
        <v/>
      </c>
      <c r="O70" s="202" t="str">
        <f t="shared" si="129"/>
        <v/>
      </c>
      <c r="P70" s="202" t="str">
        <f t="shared" si="129"/>
        <v/>
      </c>
      <c r="Q70" s="202" t="str">
        <f t="shared" si="129"/>
        <v/>
      </c>
      <c r="R70" s="202" t="str">
        <f t="shared" si="129"/>
        <v/>
      </c>
      <c r="S70" s="202" t="str">
        <f t="shared" si="129"/>
        <v/>
      </c>
      <c r="T70" s="203">
        <f t="shared" ref="T70:T133" si="134">SUM(H70:S70)</f>
        <v>0</v>
      </c>
      <c r="U70" s="204"/>
      <c r="V70" s="205" t="str">
        <f t="shared" si="130"/>
        <v/>
      </c>
      <c r="W70" s="205" t="str">
        <f t="shared" si="130"/>
        <v/>
      </c>
      <c r="X70" s="205" t="str">
        <f t="shared" si="130"/>
        <v/>
      </c>
      <c r="Y70" s="205" t="str">
        <f t="shared" si="130"/>
        <v/>
      </c>
      <c r="Z70" s="205" t="str">
        <f t="shared" si="130"/>
        <v/>
      </c>
      <c r="AA70" s="205" t="str">
        <f t="shared" si="130"/>
        <v/>
      </c>
      <c r="AB70" s="205" t="str">
        <f t="shared" si="130"/>
        <v/>
      </c>
      <c r="AC70" s="205" t="str">
        <f t="shared" si="130"/>
        <v/>
      </c>
      <c r="AD70" s="205" t="str">
        <f t="shared" si="130"/>
        <v/>
      </c>
      <c r="AE70" s="205" t="str">
        <f t="shared" si="130"/>
        <v/>
      </c>
      <c r="AF70" s="205" t="str">
        <f t="shared" si="130"/>
        <v/>
      </c>
      <c r="AG70" s="203">
        <f t="shared" si="7"/>
        <v>0</v>
      </c>
      <c r="AN70" s="15">
        <v>2</v>
      </c>
      <c r="AO70" s="15">
        <v>3</v>
      </c>
      <c r="AP70" s="15">
        <v>5</v>
      </c>
      <c r="AQ70" s="17">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15">
        <f ca="1">COUNTIF(INDIRECT("H"&amp;(ROW()+12*(($AN70-1)*3+$AO70)-ROW())/12+5):INDIRECT("S"&amp;(ROW()+12*(($AN70-1)*3+$AO70)-ROW())/12+5),AQ70)</f>
        <v>0</v>
      </c>
      <c r="AS70" s="17">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15">
        <f ca="1">COUNTIF(INDIRECT("U"&amp;(ROW()+12*(($AN70-1)*3+$AO70)-ROW())/12+5):INDIRECT("AF"&amp;(ROW()+12*(($AN70-1)*3+$AO70)-ROW())/12+5),AS70)</f>
        <v>0</v>
      </c>
      <c r="AU70" s="15">
        <f ca="1">IF(AND(AQ70+AS70&gt;0,AR70+AT70&gt;0),COUNTIF(AU$6:AU69,"&gt;0")+1,0)</f>
        <v>0</v>
      </c>
      <c r="BE70" s="15">
        <v>2</v>
      </c>
      <c r="BF70" s="15" t="s">
        <v>101</v>
      </c>
      <c r="BG70" s="18">
        <f t="shared" ref="BG70:BR70" si="135">IF(BG69+BT69&gt;$AJ$27,1,0)</f>
        <v>0</v>
      </c>
      <c r="BH70" s="18">
        <f t="shared" si="135"/>
        <v>0</v>
      </c>
      <c r="BI70" s="18">
        <f t="shared" si="135"/>
        <v>0</v>
      </c>
      <c r="BJ70" s="18">
        <f t="shared" si="135"/>
        <v>0</v>
      </c>
      <c r="BK70" s="18">
        <f t="shared" si="135"/>
        <v>0</v>
      </c>
      <c r="BL70" s="18">
        <f t="shared" si="135"/>
        <v>0</v>
      </c>
      <c r="BM70" s="18">
        <f t="shared" si="135"/>
        <v>0</v>
      </c>
      <c r="BN70" s="18">
        <f t="shared" si="135"/>
        <v>0</v>
      </c>
      <c r="BO70" s="18">
        <f t="shared" si="135"/>
        <v>0</v>
      </c>
      <c r="BP70" s="18">
        <f t="shared" si="135"/>
        <v>0</v>
      </c>
      <c r="BQ70" s="18">
        <f t="shared" si="135"/>
        <v>0</v>
      </c>
      <c r="BR70" s="18">
        <f t="shared" si="135"/>
        <v>0</v>
      </c>
      <c r="BT70" s="18"/>
      <c r="BU70" s="18"/>
      <c r="BV70" s="18"/>
      <c r="BW70" s="18"/>
      <c r="BX70" s="18"/>
      <c r="BY70" s="18"/>
      <c r="BZ70" s="18"/>
      <c r="CA70" s="18"/>
      <c r="CB70" s="18"/>
      <c r="CC70" s="18"/>
      <c r="CD70" s="18"/>
      <c r="CE70" s="18"/>
    </row>
    <row r="71" spans="1:98">
      <c r="A71" s="464"/>
      <c r="B71" s="467"/>
      <c r="C71" s="472"/>
      <c r="D71" s="473"/>
      <c r="E71" s="471"/>
      <c r="F71" s="467"/>
      <c r="G71" s="206" t="s">
        <v>551</v>
      </c>
      <c r="H71" s="207"/>
      <c r="I71" s="208"/>
      <c r="J71" s="208"/>
      <c r="K71" s="208"/>
      <c r="L71" s="208"/>
      <c r="M71" s="208"/>
      <c r="N71" s="208"/>
      <c r="O71" s="208"/>
      <c r="P71" s="208"/>
      <c r="Q71" s="208"/>
      <c r="R71" s="208"/>
      <c r="S71" s="208"/>
      <c r="T71" s="209">
        <f t="shared" si="134"/>
        <v>0</v>
      </c>
      <c r="U71" s="210"/>
      <c r="V71" s="211"/>
      <c r="W71" s="211"/>
      <c r="X71" s="211"/>
      <c r="Y71" s="211"/>
      <c r="Z71" s="211"/>
      <c r="AA71" s="211"/>
      <c r="AB71" s="211"/>
      <c r="AC71" s="211"/>
      <c r="AD71" s="211"/>
      <c r="AE71" s="211"/>
      <c r="AF71" s="211"/>
      <c r="AG71" s="209">
        <f t="shared" ref="AG71:AG134" si="136">SUM(U71:AF71)</f>
        <v>0</v>
      </c>
      <c r="AN71" s="15">
        <v>2</v>
      </c>
      <c r="AO71" s="15">
        <v>3</v>
      </c>
      <c r="AP71" s="15">
        <v>6</v>
      </c>
      <c r="AQ71" s="17">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15">
        <f ca="1">COUNTIF(INDIRECT("H"&amp;(ROW()+12*(($AN71-1)*3+$AO71)-ROW())/12+5):INDIRECT("S"&amp;(ROW()+12*(($AN71-1)*3+$AO71)-ROW())/12+5),AQ71)</f>
        <v>0</v>
      </c>
      <c r="AS71" s="17">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15">
        <f ca="1">COUNTIF(INDIRECT("U"&amp;(ROW()+12*(($AN71-1)*3+$AO71)-ROW())/12+5):INDIRECT("AF"&amp;(ROW()+12*(($AN71-1)*3+$AO71)-ROW())/12+5),AS71)</f>
        <v>0</v>
      </c>
      <c r="AU71" s="15">
        <f ca="1">IF(AND(AQ71+AS71&gt;0,AR71+AT71&gt;0),COUNTIF(AU$6:AU70,"&gt;0")+1,0)</f>
        <v>0</v>
      </c>
      <c r="BE71" s="15">
        <v>3</v>
      </c>
      <c r="BF71" s="19"/>
      <c r="BG71" s="18"/>
      <c r="BH71" s="18"/>
      <c r="BI71" s="18"/>
      <c r="BJ71" s="18"/>
      <c r="BK71" s="18"/>
      <c r="BL71" s="18"/>
      <c r="BM71" s="18"/>
      <c r="BN71" s="18"/>
      <c r="BO71" s="18"/>
      <c r="BP71" s="18"/>
      <c r="BQ71" s="18"/>
      <c r="BR71" s="18"/>
      <c r="BT71" s="18"/>
      <c r="BU71" s="18"/>
      <c r="BV71" s="18"/>
      <c r="BW71" s="18"/>
      <c r="BX71" s="18"/>
      <c r="BY71" s="18"/>
      <c r="BZ71" s="18"/>
      <c r="CA71" s="18"/>
      <c r="CB71" s="18"/>
      <c r="CC71" s="18"/>
      <c r="CD71" s="18"/>
      <c r="CE71" s="18"/>
    </row>
    <row r="72" spans="1:98">
      <c r="A72" s="462">
        <v>23</v>
      </c>
      <c r="B72" s="465"/>
      <c r="C72" s="465"/>
      <c r="D72" s="465"/>
      <c r="E72" s="469"/>
      <c r="F72" s="465"/>
      <c r="G72" s="194" t="s">
        <v>104</v>
      </c>
      <c r="H72" s="195"/>
      <c r="I72" s="196" t="str">
        <f t="shared" ref="I72:S73" si="137">IF(H72="","",H72)</f>
        <v/>
      </c>
      <c r="J72" s="196" t="str">
        <f t="shared" si="137"/>
        <v/>
      </c>
      <c r="K72" s="196" t="str">
        <f t="shared" si="137"/>
        <v/>
      </c>
      <c r="L72" s="196" t="str">
        <f t="shared" si="137"/>
        <v/>
      </c>
      <c r="M72" s="196" t="str">
        <f t="shared" si="137"/>
        <v/>
      </c>
      <c r="N72" s="196" t="str">
        <f t="shared" si="137"/>
        <v/>
      </c>
      <c r="O72" s="196" t="str">
        <f t="shared" si="137"/>
        <v/>
      </c>
      <c r="P72" s="196" t="str">
        <f t="shared" si="137"/>
        <v/>
      </c>
      <c r="Q72" s="196" t="str">
        <f t="shared" si="137"/>
        <v/>
      </c>
      <c r="R72" s="196" t="str">
        <f t="shared" si="137"/>
        <v/>
      </c>
      <c r="S72" s="196" t="str">
        <f t="shared" si="137"/>
        <v/>
      </c>
      <c r="T72" s="197">
        <f t="shared" si="134"/>
        <v>0</v>
      </c>
      <c r="U72" s="198"/>
      <c r="V72" s="199" t="str">
        <f t="shared" ref="V72:AF73" si="138">IF(U72="","",U72)</f>
        <v/>
      </c>
      <c r="W72" s="199" t="str">
        <f t="shared" si="138"/>
        <v/>
      </c>
      <c r="X72" s="199" t="str">
        <f t="shared" si="138"/>
        <v/>
      </c>
      <c r="Y72" s="199" t="str">
        <f t="shared" si="138"/>
        <v/>
      </c>
      <c r="Z72" s="199" t="str">
        <f t="shared" si="138"/>
        <v/>
      </c>
      <c r="AA72" s="199" t="str">
        <f t="shared" si="138"/>
        <v/>
      </c>
      <c r="AB72" s="199" t="str">
        <f t="shared" si="138"/>
        <v/>
      </c>
      <c r="AC72" s="199" t="str">
        <f t="shared" si="138"/>
        <v/>
      </c>
      <c r="AD72" s="199" t="str">
        <f t="shared" si="138"/>
        <v/>
      </c>
      <c r="AE72" s="199" t="str">
        <f t="shared" si="138"/>
        <v/>
      </c>
      <c r="AF72" s="199" t="str">
        <f t="shared" si="138"/>
        <v/>
      </c>
      <c r="AG72" s="197">
        <f t="shared" si="136"/>
        <v>0</v>
      </c>
      <c r="AN72" s="15">
        <v>2</v>
      </c>
      <c r="AO72" s="15">
        <v>3</v>
      </c>
      <c r="AP72" s="15">
        <v>7</v>
      </c>
      <c r="AQ72" s="17">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15">
        <f ca="1">COUNTIF(INDIRECT("H"&amp;(ROW()+12*(($AN72-1)*3+$AO72)-ROW())/12+5):INDIRECT("S"&amp;(ROW()+12*(($AN72-1)*3+$AO72)-ROW())/12+5),AQ72)</f>
        <v>0</v>
      </c>
      <c r="AS72" s="17">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15">
        <f ca="1">COUNTIF(INDIRECT("U"&amp;(ROW()+12*(($AN72-1)*3+$AO72)-ROW())/12+5):INDIRECT("AF"&amp;(ROW()+12*(($AN72-1)*3+$AO72)-ROW())/12+5),AS72)</f>
        <v>0</v>
      </c>
      <c r="AU72" s="15">
        <f ca="1">IF(AND(AQ72+AS72&gt;0,AR72+AT72&gt;0),COUNTIF(AU$6:AU71,"&gt;0")+1,0)</f>
        <v>0</v>
      </c>
      <c r="BE72" s="15">
        <v>1</v>
      </c>
      <c r="BG72" s="18">
        <f t="shared" ref="BG72:BR72" si="139">SUM(H72:H73)</f>
        <v>0</v>
      </c>
      <c r="BH72" s="18">
        <f t="shared" si="139"/>
        <v>0</v>
      </c>
      <c r="BI72" s="18">
        <f t="shared" si="139"/>
        <v>0</v>
      </c>
      <c r="BJ72" s="18">
        <f t="shared" si="139"/>
        <v>0</v>
      </c>
      <c r="BK72" s="18">
        <f t="shared" si="139"/>
        <v>0</v>
      </c>
      <c r="BL72" s="18">
        <f t="shared" si="139"/>
        <v>0</v>
      </c>
      <c r="BM72" s="18">
        <f t="shared" si="139"/>
        <v>0</v>
      </c>
      <c r="BN72" s="18">
        <f t="shared" si="139"/>
        <v>0</v>
      </c>
      <c r="BO72" s="18">
        <f t="shared" si="139"/>
        <v>0</v>
      </c>
      <c r="BP72" s="18">
        <f t="shared" si="139"/>
        <v>0</v>
      </c>
      <c r="BQ72" s="18">
        <f t="shared" si="139"/>
        <v>0</v>
      </c>
      <c r="BR72" s="18">
        <f t="shared" si="139"/>
        <v>0</v>
      </c>
      <c r="BT72" s="18">
        <f>SUM(U72:U73)</f>
        <v>0</v>
      </c>
      <c r="BU72" s="18">
        <f t="shared" ref="BU72:CE72" si="140">SUM(V72:V73)</f>
        <v>0</v>
      </c>
      <c r="BV72" s="18">
        <f t="shared" si="140"/>
        <v>0</v>
      </c>
      <c r="BW72" s="18">
        <f t="shared" si="140"/>
        <v>0</v>
      </c>
      <c r="BX72" s="18">
        <f t="shared" si="140"/>
        <v>0</v>
      </c>
      <c r="BY72" s="18">
        <f t="shared" si="140"/>
        <v>0</v>
      </c>
      <c r="BZ72" s="18">
        <f t="shared" si="140"/>
        <v>0</v>
      </c>
      <c r="CA72" s="18">
        <f t="shared" si="140"/>
        <v>0</v>
      </c>
      <c r="CB72" s="18">
        <f t="shared" si="140"/>
        <v>0</v>
      </c>
      <c r="CC72" s="18">
        <f t="shared" si="140"/>
        <v>0</v>
      </c>
      <c r="CD72" s="18">
        <f t="shared" si="140"/>
        <v>0</v>
      </c>
      <c r="CE72" s="18">
        <f t="shared" si="140"/>
        <v>0</v>
      </c>
      <c r="CH72" s="19" t="s">
        <v>103</v>
      </c>
      <c r="CI72" s="18">
        <f t="shared" ref="CI72:CT72" si="141">IF(OR($D72="副園長",$D72="教頭",$D72="主任保育士",$D72="主幹教諭",$D72="主幹保育教諭"),0,BG72)</f>
        <v>0</v>
      </c>
      <c r="CJ72" s="18">
        <f t="shared" si="141"/>
        <v>0</v>
      </c>
      <c r="CK72" s="18">
        <f t="shared" si="141"/>
        <v>0</v>
      </c>
      <c r="CL72" s="18">
        <f t="shared" si="141"/>
        <v>0</v>
      </c>
      <c r="CM72" s="18">
        <f t="shared" si="141"/>
        <v>0</v>
      </c>
      <c r="CN72" s="18">
        <f t="shared" si="141"/>
        <v>0</v>
      </c>
      <c r="CO72" s="18">
        <f t="shared" si="141"/>
        <v>0</v>
      </c>
      <c r="CP72" s="18">
        <f t="shared" si="141"/>
        <v>0</v>
      </c>
      <c r="CQ72" s="18">
        <f t="shared" si="141"/>
        <v>0</v>
      </c>
      <c r="CR72" s="18">
        <f t="shared" si="141"/>
        <v>0</v>
      </c>
      <c r="CS72" s="18">
        <f t="shared" si="141"/>
        <v>0</v>
      </c>
      <c r="CT72" s="18">
        <f t="shared" si="141"/>
        <v>0</v>
      </c>
    </row>
    <row r="73" spans="1:98">
      <c r="A73" s="463"/>
      <c r="B73" s="466"/>
      <c r="C73" s="468"/>
      <c r="D73" s="468"/>
      <c r="E73" s="470"/>
      <c r="F73" s="466"/>
      <c r="G73" s="200" t="s">
        <v>102</v>
      </c>
      <c r="H73" s="201"/>
      <c r="I73" s="202" t="str">
        <f t="shared" si="137"/>
        <v/>
      </c>
      <c r="J73" s="202" t="str">
        <f t="shared" si="137"/>
        <v/>
      </c>
      <c r="K73" s="202" t="str">
        <f t="shared" si="137"/>
        <v/>
      </c>
      <c r="L73" s="202" t="str">
        <f t="shared" si="137"/>
        <v/>
      </c>
      <c r="M73" s="202" t="str">
        <f t="shared" si="137"/>
        <v/>
      </c>
      <c r="N73" s="202" t="str">
        <f t="shared" si="137"/>
        <v/>
      </c>
      <c r="O73" s="202" t="str">
        <f t="shared" si="137"/>
        <v/>
      </c>
      <c r="P73" s="202" t="str">
        <f t="shared" si="137"/>
        <v/>
      </c>
      <c r="Q73" s="202" t="str">
        <f t="shared" si="137"/>
        <v/>
      </c>
      <c r="R73" s="202" t="str">
        <f t="shared" si="137"/>
        <v/>
      </c>
      <c r="S73" s="202" t="str">
        <f t="shared" si="137"/>
        <v/>
      </c>
      <c r="T73" s="203">
        <f t="shared" si="134"/>
        <v>0</v>
      </c>
      <c r="U73" s="204"/>
      <c r="V73" s="205" t="str">
        <f t="shared" si="138"/>
        <v/>
      </c>
      <c r="W73" s="205" t="str">
        <f t="shared" si="138"/>
        <v/>
      </c>
      <c r="X73" s="205" t="str">
        <f t="shared" si="138"/>
        <v/>
      </c>
      <c r="Y73" s="205" t="str">
        <f t="shared" si="138"/>
        <v/>
      </c>
      <c r="Z73" s="205" t="str">
        <f t="shared" si="138"/>
        <v/>
      </c>
      <c r="AA73" s="205" t="str">
        <f t="shared" si="138"/>
        <v/>
      </c>
      <c r="AB73" s="205" t="str">
        <f t="shared" si="138"/>
        <v/>
      </c>
      <c r="AC73" s="205" t="str">
        <f t="shared" si="138"/>
        <v/>
      </c>
      <c r="AD73" s="205" t="str">
        <f t="shared" si="138"/>
        <v/>
      </c>
      <c r="AE73" s="205" t="str">
        <f t="shared" si="138"/>
        <v/>
      </c>
      <c r="AF73" s="205" t="str">
        <f t="shared" si="138"/>
        <v/>
      </c>
      <c r="AG73" s="203">
        <f t="shared" si="136"/>
        <v>0</v>
      </c>
      <c r="AN73" s="15">
        <v>2</v>
      </c>
      <c r="AO73" s="15">
        <v>3</v>
      </c>
      <c r="AP73" s="15">
        <v>8</v>
      </c>
      <c r="AQ73" s="17">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15">
        <f ca="1">COUNTIF(INDIRECT("H"&amp;(ROW()+12*(($AN73-1)*3+$AO73)-ROW())/12+5):INDIRECT("S"&amp;(ROW()+12*(($AN73-1)*3+$AO73)-ROW())/12+5),AQ73)</f>
        <v>0</v>
      </c>
      <c r="AS73" s="17">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15">
        <f ca="1">COUNTIF(INDIRECT("U"&amp;(ROW()+12*(($AN73-1)*3+$AO73)-ROW())/12+5):INDIRECT("AF"&amp;(ROW()+12*(($AN73-1)*3+$AO73)-ROW())/12+5),AS73)</f>
        <v>0</v>
      </c>
      <c r="AU73" s="15">
        <f ca="1">IF(AND(AQ73+AS73&gt;0,AR73+AT73&gt;0),COUNTIF(AU$6:AU72,"&gt;0")+1,0)</f>
        <v>0</v>
      </c>
      <c r="BE73" s="15">
        <v>2</v>
      </c>
      <c r="BF73" s="15" t="s">
        <v>101</v>
      </c>
      <c r="BG73" s="18">
        <f t="shared" ref="BG73:BR73" si="142">IF(BG72+BT72&gt;$AJ$27,1,0)</f>
        <v>0</v>
      </c>
      <c r="BH73" s="18">
        <f t="shared" si="142"/>
        <v>0</v>
      </c>
      <c r="BI73" s="18">
        <f t="shared" si="142"/>
        <v>0</v>
      </c>
      <c r="BJ73" s="18">
        <f t="shared" si="142"/>
        <v>0</v>
      </c>
      <c r="BK73" s="18">
        <f t="shared" si="142"/>
        <v>0</v>
      </c>
      <c r="BL73" s="18">
        <f t="shared" si="142"/>
        <v>0</v>
      </c>
      <c r="BM73" s="18">
        <f t="shared" si="142"/>
        <v>0</v>
      </c>
      <c r="BN73" s="18">
        <f t="shared" si="142"/>
        <v>0</v>
      </c>
      <c r="BO73" s="18">
        <f t="shared" si="142"/>
        <v>0</v>
      </c>
      <c r="BP73" s="18">
        <f t="shared" si="142"/>
        <v>0</v>
      </c>
      <c r="BQ73" s="18">
        <f t="shared" si="142"/>
        <v>0</v>
      </c>
      <c r="BR73" s="18">
        <f t="shared" si="142"/>
        <v>0</v>
      </c>
      <c r="BT73" s="18"/>
      <c r="BU73" s="18"/>
      <c r="BV73" s="18"/>
      <c r="BW73" s="18"/>
      <c r="BX73" s="18"/>
      <c r="BY73" s="18"/>
      <c r="BZ73" s="18"/>
      <c r="CA73" s="18"/>
      <c r="CB73" s="18"/>
      <c r="CC73" s="18"/>
      <c r="CD73" s="18"/>
      <c r="CE73" s="18"/>
    </row>
    <row r="74" spans="1:98">
      <c r="A74" s="464"/>
      <c r="B74" s="467"/>
      <c r="C74" s="472"/>
      <c r="D74" s="473"/>
      <c r="E74" s="471"/>
      <c r="F74" s="467"/>
      <c r="G74" s="206" t="s">
        <v>551</v>
      </c>
      <c r="H74" s="207"/>
      <c r="I74" s="208"/>
      <c r="J74" s="208"/>
      <c r="K74" s="208"/>
      <c r="L74" s="208"/>
      <c r="M74" s="208"/>
      <c r="N74" s="208"/>
      <c r="O74" s="208"/>
      <c r="P74" s="208"/>
      <c r="Q74" s="208"/>
      <c r="R74" s="208"/>
      <c r="S74" s="208"/>
      <c r="T74" s="209">
        <f t="shared" si="134"/>
        <v>0</v>
      </c>
      <c r="U74" s="210"/>
      <c r="V74" s="211"/>
      <c r="W74" s="211"/>
      <c r="X74" s="211"/>
      <c r="Y74" s="211"/>
      <c r="Z74" s="211"/>
      <c r="AA74" s="211"/>
      <c r="AB74" s="211"/>
      <c r="AC74" s="211"/>
      <c r="AD74" s="211"/>
      <c r="AE74" s="211"/>
      <c r="AF74" s="211"/>
      <c r="AG74" s="209">
        <f t="shared" si="136"/>
        <v>0</v>
      </c>
      <c r="AN74" s="15">
        <v>2</v>
      </c>
      <c r="AO74" s="15">
        <v>3</v>
      </c>
      <c r="AP74" s="15">
        <v>9</v>
      </c>
      <c r="AQ74" s="17">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15">
        <f ca="1">COUNTIF(INDIRECT("H"&amp;(ROW()+12*(($AN74-1)*3+$AO74)-ROW())/12+5):INDIRECT("S"&amp;(ROW()+12*(($AN74-1)*3+$AO74)-ROW())/12+5),AQ74)</f>
        <v>0</v>
      </c>
      <c r="AS74" s="17">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15">
        <f ca="1">COUNTIF(INDIRECT("U"&amp;(ROW()+12*(($AN74-1)*3+$AO74)-ROW())/12+5):INDIRECT("AF"&amp;(ROW()+12*(($AN74-1)*3+$AO74)-ROW())/12+5),AS74)</f>
        <v>0</v>
      </c>
      <c r="AU74" s="15">
        <f ca="1">IF(AND(AQ74+AS74&gt;0,AR74+AT74&gt;0),COUNTIF(AU$6:AU73,"&gt;0")+1,0)</f>
        <v>0</v>
      </c>
      <c r="BE74" s="15">
        <v>3</v>
      </c>
      <c r="BF74" s="19"/>
      <c r="BG74" s="18"/>
      <c r="BH74" s="18"/>
      <c r="BI74" s="18"/>
      <c r="BJ74" s="18"/>
      <c r="BK74" s="18"/>
      <c r="BL74" s="18"/>
      <c r="BM74" s="18"/>
      <c r="BN74" s="18"/>
      <c r="BO74" s="18"/>
      <c r="BP74" s="18"/>
      <c r="BQ74" s="18"/>
      <c r="BR74" s="18"/>
      <c r="BT74" s="18"/>
      <c r="BU74" s="18"/>
      <c r="BV74" s="18"/>
      <c r="BW74" s="18"/>
      <c r="BX74" s="18"/>
      <c r="BY74" s="18"/>
      <c r="BZ74" s="18"/>
      <c r="CA74" s="18"/>
      <c r="CB74" s="18"/>
      <c r="CC74" s="18"/>
      <c r="CD74" s="18"/>
      <c r="CE74" s="18"/>
    </row>
    <row r="75" spans="1:98">
      <c r="A75" s="462">
        <v>24</v>
      </c>
      <c r="B75" s="465"/>
      <c r="C75" s="465"/>
      <c r="D75" s="465"/>
      <c r="E75" s="469"/>
      <c r="F75" s="465"/>
      <c r="G75" s="194" t="s">
        <v>104</v>
      </c>
      <c r="H75" s="195"/>
      <c r="I75" s="196" t="str">
        <f t="shared" ref="I75:S76" si="143">IF(H75="","",H75)</f>
        <v/>
      </c>
      <c r="J75" s="196" t="str">
        <f t="shared" si="143"/>
        <v/>
      </c>
      <c r="K75" s="196" t="str">
        <f t="shared" si="143"/>
        <v/>
      </c>
      <c r="L75" s="196" t="str">
        <f t="shared" si="143"/>
        <v/>
      </c>
      <c r="M75" s="196" t="str">
        <f t="shared" si="143"/>
        <v/>
      </c>
      <c r="N75" s="196" t="str">
        <f t="shared" si="143"/>
        <v/>
      </c>
      <c r="O75" s="196" t="str">
        <f t="shared" si="143"/>
        <v/>
      </c>
      <c r="P75" s="196" t="str">
        <f t="shared" si="143"/>
        <v/>
      </c>
      <c r="Q75" s="196" t="str">
        <f t="shared" si="143"/>
        <v/>
      </c>
      <c r="R75" s="196" t="str">
        <f t="shared" si="143"/>
        <v/>
      </c>
      <c r="S75" s="196" t="str">
        <f t="shared" si="143"/>
        <v/>
      </c>
      <c r="T75" s="197">
        <f t="shared" si="134"/>
        <v>0</v>
      </c>
      <c r="U75" s="198"/>
      <c r="V75" s="199" t="str">
        <f t="shared" ref="V75:AF76" si="144">IF(U75="","",U75)</f>
        <v/>
      </c>
      <c r="W75" s="199" t="str">
        <f t="shared" si="144"/>
        <v/>
      </c>
      <c r="X75" s="199" t="str">
        <f t="shared" si="144"/>
        <v/>
      </c>
      <c r="Y75" s="199" t="str">
        <f t="shared" si="144"/>
        <v/>
      </c>
      <c r="Z75" s="199" t="str">
        <f t="shared" si="144"/>
        <v/>
      </c>
      <c r="AA75" s="199" t="str">
        <f t="shared" si="144"/>
        <v/>
      </c>
      <c r="AB75" s="199" t="str">
        <f t="shared" si="144"/>
        <v/>
      </c>
      <c r="AC75" s="199" t="str">
        <f t="shared" si="144"/>
        <v/>
      </c>
      <c r="AD75" s="199" t="str">
        <f t="shared" si="144"/>
        <v/>
      </c>
      <c r="AE75" s="199" t="str">
        <f t="shared" si="144"/>
        <v/>
      </c>
      <c r="AF75" s="199" t="str">
        <f t="shared" si="144"/>
        <v/>
      </c>
      <c r="AG75" s="197">
        <f t="shared" si="136"/>
        <v>0</v>
      </c>
      <c r="AN75" s="15">
        <v>2</v>
      </c>
      <c r="AO75" s="15">
        <v>3</v>
      </c>
      <c r="AP75" s="15">
        <v>10</v>
      </c>
      <c r="AQ75" s="17">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15">
        <f ca="1">COUNTIF(INDIRECT("H"&amp;(ROW()+12*(($AN75-1)*3+$AO75)-ROW())/12+5):INDIRECT("S"&amp;(ROW()+12*(($AN75-1)*3+$AO75)-ROW())/12+5),AQ75)</f>
        <v>0</v>
      </c>
      <c r="AS75" s="17">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15">
        <f ca="1">COUNTIF(INDIRECT("U"&amp;(ROW()+12*(($AN75-1)*3+$AO75)-ROW())/12+5):INDIRECT("AF"&amp;(ROW()+12*(($AN75-1)*3+$AO75)-ROW())/12+5),AS75)</f>
        <v>0</v>
      </c>
      <c r="AU75" s="15">
        <f ca="1">IF(AND(AQ75+AS75&gt;0,AR75+AT75&gt;0),COUNTIF(AU$6:AU74,"&gt;0")+1,0)</f>
        <v>0</v>
      </c>
      <c r="BE75" s="15">
        <v>1</v>
      </c>
      <c r="BG75" s="18">
        <f t="shared" ref="BG75:BR75" si="145">SUM(H75:H76)</f>
        <v>0</v>
      </c>
      <c r="BH75" s="18">
        <f t="shared" si="145"/>
        <v>0</v>
      </c>
      <c r="BI75" s="18">
        <f t="shared" si="145"/>
        <v>0</v>
      </c>
      <c r="BJ75" s="18">
        <f t="shared" si="145"/>
        <v>0</v>
      </c>
      <c r="BK75" s="18">
        <f t="shared" si="145"/>
        <v>0</v>
      </c>
      <c r="BL75" s="18">
        <f t="shared" si="145"/>
        <v>0</v>
      </c>
      <c r="BM75" s="18">
        <f t="shared" si="145"/>
        <v>0</v>
      </c>
      <c r="BN75" s="18">
        <f t="shared" si="145"/>
        <v>0</v>
      </c>
      <c r="BO75" s="18">
        <f t="shared" si="145"/>
        <v>0</v>
      </c>
      <c r="BP75" s="18">
        <f t="shared" si="145"/>
        <v>0</v>
      </c>
      <c r="BQ75" s="18">
        <f t="shared" si="145"/>
        <v>0</v>
      </c>
      <c r="BR75" s="18">
        <f t="shared" si="145"/>
        <v>0</v>
      </c>
      <c r="BT75" s="18">
        <f t="shared" ref="BT75:CE75" si="146">SUM(U75:U76)</f>
        <v>0</v>
      </c>
      <c r="BU75" s="18">
        <f t="shared" si="146"/>
        <v>0</v>
      </c>
      <c r="BV75" s="18">
        <f t="shared" si="146"/>
        <v>0</v>
      </c>
      <c r="BW75" s="18">
        <f t="shared" si="146"/>
        <v>0</v>
      </c>
      <c r="BX75" s="18">
        <f t="shared" si="146"/>
        <v>0</v>
      </c>
      <c r="BY75" s="18">
        <f t="shared" si="146"/>
        <v>0</v>
      </c>
      <c r="BZ75" s="18">
        <f t="shared" si="146"/>
        <v>0</v>
      </c>
      <c r="CA75" s="18">
        <f t="shared" si="146"/>
        <v>0</v>
      </c>
      <c r="CB75" s="18">
        <f t="shared" si="146"/>
        <v>0</v>
      </c>
      <c r="CC75" s="18">
        <f t="shared" si="146"/>
        <v>0</v>
      </c>
      <c r="CD75" s="18">
        <f t="shared" si="146"/>
        <v>0</v>
      </c>
      <c r="CE75" s="18">
        <f t="shared" si="146"/>
        <v>0</v>
      </c>
      <c r="CH75" s="19" t="s">
        <v>103</v>
      </c>
      <c r="CI75" s="18">
        <f t="shared" ref="CI75:CT75" si="147">IF(OR($D75="副園長",$D75="教頭",$D75="主任保育士",$D75="主幹教諭",$D75="主幹保育教諭"),0,BG75)</f>
        <v>0</v>
      </c>
      <c r="CJ75" s="18">
        <f t="shared" si="147"/>
        <v>0</v>
      </c>
      <c r="CK75" s="18">
        <f t="shared" si="147"/>
        <v>0</v>
      </c>
      <c r="CL75" s="18">
        <f t="shared" si="147"/>
        <v>0</v>
      </c>
      <c r="CM75" s="18">
        <f t="shared" si="147"/>
        <v>0</v>
      </c>
      <c r="CN75" s="18">
        <f t="shared" si="147"/>
        <v>0</v>
      </c>
      <c r="CO75" s="18">
        <f t="shared" si="147"/>
        <v>0</v>
      </c>
      <c r="CP75" s="18">
        <f t="shared" si="147"/>
        <v>0</v>
      </c>
      <c r="CQ75" s="18">
        <f t="shared" si="147"/>
        <v>0</v>
      </c>
      <c r="CR75" s="18">
        <f t="shared" si="147"/>
        <v>0</v>
      </c>
      <c r="CS75" s="18">
        <f t="shared" si="147"/>
        <v>0</v>
      </c>
      <c r="CT75" s="18">
        <f t="shared" si="147"/>
        <v>0</v>
      </c>
    </row>
    <row r="76" spans="1:98">
      <c r="A76" s="463"/>
      <c r="B76" s="466"/>
      <c r="C76" s="468"/>
      <c r="D76" s="468"/>
      <c r="E76" s="470"/>
      <c r="F76" s="466"/>
      <c r="G76" s="200" t="s">
        <v>102</v>
      </c>
      <c r="H76" s="201"/>
      <c r="I76" s="202" t="str">
        <f t="shared" si="143"/>
        <v/>
      </c>
      <c r="J76" s="202" t="str">
        <f t="shared" si="143"/>
        <v/>
      </c>
      <c r="K76" s="202" t="str">
        <f t="shared" si="143"/>
        <v/>
      </c>
      <c r="L76" s="202" t="str">
        <f t="shared" si="143"/>
        <v/>
      </c>
      <c r="M76" s="202" t="str">
        <f t="shared" si="143"/>
        <v/>
      </c>
      <c r="N76" s="202" t="str">
        <f t="shared" si="143"/>
        <v/>
      </c>
      <c r="O76" s="202" t="str">
        <f t="shared" si="143"/>
        <v/>
      </c>
      <c r="P76" s="202" t="str">
        <f t="shared" si="143"/>
        <v/>
      </c>
      <c r="Q76" s="202" t="str">
        <f t="shared" si="143"/>
        <v/>
      </c>
      <c r="R76" s="202" t="str">
        <f t="shared" si="143"/>
        <v/>
      </c>
      <c r="S76" s="202" t="str">
        <f t="shared" si="143"/>
        <v/>
      </c>
      <c r="T76" s="203">
        <f t="shared" si="134"/>
        <v>0</v>
      </c>
      <c r="U76" s="204"/>
      <c r="V76" s="205" t="str">
        <f t="shared" si="144"/>
        <v/>
      </c>
      <c r="W76" s="205" t="str">
        <f t="shared" si="144"/>
        <v/>
      </c>
      <c r="X76" s="205" t="str">
        <f t="shared" si="144"/>
        <v/>
      </c>
      <c r="Y76" s="205" t="str">
        <f t="shared" si="144"/>
        <v/>
      </c>
      <c r="Z76" s="205" t="str">
        <f t="shared" si="144"/>
        <v/>
      </c>
      <c r="AA76" s="205" t="str">
        <f t="shared" si="144"/>
        <v/>
      </c>
      <c r="AB76" s="205" t="str">
        <f t="shared" si="144"/>
        <v/>
      </c>
      <c r="AC76" s="205" t="str">
        <f t="shared" si="144"/>
        <v/>
      </c>
      <c r="AD76" s="205" t="str">
        <f t="shared" si="144"/>
        <v/>
      </c>
      <c r="AE76" s="205" t="str">
        <f t="shared" si="144"/>
        <v/>
      </c>
      <c r="AF76" s="205" t="str">
        <f t="shared" si="144"/>
        <v/>
      </c>
      <c r="AG76" s="203">
        <f t="shared" si="136"/>
        <v>0</v>
      </c>
      <c r="AN76" s="15">
        <v>2</v>
      </c>
      <c r="AO76" s="15">
        <v>3</v>
      </c>
      <c r="AP76" s="15">
        <v>11</v>
      </c>
      <c r="AQ76" s="17">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15">
        <f ca="1">COUNTIF(INDIRECT("H"&amp;(ROW()+12*(($AN76-1)*3+$AO76)-ROW())/12+5):INDIRECT("S"&amp;(ROW()+12*(($AN76-1)*3+$AO76)-ROW())/12+5),AQ76)</f>
        <v>0</v>
      </c>
      <c r="AS76" s="17">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15">
        <f ca="1">COUNTIF(INDIRECT("U"&amp;(ROW()+12*(($AN76-1)*3+$AO76)-ROW())/12+5):INDIRECT("AF"&amp;(ROW()+12*(($AN76-1)*3+$AO76)-ROW())/12+5),AS76)</f>
        <v>0</v>
      </c>
      <c r="AU76" s="15">
        <f ca="1">IF(AND(AQ76+AS76&gt;0,AR76+AT76&gt;0),COUNTIF(AU$6:AU75,"&gt;0")+1,0)</f>
        <v>0</v>
      </c>
      <c r="BE76" s="15">
        <v>2</v>
      </c>
      <c r="BF76" s="15" t="s">
        <v>101</v>
      </c>
      <c r="BG76" s="18">
        <f t="shared" ref="BG76:BR76" si="148">IF(BG75+BT75&gt;$AJ$27,1,0)</f>
        <v>0</v>
      </c>
      <c r="BH76" s="18">
        <f t="shared" si="148"/>
        <v>0</v>
      </c>
      <c r="BI76" s="18">
        <f t="shared" si="148"/>
        <v>0</v>
      </c>
      <c r="BJ76" s="18">
        <f t="shared" si="148"/>
        <v>0</v>
      </c>
      <c r="BK76" s="18">
        <f t="shared" si="148"/>
        <v>0</v>
      </c>
      <c r="BL76" s="18">
        <f t="shared" si="148"/>
        <v>0</v>
      </c>
      <c r="BM76" s="18">
        <f t="shared" si="148"/>
        <v>0</v>
      </c>
      <c r="BN76" s="18">
        <f t="shared" si="148"/>
        <v>0</v>
      </c>
      <c r="BO76" s="18">
        <f t="shared" si="148"/>
        <v>0</v>
      </c>
      <c r="BP76" s="18">
        <f t="shared" si="148"/>
        <v>0</v>
      </c>
      <c r="BQ76" s="18">
        <f t="shared" si="148"/>
        <v>0</v>
      </c>
      <c r="BR76" s="18">
        <f t="shared" si="148"/>
        <v>0</v>
      </c>
      <c r="BT76" s="18"/>
      <c r="BU76" s="18"/>
      <c r="BV76" s="18"/>
      <c r="BW76" s="18"/>
      <c r="BX76" s="18"/>
      <c r="BY76" s="18"/>
      <c r="BZ76" s="18"/>
      <c r="CA76" s="18"/>
      <c r="CB76" s="18"/>
      <c r="CC76" s="18"/>
      <c r="CD76" s="18"/>
      <c r="CE76" s="18"/>
    </row>
    <row r="77" spans="1:98">
      <c r="A77" s="464"/>
      <c r="B77" s="467"/>
      <c r="C77" s="472"/>
      <c r="D77" s="473"/>
      <c r="E77" s="471"/>
      <c r="F77" s="467"/>
      <c r="G77" s="206" t="s">
        <v>551</v>
      </c>
      <c r="H77" s="207"/>
      <c r="I77" s="208"/>
      <c r="J77" s="208"/>
      <c r="K77" s="208"/>
      <c r="L77" s="208"/>
      <c r="M77" s="208"/>
      <c r="N77" s="208"/>
      <c r="O77" s="208"/>
      <c r="P77" s="208"/>
      <c r="Q77" s="208"/>
      <c r="R77" s="208"/>
      <c r="S77" s="208"/>
      <c r="T77" s="209">
        <f t="shared" si="134"/>
        <v>0</v>
      </c>
      <c r="U77" s="210"/>
      <c r="V77" s="211"/>
      <c r="W77" s="211"/>
      <c r="X77" s="211"/>
      <c r="Y77" s="211"/>
      <c r="Z77" s="211"/>
      <c r="AA77" s="211"/>
      <c r="AB77" s="211"/>
      <c r="AC77" s="211"/>
      <c r="AD77" s="211"/>
      <c r="AE77" s="211"/>
      <c r="AF77" s="211"/>
      <c r="AG77" s="209">
        <f t="shared" si="136"/>
        <v>0</v>
      </c>
      <c r="AN77" s="306">
        <v>2</v>
      </c>
      <c r="AO77" s="306">
        <v>3</v>
      </c>
      <c r="AP77" s="306">
        <v>12</v>
      </c>
      <c r="AQ77" s="31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306">
        <f ca="1">COUNTIF(INDIRECT("H"&amp;(ROW()+12*(($AN77-1)*3+$AO77)-ROW())/12+5):INDIRECT("S"&amp;(ROW()+12*(($AN77-1)*3+$AO77)-ROW())/12+5),AQ77)</f>
        <v>0</v>
      </c>
      <c r="AS77" s="313">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306">
        <f ca="1">COUNTIF(INDIRECT("U"&amp;(ROW()+12*(($AN77-1)*3+$AO77)-ROW())/12+5):INDIRECT("AF"&amp;(ROW()+12*(($AN77-1)*3+$AO77)-ROW())/12+5),AS77)</f>
        <v>0</v>
      </c>
      <c r="AU77" s="306">
        <f ca="1">IF(AND(AQ77+AS77&gt;0,AR77+AT77&gt;0),COUNTIF(AU$6:AU76,"&gt;0")+1,0)</f>
        <v>0</v>
      </c>
      <c r="BE77" s="15">
        <v>3</v>
      </c>
      <c r="BF77" s="19"/>
      <c r="BG77" s="18"/>
      <c r="BH77" s="18"/>
      <c r="BI77" s="18"/>
      <c r="BJ77" s="18"/>
      <c r="BK77" s="18"/>
      <c r="BL77" s="18"/>
      <c r="BM77" s="18"/>
      <c r="BN77" s="18"/>
      <c r="BO77" s="18"/>
      <c r="BP77" s="18"/>
      <c r="BQ77" s="18"/>
      <c r="BR77" s="18"/>
      <c r="BT77" s="18"/>
      <c r="BU77" s="18"/>
      <c r="BV77" s="18"/>
      <c r="BW77" s="18"/>
      <c r="BX77" s="18"/>
      <c r="BY77" s="18"/>
      <c r="BZ77" s="18"/>
      <c r="CA77" s="18"/>
      <c r="CB77" s="18"/>
      <c r="CC77" s="18"/>
      <c r="CD77" s="18"/>
      <c r="CE77" s="18"/>
    </row>
    <row r="78" spans="1:98">
      <c r="A78" s="462">
        <v>25</v>
      </c>
      <c r="B78" s="465"/>
      <c r="C78" s="465"/>
      <c r="D78" s="465"/>
      <c r="E78" s="469"/>
      <c r="F78" s="465"/>
      <c r="G78" s="194" t="s">
        <v>104</v>
      </c>
      <c r="H78" s="195"/>
      <c r="I78" s="196" t="str">
        <f t="shared" ref="I78:S79" si="149">IF(H78="","",H78)</f>
        <v/>
      </c>
      <c r="J78" s="196" t="str">
        <f t="shared" si="149"/>
        <v/>
      </c>
      <c r="K78" s="196" t="str">
        <f t="shared" si="149"/>
        <v/>
      </c>
      <c r="L78" s="196" t="str">
        <f t="shared" si="149"/>
        <v/>
      </c>
      <c r="M78" s="196" t="str">
        <f t="shared" si="149"/>
        <v/>
      </c>
      <c r="N78" s="196" t="str">
        <f t="shared" si="149"/>
        <v/>
      </c>
      <c r="O78" s="196" t="str">
        <f t="shared" si="149"/>
        <v/>
      </c>
      <c r="P78" s="196" t="str">
        <f t="shared" si="149"/>
        <v/>
      </c>
      <c r="Q78" s="196" t="str">
        <f t="shared" si="149"/>
        <v/>
      </c>
      <c r="R78" s="196" t="str">
        <f t="shared" si="149"/>
        <v/>
      </c>
      <c r="S78" s="196" t="str">
        <f t="shared" si="149"/>
        <v/>
      </c>
      <c r="T78" s="197">
        <f t="shared" si="134"/>
        <v>0</v>
      </c>
      <c r="U78" s="198"/>
      <c r="V78" s="199" t="str">
        <f t="shared" ref="V78:AF79" si="150">IF(U78="","",U78)</f>
        <v/>
      </c>
      <c r="W78" s="199" t="str">
        <f t="shared" si="150"/>
        <v/>
      </c>
      <c r="X78" s="199" t="str">
        <f t="shared" si="150"/>
        <v/>
      </c>
      <c r="Y78" s="199" t="str">
        <f t="shared" si="150"/>
        <v/>
      </c>
      <c r="Z78" s="199" t="str">
        <f t="shared" si="150"/>
        <v/>
      </c>
      <c r="AA78" s="199" t="str">
        <f t="shared" si="150"/>
        <v/>
      </c>
      <c r="AB78" s="199" t="str">
        <f t="shared" si="150"/>
        <v/>
      </c>
      <c r="AC78" s="199" t="str">
        <f t="shared" si="150"/>
        <v/>
      </c>
      <c r="AD78" s="199" t="str">
        <f t="shared" si="150"/>
        <v/>
      </c>
      <c r="AE78" s="199" t="str">
        <f t="shared" si="150"/>
        <v/>
      </c>
      <c r="AF78" s="199" t="str">
        <f t="shared" si="150"/>
        <v/>
      </c>
      <c r="AG78" s="197">
        <f t="shared" si="136"/>
        <v>0</v>
      </c>
      <c r="AN78" s="15">
        <v>3</v>
      </c>
      <c r="AO78" s="15">
        <v>1</v>
      </c>
      <c r="AP78" s="15">
        <v>1</v>
      </c>
      <c r="AQ78" s="17">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15">
        <f ca="1">COUNTIF(INDIRECT("H"&amp;(ROW()+12*(($AN78-1)*3+$AO78)-ROW())/12+5):INDIRECT("S"&amp;(ROW()+12*(($AN78-1)*3+$AO78)-ROW())/12+5),AQ78)</f>
        <v>0</v>
      </c>
      <c r="AS78" s="17">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15">
        <f ca="1">COUNTIF(INDIRECT("U"&amp;(ROW()+12*(($AN78-1)*3+$AO78)-ROW())/12+5):INDIRECT("AF"&amp;(ROW()+12*(($AN78-1)*3+$AO78)-ROW())/12+5),AS78)</f>
        <v>0</v>
      </c>
      <c r="AU78" s="15">
        <f ca="1">IF(AND(AQ78+AS78&gt;0,AR78+AT78&gt;0),COUNTIF(AU$6:AU77,"&gt;0")+1,0)</f>
        <v>0</v>
      </c>
      <c r="BE78" s="15">
        <v>1</v>
      </c>
      <c r="BG78" s="18">
        <f t="shared" ref="BG78:BR78" si="151">SUM(H78:H79)</f>
        <v>0</v>
      </c>
      <c r="BH78" s="18">
        <f t="shared" si="151"/>
        <v>0</v>
      </c>
      <c r="BI78" s="18">
        <f t="shared" si="151"/>
        <v>0</v>
      </c>
      <c r="BJ78" s="18">
        <f t="shared" si="151"/>
        <v>0</v>
      </c>
      <c r="BK78" s="18">
        <f t="shared" si="151"/>
        <v>0</v>
      </c>
      <c r="BL78" s="18">
        <f t="shared" si="151"/>
        <v>0</v>
      </c>
      <c r="BM78" s="18">
        <f t="shared" si="151"/>
        <v>0</v>
      </c>
      <c r="BN78" s="18">
        <f t="shared" si="151"/>
        <v>0</v>
      </c>
      <c r="BO78" s="18">
        <f t="shared" si="151"/>
        <v>0</v>
      </c>
      <c r="BP78" s="18">
        <f t="shared" si="151"/>
        <v>0</v>
      </c>
      <c r="BQ78" s="18">
        <f t="shared" si="151"/>
        <v>0</v>
      </c>
      <c r="BR78" s="18">
        <f t="shared" si="151"/>
        <v>0</v>
      </c>
      <c r="BT78" s="18">
        <f t="shared" ref="BT78:CE78" si="152">SUM(U78:U79)</f>
        <v>0</v>
      </c>
      <c r="BU78" s="18">
        <f t="shared" si="152"/>
        <v>0</v>
      </c>
      <c r="BV78" s="18">
        <f t="shared" si="152"/>
        <v>0</v>
      </c>
      <c r="BW78" s="18">
        <f t="shared" si="152"/>
        <v>0</v>
      </c>
      <c r="BX78" s="18">
        <f t="shared" si="152"/>
        <v>0</v>
      </c>
      <c r="BY78" s="18">
        <f t="shared" si="152"/>
        <v>0</v>
      </c>
      <c r="BZ78" s="18">
        <f t="shared" si="152"/>
        <v>0</v>
      </c>
      <c r="CA78" s="18">
        <f t="shared" si="152"/>
        <v>0</v>
      </c>
      <c r="CB78" s="18">
        <f t="shared" si="152"/>
        <v>0</v>
      </c>
      <c r="CC78" s="18">
        <f t="shared" si="152"/>
        <v>0</v>
      </c>
      <c r="CD78" s="18">
        <f t="shared" si="152"/>
        <v>0</v>
      </c>
      <c r="CE78" s="18">
        <f t="shared" si="152"/>
        <v>0</v>
      </c>
      <c r="CH78" s="19" t="s">
        <v>103</v>
      </c>
      <c r="CI78" s="18">
        <f t="shared" ref="CI78:CT78" si="153">IF(OR($D78="副園長",$D78="教頭",$D78="主任保育士",$D78="主幹教諭",$D78="主幹保育教諭"),0,BG78)</f>
        <v>0</v>
      </c>
      <c r="CJ78" s="18">
        <f t="shared" si="153"/>
        <v>0</v>
      </c>
      <c r="CK78" s="18">
        <f t="shared" si="153"/>
        <v>0</v>
      </c>
      <c r="CL78" s="18">
        <f t="shared" si="153"/>
        <v>0</v>
      </c>
      <c r="CM78" s="18">
        <f t="shared" si="153"/>
        <v>0</v>
      </c>
      <c r="CN78" s="18">
        <f t="shared" si="153"/>
        <v>0</v>
      </c>
      <c r="CO78" s="18">
        <f t="shared" si="153"/>
        <v>0</v>
      </c>
      <c r="CP78" s="18">
        <f t="shared" si="153"/>
        <v>0</v>
      </c>
      <c r="CQ78" s="18">
        <f t="shared" si="153"/>
        <v>0</v>
      </c>
      <c r="CR78" s="18">
        <f t="shared" si="153"/>
        <v>0</v>
      </c>
      <c r="CS78" s="18">
        <f t="shared" si="153"/>
        <v>0</v>
      </c>
      <c r="CT78" s="18">
        <f t="shared" si="153"/>
        <v>0</v>
      </c>
    </row>
    <row r="79" spans="1:98">
      <c r="A79" s="463"/>
      <c r="B79" s="466"/>
      <c r="C79" s="468"/>
      <c r="D79" s="468"/>
      <c r="E79" s="470"/>
      <c r="F79" s="466"/>
      <c r="G79" s="200" t="s">
        <v>102</v>
      </c>
      <c r="H79" s="201"/>
      <c r="I79" s="202" t="str">
        <f t="shared" si="149"/>
        <v/>
      </c>
      <c r="J79" s="202" t="str">
        <f t="shared" si="149"/>
        <v/>
      </c>
      <c r="K79" s="202" t="str">
        <f t="shared" si="149"/>
        <v/>
      </c>
      <c r="L79" s="202" t="str">
        <f t="shared" si="149"/>
        <v/>
      </c>
      <c r="M79" s="202" t="str">
        <f t="shared" si="149"/>
        <v/>
      </c>
      <c r="N79" s="202" t="str">
        <f t="shared" si="149"/>
        <v/>
      </c>
      <c r="O79" s="202" t="str">
        <f t="shared" si="149"/>
        <v/>
      </c>
      <c r="P79" s="202" t="str">
        <f t="shared" si="149"/>
        <v/>
      </c>
      <c r="Q79" s="202" t="str">
        <f t="shared" si="149"/>
        <v/>
      </c>
      <c r="R79" s="202" t="str">
        <f t="shared" si="149"/>
        <v/>
      </c>
      <c r="S79" s="202" t="str">
        <f t="shared" si="149"/>
        <v/>
      </c>
      <c r="T79" s="203">
        <f t="shared" si="134"/>
        <v>0</v>
      </c>
      <c r="U79" s="204"/>
      <c r="V79" s="205" t="str">
        <f t="shared" si="150"/>
        <v/>
      </c>
      <c r="W79" s="205" t="str">
        <f t="shared" si="150"/>
        <v/>
      </c>
      <c r="X79" s="205" t="str">
        <f t="shared" si="150"/>
        <v/>
      </c>
      <c r="Y79" s="205" t="str">
        <f t="shared" si="150"/>
        <v/>
      </c>
      <c r="Z79" s="205" t="str">
        <f t="shared" si="150"/>
        <v/>
      </c>
      <c r="AA79" s="205" t="str">
        <f t="shared" si="150"/>
        <v/>
      </c>
      <c r="AB79" s="205" t="str">
        <f t="shared" si="150"/>
        <v/>
      </c>
      <c r="AC79" s="205" t="str">
        <f t="shared" si="150"/>
        <v/>
      </c>
      <c r="AD79" s="205" t="str">
        <f t="shared" si="150"/>
        <v/>
      </c>
      <c r="AE79" s="205" t="str">
        <f t="shared" si="150"/>
        <v/>
      </c>
      <c r="AF79" s="205" t="str">
        <f t="shared" si="150"/>
        <v/>
      </c>
      <c r="AG79" s="203">
        <f t="shared" si="136"/>
        <v>0</v>
      </c>
      <c r="AN79" s="15">
        <v>3</v>
      </c>
      <c r="AO79" s="15">
        <v>1</v>
      </c>
      <c r="AP79" s="15">
        <v>2</v>
      </c>
      <c r="AQ79" s="17">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15">
        <f ca="1">COUNTIF(INDIRECT("H"&amp;(ROW()+12*(($AN79-1)*3+$AO79)-ROW())/12+5):INDIRECT("S"&amp;(ROW()+12*(($AN79-1)*3+$AO79)-ROW())/12+5),AQ79)</f>
        <v>0</v>
      </c>
      <c r="AS79" s="17">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15">
        <f ca="1">COUNTIF(INDIRECT("U"&amp;(ROW()+12*(($AN79-1)*3+$AO79)-ROW())/12+5):INDIRECT("AF"&amp;(ROW()+12*(($AN79-1)*3+$AO79)-ROW())/12+5),AS79)</f>
        <v>0</v>
      </c>
      <c r="AU79" s="15">
        <f ca="1">IF(AND(AQ79+AS79&gt;0,AR79+AT79&gt;0),COUNTIF(AU$6:AU78,"&gt;0")+1,0)</f>
        <v>0</v>
      </c>
      <c r="BE79" s="15">
        <v>2</v>
      </c>
      <c r="BF79" s="15" t="s">
        <v>101</v>
      </c>
      <c r="BG79" s="18">
        <f t="shared" ref="BG79:BR79" si="154">IF(BG78+BT78&gt;$AJ$27,1,0)</f>
        <v>0</v>
      </c>
      <c r="BH79" s="18">
        <f t="shared" si="154"/>
        <v>0</v>
      </c>
      <c r="BI79" s="18">
        <f t="shared" si="154"/>
        <v>0</v>
      </c>
      <c r="BJ79" s="18">
        <f t="shared" si="154"/>
        <v>0</v>
      </c>
      <c r="BK79" s="18">
        <f t="shared" si="154"/>
        <v>0</v>
      </c>
      <c r="BL79" s="18">
        <f t="shared" si="154"/>
        <v>0</v>
      </c>
      <c r="BM79" s="18">
        <f t="shared" si="154"/>
        <v>0</v>
      </c>
      <c r="BN79" s="18">
        <f t="shared" si="154"/>
        <v>0</v>
      </c>
      <c r="BO79" s="18">
        <f t="shared" si="154"/>
        <v>0</v>
      </c>
      <c r="BP79" s="18">
        <f t="shared" si="154"/>
        <v>0</v>
      </c>
      <c r="BQ79" s="18">
        <f t="shared" si="154"/>
        <v>0</v>
      </c>
      <c r="BR79" s="18">
        <f t="shared" si="154"/>
        <v>0</v>
      </c>
      <c r="BT79" s="18"/>
      <c r="BU79" s="18"/>
      <c r="BV79" s="18"/>
      <c r="BW79" s="18"/>
      <c r="BX79" s="18"/>
      <c r="BY79" s="18"/>
      <c r="BZ79" s="18"/>
      <c r="CA79" s="18"/>
      <c r="CB79" s="18"/>
      <c r="CC79" s="18"/>
      <c r="CD79" s="18"/>
      <c r="CE79" s="18"/>
    </row>
    <row r="80" spans="1:98">
      <c r="A80" s="464"/>
      <c r="B80" s="467"/>
      <c r="C80" s="472"/>
      <c r="D80" s="473"/>
      <c r="E80" s="471"/>
      <c r="F80" s="467"/>
      <c r="G80" s="206" t="s">
        <v>551</v>
      </c>
      <c r="H80" s="207"/>
      <c r="I80" s="208"/>
      <c r="J80" s="208"/>
      <c r="K80" s="208"/>
      <c r="L80" s="208"/>
      <c r="M80" s="208"/>
      <c r="N80" s="208"/>
      <c r="O80" s="208"/>
      <c r="P80" s="208"/>
      <c r="Q80" s="208"/>
      <c r="R80" s="208"/>
      <c r="S80" s="208"/>
      <c r="T80" s="209">
        <f t="shared" si="134"/>
        <v>0</v>
      </c>
      <c r="U80" s="210"/>
      <c r="V80" s="211"/>
      <c r="W80" s="211"/>
      <c r="X80" s="211"/>
      <c r="Y80" s="211"/>
      <c r="Z80" s="211"/>
      <c r="AA80" s="211"/>
      <c r="AB80" s="211"/>
      <c r="AC80" s="211"/>
      <c r="AD80" s="211"/>
      <c r="AE80" s="211"/>
      <c r="AF80" s="211"/>
      <c r="AG80" s="209">
        <f t="shared" si="136"/>
        <v>0</v>
      </c>
      <c r="AN80" s="15">
        <v>3</v>
      </c>
      <c r="AO80" s="15">
        <v>1</v>
      </c>
      <c r="AP80" s="15">
        <v>3</v>
      </c>
      <c r="AQ80" s="17">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15">
        <f ca="1">COUNTIF(INDIRECT("H"&amp;(ROW()+12*(($AN80-1)*3+$AO80)-ROW())/12+5):INDIRECT("S"&amp;(ROW()+12*(($AN80-1)*3+$AO80)-ROW())/12+5),AQ80)</f>
        <v>0</v>
      </c>
      <c r="AS80" s="17">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15">
        <f ca="1">COUNTIF(INDIRECT("U"&amp;(ROW()+12*(($AN80-1)*3+$AO80)-ROW())/12+5):INDIRECT("AF"&amp;(ROW()+12*(($AN80-1)*3+$AO80)-ROW())/12+5),AS80)</f>
        <v>0</v>
      </c>
      <c r="AU80" s="15">
        <f ca="1">IF(AND(AQ80+AS80&gt;0,AR80+AT80&gt;0),COUNTIF(AU$6:AU79,"&gt;0")+1,0)</f>
        <v>0</v>
      </c>
      <c r="BE80" s="15">
        <v>3</v>
      </c>
      <c r="BF80" s="19"/>
      <c r="BG80" s="18"/>
      <c r="BH80" s="18"/>
      <c r="BI80" s="18"/>
      <c r="BJ80" s="18"/>
      <c r="BK80" s="18"/>
      <c r="BL80" s="18"/>
      <c r="BM80" s="18"/>
      <c r="BN80" s="18"/>
      <c r="BO80" s="18"/>
      <c r="BP80" s="18"/>
      <c r="BQ80" s="18"/>
      <c r="BR80" s="18"/>
      <c r="BT80" s="18"/>
      <c r="BU80" s="18"/>
      <c r="BV80" s="18"/>
      <c r="BW80" s="18"/>
      <c r="BX80" s="18"/>
      <c r="BY80" s="18"/>
      <c r="BZ80" s="18"/>
      <c r="CA80" s="18"/>
      <c r="CB80" s="18"/>
      <c r="CC80" s="18"/>
      <c r="CD80" s="18"/>
      <c r="CE80" s="18"/>
    </row>
    <row r="81" spans="1:98">
      <c r="A81" s="462">
        <v>26</v>
      </c>
      <c r="B81" s="465"/>
      <c r="C81" s="465"/>
      <c r="D81" s="465"/>
      <c r="E81" s="469"/>
      <c r="F81" s="465"/>
      <c r="G81" s="194" t="s">
        <v>104</v>
      </c>
      <c r="H81" s="195"/>
      <c r="I81" s="196" t="str">
        <f t="shared" ref="I81:S82" si="155">IF(H81="","",H81)</f>
        <v/>
      </c>
      <c r="J81" s="196" t="str">
        <f t="shared" si="155"/>
        <v/>
      </c>
      <c r="K81" s="196" t="str">
        <f t="shared" si="155"/>
        <v/>
      </c>
      <c r="L81" s="196" t="str">
        <f t="shared" si="155"/>
        <v/>
      </c>
      <c r="M81" s="196" t="str">
        <f t="shared" si="155"/>
        <v/>
      </c>
      <c r="N81" s="196" t="str">
        <f t="shared" si="155"/>
        <v/>
      </c>
      <c r="O81" s="196" t="str">
        <f t="shared" si="155"/>
        <v/>
      </c>
      <c r="P81" s="196" t="str">
        <f t="shared" si="155"/>
        <v/>
      </c>
      <c r="Q81" s="196" t="str">
        <f t="shared" si="155"/>
        <v/>
      </c>
      <c r="R81" s="196" t="str">
        <f t="shared" si="155"/>
        <v/>
      </c>
      <c r="S81" s="196" t="str">
        <f t="shared" si="155"/>
        <v/>
      </c>
      <c r="T81" s="197">
        <f t="shared" si="134"/>
        <v>0</v>
      </c>
      <c r="U81" s="198"/>
      <c r="V81" s="199" t="str">
        <f t="shared" ref="V81:AF82" si="156">IF(U81="","",U81)</f>
        <v/>
      </c>
      <c r="W81" s="199" t="str">
        <f t="shared" si="156"/>
        <v/>
      </c>
      <c r="X81" s="199" t="str">
        <f t="shared" si="156"/>
        <v/>
      </c>
      <c r="Y81" s="199" t="str">
        <f t="shared" si="156"/>
        <v/>
      </c>
      <c r="Z81" s="199" t="str">
        <f t="shared" si="156"/>
        <v/>
      </c>
      <c r="AA81" s="199" t="str">
        <f t="shared" si="156"/>
        <v/>
      </c>
      <c r="AB81" s="199" t="str">
        <f t="shared" si="156"/>
        <v/>
      </c>
      <c r="AC81" s="199" t="str">
        <f t="shared" si="156"/>
        <v/>
      </c>
      <c r="AD81" s="199" t="str">
        <f t="shared" si="156"/>
        <v/>
      </c>
      <c r="AE81" s="199" t="str">
        <f t="shared" si="156"/>
        <v/>
      </c>
      <c r="AF81" s="199" t="str">
        <f t="shared" si="156"/>
        <v/>
      </c>
      <c r="AG81" s="197">
        <f t="shared" si="136"/>
        <v>0</v>
      </c>
      <c r="AN81" s="15">
        <v>3</v>
      </c>
      <c r="AO81" s="15">
        <v>1</v>
      </c>
      <c r="AP81" s="15">
        <v>4</v>
      </c>
      <c r="AQ81" s="17">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15">
        <f ca="1">COUNTIF(INDIRECT("H"&amp;(ROW()+12*(($AN81-1)*3+$AO81)-ROW())/12+5):INDIRECT("S"&amp;(ROW()+12*(($AN81-1)*3+$AO81)-ROW())/12+5),AQ81)</f>
        <v>0</v>
      </c>
      <c r="AS81" s="17">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15">
        <f ca="1">COUNTIF(INDIRECT("U"&amp;(ROW()+12*(($AN81-1)*3+$AO81)-ROW())/12+5):INDIRECT("AF"&amp;(ROW()+12*(($AN81-1)*3+$AO81)-ROW())/12+5),AS81)</f>
        <v>0</v>
      </c>
      <c r="AU81" s="15">
        <f ca="1">IF(AND(AQ81+AS81&gt;0,AR81+AT81&gt;0),COUNTIF(AU$6:AU80,"&gt;0")+1,0)</f>
        <v>0</v>
      </c>
      <c r="BE81" s="15">
        <v>1</v>
      </c>
      <c r="BG81" s="18">
        <f t="shared" ref="BG81:BR81" si="157">SUM(H81:H82)</f>
        <v>0</v>
      </c>
      <c r="BH81" s="18">
        <f t="shared" si="157"/>
        <v>0</v>
      </c>
      <c r="BI81" s="18">
        <f t="shared" si="157"/>
        <v>0</v>
      </c>
      <c r="BJ81" s="18">
        <f t="shared" si="157"/>
        <v>0</v>
      </c>
      <c r="BK81" s="18">
        <f t="shared" si="157"/>
        <v>0</v>
      </c>
      <c r="BL81" s="18">
        <f t="shared" si="157"/>
        <v>0</v>
      </c>
      <c r="BM81" s="18">
        <f t="shared" si="157"/>
        <v>0</v>
      </c>
      <c r="BN81" s="18">
        <f t="shared" si="157"/>
        <v>0</v>
      </c>
      <c r="BO81" s="18">
        <f t="shared" si="157"/>
        <v>0</v>
      </c>
      <c r="BP81" s="18">
        <f t="shared" si="157"/>
        <v>0</v>
      </c>
      <c r="BQ81" s="18">
        <f t="shared" si="157"/>
        <v>0</v>
      </c>
      <c r="BR81" s="18">
        <f t="shared" si="157"/>
        <v>0</v>
      </c>
      <c r="BT81" s="18">
        <f t="shared" ref="BT81:CE81" si="158">SUM(U81:U82)</f>
        <v>0</v>
      </c>
      <c r="BU81" s="18">
        <f t="shared" si="158"/>
        <v>0</v>
      </c>
      <c r="BV81" s="18">
        <f t="shared" si="158"/>
        <v>0</v>
      </c>
      <c r="BW81" s="18">
        <f t="shared" si="158"/>
        <v>0</v>
      </c>
      <c r="BX81" s="18">
        <f t="shared" si="158"/>
        <v>0</v>
      </c>
      <c r="BY81" s="18">
        <f t="shared" si="158"/>
        <v>0</v>
      </c>
      <c r="BZ81" s="18">
        <f t="shared" si="158"/>
        <v>0</v>
      </c>
      <c r="CA81" s="18">
        <f t="shared" si="158"/>
        <v>0</v>
      </c>
      <c r="CB81" s="18">
        <f t="shared" si="158"/>
        <v>0</v>
      </c>
      <c r="CC81" s="18">
        <f t="shared" si="158"/>
        <v>0</v>
      </c>
      <c r="CD81" s="18">
        <f t="shared" si="158"/>
        <v>0</v>
      </c>
      <c r="CE81" s="18">
        <f t="shared" si="158"/>
        <v>0</v>
      </c>
      <c r="CH81" s="19" t="s">
        <v>103</v>
      </c>
      <c r="CI81" s="18">
        <f t="shared" ref="CI81:CT81" si="159">IF(OR($D81="副園長",$D81="教頭",$D81="主任保育士",$D81="主幹教諭",$D81="主幹保育教諭"),0,BG81)</f>
        <v>0</v>
      </c>
      <c r="CJ81" s="18">
        <f t="shared" si="159"/>
        <v>0</v>
      </c>
      <c r="CK81" s="18">
        <f t="shared" si="159"/>
        <v>0</v>
      </c>
      <c r="CL81" s="18">
        <f t="shared" si="159"/>
        <v>0</v>
      </c>
      <c r="CM81" s="18">
        <f t="shared" si="159"/>
        <v>0</v>
      </c>
      <c r="CN81" s="18">
        <f t="shared" si="159"/>
        <v>0</v>
      </c>
      <c r="CO81" s="18">
        <f t="shared" si="159"/>
        <v>0</v>
      </c>
      <c r="CP81" s="18">
        <f t="shared" si="159"/>
        <v>0</v>
      </c>
      <c r="CQ81" s="18">
        <f t="shared" si="159"/>
        <v>0</v>
      </c>
      <c r="CR81" s="18">
        <f t="shared" si="159"/>
        <v>0</v>
      </c>
      <c r="CS81" s="18">
        <f t="shared" si="159"/>
        <v>0</v>
      </c>
      <c r="CT81" s="18">
        <f t="shared" si="159"/>
        <v>0</v>
      </c>
    </row>
    <row r="82" spans="1:98">
      <c r="A82" s="463"/>
      <c r="B82" s="466"/>
      <c r="C82" s="468"/>
      <c r="D82" s="468"/>
      <c r="E82" s="470"/>
      <c r="F82" s="466"/>
      <c r="G82" s="200" t="s">
        <v>102</v>
      </c>
      <c r="H82" s="201"/>
      <c r="I82" s="202" t="str">
        <f t="shared" si="155"/>
        <v/>
      </c>
      <c r="J82" s="202" t="str">
        <f t="shared" si="155"/>
        <v/>
      </c>
      <c r="K82" s="202" t="str">
        <f t="shared" si="155"/>
        <v/>
      </c>
      <c r="L82" s="202" t="str">
        <f t="shared" si="155"/>
        <v/>
      </c>
      <c r="M82" s="202" t="str">
        <f t="shared" si="155"/>
        <v/>
      </c>
      <c r="N82" s="202" t="str">
        <f t="shared" si="155"/>
        <v/>
      </c>
      <c r="O82" s="202" t="str">
        <f t="shared" si="155"/>
        <v/>
      </c>
      <c r="P82" s="202" t="str">
        <f t="shared" si="155"/>
        <v/>
      </c>
      <c r="Q82" s="202" t="str">
        <f t="shared" si="155"/>
        <v/>
      </c>
      <c r="R82" s="202" t="str">
        <f t="shared" si="155"/>
        <v/>
      </c>
      <c r="S82" s="202" t="str">
        <f t="shared" si="155"/>
        <v/>
      </c>
      <c r="T82" s="203">
        <f t="shared" si="134"/>
        <v>0</v>
      </c>
      <c r="U82" s="204"/>
      <c r="V82" s="205" t="str">
        <f t="shared" si="156"/>
        <v/>
      </c>
      <c r="W82" s="205" t="str">
        <f t="shared" si="156"/>
        <v/>
      </c>
      <c r="X82" s="205" t="str">
        <f t="shared" si="156"/>
        <v/>
      </c>
      <c r="Y82" s="205" t="str">
        <f t="shared" si="156"/>
        <v/>
      </c>
      <c r="Z82" s="205" t="str">
        <f t="shared" si="156"/>
        <v/>
      </c>
      <c r="AA82" s="205" t="str">
        <f t="shared" si="156"/>
        <v/>
      </c>
      <c r="AB82" s="205" t="str">
        <f t="shared" si="156"/>
        <v/>
      </c>
      <c r="AC82" s="205" t="str">
        <f t="shared" si="156"/>
        <v/>
      </c>
      <c r="AD82" s="205" t="str">
        <f t="shared" si="156"/>
        <v/>
      </c>
      <c r="AE82" s="205" t="str">
        <f t="shared" si="156"/>
        <v/>
      </c>
      <c r="AF82" s="205" t="str">
        <f t="shared" si="156"/>
        <v/>
      </c>
      <c r="AG82" s="203">
        <f t="shared" si="136"/>
        <v>0</v>
      </c>
      <c r="AN82" s="15">
        <v>3</v>
      </c>
      <c r="AO82" s="15">
        <v>1</v>
      </c>
      <c r="AP82" s="15">
        <v>5</v>
      </c>
      <c r="AQ82" s="17">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15">
        <f ca="1">COUNTIF(INDIRECT("H"&amp;(ROW()+12*(($AN82-1)*3+$AO82)-ROW())/12+5):INDIRECT("S"&amp;(ROW()+12*(($AN82-1)*3+$AO82)-ROW())/12+5),AQ82)</f>
        <v>0</v>
      </c>
      <c r="AS82" s="17">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15">
        <f ca="1">COUNTIF(INDIRECT("U"&amp;(ROW()+12*(($AN82-1)*3+$AO82)-ROW())/12+5):INDIRECT("AF"&amp;(ROW()+12*(($AN82-1)*3+$AO82)-ROW())/12+5),AS82)</f>
        <v>0</v>
      </c>
      <c r="AU82" s="15">
        <f ca="1">IF(AND(AQ82+AS82&gt;0,AR82+AT82&gt;0),COUNTIF(AU$6:AU81,"&gt;0")+1,0)</f>
        <v>0</v>
      </c>
      <c r="BE82" s="15">
        <v>2</v>
      </c>
      <c r="BF82" s="15" t="s">
        <v>101</v>
      </c>
      <c r="BG82" s="18">
        <f t="shared" ref="BG82:BR82" si="160">IF(BG81+BT81&gt;$AJ$27,1,0)</f>
        <v>0</v>
      </c>
      <c r="BH82" s="18">
        <f t="shared" si="160"/>
        <v>0</v>
      </c>
      <c r="BI82" s="18">
        <f t="shared" si="160"/>
        <v>0</v>
      </c>
      <c r="BJ82" s="18">
        <f t="shared" si="160"/>
        <v>0</v>
      </c>
      <c r="BK82" s="18">
        <f t="shared" si="160"/>
        <v>0</v>
      </c>
      <c r="BL82" s="18">
        <f t="shared" si="160"/>
        <v>0</v>
      </c>
      <c r="BM82" s="18">
        <f t="shared" si="160"/>
        <v>0</v>
      </c>
      <c r="BN82" s="18">
        <f t="shared" si="160"/>
        <v>0</v>
      </c>
      <c r="BO82" s="18">
        <f t="shared" si="160"/>
        <v>0</v>
      </c>
      <c r="BP82" s="18">
        <f t="shared" si="160"/>
        <v>0</v>
      </c>
      <c r="BQ82" s="18">
        <f t="shared" si="160"/>
        <v>0</v>
      </c>
      <c r="BR82" s="18">
        <f t="shared" si="160"/>
        <v>0</v>
      </c>
      <c r="BT82" s="18"/>
      <c r="BU82" s="18"/>
      <c r="BV82" s="18"/>
      <c r="BW82" s="18"/>
      <c r="BX82" s="18"/>
      <c r="BY82" s="18"/>
      <c r="BZ82" s="18"/>
      <c r="CA82" s="18"/>
      <c r="CB82" s="18"/>
      <c r="CC82" s="18"/>
      <c r="CD82" s="18"/>
      <c r="CE82" s="18"/>
    </row>
    <row r="83" spans="1:98">
      <c r="A83" s="464"/>
      <c r="B83" s="467"/>
      <c r="C83" s="472"/>
      <c r="D83" s="473"/>
      <c r="E83" s="471"/>
      <c r="F83" s="467"/>
      <c r="G83" s="206" t="s">
        <v>551</v>
      </c>
      <c r="H83" s="207"/>
      <c r="I83" s="208"/>
      <c r="J83" s="208"/>
      <c r="K83" s="208"/>
      <c r="L83" s="208"/>
      <c r="M83" s="208"/>
      <c r="N83" s="208"/>
      <c r="O83" s="208"/>
      <c r="P83" s="208"/>
      <c r="Q83" s="208"/>
      <c r="R83" s="208"/>
      <c r="S83" s="208"/>
      <c r="T83" s="209">
        <f t="shared" si="134"/>
        <v>0</v>
      </c>
      <c r="U83" s="210"/>
      <c r="V83" s="211"/>
      <c r="W83" s="211"/>
      <c r="X83" s="211"/>
      <c r="Y83" s="211"/>
      <c r="Z83" s="211"/>
      <c r="AA83" s="211"/>
      <c r="AB83" s="211"/>
      <c r="AC83" s="211"/>
      <c r="AD83" s="211"/>
      <c r="AE83" s="211"/>
      <c r="AF83" s="211"/>
      <c r="AG83" s="209">
        <f t="shared" si="136"/>
        <v>0</v>
      </c>
      <c r="AN83" s="15">
        <v>3</v>
      </c>
      <c r="AO83" s="15">
        <v>1</v>
      </c>
      <c r="AP83" s="15">
        <v>6</v>
      </c>
      <c r="AQ83" s="17">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15">
        <f ca="1">COUNTIF(INDIRECT("H"&amp;(ROW()+12*(($AN83-1)*3+$AO83)-ROW())/12+5):INDIRECT("S"&amp;(ROW()+12*(($AN83-1)*3+$AO83)-ROW())/12+5),AQ83)</f>
        <v>0</v>
      </c>
      <c r="AS83" s="17">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15">
        <f ca="1">COUNTIF(INDIRECT("U"&amp;(ROW()+12*(($AN83-1)*3+$AO83)-ROW())/12+5):INDIRECT("AF"&amp;(ROW()+12*(($AN83-1)*3+$AO83)-ROW())/12+5),AS83)</f>
        <v>0</v>
      </c>
      <c r="AU83" s="15">
        <f ca="1">IF(AND(AQ83+AS83&gt;0,AR83+AT83&gt;0),COUNTIF(AU$6:AU82,"&gt;0")+1,0)</f>
        <v>0</v>
      </c>
      <c r="BE83" s="15">
        <v>3</v>
      </c>
      <c r="BF83" s="19"/>
      <c r="BG83" s="18"/>
      <c r="BH83" s="18"/>
      <c r="BI83" s="18"/>
      <c r="BJ83" s="18"/>
      <c r="BK83" s="18"/>
      <c r="BL83" s="18"/>
      <c r="BM83" s="18"/>
      <c r="BN83" s="18"/>
      <c r="BO83" s="18"/>
      <c r="BP83" s="18"/>
      <c r="BQ83" s="18"/>
      <c r="BR83" s="18"/>
      <c r="BT83" s="18"/>
      <c r="BU83" s="18"/>
      <c r="BV83" s="18"/>
      <c r="BW83" s="18"/>
      <c r="BX83" s="18"/>
      <c r="BY83" s="18"/>
      <c r="BZ83" s="18"/>
      <c r="CA83" s="18"/>
      <c r="CB83" s="18"/>
      <c r="CC83" s="18"/>
      <c r="CD83" s="18"/>
      <c r="CE83" s="18"/>
    </row>
    <row r="84" spans="1:98">
      <c r="A84" s="462">
        <v>27</v>
      </c>
      <c r="B84" s="465"/>
      <c r="C84" s="465"/>
      <c r="D84" s="465"/>
      <c r="E84" s="469"/>
      <c r="F84" s="465"/>
      <c r="G84" s="194" t="s">
        <v>104</v>
      </c>
      <c r="H84" s="195"/>
      <c r="I84" s="196" t="str">
        <f t="shared" ref="I84:S85" si="161">IF(H84="","",H84)</f>
        <v/>
      </c>
      <c r="J84" s="196" t="str">
        <f t="shared" si="161"/>
        <v/>
      </c>
      <c r="K84" s="196" t="str">
        <f t="shared" si="161"/>
        <v/>
      </c>
      <c r="L84" s="196" t="str">
        <f t="shared" si="161"/>
        <v/>
      </c>
      <c r="M84" s="196" t="str">
        <f t="shared" si="161"/>
        <v/>
      </c>
      <c r="N84" s="196" t="str">
        <f t="shared" si="161"/>
        <v/>
      </c>
      <c r="O84" s="196" t="str">
        <f t="shared" si="161"/>
        <v/>
      </c>
      <c r="P84" s="196" t="str">
        <f t="shared" si="161"/>
        <v/>
      </c>
      <c r="Q84" s="196" t="str">
        <f t="shared" si="161"/>
        <v/>
      </c>
      <c r="R84" s="196" t="str">
        <f t="shared" si="161"/>
        <v/>
      </c>
      <c r="S84" s="196" t="str">
        <f t="shared" si="161"/>
        <v/>
      </c>
      <c r="T84" s="197">
        <f t="shared" si="134"/>
        <v>0</v>
      </c>
      <c r="U84" s="198"/>
      <c r="V84" s="199" t="str">
        <f t="shared" ref="V84:AF85" si="162">IF(U84="","",U84)</f>
        <v/>
      </c>
      <c r="W84" s="199" t="str">
        <f t="shared" si="162"/>
        <v/>
      </c>
      <c r="X84" s="199" t="str">
        <f t="shared" si="162"/>
        <v/>
      </c>
      <c r="Y84" s="199" t="str">
        <f t="shared" si="162"/>
        <v/>
      </c>
      <c r="Z84" s="199" t="str">
        <f t="shared" si="162"/>
        <v/>
      </c>
      <c r="AA84" s="199" t="str">
        <f t="shared" si="162"/>
        <v/>
      </c>
      <c r="AB84" s="199" t="str">
        <f t="shared" si="162"/>
        <v/>
      </c>
      <c r="AC84" s="199" t="str">
        <f t="shared" si="162"/>
        <v/>
      </c>
      <c r="AD84" s="199" t="str">
        <f t="shared" si="162"/>
        <v/>
      </c>
      <c r="AE84" s="199" t="str">
        <f t="shared" si="162"/>
        <v/>
      </c>
      <c r="AF84" s="199" t="str">
        <f t="shared" si="162"/>
        <v/>
      </c>
      <c r="AG84" s="197">
        <f t="shared" si="136"/>
        <v>0</v>
      </c>
      <c r="AN84" s="15">
        <v>3</v>
      </c>
      <c r="AO84" s="15">
        <v>1</v>
      </c>
      <c r="AP84" s="15">
        <v>7</v>
      </c>
      <c r="AQ84" s="17">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15">
        <f ca="1">COUNTIF(INDIRECT("H"&amp;(ROW()+12*(($AN84-1)*3+$AO84)-ROW())/12+5):INDIRECT("S"&amp;(ROW()+12*(($AN84-1)*3+$AO84)-ROW())/12+5),AQ84)</f>
        <v>0</v>
      </c>
      <c r="AS84" s="17">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15">
        <f ca="1">COUNTIF(INDIRECT("U"&amp;(ROW()+12*(($AN84-1)*3+$AO84)-ROW())/12+5):INDIRECT("AF"&amp;(ROW()+12*(($AN84-1)*3+$AO84)-ROW())/12+5),AS84)</f>
        <v>0</v>
      </c>
      <c r="AU84" s="15">
        <f ca="1">IF(AND(AQ84+AS84&gt;0,AR84+AT84&gt;0),COUNTIF(AU$6:AU83,"&gt;0")+1,0)</f>
        <v>0</v>
      </c>
      <c r="BE84" s="15">
        <v>1</v>
      </c>
      <c r="BG84" s="18">
        <f t="shared" ref="BG84:BR84" si="163">SUM(H84:H85)</f>
        <v>0</v>
      </c>
      <c r="BH84" s="18">
        <f t="shared" si="163"/>
        <v>0</v>
      </c>
      <c r="BI84" s="18">
        <f t="shared" si="163"/>
        <v>0</v>
      </c>
      <c r="BJ84" s="18">
        <f t="shared" si="163"/>
        <v>0</v>
      </c>
      <c r="BK84" s="18">
        <f t="shared" si="163"/>
        <v>0</v>
      </c>
      <c r="BL84" s="18">
        <f t="shared" si="163"/>
        <v>0</v>
      </c>
      <c r="BM84" s="18">
        <f t="shared" si="163"/>
        <v>0</v>
      </c>
      <c r="BN84" s="18">
        <f t="shared" si="163"/>
        <v>0</v>
      </c>
      <c r="BO84" s="18">
        <f t="shared" si="163"/>
        <v>0</v>
      </c>
      <c r="BP84" s="18">
        <f t="shared" si="163"/>
        <v>0</v>
      </c>
      <c r="BQ84" s="18">
        <f t="shared" si="163"/>
        <v>0</v>
      </c>
      <c r="BR84" s="18">
        <f t="shared" si="163"/>
        <v>0</v>
      </c>
      <c r="BT84" s="18">
        <f t="shared" ref="BT84:CE84" si="164">SUM(U84:U85)</f>
        <v>0</v>
      </c>
      <c r="BU84" s="18">
        <f t="shared" si="164"/>
        <v>0</v>
      </c>
      <c r="BV84" s="18">
        <f t="shared" si="164"/>
        <v>0</v>
      </c>
      <c r="BW84" s="18">
        <f t="shared" si="164"/>
        <v>0</v>
      </c>
      <c r="BX84" s="18">
        <f t="shared" si="164"/>
        <v>0</v>
      </c>
      <c r="BY84" s="18">
        <f t="shared" si="164"/>
        <v>0</v>
      </c>
      <c r="BZ84" s="18">
        <f t="shared" si="164"/>
        <v>0</v>
      </c>
      <c r="CA84" s="18">
        <f t="shared" si="164"/>
        <v>0</v>
      </c>
      <c r="CB84" s="18">
        <f t="shared" si="164"/>
        <v>0</v>
      </c>
      <c r="CC84" s="18">
        <f t="shared" si="164"/>
        <v>0</v>
      </c>
      <c r="CD84" s="18">
        <f t="shared" si="164"/>
        <v>0</v>
      </c>
      <c r="CE84" s="18">
        <f t="shared" si="164"/>
        <v>0</v>
      </c>
      <c r="CH84" s="19" t="s">
        <v>103</v>
      </c>
      <c r="CI84" s="18">
        <f t="shared" ref="CI84:CT84" si="165">IF(OR($D84="副園長",$D84="教頭",$D84="主任保育士",$D84="主幹教諭",$D84="主幹保育教諭"),0,BG84)</f>
        <v>0</v>
      </c>
      <c r="CJ84" s="18">
        <f t="shared" si="165"/>
        <v>0</v>
      </c>
      <c r="CK84" s="18">
        <f t="shared" si="165"/>
        <v>0</v>
      </c>
      <c r="CL84" s="18">
        <f t="shared" si="165"/>
        <v>0</v>
      </c>
      <c r="CM84" s="18">
        <f t="shared" si="165"/>
        <v>0</v>
      </c>
      <c r="CN84" s="18">
        <f t="shared" si="165"/>
        <v>0</v>
      </c>
      <c r="CO84" s="18">
        <f t="shared" si="165"/>
        <v>0</v>
      </c>
      <c r="CP84" s="18">
        <f t="shared" si="165"/>
        <v>0</v>
      </c>
      <c r="CQ84" s="18">
        <f t="shared" si="165"/>
        <v>0</v>
      </c>
      <c r="CR84" s="18">
        <f t="shared" si="165"/>
        <v>0</v>
      </c>
      <c r="CS84" s="18">
        <f t="shared" si="165"/>
        <v>0</v>
      </c>
      <c r="CT84" s="18">
        <f t="shared" si="165"/>
        <v>0</v>
      </c>
    </row>
    <row r="85" spans="1:98">
      <c r="A85" s="463"/>
      <c r="B85" s="466"/>
      <c r="C85" s="468"/>
      <c r="D85" s="468"/>
      <c r="E85" s="470"/>
      <c r="F85" s="466"/>
      <c r="G85" s="200" t="s">
        <v>102</v>
      </c>
      <c r="H85" s="201"/>
      <c r="I85" s="202" t="str">
        <f t="shared" si="161"/>
        <v/>
      </c>
      <c r="J85" s="202" t="str">
        <f t="shared" si="161"/>
        <v/>
      </c>
      <c r="K85" s="202" t="str">
        <f t="shared" si="161"/>
        <v/>
      </c>
      <c r="L85" s="202" t="str">
        <f t="shared" si="161"/>
        <v/>
      </c>
      <c r="M85" s="202" t="str">
        <f t="shared" si="161"/>
        <v/>
      </c>
      <c r="N85" s="202" t="str">
        <f t="shared" si="161"/>
        <v/>
      </c>
      <c r="O85" s="202" t="str">
        <f t="shared" si="161"/>
        <v/>
      </c>
      <c r="P85" s="202" t="str">
        <f t="shared" si="161"/>
        <v/>
      </c>
      <c r="Q85" s="202" t="str">
        <f t="shared" si="161"/>
        <v/>
      </c>
      <c r="R85" s="202" t="str">
        <f t="shared" si="161"/>
        <v/>
      </c>
      <c r="S85" s="202" t="str">
        <f t="shared" si="161"/>
        <v/>
      </c>
      <c r="T85" s="203">
        <f t="shared" si="134"/>
        <v>0</v>
      </c>
      <c r="U85" s="204"/>
      <c r="V85" s="205" t="str">
        <f t="shared" si="162"/>
        <v/>
      </c>
      <c r="W85" s="205" t="str">
        <f t="shared" si="162"/>
        <v/>
      </c>
      <c r="X85" s="205" t="str">
        <f t="shared" si="162"/>
        <v/>
      </c>
      <c r="Y85" s="205" t="str">
        <f t="shared" si="162"/>
        <v/>
      </c>
      <c r="Z85" s="205" t="str">
        <f t="shared" si="162"/>
        <v/>
      </c>
      <c r="AA85" s="205" t="str">
        <f t="shared" si="162"/>
        <v/>
      </c>
      <c r="AB85" s="205" t="str">
        <f t="shared" si="162"/>
        <v/>
      </c>
      <c r="AC85" s="205" t="str">
        <f t="shared" si="162"/>
        <v/>
      </c>
      <c r="AD85" s="205" t="str">
        <f t="shared" si="162"/>
        <v/>
      </c>
      <c r="AE85" s="205" t="str">
        <f t="shared" si="162"/>
        <v/>
      </c>
      <c r="AF85" s="205" t="str">
        <f t="shared" si="162"/>
        <v/>
      </c>
      <c r="AG85" s="203">
        <f t="shared" si="136"/>
        <v>0</v>
      </c>
      <c r="AN85" s="15">
        <v>3</v>
      </c>
      <c r="AO85" s="15">
        <v>1</v>
      </c>
      <c r="AP85" s="15">
        <v>8</v>
      </c>
      <c r="AQ85" s="17">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15">
        <f ca="1">COUNTIF(INDIRECT("H"&amp;(ROW()+12*(($AN85-1)*3+$AO85)-ROW())/12+5):INDIRECT("S"&amp;(ROW()+12*(($AN85-1)*3+$AO85)-ROW())/12+5),AQ85)</f>
        <v>0</v>
      </c>
      <c r="AS85" s="17">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15">
        <f ca="1">COUNTIF(INDIRECT("U"&amp;(ROW()+12*(($AN85-1)*3+$AO85)-ROW())/12+5):INDIRECT("AF"&amp;(ROW()+12*(($AN85-1)*3+$AO85)-ROW())/12+5),AS85)</f>
        <v>0</v>
      </c>
      <c r="AU85" s="15">
        <f ca="1">IF(AND(AQ85+AS85&gt;0,AR85+AT85&gt;0),COUNTIF(AU$6:AU84,"&gt;0")+1,0)</f>
        <v>0</v>
      </c>
      <c r="BE85" s="15">
        <v>2</v>
      </c>
      <c r="BF85" s="15" t="s">
        <v>101</v>
      </c>
      <c r="BG85" s="18">
        <f t="shared" ref="BG85:BR85" si="166">IF(BG84+BT84&gt;$AJ$27,1,0)</f>
        <v>0</v>
      </c>
      <c r="BH85" s="18">
        <f t="shared" si="166"/>
        <v>0</v>
      </c>
      <c r="BI85" s="18">
        <f t="shared" si="166"/>
        <v>0</v>
      </c>
      <c r="BJ85" s="18">
        <f t="shared" si="166"/>
        <v>0</v>
      </c>
      <c r="BK85" s="18">
        <f t="shared" si="166"/>
        <v>0</v>
      </c>
      <c r="BL85" s="18">
        <f t="shared" si="166"/>
        <v>0</v>
      </c>
      <c r="BM85" s="18">
        <f t="shared" si="166"/>
        <v>0</v>
      </c>
      <c r="BN85" s="18">
        <f t="shared" si="166"/>
        <v>0</v>
      </c>
      <c r="BO85" s="18">
        <f t="shared" si="166"/>
        <v>0</v>
      </c>
      <c r="BP85" s="18">
        <f t="shared" si="166"/>
        <v>0</v>
      </c>
      <c r="BQ85" s="18">
        <f t="shared" si="166"/>
        <v>0</v>
      </c>
      <c r="BR85" s="18">
        <f t="shared" si="166"/>
        <v>0</v>
      </c>
      <c r="BT85" s="18"/>
      <c r="BU85" s="18"/>
      <c r="BV85" s="18"/>
      <c r="BW85" s="18"/>
      <c r="BX85" s="18"/>
      <c r="BY85" s="18"/>
      <c r="BZ85" s="18"/>
      <c r="CA85" s="18"/>
      <c r="CB85" s="18"/>
      <c r="CC85" s="18"/>
      <c r="CD85" s="18"/>
      <c r="CE85" s="18"/>
    </row>
    <row r="86" spans="1:98">
      <c r="A86" s="464"/>
      <c r="B86" s="467"/>
      <c r="C86" s="472"/>
      <c r="D86" s="473"/>
      <c r="E86" s="471"/>
      <c r="F86" s="467"/>
      <c r="G86" s="206" t="s">
        <v>551</v>
      </c>
      <c r="H86" s="207"/>
      <c r="I86" s="208"/>
      <c r="J86" s="208"/>
      <c r="K86" s="208"/>
      <c r="L86" s="208"/>
      <c r="M86" s="208"/>
      <c r="N86" s="208"/>
      <c r="O86" s="208"/>
      <c r="P86" s="208"/>
      <c r="Q86" s="208"/>
      <c r="R86" s="208"/>
      <c r="S86" s="208"/>
      <c r="T86" s="209">
        <f t="shared" si="134"/>
        <v>0</v>
      </c>
      <c r="U86" s="210"/>
      <c r="V86" s="211"/>
      <c r="W86" s="211"/>
      <c r="X86" s="211"/>
      <c r="Y86" s="211"/>
      <c r="Z86" s="211"/>
      <c r="AA86" s="211"/>
      <c r="AB86" s="211"/>
      <c r="AC86" s="211"/>
      <c r="AD86" s="211"/>
      <c r="AE86" s="211"/>
      <c r="AF86" s="211"/>
      <c r="AG86" s="209">
        <f t="shared" si="136"/>
        <v>0</v>
      </c>
      <c r="AN86" s="15">
        <v>3</v>
      </c>
      <c r="AO86" s="15">
        <v>1</v>
      </c>
      <c r="AP86" s="15">
        <v>9</v>
      </c>
      <c r="AQ86" s="17">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15">
        <f ca="1">COUNTIF(INDIRECT("H"&amp;(ROW()+12*(($AN86-1)*3+$AO86)-ROW())/12+5):INDIRECT("S"&amp;(ROW()+12*(($AN86-1)*3+$AO86)-ROW())/12+5),AQ86)</f>
        <v>0</v>
      </c>
      <c r="AS86" s="17">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15">
        <f ca="1">COUNTIF(INDIRECT("U"&amp;(ROW()+12*(($AN86-1)*3+$AO86)-ROW())/12+5):INDIRECT("AF"&amp;(ROW()+12*(($AN86-1)*3+$AO86)-ROW())/12+5),AS86)</f>
        <v>0</v>
      </c>
      <c r="AU86" s="15">
        <f ca="1">IF(AND(AQ86+AS86&gt;0,AR86+AT86&gt;0),COUNTIF(AU$6:AU85,"&gt;0")+1,0)</f>
        <v>0</v>
      </c>
      <c r="BE86" s="15">
        <v>3</v>
      </c>
      <c r="BF86" s="19"/>
      <c r="BG86" s="18"/>
      <c r="BH86" s="18"/>
      <c r="BI86" s="18"/>
      <c r="BJ86" s="18"/>
      <c r="BK86" s="18"/>
      <c r="BL86" s="18"/>
      <c r="BM86" s="18"/>
      <c r="BN86" s="18"/>
      <c r="BO86" s="18"/>
      <c r="BP86" s="18"/>
      <c r="BQ86" s="18"/>
      <c r="BR86" s="18"/>
      <c r="BT86" s="18"/>
      <c r="BU86" s="18"/>
      <c r="BV86" s="18"/>
      <c r="BW86" s="18"/>
      <c r="BX86" s="18"/>
      <c r="BY86" s="18"/>
      <c r="BZ86" s="18"/>
      <c r="CA86" s="18"/>
      <c r="CB86" s="18"/>
      <c r="CC86" s="18"/>
      <c r="CD86" s="18"/>
      <c r="CE86" s="18"/>
    </row>
    <row r="87" spans="1:98">
      <c r="A87" s="462">
        <v>28</v>
      </c>
      <c r="B87" s="465"/>
      <c r="C87" s="465"/>
      <c r="D87" s="465"/>
      <c r="E87" s="469"/>
      <c r="F87" s="465"/>
      <c r="G87" s="194" t="s">
        <v>104</v>
      </c>
      <c r="H87" s="195"/>
      <c r="I87" s="196" t="str">
        <f t="shared" ref="I87:S88" si="167">IF(H87="","",H87)</f>
        <v/>
      </c>
      <c r="J87" s="196" t="str">
        <f t="shared" si="167"/>
        <v/>
      </c>
      <c r="K87" s="196" t="str">
        <f t="shared" si="167"/>
        <v/>
      </c>
      <c r="L87" s="196" t="str">
        <f t="shared" si="167"/>
        <v/>
      </c>
      <c r="M87" s="196" t="str">
        <f t="shared" si="167"/>
        <v/>
      </c>
      <c r="N87" s="196" t="str">
        <f t="shared" si="167"/>
        <v/>
      </c>
      <c r="O87" s="196" t="str">
        <f t="shared" si="167"/>
        <v/>
      </c>
      <c r="P87" s="196" t="str">
        <f t="shared" si="167"/>
        <v/>
      </c>
      <c r="Q87" s="196" t="str">
        <f t="shared" si="167"/>
        <v/>
      </c>
      <c r="R87" s="196" t="str">
        <f t="shared" si="167"/>
        <v/>
      </c>
      <c r="S87" s="196" t="str">
        <f t="shared" si="167"/>
        <v/>
      </c>
      <c r="T87" s="197">
        <f t="shared" si="134"/>
        <v>0</v>
      </c>
      <c r="U87" s="198"/>
      <c r="V87" s="199" t="str">
        <f t="shared" ref="V87:AF88" si="168">IF(U87="","",U87)</f>
        <v/>
      </c>
      <c r="W87" s="199" t="str">
        <f t="shared" si="168"/>
        <v/>
      </c>
      <c r="X87" s="199" t="str">
        <f t="shared" si="168"/>
        <v/>
      </c>
      <c r="Y87" s="199" t="str">
        <f t="shared" si="168"/>
        <v/>
      </c>
      <c r="Z87" s="199" t="str">
        <f t="shared" si="168"/>
        <v/>
      </c>
      <c r="AA87" s="199" t="str">
        <f t="shared" si="168"/>
        <v/>
      </c>
      <c r="AB87" s="199" t="str">
        <f t="shared" si="168"/>
        <v/>
      </c>
      <c r="AC87" s="199" t="str">
        <f t="shared" si="168"/>
        <v/>
      </c>
      <c r="AD87" s="199" t="str">
        <f t="shared" si="168"/>
        <v/>
      </c>
      <c r="AE87" s="199" t="str">
        <f t="shared" si="168"/>
        <v/>
      </c>
      <c r="AF87" s="199" t="str">
        <f t="shared" si="168"/>
        <v/>
      </c>
      <c r="AG87" s="197">
        <f t="shared" si="136"/>
        <v>0</v>
      </c>
      <c r="AN87" s="15">
        <v>3</v>
      </c>
      <c r="AO87" s="15">
        <v>1</v>
      </c>
      <c r="AP87" s="15">
        <v>10</v>
      </c>
      <c r="AQ87" s="17">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15">
        <f ca="1">COUNTIF(INDIRECT("H"&amp;(ROW()+12*(($AN87-1)*3+$AO87)-ROW())/12+5):INDIRECT("S"&amp;(ROW()+12*(($AN87-1)*3+$AO87)-ROW())/12+5),AQ87)</f>
        <v>0</v>
      </c>
      <c r="AS87" s="17">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15">
        <f ca="1">COUNTIF(INDIRECT("U"&amp;(ROW()+12*(($AN87-1)*3+$AO87)-ROW())/12+5):INDIRECT("AF"&amp;(ROW()+12*(($AN87-1)*3+$AO87)-ROW())/12+5),AS87)</f>
        <v>0</v>
      </c>
      <c r="AU87" s="15">
        <f ca="1">IF(AND(AQ87+AS87&gt;0,AR87+AT87&gt;0),COUNTIF(AU$6:AU86,"&gt;0")+1,0)</f>
        <v>0</v>
      </c>
      <c r="BE87" s="15">
        <v>1</v>
      </c>
      <c r="BG87" s="18">
        <f t="shared" ref="BG87:BR87" si="169">SUM(H87:H88)</f>
        <v>0</v>
      </c>
      <c r="BH87" s="18">
        <f t="shared" si="169"/>
        <v>0</v>
      </c>
      <c r="BI87" s="18">
        <f t="shared" si="169"/>
        <v>0</v>
      </c>
      <c r="BJ87" s="18">
        <f t="shared" si="169"/>
        <v>0</v>
      </c>
      <c r="BK87" s="18">
        <f t="shared" si="169"/>
        <v>0</v>
      </c>
      <c r="BL87" s="18">
        <f t="shared" si="169"/>
        <v>0</v>
      </c>
      <c r="BM87" s="18">
        <f t="shared" si="169"/>
        <v>0</v>
      </c>
      <c r="BN87" s="18">
        <f t="shared" si="169"/>
        <v>0</v>
      </c>
      <c r="BO87" s="18">
        <f t="shared" si="169"/>
        <v>0</v>
      </c>
      <c r="BP87" s="18">
        <f t="shared" si="169"/>
        <v>0</v>
      </c>
      <c r="BQ87" s="18">
        <f t="shared" si="169"/>
        <v>0</v>
      </c>
      <c r="BR87" s="18">
        <f t="shared" si="169"/>
        <v>0</v>
      </c>
      <c r="BT87" s="18">
        <f t="shared" ref="BT87:CE87" si="170">SUM(U87:U88)</f>
        <v>0</v>
      </c>
      <c r="BU87" s="18">
        <f t="shared" si="170"/>
        <v>0</v>
      </c>
      <c r="BV87" s="18">
        <f t="shared" si="170"/>
        <v>0</v>
      </c>
      <c r="BW87" s="18">
        <f t="shared" si="170"/>
        <v>0</v>
      </c>
      <c r="BX87" s="18">
        <f t="shared" si="170"/>
        <v>0</v>
      </c>
      <c r="BY87" s="18">
        <f t="shared" si="170"/>
        <v>0</v>
      </c>
      <c r="BZ87" s="18">
        <f t="shared" si="170"/>
        <v>0</v>
      </c>
      <c r="CA87" s="18">
        <f t="shared" si="170"/>
        <v>0</v>
      </c>
      <c r="CB87" s="18">
        <f t="shared" si="170"/>
        <v>0</v>
      </c>
      <c r="CC87" s="18">
        <f t="shared" si="170"/>
        <v>0</v>
      </c>
      <c r="CD87" s="18">
        <f t="shared" si="170"/>
        <v>0</v>
      </c>
      <c r="CE87" s="18">
        <f t="shared" si="170"/>
        <v>0</v>
      </c>
      <c r="CH87" s="19" t="s">
        <v>103</v>
      </c>
      <c r="CI87" s="18">
        <f t="shared" ref="CI87:CT87" si="171">IF(OR($D87="副園長",$D87="教頭",$D87="主任保育士",$D87="主幹教諭",$D87="主幹保育教諭"),0,BG87)</f>
        <v>0</v>
      </c>
      <c r="CJ87" s="18">
        <f t="shared" si="171"/>
        <v>0</v>
      </c>
      <c r="CK87" s="18">
        <f t="shared" si="171"/>
        <v>0</v>
      </c>
      <c r="CL87" s="18">
        <f t="shared" si="171"/>
        <v>0</v>
      </c>
      <c r="CM87" s="18">
        <f t="shared" si="171"/>
        <v>0</v>
      </c>
      <c r="CN87" s="18">
        <f t="shared" si="171"/>
        <v>0</v>
      </c>
      <c r="CO87" s="18">
        <f t="shared" si="171"/>
        <v>0</v>
      </c>
      <c r="CP87" s="18">
        <f t="shared" si="171"/>
        <v>0</v>
      </c>
      <c r="CQ87" s="18">
        <f t="shared" si="171"/>
        <v>0</v>
      </c>
      <c r="CR87" s="18">
        <f t="shared" si="171"/>
        <v>0</v>
      </c>
      <c r="CS87" s="18">
        <f t="shared" si="171"/>
        <v>0</v>
      </c>
      <c r="CT87" s="18">
        <f t="shared" si="171"/>
        <v>0</v>
      </c>
    </row>
    <row r="88" spans="1:98">
      <c r="A88" s="463"/>
      <c r="B88" s="466"/>
      <c r="C88" s="468"/>
      <c r="D88" s="468"/>
      <c r="E88" s="470"/>
      <c r="F88" s="466"/>
      <c r="G88" s="200" t="s">
        <v>102</v>
      </c>
      <c r="H88" s="201"/>
      <c r="I88" s="202" t="str">
        <f t="shared" si="167"/>
        <v/>
      </c>
      <c r="J88" s="202" t="str">
        <f t="shared" si="167"/>
        <v/>
      </c>
      <c r="K88" s="202" t="str">
        <f t="shared" si="167"/>
        <v/>
      </c>
      <c r="L88" s="202" t="str">
        <f t="shared" si="167"/>
        <v/>
      </c>
      <c r="M88" s="202" t="str">
        <f t="shared" si="167"/>
        <v/>
      </c>
      <c r="N88" s="202" t="str">
        <f t="shared" si="167"/>
        <v/>
      </c>
      <c r="O88" s="202" t="str">
        <f t="shared" si="167"/>
        <v/>
      </c>
      <c r="P88" s="202" t="str">
        <f t="shared" si="167"/>
        <v/>
      </c>
      <c r="Q88" s="202" t="str">
        <f t="shared" si="167"/>
        <v/>
      </c>
      <c r="R88" s="202" t="str">
        <f t="shared" si="167"/>
        <v/>
      </c>
      <c r="S88" s="202" t="str">
        <f t="shared" si="167"/>
        <v/>
      </c>
      <c r="T88" s="203">
        <f t="shared" si="134"/>
        <v>0</v>
      </c>
      <c r="U88" s="204"/>
      <c r="V88" s="205" t="str">
        <f t="shared" si="168"/>
        <v/>
      </c>
      <c r="W88" s="205" t="str">
        <f t="shared" si="168"/>
        <v/>
      </c>
      <c r="X88" s="205" t="str">
        <f t="shared" si="168"/>
        <v/>
      </c>
      <c r="Y88" s="205" t="str">
        <f t="shared" si="168"/>
        <v/>
      </c>
      <c r="Z88" s="205" t="str">
        <f t="shared" si="168"/>
        <v/>
      </c>
      <c r="AA88" s="205" t="str">
        <f t="shared" si="168"/>
        <v/>
      </c>
      <c r="AB88" s="205" t="str">
        <f t="shared" si="168"/>
        <v/>
      </c>
      <c r="AC88" s="205" t="str">
        <f t="shared" si="168"/>
        <v/>
      </c>
      <c r="AD88" s="205" t="str">
        <f t="shared" si="168"/>
        <v/>
      </c>
      <c r="AE88" s="205" t="str">
        <f t="shared" si="168"/>
        <v/>
      </c>
      <c r="AF88" s="205" t="str">
        <f t="shared" si="168"/>
        <v/>
      </c>
      <c r="AG88" s="203">
        <f t="shared" si="136"/>
        <v>0</v>
      </c>
      <c r="AN88" s="15">
        <v>3</v>
      </c>
      <c r="AO88" s="15">
        <v>1</v>
      </c>
      <c r="AP88" s="15">
        <v>11</v>
      </c>
      <c r="AQ88" s="17">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15">
        <f ca="1">COUNTIF(INDIRECT("H"&amp;(ROW()+12*(($AN88-1)*3+$AO88)-ROW())/12+5):INDIRECT("S"&amp;(ROW()+12*(($AN88-1)*3+$AO88)-ROW())/12+5),AQ88)</f>
        <v>0</v>
      </c>
      <c r="AS88" s="17">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15">
        <f ca="1">COUNTIF(INDIRECT("U"&amp;(ROW()+12*(($AN88-1)*3+$AO88)-ROW())/12+5):INDIRECT("AF"&amp;(ROW()+12*(($AN88-1)*3+$AO88)-ROW())/12+5),AS88)</f>
        <v>0</v>
      </c>
      <c r="AU88" s="15">
        <f ca="1">IF(AND(AQ88+AS88&gt;0,AR88+AT88&gt;0),COUNTIF(AU$6:AU87,"&gt;0")+1,0)</f>
        <v>0</v>
      </c>
      <c r="BE88" s="15">
        <v>2</v>
      </c>
      <c r="BF88" s="15" t="s">
        <v>101</v>
      </c>
      <c r="BG88" s="18">
        <f t="shared" ref="BG88:BR88" si="172">IF(BG87+BT87&gt;$AJ$27,1,0)</f>
        <v>0</v>
      </c>
      <c r="BH88" s="18">
        <f t="shared" si="172"/>
        <v>0</v>
      </c>
      <c r="BI88" s="18">
        <f t="shared" si="172"/>
        <v>0</v>
      </c>
      <c r="BJ88" s="18">
        <f t="shared" si="172"/>
        <v>0</v>
      </c>
      <c r="BK88" s="18">
        <f t="shared" si="172"/>
        <v>0</v>
      </c>
      <c r="BL88" s="18">
        <f t="shared" si="172"/>
        <v>0</v>
      </c>
      <c r="BM88" s="18">
        <f t="shared" si="172"/>
        <v>0</v>
      </c>
      <c r="BN88" s="18">
        <f t="shared" si="172"/>
        <v>0</v>
      </c>
      <c r="BO88" s="18">
        <f t="shared" si="172"/>
        <v>0</v>
      </c>
      <c r="BP88" s="18">
        <f t="shared" si="172"/>
        <v>0</v>
      </c>
      <c r="BQ88" s="18">
        <f t="shared" si="172"/>
        <v>0</v>
      </c>
      <c r="BR88" s="18">
        <f t="shared" si="172"/>
        <v>0</v>
      </c>
      <c r="BT88" s="18"/>
      <c r="BU88" s="18"/>
      <c r="BV88" s="18"/>
      <c r="BW88" s="18"/>
      <c r="BX88" s="18"/>
      <c r="BY88" s="18"/>
      <c r="BZ88" s="18"/>
      <c r="CA88" s="18"/>
      <c r="CB88" s="18"/>
      <c r="CC88" s="18"/>
      <c r="CD88" s="18"/>
      <c r="CE88" s="18"/>
    </row>
    <row r="89" spans="1:98">
      <c r="A89" s="464"/>
      <c r="B89" s="467"/>
      <c r="C89" s="472"/>
      <c r="D89" s="473"/>
      <c r="E89" s="471"/>
      <c r="F89" s="467"/>
      <c r="G89" s="206" t="s">
        <v>551</v>
      </c>
      <c r="H89" s="207"/>
      <c r="I89" s="208"/>
      <c r="J89" s="208"/>
      <c r="K89" s="208"/>
      <c r="L89" s="208"/>
      <c r="M89" s="208"/>
      <c r="N89" s="208"/>
      <c r="O89" s="208"/>
      <c r="P89" s="208"/>
      <c r="Q89" s="208"/>
      <c r="R89" s="208"/>
      <c r="S89" s="208"/>
      <c r="T89" s="209">
        <f t="shared" si="134"/>
        <v>0</v>
      </c>
      <c r="U89" s="210"/>
      <c r="V89" s="211"/>
      <c r="W89" s="211"/>
      <c r="X89" s="211"/>
      <c r="Y89" s="211"/>
      <c r="Z89" s="211"/>
      <c r="AA89" s="211"/>
      <c r="AB89" s="211"/>
      <c r="AC89" s="211"/>
      <c r="AD89" s="211"/>
      <c r="AE89" s="211"/>
      <c r="AF89" s="211"/>
      <c r="AG89" s="209">
        <f t="shared" si="136"/>
        <v>0</v>
      </c>
      <c r="AN89" s="15">
        <v>3</v>
      </c>
      <c r="AO89" s="15">
        <v>1</v>
      </c>
      <c r="AP89" s="15">
        <v>12</v>
      </c>
      <c r="AQ89" s="17">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15">
        <f ca="1">COUNTIF(INDIRECT("H"&amp;(ROW()+12*(($AN89-1)*3+$AO89)-ROW())/12+5):INDIRECT("S"&amp;(ROW()+12*(($AN89-1)*3+$AO89)-ROW())/12+5),AQ89)</f>
        <v>0</v>
      </c>
      <c r="AS89" s="17">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15">
        <f ca="1">COUNTIF(INDIRECT("U"&amp;(ROW()+12*(($AN89-1)*3+$AO89)-ROW())/12+5):INDIRECT("AF"&amp;(ROW()+12*(($AN89-1)*3+$AO89)-ROW())/12+5),AS89)</f>
        <v>0</v>
      </c>
      <c r="AU89" s="15">
        <f ca="1">IF(AND(AQ89+AS89&gt;0,AR89+AT89&gt;0),COUNTIF(AU$6:AU88,"&gt;0")+1,0)</f>
        <v>0</v>
      </c>
      <c r="BE89" s="15">
        <v>3</v>
      </c>
      <c r="BF89" s="19"/>
      <c r="BG89" s="18"/>
      <c r="BH89" s="18"/>
      <c r="BI89" s="18"/>
      <c r="BJ89" s="18"/>
      <c r="BK89" s="18"/>
      <c r="BL89" s="18"/>
      <c r="BM89" s="18"/>
      <c r="BN89" s="18"/>
      <c r="BO89" s="18"/>
      <c r="BP89" s="18"/>
      <c r="BQ89" s="18"/>
      <c r="BR89" s="18"/>
    </row>
    <row r="90" spans="1:98">
      <c r="A90" s="462">
        <v>29</v>
      </c>
      <c r="B90" s="465"/>
      <c r="C90" s="465"/>
      <c r="D90" s="465"/>
      <c r="E90" s="469"/>
      <c r="F90" s="465"/>
      <c r="G90" s="194" t="s">
        <v>104</v>
      </c>
      <c r="H90" s="195"/>
      <c r="I90" s="196" t="str">
        <f t="shared" ref="I90:S91" si="173">IF(H90="","",H90)</f>
        <v/>
      </c>
      <c r="J90" s="196" t="str">
        <f t="shared" si="173"/>
        <v/>
      </c>
      <c r="K90" s="196" t="str">
        <f t="shared" si="173"/>
        <v/>
      </c>
      <c r="L90" s="196" t="str">
        <f t="shared" si="173"/>
        <v/>
      </c>
      <c r="M90" s="196" t="str">
        <f t="shared" si="173"/>
        <v/>
      </c>
      <c r="N90" s="196" t="str">
        <f t="shared" si="173"/>
        <v/>
      </c>
      <c r="O90" s="196" t="str">
        <f t="shared" si="173"/>
        <v/>
      </c>
      <c r="P90" s="196" t="str">
        <f t="shared" si="173"/>
        <v/>
      </c>
      <c r="Q90" s="196" t="str">
        <f t="shared" si="173"/>
        <v/>
      </c>
      <c r="R90" s="196" t="str">
        <f t="shared" si="173"/>
        <v/>
      </c>
      <c r="S90" s="196" t="str">
        <f t="shared" si="173"/>
        <v/>
      </c>
      <c r="T90" s="197">
        <f t="shared" si="134"/>
        <v>0</v>
      </c>
      <c r="U90" s="198"/>
      <c r="V90" s="199" t="str">
        <f t="shared" ref="V90:AF91" si="174">IF(U90="","",U90)</f>
        <v/>
      </c>
      <c r="W90" s="199" t="str">
        <f t="shared" si="174"/>
        <v/>
      </c>
      <c r="X90" s="199" t="str">
        <f t="shared" si="174"/>
        <v/>
      </c>
      <c r="Y90" s="199" t="str">
        <f t="shared" si="174"/>
        <v/>
      </c>
      <c r="Z90" s="199" t="str">
        <f t="shared" si="174"/>
        <v/>
      </c>
      <c r="AA90" s="199" t="str">
        <f t="shared" si="174"/>
        <v/>
      </c>
      <c r="AB90" s="199" t="str">
        <f t="shared" si="174"/>
        <v/>
      </c>
      <c r="AC90" s="199" t="str">
        <f t="shared" si="174"/>
        <v/>
      </c>
      <c r="AD90" s="199" t="str">
        <f t="shared" si="174"/>
        <v/>
      </c>
      <c r="AE90" s="199" t="str">
        <f t="shared" si="174"/>
        <v/>
      </c>
      <c r="AF90" s="199" t="str">
        <f t="shared" si="174"/>
        <v/>
      </c>
      <c r="AG90" s="197">
        <f t="shared" si="136"/>
        <v>0</v>
      </c>
      <c r="AN90" s="15">
        <v>3</v>
      </c>
      <c r="AO90" s="15">
        <v>2</v>
      </c>
      <c r="AP90" s="15">
        <v>1</v>
      </c>
      <c r="AQ90" s="17">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15">
        <f ca="1">COUNTIF(INDIRECT("H"&amp;(ROW()+12*(($AN90-1)*3+$AO90)-ROW())/12+5):INDIRECT("S"&amp;(ROW()+12*(($AN90-1)*3+$AO90)-ROW())/12+5),AQ90)</f>
        <v>0</v>
      </c>
      <c r="AS90" s="17">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15">
        <f ca="1">COUNTIF(INDIRECT("U"&amp;(ROW()+12*(($AN90-1)*3+$AO90)-ROW())/12+5):INDIRECT("AF"&amp;(ROW()+12*(($AN90-1)*3+$AO90)-ROW())/12+5),AS90)</f>
        <v>0</v>
      </c>
      <c r="AU90" s="15">
        <f ca="1">IF(AND(AQ90+AS90&gt;0,AR90+AT90&gt;0),COUNTIF(AU$6:AU89,"&gt;0")+1,0)</f>
        <v>0</v>
      </c>
      <c r="BE90" s="15">
        <v>1</v>
      </c>
      <c r="BG90" s="18">
        <f t="shared" ref="BG90:BR90" si="175">SUM(H90:H91)</f>
        <v>0</v>
      </c>
      <c r="BH90" s="18">
        <f t="shared" si="175"/>
        <v>0</v>
      </c>
      <c r="BI90" s="18">
        <f t="shared" si="175"/>
        <v>0</v>
      </c>
      <c r="BJ90" s="18">
        <f t="shared" si="175"/>
        <v>0</v>
      </c>
      <c r="BK90" s="18">
        <f t="shared" si="175"/>
        <v>0</v>
      </c>
      <c r="BL90" s="18">
        <f t="shared" si="175"/>
        <v>0</v>
      </c>
      <c r="BM90" s="18">
        <f t="shared" si="175"/>
        <v>0</v>
      </c>
      <c r="BN90" s="18">
        <f t="shared" si="175"/>
        <v>0</v>
      </c>
      <c r="BO90" s="18">
        <f t="shared" si="175"/>
        <v>0</v>
      </c>
      <c r="BP90" s="18">
        <f t="shared" si="175"/>
        <v>0</v>
      </c>
      <c r="BQ90" s="18">
        <f t="shared" si="175"/>
        <v>0</v>
      </c>
      <c r="BR90" s="18">
        <f t="shared" si="175"/>
        <v>0</v>
      </c>
      <c r="BT90" s="18">
        <f t="shared" ref="BT90:CE90" si="176">SUM(U90:U91)</f>
        <v>0</v>
      </c>
      <c r="BU90" s="18">
        <f t="shared" si="176"/>
        <v>0</v>
      </c>
      <c r="BV90" s="18">
        <f t="shared" si="176"/>
        <v>0</v>
      </c>
      <c r="BW90" s="18">
        <f t="shared" si="176"/>
        <v>0</v>
      </c>
      <c r="BX90" s="18">
        <f t="shared" si="176"/>
        <v>0</v>
      </c>
      <c r="BY90" s="18">
        <f t="shared" si="176"/>
        <v>0</v>
      </c>
      <c r="BZ90" s="18">
        <f t="shared" si="176"/>
        <v>0</v>
      </c>
      <c r="CA90" s="18">
        <f t="shared" si="176"/>
        <v>0</v>
      </c>
      <c r="CB90" s="18">
        <f t="shared" si="176"/>
        <v>0</v>
      </c>
      <c r="CC90" s="18">
        <f t="shared" si="176"/>
        <v>0</v>
      </c>
      <c r="CD90" s="18">
        <f t="shared" si="176"/>
        <v>0</v>
      </c>
      <c r="CE90" s="18">
        <f t="shared" si="176"/>
        <v>0</v>
      </c>
      <c r="CH90" s="19" t="s">
        <v>103</v>
      </c>
      <c r="CI90" s="18">
        <f t="shared" ref="CI90:CT90" si="177">IF(OR($D90="副園長",$D90="教頭",$D90="主任保育士",$D90="主幹教諭",$D90="主幹保育教諭"),0,BG90)</f>
        <v>0</v>
      </c>
      <c r="CJ90" s="18">
        <f t="shared" si="177"/>
        <v>0</v>
      </c>
      <c r="CK90" s="18">
        <f t="shared" si="177"/>
        <v>0</v>
      </c>
      <c r="CL90" s="18">
        <f t="shared" si="177"/>
        <v>0</v>
      </c>
      <c r="CM90" s="18">
        <f t="shared" si="177"/>
        <v>0</v>
      </c>
      <c r="CN90" s="18">
        <f t="shared" si="177"/>
        <v>0</v>
      </c>
      <c r="CO90" s="18">
        <f t="shared" si="177"/>
        <v>0</v>
      </c>
      <c r="CP90" s="18">
        <f t="shared" si="177"/>
        <v>0</v>
      </c>
      <c r="CQ90" s="18">
        <f t="shared" si="177"/>
        <v>0</v>
      </c>
      <c r="CR90" s="18">
        <f t="shared" si="177"/>
        <v>0</v>
      </c>
      <c r="CS90" s="18">
        <f t="shared" si="177"/>
        <v>0</v>
      </c>
      <c r="CT90" s="18">
        <f t="shared" si="177"/>
        <v>0</v>
      </c>
    </row>
    <row r="91" spans="1:98">
      <c r="A91" s="463"/>
      <c r="B91" s="466"/>
      <c r="C91" s="468"/>
      <c r="D91" s="468"/>
      <c r="E91" s="470"/>
      <c r="F91" s="466"/>
      <c r="G91" s="200" t="s">
        <v>102</v>
      </c>
      <c r="H91" s="201"/>
      <c r="I91" s="202" t="str">
        <f t="shared" si="173"/>
        <v/>
      </c>
      <c r="J91" s="202" t="str">
        <f t="shared" si="173"/>
        <v/>
      </c>
      <c r="K91" s="202" t="str">
        <f t="shared" si="173"/>
        <v/>
      </c>
      <c r="L91" s="202" t="str">
        <f t="shared" si="173"/>
        <v/>
      </c>
      <c r="M91" s="202" t="str">
        <f t="shared" si="173"/>
        <v/>
      </c>
      <c r="N91" s="202" t="str">
        <f t="shared" si="173"/>
        <v/>
      </c>
      <c r="O91" s="202" t="str">
        <f t="shared" si="173"/>
        <v/>
      </c>
      <c r="P91" s="202" t="str">
        <f t="shared" si="173"/>
        <v/>
      </c>
      <c r="Q91" s="202" t="str">
        <f t="shared" si="173"/>
        <v/>
      </c>
      <c r="R91" s="202" t="str">
        <f t="shared" si="173"/>
        <v/>
      </c>
      <c r="S91" s="202" t="str">
        <f t="shared" si="173"/>
        <v/>
      </c>
      <c r="T91" s="203">
        <f t="shared" si="134"/>
        <v>0</v>
      </c>
      <c r="U91" s="204"/>
      <c r="V91" s="205" t="str">
        <f t="shared" si="174"/>
        <v/>
      </c>
      <c r="W91" s="205" t="str">
        <f t="shared" si="174"/>
        <v/>
      </c>
      <c r="X91" s="205" t="str">
        <f t="shared" si="174"/>
        <v/>
      </c>
      <c r="Y91" s="205" t="str">
        <f t="shared" si="174"/>
        <v/>
      </c>
      <c r="Z91" s="205" t="str">
        <f t="shared" si="174"/>
        <v/>
      </c>
      <c r="AA91" s="205" t="str">
        <f t="shared" si="174"/>
        <v/>
      </c>
      <c r="AB91" s="205" t="str">
        <f t="shared" si="174"/>
        <v/>
      </c>
      <c r="AC91" s="205" t="str">
        <f t="shared" si="174"/>
        <v/>
      </c>
      <c r="AD91" s="205" t="str">
        <f t="shared" si="174"/>
        <v/>
      </c>
      <c r="AE91" s="205" t="str">
        <f t="shared" si="174"/>
        <v/>
      </c>
      <c r="AF91" s="205" t="str">
        <f t="shared" si="174"/>
        <v/>
      </c>
      <c r="AG91" s="203">
        <f t="shared" si="136"/>
        <v>0</v>
      </c>
      <c r="AN91" s="15">
        <v>3</v>
      </c>
      <c r="AO91" s="15">
        <v>2</v>
      </c>
      <c r="AP91" s="15">
        <v>2</v>
      </c>
      <c r="AQ91" s="17">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15">
        <f ca="1">COUNTIF(INDIRECT("H"&amp;(ROW()+12*(($AN91-1)*3+$AO91)-ROW())/12+5):INDIRECT("S"&amp;(ROW()+12*(($AN91-1)*3+$AO91)-ROW())/12+5),AQ91)</f>
        <v>0</v>
      </c>
      <c r="AS91" s="17">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15">
        <f ca="1">COUNTIF(INDIRECT("U"&amp;(ROW()+12*(($AN91-1)*3+$AO91)-ROW())/12+5):INDIRECT("AF"&amp;(ROW()+12*(($AN91-1)*3+$AO91)-ROW())/12+5),AS91)</f>
        <v>0</v>
      </c>
      <c r="AU91" s="15">
        <f ca="1">IF(AND(AQ91+AS91&gt;0,AR91+AT91&gt;0),COUNTIF(AU$6:AU90,"&gt;0")+1,0)</f>
        <v>0</v>
      </c>
      <c r="BE91" s="15">
        <v>2</v>
      </c>
      <c r="BF91" s="15" t="s">
        <v>101</v>
      </c>
      <c r="BG91" s="18">
        <f t="shared" ref="BG91:BR91" si="178">IF(BG90+BT90&gt;$AJ$27,1,0)</f>
        <v>0</v>
      </c>
      <c r="BH91" s="18">
        <f t="shared" si="178"/>
        <v>0</v>
      </c>
      <c r="BI91" s="18">
        <f t="shared" si="178"/>
        <v>0</v>
      </c>
      <c r="BJ91" s="18">
        <f t="shared" si="178"/>
        <v>0</v>
      </c>
      <c r="BK91" s="18">
        <f t="shared" si="178"/>
        <v>0</v>
      </c>
      <c r="BL91" s="18">
        <f t="shared" si="178"/>
        <v>0</v>
      </c>
      <c r="BM91" s="18">
        <f t="shared" si="178"/>
        <v>0</v>
      </c>
      <c r="BN91" s="18">
        <f t="shared" si="178"/>
        <v>0</v>
      </c>
      <c r="BO91" s="18">
        <f t="shared" si="178"/>
        <v>0</v>
      </c>
      <c r="BP91" s="18">
        <f t="shared" si="178"/>
        <v>0</v>
      </c>
      <c r="BQ91" s="18">
        <f t="shared" si="178"/>
        <v>0</v>
      </c>
      <c r="BR91" s="18">
        <f t="shared" si="178"/>
        <v>0</v>
      </c>
      <c r="BT91" s="18"/>
      <c r="BU91" s="18"/>
      <c r="BV91" s="18"/>
      <c r="BW91" s="18"/>
      <c r="BX91" s="18"/>
      <c r="BY91" s="18"/>
      <c r="BZ91" s="18"/>
      <c r="CA91" s="18"/>
      <c r="CB91" s="18"/>
      <c r="CC91" s="18"/>
      <c r="CD91" s="18"/>
      <c r="CE91" s="18"/>
    </row>
    <row r="92" spans="1:98">
      <c r="A92" s="464"/>
      <c r="B92" s="467"/>
      <c r="C92" s="472"/>
      <c r="D92" s="473"/>
      <c r="E92" s="471"/>
      <c r="F92" s="467"/>
      <c r="G92" s="206" t="s">
        <v>551</v>
      </c>
      <c r="H92" s="207"/>
      <c r="I92" s="208"/>
      <c r="J92" s="208"/>
      <c r="K92" s="208"/>
      <c r="L92" s="208"/>
      <c r="M92" s="208"/>
      <c r="N92" s="208"/>
      <c r="O92" s="208"/>
      <c r="P92" s="208"/>
      <c r="Q92" s="208"/>
      <c r="R92" s="208"/>
      <c r="S92" s="208"/>
      <c r="T92" s="209">
        <f t="shared" si="134"/>
        <v>0</v>
      </c>
      <c r="U92" s="210"/>
      <c r="V92" s="211"/>
      <c r="W92" s="211"/>
      <c r="X92" s="211"/>
      <c r="Y92" s="211"/>
      <c r="Z92" s="211"/>
      <c r="AA92" s="211"/>
      <c r="AB92" s="211"/>
      <c r="AC92" s="211"/>
      <c r="AD92" s="211"/>
      <c r="AE92" s="211"/>
      <c r="AF92" s="211"/>
      <c r="AG92" s="209">
        <f t="shared" si="136"/>
        <v>0</v>
      </c>
      <c r="AN92" s="15">
        <v>3</v>
      </c>
      <c r="AO92" s="15">
        <v>2</v>
      </c>
      <c r="AP92" s="15">
        <v>3</v>
      </c>
      <c r="AQ92" s="17">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15">
        <f ca="1">COUNTIF(INDIRECT("H"&amp;(ROW()+12*(($AN92-1)*3+$AO92)-ROW())/12+5):INDIRECT("S"&amp;(ROW()+12*(($AN92-1)*3+$AO92)-ROW())/12+5),AQ92)</f>
        <v>0</v>
      </c>
      <c r="AS92" s="17">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15">
        <f ca="1">COUNTIF(INDIRECT("U"&amp;(ROW()+12*(($AN92-1)*3+$AO92)-ROW())/12+5):INDIRECT("AF"&amp;(ROW()+12*(($AN92-1)*3+$AO92)-ROW())/12+5),AS92)</f>
        <v>0</v>
      </c>
      <c r="AU92" s="15">
        <f ca="1">IF(AND(AQ92+AS92&gt;0,AR92+AT92&gt;0),COUNTIF(AU$6:AU91,"&gt;0")+1,0)</f>
        <v>0</v>
      </c>
      <c r="BE92" s="15">
        <v>3</v>
      </c>
      <c r="BF92" s="19"/>
      <c r="BG92" s="18"/>
      <c r="BH92" s="18"/>
      <c r="BI92" s="18"/>
      <c r="BJ92" s="18"/>
      <c r="BK92" s="18"/>
      <c r="BL92" s="18"/>
      <c r="BM92" s="18"/>
      <c r="BN92" s="18"/>
      <c r="BO92" s="18"/>
      <c r="BP92" s="18"/>
      <c r="BQ92" s="18"/>
      <c r="BR92" s="18"/>
      <c r="BT92" s="18"/>
      <c r="BU92" s="18"/>
      <c r="BV92" s="18"/>
      <c r="BW92" s="18"/>
      <c r="BX92" s="18"/>
      <c r="BY92" s="18"/>
      <c r="BZ92" s="18"/>
      <c r="CA92" s="18"/>
      <c r="CB92" s="18"/>
      <c r="CC92" s="18"/>
      <c r="CD92" s="18"/>
      <c r="CE92" s="18"/>
    </row>
    <row r="93" spans="1:98">
      <c r="A93" s="462">
        <v>30</v>
      </c>
      <c r="B93" s="465"/>
      <c r="C93" s="465"/>
      <c r="D93" s="465"/>
      <c r="E93" s="469"/>
      <c r="F93" s="465"/>
      <c r="G93" s="194" t="s">
        <v>104</v>
      </c>
      <c r="H93" s="195"/>
      <c r="I93" s="196" t="str">
        <f t="shared" ref="I93:S94" si="179">IF(H93="","",H93)</f>
        <v/>
      </c>
      <c r="J93" s="196" t="str">
        <f t="shared" si="179"/>
        <v/>
      </c>
      <c r="K93" s="196" t="str">
        <f t="shared" si="179"/>
        <v/>
      </c>
      <c r="L93" s="196" t="str">
        <f t="shared" si="179"/>
        <v/>
      </c>
      <c r="M93" s="196" t="str">
        <f t="shared" si="179"/>
        <v/>
      </c>
      <c r="N93" s="196" t="str">
        <f t="shared" si="179"/>
        <v/>
      </c>
      <c r="O93" s="196" t="str">
        <f t="shared" si="179"/>
        <v/>
      </c>
      <c r="P93" s="196" t="str">
        <f t="shared" si="179"/>
        <v/>
      </c>
      <c r="Q93" s="196" t="str">
        <f t="shared" si="179"/>
        <v/>
      </c>
      <c r="R93" s="196" t="str">
        <f t="shared" si="179"/>
        <v/>
      </c>
      <c r="S93" s="196" t="str">
        <f t="shared" si="179"/>
        <v/>
      </c>
      <c r="T93" s="197">
        <f t="shared" si="134"/>
        <v>0</v>
      </c>
      <c r="U93" s="198"/>
      <c r="V93" s="199" t="str">
        <f t="shared" ref="V93:AF94" si="180">IF(U93="","",U93)</f>
        <v/>
      </c>
      <c r="W93" s="199" t="str">
        <f t="shared" si="180"/>
        <v/>
      </c>
      <c r="X93" s="199" t="str">
        <f t="shared" si="180"/>
        <v/>
      </c>
      <c r="Y93" s="199" t="str">
        <f t="shared" si="180"/>
        <v/>
      </c>
      <c r="Z93" s="199" t="str">
        <f t="shared" si="180"/>
        <v/>
      </c>
      <c r="AA93" s="199" t="str">
        <f t="shared" si="180"/>
        <v/>
      </c>
      <c r="AB93" s="199" t="str">
        <f t="shared" si="180"/>
        <v/>
      </c>
      <c r="AC93" s="199" t="str">
        <f t="shared" si="180"/>
        <v/>
      </c>
      <c r="AD93" s="199" t="str">
        <f t="shared" si="180"/>
        <v/>
      </c>
      <c r="AE93" s="199" t="str">
        <f t="shared" si="180"/>
        <v/>
      </c>
      <c r="AF93" s="199" t="str">
        <f t="shared" si="180"/>
        <v/>
      </c>
      <c r="AG93" s="197">
        <f t="shared" si="136"/>
        <v>0</v>
      </c>
      <c r="AN93" s="15">
        <v>3</v>
      </c>
      <c r="AO93" s="15">
        <v>2</v>
      </c>
      <c r="AP93" s="15">
        <v>4</v>
      </c>
      <c r="AQ93" s="17">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15">
        <f ca="1">COUNTIF(INDIRECT("H"&amp;(ROW()+12*(($AN93-1)*3+$AO93)-ROW())/12+5):INDIRECT("S"&amp;(ROW()+12*(($AN93-1)*3+$AO93)-ROW())/12+5),AQ93)</f>
        <v>0</v>
      </c>
      <c r="AS93" s="17">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15">
        <f ca="1">COUNTIF(INDIRECT("U"&amp;(ROW()+12*(($AN93-1)*3+$AO93)-ROW())/12+5):INDIRECT("AF"&amp;(ROW()+12*(($AN93-1)*3+$AO93)-ROW())/12+5),AS93)</f>
        <v>0</v>
      </c>
      <c r="AU93" s="15">
        <f ca="1">IF(AND(AQ93+AS93&gt;0,AR93+AT93&gt;0),COUNTIF(AU$6:AU92,"&gt;0")+1,0)</f>
        <v>0</v>
      </c>
      <c r="BE93" s="15">
        <v>1</v>
      </c>
      <c r="BG93" s="18">
        <f t="shared" ref="BG93:BR93" si="181">SUM(H93:H94)</f>
        <v>0</v>
      </c>
      <c r="BH93" s="18">
        <f t="shared" si="181"/>
        <v>0</v>
      </c>
      <c r="BI93" s="18">
        <f t="shared" si="181"/>
        <v>0</v>
      </c>
      <c r="BJ93" s="18">
        <f t="shared" si="181"/>
        <v>0</v>
      </c>
      <c r="BK93" s="18">
        <f t="shared" si="181"/>
        <v>0</v>
      </c>
      <c r="BL93" s="18">
        <f t="shared" si="181"/>
        <v>0</v>
      </c>
      <c r="BM93" s="18">
        <f t="shared" si="181"/>
        <v>0</v>
      </c>
      <c r="BN93" s="18">
        <f t="shared" si="181"/>
        <v>0</v>
      </c>
      <c r="BO93" s="18">
        <f t="shared" si="181"/>
        <v>0</v>
      </c>
      <c r="BP93" s="18">
        <f t="shared" si="181"/>
        <v>0</v>
      </c>
      <c r="BQ93" s="18">
        <f t="shared" si="181"/>
        <v>0</v>
      </c>
      <c r="BR93" s="18">
        <f t="shared" si="181"/>
        <v>0</v>
      </c>
      <c r="BT93" s="18">
        <f t="shared" ref="BT93:CE93" si="182">SUM(U93:U94)</f>
        <v>0</v>
      </c>
      <c r="BU93" s="18">
        <f t="shared" si="182"/>
        <v>0</v>
      </c>
      <c r="BV93" s="18">
        <f t="shared" si="182"/>
        <v>0</v>
      </c>
      <c r="BW93" s="18">
        <f t="shared" si="182"/>
        <v>0</v>
      </c>
      <c r="BX93" s="18">
        <f t="shared" si="182"/>
        <v>0</v>
      </c>
      <c r="BY93" s="18">
        <f t="shared" si="182"/>
        <v>0</v>
      </c>
      <c r="BZ93" s="18">
        <f t="shared" si="182"/>
        <v>0</v>
      </c>
      <c r="CA93" s="18">
        <f t="shared" si="182"/>
        <v>0</v>
      </c>
      <c r="CB93" s="18">
        <f t="shared" si="182"/>
        <v>0</v>
      </c>
      <c r="CC93" s="18">
        <f t="shared" si="182"/>
        <v>0</v>
      </c>
      <c r="CD93" s="18">
        <f t="shared" si="182"/>
        <v>0</v>
      </c>
      <c r="CE93" s="18">
        <f t="shared" si="182"/>
        <v>0</v>
      </c>
      <c r="CH93" s="19" t="s">
        <v>103</v>
      </c>
      <c r="CI93" s="18">
        <f t="shared" ref="CI93:CT93" si="183">IF(OR($D93="副園長",$D93="教頭",$D93="主任保育士",$D93="主幹教諭",$D93="主幹保育教諭"),0,BG93)</f>
        <v>0</v>
      </c>
      <c r="CJ93" s="18">
        <f t="shared" si="183"/>
        <v>0</v>
      </c>
      <c r="CK93" s="18">
        <f t="shared" si="183"/>
        <v>0</v>
      </c>
      <c r="CL93" s="18">
        <f t="shared" si="183"/>
        <v>0</v>
      </c>
      <c r="CM93" s="18">
        <f t="shared" si="183"/>
        <v>0</v>
      </c>
      <c r="CN93" s="18">
        <f t="shared" si="183"/>
        <v>0</v>
      </c>
      <c r="CO93" s="18">
        <f t="shared" si="183"/>
        <v>0</v>
      </c>
      <c r="CP93" s="18">
        <f t="shared" si="183"/>
        <v>0</v>
      </c>
      <c r="CQ93" s="18">
        <f t="shared" si="183"/>
        <v>0</v>
      </c>
      <c r="CR93" s="18">
        <f t="shared" si="183"/>
        <v>0</v>
      </c>
      <c r="CS93" s="18">
        <f t="shared" si="183"/>
        <v>0</v>
      </c>
      <c r="CT93" s="18">
        <f t="shared" si="183"/>
        <v>0</v>
      </c>
    </row>
    <row r="94" spans="1:98">
      <c r="A94" s="463"/>
      <c r="B94" s="466"/>
      <c r="C94" s="468"/>
      <c r="D94" s="468"/>
      <c r="E94" s="470"/>
      <c r="F94" s="466"/>
      <c r="G94" s="200" t="s">
        <v>102</v>
      </c>
      <c r="H94" s="201"/>
      <c r="I94" s="202" t="str">
        <f t="shared" si="179"/>
        <v/>
      </c>
      <c r="J94" s="202" t="str">
        <f t="shared" si="179"/>
        <v/>
      </c>
      <c r="K94" s="202" t="str">
        <f t="shared" si="179"/>
        <v/>
      </c>
      <c r="L94" s="202" t="str">
        <f t="shared" si="179"/>
        <v/>
      </c>
      <c r="M94" s="202" t="str">
        <f t="shared" si="179"/>
        <v/>
      </c>
      <c r="N94" s="202" t="str">
        <f t="shared" si="179"/>
        <v/>
      </c>
      <c r="O94" s="202" t="str">
        <f t="shared" si="179"/>
        <v/>
      </c>
      <c r="P94" s="202" t="str">
        <f t="shared" si="179"/>
        <v/>
      </c>
      <c r="Q94" s="202" t="str">
        <f t="shared" si="179"/>
        <v/>
      </c>
      <c r="R94" s="202" t="str">
        <f t="shared" si="179"/>
        <v/>
      </c>
      <c r="S94" s="202" t="str">
        <f t="shared" si="179"/>
        <v/>
      </c>
      <c r="T94" s="203">
        <f t="shared" si="134"/>
        <v>0</v>
      </c>
      <c r="U94" s="204"/>
      <c r="V94" s="205" t="str">
        <f t="shared" si="180"/>
        <v/>
      </c>
      <c r="W94" s="205" t="str">
        <f t="shared" si="180"/>
        <v/>
      </c>
      <c r="X94" s="205" t="str">
        <f t="shared" si="180"/>
        <v/>
      </c>
      <c r="Y94" s="205" t="str">
        <f t="shared" si="180"/>
        <v/>
      </c>
      <c r="Z94" s="205" t="str">
        <f t="shared" si="180"/>
        <v/>
      </c>
      <c r="AA94" s="205" t="str">
        <f t="shared" si="180"/>
        <v/>
      </c>
      <c r="AB94" s="205" t="str">
        <f t="shared" si="180"/>
        <v/>
      </c>
      <c r="AC94" s="205" t="str">
        <f t="shared" si="180"/>
        <v/>
      </c>
      <c r="AD94" s="205" t="str">
        <f t="shared" si="180"/>
        <v/>
      </c>
      <c r="AE94" s="205" t="str">
        <f t="shared" si="180"/>
        <v/>
      </c>
      <c r="AF94" s="205" t="str">
        <f t="shared" si="180"/>
        <v/>
      </c>
      <c r="AG94" s="203">
        <f t="shared" si="136"/>
        <v>0</v>
      </c>
      <c r="AN94" s="15">
        <v>3</v>
      </c>
      <c r="AO94" s="15">
        <v>2</v>
      </c>
      <c r="AP94" s="15">
        <v>5</v>
      </c>
      <c r="AQ94" s="17">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15">
        <f ca="1">COUNTIF(INDIRECT("H"&amp;(ROW()+12*(($AN94-1)*3+$AO94)-ROW())/12+5):INDIRECT("S"&amp;(ROW()+12*(($AN94-1)*3+$AO94)-ROW())/12+5),AQ94)</f>
        <v>0</v>
      </c>
      <c r="AS94" s="17">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15">
        <f ca="1">COUNTIF(INDIRECT("U"&amp;(ROW()+12*(($AN94-1)*3+$AO94)-ROW())/12+5):INDIRECT("AF"&amp;(ROW()+12*(($AN94-1)*3+$AO94)-ROW())/12+5),AS94)</f>
        <v>0</v>
      </c>
      <c r="AU94" s="15">
        <f ca="1">IF(AND(AQ94+AS94&gt;0,AR94+AT94&gt;0),COUNTIF(AU$6:AU93,"&gt;0")+1,0)</f>
        <v>0</v>
      </c>
      <c r="BE94" s="15">
        <v>2</v>
      </c>
      <c r="BF94" s="15" t="s">
        <v>101</v>
      </c>
      <c r="BG94" s="18">
        <f t="shared" ref="BG94:BR94" si="184">IF(BG93+BT93&gt;$AJ$27,1,0)</f>
        <v>0</v>
      </c>
      <c r="BH94" s="18">
        <f t="shared" si="184"/>
        <v>0</v>
      </c>
      <c r="BI94" s="18">
        <f t="shared" si="184"/>
        <v>0</v>
      </c>
      <c r="BJ94" s="18">
        <f t="shared" si="184"/>
        <v>0</v>
      </c>
      <c r="BK94" s="18">
        <f t="shared" si="184"/>
        <v>0</v>
      </c>
      <c r="BL94" s="18">
        <f t="shared" si="184"/>
        <v>0</v>
      </c>
      <c r="BM94" s="18">
        <f t="shared" si="184"/>
        <v>0</v>
      </c>
      <c r="BN94" s="18">
        <f t="shared" si="184"/>
        <v>0</v>
      </c>
      <c r="BO94" s="18">
        <f t="shared" si="184"/>
        <v>0</v>
      </c>
      <c r="BP94" s="18">
        <f t="shared" si="184"/>
        <v>0</v>
      </c>
      <c r="BQ94" s="18">
        <f t="shared" si="184"/>
        <v>0</v>
      </c>
      <c r="BR94" s="18">
        <f t="shared" si="184"/>
        <v>0</v>
      </c>
    </row>
    <row r="95" spans="1:98">
      <c r="A95" s="464"/>
      <c r="B95" s="467"/>
      <c r="C95" s="472"/>
      <c r="D95" s="473"/>
      <c r="E95" s="471"/>
      <c r="F95" s="467"/>
      <c r="G95" s="206" t="s">
        <v>551</v>
      </c>
      <c r="H95" s="207"/>
      <c r="I95" s="208"/>
      <c r="J95" s="208"/>
      <c r="K95" s="208"/>
      <c r="L95" s="208"/>
      <c r="M95" s="208"/>
      <c r="N95" s="208"/>
      <c r="O95" s="208"/>
      <c r="P95" s="208"/>
      <c r="Q95" s="208"/>
      <c r="R95" s="208"/>
      <c r="S95" s="208"/>
      <c r="T95" s="209">
        <f t="shared" si="134"/>
        <v>0</v>
      </c>
      <c r="U95" s="210"/>
      <c r="V95" s="211"/>
      <c r="W95" s="211"/>
      <c r="X95" s="211"/>
      <c r="Y95" s="211"/>
      <c r="Z95" s="211"/>
      <c r="AA95" s="211"/>
      <c r="AB95" s="211"/>
      <c r="AC95" s="211"/>
      <c r="AD95" s="211"/>
      <c r="AE95" s="211"/>
      <c r="AF95" s="211"/>
      <c r="AG95" s="209">
        <f t="shared" si="136"/>
        <v>0</v>
      </c>
      <c r="AN95" s="15">
        <v>3</v>
      </c>
      <c r="AO95" s="15">
        <v>2</v>
      </c>
      <c r="AP95" s="15">
        <v>6</v>
      </c>
      <c r="AQ95" s="17">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15">
        <f ca="1">COUNTIF(INDIRECT("H"&amp;(ROW()+12*(($AN95-1)*3+$AO95)-ROW())/12+5):INDIRECT("S"&amp;(ROW()+12*(($AN95-1)*3+$AO95)-ROW())/12+5),AQ95)</f>
        <v>0</v>
      </c>
      <c r="AS95" s="17">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15">
        <f ca="1">COUNTIF(INDIRECT("U"&amp;(ROW()+12*(($AN95-1)*3+$AO95)-ROW())/12+5):INDIRECT("AF"&amp;(ROW()+12*(($AN95-1)*3+$AO95)-ROW())/12+5),AS95)</f>
        <v>0</v>
      </c>
      <c r="AU95" s="15">
        <f ca="1">IF(AND(AQ95+AS95&gt;0,AR95+AT95&gt;0),COUNTIF(AU$6:AU94,"&gt;0")+1,0)</f>
        <v>0</v>
      </c>
      <c r="BE95" s="15">
        <v>3</v>
      </c>
      <c r="BF95" s="19"/>
      <c r="BG95" s="18"/>
      <c r="BH95" s="18"/>
      <c r="BI95" s="18"/>
      <c r="BJ95" s="18"/>
      <c r="BK95" s="18"/>
      <c r="BL95" s="18"/>
      <c r="BM95" s="18"/>
      <c r="BN95" s="18"/>
      <c r="BO95" s="18"/>
      <c r="BP95" s="18"/>
      <c r="BQ95" s="18"/>
      <c r="BR95" s="18"/>
    </row>
    <row r="96" spans="1:98">
      <c r="A96" s="462">
        <v>31</v>
      </c>
      <c r="B96" s="465"/>
      <c r="C96" s="465"/>
      <c r="D96" s="465"/>
      <c r="E96" s="469"/>
      <c r="F96" s="465"/>
      <c r="G96" s="194" t="s">
        <v>104</v>
      </c>
      <c r="H96" s="195"/>
      <c r="I96" s="196" t="str">
        <f t="shared" ref="I96:S97" si="185">IF(H96="","",H96)</f>
        <v/>
      </c>
      <c r="J96" s="196" t="str">
        <f t="shared" si="185"/>
        <v/>
      </c>
      <c r="K96" s="196" t="str">
        <f t="shared" si="185"/>
        <v/>
      </c>
      <c r="L96" s="196" t="str">
        <f t="shared" si="185"/>
        <v/>
      </c>
      <c r="M96" s="196" t="str">
        <f t="shared" si="185"/>
        <v/>
      </c>
      <c r="N96" s="196" t="str">
        <f t="shared" si="185"/>
        <v/>
      </c>
      <c r="O96" s="196" t="str">
        <f t="shared" si="185"/>
        <v/>
      </c>
      <c r="P96" s="196" t="str">
        <f t="shared" si="185"/>
        <v/>
      </c>
      <c r="Q96" s="196" t="str">
        <f t="shared" si="185"/>
        <v/>
      </c>
      <c r="R96" s="196" t="str">
        <f t="shared" si="185"/>
        <v/>
      </c>
      <c r="S96" s="196" t="str">
        <f t="shared" si="185"/>
        <v/>
      </c>
      <c r="T96" s="197">
        <f t="shared" si="134"/>
        <v>0</v>
      </c>
      <c r="U96" s="198"/>
      <c r="V96" s="199" t="str">
        <f t="shared" ref="V96:AF97" si="186">IF(U96="","",U96)</f>
        <v/>
      </c>
      <c r="W96" s="199" t="str">
        <f t="shared" si="186"/>
        <v/>
      </c>
      <c r="X96" s="199" t="str">
        <f t="shared" si="186"/>
        <v/>
      </c>
      <c r="Y96" s="199" t="str">
        <f t="shared" si="186"/>
        <v/>
      </c>
      <c r="Z96" s="199" t="str">
        <f t="shared" si="186"/>
        <v/>
      </c>
      <c r="AA96" s="199" t="str">
        <f t="shared" si="186"/>
        <v/>
      </c>
      <c r="AB96" s="199" t="str">
        <f t="shared" si="186"/>
        <v/>
      </c>
      <c r="AC96" s="199" t="str">
        <f t="shared" si="186"/>
        <v/>
      </c>
      <c r="AD96" s="199" t="str">
        <f t="shared" si="186"/>
        <v/>
      </c>
      <c r="AE96" s="199" t="str">
        <f t="shared" si="186"/>
        <v/>
      </c>
      <c r="AF96" s="199" t="str">
        <f t="shared" si="186"/>
        <v/>
      </c>
      <c r="AG96" s="197">
        <f t="shared" si="136"/>
        <v>0</v>
      </c>
      <c r="AN96" s="15">
        <v>3</v>
      </c>
      <c r="AO96" s="15">
        <v>2</v>
      </c>
      <c r="AP96" s="15">
        <v>7</v>
      </c>
      <c r="AQ96" s="17">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15">
        <f ca="1">COUNTIF(INDIRECT("H"&amp;(ROW()+12*(($AN96-1)*3+$AO96)-ROW())/12+5):INDIRECT("S"&amp;(ROW()+12*(($AN96-1)*3+$AO96)-ROW())/12+5),AQ96)</f>
        <v>0</v>
      </c>
      <c r="AS96" s="17">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15">
        <f ca="1">COUNTIF(INDIRECT("U"&amp;(ROW()+12*(($AN96-1)*3+$AO96)-ROW())/12+5):INDIRECT("AF"&amp;(ROW()+12*(($AN96-1)*3+$AO96)-ROW())/12+5),AS96)</f>
        <v>0</v>
      </c>
      <c r="AU96" s="15">
        <f ca="1">IF(AND(AQ96+AS96&gt;0,AR96+AT96&gt;0),COUNTIF(AU$6:AU95,"&gt;0")+1,0)</f>
        <v>0</v>
      </c>
      <c r="BE96" s="15">
        <v>1</v>
      </c>
      <c r="BG96" s="18">
        <f t="shared" ref="BG96:BR96" si="187">SUM(H96:H97)</f>
        <v>0</v>
      </c>
      <c r="BH96" s="18">
        <f t="shared" si="187"/>
        <v>0</v>
      </c>
      <c r="BI96" s="18">
        <f t="shared" si="187"/>
        <v>0</v>
      </c>
      <c r="BJ96" s="18">
        <f t="shared" si="187"/>
        <v>0</v>
      </c>
      <c r="BK96" s="18">
        <f t="shared" si="187"/>
        <v>0</v>
      </c>
      <c r="BL96" s="18">
        <f t="shared" si="187"/>
        <v>0</v>
      </c>
      <c r="BM96" s="18">
        <f t="shared" si="187"/>
        <v>0</v>
      </c>
      <c r="BN96" s="18">
        <f t="shared" si="187"/>
        <v>0</v>
      </c>
      <c r="BO96" s="18">
        <f t="shared" si="187"/>
        <v>0</v>
      </c>
      <c r="BP96" s="18">
        <f t="shared" si="187"/>
        <v>0</v>
      </c>
      <c r="BQ96" s="18">
        <f t="shared" si="187"/>
        <v>0</v>
      </c>
      <c r="BR96" s="18">
        <f t="shared" si="187"/>
        <v>0</v>
      </c>
      <c r="BT96" s="18">
        <f>SUM(U96:U97)</f>
        <v>0</v>
      </c>
      <c r="BU96" s="18">
        <f t="shared" ref="BU96:CE96" si="188">SUM(V96:V97)</f>
        <v>0</v>
      </c>
      <c r="BV96" s="18">
        <f t="shared" si="188"/>
        <v>0</v>
      </c>
      <c r="BW96" s="18">
        <f t="shared" si="188"/>
        <v>0</v>
      </c>
      <c r="BX96" s="18">
        <f t="shared" si="188"/>
        <v>0</v>
      </c>
      <c r="BY96" s="18">
        <f t="shared" si="188"/>
        <v>0</v>
      </c>
      <c r="BZ96" s="18">
        <f t="shared" si="188"/>
        <v>0</v>
      </c>
      <c r="CA96" s="18">
        <f t="shared" si="188"/>
        <v>0</v>
      </c>
      <c r="CB96" s="18">
        <f t="shared" si="188"/>
        <v>0</v>
      </c>
      <c r="CC96" s="18">
        <f t="shared" si="188"/>
        <v>0</v>
      </c>
      <c r="CD96" s="18">
        <f t="shared" si="188"/>
        <v>0</v>
      </c>
      <c r="CE96" s="18">
        <f t="shared" si="188"/>
        <v>0</v>
      </c>
      <c r="CH96" s="19" t="s">
        <v>103</v>
      </c>
      <c r="CI96" s="18">
        <f t="shared" ref="CI96:CT96" si="189">IF(OR($D96="副園長",$D96="教頭",$D96="主任保育士",$D96="主幹教諭",$D96="主幹保育教諭"),0,BG96)</f>
        <v>0</v>
      </c>
      <c r="CJ96" s="18">
        <f t="shared" si="189"/>
        <v>0</v>
      </c>
      <c r="CK96" s="18">
        <f t="shared" si="189"/>
        <v>0</v>
      </c>
      <c r="CL96" s="18">
        <f t="shared" si="189"/>
        <v>0</v>
      </c>
      <c r="CM96" s="18">
        <f t="shared" si="189"/>
        <v>0</v>
      </c>
      <c r="CN96" s="18">
        <f t="shared" si="189"/>
        <v>0</v>
      </c>
      <c r="CO96" s="18">
        <f t="shared" si="189"/>
        <v>0</v>
      </c>
      <c r="CP96" s="18">
        <f t="shared" si="189"/>
        <v>0</v>
      </c>
      <c r="CQ96" s="18">
        <f t="shared" si="189"/>
        <v>0</v>
      </c>
      <c r="CR96" s="18">
        <f t="shared" si="189"/>
        <v>0</v>
      </c>
      <c r="CS96" s="18">
        <f t="shared" si="189"/>
        <v>0</v>
      </c>
      <c r="CT96" s="18">
        <f t="shared" si="189"/>
        <v>0</v>
      </c>
    </row>
    <row r="97" spans="1:98">
      <c r="A97" s="463"/>
      <c r="B97" s="466"/>
      <c r="C97" s="468"/>
      <c r="D97" s="468"/>
      <c r="E97" s="470"/>
      <c r="F97" s="466"/>
      <c r="G97" s="200" t="s">
        <v>102</v>
      </c>
      <c r="H97" s="201"/>
      <c r="I97" s="202" t="str">
        <f t="shared" si="185"/>
        <v/>
      </c>
      <c r="J97" s="202" t="str">
        <f t="shared" si="185"/>
        <v/>
      </c>
      <c r="K97" s="202" t="str">
        <f t="shared" si="185"/>
        <v/>
      </c>
      <c r="L97" s="202" t="str">
        <f t="shared" si="185"/>
        <v/>
      </c>
      <c r="M97" s="202" t="str">
        <f t="shared" si="185"/>
        <v/>
      </c>
      <c r="N97" s="202" t="str">
        <f t="shared" si="185"/>
        <v/>
      </c>
      <c r="O97" s="202" t="str">
        <f t="shared" si="185"/>
        <v/>
      </c>
      <c r="P97" s="202" t="str">
        <f t="shared" si="185"/>
        <v/>
      </c>
      <c r="Q97" s="202" t="str">
        <f t="shared" si="185"/>
        <v/>
      </c>
      <c r="R97" s="202" t="str">
        <f t="shared" si="185"/>
        <v/>
      </c>
      <c r="S97" s="202" t="str">
        <f t="shared" si="185"/>
        <v/>
      </c>
      <c r="T97" s="203">
        <f t="shared" si="134"/>
        <v>0</v>
      </c>
      <c r="U97" s="204"/>
      <c r="V97" s="205" t="str">
        <f t="shared" si="186"/>
        <v/>
      </c>
      <c r="W97" s="205" t="str">
        <f t="shared" si="186"/>
        <v/>
      </c>
      <c r="X97" s="205" t="str">
        <f t="shared" si="186"/>
        <v/>
      </c>
      <c r="Y97" s="205" t="str">
        <f t="shared" si="186"/>
        <v/>
      </c>
      <c r="Z97" s="205" t="str">
        <f t="shared" si="186"/>
        <v/>
      </c>
      <c r="AA97" s="205" t="str">
        <f t="shared" si="186"/>
        <v/>
      </c>
      <c r="AB97" s="205" t="str">
        <f t="shared" si="186"/>
        <v/>
      </c>
      <c r="AC97" s="205" t="str">
        <f t="shared" si="186"/>
        <v/>
      </c>
      <c r="AD97" s="205" t="str">
        <f t="shared" si="186"/>
        <v/>
      </c>
      <c r="AE97" s="205" t="str">
        <f t="shared" si="186"/>
        <v/>
      </c>
      <c r="AF97" s="205" t="str">
        <f t="shared" si="186"/>
        <v/>
      </c>
      <c r="AG97" s="203">
        <f t="shared" si="136"/>
        <v>0</v>
      </c>
      <c r="AN97" s="15">
        <v>3</v>
      </c>
      <c r="AO97" s="15">
        <v>2</v>
      </c>
      <c r="AP97" s="15">
        <v>8</v>
      </c>
      <c r="AQ97" s="17">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15">
        <f ca="1">COUNTIF(INDIRECT("H"&amp;(ROW()+12*(($AN97-1)*3+$AO97)-ROW())/12+5):INDIRECT("S"&amp;(ROW()+12*(($AN97-1)*3+$AO97)-ROW())/12+5),AQ97)</f>
        <v>0</v>
      </c>
      <c r="AS97" s="17">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15">
        <f ca="1">COUNTIF(INDIRECT("U"&amp;(ROW()+12*(($AN97-1)*3+$AO97)-ROW())/12+5):INDIRECT("AF"&amp;(ROW()+12*(($AN97-1)*3+$AO97)-ROW())/12+5),AS97)</f>
        <v>0</v>
      </c>
      <c r="AU97" s="15">
        <f ca="1">IF(AND(AQ97+AS97&gt;0,AR97+AT97&gt;0),COUNTIF(AU$6:AU96,"&gt;0")+1,0)</f>
        <v>0</v>
      </c>
      <c r="BE97" s="15">
        <v>2</v>
      </c>
      <c r="BF97" s="15" t="s">
        <v>101</v>
      </c>
      <c r="BG97" s="18">
        <f t="shared" ref="BG97:BR97" si="190">IF(BG96+BT96&gt;$AJ$27,1,0)</f>
        <v>0</v>
      </c>
      <c r="BH97" s="18">
        <f t="shared" si="190"/>
        <v>0</v>
      </c>
      <c r="BI97" s="18">
        <f t="shared" si="190"/>
        <v>0</v>
      </c>
      <c r="BJ97" s="18">
        <f t="shared" si="190"/>
        <v>0</v>
      </c>
      <c r="BK97" s="18">
        <f t="shared" si="190"/>
        <v>0</v>
      </c>
      <c r="BL97" s="18">
        <f t="shared" si="190"/>
        <v>0</v>
      </c>
      <c r="BM97" s="18">
        <f t="shared" si="190"/>
        <v>0</v>
      </c>
      <c r="BN97" s="18">
        <f t="shared" si="190"/>
        <v>0</v>
      </c>
      <c r="BO97" s="18">
        <f t="shared" si="190"/>
        <v>0</v>
      </c>
      <c r="BP97" s="18">
        <f t="shared" si="190"/>
        <v>0</v>
      </c>
      <c r="BQ97" s="18">
        <f t="shared" si="190"/>
        <v>0</v>
      </c>
      <c r="BR97" s="18">
        <f t="shared" si="190"/>
        <v>0</v>
      </c>
      <c r="BT97" s="18"/>
      <c r="BU97" s="18"/>
      <c r="BV97" s="18"/>
      <c r="BW97" s="18"/>
      <c r="BX97" s="18"/>
      <c r="BY97" s="18"/>
      <c r="BZ97" s="18"/>
      <c r="CA97" s="18"/>
      <c r="CB97" s="18"/>
      <c r="CC97" s="18"/>
      <c r="CD97" s="18"/>
      <c r="CE97" s="18"/>
    </row>
    <row r="98" spans="1:98">
      <c r="A98" s="464"/>
      <c r="B98" s="467"/>
      <c r="C98" s="472"/>
      <c r="D98" s="473"/>
      <c r="E98" s="471"/>
      <c r="F98" s="467"/>
      <c r="G98" s="206" t="s">
        <v>551</v>
      </c>
      <c r="H98" s="207"/>
      <c r="I98" s="208"/>
      <c r="J98" s="208"/>
      <c r="K98" s="208"/>
      <c r="L98" s="208"/>
      <c r="M98" s="208"/>
      <c r="N98" s="208"/>
      <c r="O98" s="208"/>
      <c r="P98" s="208"/>
      <c r="Q98" s="208"/>
      <c r="R98" s="208"/>
      <c r="S98" s="208"/>
      <c r="T98" s="209">
        <f t="shared" si="134"/>
        <v>0</v>
      </c>
      <c r="U98" s="210"/>
      <c r="V98" s="211"/>
      <c r="W98" s="211"/>
      <c r="X98" s="211"/>
      <c r="Y98" s="211"/>
      <c r="Z98" s="211"/>
      <c r="AA98" s="211"/>
      <c r="AB98" s="211"/>
      <c r="AC98" s="211"/>
      <c r="AD98" s="211"/>
      <c r="AE98" s="211"/>
      <c r="AF98" s="211"/>
      <c r="AG98" s="209">
        <f t="shared" si="136"/>
        <v>0</v>
      </c>
      <c r="AN98" s="15">
        <v>3</v>
      </c>
      <c r="AO98" s="15">
        <v>2</v>
      </c>
      <c r="AP98" s="15">
        <v>9</v>
      </c>
      <c r="AQ98" s="17">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15">
        <f ca="1">COUNTIF(INDIRECT("H"&amp;(ROW()+12*(($AN98-1)*3+$AO98)-ROW())/12+5):INDIRECT("S"&amp;(ROW()+12*(($AN98-1)*3+$AO98)-ROW())/12+5),AQ98)</f>
        <v>0</v>
      </c>
      <c r="AS98" s="17">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15">
        <f ca="1">COUNTIF(INDIRECT("U"&amp;(ROW()+12*(($AN98-1)*3+$AO98)-ROW())/12+5):INDIRECT("AF"&amp;(ROW()+12*(($AN98-1)*3+$AO98)-ROW())/12+5),AS98)</f>
        <v>0</v>
      </c>
      <c r="AU98" s="15">
        <f ca="1">IF(AND(AQ98+AS98&gt;0,AR98+AT98&gt;0),COUNTIF(AU$6:AU97,"&gt;0")+1,0)</f>
        <v>0</v>
      </c>
      <c r="BE98" s="15">
        <v>3</v>
      </c>
      <c r="BG98" s="18"/>
      <c r="BH98" s="18"/>
      <c r="BI98" s="18"/>
      <c r="BJ98" s="18"/>
      <c r="BK98" s="18"/>
      <c r="BL98" s="18"/>
      <c r="BM98" s="18"/>
      <c r="BN98" s="18"/>
      <c r="BO98" s="18"/>
      <c r="BP98" s="18"/>
      <c r="BQ98" s="18"/>
      <c r="BR98" s="18"/>
      <c r="BT98" s="18"/>
      <c r="BU98" s="18"/>
      <c r="BV98" s="18"/>
      <c r="BW98" s="18"/>
      <c r="BX98" s="18"/>
      <c r="BY98" s="18"/>
      <c r="BZ98" s="18"/>
      <c r="CA98" s="18"/>
      <c r="CB98" s="18"/>
      <c r="CC98" s="18"/>
      <c r="CD98" s="18"/>
      <c r="CE98" s="18"/>
    </row>
    <row r="99" spans="1:98">
      <c r="A99" s="462">
        <v>32</v>
      </c>
      <c r="B99" s="465"/>
      <c r="C99" s="465"/>
      <c r="D99" s="465"/>
      <c r="E99" s="469"/>
      <c r="F99" s="465"/>
      <c r="G99" s="194" t="s">
        <v>104</v>
      </c>
      <c r="H99" s="195"/>
      <c r="I99" s="196" t="str">
        <f t="shared" ref="I99:S100" si="191">IF(H99="","",H99)</f>
        <v/>
      </c>
      <c r="J99" s="196" t="str">
        <f t="shared" si="191"/>
        <v/>
      </c>
      <c r="K99" s="196" t="str">
        <f t="shared" si="191"/>
        <v/>
      </c>
      <c r="L99" s="196" t="str">
        <f t="shared" si="191"/>
        <v/>
      </c>
      <c r="M99" s="196" t="str">
        <f t="shared" si="191"/>
        <v/>
      </c>
      <c r="N99" s="196" t="str">
        <f t="shared" si="191"/>
        <v/>
      </c>
      <c r="O99" s="196" t="str">
        <f t="shared" si="191"/>
        <v/>
      </c>
      <c r="P99" s="196" t="str">
        <f t="shared" si="191"/>
        <v/>
      </c>
      <c r="Q99" s="196" t="str">
        <f t="shared" si="191"/>
        <v/>
      </c>
      <c r="R99" s="196" t="str">
        <f t="shared" si="191"/>
        <v/>
      </c>
      <c r="S99" s="196" t="str">
        <f t="shared" si="191"/>
        <v/>
      </c>
      <c r="T99" s="197">
        <f t="shared" si="134"/>
        <v>0</v>
      </c>
      <c r="U99" s="198"/>
      <c r="V99" s="199" t="str">
        <f t="shared" ref="V99:AF100" si="192">IF(U99="","",U99)</f>
        <v/>
      </c>
      <c r="W99" s="199" t="str">
        <f t="shared" si="192"/>
        <v/>
      </c>
      <c r="X99" s="199" t="str">
        <f t="shared" si="192"/>
        <v/>
      </c>
      <c r="Y99" s="199" t="str">
        <f t="shared" si="192"/>
        <v/>
      </c>
      <c r="Z99" s="199" t="str">
        <f t="shared" si="192"/>
        <v/>
      </c>
      <c r="AA99" s="199" t="str">
        <f t="shared" si="192"/>
        <v/>
      </c>
      <c r="AB99" s="199" t="str">
        <f t="shared" si="192"/>
        <v/>
      </c>
      <c r="AC99" s="199" t="str">
        <f t="shared" si="192"/>
        <v/>
      </c>
      <c r="AD99" s="199" t="str">
        <f t="shared" si="192"/>
        <v/>
      </c>
      <c r="AE99" s="199" t="str">
        <f t="shared" si="192"/>
        <v/>
      </c>
      <c r="AF99" s="199" t="str">
        <f t="shared" si="192"/>
        <v/>
      </c>
      <c r="AG99" s="197">
        <f t="shared" si="136"/>
        <v>0</v>
      </c>
      <c r="AN99" s="15">
        <v>3</v>
      </c>
      <c r="AO99" s="15">
        <v>2</v>
      </c>
      <c r="AP99" s="15">
        <v>10</v>
      </c>
      <c r="AQ99" s="17">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15">
        <f ca="1">COUNTIF(INDIRECT("H"&amp;(ROW()+12*(($AN99-1)*3+$AO99)-ROW())/12+5):INDIRECT("S"&amp;(ROW()+12*(($AN99-1)*3+$AO99)-ROW())/12+5),AQ99)</f>
        <v>0</v>
      </c>
      <c r="AS99" s="17">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15">
        <f ca="1">COUNTIF(INDIRECT("U"&amp;(ROW()+12*(($AN99-1)*3+$AO99)-ROW())/12+5):INDIRECT("AF"&amp;(ROW()+12*(($AN99-1)*3+$AO99)-ROW())/12+5),AS99)</f>
        <v>0</v>
      </c>
      <c r="AU99" s="15">
        <f ca="1">IF(AND(AQ99+AS99&gt;0,AR99+AT99&gt;0),COUNTIF(AU$6:AU98,"&gt;0")+1,0)</f>
        <v>0</v>
      </c>
      <c r="BE99" s="15">
        <v>1</v>
      </c>
      <c r="BG99" s="18">
        <f t="shared" ref="BG99:BR99" si="193">SUM(H99:H100)</f>
        <v>0</v>
      </c>
      <c r="BH99" s="18">
        <f t="shared" si="193"/>
        <v>0</v>
      </c>
      <c r="BI99" s="18">
        <f t="shared" si="193"/>
        <v>0</v>
      </c>
      <c r="BJ99" s="18">
        <f t="shared" si="193"/>
        <v>0</v>
      </c>
      <c r="BK99" s="18">
        <f t="shared" si="193"/>
        <v>0</v>
      </c>
      <c r="BL99" s="18">
        <f t="shared" si="193"/>
        <v>0</v>
      </c>
      <c r="BM99" s="18">
        <f t="shared" si="193"/>
        <v>0</v>
      </c>
      <c r="BN99" s="18">
        <f t="shared" si="193"/>
        <v>0</v>
      </c>
      <c r="BO99" s="18">
        <f t="shared" si="193"/>
        <v>0</v>
      </c>
      <c r="BP99" s="18">
        <f t="shared" si="193"/>
        <v>0</v>
      </c>
      <c r="BQ99" s="18">
        <f t="shared" si="193"/>
        <v>0</v>
      </c>
      <c r="BR99" s="18">
        <f t="shared" si="193"/>
        <v>0</v>
      </c>
      <c r="BT99" s="18">
        <f t="shared" ref="BT99:CE99" si="194">SUM(U99:U100)</f>
        <v>0</v>
      </c>
      <c r="BU99" s="18">
        <f t="shared" si="194"/>
        <v>0</v>
      </c>
      <c r="BV99" s="18">
        <f t="shared" si="194"/>
        <v>0</v>
      </c>
      <c r="BW99" s="18">
        <f t="shared" si="194"/>
        <v>0</v>
      </c>
      <c r="BX99" s="18">
        <f t="shared" si="194"/>
        <v>0</v>
      </c>
      <c r="BY99" s="18">
        <f t="shared" si="194"/>
        <v>0</v>
      </c>
      <c r="BZ99" s="18">
        <f t="shared" si="194"/>
        <v>0</v>
      </c>
      <c r="CA99" s="18">
        <f t="shared" si="194"/>
        <v>0</v>
      </c>
      <c r="CB99" s="18">
        <f t="shared" si="194"/>
        <v>0</v>
      </c>
      <c r="CC99" s="18">
        <f t="shared" si="194"/>
        <v>0</v>
      </c>
      <c r="CD99" s="18">
        <f t="shared" si="194"/>
        <v>0</v>
      </c>
      <c r="CE99" s="18">
        <f t="shared" si="194"/>
        <v>0</v>
      </c>
      <c r="CH99" s="19" t="s">
        <v>103</v>
      </c>
      <c r="CI99" s="18">
        <f t="shared" ref="CI99:CT99" si="195">IF(OR($D99="副園長",$D99="教頭",$D99="主任保育士",$D99="主幹教諭",$D99="主幹保育教諭"),0,BG99)</f>
        <v>0</v>
      </c>
      <c r="CJ99" s="18">
        <f t="shared" si="195"/>
        <v>0</v>
      </c>
      <c r="CK99" s="18">
        <f t="shared" si="195"/>
        <v>0</v>
      </c>
      <c r="CL99" s="18">
        <f t="shared" si="195"/>
        <v>0</v>
      </c>
      <c r="CM99" s="18">
        <f t="shared" si="195"/>
        <v>0</v>
      </c>
      <c r="CN99" s="18">
        <f t="shared" si="195"/>
        <v>0</v>
      </c>
      <c r="CO99" s="18">
        <f t="shared" si="195"/>
        <v>0</v>
      </c>
      <c r="CP99" s="18">
        <f t="shared" si="195"/>
        <v>0</v>
      </c>
      <c r="CQ99" s="18">
        <f t="shared" si="195"/>
        <v>0</v>
      </c>
      <c r="CR99" s="18">
        <f t="shared" si="195"/>
        <v>0</v>
      </c>
      <c r="CS99" s="18">
        <f t="shared" si="195"/>
        <v>0</v>
      </c>
      <c r="CT99" s="18">
        <f t="shared" si="195"/>
        <v>0</v>
      </c>
    </row>
    <row r="100" spans="1:98">
      <c r="A100" s="463"/>
      <c r="B100" s="466"/>
      <c r="C100" s="468"/>
      <c r="D100" s="468"/>
      <c r="E100" s="470"/>
      <c r="F100" s="466"/>
      <c r="G100" s="200" t="s">
        <v>102</v>
      </c>
      <c r="H100" s="201"/>
      <c r="I100" s="202" t="str">
        <f t="shared" si="191"/>
        <v/>
      </c>
      <c r="J100" s="202" t="str">
        <f t="shared" si="191"/>
        <v/>
      </c>
      <c r="K100" s="202" t="str">
        <f t="shared" si="191"/>
        <v/>
      </c>
      <c r="L100" s="202" t="str">
        <f t="shared" si="191"/>
        <v/>
      </c>
      <c r="M100" s="202" t="str">
        <f t="shared" si="191"/>
        <v/>
      </c>
      <c r="N100" s="202" t="str">
        <f t="shared" si="191"/>
        <v/>
      </c>
      <c r="O100" s="202" t="str">
        <f t="shared" si="191"/>
        <v/>
      </c>
      <c r="P100" s="202" t="str">
        <f t="shared" si="191"/>
        <v/>
      </c>
      <c r="Q100" s="202" t="str">
        <f t="shared" si="191"/>
        <v/>
      </c>
      <c r="R100" s="202" t="str">
        <f t="shared" si="191"/>
        <v/>
      </c>
      <c r="S100" s="202" t="str">
        <f t="shared" si="191"/>
        <v/>
      </c>
      <c r="T100" s="203">
        <f t="shared" si="134"/>
        <v>0</v>
      </c>
      <c r="U100" s="204"/>
      <c r="V100" s="205" t="str">
        <f t="shared" si="192"/>
        <v/>
      </c>
      <c r="W100" s="205" t="str">
        <f t="shared" si="192"/>
        <v/>
      </c>
      <c r="X100" s="205" t="str">
        <f t="shared" si="192"/>
        <v/>
      </c>
      <c r="Y100" s="205" t="str">
        <f t="shared" si="192"/>
        <v/>
      </c>
      <c r="Z100" s="205" t="str">
        <f t="shared" si="192"/>
        <v/>
      </c>
      <c r="AA100" s="205" t="str">
        <f t="shared" si="192"/>
        <v/>
      </c>
      <c r="AB100" s="205" t="str">
        <f t="shared" si="192"/>
        <v/>
      </c>
      <c r="AC100" s="205" t="str">
        <f t="shared" si="192"/>
        <v/>
      </c>
      <c r="AD100" s="205" t="str">
        <f t="shared" si="192"/>
        <v/>
      </c>
      <c r="AE100" s="205" t="str">
        <f t="shared" si="192"/>
        <v/>
      </c>
      <c r="AF100" s="205" t="str">
        <f t="shared" si="192"/>
        <v/>
      </c>
      <c r="AG100" s="203">
        <f t="shared" si="136"/>
        <v>0</v>
      </c>
      <c r="AN100" s="15">
        <v>3</v>
      </c>
      <c r="AO100" s="15">
        <v>2</v>
      </c>
      <c r="AP100" s="15">
        <v>11</v>
      </c>
      <c r="AQ100" s="17">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15">
        <f ca="1">COUNTIF(INDIRECT("H"&amp;(ROW()+12*(($AN100-1)*3+$AO100)-ROW())/12+5):INDIRECT("S"&amp;(ROW()+12*(($AN100-1)*3+$AO100)-ROW())/12+5),AQ100)</f>
        <v>0</v>
      </c>
      <c r="AS100" s="17">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15">
        <f ca="1">COUNTIF(INDIRECT("U"&amp;(ROW()+12*(($AN100-1)*3+$AO100)-ROW())/12+5):INDIRECT("AF"&amp;(ROW()+12*(($AN100-1)*3+$AO100)-ROW())/12+5),AS100)</f>
        <v>0</v>
      </c>
      <c r="AU100" s="15">
        <f ca="1">IF(AND(AQ100+AS100&gt;0,AR100+AT100&gt;0),COUNTIF(AU$6:AU99,"&gt;0")+1,0)</f>
        <v>0</v>
      </c>
      <c r="BE100" s="15">
        <v>2</v>
      </c>
      <c r="BF100" s="15" t="s">
        <v>101</v>
      </c>
      <c r="BG100" s="18">
        <f t="shared" ref="BG100:BR100" si="196">IF(BG99+BT99&gt;$AJ$27,1,0)</f>
        <v>0</v>
      </c>
      <c r="BH100" s="18">
        <f t="shared" si="196"/>
        <v>0</v>
      </c>
      <c r="BI100" s="18">
        <f t="shared" si="196"/>
        <v>0</v>
      </c>
      <c r="BJ100" s="18">
        <f t="shared" si="196"/>
        <v>0</v>
      </c>
      <c r="BK100" s="18">
        <f t="shared" si="196"/>
        <v>0</v>
      </c>
      <c r="BL100" s="18">
        <f t="shared" si="196"/>
        <v>0</v>
      </c>
      <c r="BM100" s="18">
        <f t="shared" si="196"/>
        <v>0</v>
      </c>
      <c r="BN100" s="18">
        <f t="shared" si="196"/>
        <v>0</v>
      </c>
      <c r="BO100" s="18">
        <f t="shared" si="196"/>
        <v>0</v>
      </c>
      <c r="BP100" s="18">
        <f t="shared" si="196"/>
        <v>0</v>
      </c>
      <c r="BQ100" s="18">
        <f t="shared" si="196"/>
        <v>0</v>
      </c>
      <c r="BR100" s="18">
        <f t="shared" si="196"/>
        <v>0</v>
      </c>
      <c r="BT100" s="18"/>
      <c r="BU100" s="18"/>
      <c r="BV100" s="18"/>
      <c r="BW100" s="18"/>
      <c r="BX100" s="18"/>
      <c r="BY100" s="18"/>
      <c r="BZ100" s="18"/>
      <c r="CA100" s="18"/>
      <c r="CB100" s="18"/>
      <c r="CC100" s="18"/>
      <c r="CD100" s="18"/>
      <c r="CE100" s="18"/>
    </row>
    <row r="101" spans="1:98">
      <c r="A101" s="464"/>
      <c r="B101" s="467"/>
      <c r="C101" s="472"/>
      <c r="D101" s="473"/>
      <c r="E101" s="471"/>
      <c r="F101" s="467"/>
      <c r="G101" s="206" t="s">
        <v>551</v>
      </c>
      <c r="H101" s="207"/>
      <c r="I101" s="208"/>
      <c r="J101" s="208"/>
      <c r="K101" s="208"/>
      <c r="L101" s="208"/>
      <c r="M101" s="208"/>
      <c r="N101" s="208"/>
      <c r="O101" s="208"/>
      <c r="P101" s="208"/>
      <c r="Q101" s="208"/>
      <c r="R101" s="208"/>
      <c r="S101" s="208"/>
      <c r="T101" s="209">
        <f t="shared" si="134"/>
        <v>0</v>
      </c>
      <c r="U101" s="210"/>
      <c r="V101" s="211"/>
      <c r="W101" s="211"/>
      <c r="X101" s="211"/>
      <c r="Y101" s="211"/>
      <c r="Z101" s="211"/>
      <c r="AA101" s="211"/>
      <c r="AB101" s="211"/>
      <c r="AC101" s="211"/>
      <c r="AD101" s="211"/>
      <c r="AE101" s="211"/>
      <c r="AF101" s="211"/>
      <c r="AG101" s="209">
        <f t="shared" si="136"/>
        <v>0</v>
      </c>
      <c r="AN101" s="15">
        <v>3</v>
      </c>
      <c r="AO101" s="15">
        <v>2</v>
      </c>
      <c r="AP101" s="15">
        <v>12</v>
      </c>
      <c r="AQ101" s="17">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15">
        <f ca="1">COUNTIF(INDIRECT("H"&amp;(ROW()+12*(($AN101-1)*3+$AO101)-ROW())/12+5):INDIRECT("S"&amp;(ROW()+12*(($AN101-1)*3+$AO101)-ROW())/12+5),AQ101)</f>
        <v>0</v>
      </c>
      <c r="AS101" s="17">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15">
        <f ca="1">COUNTIF(INDIRECT("U"&amp;(ROW()+12*(($AN101-1)*3+$AO101)-ROW())/12+5):INDIRECT("AF"&amp;(ROW()+12*(($AN101-1)*3+$AO101)-ROW())/12+5),AS101)</f>
        <v>0</v>
      </c>
      <c r="AU101" s="15">
        <f ca="1">IF(AND(AQ101+AS101&gt;0,AR101+AT101&gt;0),COUNTIF(AU$6:AU100,"&gt;0")+1,0)</f>
        <v>0</v>
      </c>
      <c r="BE101" s="15">
        <v>3</v>
      </c>
      <c r="BF101" s="19"/>
      <c r="BT101" s="18"/>
      <c r="BU101" s="18"/>
      <c r="BV101" s="18"/>
      <c r="BW101" s="18"/>
      <c r="BX101" s="18"/>
      <c r="BY101" s="18"/>
      <c r="BZ101" s="18"/>
      <c r="CA101" s="18"/>
      <c r="CB101" s="18"/>
      <c r="CC101" s="18"/>
      <c r="CD101" s="18"/>
      <c r="CE101" s="18"/>
    </row>
    <row r="102" spans="1:98">
      <c r="A102" s="462">
        <v>33</v>
      </c>
      <c r="B102" s="465"/>
      <c r="C102" s="465"/>
      <c r="D102" s="465"/>
      <c r="E102" s="469"/>
      <c r="F102" s="465"/>
      <c r="G102" s="194" t="s">
        <v>104</v>
      </c>
      <c r="H102" s="195"/>
      <c r="I102" s="196" t="str">
        <f t="shared" ref="I102:S103" si="197">IF(H102="","",H102)</f>
        <v/>
      </c>
      <c r="J102" s="196" t="str">
        <f t="shared" si="197"/>
        <v/>
      </c>
      <c r="K102" s="196" t="str">
        <f t="shared" si="197"/>
        <v/>
      </c>
      <c r="L102" s="196" t="str">
        <f t="shared" si="197"/>
        <v/>
      </c>
      <c r="M102" s="196" t="str">
        <f t="shared" si="197"/>
        <v/>
      </c>
      <c r="N102" s="196" t="str">
        <f t="shared" si="197"/>
        <v/>
      </c>
      <c r="O102" s="196" t="str">
        <f t="shared" si="197"/>
        <v/>
      </c>
      <c r="P102" s="196" t="str">
        <f t="shared" si="197"/>
        <v/>
      </c>
      <c r="Q102" s="196" t="str">
        <f t="shared" si="197"/>
        <v/>
      </c>
      <c r="R102" s="196" t="str">
        <f t="shared" si="197"/>
        <v/>
      </c>
      <c r="S102" s="196" t="str">
        <f t="shared" si="197"/>
        <v/>
      </c>
      <c r="T102" s="197">
        <f t="shared" si="134"/>
        <v>0</v>
      </c>
      <c r="U102" s="198"/>
      <c r="V102" s="199" t="str">
        <f t="shared" ref="V102:AF103" si="198">IF(U102="","",U102)</f>
        <v/>
      </c>
      <c r="W102" s="199" t="str">
        <f t="shared" si="198"/>
        <v/>
      </c>
      <c r="X102" s="199" t="str">
        <f t="shared" si="198"/>
        <v/>
      </c>
      <c r="Y102" s="199" t="str">
        <f t="shared" si="198"/>
        <v/>
      </c>
      <c r="Z102" s="199" t="str">
        <f t="shared" si="198"/>
        <v/>
      </c>
      <c r="AA102" s="199" t="str">
        <f t="shared" si="198"/>
        <v/>
      </c>
      <c r="AB102" s="199" t="str">
        <f t="shared" si="198"/>
        <v/>
      </c>
      <c r="AC102" s="199" t="str">
        <f t="shared" si="198"/>
        <v/>
      </c>
      <c r="AD102" s="199" t="str">
        <f t="shared" si="198"/>
        <v/>
      </c>
      <c r="AE102" s="199" t="str">
        <f t="shared" si="198"/>
        <v/>
      </c>
      <c r="AF102" s="199" t="str">
        <f t="shared" si="198"/>
        <v/>
      </c>
      <c r="AG102" s="197">
        <f t="shared" si="136"/>
        <v>0</v>
      </c>
      <c r="AN102" s="15">
        <v>3</v>
      </c>
      <c r="AO102" s="15">
        <v>3</v>
      </c>
      <c r="AP102" s="15">
        <v>1</v>
      </c>
      <c r="AQ102" s="17">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15">
        <f ca="1">COUNTIF(INDIRECT("H"&amp;(ROW()+12*(($AN102-1)*3+$AO102)-ROW())/12+5):INDIRECT("S"&amp;(ROW()+12*(($AN102-1)*3+$AO102)-ROW())/12+5),AQ102)</f>
        <v>0</v>
      </c>
      <c r="AS102" s="17">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15">
        <f ca="1">COUNTIF(INDIRECT("U"&amp;(ROW()+12*(($AN102-1)*3+$AO102)-ROW())/12+5):INDIRECT("AF"&amp;(ROW()+12*(($AN102-1)*3+$AO102)-ROW())/12+5),AS102)</f>
        <v>0</v>
      </c>
      <c r="AU102" s="15">
        <f ca="1">IF(AND(AQ102+AS102&gt;0,AR102+AT102&gt;0),COUNTIF(AU$6:AU101,"&gt;0")+1,0)</f>
        <v>0</v>
      </c>
      <c r="BE102" s="15">
        <v>1</v>
      </c>
      <c r="BG102" s="18">
        <f t="shared" ref="BG102:BR102" si="199">SUM(H102:H103)</f>
        <v>0</v>
      </c>
      <c r="BH102" s="18">
        <f t="shared" si="199"/>
        <v>0</v>
      </c>
      <c r="BI102" s="18">
        <f t="shared" si="199"/>
        <v>0</v>
      </c>
      <c r="BJ102" s="18">
        <f t="shared" si="199"/>
        <v>0</v>
      </c>
      <c r="BK102" s="18">
        <f t="shared" si="199"/>
        <v>0</v>
      </c>
      <c r="BL102" s="18">
        <f t="shared" si="199"/>
        <v>0</v>
      </c>
      <c r="BM102" s="18">
        <f t="shared" si="199"/>
        <v>0</v>
      </c>
      <c r="BN102" s="18">
        <f t="shared" si="199"/>
        <v>0</v>
      </c>
      <c r="BO102" s="18">
        <f t="shared" si="199"/>
        <v>0</v>
      </c>
      <c r="BP102" s="18">
        <f t="shared" si="199"/>
        <v>0</v>
      </c>
      <c r="BQ102" s="18">
        <f t="shared" si="199"/>
        <v>0</v>
      </c>
      <c r="BR102" s="18">
        <f t="shared" si="199"/>
        <v>0</v>
      </c>
      <c r="BT102" s="18">
        <f t="shared" ref="BT102:CE102" si="200">SUM(U102:U103)</f>
        <v>0</v>
      </c>
      <c r="BU102" s="18">
        <f t="shared" si="200"/>
        <v>0</v>
      </c>
      <c r="BV102" s="18">
        <f t="shared" si="200"/>
        <v>0</v>
      </c>
      <c r="BW102" s="18">
        <f t="shared" si="200"/>
        <v>0</v>
      </c>
      <c r="BX102" s="18">
        <f t="shared" si="200"/>
        <v>0</v>
      </c>
      <c r="BY102" s="18">
        <f t="shared" si="200"/>
        <v>0</v>
      </c>
      <c r="BZ102" s="18">
        <f t="shared" si="200"/>
        <v>0</v>
      </c>
      <c r="CA102" s="18">
        <f t="shared" si="200"/>
        <v>0</v>
      </c>
      <c r="CB102" s="18">
        <f t="shared" si="200"/>
        <v>0</v>
      </c>
      <c r="CC102" s="18">
        <f t="shared" si="200"/>
        <v>0</v>
      </c>
      <c r="CD102" s="18">
        <f t="shared" si="200"/>
        <v>0</v>
      </c>
      <c r="CE102" s="18">
        <f t="shared" si="200"/>
        <v>0</v>
      </c>
      <c r="CH102" s="19" t="s">
        <v>103</v>
      </c>
      <c r="CI102" s="18">
        <f t="shared" ref="CI102:CT102" si="201">IF(OR($D102="副園長",$D102="教頭",$D102="主任保育士",$D102="主幹教諭",$D102="主幹保育教諭"),0,BG102)</f>
        <v>0</v>
      </c>
      <c r="CJ102" s="18">
        <f t="shared" si="201"/>
        <v>0</v>
      </c>
      <c r="CK102" s="18">
        <f t="shared" si="201"/>
        <v>0</v>
      </c>
      <c r="CL102" s="18">
        <f t="shared" si="201"/>
        <v>0</v>
      </c>
      <c r="CM102" s="18">
        <f t="shared" si="201"/>
        <v>0</v>
      </c>
      <c r="CN102" s="18">
        <f t="shared" si="201"/>
        <v>0</v>
      </c>
      <c r="CO102" s="18">
        <f t="shared" si="201"/>
        <v>0</v>
      </c>
      <c r="CP102" s="18">
        <f t="shared" si="201"/>
        <v>0</v>
      </c>
      <c r="CQ102" s="18">
        <f t="shared" si="201"/>
        <v>0</v>
      </c>
      <c r="CR102" s="18">
        <f t="shared" si="201"/>
        <v>0</v>
      </c>
      <c r="CS102" s="18">
        <f t="shared" si="201"/>
        <v>0</v>
      </c>
      <c r="CT102" s="18">
        <f t="shared" si="201"/>
        <v>0</v>
      </c>
    </row>
    <row r="103" spans="1:98">
      <c r="A103" s="463"/>
      <c r="B103" s="466"/>
      <c r="C103" s="468"/>
      <c r="D103" s="468"/>
      <c r="E103" s="470"/>
      <c r="F103" s="466"/>
      <c r="G103" s="200" t="s">
        <v>102</v>
      </c>
      <c r="H103" s="201"/>
      <c r="I103" s="202" t="str">
        <f t="shared" si="197"/>
        <v/>
      </c>
      <c r="J103" s="202" t="str">
        <f t="shared" si="197"/>
        <v/>
      </c>
      <c r="K103" s="202" t="str">
        <f t="shared" si="197"/>
        <v/>
      </c>
      <c r="L103" s="202" t="str">
        <f t="shared" si="197"/>
        <v/>
      </c>
      <c r="M103" s="202" t="str">
        <f t="shared" si="197"/>
        <v/>
      </c>
      <c r="N103" s="202" t="str">
        <f t="shared" si="197"/>
        <v/>
      </c>
      <c r="O103" s="202" t="str">
        <f t="shared" si="197"/>
        <v/>
      </c>
      <c r="P103" s="202" t="str">
        <f t="shared" si="197"/>
        <v/>
      </c>
      <c r="Q103" s="202" t="str">
        <f t="shared" si="197"/>
        <v/>
      </c>
      <c r="R103" s="202" t="str">
        <f t="shared" si="197"/>
        <v/>
      </c>
      <c r="S103" s="202" t="str">
        <f t="shared" si="197"/>
        <v/>
      </c>
      <c r="T103" s="203">
        <f t="shared" si="134"/>
        <v>0</v>
      </c>
      <c r="U103" s="204"/>
      <c r="V103" s="205" t="str">
        <f t="shared" si="198"/>
        <v/>
      </c>
      <c r="W103" s="205" t="str">
        <f t="shared" si="198"/>
        <v/>
      </c>
      <c r="X103" s="205" t="str">
        <f t="shared" si="198"/>
        <v/>
      </c>
      <c r="Y103" s="205" t="str">
        <f t="shared" si="198"/>
        <v/>
      </c>
      <c r="Z103" s="205" t="str">
        <f t="shared" si="198"/>
        <v/>
      </c>
      <c r="AA103" s="205" t="str">
        <f t="shared" si="198"/>
        <v/>
      </c>
      <c r="AB103" s="205" t="str">
        <f t="shared" si="198"/>
        <v/>
      </c>
      <c r="AC103" s="205" t="str">
        <f t="shared" si="198"/>
        <v/>
      </c>
      <c r="AD103" s="205" t="str">
        <f t="shared" si="198"/>
        <v/>
      </c>
      <c r="AE103" s="205" t="str">
        <f t="shared" si="198"/>
        <v/>
      </c>
      <c r="AF103" s="205" t="str">
        <f t="shared" si="198"/>
        <v/>
      </c>
      <c r="AG103" s="203">
        <f t="shared" si="136"/>
        <v>0</v>
      </c>
      <c r="AN103" s="15">
        <v>3</v>
      </c>
      <c r="AO103" s="15">
        <v>3</v>
      </c>
      <c r="AP103" s="15">
        <v>2</v>
      </c>
      <c r="AQ103" s="17">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15">
        <f ca="1">COUNTIF(INDIRECT("H"&amp;(ROW()+12*(($AN103-1)*3+$AO103)-ROW())/12+5):INDIRECT("S"&amp;(ROW()+12*(($AN103-1)*3+$AO103)-ROW())/12+5),AQ103)</f>
        <v>0</v>
      </c>
      <c r="AS103" s="17">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15">
        <f ca="1">COUNTIF(INDIRECT("U"&amp;(ROW()+12*(($AN103-1)*3+$AO103)-ROW())/12+5):INDIRECT("AF"&amp;(ROW()+12*(($AN103-1)*3+$AO103)-ROW())/12+5),AS103)</f>
        <v>0</v>
      </c>
      <c r="AU103" s="15">
        <f ca="1">IF(AND(AQ103+AS103&gt;0,AR103+AT103&gt;0),COUNTIF(AU$6:AU102,"&gt;0")+1,0)</f>
        <v>0</v>
      </c>
      <c r="BE103" s="15">
        <v>2</v>
      </c>
      <c r="BF103" s="15" t="s">
        <v>101</v>
      </c>
      <c r="BG103" s="18">
        <f t="shared" ref="BG103:BR103" si="202">IF(BG102+BT102&gt;$AJ$27,1,0)</f>
        <v>0</v>
      </c>
      <c r="BH103" s="18">
        <f t="shared" si="202"/>
        <v>0</v>
      </c>
      <c r="BI103" s="18">
        <f t="shared" si="202"/>
        <v>0</v>
      </c>
      <c r="BJ103" s="18">
        <f t="shared" si="202"/>
        <v>0</v>
      </c>
      <c r="BK103" s="18">
        <f t="shared" si="202"/>
        <v>0</v>
      </c>
      <c r="BL103" s="18">
        <f t="shared" si="202"/>
        <v>0</v>
      </c>
      <c r="BM103" s="18">
        <f t="shared" si="202"/>
        <v>0</v>
      </c>
      <c r="BN103" s="18">
        <f t="shared" si="202"/>
        <v>0</v>
      </c>
      <c r="BO103" s="18">
        <f t="shared" si="202"/>
        <v>0</v>
      </c>
      <c r="BP103" s="18">
        <f t="shared" si="202"/>
        <v>0</v>
      </c>
      <c r="BQ103" s="18">
        <f t="shared" si="202"/>
        <v>0</v>
      </c>
      <c r="BR103" s="18">
        <f t="shared" si="202"/>
        <v>0</v>
      </c>
      <c r="BT103" s="18"/>
      <c r="BU103" s="18"/>
      <c r="BV103" s="18"/>
      <c r="BW103" s="18"/>
      <c r="BX103" s="18"/>
      <c r="BY103" s="18"/>
      <c r="BZ103" s="18"/>
      <c r="CA103" s="18"/>
      <c r="CB103" s="18"/>
      <c r="CC103" s="18"/>
      <c r="CD103" s="18"/>
      <c r="CE103" s="18"/>
    </row>
    <row r="104" spans="1:98">
      <c r="A104" s="464"/>
      <c r="B104" s="467"/>
      <c r="C104" s="472"/>
      <c r="D104" s="473"/>
      <c r="E104" s="471"/>
      <c r="F104" s="467"/>
      <c r="G104" s="206" t="s">
        <v>551</v>
      </c>
      <c r="H104" s="207"/>
      <c r="I104" s="208"/>
      <c r="J104" s="208"/>
      <c r="K104" s="208"/>
      <c r="L104" s="208"/>
      <c r="M104" s="208"/>
      <c r="N104" s="208"/>
      <c r="O104" s="208"/>
      <c r="P104" s="208"/>
      <c r="Q104" s="208"/>
      <c r="R104" s="208"/>
      <c r="S104" s="208"/>
      <c r="T104" s="209">
        <f t="shared" si="134"/>
        <v>0</v>
      </c>
      <c r="U104" s="210"/>
      <c r="V104" s="211"/>
      <c r="W104" s="211"/>
      <c r="X104" s="211"/>
      <c r="Y104" s="211"/>
      <c r="Z104" s="211"/>
      <c r="AA104" s="211"/>
      <c r="AB104" s="211"/>
      <c r="AC104" s="211"/>
      <c r="AD104" s="211"/>
      <c r="AE104" s="211"/>
      <c r="AF104" s="211"/>
      <c r="AG104" s="209">
        <f t="shared" si="136"/>
        <v>0</v>
      </c>
      <c r="AN104" s="15">
        <v>3</v>
      </c>
      <c r="AO104" s="15">
        <v>3</v>
      </c>
      <c r="AP104" s="15">
        <v>3</v>
      </c>
      <c r="AQ104" s="17">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15">
        <f ca="1">COUNTIF(INDIRECT("H"&amp;(ROW()+12*(($AN104-1)*3+$AO104)-ROW())/12+5):INDIRECT("S"&amp;(ROW()+12*(($AN104-1)*3+$AO104)-ROW())/12+5),AQ104)</f>
        <v>0</v>
      </c>
      <c r="AS104" s="17">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15">
        <f ca="1">COUNTIF(INDIRECT("U"&amp;(ROW()+12*(($AN104-1)*3+$AO104)-ROW())/12+5):INDIRECT("AF"&amp;(ROW()+12*(($AN104-1)*3+$AO104)-ROW())/12+5),AS104)</f>
        <v>0</v>
      </c>
      <c r="AU104" s="15">
        <f ca="1">IF(AND(AQ104+AS104&gt;0,AR104+AT104&gt;0),COUNTIF(AU$6:AU103,"&gt;0")+1,0)</f>
        <v>0</v>
      </c>
      <c r="BE104" s="15">
        <v>3</v>
      </c>
      <c r="BF104" s="19"/>
      <c r="BG104" s="18"/>
      <c r="BH104" s="18"/>
      <c r="BI104" s="18"/>
      <c r="BJ104" s="18"/>
      <c r="BK104" s="18"/>
      <c r="BL104" s="18"/>
      <c r="BM104" s="18"/>
      <c r="BN104" s="18"/>
      <c r="BO104" s="18"/>
      <c r="BP104" s="18"/>
      <c r="BQ104" s="18"/>
      <c r="BR104" s="18"/>
      <c r="BT104" s="18"/>
      <c r="BU104" s="18"/>
      <c r="BV104" s="18"/>
      <c r="BW104" s="18"/>
      <c r="BX104" s="18"/>
      <c r="BY104" s="18"/>
      <c r="BZ104" s="18"/>
      <c r="CA104" s="18"/>
      <c r="CB104" s="18"/>
      <c r="CC104" s="18"/>
      <c r="CD104" s="18"/>
      <c r="CE104" s="18"/>
    </row>
    <row r="105" spans="1:98">
      <c r="A105" s="462">
        <v>34</v>
      </c>
      <c r="B105" s="465"/>
      <c r="C105" s="465"/>
      <c r="D105" s="465"/>
      <c r="E105" s="469"/>
      <c r="F105" s="465"/>
      <c r="G105" s="194" t="s">
        <v>104</v>
      </c>
      <c r="H105" s="195"/>
      <c r="I105" s="196" t="str">
        <f t="shared" ref="I105:S106" si="203">IF(H105="","",H105)</f>
        <v/>
      </c>
      <c r="J105" s="196" t="str">
        <f t="shared" si="203"/>
        <v/>
      </c>
      <c r="K105" s="196" t="str">
        <f t="shared" si="203"/>
        <v/>
      </c>
      <c r="L105" s="196" t="str">
        <f t="shared" si="203"/>
        <v/>
      </c>
      <c r="M105" s="196" t="str">
        <f t="shared" si="203"/>
        <v/>
      </c>
      <c r="N105" s="196" t="str">
        <f t="shared" si="203"/>
        <v/>
      </c>
      <c r="O105" s="196" t="str">
        <f t="shared" si="203"/>
        <v/>
      </c>
      <c r="P105" s="196" t="str">
        <f t="shared" si="203"/>
        <v/>
      </c>
      <c r="Q105" s="196" t="str">
        <f t="shared" si="203"/>
        <v/>
      </c>
      <c r="R105" s="196" t="str">
        <f t="shared" si="203"/>
        <v/>
      </c>
      <c r="S105" s="196" t="str">
        <f t="shared" si="203"/>
        <v/>
      </c>
      <c r="T105" s="197">
        <f t="shared" si="134"/>
        <v>0</v>
      </c>
      <c r="U105" s="198"/>
      <c r="V105" s="199" t="str">
        <f t="shared" ref="V105:AF106" si="204">IF(U105="","",U105)</f>
        <v/>
      </c>
      <c r="W105" s="199" t="str">
        <f t="shared" si="204"/>
        <v/>
      </c>
      <c r="X105" s="199" t="str">
        <f t="shared" si="204"/>
        <v/>
      </c>
      <c r="Y105" s="199" t="str">
        <f t="shared" si="204"/>
        <v/>
      </c>
      <c r="Z105" s="199" t="str">
        <f t="shared" si="204"/>
        <v/>
      </c>
      <c r="AA105" s="199" t="str">
        <f t="shared" si="204"/>
        <v/>
      </c>
      <c r="AB105" s="199" t="str">
        <f t="shared" si="204"/>
        <v/>
      </c>
      <c r="AC105" s="199" t="str">
        <f t="shared" si="204"/>
        <v/>
      </c>
      <c r="AD105" s="199" t="str">
        <f t="shared" si="204"/>
        <v/>
      </c>
      <c r="AE105" s="199" t="str">
        <f t="shared" si="204"/>
        <v/>
      </c>
      <c r="AF105" s="199" t="str">
        <f t="shared" si="204"/>
        <v/>
      </c>
      <c r="AG105" s="197">
        <f t="shared" si="136"/>
        <v>0</v>
      </c>
      <c r="AN105" s="15">
        <v>3</v>
      </c>
      <c r="AO105" s="15">
        <v>3</v>
      </c>
      <c r="AP105" s="15">
        <v>4</v>
      </c>
      <c r="AQ105" s="17">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15">
        <f ca="1">COUNTIF(INDIRECT("H"&amp;(ROW()+12*(($AN105-1)*3+$AO105)-ROW())/12+5):INDIRECT("S"&amp;(ROW()+12*(($AN105-1)*3+$AO105)-ROW())/12+5),AQ105)</f>
        <v>0</v>
      </c>
      <c r="AS105" s="17">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15">
        <f ca="1">COUNTIF(INDIRECT("U"&amp;(ROW()+12*(($AN105-1)*3+$AO105)-ROW())/12+5):INDIRECT("AF"&amp;(ROW()+12*(($AN105-1)*3+$AO105)-ROW())/12+5),AS105)</f>
        <v>0</v>
      </c>
      <c r="AU105" s="15">
        <f ca="1">IF(AND(AQ105+AS105&gt;0,AR105+AT105&gt;0),COUNTIF(AU$6:AU104,"&gt;0")+1,0)</f>
        <v>0</v>
      </c>
      <c r="BE105" s="15">
        <v>1</v>
      </c>
      <c r="BG105" s="18">
        <f t="shared" ref="BG105:BR105" si="205">SUM(H105:H106)</f>
        <v>0</v>
      </c>
      <c r="BH105" s="18">
        <f t="shared" si="205"/>
        <v>0</v>
      </c>
      <c r="BI105" s="18">
        <f t="shared" si="205"/>
        <v>0</v>
      </c>
      <c r="BJ105" s="18">
        <f t="shared" si="205"/>
        <v>0</v>
      </c>
      <c r="BK105" s="18">
        <f t="shared" si="205"/>
        <v>0</v>
      </c>
      <c r="BL105" s="18">
        <f t="shared" si="205"/>
        <v>0</v>
      </c>
      <c r="BM105" s="18">
        <f t="shared" si="205"/>
        <v>0</v>
      </c>
      <c r="BN105" s="18">
        <f t="shared" si="205"/>
        <v>0</v>
      </c>
      <c r="BO105" s="18">
        <f t="shared" si="205"/>
        <v>0</v>
      </c>
      <c r="BP105" s="18">
        <f t="shared" si="205"/>
        <v>0</v>
      </c>
      <c r="BQ105" s="18">
        <f t="shared" si="205"/>
        <v>0</v>
      </c>
      <c r="BR105" s="18">
        <f t="shared" si="205"/>
        <v>0</v>
      </c>
      <c r="BT105" s="18">
        <f t="shared" ref="BT105:CE105" si="206">SUM(U105:U106)</f>
        <v>0</v>
      </c>
      <c r="BU105" s="18">
        <f t="shared" si="206"/>
        <v>0</v>
      </c>
      <c r="BV105" s="18">
        <f t="shared" si="206"/>
        <v>0</v>
      </c>
      <c r="BW105" s="18">
        <f t="shared" si="206"/>
        <v>0</v>
      </c>
      <c r="BX105" s="18">
        <f t="shared" si="206"/>
        <v>0</v>
      </c>
      <c r="BY105" s="18">
        <f t="shared" si="206"/>
        <v>0</v>
      </c>
      <c r="BZ105" s="18">
        <f t="shared" si="206"/>
        <v>0</v>
      </c>
      <c r="CA105" s="18">
        <f t="shared" si="206"/>
        <v>0</v>
      </c>
      <c r="CB105" s="18">
        <f t="shared" si="206"/>
        <v>0</v>
      </c>
      <c r="CC105" s="18">
        <f t="shared" si="206"/>
        <v>0</v>
      </c>
      <c r="CD105" s="18">
        <f t="shared" si="206"/>
        <v>0</v>
      </c>
      <c r="CE105" s="18">
        <f t="shared" si="206"/>
        <v>0</v>
      </c>
      <c r="CH105" s="19" t="s">
        <v>103</v>
      </c>
      <c r="CI105" s="18">
        <f t="shared" ref="CI105:CT105" si="207">IF(OR($D105="副園長",$D105="教頭",$D105="主任保育士",$D105="主幹教諭",$D105="主幹保育教諭"),0,BG105)</f>
        <v>0</v>
      </c>
      <c r="CJ105" s="18">
        <f t="shared" si="207"/>
        <v>0</v>
      </c>
      <c r="CK105" s="18">
        <f t="shared" si="207"/>
        <v>0</v>
      </c>
      <c r="CL105" s="18">
        <f t="shared" si="207"/>
        <v>0</v>
      </c>
      <c r="CM105" s="18">
        <f t="shared" si="207"/>
        <v>0</v>
      </c>
      <c r="CN105" s="18">
        <f t="shared" si="207"/>
        <v>0</v>
      </c>
      <c r="CO105" s="18">
        <f t="shared" si="207"/>
        <v>0</v>
      </c>
      <c r="CP105" s="18">
        <f t="shared" si="207"/>
        <v>0</v>
      </c>
      <c r="CQ105" s="18">
        <f t="shared" si="207"/>
        <v>0</v>
      </c>
      <c r="CR105" s="18">
        <f t="shared" si="207"/>
        <v>0</v>
      </c>
      <c r="CS105" s="18">
        <f t="shared" si="207"/>
        <v>0</v>
      </c>
      <c r="CT105" s="18">
        <f t="shared" si="207"/>
        <v>0</v>
      </c>
    </row>
    <row r="106" spans="1:98">
      <c r="A106" s="463"/>
      <c r="B106" s="466"/>
      <c r="C106" s="468"/>
      <c r="D106" s="468"/>
      <c r="E106" s="470"/>
      <c r="F106" s="466"/>
      <c r="G106" s="200" t="s">
        <v>102</v>
      </c>
      <c r="H106" s="201"/>
      <c r="I106" s="202" t="str">
        <f t="shared" si="203"/>
        <v/>
      </c>
      <c r="J106" s="202" t="str">
        <f t="shared" si="203"/>
        <v/>
      </c>
      <c r="K106" s="202" t="str">
        <f t="shared" si="203"/>
        <v/>
      </c>
      <c r="L106" s="202" t="str">
        <f t="shared" si="203"/>
        <v/>
      </c>
      <c r="M106" s="202" t="str">
        <f t="shared" si="203"/>
        <v/>
      </c>
      <c r="N106" s="202" t="str">
        <f t="shared" si="203"/>
        <v/>
      </c>
      <c r="O106" s="202" t="str">
        <f t="shared" si="203"/>
        <v/>
      </c>
      <c r="P106" s="202" t="str">
        <f t="shared" si="203"/>
        <v/>
      </c>
      <c r="Q106" s="202" t="str">
        <f t="shared" si="203"/>
        <v/>
      </c>
      <c r="R106" s="202" t="str">
        <f t="shared" si="203"/>
        <v/>
      </c>
      <c r="S106" s="202" t="str">
        <f t="shared" si="203"/>
        <v/>
      </c>
      <c r="T106" s="203">
        <f t="shared" si="134"/>
        <v>0</v>
      </c>
      <c r="U106" s="204"/>
      <c r="V106" s="205" t="str">
        <f t="shared" si="204"/>
        <v/>
      </c>
      <c r="W106" s="205" t="str">
        <f t="shared" si="204"/>
        <v/>
      </c>
      <c r="X106" s="205" t="str">
        <f t="shared" si="204"/>
        <v/>
      </c>
      <c r="Y106" s="205" t="str">
        <f t="shared" si="204"/>
        <v/>
      </c>
      <c r="Z106" s="205" t="str">
        <f t="shared" si="204"/>
        <v/>
      </c>
      <c r="AA106" s="205" t="str">
        <f t="shared" si="204"/>
        <v/>
      </c>
      <c r="AB106" s="205" t="str">
        <f t="shared" si="204"/>
        <v/>
      </c>
      <c r="AC106" s="205" t="str">
        <f t="shared" si="204"/>
        <v/>
      </c>
      <c r="AD106" s="205" t="str">
        <f t="shared" si="204"/>
        <v/>
      </c>
      <c r="AE106" s="205" t="str">
        <f t="shared" si="204"/>
        <v/>
      </c>
      <c r="AF106" s="205" t="str">
        <f t="shared" si="204"/>
        <v/>
      </c>
      <c r="AG106" s="203">
        <f t="shared" si="136"/>
        <v>0</v>
      </c>
      <c r="AN106" s="15">
        <v>3</v>
      </c>
      <c r="AO106" s="15">
        <v>3</v>
      </c>
      <c r="AP106" s="15">
        <v>5</v>
      </c>
      <c r="AQ106" s="17">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15">
        <f ca="1">COUNTIF(INDIRECT("H"&amp;(ROW()+12*(($AN106-1)*3+$AO106)-ROW())/12+5):INDIRECT("S"&amp;(ROW()+12*(($AN106-1)*3+$AO106)-ROW())/12+5),AQ106)</f>
        <v>0</v>
      </c>
      <c r="AS106" s="17">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15">
        <f ca="1">COUNTIF(INDIRECT("U"&amp;(ROW()+12*(($AN106-1)*3+$AO106)-ROW())/12+5):INDIRECT("AF"&amp;(ROW()+12*(($AN106-1)*3+$AO106)-ROW())/12+5),AS106)</f>
        <v>0</v>
      </c>
      <c r="AU106" s="15">
        <f ca="1">IF(AND(AQ106+AS106&gt;0,AR106+AT106&gt;0),COUNTIF(AU$6:AU105,"&gt;0")+1,0)</f>
        <v>0</v>
      </c>
      <c r="BE106" s="15">
        <v>2</v>
      </c>
      <c r="BF106" s="15" t="s">
        <v>101</v>
      </c>
      <c r="BG106" s="18">
        <f t="shared" ref="BG106:BR106" si="208">IF(BG105+BT105&gt;$AJ$27,1,0)</f>
        <v>0</v>
      </c>
      <c r="BH106" s="18">
        <f t="shared" si="208"/>
        <v>0</v>
      </c>
      <c r="BI106" s="18">
        <f t="shared" si="208"/>
        <v>0</v>
      </c>
      <c r="BJ106" s="18">
        <f t="shared" si="208"/>
        <v>0</v>
      </c>
      <c r="BK106" s="18">
        <f t="shared" si="208"/>
        <v>0</v>
      </c>
      <c r="BL106" s="18">
        <f t="shared" si="208"/>
        <v>0</v>
      </c>
      <c r="BM106" s="18">
        <f t="shared" si="208"/>
        <v>0</v>
      </c>
      <c r="BN106" s="18">
        <f t="shared" si="208"/>
        <v>0</v>
      </c>
      <c r="BO106" s="18">
        <f t="shared" si="208"/>
        <v>0</v>
      </c>
      <c r="BP106" s="18">
        <f t="shared" si="208"/>
        <v>0</v>
      </c>
      <c r="BQ106" s="18">
        <f t="shared" si="208"/>
        <v>0</v>
      </c>
      <c r="BR106" s="18">
        <f t="shared" si="208"/>
        <v>0</v>
      </c>
      <c r="BT106" s="18"/>
      <c r="BU106" s="18"/>
      <c r="BV106" s="18"/>
      <c r="BW106" s="18"/>
      <c r="BX106" s="18"/>
      <c r="BY106" s="18"/>
      <c r="BZ106" s="18"/>
      <c r="CA106" s="18"/>
      <c r="CB106" s="18"/>
      <c r="CC106" s="18"/>
      <c r="CD106" s="18"/>
      <c r="CE106" s="18"/>
    </row>
    <row r="107" spans="1:98">
      <c r="A107" s="464"/>
      <c r="B107" s="467"/>
      <c r="C107" s="472"/>
      <c r="D107" s="473"/>
      <c r="E107" s="471"/>
      <c r="F107" s="467"/>
      <c r="G107" s="206" t="s">
        <v>551</v>
      </c>
      <c r="H107" s="207"/>
      <c r="I107" s="208"/>
      <c r="J107" s="208"/>
      <c r="K107" s="208"/>
      <c r="L107" s="208"/>
      <c r="M107" s="208"/>
      <c r="N107" s="208"/>
      <c r="O107" s="208"/>
      <c r="P107" s="208"/>
      <c r="Q107" s="208"/>
      <c r="R107" s="208"/>
      <c r="S107" s="208"/>
      <c r="T107" s="209">
        <f t="shared" si="134"/>
        <v>0</v>
      </c>
      <c r="U107" s="210"/>
      <c r="V107" s="211"/>
      <c r="W107" s="211"/>
      <c r="X107" s="211"/>
      <c r="Y107" s="211"/>
      <c r="Z107" s="211"/>
      <c r="AA107" s="211"/>
      <c r="AB107" s="211"/>
      <c r="AC107" s="211"/>
      <c r="AD107" s="211"/>
      <c r="AE107" s="211"/>
      <c r="AF107" s="211"/>
      <c r="AG107" s="209">
        <f t="shared" si="136"/>
        <v>0</v>
      </c>
      <c r="AN107" s="15">
        <v>3</v>
      </c>
      <c r="AO107" s="15">
        <v>3</v>
      </c>
      <c r="AP107" s="15">
        <v>6</v>
      </c>
      <c r="AQ107" s="17">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15">
        <f ca="1">COUNTIF(INDIRECT("H"&amp;(ROW()+12*(($AN107-1)*3+$AO107)-ROW())/12+5):INDIRECT("S"&amp;(ROW()+12*(($AN107-1)*3+$AO107)-ROW())/12+5),AQ107)</f>
        <v>0</v>
      </c>
      <c r="AS107" s="17">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15">
        <f ca="1">COUNTIF(INDIRECT("U"&amp;(ROW()+12*(($AN107-1)*3+$AO107)-ROW())/12+5):INDIRECT("AF"&amp;(ROW()+12*(($AN107-1)*3+$AO107)-ROW())/12+5),AS107)</f>
        <v>0</v>
      </c>
      <c r="AU107" s="15">
        <f ca="1">IF(AND(AQ107+AS107&gt;0,AR107+AT107&gt;0),COUNTIF(AU$6:AU106,"&gt;0")+1,0)</f>
        <v>0</v>
      </c>
      <c r="BE107" s="15">
        <v>3</v>
      </c>
      <c r="BF107" s="19"/>
      <c r="BG107" s="18"/>
      <c r="BH107" s="18"/>
      <c r="BI107" s="18"/>
      <c r="BJ107" s="18"/>
      <c r="BK107" s="18"/>
      <c r="BL107" s="18"/>
      <c r="BM107" s="18"/>
      <c r="BN107" s="18"/>
      <c r="BO107" s="18"/>
      <c r="BP107" s="18"/>
      <c r="BQ107" s="18"/>
      <c r="BR107" s="18"/>
      <c r="BT107" s="18"/>
      <c r="BU107" s="18"/>
      <c r="BV107" s="18"/>
      <c r="BW107" s="18"/>
      <c r="BX107" s="18"/>
      <c r="BY107" s="18"/>
      <c r="BZ107" s="18"/>
      <c r="CA107" s="18"/>
      <c r="CB107" s="18"/>
      <c r="CC107" s="18"/>
      <c r="CD107" s="18"/>
      <c r="CE107" s="18"/>
    </row>
    <row r="108" spans="1:98">
      <c r="A108" s="462">
        <v>35</v>
      </c>
      <c r="B108" s="465"/>
      <c r="C108" s="465"/>
      <c r="D108" s="465"/>
      <c r="E108" s="469"/>
      <c r="F108" s="465"/>
      <c r="G108" s="194" t="s">
        <v>104</v>
      </c>
      <c r="H108" s="195"/>
      <c r="I108" s="196" t="str">
        <f t="shared" ref="I108:S109" si="209">IF(H108="","",H108)</f>
        <v/>
      </c>
      <c r="J108" s="196" t="str">
        <f t="shared" si="209"/>
        <v/>
      </c>
      <c r="K108" s="196" t="str">
        <f t="shared" si="209"/>
        <v/>
      </c>
      <c r="L108" s="196" t="str">
        <f t="shared" si="209"/>
        <v/>
      </c>
      <c r="M108" s="196" t="str">
        <f t="shared" si="209"/>
        <v/>
      </c>
      <c r="N108" s="196" t="str">
        <f t="shared" si="209"/>
        <v/>
      </c>
      <c r="O108" s="196" t="str">
        <f t="shared" si="209"/>
        <v/>
      </c>
      <c r="P108" s="196" t="str">
        <f t="shared" si="209"/>
        <v/>
      </c>
      <c r="Q108" s="196" t="str">
        <f t="shared" si="209"/>
        <v/>
      </c>
      <c r="R108" s="196" t="str">
        <f t="shared" si="209"/>
        <v/>
      </c>
      <c r="S108" s="196" t="str">
        <f t="shared" si="209"/>
        <v/>
      </c>
      <c r="T108" s="197">
        <f t="shared" si="134"/>
        <v>0</v>
      </c>
      <c r="U108" s="198"/>
      <c r="V108" s="199" t="str">
        <f t="shared" ref="V108:AF109" si="210">IF(U108="","",U108)</f>
        <v/>
      </c>
      <c r="W108" s="199" t="str">
        <f t="shared" si="210"/>
        <v/>
      </c>
      <c r="X108" s="199" t="str">
        <f t="shared" si="210"/>
        <v/>
      </c>
      <c r="Y108" s="199" t="str">
        <f t="shared" si="210"/>
        <v/>
      </c>
      <c r="Z108" s="199" t="str">
        <f t="shared" si="210"/>
        <v/>
      </c>
      <c r="AA108" s="199" t="str">
        <f t="shared" si="210"/>
        <v/>
      </c>
      <c r="AB108" s="199" t="str">
        <f t="shared" si="210"/>
        <v/>
      </c>
      <c r="AC108" s="199" t="str">
        <f t="shared" si="210"/>
        <v/>
      </c>
      <c r="AD108" s="199" t="str">
        <f t="shared" si="210"/>
        <v/>
      </c>
      <c r="AE108" s="199" t="str">
        <f t="shared" si="210"/>
        <v/>
      </c>
      <c r="AF108" s="199" t="str">
        <f t="shared" si="210"/>
        <v/>
      </c>
      <c r="AG108" s="197">
        <f t="shared" si="136"/>
        <v>0</v>
      </c>
      <c r="AN108" s="15">
        <v>3</v>
      </c>
      <c r="AO108" s="15">
        <v>3</v>
      </c>
      <c r="AP108" s="15">
        <v>7</v>
      </c>
      <c r="AQ108" s="17">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15">
        <f ca="1">COUNTIF(INDIRECT("H"&amp;(ROW()+12*(($AN108-1)*3+$AO108)-ROW())/12+5):INDIRECT("S"&amp;(ROW()+12*(($AN108-1)*3+$AO108)-ROW())/12+5),AQ108)</f>
        <v>0</v>
      </c>
      <c r="AS108" s="17">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15">
        <f ca="1">COUNTIF(INDIRECT("U"&amp;(ROW()+12*(($AN108-1)*3+$AO108)-ROW())/12+5):INDIRECT("AF"&amp;(ROW()+12*(($AN108-1)*3+$AO108)-ROW())/12+5),AS108)</f>
        <v>0</v>
      </c>
      <c r="AU108" s="15">
        <f ca="1">IF(AND(AQ108+AS108&gt;0,AR108+AT108&gt;0),COUNTIF(AU$6:AU107,"&gt;0")+1,0)</f>
        <v>0</v>
      </c>
      <c r="BE108" s="15">
        <v>1</v>
      </c>
      <c r="BG108" s="18">
        <f t="shared" ref="BG108:BR108" si="211">SUM(H108:H109)</f>
        <v>0</v>
      </c>
      <c r="BH108" s="18">
        <f t="shared" si="211"/>
        <v>0</v>
      </c>
      <c r="BI108" s="18">
        <f t="shared" si="211"/>
        <v>0</v>
      </c>
      <c r="BJ108" s="18">
        <f t="shared" si="211"/>
        <v>0</v>
      </c>
      <c r="BK108" s="18">
        <f t="shared" si="211"/>
        <v>0</v>
      </c>
      <c r="BL108" s="18">
        <f t="shared" si="211"/>
        <v>0</v>
      </c>
      <c r="BM108" s="18">
        <f t="shared" si="211"/>
        <v>0</v>
      </c>
      <c r="BN108" s="18">
        <f t="shared" si="211"/>
        <v>0</v>
      </c>
      <c r="BO108" s="18">
        <f t="shared" si="211"/>
        <v>0</v>
      </c>
      <c r="BP108" s="18">
        <f t="shared" si="211"/>
        <v>0</v>
      </c>
      <c r="BQ108" s="18">
        <f t="shared" si="211"/>
        <v>0</v>
      </c>
      <c r="BR108" s="18">
        <f t="shared" si="211"/>
        <v>0</v>
      </c>
      <c r="BT108" s="18">
        <f>SUM(U108:U109)</f>
        <v>0</v>
      </c>
      <c r="BU108" s="18">
        <f t="shared" ref="BU108:CE108" si="212">SUM(V108:V109)</f>
        <v>0</v>
      </c>
      <c r="BV108" s="18">
        <f t="shared" si="212"/>
        <v>0</v>
      </c>
      <c r="BW108" s="18">
        <f t="shared" si="212"/>
        <v>0</v>
      </c>
      <c r="BX108" s="18">
        <f t="shared" si="212"/>
        <v>0</v>
      </c>
      <c r="BY108" s="18">
        <f t="shared" si="212"/>
        <v>0</v>
      </c>
      <c r="BZ108" s="18">
        <f t="shared" si="212"/>
        <v>0</v>
      </c>
      <c r="CA108" s="18">
        <f t="shared" si="212"/>
        <v>0</v>
      </c>
      <c r="CB108" s="18">
        <f t="shared" si="212"/>
        <v>0</v>
      </c>
      <c r="CC108" s="18">
        <f t="shared" si="212"/>
        <v>0</v>
      </c>
      <c r="CD108" s="18">
        <f t="shared" si="212"/>
        <v>0</v>
      </c>
      <c r="CE108" s="18">
        <f t="shared" si="212"/>
        <v>0</v>
      </c>
      <c r="CH108" s="19" t="s">
        <v>103</v>
      </c>
      <c r="CI108" s="18">
        <f t="shared" ref="CI108:CT108" si="213">IF(OR($D108="副園長",$D108="教頭",$D108="主任保育士",$D108="主幹教諭",$D108="主幹保育教諭"),0,BG108)</f>
        <v>0</v>
      </c>
      <c r="CJ108" s="18">
        <f t="shared" si="213"/>
        <v>0</v>
      </c>
      <c r="CK108" s="18">
        <f t="shared" si="213"/>
        <v>0</v>
      </c>
      <c r="CL108" s="18">
        <f t="shared" si="213"/>
        <v>0</v>
      </c>
      <c r="CM108" s="18">
        <f t="shared" si="213"/>
        <v>0</v>
      </c>
      <c r="CN108" s="18">
        <f t="shared" si="213"/>
        <v>0</v>
      </c>
      <c r="CO108" s="18">
        <f t="shared" si="213"/>
        <v>0</v>
      </c>
      <c r="CP108" s="18">
        <f t="shared" si="213"/>
        <v>0</v>
      </c>
      <c r="CQ108" s="18">
        <f t="shared" si="213"/>
        <v>0</v>
      </c>
      <c r="CR108" s="18">
        <f t="shared" si="213"/>
        <v>0</v>
      </c>
      <c r="CS108" s="18">
        <f t="shared" si="213"/>
        <v>0</v>
      </c>
      <c r="CT108" s="18">
        <f t="shared" si="213"/>
        <v>0</v>
      </c>
    </row>
    <row r="109" spans="1:98">
      <c r="A109" s="463"/>
      <c r="B109" s="466"/>
      <c r="C109" s="468"/>
      <c r="D109" s="468"/>
      <c r="E109" s="470"/>
      <c r="F109" s="466"/>
      <c r="G109" s="200" t="s">
        <v>102</v>
      </c>
      <c r="H109" s="201"/>
      <c r="I109" s="202" t="str">
        <f t="shared" si="209"/>
        <v/>
      </c>
      <c r="J109" s="202" t="str">
        <f t="shared" si="209"/>
        <v/>
      </c>
      <c r="K109" s="202" t="str">
        <f t="shared" si="209"/>
        <v/>
      </c>
      <c r="L109" s="202" t="str">
        <f t="shared" si="209"/>
        <v/>
      </c>
      <c r="M109" s="202" t="str">
        <f t="shared" si="209"/>
        <v/>
      </c>
      <c r="N109" s="202" t="str">
        <f t="shared" si="209"/>
        <v/>
      </c>
      <c r="O109" s="202" t="str">
        <f t="shared" si="209"/>
        <v/>
      </c>
      <c r="P109" s="202" t="str">
        <f t="shared" si="209"/>
        <v/>
      </c>
      <c r="Q109" s="202" t="str">
        <f t="shared" si="209"/>
        <v/>
      </c>
      <c r="R109" s="202" t="str">
        <f t="shared" si="209"/>
        <v/>
      </c>
      <c r="S109" s="202" t="str">
        <f t="shared" si="209"/>
        <v/>
      </c>
      <c r="T109" s="203">
        <f t="shared" si="134"/>
        <v>0</v>
      </c>
      <c r="U109" s="204"/>
      <c r="V109" s="205" t="str">
        <f t="shared" si="210"/>
        <v/>
      </c>
      <c r="W109" s="205" t="str">
        <f t="shared" si="210"/>
        <v/>
      </c>
      <c r="X109" s="205" t="str">
        <f t="shared" si="210"/>
        <v/>
      </c>
      <c r="Y109" s="205" t="str">
        <f t="shared" si="210"/>
        <v/>
      </c>
      <c r="Z109" s="205" t="str">
        <f t="shared" si="210"/>
        <v/>
      </c>
      <c r="AA109" s="205" t="str">
        <f t="shared" si="210"/>
        <v/>
      </c>
      <c r="AB109" s="205" t="str">
        <f t="shared" si="210"/>
        <v/>
      </c>
      <c r="AC109" s="205" t="str">
        <f t="shared" si="210"/>
        <v/>
      </c>
      <c r="AD109" s="205" t="str">
        <f t="shared" si="210"/>
        <v/>
      </c>
      <c r="AE109" s="205" t="str">
        <f t="shared" si="210"/>
        <v/>
      </c>
      <c r="AF109" s="205" t="str">
        <f t="shared" si="210"/>
        <v/>
      </c>
      <c r="AG109" s="203">
        <f t="shared" si="136"/>
        <v>0</v>
      </c>
      <c r="AN109" s="15">
        <v>3</v>
      </c>
      <c r="AO109" s="15">
        <v>3</v>
      </c>
      <c r="AP109" s="15">
        <v>8</v>
      </c>
      <c r="AQ109" s="17">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15">
        <f ca="1">COUNTIF(INDIRECT("H"&amp;(ROW()+12*(($AN109-1)*3+$AO109)-ROW())/12+5):INDIRECT("S"&amp;(ROW()+12*(($AN109-1)*3+$AO109)-ROW())/12+5),AQ109)</f>
        <v>0</v>
      </c>
      <c r="AS109" s="17">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15">
        <f ca="1">COUNTIF(INDIRECT("U"&amp;(ROW()+12*(($AN109-1)*3+$AO109)-ROW())/12+5):INDIRECT("AF"&amp;(ROW()+12*(($AN109-1)*3+$AO109)-ROW())/12+5),AS109)</f>
        <v>0</v>
      </c>
      <c r="AU109" s="15">
        <f ca="1">IF(AND(AQ109+AS109&gt;0,AR109+AT109&gt;0),COUNTIF(AU$6:AU108,"&gt;0")+1,0)</f>
        <v>0</v>
      </c>
      <c r="BE109" s="15">
        <v>2</v>
      </c>
      <c r="BF109" s="15" t="s">
        <v>101</v>
      </c>
      <c r="BG109" s="18">
        <f t="shared" ref="BG109:BR109" si="214">IF(BG108+BT108&gt;$AJ$27,1,0)</f>
        <v>0</v>
      </c>
      <c r="BH109" s="18">
        <f t="shared" si="214"/>
        <v>0</v>
      </c>
      <c r="BI109" s="18">
        <f t="shared" si="214"/>
        <v>0</v>
      </c>
      <c r="BJ109" s="18">
        <f t="shared" si="214"/>
        <v>0</v>
      </c>
      <c r="BK109" s="18">
        <f t="shared" si="214"/>
        <v>0</v>
      </c>
      <c r="BL109" s="18">
        <f t="shared" si="214"/>
        <v>0</v>
      </c>
      <c r="BM109" s="18">
        <f t="shared" si="214"/>
        <v>0</v>
      </c>
      <c r="BN109" s="18">
        <f t="shared" si="214"/>
        <v>0</v>
      </c>
      <c r="BO109" s="18">
        <f t="shared" si="214"/>
        <v>0</v>
      </c>
      <c r="BP109" s="18">
        <f t="shared" si="214"/>
        <v>0</v>
      </c>
      <c r="BQ109" s="18">
        <f t="shared" si="214"/>
        <v>0</v>
      </c>
      <c r="BR109" s="18">
        <f t="shared" si="214"/>
        <v>0</v>
      </c>
      <c r="BT109" s="18"/>
      <c r="BU109" s="18"/>
      <c r="BV109" s="18"/>
      <c r="BW109" s="18"/>
      <c r="BX109" s="18"/>
      <c r="BY109" s="18"/>
      <c r="BZ109" s="18"/>
      <c r="CA109" s="18"/>
      <c r="CB109" s="18"/>
      <c r="CC109" s="18"/>
      <c r="CD109" s="18"/>
      <c r="CE109" s="18"/>
    </row>
    <row r="110" spans="1:98">
      <c r="A110" s="464"/>
      <c r="B110" s="467"/>
      <c r="C110" s="472"/>
      <c r="D110" s="473"/>
      <c r="E110" s="471"/>
      <c r="F110" s="467"/>
      <c r="G110" s="206" t="s">
        <v>551</v>
      </c>
      <c r="H110" s="207"/>
      <c r="I110" s="208"/>
      <c r="J110" s="208"/>
      <c r="K110" s="208"/>
      <c r="L110" s="208"/>
      <c r="M110" s="208"/>
      <c r="N110" s="208"/>
      <c r="O110" s="208"/>
      <c r="P110" s="208"/>
      <c r="Q110" s="208"/>
      <c r="R110" s="208"/>
      <c r="S110" s="208"/>
      <c r="T110" s="209">
        <f t="shared" si="134"/>
        <v>0</v>
      </c>
      <c r="U110" s="210"/>
      <c r="V110" s="211"/>
      <c r="W110" s="211"/>
      <c r="X110" s="211"/>
      <c r="Y110" s="211"/>
      <c r="Z110" s="211"/>
      <c r="AA110" s="211"/>
      <c r="AB110" s="211"/>
      <c r="AC110" s="211"/>
      <c r="AD110" s="211"/>
      <c r="AE110" s="211"/>
      <c r="AF110" s="211"/>
      <c r="AG110" s="209">
        <f t="shared" si="136"/>
        <v>0</v>
      </c>
      <c r="AN110" s="15">
        <v>3</v>
      </c>
      <c r="AO110" s="15">
        <v>3</v>
      </c>
      <c r="AP110" s="15">
        <v>9</v>
      </c>
      <c r="AQ110" s="17">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15">
        <f ca="1">COUNTIF(INDIRECT("H"&amp;(ROW()+12*(($AN110-1)*3+$AO110)-ROW())/12+5):INDIRECT("S"&amp;(ROW()+12*(($AN110-1)*3+$AO110)-ROW())/12+5),AQ110)</f>
        <v>0</v>
      </c>
      <c r="AS110" s="17">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15">
        <f ca="1">COUNTIF(INDIRECT("U"&amp;(ROW()+12*(($AN110-1)*3+$AO110)-ROW())/12+5):INDIRECT("AF"&amp;(ROW()+12*(($AN110-1)*3+$AO110)-ROW())/12+5),AS110)</f>
        <v>0</v>
      </c>
      <c r="AU110" s="15">
        <f ca="1">IF(AND(AQ110+AS110&gt;0,AR110+AT110&gt;0),COUNTIF(AU$6:AU109,"&gt;0")+1,0)</f>
        <v>0</v>
      </c>
      <c r="BE110" s="15">
        <v>3</v>
      </c>
      <c r="BF110" s="19"/>
      <c r="BG110" s="18"/>
      <c r="BH110" s="18"/>
      <c r="BI110" s="18"/>
      <c r="BJ110" s="18"/>
      <c r="BK110" s="18"/>
      <c r="BL110" s="18"/>
      <c r="BM110" s="18"/>
      <c r="BN110" s="18"/>
      <c r="BO110" s="18"/>
      <c r="BP110" s="18"/>
      <c r="BQ110" s="18"/>
      <c r="BR110" s="18"/>
      <c r="BT110" s="18"/>
      <c r="BU110" s="18"/>
      <c r="BV110" s="18"/>
      <c r="BW110" s="18"/>
      <c r="BX110" s="18"/>
      <c r="BY110" s="18"/>
      <c r="BZ110" s="18"/>
      <c r="CA110" s="18"/>
      <c r="CB110" s="18"/>
      <c r="CC110" s="18"/>
      <c r="CD110" s="18"/>
      <c r="CE110" s="18"/>
    </row>
    <row r="111" spans="1:98">
      <c r="A111" s="462">
        <v>36</v>
      </c>
      <c r="B111" s="465"/>
      <c r="C111" s="465"/>
      <c r="D111" s="465"/>
      <c r="E111" s="469"/>
      <c r="F111" s="465"/>
      <c r="G111" s="194" t="s">
        <v>104</v>
      </c>
      <c r="H111" s="195"/>
      <c r="I111" s="196" t="str">
        <f t="shared" ref="I111:S112" si="215">IF(H111="","",H111)</f>
        <v/>
      </c>
      <c r="J111" s="196" t="str">
        <f t="shared" si="215"/>
        <v/>
      </c>
      <c r="K111" s="196" t="str">
        <f t="shared" si="215"/>
        <v/>
      </c>
      <c r="L111" s="196" t="str">
        <f t="shared" si="215"/>
        <v/>
      </c>
      <c r="M111" s="196" t="str">
        <f t="shared" si="215"/>
        <v/>
      </c>
      <c r="N111" s="196" t="str">
        <f t="shared" si="215"/>
        <v/>
      </c>
      <c r="O111" s="196" t="str">
        <f t="shared" si="215"/>
        <v/>
      </c>
      <c r="P111" s="196" t="str">
        <f t="shared" si="215"/>
        <v/>
      </c>
      <c r="Q111" s="196" t="str">
        <f t="shared" si="215"/>
        <v/>
      </c>
      <c r="R111" s="196" t="str">
        <f t="shared" si="215"/>
        <v/>
      </c>
      <c r="S111" s="196" t="str">
        <f t="shared" si="215"/>
        <v/>
      </c>
      <c r="T111" s="197">
        <f t="shared" si="134"/>
        <v>0</v>
      </c>
      <c r="U111" s="198"/>
      <c r="V111" s="199" t="str">
        <f t="shared" ref="V111:AF112" si="216">IF(U111="","",U111)</f>
        <v/>
      </c>
      <c r="W111" s="199" t="str">
        <f t="shared" si="216"/>
        <v/>
      </c>
      <c r="X111" s="199" t="str">
        <f t="shared" si="216"/>
        <v/>
      </c>
      <c r="Y111" s="199" t="str">
        <f t="shared" si="216"/>
        <v/>
      </c>
      <c r="Z111" s="199" t="str">
        <f t="shared" si="216"/>
        <v/>
      </c>
      <c r="AA111" s="199" t="str">
        <f t="shared" si="216"/>
        <v/>
      </c>
      <c r="AB111" s="199" t="str">
        <f t="shared" si="216"/>
        <v/>
      </c>
      <c r="AC111" s="199" t="str">
        <f t="shared" si="216"/>
        <v/>
      </c>
      <c r="AD111" s="199" t="str">
        <f t="shared" si="216"/>
        <v/>
      </c>
      <c r="AE111" s="199" t="str">
        <f t="shared" si="216"/>
        <v/>
      </c>
      <c r="AF111" s="199" t="str">
        <f t="shared" si="216"/>
        <v/>
      </c>
      <c r="AG111" s="197">
        <f t="shared" si="136"/>
        <v>0</v>
      </c>
      <c r="AN111" s="15">
        <v>3</v>
      </c>
      <c r="AO111" s="15">
        <v>3</v>
      </c>
      <c r="AP111" s="15">
        <v>10</v>
      </c>
      <c r="AQ111" s="17">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15">
        <f ca="1">COUNTIF(INDIRECT("H"&amp;(ROW()+12*(($AN111-1)*3+$AO111)-ROW())/12+5):INDIRECT("S"&amp;(ROW()+12*(($AN111-1)*3+$AO111)-ROW())/12+5),AQ111)</f>
        <v>0</v>
      </c>
      <c r="AS111" s="17">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15">
        <f ca="1">COUNTIF(INDIRECT("U"&amp;(ROW()+12*(($AN111-1)*3+$AO111)-ROW())/12+5):INDIRECT("AF"&amp;(ROW()+12*(($AN111-1)*3+$AO111)-ROW())/12+5),AS111)</f>
        <v>0</v>
      </c>
      <c r="AU111" s="15">
        <f ca="1">IF(AND(AQ111+AS111&gt;0,AR111+AT111&gt;0),COUNTIF(AU$6:AU110,"&gt;0")+1,0)</f>
        <v>0</v>
      </c>
      <c r="BE111" s="15">
        <v>1</v>
      </c>
      <c r="BG111" s="18">
        <f t="shared" ref="BG111:BR111" si="217">SUM(H111:H112)</f>
        <v>0</v>
      </c>
      <c r="BH111" s="18">
        <f t="shared" si="217"/>
        <v>0</v>
      </c>
      <c r="BI111" s="18">
        <f t="shared" si="217"/>
        <v>0</v>
      </c>
      <c r="BJ111" s="18">
        <f t="shared" si="217"/>
        <v>0</v>
      </c>
      <c r="BK111" s="18">
        <f t="shared" si="217"/>
        <v>0</v>
      </c>
      <c r="BL111" s="18">
        <f t="shared" si="217"/>
        <v>0</v>
      </c>
      <c r="BM111" s="18">
        <f t="shared" si="217"/>
        <v>0</v>
      </c>
      <c r="BN111" s="18">
        <f t="shared" si="217"/>
        <v>0</v>
      </c>
      <c r="BO111" s="18">
        <f t="shared" si="217"/>
        <v>0</v>
      </c>
      <c r="BP111" s="18">
        <f t="shared" si="217"/>
        <v>0</v>
      </c>
      <c r="BQ111" s="18">
        <f t="shared" si="217"/>
        <v>0</v>
      </c>
      <c r="BR111" s="18">
        <f t="shared" si="217"/>
        <v>0</v>
      </c>
      <c r="BT111" s="18">
        <f t="shared" ref="BT111:CE111" si="218">SUM(U111:U112)</f>
        <v>0</v>
      </c>
      <c r="BU111" s="18">
        <f t="shared" si="218"/>
        <v>0</v>
      </c>
      <c r="BV111" s="18">
        <f t="shared" si="218"/>
        <v>0</v>
      </c>
      <c r="BW111" s="18">
        <f t="shared" si="218"/>
        <v>0</v>
      </c>
      <c r="BX111" s="18">
        <f t="shared" si="218"/>
        <v>0</v>
      </c>
      <c r="BY111" s="18">
        <f t="shared" si="218"/>
        <v>0</v>
      </c>
      <c r="BZ111" s="18">
        <f t="shared" si="218"/>
        <v>0</v>
      </c>
      <c r="CA111" s="18">
        <f t="shared" si="218"/>
        <v>0</v>
      </c>
      <c r="CB111" s="18">
        <f t="shared" si="218"/>
        <v>0</v>
      </c>
      <c r="CC111" s="18">
        <f t="shared" si="218"/>
        <v>0</v>
      </c>
      <c r="CD111" s="18">
        <f t="shared" si="218"/>
        <v>0</v>
      </c>
      <c r="CE111" s="18">
        <f t="shared" si="218"/>
        <v>0</v>
      </c>
      <c r="CH111" s="19" t="s">
        <v>103</v>
      </c>
      <c r="CI111" s="18">
        <f t="shared" ref="CI111:CT111" si="219">IF(OR($D111="副園長",$D111="教頭",$D111="主任保育士",$D111="主幹教諭",$D111="主幹保育教諭"),0,BG111)</f>
        <v>0</v>
      </c>
      <c r="CJ111" s="18">
        <f t="shared" si="219"/>
        <v>0</v>
      </c>
      <c r="CK111" s="18">
        <f t="shared" si="219"/>
        <v>0</v>
      </c>
      <c r="CL111" s="18">
        <f t="shared" si="219"/>
        <v>0</v>
      </c>
      <c r="CM111" s="18">
        <f t="shared" si="219"/>
        <v>0</v>
      </c>
      <c r="CN111" s="18">
        <f t="shared" si="219"/>
        <v>0</v>
      </c>
      <c r="CO111" s="18">
        <f t="shared" si="219"/>
        <v>0</v>
      </c>
      <c r="CP111" s="18">
        <f t="shared" si="219"/>
        <v>0</v>
      </c>
      <c r="CQ111" s="18">
        <f t="shared" si="219"/>
        <v>0</v>
      </c>
      <c r="CR111" s="18">
        <f t="shared" si="219"/>
        <v>0</v>
      </c>
      <c r="CS111" s="18">
        <f t="shared" si="219"/>
        <v>0</v>
      </c>
      <c r="CT111" s="18">
        <f t="shared" si="219"/>
        <v>0</v>
      </c>
    </row>
    <row r="112" spans="1:98">
      <c r="A112" s="463"/>
      <c r="B112" s="466"/>
      <c r="C112" s="468"/>
      <c r="D112" s="468"/>
      <c r="E112" s="470"/>
      <c r="F112" s="466"/>
      <c r="G112" s="200" t="s">
        <v>102</v>
      </c>
      <c r="H112" s="201"/>
      <c r="I112" s="202" t="str">
        <f t="shared" si="215"/>
        <v/>
      </c>
      <c r="J112" s="202" t="str">
        <f t="shared" si="215"/>
        <v/>
      </c>
      <c r="K112" s="202" t="str">
        <f t="shared" si="215"/>
        <v/>
      </c>
      <c r="L112" s="202" t="str">
        <f t="shared" si="215"/>
        <v/>
      </c>
      <c r="M112" s="202" t="str">
        <f t="shared" si="215"/>
        <v/>
      </c>
      <c r="N112" s="202" t="str">
        <f t="shared" si="215"/>
        <v/>
      </c>
      <c r="O112" s="202" t="str">
        <f t="shared" si="215"/>
        <v/>
      </c>
      <c r="P112" s="202" t="str">
        <f t="shared" si="215"/>
        <v/>
      </c>
      <c r="Q112" s="202" t="str">
        <f t="shared" si="215"/>
        <v/>
      </c>
      <c r="R112" s="202" t="str">
        <f t="shared" si="215"/>
        <v/>
      </c>
      <c r="S112" s="202" t="str">
        <f t="shared" si="215"/>
        <v/>
      </c>
      <c r="T112" s="203">
        <f t="shared" si="134"/>
        <v>0</v>
      </c>
      <c r="U112" s="204"/>
      <c r="V112" s="205" t="str">
        <f t="shared" si="216"/>
        <v/>
      </c>
      <c r="W112" s="205" t="str">
        <f t="shared" si="216"/>
        <v/>
      </c>
      <c r="X112" s="205" t="str">
        <f t="shared" si="216"/>
        <v/>
      </c>
      <c r="Y112" s="205" t="str">
        <f t="shared" si="216"/>
        <v/>
      </c>
      <c r="Z112" s="205" t="str">
        <f t="shared" si="216"/>
        <v/>
      </c>
      <c r="AA112" s="205" t="str">
        <f t="shared" si="216"/>
        <v/>
      </c>
      <c r="AB112" s="205" t="str">
        <f t="shared" si="216"/>
        <v/>
      </c>
      <c r="AC112" s="205" t="str">
        <f t="shared" si="216"/>
        <v/>
      </c>
      <c r="AD112" s="205" t="str">
        <f t="shared" si="216"/>
        <v/>
      </c>
      <c r="AE112" s="205" t="str">
        <f t="shared" si="216"/>
        <v/>
      </c>
      <c r="AF112" s="205" t="str">
        <f t="shared" si="216"/>
        <v/>
      </c>
      <c r="AG112" s="203">
        <f t="shared" si="136"/>
        <v>0</v>
      </c>
      <c r="AN112" s="15">
        <v>3</v>
      </c>
      <c r="AO112" s="15">
        <v>3</v>
      </c>
      <c r="AP112" s="15">
        <v>11</v>
      </c>
      <c r="AQ112" s="17">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15">
        <f ca="1">COUNTIF(INDIRECT("H"&amp;(ROW()+12*(($AN112-1)*3+$AO112)-ROW())/12+5):INDIRECT("S"&amp;(ROW()+12*(($AN112-1)*3+$AO112)-ROW())/12+5),AQ112)</f>
        <v>0</v>
      </c>
      <c r="AS112" s="17">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15">
        <f ca="1">COUNTIF(INDIRECT("U"&amp;(ROW()+12*(($AN112-1)*3+$AO112)-ROW())/12+5):INDIRECT("AF"&amp;(ROW()+12*(($AN112-1)*3+$AO112)-ROW())/12+5),AS112)</f>
        <v>0</v>
      </c>
      <c r="AU112" s="15">
        <f ca="1">IF(AND(AQ112+AS112&gt;0,AR112+AT112&gt;0),COUNTIF(AU$6:AU111,"&gt;0")+1,0)</f>
        <v>0</v>
      </c>
      <c r="BE112" s="15">
        <v>2</v>
      </c>
      <c r="BF112" s="15" t="s">
        <v>101</v>
      </c>
      <c r="BG112" s="18">
        <f t="shared" ref="BG112:BR112" si="220">IF(BG111+BT111&gt;$AJ$27,1,0)</f>
        <v>0</v>
      </c>
      <c r="BH112" s="18">
        <f t="shared" si="220"/>
        <v>0</v>
      </c>
      <c r="BI112" s="18">
        <f t="shared" si="220"/>
        <v>0</v>
      </c>
      <c r="BJ112" s="18">
        <f t="shared" si="220"/>
        <v>0</v>
      </c>
      <c r="BK112" s="18">
        <f t="shared" si="220"/>
        <v>0</v>
      </c>
      <c r="BL112" s="18">
        <f t="shared" si="220"/>
        <v>0</v>
      </c>
      <c r="BM112" s="18">
        <f t="shared" si="220"/>
        <v>0</v>
      </c>
      <c r="BN112" s="18">
        <f t="shared" si="220"/>
        <v>0</v>
      </c>
      <c r="BO112" s="18">
        <f t="shared" si="220"/>
        <v>0</v>
      </c>
      <c r="BP112" s="18">
        <f t="shared" si="220"/>
        <v>0</v>
      </c>
      <c r="BQ112" s="18">
        <f t="shared" si="220"/>
        <v>0</v>
      </c>
      <c r="BR112" s="18">
        <f t="shared" si="220"/>
        <v>0</v>
      </c>
      <c r="BT112" s="18"/>
      <c r="BU112" s="18"/>
      <c r="BV112" s="18"/>
      <c r="BW112" s="18"/>
      <c r="BX112" s="18"/>
      <c r="BY112" s="18"/>
      <c r="BZ112" s="18"/>
      <c r="CA112" s="18"/>
      <c r="CB112" s="18"/>
      <c r="CC112" s="18"/>
      <c r="CD112" s="18"/>
      <c r="CE112" s="18"/>
    </row>
    <row r="113" spans="1:98">
      <c r="A113" s="464"/>
      <c r="B113" s="467"/>
      <c r="C113" s="472"/>
      <c r="D113" s="473"/>
      <c r="E113" s="471"/>
      <c r="F113" s="467"/>
      <c r="G113" s="206" t="s">
        <v>551</v>
      </c>
      <c r="H113" s="207"/>
      <c r="I113" s="208"/>
      <c r="J113" s="208"/>
      <c r="K113" s="208"/>
      <c r="L113" s="208"/>
      <c r="M113" s="208"/>
      <c r="N113" s="208"/>
      <c r="O113" s="208"/>
      <c r="P113" s="208"/>
      <c r="Q113" s="208"/>
      <c r="R113" s="208"/>
      <c r="S113" s="208"/>
      <c r="T113" s="209">
        <f t="shared" si="134"/>
        <v>0</v>
      </c>
      <c r="U113" s="210"/>
      <c r="V113" s="211"/>
      <c r="W113" s="211"/>
      <c r="X113" s="211"/>
      <c r="Y113" s="211"/>
      <c r="Z113" s="211"/>
      <c r="AA113" s="211"/>
      <c r="AB113" s="211"/>
      <c r="AC113" s="211"/>
      <c r="AD113" s="211"/>
      <c r="AE113" s="211"/>
      <c r="AF113" s="211"/>
      <c r="AG113" s="209">
        <f t="shared" si="136"/>
        <v>0</v>
      </c>
      <c r="AN113" s="306">
        <v>3</v>
      </c>
      <c r="AO113" s="306">
        <v>3</v>
      </c>
      <c r="AP113" s="306">
        <v>12</v>
      </c>
      <c r="AQ113" s="31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306">
        <f ca="1">COUNTIF(INDIRECT("H"&amp;(ROW()+12*(($AN113-1)*3+$AO113)-ROW())/12+5):INDIRECT("S"&amp;(ROW()+12*(($AN113-1)*3+$AO113)-ROW())/12+5),AQ113)</f>
        <v>0</v>
      </c>
      <c r="AS113" s="313">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306">
        <f ca="1">COUNTIF(INDIRECT("U"&amp;(ROW()+12*(($AN113-1)*3+$AO113)-ROW())/12+5):INDIRECT("AF"&amp;(ROW()+12*(($AN113-1)*3+$AO113)-ROW())/12+5),AS113)</f>
        <v>0</v>
      </c>
      <c r="AU113" s="306">
        <f ca="1">IF(AND(AQ113+AS113&gt;0,AR113+AT113&gt;0),COUNTIF(AU$6:AU112,"&gt;0")+1,0)</f>
        <v>0</v>
      </c>
      <c r="BE113" s="15">
        <v>3</v>
      </c>
      <c r="BF113" s="19"/>
      <c r="BG113" s="18"/>
      <c r="BH113" s="18"/>
      <c r="BI113" s="18"/>
      <c r="BJ113" s="18"/>
      <c r="BK113" s="18"/>
      <c r="BL113" s="18"/>
      <c r="BM113" s="18"/>
      <c r="BN113" s="18"/>
      <c r="BO113" s="18"/>
      <c r="BP113" s="18"/>
      <c r="BQ113" s="18"/>
      <c r="BR113" s="18"/>
      <c r="BT113" s="18"/>
      <c r="BU113" s="18"/>
      <c r="BV113" s="18"/>
      <c r="BW113" s="18"/>
      <c r="BX113" s="18"/>
      <c r="BY113" s="18"/>
      <c r="BZ113" s="18"/>
      <c r="CA113" s="18"/>
      <c r="CB113" s="18"/>
      <c r="CC113" s="18"/>
      <c r="CD113" s="18"/>
      <c r="CE113" s="18"/>
    </row>
    <row r="114" spans="1:98">
      <c r="A114" s="462">
        <v>37</v>
      </c>
      <c r="B114" s="465"/>
      <c r="C114" s="465"/>
      <c r="D114" s="465"/>
      <c r="E114" s="469"/>
      <c r="F114" s="465"/>
      <c r="G114" s="194" t="s">
        <v>104</v>
      </c>
      <c r="H114" s="195"/>
      <c r="I114" s="196" t="str">
        <f t="shared" ref="I114:S115" si="221">IF(H114="","",H114)</f>
        <v/>
      </c>
      <c r="J114" s="196" t="str">
        <f t="shared" si="221"/>
        <v/>
      </c>
      <c r="K114" s="196" t="str">
        <f t="shared" si="221"/>
        <v/>
      </c>
      <c r="L114" s="196" t="str">
        <f t="shared" si="221"/>
        <v/>
      </c>
      <c r="M114" s="196" t="str">
        <f t="shared" si="221"/>
        <v/>
      </c>
      <c r="N114" s="196" t="str">
        <f t="shared" si="221"/>
        <v/>
      </c>
      <c r="O114" s="196" t="str">
        <f t="shared" si="221"/>
        <v/>
      </c>
      <c r="P114" s="196" t="str">
        <f t="shared" si="221"/>
        <v/>
      </c>
      <c r="Q114" s="196" t="str">
        <f t="shared" si="221"/>
        <v/>
      </c>
      <c r="R114" s="196" t="str">
        <f t="shared" si="221"/>
        <v/>
      </c>
      <c r="S114" s="196" t="str">
        <f t="shared" si="221"/>
        <v/>
      </c>
      <c r="T114" s="197">
        <f t="shared" si="134"/>
        <v>0</v>
      </c>
      <c r="U114" s="198"/>
      <c r="V114" s="199" t="str">
        <f t="shared" ref="V114:AF115" si="222">IF(U114="","",U114)</f>
        <v/>
      </c>
      <c r="W114" s="199" t="str">
        <f t="shared" si="222"/>
        <v/>
      </c>
      <c r="X114" s="199" t="str">
        <f t="shared" si="222"/>
        <v/>
      </c>
      <c r="Y114" s="199" t="str">
        <f t="shared" si="222"/>
        <v/>
      </c>
      <c r="Z114" s="199" t="str">
        <f t="shared" si="222"/>
        <v/>
      </c>
      <c r="AA114" s="199" t="str">
        <f t="shared" si="222"/>
        <v/>
      </c>
      <c r="AB114" s="199" t="str">
        <f t="shared" si="222"/>
        <v/>
      </c>
      <c r="AC114" s="199" t="str">
        <f t="shared" si="222"/>
        <v/>
      </c>
      <c r="AD114" s="199" t="str">
        <f t="shared" si="222"/>
        <v/>
      </c>
      <c r="AE114" s="199" t="str">
        <f t="shared" si="222"/>
        <v/>
      </c>
      <c r="AF114" s="199" t="str">
        <f t="shared" si="222"/>
        <v/>
      </c>
      <c r="AG114" s="197">
        <f t="shared" si="136"/>
        <v>0</v>
      </c>
      <c r="AN114" s="15">
        <v>4</v>
      </c>
      <c r="AO114" s="15">
        <v>1</v>
      </c>
      <c r="AP114" s="15">
        <v>1</v>
      </c>
      <c r="AQ114" s="17">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15">
        <f ca="1">COUNTIF(INDIRECT("H"&amp;(ROW()+12*(($AN114-1)*3+$AO114)-ROW())/12+5):INDIRECT("S"&amp;(ROW()+12*(($AN114-1)*3+$AO114)-ROW())/12+5),AQ114)</f>
        <v>0</v>
      </c>
      <c r="AS114" s="17">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15">
        <f ca="1">COUNTIF(INDIRECT("U"&amp;(ROW()+12*(($AN114-1)*3+$AO114)-ROW())/12+5):INDIRECT("AF"&amp;(ROW()+12*(($AN114-1)*3+$AO114)-ROW())/12+5),AS114)</f>
        <v>0</v>
      </c>
      <c r="AU114" s="15">
        <f ca="1">IF(AND(AQ114+AS114&gt;0,AR114+AT114&gt;0),COUNTIF(AU$6:AU113,"&gt;0")+1,0)</f>
        <v>0</v>
      </c>
      <c r="BE114" s="15">
        <v>1</v>
      </c>
      <c r="BG114" s="18">
        <f t="shared" ref="BG114:BR114" si="223">SUM(H114:H115)</f>
        <v>0</v>
      </c>
      <c r="BH114" s="18">
        <f t="shared" si="223"/>
        <v>0</v>
      </c>
      <c r="BI114" s="18">
        <f t="shared" si="223"/>
        <v>0</v>
      </c>
      <c r="BJ114" s="18">
        <f t="shared" si="223"/>
        <v>0</v>
      </c>
      <c r="BK114" s="18">
        <f t="shared" si="223"/>
        <v>0</v>
      </c>
      <c r="BL114" s="18">
        <f t="shared" si="223"/>
        <v>0</v>
      </c>
      <c r="BM114" s="18">
        <f t="shared" si="223"/>
        <v>0</v>
      </c>
      <c r="BN114" s="18">
        <f t="shared" si="223"/>
        <v>0</v>
      </c>
      <c r="BO114" s="18">
        <f t="shared" si="223"/>
        <v>0</v>
      </c>
      <c r="BP114" s="18">
        <f t="shared" si="223"/>
        <v>0</v>
      </c>
      <c r="BQ114" s="18">
        <f t="shared" si="223"/>
        <v>0</v>
      </c>
      <c r="BR114" s="18">
        <f t="shared" si="223"/>
        <v>0</v>
      </c>
      <c r="BT114" s="18">
        <f t="shared" ref="BT114:CE114" si="224">SUM(U114:U115)</f>
        <v>0</v>
      </c>
      <c r="BU114" s="18">
        <f t="shared" si="224"/>
        <v>0</v>
      </c>
      <c r="BV114" s="18">
        <f t="shared" si="224"/>
        <v>0</v>
      </c>
      <c r="BW114" s="18">
        <f t="shared" si="224"/>
        <v>0</v>
      </c>
      <c r="BX114" s="18">
        <f t="shared" si="224"/>
        <v>0</v>
      </c>
      <c r="BY114" s="18">
        <f t="shared" si="224"/>
        <v>0</v>
      </c>
      <c r="BZ114" s="18">
        <f t="shared" si="224"/>
        <v>0</v>
      </c>
      <c r="CA114" s="18">
        <f t="shared" si="224"/>
        <v>0</v>
      </c>
      <c r="CB114" s="18">
        <f t="shared" si="224"/>
        <v>0</v>
      </c>
      <c r="CC114" s="18">
        <f t="shared" si="224"/>
        <v>0</v>
      </c>
      <c r="CD114" s="18">
        <f t="shared" si="224"/>
        <v>0</v>
      </c>
      <c r="CE114" s="18">
        <f t="shared" si="224"/>
        <v>0</v>
      </c>
      <c r="CH114" s="19" t="s">
        <v>103</v>
      </c>
      <c r="CI114" s="18">
        <f t="shared" ref="CI114:CT114" si="225">IF(OR($D114="副園長",$D114="教頭",$D114="主任保育士",$D114="主幹教諭",$D114="主幹保育教諭"),0,BG114)</f>
        <v>0</v>
      </c>
      <c r="CJ114" s="18">
        <f t="shared" si="225"/>
        <v>0</v>
      </c>
      <c r="CK114" s="18">
        <f t="shared" si="225"/>
        <v>0</v>
      </c>
      <c r="CL114" s="18">
        <f t="shared" si="225"/>
        <v>0</v>
      </c>
      <c r="CM114" s="18">
        <f t="shared" si="225"/>
        <v>0</v>
      </c>
      <c r="CN114" s="18">
        <f t="shared" si="225"/>
        <v>0</v>
      </c>
      <c r="CO114" s="18">
        <f t="shared" si="225"/>
        <v>0</v>
      </c>
      <c r="CP114" s="18">
        <f t="shared" si="225"/>
        <v>0</v>
      </c>
      <c r="CQ114" s="18">
        <f t="shared" si="225"/>
        <v>0</v>
      </c>
      <c r="CR114" s="18">
        <f t="shared" si="225"/>
        <v>0</v>
      </c>
      <c r="CS114" s="18">
        <f t="shared" si="225"/>
        <v>0</v>
      </c>
      <c r="CT114" s="18">
        <f t="shared" si="225"/>
        <v>0</v>
      </c>
    </row>
    <row r="115" spans="1:98">
      <c r="A115" s="463"/>
      <c r="B115" s="466"/>
      <c r="C115" s="468"/>
      <c r="D115" s="468"/>
      <c r="E115" s="470"/>
      <c r="F115" s="466"/>
      <c r="G115" s="200" t="s">
        <v>102</v>
      </c>
      <c r="H115" s="201"/>
      <c r="I115" s="202" t="str">
        <f t="shared" si="221"/>
        <v/>
      </c>
      <c r="J115" s="202" t="str">
        <f t="shared" si="221"/>
        <v/>
      </c>
      <c r="K115" s="202" t="str">
        <f t="shared" si="221"/>
        <v/>
      </c>
      <c r="L115" s="202" t="str">
        <f t="shared" si="221"/>
        <v/>
      </c>
      <c r="M115" s="202" t="str">
        <f t="shared" si="221"/>
        <v/>
      </c>
      <c r="N115" s="202" t="str">
        <f t="shared" si="221"/>
        <v/>
      </c>
      <c r="O115" s="202" t="str">
        <f t="shared" si="221"/>
        <v/>
      </c>
      <c r="P115" s="202" t="str">
        <f t="shared" si="221"/>
        <v/>
      </c>
      <c r="Q115" s="202" t="str">
        <f t="shared" si="221"/>
        <v/>
      </c>
      <c r="R115" s="202" t="str">
        <f t="shared" si="221"/>
        <v/>
      </c>
      <c r="S115" s="202" t="str">
        <f t="shared" si="221"/>
        <v/>
      </c>
      <c r="T115" s="203">
        <f t="shared" si="134"/>
        <v>0</v>
      </c>
      <c r="U115" s="204"/>
      <c r="V115" s="205" t="str">
        <f t="shared" si="222"/>
        <v/>
      </c>
      <c r="W115" s="205" t="str">
        <f t="shared" si="222"/>
        <v/>
      </c>
      <c r="X115" s="205" t="str">
        <f t="shared" si="222"/>
        <v/>
      </c>
      <c r="Y115" s="205" t="str">
        <f t="shared" si="222"/>
        <v/>
      </c>
      <c r="Z115" s="205" t="str">
        <f t="shared" si="222"/>
        <v/>
      </c>
      <c r="AA115" s="205" t="str">
        <f t="shared" si="222"/>
        <v/>
      </c>
      <c r="AB115" s="205" t="str">
        <f t="shared" si="222"/>
        <v/>
      </c>
      <c r="AC115" s="205" t="str">
        <f t="shared" si="222"/>
        <v/>
      </c>
      <c r="AD115" s="205" t="str">
        <f t="shared" si="222"/>
        <v/>
      </c>
      <c r="AE115" s="205" t="str">
        <f t="shared" si="222"/>
        <v/>
      </c>
      <c r="AF115" s="205" t="str">
        <f t="shared" si="222"/>
        <v/>
      </c>
      <c r="AG115" s="203">
        <f t="shared" si="136"/>
        <v>0</v>
      </c>
      <c r="AN115" s="15">
        <v>4</v>
      </c>
      <c r="AO115" s="15">
        <v>1</v>
      </c>
      <c r="AP115" s="15">
        <v>2</v>
      </c>
      <c r="AQ115" s="17">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15">
        <f ca="1">COUNTIF(INDIRECT("H"&amp;(ROW()+12*(($AN115-1)*3+$AO115)-ROW())/12+5):INDIRECT("S"&amp;(ROW()+12*(($AN115-1)*3+$AO115)-ROW())/12+5),AQ115)</f>
        <v>0</v>
      </c>
      <c r="AS115" s="17">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15">
        <f ca="1">COUNTIF(INDIRECT("U"&amp;(ROW()+12*(($AN115-1)*3+$AO115)-ROW())/12+5):INDIRECT("AF"&amp;(ROW()+12*(($AN115-1)*3+$AO115)-ROW())/12+5),AS115)</f>
        <v>0</v>
      </c>
      <c r="AU115" s="15">
        <f ca="1">IF(AND(AQ115+AS115&gt;0,AR115+AT115&gt;0),COUNTIF(AU$6:AU114,"&gt;0")+1,0)</f>
        <v>0</v>
      </c>
      <c r="BE115" s="15">
        <v>2</v>
      </c>
      <c r="BF115" s="15" t="s">
        <v>101</v>
      </c>
      <c r="BG115" s="18">
        <f t="shared" ref="BG115:BR115" si="226">IF(BG114+BT114&gt;$AJ$27,1,0)</f>
        <v>0</v>
      </c>
      <c r="BH115" s="18">
        <f t="shared" si="226"/>
        <v>0</v>
      </c>
      <c r="BI115" s="18">
        <f t="shared" si="226"/>
        <v>0</v>
      </c>
      <c r="BJ115" s="18">
        <f t="shared" si="226"/>
        <v>0</v>
      </c>
      <c r="BK115" s="18">
        <f t="shared" si="226"/>
        <v>0</v>
      </c>
      <c r="BL115" s="18">
        <f t="shared" si="226"/>
        <v>0</v>
      </c>
      <c r="BM115" s="18">
        <f t="shared" si="226"/>
        <v>0</v>
      </c>
      <c r="BN115" s="18">
        <f t="shared" si="226"/>
        <v>0</v>
      </c>
      <c r="BO115" s="18">
        <f t="shared" si="226"/>
        <v>0</v>
      </c>
      <c r="BP115" s="18">
        <f t="shared" si="226"/>
        <v>0</v>
      </c>
      <c r="BQ115" s="18">
        <f t="shared" si="226"/>
        <v>0</v>
      </c>
      <c r="BR115" s="18">
        <f t="shared" si="226"/>
        <v>0</v>
      </c>
      <c r="BT115" s="18"/>
      <c r="BU115" s="18"/>
      <c r="BV115" s="18"/>
      <c r="BW115" s="18"/>
      <c r="BX115" s="18"/>
      <c r="BY115" s="18"/>
      <c r="BZ115" s="18"/>
      <c r="CA115" s="18"/>
      <c r="CB115" s="18"/>
      <c r="CC115" s="18"/>
      <c r="CD115" s="18"/>
      <c r="CE115" s="18"/>
    </row>
    <row r="116" spans="1:98">
      <c r="A116" s="464"/>
      <c r="B116" s="467"/>
      <c r="C116" s="472"/>
      <c r="D116" s="473"/>
      <c r="E116" s="471"/>
      <c r="F116" s="467"/>
      <c r="G116" s="206" t="s">
        <v>551</v>
      </c>
      <c r="H116" s="207"/>
      <c r="I116" s="208"/>
      <c r="J116" s="208"/>
      <c r="K116" s="208"/>
      <c r="L116" s="208"/>
      <c r="M116" s="208"/>
      <c r="N116" s="208"/>
      <c r="O116" s="208"/>
      <c r="P116" s="208"/>
      <c r="Q116" s="208"/>
      <c r="R116" s="208"/>
      <c r="S116" s="208"/>
      <c r="T116" s="209">
        <f t="shared" si="134"/>
        <v>0</v>
      </c>
      <c r="U116" s="210"/>
      <c r="V116" s="211"/>
      <c r="W116" s="211"/>
      <c r="X116" s="211"/>
      <c r="Y116" s="211"/>
      <c r="Z116" s="211"/>
      <c r="AA116" s="211"/>
      <c r="AB116" s="211"/>
      <c r="AC116" s="211"/>
      <c r="AD116" s="211"/>
      <c r="AE116" s="211"/>
      <c r="AF116" s="211"/>
      <c r="AG116" s="209">
        <f t="shared" si="136"/>
        <v>0</v>
      </c>
      <c r="AN116" s="15">
        <v>4</v>
      </c>
      <c r="AO116" s="15">
        <v>1</v>
      </c>
      <c r="AP116" s="15">
        <v>3</v>
      </c>
      <c r="AQ116" s="17">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15">
        <f ca="1">COUNTIF(INDIRECT("H"&amp;(ROW()+12*(($AN116-1)*3+$AO116)-ROW())/12+5):INDIRECT("S"&amp;(ROW()+12*(($AN116-1)*3+$AO116)-ROW())/12+5),AQ116)</f>
        <v>0</v>
      </c>
      <c r="AS116" s="17">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15">
        <f ca="1">COUNTIF(INDIRECT("U"&amp;(ROW()+12*(($AN116-1)*3+$AO116)-ROW())/12+5):INDIRECT("AF"&amp;(ROW()+12*(($AN116-1)*3+$AO116)-ROW())/12+5),AS116)</f>
        <v>0</v>
      </c>
      <c r="AU116" s="15">
        <f ca="1">IF(AND(AQ116+AS116&gt;0,AR116+AT116&gt;0),COUNTIF(AU$6:AU115,"&gt;0")+1,0)</f>
        <v>0</v>
      </c>
      <c r="BE116" s="15">
        <v>3</v>
      </c>
      <c r="BF116" s="19"/>
      <c r="BG116" s="18"/>
      <c r="BH116" s="18"/>
      <c r="BI116" s="18"/>
      <c r="BJ116" s="18"/>
      <c r="BK116" s="18"/>
      <c r="BL116" s="18"/>
      <c r="BM116" s="18"/>
      <c r="BN116" s="18"/>
      <c r="BO116" s="18"/>
      <c r="BP116" s="18"/>
      <c r="BQ116" s="18"/>
      <c r="BR116" s="18"/>
      <c r="BT116" s="18"/>
      <c r="BU116" s="18"/>
      <c r="BV116" s="18"/>
      <c r="BW116" s="18"/>
      <c r="BX116" s="18"/>
      <c r="BY116" s="18"/>
      <c r="BZ116" s="18"/>
      <c r="CA116" s="18"/>
      <c r="CB116" s="18"/>
      <c r="CC116" s="18"/>
      <c r="CD116" s="18"/>
      <c r="CE116" s="18"/>
    </row>
    <row r="117" spans="1:98">
      <c r="A117" s="462">
        <v>38</v>
      </c>
      <c r="B117" s="465"/>
      <c r="C117" s="465"/>
      <c r="D117" s="465"/>
      <c r="E117" s="469"/>
      <c r="F117" s="465"/>
      <c r="G117" s="194" t="s">
        <v>104</v>
      </c>
      <c r="H117" s="195"/>
      <c r="I117" s="196" t="str">
        <f t="shared" ref="I117:S118" si="227">IF(H117="","",H117)</f>
        <v/>
      </c>
      <c r="J117" s="196" t="str">
        <f t="shared" si="227"/>
        <v/>
      </c>
      <c r="K117" s="196" t="str">
        <f t="shared" si="227"/>
        <v/>
      </c>
      <c r="L117" s="196" t="str">
        <f t="shared" si="227"/>
        <v/>
      </c>
      <c r="M117" s="196" t="str">
        <f t="shared" si="227"/>
        <v/>
      </c>
      <c r="N117" s="196" t="str">
        <f t="shared" si="227"/>
        <v/>
      </c>
      <c r="O117" s="196" t="str">
        <f t="shared" si="227"/>
        <v/>
      </c>
      <c r="P117" s="196" t="str">
        <f t="shared" si="227"/>
        <v/>
      </c>
      <c r="Q117" s="196" t="str">
        <f t="shared" si="227"/>
        <v/>
      </c>
      <c r="R117" s="196" t="str">
        <f t="shared" si="227"/>
        <v/>
      </c>
      <c r="S117" s="196" t="str">
        <f t="shared" si="227"/>
        <v/>
      </c>
      <c r="T117" s="197">
        <f t="shared" si="134"/>
        <v>0</v>
      </c>
      <c r="U117" s="198"/>
      <c r="V117" s="199" t="str">
        <f t="shared" ref="V117:AF118" si="228">IF(U117="","",U117)</f>
        <v/>
      </c>
      <c r="W117" s="199" t="str">
        <f t="shared" si="228"/>
        <v/>
      </c>
      <c r="X117" s="199" t="str">
        <f t="shared" si="228"/>
        <v/>
      </c>
      <c r="Y117" s="199" t="str">
        <f t="shared" si="228"/>
        <v/>
      </c>
      <c r="Z117" s="199" t="str">
        <f t="shared" si="228"/>
        <v/>
      </c>
      <c r="AA117" s="199" t="str">
        <f t="shared" si="228"/>
        <v/>
      </c>
      <c r="AB117" s="199" t="str">
        <f t="shared" si="228"/>
        <v/>
      </c>
      <c r="AC117" s="199" t="str">
        <f t="shared" si="228"/>
        <v/>
      </c>
      <c r="AD117" s="199" t="str">
        <f t="shared" si="228"/>
        <v/>
      </c>
      <c r="AE117" s="199" t="str">
        <f t="shared" si="228"/>
        <v/>
      </c>
      <c r="AF117" s="199" t="str">
        <f t="shared" si="228"/>
        <v/>
      </c>
      <c r="AG117" s="197">
        <f t="shared" si="136"/>
        <v>0</v>
      </c>
      <c r="AN117" s="15">
        <v>4</v>
      </c>
      <c r="AO117" s="15">
        <v>1</v>
      </c>
      <c r="AP117" s="15">
        <v>4</v>
      </c>
      <c r="AQ117" s="17">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15">
        <f ca="1">COUNTIF(INDIRECT("H"&amp;(ROW()+12*(($AN117-1)*3+$AO117)-ROW())/12+5):INDIRECT("S"&amp;(ROW()+12*(($AN117-1)*3+$AO117)-ROW())/12+5),AQ117)</f>
        <v>0</v>
      </c>
      <c r="AS117" s="17">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15">
        <f ca="1">COUNTIF(INDIRECT("U"&amp;(ROW()+12*(($AN117-1)*3+$AO117)-ROW())/12+5):INDIRECT("AF"&amp;(ROW()+12*(($AN117-1)*3+$AO117)-ROW())/12+5),AS117)</f>
        <v>0</v>
      </c>
      <c r="AU117" s="15">
        <f ca="1">IF(AND(AQ117+AS117&gt;0,AR117+AT117&gt;0),COUNTIF(AU$6:AU116,"&gt;0")+1,0)</f>
        <v>0</v>
      </c>
      <c r="BE117" s="15">
        <v>1</v>
      </c>
      <c r="BG117" s="18">
        <f t="shared" ref="BG117:BR117" si="229">SUM(H117:H118)</f>
        <v>0</v>
      </c>
      <c r="BH117" s="18">
        <f t="shared" si="229"/>
        <v>0</v>
      </c>
      <c r="BI117" s="18">
        <f t="shared" si="229"/>
        <v>0</v>
      </c>
      <c r="BJ117" s="18">
        <f t="shared" si="229"/>
        <v>0</v>
      </c>
      <c r="BK117" s="18">
        <f t="shared" si="229"/>
        <v>0</v>
      </c>
      <c r="BL117" s="18">
        <f t="shared" si="229"/>
        <v>0</v>
      </c>
      <c r="BM117" s="18">
        <f t="shared" si="229"/>
        <v>0</v>
      </c>
      <c r="BN117" s="18">
        <f t="shared" si="229"/>
        <v>0</v>
      </c>
      <c r="BO117" s="18">
        <f t="shared" si="229"/>
        <v>0</v>
      </c>
      <c r="BP117" s="18">
        <f t="shared" si="229"/>
        <v>0</v>
      </c>
      <c r="BQ117" s="18">
        <f t="shared" si="229"/>
        <v>0</v>
      </c>
      <c r="BR117" s="18">
        <f t="shared" si="229"/>
        <v>0</v>
      </c>
      <c r="BT117" s="18">
        <f t="shared" ref="BT117:CE117" si="230">SUM(U117:U118)</f>
        <v>0</v>
      </c>
      <c r="BU117" s="18">
        <f t="shared" si="230"/>
        <v>0</v>
      </c>
      <c r="BV117" s="18">
        <f t="shared" si="230"/>
        <v>0</v>
      </c>
      <c r="BW117" s="18">
        <f t="shared" si="230"/>
        <v>0</v>
      </c>
      <c r="BX117" s="18">
        <f t="shared" si="230"/>
        <v>0</v>
      </c>
      <c r="BY117" s="18">
        <f t="shared" si="230"/>
        <v>0</v>
      </c>
      <c r="BZ117" s="18">
        <f t="shared" si="230"/>
        <v>0</v>
      </c>
      <c r="CA117" s="18">
        <f t="shared" si="230"/>
        <v>0</v>
      </c>
      <c r="CB117" s="18">
        <f t="shared" si="230"/>
        <v>0</v>
      </c>
      <c r="CC117" s="18">
        <f t="shared" si="230"/>
        <v>0</v>
      </c>
      <c r="CD117" s="18">
        <f t="shared" si="230"/>
        <v>0</v>
      </c>
      <c r="CE117" s="18">
        <f t="shared" si="230"/>
        <v>0</v>
      </c>
      <c r="CH117" s="19" t="s">
        <v>103</v>
      </c>
      <c r="CI117" s="18">
        <f t="shared" ref="CI117:CT117" si="231">IF(OR($D117="副園長",$D117="教頭",$D117="主任保育士",$D117="主幹教諭",$D117="主幹保育教諭"),0,BG117)</f>
        <v>0</v>
      </c>
      <c r="CJ117" s="18">
        <f t="shared" si="231"/>
        <v>0</v>
      </c>
      <c r="CK117" s="18">
        <f t="shared" si="231"/>
        <v>0</v>
      </c>
      <c r="CL117" s="18">
        <f t="shared" si="231"/>
        <v>0</v>
      </c>
      <c r="CM117" s="18">
        <f t="shared" si="231"/>
        <v>0</v>
      </c>
      <c r="CN117" s="18">
        <f t="shared" si="231"/>
        <v>0</v>
      </c>
      <c r="CO117" s="18">
        <f t="shared" si="231"/>
        <v>0</v>
      </c>
      <c r="CP117" s="18">
        <f t="shared" si="231"/>
        <v>0</v>
      </c>
      <c r="CQ117" s="18">
        <f t="shared" si="231"/>
        <v>0</v>
      </c>
      <c r="CR117" s="18">
        <f t="shared" si="231"/>
        <v>0</v>
      </c>
      <c r="CS117" s="18">
        <f t="shared" si="231"/>
        <v>0</v>
      </c>
      <c r="CT117" s="18">
        <f t="shared" si="231"/>
        <v>0</v>
      </c>
    </row>
    <row r="118" spans="1:98">
      <c r="A118" s="463"/>
      <c r="B118" s="466"/>
      <c r="C118" s="468"/>
      <c r="D118" s="468"/>
      <c r="E118" s="470"/>
      <c r="F118" s="466"/>
      <c r="G118" s="200" t="s">
        <v>102</v>
      </c>
      <c r="H118" s="201"/>
      <c r="I118" s="202" t="str">
        <f t="shared" si="227"/>
        <v/>
      </c>
      <c r="J118" s="202" t="str">
        <f t="shared" si="227"/>
        <v/>
      </c>
      <c r="K118" s="202" t="str">
        <f t="shared" si="227"/>
        <v/>
      </c>
      <c r="L118" s="202" t="str">
        <f t="shared" si="227"/>
        <v/>
      </c>
      <c r="M118" s="202" t="str">
        <f t="shared" si="227"/>
        <v/>
      </c>
      <c r="N118" s="202" t="str">
        <f t="shared" si="227"/>
        <v/>
      </c>
      <c r="O118" s="202" t="str">
        <f t="shared" si="227"/>
        <v/>
      </c>
      <c r="P118" s="202" t="str">
        <f t="shared" si="227"/>
        <v/>
      </c>
      <c r="Q118" s="202" t="str">
        <f t="shared" si="227"/>
        <v/>
      </c>
      <c r="R118" s="202" t="str">
        <f t="shared" si="227"/>
        <v/>
      </c>
      <c r="S118" s="202" t="str">
        <f t="shared" si="227"/>
        <v/>
      </c>
      <c r="T118" s="203">
        <f t="shared" si="134"/>
        <v>0</v>
      </c>
      <c r="U118" s="204"/>
      <c r="V118" s="205" t="str">
        <f t="shared" si="228"/>
        <v/>
      </c>
      <c r="W118" s="205" t="str">
        <f t="shared" si="228"/>
        <v/>
      </c>
      <c r="X118" s="205" t="str">
        <f t="shared" si="228"/>
        <v/>
      </c>
      <c r="Y118" s="205" t="str">
        <f t="shared" si="228"/>
        <v/>
      </c>
      <c r="Z118" s="205" t="str">
        <f t="shared" si="228"/>
        <v/>
      </c>
      <c r="AA118" s="205" t="str">
        <f t="shared" si="228"/>
        <v/>
      </c>
      <c r="AB118" s="205" t="str">
        <f t="shared" si="228"/>
        <v/>
      </c>
      <c r="AC118" s="205" t="str">
        <f t="shared" si="228"/>
        <v/>
      </c>
      <c r="AD118" s="205" t="str">
        <f t="shared" si="228"/>
        <v/>
      </c>
      <c r="AE118" s="205" t="str">
        <f t="shared" si="228"/>
        <v/>
      </c>
      <c r="AF118" s="205" t="str">
        <f t="shared" si="228"/>
        <v/>
      </c>
      <c r="AG118" s="203">
        <f t="shared" si="136"/>
        <v>0</v>
      </c>
      <c r="AN118" s="15">
        <v>4</v>
      </c>
      <c r="AO118" s="15">
        <v>1</v>
      </c>
      <c r="AP118" s="15">
        <v>5</v>
      </c>
      <c r="AQ118" s="17">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15">
        <f ca="1">COUNTIF(INDIRECT("H"&amp;(ROW()+12*(($AN118-1)*3+$AO118)-ROW())/12+5):INDIRECT("S"&amp;(ROW()+12*(($AN118-1)*3+$AO118)-ROW())/12+5),AQ118)</f>
        <v>0</v>
      </c>
      <c r="AS118" s="17">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15">
        <f ca="1">COUNTIF(INDIRECT("U"&amp;(ROW()+12*(($AN118-1)*3+$AO118)-ROW())/12+5):INDIRECT("AF"&amp;(ROW()+12*(($AN118-1)*3+$AO118)-ROW())/12+5),AS118)</f>
        <v>0</v>
      </c>
      <c r="AU118" s="15">
        <f ca="1">IF(AND(AQ118+AS118&gt;0,AR118+AT118&gt;0),COUNTIF(AU$6:AU117,"&gt;0")+1,0)</f>
        <v>0</v>
      </c>
      <c r="BE118" s="15">
        <v>2</v>
      </c>
      <c r="BF118" s="15" t="s">
        <v>101</v>
      </c>
      <c r="BG118" s="18">
        <f t="shared" ref="BG118:BR118" si="232">IF(BG117+BT117&gt;$AJ$27,1,0)</f>
        <v>0</v>
      </c>
      <c r="BH118" s="18">
        <f t="shared" si="232"/>
        <v>0</v>
      </c>
      <c r="BI118" s="18">
        <f t="shared" si="232"/>
        <v>0</v>
      </c>
      <c r="BJ118" s="18">
        <f t="shared" si="232"/>
        <v>0</v>
      </c>
      <c r="BK118" s="18">
        <f t="shared" si="232"/>
        <v>0</v>
      </c>
      <c r="BL118" s="18">
        <f t="shared" si="232"/>
        <v>0</v>
      </c>
      <c r="BM118" s="18">
        <f t="shared" si="232"/>
        <v>0</v>
      </c>
      <c r="BN118" s="18">
        <f t="shared" si="232"/>
        <v>0</v>
      </c>
      <c r="BO118" s="18">
        <f t="shared" si="232"/>
        <v>0</v>
      </c>
      <c r="BP118" s="18">
        <f t="shared" si="232"/>
        <v>0</v>
      </c>
      <c r="BQ118" s="18">
        <f t="shared" si="232"/>
        <v>0</v>
      </c>
      <c r="BR118" s="18">
        <f t="shared" si="232"/>
        <v>0</v>
      </c>
      <c r="BT118" s="18"/>
      <c r="BU118" s="18"/>
      <c r="BV118" s="18"/>
      <c r="BW118" s="18"/>
      <c r="BX118" s="18"/>
      <c r="BY118" s="18"/>
      <c r="BZ118" s="18"/>
      <c r="CA118" s="18"/>
      <c r="CB118" s="18"/>
      <c r="CC118" s="18"/>
      <c r="CD118" s="18"/>
      <c r="CE118" s="18"/>
    </row>
    <row r="119" spans="1:98">
      <c r="A119" s="464"/>
      <c r="B119" s="467"/>
      <c r="C119" s="472"/>
      <c r="D119" s="473"/>
      <c r="E119" s="471"/>
      <c r="F119" s="467"/>
      <c r="G119" s="206" t="s">
        <v>551</v>
      </c>
      <c r="H119" s="207"/>
      <c r="I119" s="208"/>
      <c r="J119" s="208"/>
      <c r="K119" s="208"/>
      <c r="L119" s="208"/>
      <c r="M119" s="208"/>
      <c r="N119" s="208"/>
      <c r="O119" s="208"/>
      <c r="P119" s="208"/>
      <c r="Q119" s="208"/>
      <c r="R119" s="208"/>
      <c r="S119" s="208"/>
      <c r="T119" s="209">
        <f t="shared" si="134"/>
        <v>0</v>
      </c>
      <c r="U119" s="210"/>
      <c r="V119" s="211"/>
      <c r="W119" s="211"/>
      <c r="X119" s="211"/>
      <c r="Y119" s="211"/>
      <c r="Z119" s="211"/>
      <c r="AA119" s="211"/>
      <c r="AB119" s="211"/>
      <c r="AC119" s="211"/>
      <c r="AD119" s="211"/>
      <c r="AE119" s="211"/>
      <c r="AF119" s="211"/>
      <c r="AG119" s="209">
        <f t="shared" si="136"/>
        <v>0</v>
      </c>
      <c r="AN119" s="15">
        <v>4</v>
      </c>
      <c r="AO119" s="15">
        <v>1</v>
      </c>
      <c r="AP119" s="15">
        <v>6</v>
      </c>
      <c r="AQ119" s="17">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15">
        <f ca="1">COUNTIF(INDIRECT("H"&amp;(ROW()+12*(($AN119-1)*3+$AO119)-ROW())/12+5):INDIRECT("S"&amp;(ROW()+12*(($AN119-1)*3+$AO119)-ROW())/12+5),AQ119)</f>
        <v>0</v>
      </c>
      <c r="AS119" s="17">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15">
        <f ca="1">COUNTIF(INDIRECT("U"&amp;(ROW()+12*(($AN119-1)*3+$AO119)-ROW())/12+5):INDIRECT("AF"&amp;(ROW()+12*(($AN119-1)*3+$AO119)-ROW())/12+5),AS119)</f>
        <v>0</v>
      </c>
      <c r="AU119" s="15">
        <f ca="1">IF(AND(AQ119+AS119&gt;0,AR119+AT119&gt;0),COUNTIF(AU$6:AU118,"&gt;0")+1,0)</f>
        <v>0</v>
      </c>
      <c r="BE119" s="15">
        <v>3</v>
      </c>
      <c r="BF119" s="19"/>
      <c r="BG119" s="18"/>
      <c r="BH119" s="18"/>
      <c r="BI119" s="18"/>
      <c r="BJ119" s="18"/>
      <c r="BK119" s="18"/>
      <c r="BL119" s="18"/>
      <c r="BM119" s="18"/>
      <c r="BN119" s="18"/>
      <c r="BO119" s="18"/>
      <c r="BP119" s="18"/>
      <c r="BQ119" s="18"/>
      <c r="BR119" s="18"/>
    </row>
    <row r="120" spans="1:98">
      <c r="A120" s="462">
        <v>39</v>
      </c>
      <c r="B120" s="465"/>
      <c r="C120" s="465"/>
      <c r="D120" s="465"/>
      <c r="E120" s="469"/>
      <c r="F120" s="465"/>
      <c r="G120" s="194" t="s">
        <v>104</v>
      </c>
      <c r="H120" s="195"/>
      <c r="I120" s="196" t="str">
        <f t="shared" ref="I120:S121" si="233">IF(H120="","",H120)</f>
        <v/>
      </c>
      <c r="J120" s="196" t="str">
        <f t="shared" si="233"/>
        <v/>
      </c>
      <c r="K120" s="196" t="str">
        <f t="shared" si="233"/>
        <v/>
      </c>
      <c r="L120" s="196" t="str">
        <f t="shared" si="233"/>
        <v/>
      </c>
      <c r="M120" s="196" t="str">
        <f t="shared" si="233"/>
        <v/>
      </c>
      <c r="N120" s="196" t="str">
        <f t="shared" si="233"/>
        <v/>
      </c>
      <c r="O120" s="196" t="str">
        <f t="shared" si="233"/>
        <v/>
      </c>
      <c r="P120" s="196" t="str">
        <f t="shared" si="233"/>
        <v/>
      </c>
      <c r="Q120" s="196" t="str">
        <f t="shared" si="233"/>
        <v/>
      </c>
      <c r="R120" s="196" t="str">
        <f t="shared" si="233"/>
        <v/>
      </c>
      <c r="S120" s="196" t="str">
        <f t="shared" si="233"/>
        <v/>
      </c>
      <c r="T120" s="197">
        <f t="shared" si="134"/>
        <v>0</v>
      </c>
      <c r="U120" s="198"/>
      <c r="V120" s="199" t="str">
        <f t="shared" ref="V120:AF121" si="234">IF(U120="","",U120)</f>
        <v/>
      </c>
      <c r="W120" s="199" t="str">
        <f t="shared" si="234"/>
        <v/>
      </c>
      <c r="X120" s="199" t="str">
        <f t="shared" si="234"/>
        <v/>
      </c>
      <c r="Y120" s="199" t="str">
        <f t="shared" si="234"/>
        <v/>
      </c>
      <c r="Z120" s="199" t="str">
        <f t="shared" si="234"/>
        <v/>
      </c>
      <c r="AA120" s="199" t="str">
        <f t="shared" si="234"/>
        <v/>
      </c>
      <c r="AB120" s="199" t="str">
        <f t="shared" si="234"/>
        <v/>
      </c>
      <c r="AC120" s="199" t="str">
        <f t="shared" si="234"/>
        <v/>
      </c>
      <c r="AD120" s="199" t="str">
        <f t="shared" si="234"/>
        <v/>
      </c>
      <c r="AE120" s="199" t="str">
        <f t="shared" si="234"/>
        <v/>
      </c>
      <c r="AF120" s="199" t="str">
        <f t="shared" si="234"/>
        <v/>
      </c>
      <c r="AG120" s="197">
        <f t="shared" si="136"/>
        <v>0</v>
      </c>
      <c r="AN120" s="15">
        <v>4</v>
      </c>
      <c r="AO120" s="15">
        <v>1</v>
      </c>
      <c r="AP120" s="15">
        <v>7</v>
      </c>
      <c r="AQ120" s="17">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15">
        <f ca="1">COUNTIF(INDIRECT("H"&amp;(ROW()+12*(($AN120-1)*3+$AO120)-ROW())/12+5):INDIRECT("S"&amp;(ROW()+12*(($AN120-1)*3+$AO120)-ROW())/12+5),AQ120)</f>
        <v>0</v>
      </c>
      <c r="AS120" s="17">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15">
        <f ca="1">COUNTIF(INDIRECT("U"&amp;(ROW()+12*(($AN120-1)*3+$AO120)-ROW())/12+5):INDIRECT("AF"&amp;(ROW()+12*(($AN120-1)*3+$AO120)-ROW())/12+5),AS120)</f>
        <v>0</v>
      </c>
      <c r="AU120" s="15">
        <f ca="1">IF(AND(AQ120+AS120&gt;0,AR120+AT120&gt;0),COUNTIF(AU$6:AU119,"&gt;0")+1,0)</f>
        <v>0</v>
      </c>
      <c r="BE120" s="15">
        <v>1</v>
      </c>
      <c r="BG120" s="18">
        <f t="shared" ref="BG120:BR120" si="235">SUM(H120:H121)</f>
        <v>0</v>
      </c>
      <c r="BH120" s="18">
        <f t="shared" si="235"/>
        <v>0</v>
      </c>
      <c r="BI120" s="18">
        <f t="shared" si="235"/>
        <v>0</v>
      </c>
      <c r="BJ120" s="18">
        <f t="shared" si="235"/>
        <v>0</v>
      </c>
      <c r="BK120" s="18">
        <f t="shared" si="235"/>
        <v>0</v>
      </c>
      <c r="BL120" s="18">
        <f t="shared" si="235"/>
        <v>0</v>
      </c>
      <c r="BM120" s="18">
        <f t="shared" si="235"/>
        <v>0</v>
      </c>
      <c r="BN120" s="18">
        <f t="shared" si="235"/>
        <v>0</v>
      </c>
      <c r="BO120" s="18">
        <f t="shared" si="235"/>
        <v>0</v>
      </c>
      <c r="BP120" s="18">
        <f t="shared" si="235"/>
        <v>0</v>
      </c>
      <c r="BQ120" s="18">
        <f t="shared" si="235"/>
        <v>0</v>
      </c>
      <c r="BR120" s="18">
        <f t="shared" si="235"/>
        <v>0</v>
      </c>
      <c r="BT120" s="18">
        <f t="shared" ref="BT120:CE120" si="236">SUM(U120:U121)</f>
        <v>0</v>
      </c>
      <c r="BU120" s="18">
        <f t="shared" si="236"/>
        <v>0</v>
      </c>
      <c r="BV120" s="18">
        <f t="shared" si="236"/>
        <v>0</v>
      </c>
      <c r="BW120" s="18">
        <f t="shared" si="236"/>
        <v>0</v>
      </c>
      <c r="BX120" s="18">
        <f t="shared" si="236"/>
        <v>0</v>
      </c>
      <c r="BY120" s="18">
        <f t="shared" si="236"/>
        <v>0</v>
      </c>
      <c r="BZ120" s="18">
        <f t="shared" si="236"/>
        <v>0</v>
      </c>
      <c r="CA120" s="18">
        <f t="shared" si="236"/>
        <v>0</v>
      </c>
      <c r="CB120" s="18">
        <f t="shared" si="236"/>
        <v>0</v>
      </c>
      <c r="CC120" s="18">
        <f t="shared" si="236"/>
        <v>0</v>
      </c>
      <c r="CD120" s="18">
        <f t="shared" si="236"/>
        <v>0</v>
      </c>
      <c r="CE120" s="18">
        <f t="shared" si="236"/>
        <v>0</v>
      </c>
      <c r="CH120" s="19" t="s">
        <v>103</v>
      </c>
      <c r="CI120" s="18">
        <f t="shared" ref="CI120:CT120" si="237">IF(OR($D120="副園長",$D120="教頭",$D120="主任保育士",$D120="主幹教諭",$D120="主幹保育教諭"),0,BG120)</f>
        <v>0</v>
      </c>
      <c r="CJ120" s="18">
        <f t="shared" si="237"/>
        <v>0</v>
      </c>
      <c r="CK120" s="18">
        <f t="shared" si="237"/>
        <v>0</v>
      </c>
      <c r="CL120" s="18">
        <f t="shared" si="237"/>
        <v>0</v>
      </c>
      <c r="CM120" s="18">
        <f t="shared" si="237"/>
        <v>0</v>
      </c>
      <c r="CN120" s="18">
        <f t="shared" si="237"/>
        <v>0</v>
      </c>
      <c r="CO120" s="18">
        <f t="shared" si="237"/>
        <v>0</v>
      </c>
      <c r="CP120" s="18">
        <f t="shared" si="237"/>
        <v>0</v>
      </c>
      <c r="CQ120" s="18">
        <f t="shared" si="237"/>
        <v>0</v>
      </c>
      <c r="CR120" s="18">
        <f t="shared" si="237"/>
        <v>0</v>
      </c>
      <c r="CS120" s="18">
        <f t="shared" si="237"/>
        <v>0</v>
      </c>
      <c r="CT120" s="18">
        <f t="shared" si="237"/>
        <v>0</v>
      </c>
    </row>
    <row r="121" spans="1:98">
      <c r="A121" s="463"/>
      <c r="B121" s="466"/>
      <c r="C121" s="468"/>
      <c r="D121" s="468"/>
      <c r="E121" s="470"/>
      <c r="F121" s="466"/>
      <c r="G121" s="200" t="s">
        <v>102</v>
      </c>
      <c r="H121" s="201"/>
      <c r="I121" s="202" t="str">
        <f t="shared" si="233"/>
        <v/>
      </c>
      <c r="J121" s="202" t="str">
        <f t="shared" si="233"/>
        <v/>
      </c>
      <c r="K121" s="202" t="str">
        <f t="shared" si="233"/>
        <v/>
      </c>
      <c r="L121" s="202" t="str">
        <f t="shared" si="233"/>
        <v/>
      </c>
      <c r="M121" s="202" t="str">
        <f t="shared" si="233"/>
        <v/>
      </c>
      <c r="N121" s="202" t="str">
        <f t="shared" si="233"/>
        <v/>
      </c>
      <c r="O121" s="202" t="str">
        <f t="shared" si="233"/>
        <v/>
      </c>
      <c r="P121" s="202" t="str">
        <f t="shared" si="233"/>
        <v/>
      </c>
      <c r="Q121" s="202" t="str">
        <f t="shared" si="233"/>
        <v/>
      </c>
      <c r="R121" s="202" t="str">
        <f t="shared" si="233"/>
        <v/>
      </c>
      <c r="S121" s="202" t="str">
        <f t="shared" si="233"/>
        <v/>
      </c>
      <c r="T121" s="203">
        <f t="shared" si="134"/>
        <v>0</v>
      </c>
      <c r="U121" s="204"/>
      <c r="V121" s="205" t="str">
        <f t="shared" si="234"/>
        <v/>
      </c>
      <c r="W121" s="205" t="str">
        <f t="shared" si="234"/>
        <v/>
      </c>
      <c r="X121" s="205" t="str">
        <f t="shared" si="234"/>
        <v/>
      </c>
      <c r="Y121" s="205" t="str">
        <f t="shared" si="234"/>
        <v/>
      </c>
      <c r="Z121" s="205" t="str">
        <f t="shared" si="234"/>
        <v/>
      </c>
      <c r="AA121" s="205" t="str">
        <f t="shared" si="234"/>
        <v/>
      </c>
      <c r="AB121" s="205" t="str">
        <f t="shared" si="234"/>
        <v/>
      </c>
      <c r="AC121" s="205" t="str">
        <f t="shared" si="234"/>
        <v/>
      </c>
      <c r="AD121" s="205" t="str">
        <f t="shared" si="234"/>
        <v/>
      </c>
      <c r="AE121" s="205" t="str">
        <f t="shared" si="234"/>
        <v/>
      </c>
      <c r="AF121" s="205" t="str">
        <f t="shared" si="234"/>
        <v/>
      </c>
      <c r="AG121" s="203">
        <f t="shared" si="136"/>
        <v>0</v>
      </c>
      <c r="AN121" s="15">
        <v>4</v>
      </c>
      <c r="AO121" s="15">
        <v>1</v>
      </c>
      <c r="AP121" s="15">
        <v>8</v>
      </c>
      <c r="AQ121" s="17">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15">
        <f ca="1">COUNTIF(INDIRECT("H"&amp;(ROW()+12*(($AN121-1)*3+$AO121)-ROW())/12+5):INDIRECT("S"&amp;(ROW()+12*(($AN121-1)*3+$AO121)-ROW())/12+5),AQ121)</f>
        <v>0</v>
      </c>
      <c r="AS121" s="17">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15">
        <f ca="1">COUNTIF(INDIRECT("U"&amp;(ROW()+12*(($AN121-1)*3+$AO121)-ROW())/12+5):INDIRECT("AF"&amp;(ROW()+12*(($AN121-1)*3+$AO121)-ROW())/12+5),AS121)</f>
        <v>0</v>
      </c>
      <c r="AU121" s="15">
        <f ca="1">IF(AND(AQ121+AS121&gt;0,AR121+AT121&gt;0),COUNTIF(AU$6:AU120,"&gt;0")+1,0)</f>
        <v>0</v>
      </c>
      <c r="BE121" s="15">
        <v>2</v>
      </c>
      <c r="BF121" s="15" t="s">
        <v>101</v>
      </c>
      <c r="BG121" s="18">
        <f t="shared" ref="BG121:BR121" si="238">IF(BG120+BT120&gt;$AJ$27,1,0)</f>
        <v>0</v>
      </c>
      <c r="BH121" s="18">
        <f t="shared" si="238"/>
        <v>0</v>
      </c>
      <c r="BI121" s="18">
        <f t="shared" si="238"/>
        <v>0</v>
      </c>
      <c r="BJ121" s="18">
        <f t="shared" si="238"/>
        <v>0</v>
      </c>
      <c r="BK121" s="18">
        <f t="shared" si="238"/>
        <v>0</v>
      </c>
      <c r="BL121" s="18">
        <f t="shared" si="238"/>
        <v>0</v>
      </c>
      <c r="BM121" s="18">
        <f t="shared" si="238"/>
        <v>0</v>
      </c>
      <c r="BN121" s="18">
        <f t="shared" si="238"/>
        <v>0</v>
      </c>
      <c r="BO121" s="18">
        <f t="shared" si="238"/>
        <v>0</v>
      </c>
      <c r="BP121" s="18">
        <f t="shared" si="238"/>
        <v>0</v>
      </c>
      <c r="BQ121" s="18">
        <f t="shared" si="238"/>
        <v>0</v>
      </c>
      <c r="BR121" s="18">
        <f t="shared" si="238"/>
        <v>0</v>
      </c>
      <c r="BT121" s="18"/>
      <c r="BU121" s="18"/>
      <c r="BV121" s="18"/>
      <c r="BW121" s="18"/>
      <c r="BX121" s="18"/>
      <c r="BY121" s="18"/>
      <c r="BZ121" s="18"/>
      <c r="CA121" s="18"/>
      <c r="CB121" s="18"/>
      <c r="CC121" s="18"/>
      <c r="CD121" s="18"/>
      <c r="CE121" s="18"/>
    </row>
    <row r="122" spans="1:98">
      <c r="A122" s="464"/>
      <c r="B122" s="467"/>
      <c r="C122" s="472"/>
      <c r="D122" s="473"/>
      <c r="E122" s="471"/>
      <c r="F122" s="467"/>
      <c r="G122" s="206" t="s">
        <v>551</v>
      </c>
      <c r="H122" s="207"/>
      <c r="I122" s="208"/>
      <c r="J122" s="208"/>
      <c r="K122" s="208"/>
      <c r="L122" s="208"/>
      <c r="M122" s="208"/>
      <c r="N122" s="208"/>
      <c r="O122" s="208"/>
      <c r="P122" s="208"/>
      <c r="Q122" s="208"/>
      <c r="R122" s="208"/>
      <c r="S122" s="208"/>
      <c r="T122" s="209">
        <f t="shared" si="134"/>
        <v>0</v>
      </c>
      <c r="U122" s="210"/>
      <c r="V122" s="211"/>
      <c r="W122" s="211"/>
      <c r="X122" s="211"/>
      <c r="Y122" s="211"/>
      <c r="Z122" s="211"/>
      <c r="AA122" s="211"/>
      <c r="AB122" s="211"/>
      <c r="AC122" s="211"/>
      <c r="AD122" s="211"/>
      <c r="AE122" s="211"/>
      <c r="AF122" s="211"/>
      <c r="AG122" s="209">
        <f t="shared" si="136"/>
        <v>0</v>
      </c>
      <c r="AN122" s="15">
        <v>4</v>
      </c>
      <c r="AO122" s="15">
        <v>1</v>
      </c>
      <c r="AP122" s="15">
        <v>9</v>
      </c>
      <c r="AQ122" s="17">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15">
        <f ca="1">COUNTIF(INDIRECT("H"&amp;(ROW()+12*(($AN122-1)*3+$AO122)-ROW())/12+5):INDIRECT("S"&amp;(ROW()+12*(($AN122-1)*3+$AO122)-ROW())/12+5),AQ122)</f>
        <v>0</v>
      </c>
      <c r="AS122" s="17">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15">
        <f ca="1">COUNTIF(INDIRECT("U"&amp;(ROW()+12*(($AN122-1)*3+$AO122)-ROW())/12+5):INDIRECT("AF"&amp;(ROW()+12*(($AN122-1)*3+$AO122)-ROW())/12+5),AS122)</f>
        <v>0</v>
      </c>
      <c r="AU122" s="15">
        <f ca="1">IF(AND(AQ122+AS122&gt;0,AR122+AT122&gt;0),COUNTIF(AU$6:AU121,"&gt;0")+1,0)</f>
        <v>0</v>
      </c>
      <c r="BE122" s="15">
        <v>3</v>
      </c>
      <c r="BF122" s="19"/>
      <c r="BG122" s="18"/>
      <c r="BH122" s="18"/>
      <c r="BI122" s="18"/>
      <c r="BJ122" s="18"/>
      <c r="BK122" s="18"/>
      <c r="BL122" s="18"/>
      <c r="BM122" s="18"/>
      <c r="BN122" s="18"/>
      <c r="BO122" s="18"/>
      <c r="BP122" s="18"/>
      <c r="BQ122" s="18"/>
      <c r="BR122" s="18"/>
      <c r="BT122" s="18"/>
      <c r="BU122" s="18"/>
      <c r="BV122" s="18"/>
      <c r="BW122" s="18"/>
      <c r="BX122" s="18"/>
      <c r="BY122" s="18"/>
      <c r="BZ122" s="18"/>
      <c r="CA122" s="18"/>
      <c r="CB122" s="18"/>
      <c r="CC122" s="18"/>
      <c r="CD122" s="18"/>
      <c r="CE122" s="18"/>
    </row>
    <row r="123" spans="1:98">
      <c r="A123" s="462">
        <v>40</v>
      </c>
      <c r="B123" s="465"/>
      <c r="C123" s="465"/>
      <c r="D123" s="465"/>
      <c r="E123" s="469"/>
      <c r="F123" s="465"/>
      <c r="G123" s="194" t="s">
        <v>104</v>
      </c>
      <c r="H123" s="195"/>
      <c r="I123" s="196" t="str">
        <f t="shared" ref="I123:S124" si="239">IF(H123="","",H123)</f>
        <v/>
      </c>
      <c r="J123" s="196" t="str">
        <f t="shared" si="239"/>
        <v/>
      </c>
      <c r="K123" s="196" t="str">
        <f t="shared" si="239"/>
        <v/>
      </c>
      <c r="L123" s="196" t="str">
        <f t="shared" si="239"/>
        <v/>
      </c>
      <c r="M123" s="196" t="str">
        <f t="shared" si="239"/>
        <v/>
      </c>
      <c r="N123" s="196" t="str">
        <f t="shared" si="239"/>
        <v/>
      </c>
      <c r="O123" s="196" t="str">
        <f t="shared" si="239"/>
        <v/>
      </c>
      <c r="P123" s="196" t="str">
        <f t="shared" si="239"/>
        <v/>
      </c>
      <c r="Q123" s="196" t="str">
        <f t="shared" si="239"/>
        <v/>
      </c>
      <c r="R123" s="196" t="str">
        <f t="shared" si="239"/>
        <v/>
      </c>
      <c r="S123" s="196" t="str">
        <f t="shared" si="239"/>
        <v/>
      </c>
      <c r="T123" s="197">
        <f t="shared" si="134"/>
        <v>0</v>
      </c>
      <c r="U123" s="198"/>
      <c r="V123" s="199" t="str">
        <f t="shared" ref="V123:AF124" si="240">IF(U123="","",U123)</f>
        <v/>
      </c>
      <c r="W123" s="199" t="str">
        <f t="shared" si="240"/>
        <v/>
      </c>
      <c r="X123" s="199" t="str">
        <f t="shared" si="240"/>
        <v/>
      </c>
      <c r="Y123" s="199" t="str">
        <f t="shared" si="240"/>
        <v/>
      </c>
      <c r="Z123" s="199" t="str">
        <f t="shared" si="240"/>
        <v/>
      </c>
      <c r="AA123" s="199" t="str">
        <f t="shared" si="240"/>
        <v/>
      </c>
      <c r="AB123" s="199" t="str">
        <f t="shared" si="240"/>
        <v/>
      </c>
      <c r="AC123" s="199" t="str">
        <f t="shared" si="240"/>
        <v/>
      </c>
      <c r="AD123" s="199" t="str">
        <f t="shared" si="240"/>
        <v/>
      </c>
      <c r="AE123" s="199" t="str">
        <f t="shared" si="240"/>
        <v/>
      </c>
      <c r="AF123" s="199" t="str">
        <f t="shared" si="240"/>
        <v/>
      </c>
      <c r="AG123" s="197">
        <f t="shared" si="136"/>
        <v>0</v>
      </c>
      <c r="AN123" s="15">
        <v>4</v>
      </c>
      <c r="AO123" s="15">
        <v>1</v>
      </c>
      <c r="AP123" s="15">
        <v>10</v>
      </c>
      <c r="AQ123" s="17">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15">
        <f ca="1">COUNTIF(INDIRECT("H"&amp;(ROW()+12*(($AN123-1)*3+$AO123)-ROW())/12+5):INDIRECT("S"&amp;(ROW()+12*(($AN123-1)*3+$AO123)-ROW())/12+5),AQ123)</f>
        <v>0</v>
      </c>
      <c r="AS123" s="17">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15">
        <f ca="1">COUNTIF(INDIRECT("U"&amp;(ROW()+12*(($AN123-1)*3+$AO123)-ROW())/12+5):INDIRECT("AF"&amp;(ROW()+12*(($AN123-1)*3+$AO123)-ROW())/12+5),AS123)</f>
        <v>0</v>
      </c>
      <c r="AU123" s="15">
        <f ca="1">IF(AND(AQ123+AS123&gt;0,AR123+AT123&gt;0),COUNTIF(AU$6:AU122,"&gt;0")+1,0)</f>
        <v>0</v>
      </c>
      <c r="BE123" s="15">
        <v>1</v>
      </c>
      <c r="BG123" s="18">
        <f t="shared" ref="BG123:BR123" si="241">SUM(H123:H124)</f>
        <v>0</v>
      </c>
      <c r="BH123" s="18">
        <f t="shared" si="241"/>
        <v>0</v>
      </c>
      <c r="BI123" s="18">
        <f t="shared" si="241"/>
        <v>0</v>
      </c>
      <c r="BJ123" s="18">
        <f t="shared" si="241"/>
        <v>0</v>
      </c>
      <c r="BK123" s="18">
        <f t="shared" si="241"/>
        <v>0</v>
      </c>
      <c r="BL123" s="18">
        <f t="shared" si="241"/>
        <v>0</v>
      </c>
      <c r="BM123" s="18">
        <f t="shared" si="241"/>
        <v>0</v>
      </c>
      <c r="BN123" s="18">
        <f t="shared" si="241"/>
        <v>0</v>
      </c>
      <c r="BO123" s="18">
        <f t="shared" si="241"/>
        <v>0</v>
      </c>
      <c r="BP123" s="18">
        <f t="shared" si="241"/>
        <v>0</v>
      </c>
      <c r="BQ123" s="18">
        <f t="shared" si="241"/>
        <v>0</v>
      </c>
      <c r="BR123" s="18">
        <f t="shared" si="241"/>
        <v>0</v>
      </c>
      <c r="BT123" s="18">
        <f t="shared" ref="BT123:CE123" si="242">SUM(U123:U124)</f>
        <v>0</v>
      </c>
      <c r="BU123" s="18">
        <f t="shared" si="242"/>
        <v>0</v>
      </c>
      <c r="BV123" s="18">
        <f t="shared" si="242"/>
        <v>0</v>
      </c>
      <c r="BW123" s="18">
        <f t="shared" si="242"/>
        <v>0</v>
      </c>
      <c r="BX123" s="18">
        <f t="shared" si="242"/>
        <v>0</v>
      </c>
      <c r="BY123" s="18">
        <f t="shared" si="242"/>
        <v>0</v>
      </c>
      <c r="BZ123" s="18">
        <f t="shared" si="242"/>
        <v>0</v>
      </c>
      <c r="CA123" s="18">
        <f t="shared" si="242"/>
        <v>0</v>
      </c>
      <c r="CB123" s="18">
        <f t="shared" si="242"/>
        <v>0</v>
      </c>
      <c r="CC123" s="18">
        <f t="shared" si="242"/>
        <v>0</v>
      </c>
      <c r="CD123" s="18">
        <f t="shared" si="242"/>
        <v>0</v>
      </c>
      <c r="CE123" s="18">
        <f t="shared" si="242"/>
        <v>0</v>
      </c>
      <c r="CH123" s="19" t="s">
        <v>103</v>
      </c>
      <c r="CI123" s="18">
        <f t="shared" ref="CI123:CT123" si="243">IF(OR($D123="副園長",$D123="教頭",$D123="主任保育士",$D123="主幹教諭",$D123="主幹保育教諭"),0,BG123)</f>
        <v>0</v>
      </c>
      <c r="CJ123" s="18">
        <f t="shared" si="243"/>
        <v>0</v>
      </c>
      <c r="CK123" s="18">
        <f t="shared" si="243"/>
        <v>0</v>
      </c>
      <c r="CL123" s="18">
        <f t="shared" si="243"/>
        <v>0</v>
      </c>
      <c r="CM123" s="18">
        <f t="shared" si="243"/>
        <v>0</v>
      </c>
      <c r="CN123" s="18">
        <f t="shared" si="243"/>
        <v>0</v>
      </c>
      <c r="CO123" s="18">
        <f t="shared" si="243"/>
        <v>0</v>
      </c>
      <c r="CP123" s="18">
        <f t="shared" si="243"/>
        <v>0</v>
      </c>
      <c r="CQ123" s="18">
        <f t="shared" si="243"/>
        <v>0</v>
      </c>
      <c r="CR123" s="18">
        <f t="shared" si="243"/>
        <v>0</v>
      </c>
      <c r="CS123" s="18">
        <f t="shared" si="243"/>
        <v>0</v>
      </c>
      <c r="CT123" s="18">
        <f t="shared" si="243"/>
        <v>0</v>
      </c>
    </row>
    <row r="124" spans="1:98">
      <c r="A124" s="463"/>
      <c r="B124" s="466"/>
      <c r="C124" s="468"/>
      <c r="D124" s="468"/>
      <c r="E124" s="470"/>
      <c r="F124" s="466"/>
      <c r="G124" s="200" t="s">
        <v>102</v>
      </c>
      <c r="H124" s="201"/>
      <c r="I124" s="202" t="str">
        <f t="shared" si="239"/>
        <v/>
      </c>
      <c r="J124" s="202" t="str">
        <f t="shared" si="239"/>
        <v/>
      </c>
      <c r="K124" s="202" t="str">
        <f t="shared" si="239"/>
        <v/>
      </c>
      <c r="L124" s="202" t="str">
        <f t="shared" si="239"/>
        <v/>
      </c>
      <c r="M124" s="202" t="str">
        <f t="shared" si="239"/>
        <v/>
      </c>
      <c r="N124" s="202" t="str">
        <f t="shared" si="239"/>
        <v/>
      </c>
      <c r="O124" s="202" t="str">
        <f t="shared" si="239"/>
        <v/>
      </c>
      <c r="P124" s="202" t="str">
        <f t="shared" si="239"/>
        <v/>
      </c>
      <c r="Q124" s="202" t="str">
        <f t="shared" si="239"/>
        <v/>
      </c>
      <c r="R124" s="202" t="str">
        <f t="shared" si="239"/>
        <v/>
      </c>
      <c r="S124" s="202" t="str">
        <f t="shared" si="239"/>
        <v/>
      </c>
      <c r="T124" s="203">
        <f t="shared" si="134"/>
        <v>0</v>
      </c>
      <c r="U124" s="204"/>
      <c r="V124" s="205" t="str">
        <f t="shared" si="240"/>
        <v/>
      </c>
      <c r="W124" s="205" t="str">
        <f t="shared" si="240"/>
        <v/>
      </c>
      <c r="X124" s="205" t="str">
        <f t="shared" si="240"/>
        <v/>
      </c>
      <c r="Y124" s="205" t="str">
        <f t="shared" si="240"/>
        <v/>
      </c>
      <c r="Z124" s="205" t="str">
        <f t="shared" si="240"/>
        <v/>
      </c>
      <c r="AA124" s="205" t="str">
        <f t="shared" si="240"/>
        <v/>
      </c>
      <c r="AB124" s="205" t="str">
        <f t="shared" si="240"/>
        <v/>
      </c>
      <c r="AC124" s="205" t="str">
        <f t="shared" si="240"/>
        <v/>
      </c>
      <c r="AD124" s="205" t="str">
        <f t="shared" si="240"/>
        <v/>
      </c>
      <c r="AE124" s="205" t="str">
        <f t="shared" si="240"/>
        <v/>
      </c>
      <c r="AF124" s="205" t="str">
        <f t="shared" si="240"/>
        <v/>
      </c>
      <c r="AG124" s="203">
        <f t="shared" si="136"/>
        <v>0</v>
      </c>
      <c r="AN124" s="15">
        <v>4</v>
      </c>
      <c r="AO124" s="15">
        <v>1</v>
      </c>
      <c r="AP124" s="15">
        <v>11</v>
      </c>
      <c r="AQ124" s="17">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15">
        <f ca="1">COUNTIF(INDIRECT("H"&amp;(ROW()+12*(($AN124-1)*3+$AO124)-ROW())/12+5):INDIRECT("S"&amp;(ROW()+12*(($AN124-1)*3+$AO124)-ROW())/12+5),AQ124)</f>
        <v>0</v>
      </c>
      <c r="AS124" s="17">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15">
        <f ca="1">COUNTIF(INDIRECT("U"&amp;(ROW()+12*(($AN124-1)*3+$AO124)-ROW())/12+5):INDIRECT("AF"&amp;(ROW()+12*(($AN124-1)*3+$AO124)-ROW())/12+5),AS124)</f>
        <v>0</v>
      </c>
      <c r="AU124" s="15">
        <f ca="1">IF(AND(AQ124+AS124&gt;0,AR124+AT124&gt;0),COUNTIF(AU$6:AU123,"&gt;0")+1,0)</f>
        <v>0</v>
      </c>
      <c r="BE124" s="15">
        <v>2</v>
      </c>
      <c r="BF124" s="15" t="s">
        <v>101</v>
      </c>
      <c r="BG124" s="18">
        <f t="shared" ref="BG124:BR124" si="244">IF(BG123+BT123&gt;$AJ$27,1,0)</f>
        <v>0</v>
      </c>
      <c r="BH124" s="18">
        <f t="shared" si="244"/>
        <v>0</v>
      </c>
      <c r="BI124" s="18">
        <f t="shared" si="244"/>
        <v>0</v>
      </c>
      <c r="BJ124" s="18">
        <f t="shared" si="244"/>
        <v>0</v>
      </c>
      <c r="BK124" s="18">
        <f t="shared" si="244"/>
        <v>0</v>
      </c>
      <c r="BL124" s="18">
        <f t="shared" si="244"/>
        <v>0</v>
      </c>
      <c r="BM124" s="18">
        <f t="shared" si="244"/>
        <v>0</v>
      </c>
      <c r="BN124" s="18">
        <f t="shared" si="244"/>
        <v>0</v>
      </c>
      <c r="BO124" s="18">
        <f t="shared" si="244"/>
        <v>0</v>
      </c>
      <c r="BP124" s="18">
        <f t="shared" si="244"/>
        <v>0</v>
      </c>
      <c r="BQ124" s="18">
        <f t="shared" si="244"/>
        <v>0</v>
      </c>
      <c r="BR124" s="18">
        <f t="shared" si="244"/>
        <v>0</v>
      </c>
      <c r="BT124" s="18"/>
      <c r="BU124" s="18"/>
      <c r="BV124" s="18"/>
      <c r="BW124" s="18"/>
      <c r="BX124" s="18"/>
      <c r="BY124" s="18"/>
      <c r="BZ124" s="18"/>
      <c r="CA124" s="18"/>
      <c r="CB124" s="18"/>
      <c r="CC124" s="18"/>
      <c r="CD124" s="18"/>
      <c r="CE124" s="18"/>
    </row>
    <row r="125" spans="1:98">
      <c r="A125" s="464"/>
      <c r="B125" s="467"/>
      <c r="C125" s="472"/>
      <c r="D125" s="473"/>
      <c r="E125" s="471"/>
      <c r="F125" s="467"/>
      <c r="G125" s="206" t="s">
        <v>551</v>
      </c>
      <c r="H125" s="207"/>
      <c r="I125" s="208"/>
      <c r="J125" s="208"/>
      <c r="K125" s="208"/>
      <c r="L125" s="208"/>
      <c r="M125" s="208"/>
      <c r="N125" s="208"/>
      <c r="O125" s="208"/>
      <c r="P125" s="208"/>
      <c r="Q125" s="208"/>
      <c r="R125" s="208"/>
      <c r="S125" s="208"/>
      <c r="T125" s="209">
        <f t="shared" si="134"/>
        <v>0</v>
      </c>
      <c r="U125" s="210"/>
      <c r="V125" s="211"/>
      <c r="W125" s="211"/>
      <c r="X125" s="211"/>
      <c r="Y125" s="211"/>
      <c r="Z125" s="211"/>
      <c r="AA125" s="211"/>
      <c r="AB125" s="211"/>
      <c r="AC125" s="211"/>
      <c r="AD125" s="211"/>
      <c r="AE125" s="211"/>
      <c r="AF125" s="211"/>
      <c r="AG125" s="209">
        <f t="shared" si="136"/>
        <v>0</v>
      </c>
      <c r="AN125" s="15">
        <v>4</v>
      </c>
      <c r="AO125" s="15">
        <v>1</v>
      </c>
      <c r="AP125" s="15">
        <v>12</v>
      </c>
      <c r="AQ125" s="17">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15">
        <f ca="1">COUNTIF(INDIRECT("H"&amp;(ROW()+12*(($AN125-1)*3+$AO125)-ROW())/12+5):INDIRECT("S"&amp;(ROW()+12*(($AN125-1)*3+$AO125)-ROW())/12+5),AQ125)</f>
        <v>0</v>
      </c>
      <c r="AS125" s="17">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15">
        <f ca="1">COUNTIF(INDIRECT("U"&amp;(ROW()+12*(($AN125-1)*3+$AO125)-ROW())/12+5):INDIRECT("AF"&amp;(ROW()+12*(($AN125-1)*3+$AO125)-ROW())/12+5),AS125)</f>
        <v>0</v>
      </c>
      <c r="AU125" s="15">
        <f ca="1">IF(AND(AQ125+AS125&gt;0,AR125+AT125&gt;0),COUNTIF(AU$6:AU124,"&gt;0")+1,0)</f>
        <v>0</v>
      </c>
      <c r="BE125" s="15">
        <v>3</v>
      </c>
      <c r="BF125" s="19"/>
      <c r="BG125" s="18"/>
      <c r="BH125" s="18"/>
      <c r="BI125" s="18"/>
      <c r="BJ125" s="18"/>
      <c r="BK125" s="18"/>
      <c r="BL125" s="18"/>
      <c r="BM125" s="18"/>
      <c r="BN125" s="18"/>
      <c r="BO125" s="18"/>
      <c r="BP125" s="18"/>
      <c r="BQ125" s="18"/>
      <c r="BR125" s="18"/>
    </row>
    <row r="126" spans="1:98">
      <c r="A126" s="462">
        <v>41</v>
      </c>
      <c r="B126" s="465"/>
      <c r="C126" s="465"/>
      <c r="D126" s="465"/>
      <c r="E126" s="469"/>
      <c r="F126" s="465"/>
      <c r="G126" s="194" t="s">
        <v>104</v>
      </c>
      <c r="H126" s="195"/>
      <c r="I126" s="196" t="str">
        <f t="shared" ref="I126:S127" si="245">IF(H126="","",H126)</f>
        <v/>
      </c>
      <c r="J126" s="196" t="str">
        <f t="shared" si="245"/>
        <v/>
      </c>
      <c r="K126" s="196" t="str">
        <f t="shared" si="245"/>
        <v/>
      </c>
      <c r="L126" s="196" t="str">
        <f t="shared" si="245"/>
        <v/>
      </c>
      <c r="M126" s="196" t="str">
        <f t="shared" si="245"/>
        <v/>
      </c>
      <c r="N126" s="196" t="str">
        <f t="shared" si="245"/>
        <v/>
      </c>
      <c r="O126" s="196" t="str">
        <f t="shared" si="245"/>
        <v/>
      </c>
      <c r="P126" s="196" t="str">
        <f t="shared" si="245"/>
        <v/>
      </c>
      <c r="Q126" s="196" t="str">
        <f t="shared" si="245"/>
        <v/>
      </c>
      <c r="R126" s="196" t="str">
        <f t="shared" si="245"/>
        <v/>
      </c>
      <c r="S126" s="196" t="str">
        <f t="shared" si="245"/>
        <v/>
      </c>
      <c r="T126" s="197">
        <f t="shared" si="134"/>
        <v>0</v>
      </c>
      <c r="U126" s="198"/>
      <c r="V126" s="199" t="str">
        <f t="shared" ref="V126:AF127" si="246">IF(U126="","",U126)</f>
        <v/>
      </c>
      <c r="W126" s="199" t="str">
        <f t="shared" si="246"/>
        <v/>
      </c>
      <c r="X126" s="199" t="str">
        <f t="shared" si="246"/>
        <v/>
      </c>
      <c r="Y126" s="199" t="str">
        <f t="shared" si="246"/>
        <v/>
      </c>
      <c r="Z126" s="199" t="str">
        <f t="shared" si="246"/>
        <v/>
      </c>
      <c r="AA126" s="199" t="str">
        <f t="shared" si="246"/>
        <v/>
      </c>
      <c r="AB126" s="199" t="str">
        <f t="shared" si="246"/>
        <v/>
      </c>
      <c r="AC126" s="199" t="str">
        <f t="shared" si="246"/>
        <v/>
      </c>
      <c r="AD126" s="199" t="str">
        <f t="shared" si="246"/>
        <v/>
      </c>
      <c r="AE126" s="199" t="str">
        <f t="shared" si="246"/>
        <v/>
      </c>
      <c r="AF126" s="199" t="str">
        <f t="shared" si="246"/>
        <v/>
      </c>
      <c r="AG126" s="197">
        <f t="shared" si="136"/>
        <v>0</v>
      </c>
      <c r="AN126" s="15">
        <v>4</v>
      </c>
      <c r="AO126" s="15">
        <v>2</v>
      </c>
      <c r="AP126" s="15">
        <v>1</v>
      </c>
      <c r="AQ126" s="17">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15">
        <f ca="1">COUNTIF(INDIRECT("H"&amp;(ROW()+12*(($AN126-1)*3+$AO126)-ROW())/12+5):INDIRECT("S"&amp;(ROW()+12*(($AN126-1)*3+$AO126)-ROW())/12+5),AQ126)</f>
        <v>0</v>
      </c>
      <c r="AS126" s="17">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15">
        <f ca="1">COUNTIF(INDIRECT("U"&amp;(ROW()+12*(($AN126-1)*3+$AO126)-ROW())/12+5):INDIRECT("AF"&amp;(ROW()+12*(($AN126-1)*3+$AO126)-ROW())/12+5),AS126)</f>
        <v>0</v>
      </c>
      <c r="AU126" s="15">
        <f ca="1">IF(AND(AQ126+AS126&gt;0,AR126+AT126&gt;0),COUNTIF(AU$6:AU125,"&gt;0")+1,0)</f>
        <v>0</v>
      </c>
      <c r="BE126" s="15">
        <v>1</v>
      </c>
      <c r="BG126" s="18">
        <f t="shared" ref="BG126:BR126" si="247">SUM(H126:H127)</f>
        <v>0</v>
      </c>
      <c r="BH126" s="18">
        <f t="shared" si="247"/>
        <v>0</v>
      </c>
      <c r="BI126" s="18">
        <f t="shared" si="247"/>
        <v>0</v>
      </c>
      <c r="BJ126" s="18">
        <f t="shared" si="247"/>
        <v>0</v>
      </c>
      <c r="BK126" s="18">
        <f t="shared" si="247"/>
        <v>0</v>
      </c>
      <c r="BL126" s="18">
        <f t="shared" si="247"/>
        <v>0</v>
      </c>
      <c r="BM126" s="18">
        <f t="shared" si="247"/>
        <v>0</v>
      </c>
      <c r="BN126" s="18">
        <f t="shared" si="247"/>
        <v>0</v>
      </c>
      <c r="BO126" s="18">
        <f t="shared" si="247"/>
        <v>0</v>
      </c>
      <c r="BP126" s="18">
        <f t="shared" si="247"/>
        <v>0</v>
      </c>
      <c r="BQ126" s="18">
        <f t="shared" si="247"/>
        <v>0</v>
      </c>
      <c r="BR126" s="18">
        <f t="shared" si="247"/>
        <v>0</v>
      </c>
      <c r="BT126" s="18">
        <f t="shared" ref="BT126:CE126" si="248">SUM(U126:U127)</f>
        <v>0</v>
      </c>
      <c r="BU126" s="18">
        <f t="shared" si="248"/>
        <v>0</v>
      </c>
      <c r="BV126" s="18">
        <f t="shared" si="248"/>
        <v>0</v>
      </c>
      <c r="BW126" s="18">
        <f t="shared" si="248"/>
        <v>0</v>
      </c>
      <c r="BX126" s="18">
        <f t="shared" si="248"/>
        <v>0</v>
      </c>
      <c r="BY126" s="18">
        <f t="shared" si="248"/>
        <v>0</v>
      </c>
      <c r="BZ126" s="18">
        <f t="shared" si="248"/>
        <v>0</v>
      </c>
      <c r="CA126" s="18">
        <f t="shared" si="248"/>
        <v>0</v>
      </c>
      <c r="CB126" s="18">
        <f t="shared" si="248"/>
        <v>0</v>
      </c>
      <c r="CC126" s="18">
        <f t="shared" si="248"/>
        <v>0</v>
      </c>
      <c r="CD126" s="18">
        <f t="shared" si="248"/>
        <v>0</v>
      </c>
      <c r="CE126" s="18">
        <f t="shared" si="248"/>
        <v>0</v>
      </c>
      <c r="CH126" s="19" t="s">
        <v>103</v>
      </c>
      <c r="CI126" s="18">
        <f t="shared" ref="CI126:CT126" si="249">IF(OR($D126="副園長",$D126="教頭",$D126="主任保育士",$D126="主幹教諭",$D126="主幹保育教諭"),0,BG126)</f>
        <v>0</v>
      </c>
      <c r="CJ126" s="18">
        <f t="shared" si="249"/>
        <v>0</v>
      </c>
      <c r="CK126" s="18">
        <f t="shared" si="249"/>
        <v>0</v>
      </c>
      <c r="CL126" s="18">
        <f t="shared" si="249"/>
        <v>0</v>
      </c>
      <c r="CM126" s="18">
        <f t="shared" si="249"/>
        <v>0</v>
      </c>
      <c r="CN126" s="18">
        <f t="shared" si="249"/>
        <v>0</v>
      </c>
      <c r="CO126" s="18">
        <f t="shared" si="249"/>
        <v>0</v>
      </c>
      <c r="CP126" s="18">
        <f t="shared" si="249"/>
        <v>0</v>
      </c>
      <c r="CQ126" s="18">
        <f t="shared" si="249"/>
        <v>0</v>
      </c>
      <c r="CR126" s="18">
        <f t="shared" si="249"/>
        <v>0</v>
      </c>
      <c r="CS126" s="18">
        <f t="shared" si="249"/>
        <v>0</v>
      </c>
      <c r="CT126" s="18">
        <f t="shared" si="249"/>
        <v>0</v>
      </c>
    </row>
    <row r="127" spans="1:98">
      <c r="A127" s="463"/>
      <c r="B127" s="466"/>
      <c r="C127" s="468"/>
      <c r="D127" s="468"/>
      <c r="E127" s="470"/>
      <c r="F127" s="466"/>
      <c r="G127" s="200" t="s">
        <v>102</v>
      </c>
      <c r="H127" s="201"/>
      <c r="I127" s="202" t="str">
        <f t="shared" si="245"/>
        <v/>
      </c>
      <c r="J127" s="202" t="str">
        <f t="shared" si="245"/>
        <v/>
      </c>
      <c r="K127" s="202" t="str">
        <f t="shared" si="245"/>
        <v/>
      </c>
      <c r="L127" s="202" t="str">
        <f t="shared" si="245"/>
        <v/>
      </c>
      <c r="M127" s="202" t="str">
        <f t="shared" si="245"/>
        <v/>
      </c>
      <c r="N127" s="202" t="str">
        <f t="shared" si="245"/>
        <v/>
      </c>
      <c r="O127" s="202" t="str">
        <f t="shared" si="245"/>
        <v/>
      </c>
      <c r="P127" s="202" t="str">
        <f t="shared" si="245"/>
        <v/>
      </c>
      <c r="Q127" s="202" t="str">
        <f t="shared" si="245"/>
        <v/>
      </c>
      <c r="R127" s="202" t="str">
        <f t="shared" si="245"/>
        <v/>
      </c>
      <c r="S127" s="202" t="str">
        <f t="shared" si="245"/>
        <v/>
      </c>
      <c r="T127" s="203">
        <f t="shared" si="134"/>
        <v>0</v>
      </c>
      <c r="U127" s="204"/>
      <c r="V127" s="205" t="str">
        <f t="shared" si="246"/>
        <v/>
      </c>
      <c r="W127" s="205" t="str">
        <f t="shared" si="246"/>
        <v/>
      </c>
      <c r="X127" s="205" t="str">
        <f t="shared" si="246"/>
        <v/>
      </c>
      <c r="Y127" s="205" t="str">
        <f t="shared" si="246"/>
        <v/>
      </c>
      <c r="Z127" s="205" t="str">
        <f t="shared" si="246"/>
        <v/>
      </c>
      <c r="AA127" s="205" t="str">
        <f t="shared" si="246"/>
        <v/>
      </c>
      <c r="AB127" s="205" t="str">
        <f t="shared" si="246"/>
        <v/>
      </c>
      <c r="AC127" s="205" t="str">
        <f t="shared" si="246"/>
        <v/>
      </c>
      <c r="AD127" s="205" t="str">
        <f t="shared" si="246"/>
        <v/>
      </c>
      <c r="AE127" s="205" t="str">
        <f t="shared" si="246"/>
        <v/>
      </c>
      <c r="AF127" s="205" t="str">
        <f t="shared" si="246"/>
        <v/>
      </c>
      <c r="AG127" s="203">
        <f t="shared" si="136"/>
        <v>0</v>
      </c>
      <c r="AN127" s="15">
        <v>4</v>
      </c>
      <c r="AO127" s="15">
        <v>2</v>
      </c>
      <c r="AP127" s="15">
        <v>2</v>
      </c>
      <c r="AQ127" s="17">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15">
        <f ca="1">COUNTIF(INDIRECT("H"&amp;(ROW()+12*(($AN127-1)*3+$AO127)-ROW())/12+5):INDIRECT("S"&amp;(ROW()+12*(($AN127-1)*3+$AO127)-ROW())/12+5),AQ127)</f>
        <v>0</v>
      </c>
      <c r="AS127" s="17">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15">
        <f ca="1">COUNTIF(INDIRECT("U"&amp;(ROW()+12*(($AN127-1)*3+$AO127)-ROW())/12+5):INDIRECT("AF"&amp;(ROW()+12*(($AN127-1)*3+$AO127)-ROW())/12+5),AS127)</f>
        <v>0</v>
      </c>
      <c r="AU127" s="15">
        <f ca="1">IF(AND(AQ127+AS127&gt;0,AR127+AT127&gt;0),COUNTIF(AU$6:AU126,"&gt;0")+1,0)</f>
        <v>0</v>
      </c>
      <c r="BE127" s="15">
        <v>2</v>
      </c>
      <c r="BF127" s="15" t="s">
        <v>101</v>
      </c>
      <c r="BG127" s="18">
        <f t="shared" ref="BG127:BR127" si="250">IF(BG126+BT126&gt;$AJ$27,1,0)</f>
        <v>0</v>
      </c>
      <c r="BH127" s="18">
        <f t="shared" si="250"/>
        <v>0</v>
      </c>
      <c r="BI127" s="18">
        <f t="shared" si="250"/>
        <v>0</v>
      </c>
      <c r="BJ127" s="18">
        <f t="shared" si="250"/>
        <v>0</v>
      </c>
      <c r="BK127" s="18">
        <f t="shared" si="250"/>
        <v>0</v>
      </c>
      <c r="BL127" s="18">
        <f t="shared" si="250"/>
        <v>0</v>
      </c>
      <c r="BM127" s="18">
        <f t="shared" si="250"/>
        <v>0</v>
      </c>
      <c r="BN127" s="18">
        <f t="shared" si="250"/>
        <v>0</v>
      </c>
      <c r="BO127" s="18">
        <f t="shared" si="250"/>
        <v>0</v>
      </c>
      <c r="BP127" s="18">
        <f t="shared" si="250"/>
        <v>0</v>
      </c>
      <c r="BQ127" s="18">
        <f t="shared" si="250"/>
        <v>0</v>
      </c>
      <c r="BR127" s="18">
        <f t="shared" si="250"/>
        <v>0</v>
      </c>
      <c r="BT127" s="18"/>
      <c r="BU127" s="18"/>
      <c r="BV127" s="18"/>
      <c r="BW127" s="18"/>
      <c r="BX127" s="18"/>
      <c r="BY127" s="18"/>
      <c r="BZ127" s="18"/>
      <c r="CA127" s="18"/>
      <c r="CB127" s="18"/>
      <c r="CC127" s="18"/>
      <c r="CD127" s="18"/>
      <c r="CE127" s="18"/>
    </row>
    <row r="128" spans="1:98">
      <c r="A128" s="464"/>
      <c r="B128" s="467"/>
      <c r="C128" s="472"/>
      <c r="D128" s="473"/>
      <c r="E128" s="471"/>
      <c r="F128" s="467"/>
      <c r="G128" s="206" t="s">
        <v>551</v>
      </c>
      <c r="H128" s="207"/>
      <c r="I128" s="208"/>
      <c r="J128" s="208"/>
      <c r="K128" s="208"/>
      <c r="L128" s="208"/>
      <c r="M128" s="208"/>
      <c r="N128" s="208"/>
      <c r="O128" s="208"/>
      <c r="P128" s="208"/>
      <c r="Q128" s="208"/>
      <c r="R128" s="208"/>
      <c r="S128" s="208"/>
      <c r="T128" s="209">
        <f t="shared" si="134"/>
        <v>0</v>
      </c>
      <c r="U128" s="210"/>
      <c r="V128" s="211"/>
      <c r="W128" s="211"/>
      <c r="X128" s="211"/>
      <c r="Y128" s="211"/>
      <c r="Z128" s="211"/>
      <c r="AA128" s="211"/>
      <c r="AB128" s="211"/>
      <c r="AC128" s="211"/>
      <c r="AD128" s="211"/>
      <c r="AE128" s="211"/>
      <c r="AF128" s="211"/>
      <c r="AG128" s="209">
        <f t="shared" si="136"/>
        <v>0</v>
      </c>
      <c r="AN128" s="15">
        <v>4</v>
      </c>
      <c r="AO128" s="15">
        <v>2</v>
      </c>
      <c r="AP128" s="15">
        <v>3</v>
      </c>
      <c r="AQ128" s="17">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15">
        <f ca="1">COUNTIF(INDIRECT("H"&amp;(ROW()+12*(($AN128-1)*3+$AO128)-ROW())/12+5):INDIRECT("S"&amp;(ROW()+12*(($AN128-1)*3+$AO128)-ROW())/12+5),AQ128)</f>
        <v>0</v>
      </c>
      <c r="AS128" s="17">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15">
        <f ca="1">COUNTIF(INDIRECT("U"&amp;(ROW()+12*(($AN128-1)*3+$AO128)-ROW())/12+5):INDIRECT("AF"&amp;(ROW()+12*(($AN128-1)*3+$AO128)-ROW())/12+5),AS128)</f>
        <v>0</v>
      </c>
      <c r="AU128" s="15">
        <f ca="1">IF(AND(AQ128+AS128&gt;0,AR128+AT128&gt;0),COUNTIF(AU$6:AU127,"&gt;0")+1,0)</f>
        <v>0</v>
      </c>
      <c r="BE128" s="15">
        <v>3</v>
      </c>
      <c r="BF128" s="19"/>
      <c r="BG128" s="18"/>
      <c r="BH128" s="18"/>
      <c r="BI128" s="18"/>
      <c r="BJ128" s="18"/>
      <c r="BK128" s="18"/>
      <c r="BL128" s="18"/>
      <c r="BM128" s="18"/>
      <c r="BN128" s="18"/>
      <c r="BO128" s="18"/>
      <c r="BP128" s="18"/>
      <c r="BQ128" s="18"/>
      <c r="BR128" s="18"/>
      <c r="BT128" s="18"/>
      <c r="BU128" s="18"/>
      <c r="BV128" s="18"/>
      <c r="BW128" s="18"/>
      <c r="BX128" s="18"/>
      <c r="BY128" s="18"/>
      <c r="BZ128" s="18"/>
      <c r="CA128" s="18"/>
      <c r="CB128" s="18"/>
      <c r="CC128" s="18"/>
      <c r="CD128" s="18"/>
      <c r="CE128" s="18"/>
    </row>
    <row r="129" spans="1:98">
      <c r="A129" s="462">
        <v>42</v>
      </c>
      <c r="B129" s="465"/>
      <c r="C129" s="465"/>
      <c r="D129" s="465"/>
      <c r="E129" s="469"/>
      <c r="F129" s="465"/>
      <c r="G129" s="194" t="s">
        <v>104</v>
      </c>
      <c r="H129" s="195"/>
      <c r="I129" s="196" t="str">
        <f t="shared" ref="I129:S130" si="251">IF(H129="","",H129)</f>
        <v/>
      </c>
      <c r="J129" s="196" t="str">
        <f t="shared" si="251"/>
        <v/>
      </c>
      <c r="K129" s="196" t="str">
        <f t="shared" si="251"/>
        <v/>
      </c>
      <c r="L129" s="196" t="str">
        <f t="shared" si="251"/>
        <v/>
      </c>
      <c r="M129" s="196" t="str">
        <f t="shared" si="251"/>
        <v/>
      </c>
      <c r="N129" s="196" t="str">
        <f t="shared" si="251"/>
        <v/>
      </c>
      <c r="O129" s="196" t="str">
        <f t="shared" si="251"/>
        <v/>
      </c>
      <c r="P129" s="196" t="str">
        <f t="shared" si="251"/>
        <v/>
      </c>
      <c r="Q129" s="196" t="str">
        <f t="shared" si="251"/>
        <v/>
      </c>
      <c r="R129" s="196" t="str">
        <f t="shared" si="251"/>
        <v/>
      </c>
      <c r="S129" s="196" t="str">
        <f t="shared" si="251"/>
        <v/>
      </c>
      <c r="T129" s="197">
        <f t="shared" si="134"/>
        <v>0</v>
      </c>
      <c r="U129" s="198"/>
      <c r="V129" s="199" t="str">
        <f t="shared" ref="V129:AF130" si="252">IF(U129="","",U129)</f>
        <v/>
      </c>
      <c r="W129" s="199" t="str">
        <f t="shared" si="252"/>
        <v/>
      </c>
      <c r="X129" s="199" t="str">
        <f t="shared" si="252"/>
        <v/>
      </c>
      <c r="Y129" s="199" t="str">
        <f t="shared" si="252"/>
        <v/>
      </c>
      <c r="Z129" s="199" t="str">
        <f t="shared" si="252"/>
        <v/>
      </c>
      <c r="AA129" s="199" t="str">
        <f t="shared" si="252"/>
        <v/>
      </c>
      <c r="AB129" s="199" t="str">
        <f t="shared" si="252"/>
        <v/>
      </c>
      <c r="AC129" s="199" t="str">
        <f t="shared" si="252"/>
        <v/>
      </c>
      <c r="AD129" s="199" t="str">
        <f t="shared" si="252"/>
        <v/>
      </c>
      <c r="AE129" s="199" t="str">
        <f t="shared" si="252"/>
        <v/>
      </c>
      <c r="AF129" s="199" t="str">
        <f t="shared" si="252"/>
        <v/>
      </c>
      <c r="AG129" s="197">
        <f t="shared" si="136"/>
        <v>0</v>
      </c>
      <c r="AN129" s="15">
        <v>4</v>
      </c>
      <c r="AO129" s="15">
        <v>2</v>
      </c>
      <c r="AP129" s="15">
        <v>4</v>
      </c>
      <c r="AQ129" s="17">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15">
        <f ca="1">COUNTIF(INDIRECT("H"&amp;(ROW()+12*(($AN129-1)*3+$AO129)-ROW())/12+5):INDIRECT("S"&amp;(ROW()+12*(($AN129-1)*3+$AO129)-ROW())/12+5),AQ129)</f>
        <v>0</v>
      </c>
      <c r="AS129" s="17">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15">
        <f ca="1">COUNTIF(INDIRECT("U"&amp;(ROW()+12*(($AN129-1)*3+$AO129)-ROW())/12+5):INDIRECT("AF"&amp;(ROW()+12*(($AN129-1)*3+$AO129)-ROW())/12+5),AS129)</f>
        <v>0</v>
      </c>
      <c r="AU129" s="15">
        <f ca="1">IF(AND(AQ129+AS129&gt;0,AR129+AT129&gt;0),COUNTIF(AU$6:AU128,"&gt;0")+1,0)</f>
        <v>0</v>
      </c>
      <c r="BE129" s="15">
        <v>1</v>
      </c>
      <c r="BG129" s="18">
        <f t="shared" ref="BG129:BR129" si="253">SUM(H129:H130)</f>
        <v>0</v>
      </c>
      <c r="BH129" s="18">
        <f t="shared" si="253"/>
        <v>0</v>
      </c>
      <c r="BI129" s="18">
        <f t="shared" si="253"/>
        <v>0</v>
      </c>
      <c r="BJ129" s="18">
        <f t="shared" si="253"/>
        <v>0</v>
      </c>
      <c r="BK129" s="18">
        <f t="shared" si="253"/>
        <v>0</v>
      </c>
      <c r="BL129" s="18">
        <f t="shared" si="253"/>
        <v>0</v>
      </c>
      <c r="BM129" s="18">
        <f t="shared" si="253"/>
        <v>0</v>
      </c>
      <c r="BN129" s="18">
        <f t="shared" si="253"/>
        <v>0</v>
      </c>
      <c r="BO129" s="18">
        <f t="shared" si="253"/>
        <v>0</v>
      </c>
      <c r="BP129" s="18">
        <f t="shared" si="253"/>
        <v>0</v>
      </c>
      <c r="BQ129" s="18">
        <f t="shared" si="253"/>
        <v>0</v>
      </c>
      <c r="BR129" s="18">
        <f t="shared" si="253"/>
        <v>0</v>
      </c>
      <c r="BT129" s="18">
        <f t="shared" ref="BT129:CE129" si="254">SUM(U129:U130)</f>
        <v>0</v>
      </c>
      <c r="BU129" s="18">
        <f t="shared" si="254"/>
        <v>0</v>
      </c>
      <c r="BV129" s="18">
        <f t="shared" si="254"/>
        <v>0</v>
      </c>
      <c r="BW129" s="18">
        <f t="shared" si="254"/>
        <v>0</v>
      </c>
      <c r="BX129" s="18">
        <f t="shared" si="254"/>
        <v>0</v>
      </c>
      <c r="BY129" s="18">
        <f t="shared" si="254"/>
        <v>0</v>
      </c>
      <c r="BZ129" s="18">
        <f t="shared" si="254"/>
        <v>0</v>
      </c>
      <c r="CA129" s="18">
        <f t="shared" si="254"/>
        <v>0</v>
      </c>
      <c r="CB129" s="18">
        <f t="shared" si="254"/>
        <v>0</v>
      </c>
      <c r="CC129" s="18">
        <f t="shared" si="254"/>
        <v>0</v>
      </c>
      <c r="CD129" s="18">
        <f t="shared" si="254"/>
        <v>0</v>
      </c>
      <c r="CE129" s="18">
        <f t="shared" si="254"/>
        <v>0</v>
      </c>
      <c r="CH129" s="19" t="s">
        <v>103</v>
      </c>
      <c r="CI129" s="18">
        <f t="shared" ref="CI129:CT129" si="255">IF(OR($D129="副園長",$D129="教頭",$D129="主任保育士",$D129="主幹教諭",$D129="主幹保育教諭"),0,BG129)</f>
        <v>0</v>
      </c>
      <c r="CJ129" s="18">
        <f t="shared" si="255"/>
        <v>0</v>
      </c>
      <c r="CK129" s="18">
        <f t="shared" si="255"/>
        <v>0</v>
      </c>
      <c r="CL129" s="18">
        <f t="shared" si="255"/>
        <v>0</v>
      </c>
      <c r="CM129" s="18">
        <f t="shared" si="255"/>
        <v>0</v>
      </c>
      <c r="CN129" s="18">
        <f t="shared" si="255"/>
        <v>0</v>
      </c>
      <c r="CO129" s="18">
        <f t="shared" si="255"/>
        <v>0</v>
      </c>
      <c r="CP129" s="18">
        <f t="shared" si="255"/>
        <v>0</v>
      </c>
      <c r="CQ129" s="18">
        <f t="shared" si="255"/>
        <v>0</v>
      </c>
      <c r="CR129" s="18">
        <f t="shared" si="255"/>
        <v>0</v>
      </c>
      <c r="CS129" s="18">
        <f t="shared" si="255"/>
        <v>0</v>
      </c>
      <c r="CT129" s="18">
        <f t="shared" si="255"/>
        <v>0</v>
      </c>
    </row>
    <row r="130" spans="1:98">
      <c r="A130" s="463"/>
      <c r="B130" s="466"/>
      <c r="C130" s="468"/>
      <c r="D130" s="468"/>
      <c r="E130" s="470"/>
      <c r="F130" s="466"/>
      <c r="G130" s="200" t="s">
        <v>102</v>
      </c>
      <c r="H130" s="201"/>
      <c r="I130" s="202" t="str">
        <f t="shared" si="251"/>
        <v/>
      </c>
      <c r="J130" s="202" t="str">
        <f t="shared" si="251"/>
        <v/>
      </c>
      <c r="K130" s="202" t="str">
        <f t="shared" si="251"/>
        <v/>
      </c>
      <c r="L130" s="202" t="str">
        <f t="shared" si="251"/>
        <v/>
      </c>
      <c r="M130" s="202" t="str">
        <f t="shared" si="251"/>
        <v/>
      </c>
      <c r="N130" s="202" t="str">
        <f t="shared" si="251"/>
        <v/>
      </c>
      <c r="O130" s="202" t="str">
        <f t="shared" si="251"/>
        <v/>
      </c>
      <c r="P130" s="202" t="str">
        <f t="shared" si="251"/>
        <v/>
      </c>
      <c r="Q130" s="202" t="str">
        <f t="shared" si="251"/>
        <v/>
      </c>
      <c r="R130" s="202" t="str">
        <f t="shared" si="251"/>
        <v/>
      </c>
      <c r="S130" s="202" t="str">
        <f t="shared" si="251"/>
        <v/>
      </c>
      <c r="T130" s="203">
        <f t="shared" si="134"/>
        <v>0</v>
      </c>
      <c r="U130" s="204"/>
      <c r="V130" s="205" t="str">
        <f t="shared" si="252"/>
        <v/>
      </c>
      <c r="W130" s="205" t="str">
        <f t="shared" si="252"/>
        <v/>
      </c>
      <c r="X130" s="205" t="str">
        <f t="shared" si="252"/>
        <v/>
      </c>
      <c r="Y130" s="205" t="str">
        <f t="shared" si="252"/>
        <v/>
      </c>
      <c r="Z130" s="205" t="str">
        <f t="shared" si="252"/>
        <v/>
      </c>
      <c r="AA130" s="205" t="str">
        <f t="shared" si="252"/>
        <v/>
      </c>
      <c r="AB130" s="205" t="str">
        <f t="shared" si="252"/>
        <v/>
      </c>
      <c r="AC130" s="205" t="str">
        <f t="shared" si="252"/>
        <v/>
      </c>
      <c r="AD130" s="205" t="str">
        <f t="shared" si="252"/>
        <v/>
      </c>
      <c r="AE130" s="205" t="str">
        <f t="shared" si="252"/>
        <v/>
      </c>
      <c r="AF130" s="205" t="str">
        <f t="shared" si="252"/>
        <v/>
      </c>
      <c r="AG130" s="203">
        <f t="shared" si="136"/>
        <v>0</v>
      </c>
      <c r="AN130" s="15">
        <v>4</v>
      </c>
      <c r="AO130" s="15">
        <v>2</v>
      </c>
      <c r="AP130" s="15">
        <v>5</v>
      </c>
      <c r="AQ130" s="17">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15">
        <f ca="1">COUNTIF(INDIRECT("H"&amp;(ROW()+12*(($AN130-1)*3+$AO130)-ROW())/12+5):INDIRECT("S"&amp;(ROW()+12*(($AN130-1)*3+$AO130)-ROW())/12+5),AQ130)</f>
        <v>0</v>
      </c>
      <c r="AS130" s="17">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15">
        <f ca="1">COUNTIF(INDIRECT("U"&amp;(ROW()+12*(($AN130-1)*3+$AO130)-ROW())/12+5):INDIRECT("AF"&amp;(ROW()+12*(($AN130-1)*3+$AO130)-ROW())/12+5),AS130)</f>
        <v>0</v>
      </c>
      <c r="AU130" s="15">
        <f ca="1">IF(AND(AQ130+AS130&gt;0,AR130+AT130&gt;0),COUNTIF(AU$6:AU129,"&gt;0")+1,0)</f>
        <v>0</v>
      </c>
      <c r="BE130" s="15">
        <v>2</v>
      </c>
      <c r="BF130" s="15" t="s">
        <v>101</v>
      </c>
      <c r="BG130" s="18">
        <f t="shared" ref="BG130:BR130" si="256">IF(BG129+BT129&gt;$AJ$27,1,0)</f>
        <v>0</v>
      </c>
      <c r="BH130" s="18">
        <f t="shared" si="256"/>
        <v>0</v>
      </c>
      <c r="BI130" s="18">
        <f t="shared" si="256"/>
        <v>0</v>
      </c>
      <c r="BJ130" s="18">
        <f t="shared" si="256"/>
        <v>0</v>
      </c>
      <c r="BK130" s="18">
        <f t="shared" si="256"/>
        <v>0</v>
      </c>
      <c r="BL130" s="18">
        <f t="shared" si="256"/>
        <v>0</v>
      </c>
      <c r="BM130" s="18">
        <f t="shared" si="256"/>
        <v>0</v>
      </c>
      <c r="BN130" s="18">
        <f t="shared" si="256"/>
        <v>0</v>
      </c>
      <c r="BO130" s="18">
        <f t="shared" si="256"/>
        <v>0</v>
      </c>
      <c r="BP130" s="18">
        <f t="shared" si="256"/>
        <v>0</v>
      </c>
      <c r="BQ130" s="18">
        <f t="shared" si="256"/>
        <v>0</v>
      </c>
      <c r="BR130" s="18">
        <f t="shared" si="256"/>
        <v>0</v>
      </c>
      <c r="BT130" s="18"/>
      <c r="BU130" s="18"/>
      <c r="BV130" s="18"/>
      <c r="BW130" s="18"/>
      <c r="BX130" s="18"/>
      <c r="BY130" s="18"/>
      <c r="BZ130" s="18"/>
      <c r="CA130" s="18"/>
      <c r="CB130" s="18"/>
      <c r="CC130" s="18"/>
      <c r="CD130" s="18"/>
      <c r="CE130" s="18"/>
    </row>
    <row r="131" spans="1:98">
      <c r="A131" s="464"/>
      <c r="B131" s="467"/>
      <c r="C131" s="472"/>
      <c r="D131" s="473"/>
      <c r="E131" s="471"/>
      <c r="F131" s="467"/>
      <c r="G131" s="206" t="s">
        <v>551</v>
      </c>
      <c r="H131" s="207"/>
      <c r="I131" s="208"/>
      <c r="J131" s="208"/>
      <c r="K131" s="208"/>
      <c r="L131" s="208"/>
      <c r="M131" s="208"/>
      <c r="N131" s="208"/>
      <c r="O131" s="208"/>
      <c r="P131" s="208"/>
      <c r="Q131" s="208"/>
      <c r="R131" s="208"/>
      <c r="S131" s="208"/>
      <c r="T131" s="209">
        <f t="shared" si="134"/>
        <v>0</v>
      </c>
      <c r="U131" s="210"/>
      <c r="V131" s="211"/>
      <c r="W131" s="211"/>
      <c r="X131" s="211"/>
      <c r="Y131" s="211"/>
      <c r="Z131" s="211"/>
      <c r="AA131" s="211"/>
      <c r="AB131" s="211"/>
      <c r="AC131" s="211"/>
      <c r="AD131" s="211"/>
      <c r="AE131" s="211"/>
      <c r="AF131" s="211"/>
      <c r="AG131" s="209">
        <f t="shared" si="136"/>
        <v>0</v>
      </c>
      <c r="AN131" s="15">
        <v>4</v>
      </c>
      <c r="AO131" s="15">
        <v>2</v>
      </c>
      <c r="AP131" s="15">
        <v>6</v>
      </c>
      <c r="AQ131" s="17">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15">
        <f ca="1">COUNTIF(INDIRECT("H"&amp;(ROW()+12*(($AN131-1)*3+$AO131)-ROW())/12+5):INDIRECT("S"&amp;(ROW()+12*(($AN131-1)*3+$AO131)-ROW())/12+5),AQ131)</f>
        <v>0</v>
      </c>
      <c r="AS131" s="17">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15">
        <f ca="1">COUNTIF(INDIRECT("U"&amp;(ROW()+12*(($AN131-1)*3+$AO131)-ROW())/12+5):INDIRECT("AF"&amp;(ROW()+12*(($AN131-1)*3+$AO131)-ROW())/12+5),AS131)</f>
        <v>0</v>
      </c>
      <c r="AU131" s="15">
        <f ca="1">IF(AND(AQ131+AS131&gt;0,AR131+AT131&gt;0),COUNTIF(AU$6:AU130,"&gt;0")+1,0)</f>
        <v>0</v>
      </c>
      <c r="BE131" s="15">
        <v>3</v>
      </c>
      <c r="BF131" s="19"/>
      <c r="BG131" s="18"/>
      <c r="BH131" s="18"/>
      <c r="BI131" s="18"/>
      <c r="BJ131" s="18"/>
      <c r="BK131" s="18"/>
      <c r="BL131" s="18"/>
      <c r="BM131" s="18"/>
      <c r="BN131" s="18"/>
      <c r="BO131" s="18"/>
      <c r="BP131" s="18"/>
      <c r="BQ131" s="18"/>
      <c r="BR131" s="18"/>
      <c r="BT131" s="18"/>
      <c r="BU131" s="18"/>
      <c r="BV131" s="18"/>
      <c r="BW131" s="18"/>
      <c r="BX131" s="18"/>
      <c r="BY131" s="18"/>
      <c r="BZ131" s="18"/>
      <c r="CA131" s="18"/>
      <c r="CB131" s="18"/>
      <c r="CC131" s="18"/>
      <c r="CD131" s="18"/>
      <c r="CE131" s="18"/>
    </row>
    <row r="132" spans="1:98">
      <c r="A132" s="462">
        <v>43</v>
      </c>
      <c r="B132" s="465"/>
      <c r="C132" s="465"/>
      <c r="D132" s="465"/>
      <c r="E132" s="469"/>
      <c r="F132" s="465"/>
      <c r="G132" s="194" t="s">
        <v>104</v>
      </c>
      <c r="H132" s="195"/>
      <c r="I132" s="196" t="str">
        <f t="shared" ref="I132:S133" si="257">IF(H132="","",H132)</f>
        <v/>
      </c>
      <c r="J132" s="196" t="str">
        <f t="shared" si="257"/>
        <v/>
      </c>
      <c r="K132" s="196" t="str">
        <f t="shared" si="257"/>
        <v/>
      </c>
      <c r="L132" s="196" t="str">
        <f t="shared" si="257"/>
        <v/>
      </c>
      <c r="M132" s="196" t="str">
        <f t="shared" si="257"/>
        <v/>
      </c>
      <c r="N132" s="196" t="str">
        <f t="shared" si="257"/>
        <v/>
      </c>
      <c r="O132" s="196" t="str">
        <f t="shared" si="257"/>
        <v/>
      </c>
      <c r="P132" s="196" t="str">
        <f t="shared" si="257"/>
        <v/>
      </c>
      <c r="Q132" s="196" t="str">
        <f t="shared" si="257"/>
        <v/>
      </c>
      <c r="R132" s="196" t="str">
        <f t="shared" si="257"/>
        <v/>
      </c>
      <c r="S132" s="196" t="str">
        <f t="shared" si="257"/>
        <v/>
      </c>
      <c r="T132" s="197">
        <f t="shared" si="134"/>
        <v>0</v>
      </c>
      <c r="U132" s="198"/>
      <c r="V132" s="199" t="str">
        <f t="shared" ref="V132:AF133" si="258">IF(U132="","",U132)</f>
        <v/>
      </c>
      <c r="W132" s="199" t="str">
        <f t="shared" si="258"/>
        <v/>
      </c>
      <c r="X132" s="199" t="str">
        <f t="shared" si="258"/>
        <v/>
      </c>
      <c r="Y132" s="199" t="str">
        <f t="shared" si="258"/>
        <v/>
      </c>
      <c r="Z132" s="199" t="str">
        <f t="shared" si="258"/>
        <v/>
      </c>
      <c r="AA132" s="199" t="str">
        <f t="shared" si="258"/>
        <v/>
      </c>
      <c r="AB132" s="199" t="str">
        <f t="shared" si="258"/>
        <v/>
      </c>
      <c r="AC132" s="199" t="str">
        <f t="shared" si="258"/>
        <v/>
      </c>
      <c r="AD132" s="199" t="str">
        <f t="shared" si="258"/>
        <v/>
      </c>
      <c r="AE132" s="199" t="str">
        <f t="shared" si="258"/>
        <v/>
      </c>
      <c r="AF132" s="199" t="str">
        <f t="shared" si="258"/>
        <v/>
      </c>
      <c r="AG132" s="197">
        <f t="shared" si="136"/>
        <v>0</v>
      </c>
      <c r="AN132" s="15">
        <v>4</v>
      </c>
      <c r="AO132" s="15">
        <v>2</v>
      </c>
      <c r="AP132" s="15">
        <v>7</v>
      </c>
      <c r="AQ132" s="17">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15">
        <f ca="1">COUNTIF(INDIRECT("H"&amp;(ROW()+12*(($AN132-1)*3+$AO132)-ROW())/12+5):INDIRECT("S"&amp;(ROW()+12*(($AN132-1)*3+$AO132)-ROW())/12+5),AQ132)</f>
        <v>0</v>
      </c>
      <c r="AS132" s="17">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15">
        <f ca="1">COUNTIF(INDIRECT("U"&amp;(ROW()+12*(($AN132-1)*3+$AO132)-ROW())/12+5):INDIRECT("AF"&amp;(ROW()+12*(($AN132-1)*3+$AO132)-ROW())/12+5),AS132)</f>
        <v>0</v>
      </c>
      <c r="AU132" s="15">
        <f ca="1">IF(AND(AQ132+AS132&gt;0,AR132+AT132&gt;0),COUNTIF(AU$6:AU131,"&gt;0")+1,0)</f>
        <v>0</v>
      </c>
      <c r="BE132" s="15">
        <v>1</v>
      </c>
      <c r="BG132" s="18">
        <f t="shared" ref="BG132:BR132" si="259">SUM(H132:H133)</f>
        <v>0</v>
      </c>
      <c r="BH132" s="18">
        <f t="shared" si="259"/>
        <v>0</v>
      </c>
      <c r="BI132" s="18">
        <f t="shared" si="259"/>
        <v>0</v>
      </c>
      <c r="BJ132" s="18">
        <f t="shared" si="259"/>
        <v>0</v>
      </c>
      <c r="BK132" s="18">
        <f t="shared" si="259"/>
        <v>0</v>
      </c>
      <c r="BL132" s="18">
        <f t="shared" si="259"/>
        <v>0</v>
      </c>
      <c r="BM132" s="18">
        <f t="shared" si="259"/>
        <v>0</v>
      </c>
      <c r="BN132" s="18">
        <f t="shared" si="259"/>
        <v>0</v>
      </c>
      <c r="BO132" s="18">
        <f t="shared" si="259"/>
        <v>0</v>
      </c>
      <c r="BP132" s="18">
        <f t="shared" si="259"/>
        <v>0</v>
      </c>
      <c r="BQ132" s="18">
        <f t="shared" si="259"/>
        <v>0</v>
      </c>
      <c r="BR132" s="18">
        <f t="shared" si="259"/>
        <v>0</v>
      </c>
      <c r="BT132" s="18">
        <f t="shared" ref="BT132:CE132" si="260">SUM(U132:U133)</f>
        <v>0</v>
      </c>
      <c r="BU132" s="18">
        <f t="shared" si="260"/>
        <v>0</v>
      </c>
      <c r="BV132" s="18">
        <f t="shared" si="260"/>
        <v>0</v>
      </c>
      <c r="BW132" s="18">
        <f t="shared" si="260"/>
        <v>0</v>
      </c>
      <c r="BX132" s="18">
        <f t="shared" si="260"/>
        <v>0</v>
      </c>
      <c r="BY132" s="18">
        <f t="shared" si="260"/>
        <v>0</v>
      </c>
      <c r="BZ132" s="18">
        <f t="shared" si="260"/>
        <v>0</v>
      </c>
      <c r="CA132" s="18">
        <f t="shared" si="260"/>
        <v>0</v>
      </c>
      <c r="CB132" s="18">
        <f t="shared" si="260"/>
        <v>0</v>
      </c>
      <c r="CC132" s="18">
        <f t="shared" si="260"/>
        <v>0</v>
      </c>
      <c r="CD132" s="18">
        <f t="shared" si="260"/>
        <v>0</v>
      </c>
      <c r="CE132" s="18">
        <f t="shared" si="260"/>
        <v>0</v>
      </c>
      <c r="CH132" s="19" t="s">
        <v>103</v>
      </c>
      <c r="CI132" s="18">
        <f t="shared" ref="CI132:CT132" si="261">IF(OR($D132="副園長",$D132="教頭",$D132="主任保育士",$D132="主幹教諭",$D132="主幹保育教諭"),0,BG132)</f>
        <v>0</v>
      </c>
      <c r="CJ132" s="18">
        <f t="shared" si="261"/>
        <v>0</v>
      </c>
      <c r="CK132" s="18">
        <f t="shared" si="261"/>
        <v>0</v>
      </c>
      <c r="CL132" s="18">
        <f t="shared" si="261"/>
        <v>0</v>
      </c>
      <c r="CM132" s="18">
        <f t="shared" si="261"/>
        <v>0</v>
      </c>
      <c r="CN132" s="18">
        <f t="shared" si="261"/>
        <v>0</v>
      </c>
      <c r="CO132" s="18">
        <f t="shared" si="261"/>
        <v>0</v>
      </c>
      <c r="CP132" s="18">
        <f t="shared" si="261"/>
        <v>0</v>
      </c>
      <c r="CQ132" s="18">
        <f t="shared" si="261"/>
        <v>0</v>
      </c>
      <c r="CR132" s="18">
        <f t="shared" si="261"/>
        <v>0</v>
      </c>
      <c r="CS132" s="18">
        <f t="shared" si="261"/>
        <v>0</v>
      </c>
      <c r="CT132" s="18">
        <f t="shared" si="261"/>
        <v>0</v>
      </c>
    </row>
    <row r="133" spans="1:98">
      <c r="A133" s="463"/>
      <c r="B133" s="466"/>
      <c r="C133" s="468"/>
      <c r="D133" s="468"/>
      <c r="E133" s="470"/>
      <c r="F133" s="466"/>
      <c r="G133" s="200" t="s">
        <v>102</v>
      </c>
      <c r="H133" s="201"/>
      <c r="I133" s="202" t="str">
        <f t="shared" si="257"/>
        <v/>
      </c>
      <c r="J133" s="202" t="str">
        <f t="shared" si="257"/>
        <v/>
      </c>
      <c r="K133" s="202" t="str">
        <f t="shared" si="257"/>
        <v/>
      </c>
      <c r="L133" s="202" t="str">
        <f t="shared" si="257"/>
        <v/>
      </c>
      <c r="M133" s="202" t="str">
        <f t="shared" si="257"/>
        <v/>
      </c>
      <c r="N133" s="202" t="str">
        <f t="shared" si="257"/>
        <v/>
      </c>
      <c r="O133" s="202" t="str">
        <f t="shared" si="257"/>
        <v/>
      </c>
      <c r="P133" s="202" t="str">
        <f t="shared" si="257"/>
        <v/>
      </c>
      <c r="Q133" s="202" t="str">
        <f t="shared" si="257"/>
        <v/>
      </c>
      <c r="R133" s="202" t="str">
        <f t="shared" si="257"/>
        <v/>
      </c>
      <c r="S133" s="202" t="str">
        <f t="shared" si="257"/>
        <v/>
      </c>
      <c r="T133" s="203">
        <f t="shared" si="134"/>
        <v>0</v>
      </c>
      <c r="U133" s="204"/>
      <c r="V133" s="205" t="str">
        <f t="shared" si="258"/>
        <v/>
      </c>
      <c r="W133" s="205" t="str">
        <f t="shared" si="258"/>
        <v/>
      </c>
      <c r="X133" s="205" t="str">
        <f t="shared" si="258"/>
        <v/>
      </c>
      <c r="Y133" s="205" t="str">
        <f t="shared" si="258"/>
        <v/>
      </c>
      <c r="Z133" s="205" t="str">
        <f t="shared" si="258"/>
        <v/>
      </c>
      <c r="AA133" s="205" t="str">
        <f t="shared" si="258"/>
        <v/>
      </c>
      <c r="AB133" s="205" t="str">
        <f t="shared" si="258"/>
        <v/>
      </c>
      <c r="AC133" s="205" t="str">
        <f t="shared" si="258"/>
        <v/>
      </c>
      <c r="AD133" s="205" t="str">
        <f t="shared" si="258"/>
        <v/>
      </c>
      <c r="AE133" s="205" t="str">
        <f t="shared" si="258"/>
        <v/>
      </c>
      <c r="AF133" s="205" t="str">
        <f t="shared" si="258"/>
        <v/>
      </c>
      <c r="AG133" s="203">
        <f t="shared" si="136"/>
        <v>0</v>
      </c>
      <c r="AN133" s="15">
        <v>4</v>
      </c>
      <c r="AO133" s="15">
        <v>2</v>
      </c>
      <c r="AP133" s="15">
        <v>8</v>
      </c>
      <c r="AQ133" s="17">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15">
        <f ca="1">COUNTIF(INDIRECT("H"&amp;(ROW()+12*(($AN133-1)*3+$AO133)-ROW())/12+5):INDIRECT("S"&amp;(ROW()+12*(($AN133-1)*3+$AO133)-ROW())/12+5),AQ133)</f>
        <v>0</v>
      </c>
      <c r="AS133" s="17">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15">
        <f ca="1">COUNTIF(INDIRECT("U"&amp;(ROW()+12*(($AN133-1)*3+$AO133)-ROW())/12+5):INDIRECT("AF"&amp;(ROW()+12*(($AN133-1)*3+$AO133)-ROW())/12+5),AS133)</f>
        <v>0</v>
      </c>
      <c r="AU133" s="15">
        <f ca="1">IF(AND(AQ133+AS133&gt;0,AR133+AT133&gt;0),COUNTIF(AU$6:AU132,"&gt;0")+1,0)</f>
        <v>0</v>
      </c>
      <c r="BE133" s="15">
        <v>2</v>
      </c>
      <c r="BF133" s="15" t="s">
        <v>101</v>
      </c>
      <c r="BG133" s="18">
        <f t="shared" ref="BG133:BR133" si="262">IF(BG132+BT132&gt;$AJ$27,1,0)</f>
        <v>0</v>
      </c>
      <c r="BH133" s="18">
        <f t="shared" si="262"/>
        <v>0</v>
      </c>
      <c r="BI133" s="18">
        <f t="shared" si="262"/>
        <v>0</v>
      </c>
      <c r="BJ133" s="18">
        <f t="shared" si="262"/>
        <v>0</v>
      </c>
      <c r="BK133" s="18">
        <f t="shared" si="262"/>
        <v>0</v>
      </c>
      <c r="BL133" s="18">
        <f t="shared" si="262"/>
        <v>0</v>
      </c>
      <c r="BM133" s="18">
        <f t="shared" si="262"/>
        <v>0</v>
      </c>
      <c r="BN133" s="18">
        <f t="shared" si="262"/>
        <v>0</v>
      </c>
      <c r="BO133" s="18">
        <f t="shared" si="262"/>
        <v>0</v>
      </c>
      <c r="BP133" s="18">
        <f t="shared" si="262"/>
        <v>0</v>
      </c>
      <c r="BQ133" s="18">
        <f t="shared" si="262"/>
        <v>0</v>
      </c>
      <c r="BR133" s="18">
        <f t="shared" si="262"/>
        <v>0</v>
      </c>
      <c r="BT133" s="18"/>
      <c r="BU133" s="18"/>
      <c r="BV133" s="18"/>
      <c r="BW133" s="18"/>
      <c r="BX133" s="18"/>
      <c r="BY133" s="18"/>
      <c r="BZ133" s="18"/>
      <c r="CA133" s="18"/>
      <c r="CB133" s="18"/>
      <c r="CC133" s="18"/>
      <c r="CD133" s="18"/>
      <c r="CE133" s="18"/>
    </row>
    <row r="134" spans="1:98">
      <c r="A134" s="464"/>
      <c r="B134" s="467"/>
      <c r="C134" s="472"/>
      <c r="D134" s="473"/>
      <c r="E134" s="471"/>
      <c r="F134" s="467"/>
      <c r="G134" s="206" t="s">
        <v>551</v>
      </c>
      <c r="H134" s="207"/>
      <c r="I134" s="208"/>
      <c r="J134" s="208"/>
      <c r="K134" s="208"/>
      <c r="L134" s="208"/>
      <c r="M134" s="208"/>
      <c r="N134" s="208"/>
      <c r="O134" s="208"/>
      <c r="P134" s="208"/>
      <c r="Q134" s="208"/>
      <c r="R134" s="208"/>
      <c r="S134" s="208"/>
      <c r="T134" s="209">
        <f t="shared" ref="T134:T197" si="263">SUM(H134:S134)</f>
        <v>0</v>
      </c>
      <c r="U134" s="210"/>
      <c r="V134" s="211"/>
      <c r="W134" s="211"/>
      <c r="X134" s="211"/>
      <c r="Y134" s="211"/>
      <c r="Z134" s="211"/>
      <c r="AA134" s="211"/>
      <c r="AB134" s="211"/>
      <c r="AC134" s="211"/>
      <c r="AD134" s="211"/>
      <c r="AE134" s="211"/>
      <c r="AF134" s="211"/>
      <c r="AG134" s="209">
        <f t="shared" si="136"/>
        <v>0</v>
      </c>
      <c r="AN134" s="15">
        <v>4</v>
      </c>
      <c r="AO134" s="15">
        <v>2</v>
      </c>
      <c r="AP134" s="15">
        <v>9</v>
      </c>
      <c r="AQ134" s="17">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15">
        <f ca="1">COUNTIF(INDIRECT("H"&amp;(ROW()+12*(($AN134-1)*3+$AO134)-ROW())/12+5):INDIRECT("S"&amp;(ROW()+12*(($AN134-1)*3+$AO134)-ROW())/12+5),AQ134)</f>
        <v>0</v>
      </c>
      <c r="AS134" s="17">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15">
        <f ca="1">COUNTIF(INDIRECT("U"&amp;(ROW()+12*(($AN134-1)*3+$AO134)-ROW())/12+5):INDIRECT("AF"&amp;(ROW()+12*(($AN134-1)*3+$AO134)-ROW())/12+5),AS134)</f>
        <v>0</v>
      </c>
      <c r="AU134" s="15">
        <f ca="1">IF(AND(AQ134+AS134&gt;0,AR134+AT134&gt;0),COUNTIF(AU$6:AU133,"&gt;0")+1,0)</f>
        <v>0</v>
      </c>
      <c r="BE134" s="15">
        <v>3</v>
      </c>
      <c r="BF134" s="19"/>
      <c r="BG134" s="18"/>
      <c r="BH134" s="18"/>
      <c r="BI134" s="18"/>
      <c r="BJ134" s="18"/>
      <c r="BK134" s="18"/>
      <c r="BL134" s="18"/>
      <c r="BM134" s="18"/>
      <c r="BN134" s="18"/>
      <c r="BO134" s="18"/>
      <c r="BP134" s="18"/>
      <c r="BQ134" s="18"/>
      <c r="BR134" s="18"/>
      <c r="BT134" s="18"/>
      <c r="BU134" s="18"/>
      <c r="BV134" s="18"/>
      <c r="BW134" s="18"/>
      <c r="BX134" s="18"/>
      <c r="BY134" s="18"/>
      <c r="BZ134" s="18"/>
      <c r="CA134" s="18"/>
      <c r="CB134" s="18"/>
      <c r="CC134" s="18"/>
      <c r="CD134" s="18"/>
      <c r="CE134" s="18"/>
    </row>
    <row r="135" spans="1:98">
      <c r="A135" s="462">
        <v>44</v>
      </c>
      <c r="B135" s="465"/>
      <c r="C135" s="465"/>
      <c r="D135" s="465"/>
      <c r="E135" s="469"/>
      <c r="F135" s="465"/>
      <c r="G135" s="194" t="s">
        <v>104</v>
      </c>
      <c r="H135" s="195"/>
      <c r="I135" s="196" t="str">
        <f t="shared" ref="I135:S136" si="264">IF(H135="","",H135)</f>
        <v/>
      </c>
      <c r="J135" s="196" t="str">
        <f t="shared" si="264"/>
        <v/>
      </c>
      <c r="K135" s="196" t="str">
        <f t="shared" si="264"/>
        <v/>
      </c>
      <c r="L135" s="196" t="str">
        <f t="shared" si="264"/>
        <v/>
      </c>
      <c r="M135" s="196" t="str">
        <f t="shared" si="264"/>
        <v/>
      </c>
      <c r="N135" s="196" t="str">
        <f t="shared" si="264"/>
        <v/>
      </c>
      <c r="O135" s="196" t="str">
        <f t="shared" si="264"/>
        <v/>
      </c>
      <c r="P135" s="196" t="str">
        <f t="shared" si="264"/>
        <v/>
      </c>
      <c r="Q135" s="196" t="str">
        <f t="shared" si="264"/>
        <v/>
      </c>
      <c r="R135" s="196" t="str">
        <f t="shared" si="264"/>
        <v/>
      </c>
      <c r="S135" s="196" t="str">
        <f t="shared" si="264"/>
        <v/>
      </c>
      <c r="T135" s="197">
        <f t="shared" si="263"/>
        <v>0</v>
      </c>
      <c r="U135" s="198"/>
      <c r="V135" s="199" t="str">
        <f t="shared" ref="V135:AF136" si="265">IF(U135="","",U135)</f>
        <v/>
      </c>
      <c r="W135" s="199" t="str">
        <f t="shared" si="265"/>
        <v/>
      </c>
      <c r="X135" s="199" t="str">
        <f t="shared" si="265"/>
        <v/>
      </c>
      <c r="Y135" s="199" t="str">
        <f t="shared" si="265"/>
        <v/>
      </c>
      <c r="Z135" s="199" t="str">
        <f t="shared" si="265"/>
        <v/>
      </c>
      <c r="AA135" s="199" t="str">
        <f t="shared" si="265"/>
        <v/>
      </c>
      <c r="AB135" s="199" t="str">
        <f t="shared" si="265"/>
        <v/>
      </c>
      <c r="AC135" s="199" t="str">
        <f t="shared" si="265"/>
        <v/>
      </c>
      <c r="AD135" s="199" t="str">
        <f t="shared" si="265"/>
        <v/>
      </c>
      <c r="AE135" s="199" t="str">
        <f t="shared" si="265"/>
        <v/>
      </c>
      <c r="AF135" s="199" t="str">
        <f t="shared" si="265"/>
        <v/>
      </c>
      <c r="AG135" s="197">
        <f t="shared" ref="AG135:AG198" si="266">SUM(U135:AF135)</f>
        <v>0</v>
      </c>
      <c r="AN135" s="15">
        <v>4</v>
      </c>
      <c r="AO135" s="15">
        <v>2</v>
      </c>
      <c r="AP135" s="15">
        <v>10</v>
      </c>
      <c r="AQ135" s="17">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15">
        <f ca="1">COUNTIF(INDIRECT("H"&amp;(ROW()+12*(($AN135-1)*3+$AO135)-ROW())/12+5):INDIRECT("S"&amp;(ROW()+12*(($AN135-1)*3+$AO135)-ROW())/12+5),AQ135)</f>
        <v>0</v>
      </c>
      <c r="AS135" s="17">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15">
        <f ca="1">COUNTIF(INDIRECT("U"&amp;(ROW()+12*(($AN135-1)*3+$AO135)-ROW())/12+5):INDIRECT("AF"&amp;(ROW()+12*(($AN135-1)*3+$AO135)-ROW())/12+5),AS135)</f>
        <v>0</v>
      </c>
      <c r="AU135" s="15">
        <f ca="1">IF(AND(AQ135+AS135&gt;0,AR135+AT135&gt;0),COUNTIF(AU$6:AU134,"&gt;0")+1,0)</f>
        <v>0</v>
      </c>
      <c r="BE135" s="15">
        <v>1</v>
      </c>
      <c r="BG135" s="18">
        <f t="shared" ref="BG135:BR135" si="267">SUM(H135:H136)</f>
        <v>0</v>
      </c>
      <c r="BH135" s="18">
        <f t="shared" si="267"/>
        <v>0</v>
      </c>
      <c r="BI135" s="18">
        <f t="shared" si="267"/>
        <v>0</v>
      </c>
      <c r="BJ135" s="18">
        <f t="shared" si="267"/>
        <v>0</v>
      </c>
      <c r="BK135" s="18">
        <f t="shared" si="267"/>
        <v>0</v>
      </c>
      <c r="BL135" s="18">
        <f t="shared" si="267"/>
        <v>0</v>
      </c>
      <c r="BM135" s="18">
        <f t="shared" si="267"/>
        <v>0</v>
      </c>
      <c r="BN135" s="18">
        <f t="shared" si="267"/>
        <v>0</v>
      </c>
      <c r="BO135" s="18">
        <f t="shared" si="267"/>
        <v>0</v>
      </c>
      <c r="BP135" s="18">
        <f t="shared" si="267"/>
        <v>0</v>
      </c>
      <c r="BQ135" s="18">
        <f t="shared" si="267"/>
        <v>0</v>
      </c>
      <c r="BR135" s="18">
        <f t="shared" si="267"/>
        <v>0</v>
      </c>
      <c r="BT135" s="18">
        <f t="shared" ref="BT135:CE135" si="268">SUM(U135:U136)</f>
        <v>0</v>
      </c>
      <c r="BU135" s="18">
        <f t="shared" si="268"/>
        <v>0</v>
      </c>
      <c r="BV135" s="18">
        <f t="shared" si="268"/>
        <v>0</v>
      </c>
      <c r="BW135" s="18">
        <f t="shared" si="268"/>
        <v>0</v>
      </c>
      <c r="BX135" s="18">
        <f t="shared" si="268"/>
        <v>0</v>
      </c>
      <c r="BY135" s="18">
        <f t="shared" si="268"/>
        <v>0</v>
      </c>
      <c r="BZ135" s="18">
        <f t="shared" si="268"/>
        <v>0</v>
      </c>
      <c r="CA135" s="18">
        <f t="shared" si="268"/>
        <v>0</v>
      </c>
      <c r="CB135" s="18">
        <f t="shared" si="268"/>
        <v>0</v>
      </c>
      <c r="CC135" s="18">
        <f t="shared" si="268"/>
        <v>0</v>
      </c>
      <c r="CD135" s="18">
        <f t="shared" si="268"/>
        <v>0</v>
      </c>
      <c r="CE135" s="18">
        <f t="shared" si="268"/>
        <v>0</v>
      </c>
      <c r="CH135" s="19" t="s">
        <v>103</v>
      </c>
      <c r="CI135" s="18">
        <f t="shared" ref="CI135:CT135" si="269">IF(OR($D135="副園長",$D135="教頭",$D135="主任保育士",$D135="主幹教諭",$D135="主幹保育教諭"),0,BG135)</f>
        <v>0</v>
      </c>
      <c r="CJ135" s="18">
        <f t="shared" si="269"/>
        <v>0</v>
      </c>
      <c r="CK135" s="18">
        <f t="shared" si="269"/>
        <v>0</v>
      </c>
      <c r="CL135" s="18">
        <f t="shared" si="269"/>
        <v>0</v>
      </c>
      <c r="CM135" s="18">
        <f t="shared" si="269"/>
        <v>0</v>
      </c>
      <c r="CN135" s="18">
        <f t="shared" si="269"/>
        <v>0</v>
      </c>
      <c r="CO135" s="18">
        <f t="shared" si="269"/>
        <v>0</v>
      </c>
      <c r="CP135" s="18">
        <f t="shared" si="269"/>
        <v>0</v>
      </c>
      <c r="CQ135" s="18">
        <f t="shared" si="269"/>
        <v>0</v>
      </c>
      <c r="CR135" s="18">
        <f t="shared" si="269"/>
        <v>0</v>
      </c>
      <c r="CS135" s="18">
        <f t="shared" si="269"/>
        <v>0</v>
      </c>
      <c r="CT135" s="18">
        <f t="shared" si="269"/>
        <v>0</v>
      </c>
    </row>
    <row r="136" spans="1:98">
      <c r="A136" s="463"/>
      <c r="B136" s="466"/>
      <c r="C136" s="468"/>
      <c r="D136" s="468"/>
      <c r="E136" s="470"/>
      <c r="F136" s="466"/>
      <c r="G136" s="200" t="s">
        <v>102</v>
      </c>
      <c r="H136" s="201"/>
      <c r="I136" s="202" t="str">
        <f t="shared" si="264"/>
        <v/>
      </c>
      <c r="J136" s="202" t="str">
        <f t="shared" si="264"/>
        <v/>
      </c>
      <c r="K136" s="202" t="str">
        <f t="shared" si="264"/>
        <v/>
      </c>
      <c r="L136" s="202" t="str">
        <f t="shared" si="264"/>
        <v/>
      </c>
      <c r="M136" s="202" t="str">
        <f t="shared" si="264"/>
        <v/>
      </c>
      <c r="N136" s="202" t="str">
        <f t="shared" si="264"/>
        <v/>
      </c>
      <c r="O136" s="202" t="str">
        <f t="shared" si="264"/>
        <v/>
      </c>
      <c r="P136" s="202" t="str">
        <f t="shared" si="264"/>
        <v/>
      </c>
      <c r="Q136" s="202" t="str">
        <f t="shared" si="264"/>
        <v/>
      </c>
      <c r="R136" s="202" t="str">
        <f t="shared" si="264"/>
        <v/>
      </c>
      <c r="S136" s="202" t="str">
        <f t="shared" si="264"/>
        <v/>
      </c>
      <c r="T136" s="203">
        <f t="shared" si="263"/>
        <v>0</v>
      </c>
      <c r="U136" s="204"/>
      <c r="V136" s="205" t="str">
        <f t="shared" si="265"/>
        <v/>
      </c>
      <c r="W136" s="205" t="str">
        <f t="shared" si="265"/>
        <v/>
      </c>
      <c r="X136" s="205" t="str">
        <f t="shared" si="265"/>
        <v/>
      </c>
      <c r="Y136" s="205" t="str">
        <f t="shared" si="265"/>
        <v/>
      </c>
      <c r="Z136" s="205" t="str">
        <f t="shared" si="265"/>
        <v/>
      </c>
      <c r="AA136" s="205" t="str">
        <f t="shared" si="265"/>
        <v/>
      </c>
      <c r="AB136" s="205" t="str">
        <f t="shared" si="265"/>
        <v/>
      </c>
      <c r="AC136" s="205" t="str">
        <f t="shared" si="265"/>
        <v/>
      </c>
      <c r="AD136" s="205" t="str">
        <f t="shared" si="265"/>
        <v/>
      </c>
      <c r="AE136" s="205" t="str">
        <f t="shared" si="265"/>
        <v/>
      </c>
      <c r="AF136" s="205" t="str">
        <f t="shared" si="265"/>
        <v/>
      </c>
      <c r="AG136" s="203">
        <f t="shared" si="266"/>
        <v>0</v>
      </c>
      <c r="AN136" s="15">
        <v>4</v>
      </c>
      <c r="AO136" s="15">
        <v>2</v>
      </c>
      <c r="AP136" s="15">
        <v>11</v>
      </c>
      <c r="AQ136" s="17">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15">
        <f ca="1">COUNTIF(INDIRECT("H"&amp;(ROW()+12*(($AN136-1)*3+$AO136)-ROW())/12+5):INDIRECT("S"&amp;(ROW()+12*(($AN136-1)*3+$AO136)-ROW())/12+5),AQ136)</f>
        <v>0</v>
      </c>
      <c r="AS136" s="17">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15">
        <f ca="1">COUNTIF(INDIRECT("U"&amp;(ROW()+12*(($AN136-1)*3+$AO136)-ROW())/12+5):INDIRECT("AF"&amp;(ROW()+12*(($AN136-1)*3+$AO136)-ROW())/12+5),AS136)</f>
        <v>0</v>
      </c>
      <c r="AU136" s="15">
        <f ca="1">IF(AND(AQ136+AS136&gt;0,AR136+AT136&gt;0),COUNTIF(AU$6:AU135,"&gt;0")+1,0)</f>
        <v>0</v>
      </c>
      <c r="BE136" s="15">
        <v>2</v>
      </c>
      <c r="BF136" s="15" t="s">
        <v>101</v>
      </c>
      <c r="BG136" s="18">
        <f t="shared" ref="BG136:BR136" si="270">IF(BG135+BT135&gt;$AJ$27,1,0)</f>
        <v>0</v>
      </c>
      <c r="BH136" s="18">
        <f t="shared" si="270"/>
        <v>0</v>
      </c>
      <c r="BI136" s="18">
        <f t="shared" si="270"/>
        <v>0</v>
      </c>
      <c r="BJ136" s="18">
        <f t="shared" si="270"/>
        <v>0</v>
      </c>
      <c r="BK136" s="18">
        <f t="shared" si="270"/>
        <v>0</v>
      </c>
      <c r="BL136" s="18">
        <f t="shared" si="270"/>
        <v>0</v>
      </c>
      <c r="BM136" s="18">
        <f t="shared" si="270"/>
        <v>0</v>
      </c>
      <c r="BN136" s="18">
        <f t="shared" si="270"/>
        <v>0</v>
      </c>
      <c r="BO136" s="18">
        <f t="shared" si="270"/>
        <v>0</v>
      </c>
      <c r="BP136" s="18">
        <f t="shared" si="270"/>
        <v>0</v>
      </c>
      <c r="BQ136" s="18">
        <f t="shared" si="270"/>
        <v>0</v>
      </c>
      <c r="BR136" s="18">
        <f t="shared" si="270"/>
        <v>0</v>
      </c>
      <c r="BT136" s="18"/>
      <c r="BU136" s="18"/>
      <c r="BV136" s="18"/>
      <c r="BW136" s="18"/>
      <c r="BX136" s="18"/>
      <c r="BY136" s="18"/>
      <c r="BZ136" s="18"/>
      <c r="CA136" s="18"/>
      <c r="CB136" s="18"/>
      <c r="CC136" s="18"/>
      <c r="CD136" s="18"/>
      <c r="CE136" s="18"/>
    </row>
    <row r="137" spans="1:98">
      <c r="A137" s="464"/>
      <c r="B137" s="467"/>
      <c r="C137" s="472"/>
      <c r="D137" s="473"/>
      <c r="E137" s="471"/>
      <c r="F137" s="467"/>
      <c r="G137" s="206" t="s">
        <v>551</v>
      </c>
      <c r="H137" s="207"/>
      <c r="I137" s="208"/>
      <c r="J137" s="208"/>
      <c r="K137" s="208"/>
      <c r="L137" s="208"/>
      <c r="M137" s="208"/>
      <c r="N137" s="208"/>
      <c r="O137" s="208"/>
      <c r="P137" s="208"/>
      <c r="Q137" s="208"/>
      <c r="R137" s="208"/>
      <c r="S137" s="208"/>
      <c r="T137" s="209">
        <f t="shared" si="263"/>
        <v>0</v>
      </c>
      <c r="U137" s="210"/>
      <c r="V137" s="211"/>
      <c r="W137" s="211"/>
      <c r="X137" s="211"/>
      <c r="Y137" s="211"/>
      <c r="Z137" s="211"/>
      <c r="AA137" s="211"/>
      <c r="AB137" s="211"/>
      <c r="AC137" s="211"/>
      <c r="AD137" s="211"/>
      <c r="AE137" s="211"/>
      <c r="AF137" s="211"/>
      <c r="AG137" s="209">
        <f t="shared" si="266"/>
        <v>0</v>
      </c>
      <c r="AN137" s="15">
        <v>4</v>
      </c>
      <c r="AO137" s="15">
        <v>2</v>
      </c>
      <c r="AP137" s="15">
        <v>12</v>
      </c>
      <c r="AQ137" s="17">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15">
        <f ca="1">COUNTIF(INDIRECT("H"&amp;(ROW()+12*(($AN137-1)*3+$AO137)-ROW())/12+5):INDIRECT("S"&amp;(ROW()+12*(($AN137-1)*3+$AO137)-ROW())/12+5),AQ137)</f>
        <v>0</v>
      </c>
      <c r="AS137" s="17">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15">
        <f ca="1">COUNTIF(INDIRECT("U"&amp;(ROW()+12*(($AN137-1)*3+$AO137)-ROW())/12+5):INDIRECT("AF"&amp;(ROW()+12*(($AN137-1)*3+$AO137)-ROW())/12+5),AS137)</f>
        <v>0</v>
      </c>
      <c r="AU137" s="15">
        <f ca="1">IF(AND(AQ137+AS137&gt;0,AR137+AT137&gt;0),COUNTIF(AU$6:AU136,"&gt;0")+1,0)</f>
        <v>0</v>
      </c>
      <c r="BE137" s="15">
        <v>3</v>
      </c>
      <c r="BF137" s="19"/>
      <c r="BG137" s="18"/>
      <c r="BH137" s="18"/>
      <c r="BI137" s="18"/>
      <c r="BJ137" s="18"/>
      <c r="BK137" s="18"/>
      <c r="BL137" s="18"/>
      <c r="BM137" s="18"/>
      <c r="BN137" s="18"/>
      <c r="BO137" s="18"/>
      <c r="BP137" s="18"/>
      <c r="BQ137" s="18"/>
      <c r="BR137" s="18"/>
      <c r="BT137" s="18"/>
      <c r="BU137" s="18"/>
      <c r="BV137" s="18"/>
      <c r="BW137" s="18"/>
      <c r="BX137" s="18"/>
      <c r="BY137" s="18"/>
      <c r="BZ137" s="18"/>
      <c r="CA137" s="18"/>
      <c r="CB137" s="18"/>
      <c r="CC137" s="18"/>
      <c r="CD137" s="18"/>
      <c r="CE137" s="18"/>
    </row>
    <row r="138" spans="1:98">
      <c r="A138" s="462">
        <v>45</v>
      </c>
      <c r="B138" s="465"/>
      <c r="C138" s="465"/>
      <c r="D138" s="465"/>
      <c r="E138" s="469"/>
      <c r="F138" s="465"/>
      <c r="G138" s="194" t="s">
        <v>104</v>
      </c>
      <c r="H138" s="195"/>
      <c r="I138" s="196" t="str">
        <f t="shared" ref="I138:S139" si="271">IF(H138="","",H138)</f>
        <v/>
      </c>
      <c r="J138" s="196" t="str">
        <f t="shared" si="271"/>
        <v/>
      </c>
      <c r="K138" s="196" t="str">
        <f t="shared" si="271"/>
        <v/>
      </c>
      <c r="L138" s="196" t="str">
        <f t="shared" si="271"/>
        <v/>
      </c>
      <c r="M138" s="196" t="str">
        <f t="shared" si="271"/>
        <v/>
      </c>
      <c r="N138" s="196" t="str">
        <f t="shared" si="271"/>
        <v/>
      </c>
      <c r="O138" s="196" t="str">
        <f t="shared" si="271"/>
        <v/>
      </c>
      <c r="P138" s="196" t="str">
        <f t="shared" si="271"/>
        <v/>
      </c>
      <c r="Q138" s="196" t="str">
        <f t="shared" si="271"/>
        <v/>
      </c>
      <c r="R138" s="196" t="str">
        <f t="shared" si="271"/>
        <v/>
      </c>
      <c r="S138" s="196" t="str">
        <f t="shared" si="271"/>
        <v/>
      </c>
      <c r="T138" s="197">
        <f t="shared" si="263"/>
        <v>0</v>
      </c>
      <c r="U138" s="198"/>
      <c r="V138" s="199" t="str">
        <f t="shared" ref="V138:AF139" si="272">IF(U138="","",U138)</f>
        <v/>
      </c>
      <c r="W138" s="199" t="str">
        <f t="shared" si="272"/>
        <v/>
      </c>
      <c r="X138" s="199" t="str">
        <f t="shared" si="272"/>
        <v/>
      </c>
      <c r="Y138" s="199" t="str">
        <f t="shared" si="272"/>
        <v/>
      </c>
      <c r="Z138" s="199" t="str">
        <f t="shared" si="272"/>
        <v/>
      </c>
      <c r="AA138" s="199" t="str">
        <f t="shared" si="272"/>
        <v/>
      </c>
      <c r="AB138" s="199" t="str">
        <f t="shared" si="272"/>
        <v/>
      </c>
      <c r="AC138" s="199" t="str">
        <f t="shared" si="272"/>
        <v/>
      </c>
      <c r="AD138" s="199" t="str">
        <f t="shared" si="272"/>
        <v/>
      </c>
      <c r="AE138" s="199" t="str">
        <f t="shared" si="272"/>
        <v/>
      </c>
      <c r="AF138" s="199" t="str">
        <f t="shared" si="272"/>
        <v/>
      </c>
      <c r="AG138" s="197">
        <f t="shared" si="266"/>
        <v>0</v>
      </c>
      <c r="AN138" s="15">
        <v>4</v>
      </c>
      <c r="AO138" s="15">
        <v>3</v>
      </c>
      <c r="AP138" s="15">
        <v>1</v>
      </c>
      <c r="AQ138" s="17">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15">
        <f ca="1">COUNTIF(INDIRECT("H"&amp;(ROW()+12*(($AN138-1)*3+$AO138)-ROW())/12+5):INDIRECT("S"&amp;(ROW()+12*(($AN138-1)*3+$AO138)-ROW())/12+5),AQ138)</f>
        <v>0</v>
      </c>
      <c r="AS138" s="17">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15">
        <f ca="1">COUNTIF(INDIRECT("U"&amp;(ROW()+12*(($AN138-1)*3+$AO138)-ROW())/12+5):INDIRECT("AF"&amp;(ROW()+12*(($AN138-1)*3+$AO138)-ROW())/12+5),AS138)</f>
        <v>0</v>
      </c>
      <c r="AU138" s="15">
        <f ca="1">IF(AND(AQ138+AS138&gt;0,AR138+AT138&gt;0),COUNTIF(AU$6:AU137,"&gt;0")+1,0)</f>
        <v>0</v>
      </c>
      <c r="BE138" s="15">
        <v>1</v>
      </c>
      <c r="BG138" s="18">
        <f t="shared" ref="BG138:BR138" si="273">SUM(H138:H139)</f>
        <v>0</v>
      </c>
      <c r="BH138" s="18">
        <f t="shared" si="273"/>
        <v>0</v>
      </c>
      <c r="BI138" s="18">
        <f t="shared" si="273"/>
        <v>0</v>
      </c>
      <c r="BJ138" s="18">
        <f t="shared" si="273"/>
        <v>0</v>
      </c>
      <c r="BK138" s="18">
        <f t="shared" si="273"/>
        <v>0</v>
      </c>
      <c r="BL138" s="18">
        <f t="shared" si="273"/>
        <v>0</v>
      </c>
      <c r="BM138" s="18">
        <f t="shared" si="273"/>
        <v>0</v>
      </c>
      <c r="BN138" s="18">
        <f t="shared" si="273"/>
        <v>0</v>
      </c>
      <c r="BO138" s="18">
        <f t="shared" si="273"/>
        <v>0</v>
      </c>
      <c r="BP138" s="18">
        <f t="shared" si="273"/>
        <v>0</v>
      </c>
      <c r="BQ138" s="18">
        <f t="shared" si="273"/>
        <v>0</v>
      </c>
      <c r="BR138" s="18">
        <f t="shared" si="273"/>
        <v>0</v>
      </c>
      <c r="BT138" s="18">
        <f t="shared" ref="BT138:CE138" si="274">SUM(U138:U139)</f>
        <v>0</v>
      </c>
      <c r="BU138" s="18">
        <f t="shared" si="274"/>
        <v>0</v>
      </c>
      <c r="BV138" s="18">
        <f t="shared" si="274"/>
        <v>0</v>
      </c>
      <c r="BW138" s="18">
        <f t="shared" si="274"/>
        <v>0</v>
      </c>
      <c r="BX138" s="18">
        <f t="shared" si="274"/>
        <v>0</v>
      </c>
      <c r="BY138" s="18">
        <f t="shared" si="274"/>
        <v>0</v>
      </c>
      <c r="BZ138" s="18">
        <f t="shared" si="274"/>
        <v>0</v>
      </c>
      <c r="CA138" s="18">
        <f t="shared" si="274"/>
        <v>0</v>
      </c>
      <c r="CB138" s="18">
        <f t="shared" si="274"/>
        <v>0</v>
      </c>
      <c r="CC138" s="18">
        <f t="shared" si="274"/>
        <v>0</v>
      </c>
      <c r="CD138" s="18">
        <f t="shared" si="274"/>
        <v>0</v>
      </c>
      <c r="CE138" s="18">
        <f t="shared" si="274"/>
        <v>0</v>
      </c>
      <c r="CH138" s="19" t="s">
        <v>103</v>
      </c>
      <c r="CI138" s="18">
        <f t="shared" ref="CI138:CT138" si="275">IF(OR($D138="副園長",$D138="教頭",$D138="主任保育士",$D138="主幹教諭",$D138="主幹保育教諭"),0,BG138)</f>
        <v>0</v>
      </c>
      <c r="CJ138" s="18">
        <f t="shared" si="275"/>
        <v>0</v>
      </c>
      <c r="CK138" s="18">
        <f t="shared" si="275"/>
        <v>0</v>
      </c>
      <c r="CL138" s="18">
        <f t="shared" si="275"/>
        <v>0</v>
      </c>
      <c r="CM138" s="18">
        <f t="shared" si="275"/>
        <v>0</v>
      </c>
      <c r="CN138" s="18">
        <f t="shared" si="275"/>
        <v>0</v>
      </c>
      <c r="CO138" s="18">
        <f t="shared" si="275"/>
        <v>0</v>
      </c>
      <c r="CP138" s="18">
        <f t="shared" si="275"/>
        <v>0</v>
      </c>
      <c r="CQ138" s="18">
        <f t="shared" si="275"/>
        <v>0</v>
      </c>
      <c r="CR138" s="18">
        <f t="shared" si="275"/>
        <v>0</v>
      </c>
      <c r="CS138" s="18">
        <f t="shared" si="275"/>
        <v>0</v>
      </c>
      <c r="CT138" s="18">
        <f t="shared" si="275"/>
        <v>0</v>
      </c>
    </row>
    <row r="139" spans="1:98">
      <c r="A139" s="463"/>
      <c r="B139" s="466"/>
      <c r="C139" s="468"/>
      <c r="D139" s="468"/>
      <c r="E139" s="470"/>
      <c r="F139" s="466"/>
      <c r="G139" s="200" t="s">
        <v>102</v>
      </c>
      <c r="H139" s="201"/>
      <c r="I139" s="202" t="str">
        <f t="shared" si="271"/>
        <v/>
      </c>
      <c r="J139" s="202" t="str">
        <f t="shared" si="271"/>
        <v/>
      </c>
      <c r="K139" s="202" t="str">
        <f t="shared" si="271"/>
        <v/>
      </c>
      <c r="L139" s="202" t="str">
        <f t="shared" si="271"/>
        <v/>
      </c>
      <c r="M139" s="202" t="str">
        <f t="shared" si="271"/>
        <v/>
      </c>
      <c r="N139" s="202" t="str">
        <f t="shared" si="271"/>
        <v/>
      </c>
      <c r="O139" s="202" t="str">
        <f t="shared" si="271"/>
        <v/>
      </c>
      <c r="P139" s="202" t="str">
        <f t="shared" si="271"/>
        <v/>
      </c>
      <c r="Q139" s="202" t="str">
        <f t="shared" si="271"/>
        <v/>
      </c>
      <c r="R139" s="202" t="str">
        <f t="shared" si="271"/>
        <v/>
      </c>
      <c r="S139" s="202" t="str">
        <f t="shared" si="271"/>
        <v/>
      </c>
      <c r="T139" s="203">
        <f t="shared" si="263"/>
        <v>0</v>
      </c>
      <c r="U139" s="204"/>
      <c r="V139" s="205" t="str">
        <f t="shared" si="272"/>
        <v/>
      </c>
      <c r="W139" s="205" t="str">
        <f t="shared" si="272"/>
        <v/>
      </c>
      <c r="X139" s="205" t="str">
        <f t="shared" si="272"/>
        <v/>
      </c>
      <c r="Y139" s="205" t="str">
        <f t="shared" si="272"/>
        <v/>
      </c>
      <c r="Z139" s="205" t="str">
        <f t="shared" si="272"/>
        <v/>
      </c>
      <c r="AA139" s="205" t="str">
        <f t="shared" si="272"/>
        <v/>
      </c>
      <c r="AB139" s="205" t="str">
        <f t="shared" si="272"/>
        <v/>
      </c>
      <c r="AC139" s="205" t="str">
        <f t="shared" si="272"/>
        <v/>
      </c>
      <c r="AD139" s="205" t="str">
        <f t="shared" si="272"/>
        <v/>
      </c>
      <c r="AE139" s="205" t="str">
        <f t="shared" si="272"/>
        <v/>
      </c>
      <c r="AF139" s="205" t="str">
        <f t="shared" si="272"/>
        <v/>
      </c>
      <c r="AG139" s="203">
        <f t="shared" si="266"/>
        <v>0</v>
      </c>
      <c r="AN139" s="15">
        <v>4</v>
      </c>
      <c r="AO139" s="15">
        <v>3</v>
      </c>
      <c r="AP139" s="15">
        <v>2</v>
      </c>
      <c r="AQ139" s="17">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15">
        <f ca="1">COUNTIF(INDIRECT("H"&amp;(ROW()+12*(($AN139-1)*3+$AO139)-ROW())/12+5):INDIRECT("S"&amp;(ROW()+12*(($AN139-1)*3+$AO139)-ROW())/12+5),AQ139)</f>
        <v>0</v>
      </c>
      <c r="AS139" s="17">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15">
        <f ca="1">COUNTIF(INDIRECT("U"&amp;(ROW()+12*(($AN139-1)*3+$AO139)-ROW())/12+5):INDIRECT("AF"&amp;(ROW()+12*(($AN139-1)*3+$AO139)-ROW())/12+5),AS139)</f>
        <v>0</v>
      </c>
      <c r="AU139" s="15">
        <f ca="1">IF(AND(AQ139+AS139&gt;0,AR139+AT139&gt;0),COUNTIF(AU$6:AU138,"&gt;0")+1,0)</f>
        <v>0</v>
      </c>
      <c r="BE139" s="15">
        <v>2</v>
      </c>
      <c r="BF139" s="15" t="s">
        <v>101</v>
      </c>
      <c r="BG139" s="18">
        <f t="shared" ref="BG139:BR139" si="276">IF(BG138+BT138&gt;$AJ$27,1,0)</f>
        <v>0</v>
      </c>
      <c r="BH139" s="18">
        <f t="shared" si="276"/>
        <v>0</v>
      </c>
      <c r="BI139" s="18">
        <f t="shared" si="276"/>
        <v>0</v>
      </c>
      <c r="BJ139" s="18">
        <f t="shared" si="276"/>
        <v>0</v>
      </c>
      <c r="BK139" s="18">
        <f t="shared" si="276"/>
        <v>0</v>
      </c>
      <c r="BL139" s="18">
        <f t="shared" si="276"/>
        <v>0</v>
      </c>
      <c r="BM139" s="18">
        <f t="shared" si="276"/>
        <v>0</v>
      </c>
      <c r="BN139" s="18">
        <f t="shared" si="276"/>
        <v>0</v>
      </c>
      <c r="BO139" s="18">
        <f t="shared" si="276"/>
        <v>0</v>
      </c>
      <c r="BP139" s="18">
        <f t="shared" si="276"/>
        <v>0</v>
      </c>
      <c r="BQ139" s="18">
        <f t="shared" si="276"/>
        <v>0</v>
      </c>
      <c r="BR139" s="18">
        <f t="shared" si="276"/>
        <v>0</v>
      </c>
      <c r="BT139" s="18"/>
      <c r="BU139" s="18"/>
      <c r="BV139" s="18"/>
      <c r="BW139" s="18"/>
      <c r="BX139" s="18"/>
      <c r="BY139" s="18"/>
      <c r="BZ139" s="18"/>
      <c r="CA139" s="18"/>
      <c r="CB139" s="18"/>
      <c r="CC139" s="18"/>
      <c r="CD139" s="18"/>
      <c r="CE139" s="18"/>
    </row>
    <row r="140" spans="1:98">
      <c r="A140" s="464"/>
      <c r="B140" s="467"/>
      <c r="C140" s="472"/>
      <c r="D140" s="473"/>
      <c r="E140" s="471"/>
      <c r="F140" s="467"/>
      <c r="G140" s="206" t="s">
        <v>551</v>
      </c>
      <c r="H140" s="207"/>
      <c r="I140" s="208"/>
      <c r="J140" s="208"/>
      <c r="K140" s="208"/>
      <c r="L140" s="208"/>
      <c r="M140" s="208"/>
      <c r="N140" s="208"/>
      <c r="O140" s="208"/>
      <c r="P140" s="208"/>
      <c r="Q140" s="208"/>
      <c r="R140" s="208"/>
      <c r="S140" s="208"/>
      <c r="T140" s="209">
        <f t="shared" si="263"/>
        <v>0</v>
      </c>
      <c r="U140" s="210"/>
      <c r="V140" s="211"/>
      <c r="W140" s="211"/>
      <c r="X140" s="211"/>
      <c r="Y140" s="211"/>
      <c r="Z140" s="211"/>
      <c r="AA140" s="211"/>
      <c r="AB140" s="211"/>
      <c r="AC140" s="211"/>
      <c r="AD140" s="211"/>
      <c r="AE140" s="211"/>
      <c r="AF140" s="211"/>
      <c r="AG140" s="209">
        <f t="shared" si="266"/>
        <v>0</v>
      </c>
      <c r="AN140" s="15">
        <v>4</v>
      </c>
      <c r="AO140" s="15">
        <v>3</v>
      </c>
      <c r="AP140" s="15">
        <v>3</v>
      </c>
      <c r="AQ140" s="17">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15">
        <f ca="1">COUNTIF(INDIRECT("H"&amp;(ROW()+12*(($AN140-1)*3+$AO140)-ROW())/12+5):INDIRECT("S"&amp;(ROW()+12*(($AN140-1)*3+$AO140)-ROW())/12+5),AQ140)</f>
        <v>0</v>
      </c>
      <c r="AS140" s="17">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15">
        <f ca="1">COUNTIF(INDIRECT("U"&amp;(ROW()+12*(($AN140-1)*3+$AO140)-ROW())/12+5):INDIRECT("AF"&amp;(ROW()+12*(($AN140-1)*3+$AO140)-ROW())/12+5),AS140)</f>
        <v>0</v>
      </c>
      <c r="AU140" s="15">
        <f ca="1">IF(AND(AQ140+AS140&gt;0,AR140+AT140&gt;0),COUNTIF(AU$6:AU139,"&gt;0")+1,0)</f>
        <v>0</v>
      </c>
      <c r="BE140" s="15">
        <v>3</v>
      </c>
      <c r="BF140" s="19"/>
      <c r="BG140" s="18"/>
      <c r="BH140" s="18"/>
      <c r="BI140" s="18"/>
      <c r="BJ140" s="18"/>
      <c r="BK140" s="18"/>
      <c r="BL140" s="18"/>
      <c r="BM140" s="18"/>
      <c r="BN140" s="18"/>
      <c r="BO140" s="18"/>
      <c r="BP140" s="18"/>
      <c r="BQ140" s="18"/>
      <c r="BR140" s="18"/>
      <c r="BT140" s="18"/>
      <c r="BU140" s="18"/>
      <c r="BV140" s="18"/>
      <c r="BW140" s="18"/>
      <c r="BX140" s="18"/>
      <c r="BY140" s="18"/>
      <c r="BZ140" s="18"/>
      <c r="CA140" s="18"/>
      <c r="CB140" s="18"/>
      <c r="CC140" s="18"/>
      <c r="CD140" s="18"/>
      <c r="CE140" s="18"/>
    </row>
    <row r="141" spans="1:98">
      <c r="A141" s="462">
        <v>46</v>
      </c>
      <c r="B141" s="465"/>
      <c r="C141" s="465"/>
      <c r="D141" s="465"/>
      <c r="E141" s="469"/>
      <c r="F141" s="465"/>
      <c r="G141" s="194" t="s">
        <v>104</v>
      </c>
      <c r="H141" s="195"/>
      <c r="I141" s="196" t="str">
        <f t="shared" ref="I141:S142" si="277">IF(H141="","",H141)</f>
        <v/>
      </c>
      <c r="J141" s="196" t="str">
        <f t="shared" si="277"/>
        <v/>
      </c>
      <c r="K141" s="196" t="str">
        <f t="shared" si="277"/>
        <v/>
      </c>
      <c r="L141" s="196" t="str">
        <f t="shared" si="277"/>
        <v/>
      </c>
      <c r="M141" s="196" t="str">
        <f t="shared" si="277"/>
        <v/>
      </c>
      <c r="N141" s="196" t="str">
        <f t="shared" si="277"/>
        <v/>
      </c>
      <c r="O141" s="196" t="str">
        <f t="shared" si="277"/>
        <v/>
      </c>
      <c r="P141" s="196" t="str">
        <f t="shared" si="277"/>
        <v/>
      </c>
      <c r="Q141" s="196" t="str">
        <f t="shared" si="277"/>
        <v/>
      </c>
      <c r="R141" s="196" t="str">
        <f t="shared" si="277"/>
        <v/>
      </c>
      <c r="S141" s="196" t="str">
        <f t="shared" si="277"/>
        <v/>
      </c>
      <c r="T141" s="197">
        <f t="shared" si="263"/>
        <v>0</v>
      </c>
      <c r="U141" s="198"/>
      <c r="V141" s="199" t="str">
        <f t="shared" ref="V141:AF142" si="278">IF(U141="","",U141)</f>
        <v/>
      </c>
      <c r="W141" s="199" t="str">
        <f t="shared" si="278"/>
        <v/>
      </c>
      <c r="X141" s="199" t="str">
        <f t="shared" si="278"/>
        <v/>
      </c>
      <c r="Y141" s="199" t="str">
        <f t="shared" si="278"/>
        <v/>
      </c>
      <c r="Z141" s="199" t="str">
        <f t="shared" si="278"/>
        <v/>
      </c>
      <c r="AA141" s="199" t="str">
        <f t="shared" si="278"/>
        <v/>
      </c>
      <c r="AB141" s="199" t="str">
        <f t="shared" si="278"/>
        <v/>
      </c>
      <c r="AC141" s="199" t="str">
        <f t="shared" si="278"/>
        <v/>
      </c>
      <c r="AD141" s="199" t="str">
        <f t="shared" si="278"/>
        <v/>
      </c>
      <c r="AE141" s="199" t="str">
        <f t="shared" si="278"/>
        <v/>
      </c>
      <c r="AF141" s="199" t="str">
        <f t="shared" si="278"/>
        <v/>
      </c>
      <c r="AG141" s="197">
        <f t="shared" si="266"/>
        <v>0</v>
      </c>
      <c r="AN141" s="15">
        <v>4</v>
      </c>
      <c r="AO141" s="15">
        <v>3</v>
      </c>
      <c r="AP141" s="15">
        <v>4</v>
      </c>
      <c r="AQ141" s="17">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15">
        <f ca="1">COUNTIF(INDIRECT("H"&amp;(ROW()+12*(($AN141-1)*3+$AO141)-ROW())/12+5):INDIRECT("S"&amp;(ROW()+12*(($AN141-1)*3+$AO141)-ROW())/12+5),AQ141)</f>
        <v>0</v>
      </c>
      <c r="AS141" s="17">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15">
        <f ca="1">COUNTIF(INDIRECT("U"&amp;(ROW()+12*(($AN141-1)*3+$AO141)-ROW())/12+5):INDIRECT("AF"&amp;(ROW()+12*(($AN141-1)*3+$AO141)-ROW())/12+5),AS141)</f>
        <v>0</v>
      </c>
      <c r="AU141" s="15">
        <f ca="1">IF(AND(AQ141+AS141&gt;0,AR141+AT141&gt;0),COUNTIF(AU$6:AU140,"&gt;0")+1,0)</f>
        <v>0</v>
      </c>
      <c r="BE141" s="15">
        <v>1</v>
      </c>
      <c r="BG141" s="18">
        <f t="shared" ref="BG141:BR141" si="279">SUM(H141:H142)</f>
        <v>0</v>
      </c>
      <c r="BH141" s="18">
        <f t="shared" si="279"/>
        <v>0</v>
      </c>
      <c r="BI141" s="18">
        <f t="shared" si="279"/>
        <v>0</v>
      </c>
      <c r="BJ141" s="18">
        <f t="shared" si="279"/>
        <v>0</v>
      </c>
      <c r="BK141" s="18">
        <f t="shared" si="279"/>
        <v>0</v>
      </c>
      <c r="BL141" s="18">
        <f t="shared" si="279"/>
        <v>0</v>
      </c>
      <c r="BM141" s="18">
        <f t="shared" si="279"/>
        <v>0</v>
      </c>
      <c r="BN141" s="18">
        <f t="shared" si="279"/>
        <v>0</v>
      </c>
      <c r="BO141" s="18">
        <f t="shared" si="279"/>
        <v>0</v>
      </c>
      <c r="BP141" s="18">
        <f t="shared" si="279"/>
        <v>0</v>
      </c>
      <c r="BQ141" s="18">
        <f t="shared" si="279"/>
        <v>0</v>
      </c>
      <c r="BR141" s="18">
        <f t="shared" si="279"/>
        <v>0</v>
      </c>
      <c r="BT141" s="18">
        <f t="shared" ref="BT141:CE141" si="280">SUM(U141:U142)</f>
        <v>0</v>
      </c>
      <c r="BU141" s="18">
        <f t="shared" si="280"/>
        <v>0</v>
      </c>
      <c r="BV141" s="18">
        <f t="shared" si="280"/>
        <v>0</v>
      </c>
      <c r="BW141" s="18">
        <f t="shared" si="280"/>
        <v>0</v>
      </c>
      <c r="BX141" s="18">
        <f t="shared" si="280"/>
        <v>0</v>
      </c>
      <c r="BY141" s="18">
        <f t="shared" si="280"/>
        <v>0</v>
      </c>
      <c r="BZ141" s="18">
        <f t="shared" si="280"/>
        <v>0</v>
      </c>
      <c r="CA141" s="18">
        <f t="shared" si="280"/>
        <v>0</v>
      </c>
      <c r="CB141" s="18">
        <f t="shared" si="280"/>
        <v>0</v>
      </c>
      <c r="CC141" s="18">
        <f t="shared" si="280"/>
        <v>0</v>
      </c>
      <c r="CD141" s="18">
        <f t="shared" si="280"/>
        <v>0</v>
      </c>
      <c r="CE141" s="18">
        <f t="shared" si="280"/>
        <v>0</v>
      </c>
      <c r="CH141" s="19" t="s">
        <v>103</v>
      </c>
      <c r="CI141" s="18">
        <f t="shared" ref="CI141:CT141" si="281">IF(OR($D141="副園長",$D141="教頭",$D141="主任保育士",$D141="主幹教諭",$D141="主幹保育教諭"),0,BG141)</f>
        <v>0</v>
      </c>
      <c r="CJ141" s="18">
        <f t="shared" si="281"/>
        <v>0</v>
      </c>
      <c r="CK141" s="18">
        <f t="shared" si="281"/>
        <v>0</v>
      </c>
      <c r="CL141" s="18">
        <f t="shared" si="281"/>
        <v>0</v>
      </c>
      <c r="CM141" s="18">
        <f t="shared" si="281"/>
        <v>0</v>
      </c>
      <c r="CN141" s="18">
        <f t="shared" si="281"/>
        <v>0</v>
      </c>
      <c r="CO141" s="18">
        <f t="shared" si="281"/>
        <v>0</v>
      </c>
      <c r="CP141" s="18">
        <f t="shared" si="281"/>
        <v>0</v>
      </c>
      <c r="CQ141" s="18">
        <f t="shared" si="281"/>
        <v>0</v>
      </c>
      <c r="CR141" s="18">
        <f t="shared" si="281"/>
        <v>0</v>
      </c>
      <c r="CS141" s="18">
        <f t="shared" si="281"/>
        <v>0</v>
      </c>
      <c r="CT141" s="18">
        <f t="shared" si="281"/>
        <v>0</v>
      </c>
    </row>
    <row r="142" spans="1:98">
      <c r="A142" s="463"/>
      <c r="B142" s="466"/>
      <c r="C142" s="468"/>
      <c r="D142" s="468"/>
      <c r="E142" s="470"/>
      <c r="F142" s="466"/>
      <c r="G142" s="200" t="s">
        <v>102</v>
      </c>
      <c r="H142" s="201"/>
      <c r="I142" s="202" t="str">
        <f t="shared" si="277"/>
        <v/>
      </c>
      <c r="J142" s="202" t="str">
        <f t="shared" si="277"/>
        <v/>
      </c>
      <c r="K142" s="202" t="str">
        <f t="shared" si="277"/>
        <v/>
      </c>
      <c r="L142" s="202" t="str">
        <f t="shared" si="277"/>
        <v/>
      </c>
      <c r="M142" s="202" t="str">
        <f t="shared" si="277"/>
        <v/>
      </c>
      <c r="N142" s="202" t="str">
        <f t="shared" si="277"/>
        <v/>
      </c>
      <c r="O142" s="202" t="str">
        <f t="shared" si="277"/>
        <v/>
      </c>
      <c r="P142" s="202" t="str">
        <f t="shared" si="277"/>
        <v/>
      </c>
      <c r="Q142" s="202" t="str">
        <f t="shared" si="277"/>
        <v/>
      </c>
      <c r="R142" s="202" t="str">
        <f t="shared" si="277"/>
        <v/>
      </c>
      <c r="S142" s="202" t="str">
        <f t="shared" si="277"/>
        <v/>
      </c>
      <c r="T142" s="203">
        <f t="shared" si="263"/>
        <v>0</v>
      </c>
      <c r="U142" s="204"/>
      <c r="V142" s="205" t="str">
        <f t="shared" si="278"/>
        <v/>
      </c>
      <c r="W142" s="205" t="str">
        <f t="shared" si="278"/>
        <v/>
      </c>
      <c r="X142" s="205" t="str">
        <f t="shared" si="278"/>
        <v/>
      </c>
      <c r="Y142" s="205" t="str">
        <f t="shared" si="278"/>
        <v/>
      </c>
      <c r="Z142" s="205" t="str">
        <f t="shared" si="278"/>
        <v/>
      </c>
      <c r="AA142" s="205" t="str">
        <f t="shared" si="278"/>
        <v/>
      </c>
      <c r="AB142" s="205" t="str">
        <f t="shared" si="278"/>
        <v/>
      </c>
      <c r="AC142" s="205" t="str">
        <f t="shared" si="278"/>
        <v/>
      </c>
      <c r="AD142" s="205" t="str">
        <f t="shared" si="278"/>
        <v/>
      </c>
      <c r="AE142" s="205" t="str">
        <f t="shared" si="278"/>
        <v/>
      </c>
      <c r="AF142" s="205" t="str">
        <f t="shared" si="278"/>
        <v/>
      </c>
      <c r="AG142" s="203">
        <f t="shared" si="266"/>
        <v>0</v>
      </c>
      <c r="AN142" s="15">
        <v>4</v>
      </c>
      <c r="AO142" s="15">
        <v>3</v>
      </c>
      <c r="AP142" s="15">
        <v>5</v>
      </c>
      <c r="AQ142" s="17">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15">
        <f ca="1">COUNTIF(INDIRECT("H"&amp;(ROW()+12*(($AN142-1)*3+$AO142)-ROW())/12+5):INDIRECT("S"&amp;(ROW()+12*(($AN142-1)*3+$AO142)-ROW())/12+5),AQ142)</f>
        <v>0</v>
      </c>
      <c r="AS142" s="17">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15">
        <f ca="1">COUNTIF(INDIRECT("U"&amp;(ROW()+12*(($AN142-1)*3+$AO142)-ROW())/12+5):INDIRECT("AF"&amp;(ROW()+12*(($AN142-1)*3+$AO142)-ROW())/12+5),AS142)</f>
        <v>0</v>
      </c>
      <c r="AU142" s="15">
        <f ca="1">IF(AND(AQ142+AS142&gt;0,AR142+AT142&gt;0),COUNTIF(AU$6:AU141,"&gt;0")+1,0)</f>
        <v>0</v>
      </c>
      <c r="BE142" s="15">
        <v>2</v>
      </c>
      <c r="BF142" s="15" t="s">
        <v>101</v>
      </c>
      <c r="BG142" s="18">
        <f t="shared" ref="BG142:BR142" si="282">IF(BG141+BT141&gt;$AJ$27,1,0)</f>
        <v>0</v>
      </c>
      <c r="BH142" s="18">
        <f t="shared" si="282"/>
        <v>0</v>
      </c>
      <c r="BI142" s="18">
        <f t="shared" si="282"/>
        <v>0</v>
      </c>
      <c r="BJ142" s="18">
        <f t="shared" si="282"/>
        <v>0</v>
      </c>
      <c r="BK142" s="18">
        <f t="shared" si="282"/>
        <v>0</v>
      </c>
      <c r="BL142" s="18">
        <f t="shared" si="282"/>
        <v>0</v>
      </c>
      <c r="BM142" s="18">
        <f t="shared" si="282"/>
        <v>0</v>
      </c>
      <c r="BN142" s="18">
        <f t="shared" si="282"/>
        <v>0</v>
      </c>
      <c r="BO142" s="18">
        <f t="shared" si="282"/>
        <v>0</v>
      </c>
      <c r="BP142" s="18">
        <f t="shared" si="282"/>
        <v>0</v>
      </c>
      <c r="BQ142" s="18">
        <f t="shared" si="282"/>
        <v>0</v>
      </c>
      <c r="BR142" s="18">
        <f t="shared" si="282"/>
        <v>0</v>
      </c>
      <c r="BT142" s="18"/>
      <c r="BU142" s="18"/>
      <c r="BV142" s="18"/>
      <c r="BW142" s="18"/>
      <c r="BX142" s="18"/>
      <c r="BY142" s="18"/>
      <c r="BZ142" s="18"/>
      <c r="CA142" s="18"/>
      <c r="CB142" s="18"/>
      <c r="CC142" s="18"/>
      <c r="CD142" s="18"/>
      <c r="CE142" s="18"/>
    </row>
    <row r="143" spans="1:98">
      <c r="A143" s="464"/>
      <c r="B143" s="467"/>
      <c r="C143" s="472"/>
      <c r="D143" s="473"/>
      <c r="E143" s="471"/>
      <c r="F143" s="467"/>
      <c r="G143" s="206" t="s">
        <v>551</v>
      </c>
      <c r="H143" s="207"/>
      <c r="I143" s="208"/>
      <c r="J143" s="208"/>
      <c r="K143" s="208"/>
      <c r="L143" s="208"/>
      <c r="M143" s="208"/>
      <c r="N143" s="208"/>
      <c r="O143" s="208"/>
      <c r="P143" s="208"/>
      <c r="Q143" s="208"/>
      <c r="R143" s="208"/>
      <c r="S143" s="208"/>
      <c r="T143" s="209">
        <f t="shared" si="263"/>
        <v>0</v>
      </c>
      <c r="U143" s="210"/>
      <c r="V143" s="211"/>
      <c r="W143" s="211"/>
      <c r="X143" s="211"/>
      <c r="Y143" s="211"/>
      <c r="Z143" s="211"/>
      <c r="AA143" s="211"/>
      <c r="AB143" s="211"/>
      <c r="AC143" s="211"/>
      <c r="AD143" s="211"/>
      <c r="AE143" s="211"/>
      <c r="AF143" s="211"/>
      <c r="AG143" s="209">
        <f t="shared" si="266"/>
        <v>0</v>
      </c>
      <c r="AN143" s="15">
        <v>4</v>
      </c>
      <c r="AO143" s="15">
        <v>3</v>
      </c>
      <c r="AP143" s="15">
        <v>6</v>
      </c>
      <c r="AQ143" s="17">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15">
        <f ca="1">COUNTIF(INDIRECT("H"&amp;(ROW()+12*(($AN143-1)*3+$AO143)-ROW())/12+5):INDIRECT("S"&amp;(ROW()+12*(($AN143-1)*3+$AO143)-ROW())/12+5),AQ143)</f>
        <v>0</v>
      </c>
      <c r="AS143" s="17">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15">
        <f ca="1">COUNTIF(INDIRECT("U"&amp;(ROW()+12*(($AN143-1)*3+$AO143)-ROW())/12+5):INDIRECT("AF"&amp;(ROW()+12*(($AN143-1)*3+$AO143)-ROW())/12+5),AS143)</f>
        <v>0</v>
      </c>
      <c r="AU143" s="15">
        <f ca="1">IF(AND(AQ143+AS143&gt;0,AR143+AT143&gt;0),COUNTIF(AU$6:AU142,"&gt;0")+1,0)</f>
        <v>0</v>
      </c>
      <c r="BE143" s="15">
        <v>3</v>
      </c>
      <c r="BF143" s="19"/>
      <c r="BG143" s="18"/>
      <c r="BH143" s="18"/>
      <c r="BI143" s="18"/>
      <c r="BJ143" s="18"/>
      <c r="BK143" s="18"/>
      <c r="BL143" s="18"/>
      <c r="BM143" s="18"/>
      <c r="BN143" s="18"/>
      <c r="BO143" s="18"/>
      <c r="BP143" s="18"/>
      <c r="BQ143" s="18"/>
      <c r="BR143" s="18"/>
      <c r="BT143" s="18"/>
      <c r="BU143" s="18"/>
      <c r="BV143" s="18"/>
      <c r="BW143" s="18"/>
      <c r="BX143" s="18"/>
      <c r="BY143" s="18"/>
      <c r="BZ143" s="18"/>
      <c r="CA143" s="18"/>
      <c r="CB143" s="18"/>
      <c r="CC143" s="18"/>
      <c r="CD143" s="18"/>
      <c r="CE143" s="18"/>
    </row>
    <row r="144" spans="1:98">
      <c r="A144" s="462">
        <v>47</v>
      </c>
      <c r="B144" s="465"/>
      <c r="C144" s="465"/>
      <c r="D144" s="465"/>
      <c r="E144" s="469"/>
      <c r="F144" s="465"/>
      <c r="G144" s="194" t="s">
        <v>104</v>
      </c>
      <c r="H144" s="195"/>
      <c r="I144" s="196" t="str">
        <f t="shared" ref="I144:S145" si="283">IF(H144="","",H144)</f>
        <v/>
      </c>
      <c r="J144" s="196" t="str">
        <f t="shared" si="283"/>
        <v/>
      </c>
      <c r="K144" s="196" t="str">
        <f t="shared" si="283"/>
        <v/>
      </c>
      <c r="L144" s="196" t="str">
        <f t="shared" si="283"/>
        <v/>
      </c>
      <c r="M144" s="196" t="str">
        <f t="shared" si="283"/>
        <v/>
      </c>
      <c r="N144" s="196" t="str">
        <f t="shared" si="283"/>
        <v/>
      </c>
      <c r="O144" s="196" t="str">
        <f t="shared" si="283"/>
        <v/>
      </c>
      <c r="P144" s="196" t="str">
        <f t="shared" si="283"/>
        <v/>
      </c>
      <c r="Q144" s="196" t="str">
        <f t="shared" si="283"/>
        <v/>
      </c>
      <c r="R144" s="196" t="str">
        <f t="shared" si="283"/>
        <v/>
      </c>
      <c r="S144" s="196" t="str">
        <f t="shared" si="283"/>
        <v/>
      </c>
      <c r="T144" s="197">
        <f t="shared" si="263"/>
        <v>0</v>
      </c>
      <c r="U144" s="198"/>
      <c r="V144" s="199" t="str">
        <f t="shared" ref="V144:AF145" si="284">IF(U144="","",U144)</f>
        <v/>
      </c>
      <c r="W144" s="199" t="str">
        <f t="shared" si="284"/>
        <v/>
      </c>
      <c r="X144" s="199" t="str">
        <f t="shared" si="284"/>
        <v/>
      </c>
      <c r="Y144" s="199" t="str">
        <f t="shared" si="284"/>
        <v/>
      </c>
      <c r="Z144" s="199" t="str">
        <f t="shared" si="284"/>
        <v/>
      </c>
      <c r="AA144" s="199" t="str">
        <f t="shared" si="284"/>
        <v/>
      </c>
      <c r="AB144" s="199" t="str">
        <f t="shared" si="284"/>
        <v/>
      </c>
      <c r="AC144" s="199" t="str">
        <f t="shared" si="284"/>
        <v/>
      </c>
      <c r="AD144" s="199" t="str">
        <f t="shared" si="284"/>
        <v/>
      </c>
      <c r="AE144" s="199" t="str">
        <f t="shared" si="284"/>
        <v/>
      </c>
      <c r="AF144" s="199" t="str">
        <f t="shared" si="284"/>
        <v/>
      </c>
      <c r="AG144" s="197">
        <f t="shared" si="266"/>
        <v>0</v>
      </c>
      <c r="AN144" s="15">
        <v>4</v>
      </c>
      <c r="AO144" s="15">
        <v>3</v>
      </c>
      <c r="AP144" s="15">
        <v>7</v>
      </c>
      <c r="AQ144" s="17">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15">
        <f ca="1">COUNTIF(INDIRECT("H"&amp;(ROW()+12*(($AN144-1)*3+$AO144)-ROW())/12+5):INDIRECT("S"&amp;(ROW()+12*(($AN144-1)*3+$AO144)-ROW())/12+5),AQ144)</f>
        <v>0</v>
      </c>
      <c r="AS144" s="17">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15">
        <f ca="1">COUNTIF(INDIRECT("U"&amp;(ROW()+12*(($AN144-1)*3+$AO144)-ROW())/12+5):INDIRECT("AF"&amp;(ROW()+12*(($AN144-1)*3+$AO144)-ROW())/12+5),AS144)</f>
        <v>0</v>
      </c>
      <c r="AU144" s="15">
        <f ca="1">IF(AND(AQ144+AS144&gt;0,AR144+AT144&gt;0),COUNTIF(AU$6:AU143,"&gt;0")+1,0)</f>
        <v>0</v>
      </c>
      <c r="BE144" s="15">
        <v>1</v>
      </c>
      <c r="BG144" s="18">
        <f t="shared" ref="BG144:BR144" si="285">SUM(H144:H145)</f>
        <v>0</v>
      </c>
      <c r="BH144" s="18">
        <f t="shared" si="285"/>
        <v>0</v>
      </c>
      <c r="BI144" s="18">
        <f t="shared" si="285"/>
        <v>0</v>
      </c>
      <c r="BJ144" s="18">
        <f t="shared" si="285"/>
        <v>0</v>
      </c>
      <c r="BK144" s="18">
        <f t="shared" si="285"/>
        <v>0</v>
      </c>
      <c r="BL144" s="18">
        <f t="shared" si="285"/>
        <v>0</v>
      </c>
      <c r="BM144" s="18">
        <f t="shared" si="285"/>
        <v>0</v>
      </c>
      <c r="BN144" s="18">
        <f t="shared" si="285"/>
        <v>0</v>
      </c>
      <c r="BO144" s="18">
        <f t="shared" si="285"/>
        <v>0</v>
      </c>
      <c r="BP144" s="18">
        <f t="shared" si="285"/>
        <v>0</v>
      </c>
      <c r="BQ144" s="18">
        <f t="shared" si="285"/>
        <v>0</v>
      </c>
      <c r="BR144" s="18">
        <f t="shared" si="285"/>
        <v>0</v>
      </c>
      <c r="BT144" s="18">
        <f t="shared" ref="BT144:CE144" si="286">SUM(U144:U145)</f>
        <v>0</v>
      </c>
      <c r="BU144" s="18">
        <f t="shared" si="286"/>
        <v>0</v>
      </c>
      <c r="BV144" s="18">
        <f t="shared" si="286"/>
        <v>0</v>
      </c>
      <c r="BW144" s="18">
        <f t="shared" si="286"/>
        <v>0</v>
      </c>
      <c r="BX144" s="18">
        <f t="shared" si="286"/>
        <v>0</v>
      </c>
      <c r="BY144" s="18">
        <f t="shared" si="286"/>
        <v>0</v>
      </c>
      <c r="BZ144" s="18">
        <f t="shared" si="286"/>
        <v>0</v>
      </c>
      <c r="CA144" s="18">
        <f t="shared" si="286"/>
        <v>0</v>
      </c>
      <c r="CB144" s="18">
        <f t="shared" si="286"/>
        <v>0</v>
      </c>
      <c r="CC144" s="18">
        <f t="shared" si="286"/>
        <v>0</v>
      </c>
      <c r="CD144" s="18">
        <f t="shared" si="286"/>
        <v>0</v>
      </c>
      <c r="CE144" s="18">
        <f t="shared" si="286"/>
        <v>0</v>
      </c>
      <c r="CH144" s="19" t="s">
        <v>103</v>
      </c>
      <c r="CI144" s="18">
        <f t="shared" ref="CI144:CT144" si="287">IF(OR($D144="副園長",$D144="教頭",$D144="主任保育士",$D144="主幹教諭",$D144="主幹保育教諭"),0,BG144)</f>
        <v>0</v>
      </c>
      <c r="CJ144" s="18">
        <f t="shared" si="287"/>
        <v>0</v>
      </c>
      <c r="CK144" s="18">
        <f t="shared" si="287"/>
        <v>0</v>
      </c>
      <c r="CL144" s="18">
        <f t="shared" si="287"/>
        <v>0</v>
      </c>
      <c r="CM144" s="18">
        <f t="shared" si="287"/>
        <v>0</v>
      </c>
      <c r="CN144" s="18">
        <f t="shared" si="287"/>
        <v>0</v>
      </c>
      <c r="CO144" s="18">
        <f t="shared" si="287"/>
        <v>0</v>
      </c>
      <c r="CP144" s="18">
        <f t="shared" si="287"/>
        <v>0</v>
      </c>
      <c r="CQ144" s="18">
        <f t="shared" si="287"/>
        <v>0</v>
      </c>
      <c r="CR144" s="18">
        <f t="shared" si="287"/>
        <v>0</v>
      </c>
      <c r="CS144" s="18">
        <f t="shared" si="287"/>
        <v>0</v>
      </c>
      <c r="CT144" s="18">
        <f t="shared" si="287"/>
        <v>0</v>
      </c>
    </row>
    <row r="145" spans="1:98">
      <c r="A145" s="463"/>
      <c r="B145" s="466"/>
      <c r="C145" s="468"/>
      <c r="D145" s="468"/>
      <c r="E145" s="470"/>
      <c r="F145" s="466"/>
      <c r="G145" s="200" t="s">
        <v>102</v>
      </c>
      <c r="H145" s="201"/>
      <c r="I145" s="202" t="str">
        <f t="shared" si="283"/>
        <v/>
      </c>
      <c r="J145" s="202" t="str">
        <f t="shared" si="283"/>
        <v/>
      </c>
      <c r="K145" s="202" t="str">
        <f t="shared" si="283"/>
        <v/>
      </c>
      <c r="L145" s="202" t="str">
        <f t="shared" si="283"/>
        <v/>
      </c>
      <c r="M145" s="202" t="str">
        <f t="shared" si="283"/>
        <v/>
      </c>
      <c r="N145" s="202" t="str">
        <f t="shared" si="283"/>
        <v/>
      </c>
      <c r="O145" s="202" t="str">
        <f t="shared" si="283"/>
        <v/>
      </c>
      <c r="P145" s="202" t="str">
        <f t="shared" si="283"/>
        <v/>
      </c>
      <c r="Q145" s="202" t="str">
        <f t="shared" si="283"/>
        <v/>
      </c>
      <c r="R145" s="202" t="str">
        <f t="shared" si="283"/>
        <v/>
      </c>
      <c r="S145" s="202" t="str">
        <f t="shared" si="283"/>
        <v/>
      </c>
      <c r="T145" s="203">
        <f t="shared" si="263"/>
        <v>0</v>
      </c>
      <c r="U145" s="204"/>
      <c r="V145" s="205" t="str">
        <f t="shared" si="284"/>
        <v/>
      </c>
      <c r="W145" s="205" t="str">
        <f t="shared" si="284"/>
        <v/>
      </c>
      <c r="X145" s="205" t="str">
        <f t="shared" si="284"/>
        <v/>
      </c>
      <c r="Y145" s="205" t="str">
        <f t="shared" si="284"/>
        <v/>
      </c>
      <c r="Z145" s="205" t="str">
        <f t="shared" si="284"/>
        <v/>
      </c>
      <c r="AA145" s="205" t="str">
        <f t="shared" si="284"/>
        <v/>
      </c>
      <c r="AB145" s="205" t="str">
        <f t="shared" si="284"/>
        <v/>
      </c>
      <c r="AC145" s="205" t="str">
        <f t="shared" si="284"/>
        <v/>
      </c>
      <c r="AD145" s="205" t="str">
        <f t="shared" si="284"/>
        <v/>
      </c>
      <c r="AE145" s="205" t="str">
        <f t="shared" si="284"/>
        <v/>
      </c>
      <c r="AF145" s="205" t="str">
        <f t="shared" si="284"/>
        <v/>
      </c>
      <c r="AG145" s="203">
        <f t="shared" si="266"/>
        <v>0</v>
      </c>
      <c r="AN145" s="15">
        <v>4</v>
      </c>
      <c r="AO145" s="15">
        <v>3</v>
      </c>
      <c r="AP145" s="15">
        <v>8</v>
      </c>
      <c r="AQ145" s="17">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15">
        <f ca="1">COUNTIF(INDIRECT("H"&amp;(ROW()+12*(($AN145-1)*3+$AO145)-ROW())/12+5):INDIRECT("S"&amp;(ROW()+12*(($AN145-1)*3+$AO145)-ROW())/12+5),AQ145)</f>
        <v>0</v>
      </c>
      <c r="AS145" s="17">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15">
        <f ca="1">COUNTIF(INDIRECT("U"&amp;(ROW()+12*(($AN145-1)*3+$AO145)-ROW())/12+5):INDIRECT("AF"&amp;(ROW()+12*(($AN145-1)*3+$AO145)-ROW())/12+5),AS145)</f>
        <v>0</v>
      </c>
      <c r="AU145" s="15">
        <f ca="1">IF(AND(AQ145+AS145&gt;0,AR145+AT145&gt;0),COUNTIF(AU$6:AU144,"&gt;0")+1,0)</f>
        <v>0</v>
      </c>
      <c r="BE145" s="15">
        <v>2</v>
      </c>
      <c r="BF145" s="15" t="s">
        <v>101</v>
      </c>
      <c r="BG145" s="18">
        <f t="shared" ref="BG145:BR145" si="288">IF(BG144+BT144&gt;$AJ$27,1,0)</f>
        <v>0</v>
      </c>
      <c r="BH145" s="18">
        <f t="shared" si="288"/>
        <v>0</v>
      </c>
      <c r="BI145" s="18">
        <f t="shared" si="288"/>
        <v>0</v>
      </c>
      <c r="BJ145" s="18">
        <f t="shared" si="288"/>
        <v>0</v>
      </c>
      <c r="BK145" s="18">
        <f t="shared" si="288"/>
        <v>0</v>
      </c>
      <c r="BL145" s="18">
        <f t="shared" si="288"/>
        <v>0</v>
      </c>
      <c r="BM145" s="18">
        <f t="shared" si="288"/>
        <v>0</v>
      </c>
      <c r="BN145" s="18">
        <f t="shared" si="288"/>
        <v>0</v>
      </c>
      <c r="BO145" s="18">
        <f t="shared" si="288"/>
        <v>0</v>
      </c>
      <c r="BP145" s="18">
        <f t="shared" si="288"/>
        <v>0</v>
      </c>
      <c r="BQ145" s="18">
        <f t="shared" si="288"/>
        <v>0</v>
      </c>
      <c r="BR145" s="18">
        <f t="shared" si="288"/>
        <v>0</v>
      </c>
      <c r="BT145" s="18"/>
      <c r="BU145" s="18"/>
      <c r="BV145" s="18"/>
      <c r="BW145" s="18"/>
      <c r="BX145" s="18"/>
      <c r="BY145" s="18"/>
      <c r="BZ145" s="18"/>
      <c r="CA145" s="18"/>
      <c r="CB145" s="18"/>
      <c r="CC145" s="18"/>
      <c r="CD145" s="18"/>
      <c r="CE145" s="18"/>
    </row>
    <row r="146" spans="1:98">
      <c r="A146" s="464"/>
      <c r="B146" s="467"/>
      <c r="C146" s="472"/>
      <c r="D146" s="473"/>
      <c r="E146" s="471"/>
      <c r="F146" s="467"/>
      <c r="G146" s="206" t="s">
        <v>551</v>
      </c>
      <c r="H146" s="207"/>
      <c r="I146" s="208"/>
      <c r="J146" s="208"/>
      <c r="K146" s="208"/>
      <c r="L146" s="208"/>
      <c r="M146" s="208"/>
      <c r="N146" s="208"/>
      <c r="O146" s="208"/>
      <c r="P146" s="208"/>
      <c r="Q146" s="208"/>
      <c r="R146" s="208"/>
      <c r="S146" s="208"/>
      <c r="T146" s="209">
        <f t="shared" si="263"/>
        <v>0</v>
      </c>
      <c r="U146" s="210"/>
      <c r="V146" s="211"/>
      <c r="W146" s="211"/>
      <c r="X146" s="211"/>
      <c r="Y146" s="211"/>
      <c r="Z146" s="211"/>
      <c r="AA146" s="211"/>
      <c r="AB146" s="211"/>
      <c r="AC146" s="211"/>
      <c r="AD146" s="211"/>
      <c r="AE146" s="211"/>
      <c r="AF146" s="211"/>
      <c r="AG146" s="209">
        <f t="shared" si="266"/>
        <v>0</v>
      </c>
      <c r="AN146" s="15">
        <v>4</v>
      </c>
      <c r="AO146" s="15">
        <v>3</v>
      </c>
      <c r="AP146" s="15">
        <v>9</v>
      </c>
      <c r="AQ146" s="17">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15">
        <f ca="1">COUNTIF(INDIRECT("H"&amp;(ROW()+12*(($AN146-1)*3+$AO146)-ROW())/12+5):INDIRECT("S"&amp;(ROW()+12*(($AN146-1)*3+$AO146)-ROW())/12+5),AQ146)</f>
        <v>0</v>
      </c>
      <c r="AS146" s="17">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15">
        <f ca="1">COUNTIF(INDIRECT("U"&amp;(ROW()+12*(($AN146-1)*3+$AO146)-ROW())/12+5):INDIRECT("AF"&amp;(ROW()+12*(($AN146-1)*3+$AO146)-ROW())/12+5),AS146)</f>
        <v>0</v>
      </c>
      <c r="AU146" s="15">
        <f ca="1">IF(AND(AQ146+AS146&gt;0,AR146+AT146&gt;0),COUNTIF(AU$6:AU145,"&gt;0")+1,0)</f>
        <v>0</v>
      </c>
      <c r="BE146" s="15">
        <v>3</v>
      </c>
      <c r="BF146" s="19"/>
      <c r="BG146" s="18"/>
      <c r="BH146" s="18"/>
      <c r="BI146" s="18"/>
      <c r="BJ146" s="18"/>
      <c r="BK146" s="18"/>
      <c r="BL146" s="18"/>
      <c r="BM146" s="18"/>
      <c r="BN146" s="18"/>
      <c r="BO146" s="18"/>
      <c r="BP146" s="18"/>
      <c r="BQ146" s="18"/>
      <c r="BR146" s="18"/>
      <c r="BT146" s="18"/>
      <c r="BU146" s="18"/>
      <c r="BV146" s="18"/>
      <c r="BW146" s="18"/>
      <c r="BX146" s="18"/>
      <c r="BY146" s="18"/>
      <c r="BZ146" s="18"/>
      <c r="CA146" s="18"/>
      <c r="CB146" s="18"/>
      <c r="CC146" s="18"/>
      <c r="CD146" s="18"/>
      <c r="CE146" s="18"/>
    </row>
    <row r="147" spans="1:98">
      <c r="A147" s="462">
        <v>48</v>
      </c>
      <c r="B147" s="465"/>
      <c r="C147" s="465"/>
      <c r="D147" s="465"/>
      <c r="E147" s="469"/>
      <c r="F147" s="465"/>
      <c r="G147" s="194" t="s">
        <v>104</v>
      </c>
      <c r="H147" s="195"/>
      <c r="I147" s="196" t="str">
        <f t="shared" ref="I147:S148" si="289">IF(H147="","",H147)</f>
        <v/>
      </c>
      <c r="J147" s="196" t="str">
        <f t="shared" si="289"/>
        <v/>
      </c>
      <c r="K147" s="196" t="str">
        <f t="shared" si="289"/>
        <v/>
      </c>
      <c r="L147" s="196" t="str">
        <f t="shared" si="289"/>
        <v/>
      </c>
      <c r="M147" s="196" t="str">
        <f t="shared" si="289"/>
        <v/>
      </c>
      <c r="N147" s="196" t="str">
        <f t="shared" si="289"/>
        <v/>
      </c>
      <c r="O147" s="196" t="str">
        <f t="shared" si="289"/>
        <v/>
      </c>
      <c r="P147" s="196" t="str">
        <f t="shared" si="289"/>
        <v/>
      </c>
      <c r="Q147" s="196" t="str">
        <f t="shared" si="289"/>
        <v/>
      </c>
      <c r="R147" s="196" t="str">
        <f t="shared" si="289"/>
        <v/>
      </c>
      <c r="S147" s="196" t="str">
        <f t="shared" si="289"/>
        <v/>
      </c>
      <c r="T147" s="197">
        <f t="shared" si="263"/>
        <v>0</v>
      </c>
      <c r="U147" s="198"/>
      <c r="V147" s="199" t="str">
        <f t="shared" ref="V147:AF148" si="290">IF(U147="","",U147)</f>
        <v/>
      </c>
      <c r="W147" s="199" t="str">
        <f t="shared" si="290"/>
        <v/>
      </c>
      <c r="X147" s="199" t="str">
        <f t="shared" si="290"/>
        <v/>
      </c>
      <c r="Y147" s="199" t="str">
        <f t="shared" si="290"/>
        <v/>
      </c>
      <c r="Z147" s="199" t="str">
        <f t="shared" si="290"/>
        <v/>
      </c>
      <c r="AA147" s="199" t="str">
        <f t="shared" si="290"/>
        <v/>
      </c>
      <c r="AB147" s="199" t="str">
        <f t="shared" si="290"/>
        <v/>
      </c>
      <c r="AC147" s="199" t="str">
        <f t="shared" si="290"/>
        <v/>
      </c>
      <c r="AD147" s="199" t="str">
        <f t="shared" si="290"/>
        <v/>
      </c>
      <c r="AE147" s="199" t="str">
        <f t="shared" si="290"/>
        <v/>
      </c>
      <c r="AF147" s="199" t="str">
        <f t="shared" si="290"/>
        <v/>
      </c>
      <c r="AG147" s="197">
        <f t="shared" si="266"/>
        <v>0</v>
      </c>
      <c r="AN147" s="15">
        <v>4</v>
      </c>
      <c r="AO147" s="15">
        <v>3</v>
      </c>
      <c r="AP147" s="15">
        <v>10</v>
      </c>
      <c r="AQ147" s="17">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15">
        <f ca="1">COUNTIF(INDIRECT("H"&amp;(ROW()+12*(($AN147-1)*3+$AO147)-ROW())/12+5):INDIRECT("S"&amp;(ROW()+12*(($AN147-1)*3+$AO147)-ROW())/12+5),AQ147)</f>
        <v>0</v>
      </c>
      <c r="AS147" s="17">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15">
        <f ca="1">COUNTIF(INDIRECT("U"&amp;(ROW()+12*(($AN147-1)*3+$AO147)-ROW())/12+5):INDIRECT("AF"&amp;(ROW()+12*(($AN147-1)*3+$AO147)-ROW())/12+5),AS147)</f>
        <v>0</v>
      </c>
      <c r="AU147" s="15">
        <f ca="1">IF(AND(AQ147+AS147&gt;0,AR147+AT147&gt;0),COUNTIF(AU$6:AU146,"&gt;0")+1,0)</f>
        <v>0</v>
      </c>
      <c r="BE147" s="15">
        <v>1</v>
      </c>
      <c r="BG147" s="18">
        <f t="shared" ref="BG147:BR147" si="291">SUM(H147:H148)</f>
        <v>0</v>
      </c>
      <c r="BH147" s="18">
        <f t="shared" si="291"/>
        <v>0</v>
      </c>
      <c r="BI147" s="18">
        <f t="shared" si="291"/>
        <v>0</v>
      </c>
      <c r="BJ147" s="18">
        <f t="shared" si="291"/>
        <v>0</v>
      </c>
      <c r="BK147" s="18">
        <f t="shared" si="291"/>
        <v>0</v>
      </c>
      <c r="BL147" s="18">
        <f t="shared" si="291"/>
        <v>0</v>
      </c>
      <c r="BM147" s="18">
        <f t="shared" si="291"/>
        <v>0</v>
      </c>
      <c r="BN147" s="18">
        <f t="shared" si="291"/>
        <v>0</v>
      </c>
      <c r="BO147" s="18">
        <f t="shared" si="291"/>
        <v>0</v>
      </c>
      <c r="BP147" s="18">
        <f t="shared" si="291"/>
        <v>0</v>
      </c>
      <c r="BQ147" s="18">
        <f t="shared" si="291"/>
        <v>0</v>
      </c>
      <c r="BR147" s="18">
        <f t="shared" si="291"/>
        <v>0</v>
      </c>
      <c r="BT147" s="18">
        <f t="shared" ref="BT147:CE147" si="292">SUM(U147:U148)</f>
        <v>0</v>
      </c>
      <c r="BU147" s="18">
        <f t="shared" si="292"/>
        <v>0</v>
      </c>
      <c r="BV147" s="18">
        <f t="shared" si="292"/>
        <v>0</v>
      </c>
      <c r="BW147" s="18">
        <f t="shared" si="292"/>
        <v>0</v>
      </c>
      <c r="BX147" s="18">
        <f t="shared" si="292"/>
        <v>0</v>
      </c>
      <c r="BY147" s="18">
        <f t="shared" si="292"/>
        <v>0</v>
      </c>
      <c r="BZ147" s="18">
        <f t="shared" si="292"/>
        <v>0</v>
      </c>
      <c r="CA147" s="18">
        <f t="shared" si="292"/>
        <v>0</v>
      </c>
      <c r="CB147" s="18">
        <f t="shared" si="292"/>
        <v>0</v>
      </c>
      <c r="CC147" s="18">
        <f t="shared" si="292"/>
        <v>0</v>
      </c>
      <c r="CD147" s="18">
        <f t="shared" si="292"/>
        <v>0</v>
      </c>
      <c r="CE147" s="18">
        <f t="shared" si="292"/>
        <v>0</v>
      </c>
      <c r="CH147" s="19" t="s">
        <v>103</v>
      </c>
      <c r="CI147" s="18">
        <f t="shared" ref="CI147:CT147" si="293">IF(OR($D147="副園長",$D147="教頭",$D147="主任保育士",$D147="主幹教諭",$D147="主幹保育教諭"),0,BG147)</f>
        <v>0</v>
      </c>
      <c r="CJ147" s="18">
        <f t="shared" si="293"/>
        <v>0</v>
      </c>
      <c r="CK147" s="18">
        <f t="shared" si="293"/>
        <v>0</v>
      </c>
      <c r="CL147" s="18">
        <f t="shared" si="293"/>
        <v>0</v>
      </c>
      <c r="CM147" s="18">
        <f t="shared" si="293"/>
        <v>0</v>
      </c>
      <c r="CN147" s="18">
        <f t="shared" si="293"/>
        <v>0</v>
      </c>
      <c r="CO147" s="18">
        <f t="shared" si="293"/>
        <v>0</v>
      </c>
      <c r="CP147" s="18">
        <f t="shared" si="293"/>
        <v>0</v>
      </c>
      <c r="CQ147" s="18">
        <f t="shared" si="293"/>
        <v>0</v>
      </c>
      <c r="CR147" s="18">
        <f t="shared" si="293"/>
        <v>0</v>
      </c>
      <c r="CS147" s="18">
        <f t="shared" si="293"/>
        <v>0</v>
      </c>
      <c r="CT147" s="18">
        <f t="shared" si="293"/>
        <v>0</v>
      </c>
    </row>
    <row r="148" spans="1:98">
      <c r="A148" s="463"/>
      <c r="B148" s="466"/>
      <c r="C148" s="468"/>
      <c r="D148" s="468"/>
      <c r="E148" s="470"/>
      <c r="F148" s="466"/>
      <c r="G148" s="200" t="s">
        <v>102</v>
      </c>
      <c r="H148" s="201"/>
      <c r="I148" s="202" t="str">
        <f t="shared" si="289"/>
        <v/>
      </c>
      <c r="J148" s="202" t="str">
        <f t="shared" si="289"/>
        <v/>
      </c>
      <c r="K148" s="202" t="str">
        <f t="shared" si="289"/>
        <v/>
      </c>
      <c r="L148" s="202" t="str">
        <f t="shared" si="289"/>
        <v/>
      </c>
      <c r="M148" s="202" t="str">
        <f t="shared" si="289"/>
        <v/>
      </c>
      <c r="N148" s="202" t="str">
        <f t="shared" si="289"/>
        <v/>
      </c>
      <c r="O148" s="202" t="str">
        <f t="shared" si="289"/>
        <v/>
      </c>
      <c r="P148" s="202" t="str">
        <f t="shared" si="289"/>
        <v/>
      </c>
      <c r="Q148" s="202" t="str">
        <f t="shared" si="289"/>
        <v/>
      </c>
      <c r="R148" s="202" t="str">
        <f t="shared" si="289"/>
        <v/>
      </c>
      <c r="S148" s="202" t="str">
        <f t="shared" si="289"/>
        <v/>
      </c>
      <c r="T148" s="203">
        <f t="shared" si="263"/>
        <v>0</v>
      </c>
      <c r="U148" s="204"/>
      <c r="V148" s="205" t="str">
        <f t="shared" si="290"/>
        <v/>
      </c>
      <c r="W148" s="205" t="str">
        <f t="shared" si="290"/>
        <v/>
      </c>
      <c r="X148" s="205" t="str">
        <f t="shared" si="290"/>
        <v/>
      </c>
      <c r="Y148" s="205" t="str">
        <f t="shared" si="290"/>
        <v/>
      </c>
      <c r="Z148" s="205" t="str">
        <f t="shared" si="290"/>
        <v/>
      </c>
      <c r="AA148" s="205" t="str">
        <f t="shared" si="290"/>
        <v/>
      </c>
      <c r="AB148" s="205" t="str">
        <f t="shared" si="290"/>
        <v/>
      </c>
      <c r="AC148" s="205" t="str">
        <f t="shared" si="290"/>
        <v/>
      </c>
      <c r="AD148" s="205" t="str">
        <f t="shared" si="290"/>
        <v/>
      </c>
      <c r="AE148" s="205" t="str">
        <f t="shared" si="290"/>
        <v/>
      </c>
      <c r="AF148" s="205" t="str">
        <f t="shared" si="290"/>
        <v/>
      </c>
      <c r="AG148" s="203">
        <f t="shared" si="266"/>
        <v>0</v>
      </c>
      <c r="AN148" s="15">
        <v>4</v>
      </c>
      <c r="AO148" s="15">
        <v>3</v>
      </c>
      <c r="AP148" s="15">
        <v>11</v>
      </c>
      <c r="AQ148" s="17">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15">
        <f ca="1">COUNTIF(INDIRECT("H"&amp;(ROW()+12*(($AN148-1)*3+$AO148)-ROW())/12+5):INDIRECT("S"&amp;(ROW()+12*(($AN148-1)*3+$AO148)-ROW())/12+5),AQ148)</f>
        <v>0</v>
      </c>
      <c r="AS148" s="17">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15">
        <f ca="1">COUNTIF(INDIRECT("U"&amp;(ROW()+12*(($AN148-1)*3+$AO148)-ROW())/12+5):INDIRECT("AF"&amp;(ROW()+12*(($AN148-1)*3+$AO148)-ROW())/12+5),AS148)</f>
        <v>0</v>
      </c>
      <c r="AU148" s="15">
        <f ca="1">IF(AND(AQ148+AS148&gt;0,AR148+AT148&gt;0),COUNTIF(AU$6:AU147,"&gt;0")+1,0)</f>
        <v>0</v>
      </c>
      <c r="BE148" s="15">
        <v>2</v>
      </c>
      <c r="BF148" s="15" t="s">
        <v>101</v>
      </c>
      <c r="BG148" s="18">
        <f t="shared" ref="BG148:BR148" si="294">IF(BG147+BT147&gt;$AJ$27,1,0)</f>
        <v>0</v>
      </c>
      <c r="BH148" s="18">
        <f t="shared" si="294"/>
        <v>0</v>
      </c>
      <c r="BI148" s="18">
        <f t="shared" si="294"/>
        <v>0</v>
      </c>
      <c r="BJ148" s="18">
        <f t="shared" si="294"/>
        <v>0</v>
      </c>
      <c r="BK148" s="18">
        <f t="shared" si="294"/>
        <v>0</v>
      </c>
      <c r="BL148" s="18">
        <f t="shared" si="294"/>
        <v>0</v>
      </c>
      <c r="BM148" s="18">
        <f t="shared" si="294"/>
        <v>0</v>
      </c>
      <c r="BN148" s="18">
        <f t="shared" si="294"/>
        <v>0</v>
      </c>
      <c r="BO148" s="18">
        <f t="shared" si="294"/>
        <v>0</v>
      </c>
      <c r="BP148" s="18">
        <f t="shared" si="294"/>
        <v>0</v>
      </c>
      <c r="BQ148" s="18">
        <f t="shared" si="294"/>
        <v>0</v>
      </c>
      <c r="BR148" s="18">
        <f t="shared" si="294"/>
        <v>0</v>
      </c>
      <c r="BT148" s="18"/>
      <c r="BU148" s="18"/>
      <c r="BV148" s="18"/>
      <c r="BW148" s="18"/>
      <c r="BX148" s="18"/>
      <c r="BY148" s="18"/>
      <c r="BZ148" s="18"/>
      <c r="CA148" s="18"/>
      <c r="CB148" s="18"/>
      <c r="CC148" s="18"/>
      <c r="CD148" s="18"/>
      <c r="CE148" s="18"/>
    </row>
    <row r="149" spans="1:98">
      <c r="A149" s="464"/>
      <c r="B149" s="467"/>
      <c r="C149" s="472"/>
      <c r="D149" s="473"/>
      <c r="E149" s="471"/>
      <c r="F149" s="467"/>
      <c r="G149" s="206" t="s">
        <v>551</v>
      </c>
      <c r="H149" s="207"/>
      <c r="I149" s="208"/>
      <c r="J149" s="208"/>
      <c r="K149" s="208"/>
      <c r="L149" s="208"/>
      <c r="M149" s="208"/>
      <c r="N149" s="208"/>
      <c r="O149" s="208"/>
      <c r="P149" s="208"/>
      <c r="Q149" s="208"/>
      <c r="R149" s="208"/>
      <c r="S149" s="208"/>
      <c r="T149" s="209">
        <f t="shared" si="263"/>
        <v>0</v>
      </c>
      <c r="U149" s="210"/>
      <c r="V149" s="211"/>
      <c r="W149" s="211"/>
      <c r="X149" s="211"/>
      <c r="Y149" s="211"/>
      <c r="Z149" s="211"/>
      <c r="AA149" s="211"/>
      <c r="AB149" s="211"/>
      <c r="AC149" s="211"/>
      <c r="AD149" s="211"/>
      <c r="AE149" s="211"/>
      <c r="AF149" s="211"/>
      <c r="AG149" s="209">
        <f t="shared" si="266"/>
        <v>0</v>
      </c>
      <c r="AN149" s="306">
        <v>4</v>
      </c>
      <c r="AO149" s="306">
        <v>3</v>
      </c>
      <c r="AP149" s="306">
        <v>12</v>
      </c>
      <c r="AQ149" s="31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306">
        <f ca="1">COUNTIF(INDIRECT("H"&amp;(ROW()+12*(($AN149-1)*3+$AO149)-ROW())/12+5):INDIRECT("S"&amp;(ROW()+12*(($AN149-1)*3+$AO149)-ROW())/12+5),AQ149)</f>
        <v>0</v>
      </c>
      <c r="AS149" s="313">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306">
        <f ca="1">COUNTIF(INDIRECT("U"&amp;(ROW()+12*(($AN149-1)*3+$AO149)-ROW())/12+5):INDIRECT("AF"&amp;(ROW()+12*(($AN149-1)*3+$AO149)-ROW())/12+5),AS149)</f>
        <v>0</v>
      </c>
      <c r="AU149" s="306">
        <f ca="1">IF(AND(AQ149+AS149&gt;0,AR149+AT149&gt;0),COUNTIF(AU$6:AU148,"&gt;0")+1,0)</f>
        <v>0</v>
      </c>
      <c r="BE149" s="15">
        <v>3</v>
      </c>
      <c r="BF149" s="19"/>
      <c r="BG149" s="18"/>
      <c r="BH149" s="18"/>
      <c r="BI149" s="18"/>
      <c r="BJ149" s="18"/>
      <c r="BK149" s="18"/>
      <c r="BL149" s="18"/>
      <c r="BM149" s="18"/>
      <c r="BN149" s="18"/>
      <c r="BO149" s="18"/>
      <c r="BP149" s="18"/>
      <c r="BQ149" s="18"/>
      <c r="BR149" s="18"/>
    </row>
    <row r="150" spans="1:98">
      <c r="A150" s="462">
        <v>49</v>
      </c>
      <c r="B150" s="465"/>
      <c r="C150" s="465"/>
      <c r="D150" s="465"/>
      <c r="E150" s="469"/>
      <c r="F150" s="465"/>
      <c r="G150" s="194" t="s">
        <v>104</v>
      </c>
      <c r="H150" s="195"/>
      <c r="I150" s="196" t="str">
        <f t="shared" ref="I150:S151" si="295">IF(H150="","",H150)</f>
        <v/>
      </c>
      <c r="J150" s="196" t="str">
        <f t="shared" si="295"/>
        <v/>
      </c>
      <c r="K150" s="196" t="str">
        <f t="shared" si="295"/>
        <v/>
      </c>
      <c r="L150" s="196" t="str">
        <f t="shared" si="295"/>
        <v/>
      </c>
      <c r="M150" s="196" t="str">
        <f t="shared" si="295"/>
        <v/>
      </c>
      <c r="N150" s="196" t="str">
        <f t="shared" si="295"/>
        <v/>
      </c>
      <c r="O150" s="196" t="str">
        <f t="shared" si="295"/>
        <v/>
      </c>
      <c r="P150" s="196" t="str">
        <f t="shared" si="295"/>
        <v/>
      </c>
      <c r="Q150" s="196" t="str">
        <f t="shared" si="295"/>
        <v/>
      </c>
      <c r="R150" s="196" t="str">
        <f t="shared" si="295"/>
        <v/>
      </c>
      <c r="S150" s="196" t="str">
        <f t="shared" si="295"/>
        <v/>
      </c>
      <c r="T150" s="197">
        <f t="shared" si="263"/>
        <v>0</v>
      </c>
      <c r="U150" s="198"/>
      <c r="V150" s="199" t="str">
        <f t="shared" ref="V150:AF151" si="296">IF(U150="","",U150)</f>
        <v/>
      </c>
      <c r="W150" s="199" t="str">
        <f t="shared" si="296"/>
        <v/>
      </c>
      <c r="X150" s="199" t="str">
        <f t="shared" si="296"/>
        <v/>
      </c>
      <c r="Y150" s="199" t="str">
        <f t="shared" si="296"/>
        <v/>
      </c>
      <c r="Z150" s="199" t="str">
        <f t="shared" si="296"/>
        <v/>
      </c>
      <c r="AA150" s="199" t="str">
        <f t="shared" si="296"/>
        <v/>
      </c>
      <c r="AB150" s="199" t="str">
        <f t="shared" si="296"/>
        <v/>
      </c>
      <c r="AC150" s="199" t="str">
        <f t="shared" si="296"/>
        <v/>
      </c>
      <c r="AD150" s="199" t="str">
        <f t="shared" si="296"/>
        <v/>
      </c>
      <c r="AE150" s="199" t="str">
        <f t="shared" si="296"/>
        <v/>
      </c>
      <c r="AF150" s="199" t="str">
        <f t="shared" si="296"/>
        <v/>
      </c>
      <c r="AG150" s="197">
        <f t="shared" si="266"/>
        <v>0</v>
      </c>
      <c r="AN150" s="15">
        <v>5</v>
      </c>
      <c r="AO150" s="15">
        <v>1</v>
      </c>
      <c r="AP150" s="15">
        <v>1</v>
      </c>
      <c r="AQ150" s="17">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15">
        <f ca="1">COUNTIF(INDIRECT("H"&amp;(ROW()+12*(($AN150-1)*3+$AO150)-ROW())/12+5):INDIRECT("S"&amp;(ROW()+12*(($AN150-1)*3+$AO150)-ROW())/12+5),AQ150)</f>
        <v>0</v>
      </c>
      <c r="AS150" s="17">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15">
        <f ca="1">COUNTIF(INDIRECT("U"&amp;(ROW()+12*(($AN150-1)*3+$AO150)-ROW())/12+5):INDIRECT("AF"&amp;(ROW()+12*(($AN150-1)*3+$AO150)-ROW())/12+5),AS150)</f>
        <v>0</v>
      </c>
      <c r="AU150" s="15">
        <f ca="1">IF(AND(AQ150+AS150&gt;0,AR150+AT150&gt;0),COUNTIF(AU$6:AU149,"&gt;0")+1,0)</f>
        <v>0</v>
      </c>
      <c r="BE150" s="15">
        <v>1</v>
      </c>
      <c r="BG150" s="18">
        <f t="shared" ref="BG150:BR150" si="297">SUM(H150:H151)</f>
        <v>0</v>
      </c>
      <c r="BH150" s="18">
        <f t="shared" si="297"/>
        <v>0</v>
      </c>
      <c r="BI150" s="18">
        <f t="shared" si="297"/>
        <v>0</v>
      </c>
      <c r="BJ150" s="18">
        <f t="shared" si="297"/>
        <v>0</v>
      </c>
      <c r="BK150" s="18">
        <f t="shared" si="297"/>
        <v>0</v>
      </c>
      <c r="BL150" s="18">
        <f t="shared" si="297"/>
        <v>0</v>
      </c>
      <c r="BM150" s="18">
        <f t="shared" si="297"/>
        <v>0</v>
      </c>
      <c r="BN150" s="18">
        <f t="shared" si="297"/>
        <v>0</v>
      </c>
      <c r="BO150" s="18">
        <f t="shared" si="297"/>
        <v>0</v>
      </c>
      <c r="BP150" s="18">
        <f t="shared" si="297"/>
        <v>0</v>
      </c>
      <c r="BQ150" s="18">
        <f t="shared" si="297"/>
        <v>0</v>
      </c>
      <c r="BR150" s="18">
        <f t="shared" si="297"/>
        <v>0</v>
      </c>
      <c r="BT150" s="18">
        <f t="shared" ref="BT150:CE150" si="298">SUM(U150:U151)</f>
        <v>0</v>
      </c>
      <c r="BU150" s="18">
        <f t="shared" si="298"/>
        <v>0</v>
      </c>
      <c r="BV150" s="18">
        <f t="shared" si="298"/>
        <v>0</v>
      </c>
      <c r="BW150" s="18">
        <f t="shared" si="298"/>
        <v>0</v>
      </c>
      <c r="BX150" s="18">
        <f t="shared" si="298"/>
        <v>0</v>
      </c>
      <c r="BY150" s="18">
        <f t="shared" si="298"/>
        <v>0</v>
      </c>
      <c r="BZ150" s="18">
        <f t="shared" si="298"/>
        <v>0</v>
      </c>
      <c r="CA150" s="18">
        <f t="shared" si="298"/>
        <v>0</v>
      </c>
      <c r="CB150" s="18">
        <f t="shared" si="298"/>
        <v>0</v>
      </c>
      <c r="CC150" s="18">
        <f t="shared" si="298"/>
        <v>0</v>
      </c>
      <c r="CD150" s="18">
        <f t="shared" si="298"/>
        <v>0</v>
      </c>
      <c r="CE150" s="18">
        <f t="shared" si="298"/>
        <v>0</v>
      </c>
      <c r="CH150" s="19" t="s">
        <v>103</v>
      </c>
      <c r="CI150" s="18">
        <f t="shared" ref="CI150:CT150" si="299">IF(OR($D150="副園長",$D150="教頭",$D150="主任保育士",$D150="主幹教諭",$D150="主幹保育教諭"),0,BG150)</f>
        <v>0</v>
      </c>
      <c r="CJ150" s="18">
        <f t="shared" si="299"/>
        <v>0</v>
      </c>
      <c r="CK150" s="18">
        <f t="shared" si="299"/>
        <v>0</v>
      </c>
      <c r="CL150" s="18">
        <f t="shared" si="299"/>
        <v>0</v>
      </c>
      <c r="CM150" s="18">
        <f t="shared" si="299"/>
        <v>0</v>
      </c>
      <c r="CN150" s="18">
        <f t="shared" si="299"/>
        <v>0</v>
      </c>
      <c r="CO150" s="18">
        <f t="shared" si="299"/>
        <v>0</v>
      </c>
      <c r="CP150" s="18">
        <f t="shared" si="299"/>
        <v>0</v>
      </c>
      <c r="CQ150" s="18">
        <f t="shared" si="299"/>
        <v>0</v>
      </c>
      <c r="CR150" s="18">
        <f t="shared" si="299"/>
        <v>0</v>
      </c>
      <c r="CS150" s="18">
        <f t="shared" si="299"/>
        <v>0</v>
      </c>
      <c r="CT150" s="18">
        <f t="shared" si="299"/>
        <v>0</v>
      </c>
    </row>
    <row r="151" spans="1:98">
      <c r="A151" s="463"/>
      <c r="B151" s="466"/>
      <c r="C151" s="468"/>
      <c r="D151" s="468"/>
      <c r="E151" s="470"/>
      <c r="F151" s="466"/>
      <c r="G151" s="200" t="s">
        <v>102</v>
      </c>
      <c r="H151" s="201"/>
      <c r="I151" s="202" t="str">
        <f t="shared" si="295"/>
        <v/>
      </c>
      <c r="J151" s="202" t="str">
        <f t="shared" si="295"/>
        <v/>
      </c>
      <c r="K151" s="202" t="str">
        <f t="shared" si="295"/>
        <v/>
      </c>
      <c r="L151" s="202" t="str">
        <f t="shared" si="295"/>
        <v/>
      </c>
      <c r="M151" s="202" t="str">
        <f t="shared" si="295"/>
        <v/>
      </c>
      <c r="N151" s="202" t="str">
        <f t="shared" si="295"/>
        <v/>
      </c>
      <c r="O151" s="202" t="str">
        <f t="shared" si="295"/>
        <v/>
      </c>
      <c r="P151" s="202" t="str">
        <f t="shared" si="295"/>
        <v/>
      </c>
      <c r="Q151" s="202" t="str">
        <f t="shared" si="295"/>
        <v/>
      </c>
      <c r="R151" s="202" t="str">
        <f t="shared" si="295"/>
        <v/>
      </c>
      <c r="S151" s="202" t="str">
        <f t="shared" si="295"/>
        <v/>
      </c>
      <c r="T151" s="203">
        <f t="shared" si="263"/>
        <v>0</v>
      </c>
      <c r="U151" s="204"/>
      <c r="V151" s="205" t="str">
        <f t="shared" si="296"/>
        <v/>
      </c>
      <c r="W151" s="205" t="str">
        <f t="shared" si="296"/>
        <v/>
      </c>
      <c r="X151" s="205" t="str">
        <f t="shared" si="296"/>
        <v/>
      </c>
      <c r="Y151" s="205" t="str">
        <f t="shared" si="296"/>
        <v/>
      </c>
      <c r="Z151" s="205" t="str">
        <f t="shared" si="296"/>
        <v/>
      </c>
      <c r="AA151" s="205" t="str">
        <f t="shared" si="296"/>
        <v/>
      </c>
      <c r="AB151" s="205" t="str">
        <f t="shared" si="296"/>
        <v/>
      </c>
      <c r="AC151" s="205" t="str">
        <f t="shared" si="296"/>
        <v/>
      </c>
      <c r="AD151" s="205" t="str">
        <f t="shared" si="296"/>
        <v/>
      </c>
      <c r="AE151" s="205" t="str">
        <f t="shared" si="296"/>
        <v/>
      </c>
      <c r="AF151" s="205" t="str">
        <f t="shared" si="296"/>
        <v/>
      </c>
      <c r="AG151" s="203">
        <f t="shared" si="266"/>
        <v>0</v>
      </c>
      <c r="AN151" s="15">
        <v>5</v>
      </c>
      <c r="AO151" s="15">
        <v>1</v>
      </c>
      <c r="AP151" s="15">
        <v>2</v>
      </c>
      <c r="AQ151" s="17">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15">
        <f ca="1">COUNTIF(INDIRECT("H"&amp;(ROW()+12*(($AN151-1)*3+$AO151)-ROW())/12+5):INDIRECT("S"&amp;(ROW()+12*(($AN151-1)*3+$AO151)-ROW())/12+5),AQ151)</f>
        <v>0</v>
      </c>
      <c r="AS151" s="17">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15">
        <f ca="1">COUNTIF(INDIRECT("U"&amp;(ROW()+12*(($AN151-1)*3+$AO151)-ROW())/12+5):INDIRECT("AF"&amp;(ROW()+12*(($AN151-1)*3+$AO151)-ROW())/12+5),AS151)</f>
        <v>0</v>
      </c>
      <c r="AU151" s="15">
        <f ca="1">IF(AND(AQ151+AS151&gt;0,AR151+AT151&gt;0),COUNTIF(AU$6:AU150,"&gt;0")+1,0)</f>
        <v>0</v>
      </c>
      <c r="BE151" s="15">
        <v>2</v>
      </c>
      <c r="BF151" s="15" t="s">
        <v>101</v>
      </c>
      <c r="BG151" s="18">
        <f t="shared" ref="BG151:BR151" si="300">IF(BG150+BT150&gt;$AJ$27,1,0)</f>
        <v>0</v>
      </c>
      <c r="BH151" s="18">
        <f t="shared" si="300"/>
        <v>0</v>
      </c>
      <c r="BI151" s="18">
        <f t="shared" si="300"/>
        <v>0</v>
      </c>
      <c r="BJ151" s="18">
        <f t="shared" si="300"/>
        <v>0</v>
      </c>
      <c r="BK151" s="18">
        <f t="shared" si="300"/>
        <v>0</v>
      </c>
      <c r="BL151" s="18">
        <f t="shared" si="300"/>
        <v>0</v>
      </c>
      <c r="BM151" s="18">
        <f t="shared" si="300"/>
        <v>0</v>
      </c>
      <c r="BN151" s="18">
        <f t="shared" si="300"/>
        <v>0</v>
      </c>
      <c r="BO151" s="18">
        <f t="shared" si="300"/>
        <v>0</v>
      </c>
      <c r="BP151" s="18">
        <f t="shared" si="300"/>
        <v>0</v>
      </c>
      <c r="BQ151" s="18">
        <f t="shared" si="300"/>
        <v>0</v>
      </c>
      <c r="BR151" s="18">
        <f t="shared" si="300"/>
        <v>0</v>
      </c>
      <c r="BT151" s="18"/>
      <c r="BU151" s="18"/>
      <c r="BV151" s="18"/>
      <c r="BW151" s="18"/>
      <c r="BX151" s="18"/>
      <c r="BY151" s="18"/>
      <c r="BZ151" s="18"/>
      <c r="CA151" s="18"/>
      <c r="CB151" s="18"/>
      <c r="CC151" s="18"/>
      <c r="CD151" s="18"/>
      <c r="CE151" s="18"/>
    </row>
    <row r="152" spans="1:98">
      <c r="A152" s="464"/>
      <c r="B152" s="467"/>
      <c r="C152" s="472"/>
      <c r="D152" s="473"/>
      <c r="E152" s="471"/>
      <c r="F152" s="467"/>
      <c r="G152" s="206" t="s">
        <v>551</v>
      </c>
      <c r="H152" s="207"/>
      <c r="I152" s="208"/>
      <c r="J152" s="208"/>
      <c r="K152" s="208"/>
      <c r="L152" s="208"/>
      <c r="M152" s="208"/>
      <c r="N152" s="208"/>
      <c r="O152" s="208"/>
      <c r="P152" s="208"/>
      <c r="Q152" s="208"/>
      <c r="R152" s="208"/>
      <c r="S152" s="208"/>
      <c r="T152" s="209">
        <f t="shared" si="263"/>
        <v>0</v>
      </c>
      <c r="U152" s="210"/>
      <c r="V152" s="211"/>
      <c r="W152" s="211"/>
      <c r="X152" s="211"/>
      <c r="Y152" s="211"/>
      <c r="Z152" s="211"/>
      <c r="AA152" s="211"/>
      <c r="AB152" s="211"/>
      <c r="AC152" s="211"/>
      <c r="AD152" s="211"/>
      <c r="AE152" s="211"/>
      <c r="AF152" s="211"/>
      <c r="AG152" s="209">
        <f t="shared" si="266"/>
        <v>0</v>
      </c>
      <c r="AN152" s="15">
        <v>5</v>
      </c>
      <c r="AO152" s="15">
        <v>1</v>
      </c>
      <c r="AP152" s="15">
        <v>3</v>
      </c>
      <c r="AQ152" s="17">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15">
        <f ca="1">COUNTIF(INDIRECT("H"&amp;(ROW()+12*(($AN152-1)*3+$AO152)-ROW())/12+5):INDIRECT("S"&amp;(ROW()+12*(($AN152-1)*3+$AO152)-ROW())/12+5),AQ152)</f>
        <v>0</v>
      </c>
      <c r="AS152" s="17">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15">
        <f ca="1">COUNTIF(INDIRECT("U"&amp;(ROW()+12*(($AN152-1)*3+$AO152)-ROW())/12+5):INDIRECT("AF"&amp;(ROW()+12*(($AN152-1)*3+$AO152)-ROW())/12+5),AS152)</f>
        <v>0</v>
      </c>
      <c r="AU152" s="15">
        <f ca="1">IF(AND(AQ152+AS152&gt;0,AR152+AT152&gt;0),COUNTIF(AU$6:AU151,"&gt;0")+1,0)</f>
        <v>0</v>
      </c>
      <c r="BE152" s="15">
        <v>3</v>
      </c>
      <c r="BF152" s="19"/>
      <c r="BG152" s="18"/>
      <c r="BH152" s="18"/>
      <c r="BI152" s="18"/>
      <c r="BJ152" s="18"/>
      <c r="BK152" s="18"/>
      <c r="BL152" s="18"/>
      <c r="BM152" s="18"/>
      <c r="BN152" s="18"/>
      <c r="BO152" s="18"/>
      <c r="BP152" s="18"/>
      <c r="BQ152" s="18"/>
      <c r="BR152" s="18"/>
      <c r="BT152" s="18"/>
      <c r="BU152" s="18"/>
      <c r="BV152" s="18"/>
      <c r="BW152" s="18"/>
      <c r="BX152" s="18"/>
      <c r="BY152" s="18"/>
      <c r="BZ152" s="18"/>
      <c r="CA152" s="18"/>
      <c r="CB152" s="18"/>
      <c r="CC152" s="18"/>
      <c r="CD152" s="18"/>
      <c r="CE152" s="18"/>
    </row>
    <row r="153" spans="1:98">
      <c r="A153" s="462">
        <v>50</v>
      </c>
      <c r="B153" s="465"/>
      <c r="C153" s="465"/>
      <c r="D153" s="465"/>
      <c r="E153" s="469"/>
      <c r="F153" s="465"/>
      <c r="G153" s="194" t="s">
        <v>104</v>
      </c>
      <c r="H153" s="195"/>
      <c r="I153" s="196" t="str">
        <f t="shared" ref="I153:S154" si="301">IF(H153="","",H153)</f>
        <v/>
      </c>
      <c r="J153" s="196" t="str">
        <f t="shared" si="301"/>
        <v/>
      </c>
      <c r="K153" s="196" t="str">
        <f t="shared" si="301"/>
        <v/>
      </c>
      <c r="L153" s="196" t="str">
        <f t="shared" si="301"/>
        <v/>
      </c>
      <c r="M153" s="196" t="str">
        <f t="shared" si="301"/>
        <v/>
      </c>
      <c r="N153" s="196" t="str">
        <f t="shared" si="301"/>
        <v/>
      </c>
      <c r="O153" s="196" t="str">
        <f t="shared" si="301"/>
        <v/>
      </c>
      <c r="P153" s="196" t="str">
        <f t="shared" si="301"/>
        <v/>
      </c>
      <c r="Q153" s="196" t="str">
        <f t="shared" si="301"/>
        <v/>
      </c>
      <c r="R153" s="196" t="str">
        <f t="shared" si="301"/>
        <v/>
      </c>
      <c r="S153" s="196" t="str">
        <f t="shared" si="301"/>
        <v/>
      </c>
      <c r="T153" s="197">
        <f t="shared" si="263"/>
        <v>0</v>
      </c>
      <c r="U153" s="198"/>
      <c r="V153" s="199" t="str">
        <f t="shared" ref="V153:AF154" si="302">IF(U153="","",U153)</f>
        <v/>
      </c>
      <c r="W153" s="199" t="str">
        <f t="shared" si="302"/>
        <v/>
      </c>
      <c r="X153" s="199" t="str">
        <f t="shared" si="302"/>
        <v/>
      </c>
      <c r="Y153" s="199" t="str">
        <f t="shared" si="302"/>
        <v/>
      </c>
      <c r="Z153" s="199" t="str">
        <f t="shared" si="302"/>
        <v/>
      </c>
      <c r="AA153" s="199" t="str">
        <f t="shared" si="302"/>
        <v/>
      </c>
      <c r="AB153" s="199" t="str">
        <f t="shared" si="302"/>
        <v/>
      </c>
      <c r="AC153" s="199" t="str">
        <f t="shared" si="302"/>
        <v/>
      </c>
      <c r="AD153" s="199" t="str">
        <f t="shared" si="302"/>
        <v/>
      </c>
      <c r="AE153" s="199" t="str">
        <f t="shared" si="302"/>
        <v/>
      </c>
      <c r="AF153" s="199" t="str">
        <f t="shared" si="302"/>
        <v/>
      </c>
      <c r="AG153" s="197">
        <f t="shared" si="266"/>
        <v>0</v>
      </c>
      <c r="AN153" s="15">
        <v>5</v>
      </c>
      <c r="AO153" s="15">
        <v>1</v>
      </c>
      <c r="AP153" s="15">
        <v>4</v>
      </c>
      <c r="AQ153" s="17">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15">
        <f ca="1">COUNTIF(INDIRECT("H"&amp;(ROW()+12*(($AN153-1)*3+$AO153)-ROW())/12+5):INDIRECT("S"&amp;(ROW()+12*(($AN153-1)*3+$AO153)-ROW())/12+5),AQ153)</f>
        <v>0</v>
      </c>
      <c r="AS153" s="17">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15">
        <f ca="1">COUNTIF(INDIRECT("U"&amp;(ROW()+12*(($AN153-1)*3+$AO153)-ROW())/12+5):INDIRECT("AF"&amp;(ROW()+12*(($AN153-1)*3+$AO153)-ROW())/12+5),AS153)</f>
        <v>0</v>
      </c>
      <c r="AU153" s="15">
        <f ca="1">IF(AND(AQ153+AS153&gt;0,AR153+AT153&gt;0),COUNTIF(AU$6:AU152,"&gt;0")+1,0)</f>
        <v>0</v>
      </c>
      <c r="BE153" s="15">
        <v>1</v>
      </c>
      <c r="BG153" s="18">
        <f t="shared" ref="BG153:BR153" si="303">SUM(H153:H154)</f>
        <v>0</v>
      </c>
      <c r="BH153" s="18">
        <f t="shared" si="303"/>
        <v>0</v>
      </c>
      <c r="BI153" s="18">
        <f t="shared" si="303"/>
        <v>0</v>
      </c>
      <c r="BJ153" s="18">
        <f t="shared" si="303"/>
        <v>0</v>
      </c>
      <c r="BK153" s="18">
        <f t="shared" si="303"/>
        <v>0</v>
      </c>
      <c r="BL153" s="18">
        <f t="shared" si="303"/>
        <v>0</v>
      </c>
      <c r="BM153" s="18">
        <f t="shared" si="303"/>
        <v>0</v>
      </c>
      <c r="BN153" s="18">
        <f t="shared" si="303"/>
        <v>0</v>
      </c>
      <c r="BO153" s="18">
        <f t="shared" si="303"/>
        <v>0</v>
      </c>
      <c r="BP153" s="18">
        <f t="shared" si="303"/>
        <v>0</v>
      </c>
      <c r="BQ153" s="18">
        <f t="shared" si="303"/>
        <v>0</v>
      </c>
      <c r="BR153" s="18">
        <f t="shared" si="303"/>
        <v>0</v>
      </c>
      <c r="BT153" s="18">
        <f t="shared" ref="BT153:CE153" si="304">SUM(U153:U154)</f>
        <v>0</v>
      </c>
      <c r="BU153" s="18">
        <f t="shared" si="304"/>
        <v>0</v>
      </c>
      <c r="BV153" s="18">
        <f t="shared" si="304"/>
        <v>0</v>
      </c>
      <c r="BW153" s="18">
        <f t="shared" si="304"/>
        <v>0</v>
      </c>
      <c r="BX153" s="18">
        <f t="shared" si="304"/>
        <v>0</v>
      </c>
      <c r="BY153" s="18">
        <f t="shared" si="304"/>
        <v>0</v>
      </c>
      <c r="BZ153" s="18">
        <f t="shared" si="304"/>
        <v>0</v>
      </c>
      <c r="CA153" s="18">
        <f t="shared" si="304"/>
        <v>0</v>
      </c>
      <c r="CB153" s="18">
        <f t="shared" si="304"/>
        <v>0</v>
      </c>
      <c r="CC153" s="18">
        <f t="shared" si="304"/>
        <v>0</v>
      </c>
      <c r="CD153" s="18">
        <f t="shared" si="304"/>
        <v>0</v>
      </c>
      <c r="CE153" s="18">
        <f t="shared" si="304"/>
        <v>0</v>
      </c>
      <c r="CH153" s="19" t="s">
        <v>103</v>
      </c>
      <c r="CI153" s="18">
        <f t="shared" ref="CI153:CT153" si="305">IF(OR($D153="副園長",$D153="教頭",$D153="主任保育士",$D153="主幹教諭",$D153="主幹保育教諭"),0,BG153)</f>
        <v>0</v>
      </c>
      <c r="CJ153" s="18">
        <f t="shared" si="305"/>
        <v>0</v>
      </c>
      <c r="CK153" s="18">
        <f t="shared" si="305"/>
        <v>0</v>
      </c>
      <c r="CL153" s="18">
        <f t="shared" si="305"/>
        <v>0</v>
      </c>
      <c r="CM153" s="18">
        <f t="shared" si="305"/>
        <v>0</v>
      </c>
      <c r="CN153" s="18">
        <f t="shared" si="305"/>
        <v>0</v>
      </c>
      <c r="CO153" s="18">
        <f t="shared" si="305"/>
        <v>0</v>
      </c>
      <c r="CP153" s="18">
        <f t="shared" si="305"/>
        <v>0</v>
      </c>
      <c r="CQ153" s="18">
        <f t="shared" si="305"/>
        <v>0</v>
      </c>
      <c r="CR153" s="18">
        <f t="shared" si="305"/>
        <v>0</v>
      </c>
      <c r="CS153" s="18">
        <f t="shared" si="305"/>
        <v>0</v>
      </c>
      <c r="CT153" s="18">
        <f t="shared" si="305"/>
        <v>0</v>
      </c>
    </row>
    <row r="154" spans="1:98">
      <c r="A154" s="463"/>
      <c r="B154" s="466"/>
      <c r="C154" s="468"/>
      <c r="D154" s="468"/>
      <c r="E154" s="470"/>
      <c r="F154" s="466"/>
      <c r="G154" s="200" t="s">
        <v>102</v>
      </c>
      <c r="H154" s="201"/>
      <c r="I154" s="202" t="str">
        <f t="shared" si="301"/>
        <v/>
      </c>
      <c r="J154" s="202" t="str">
        <f t="shared" si="301"/>
        <v/>
      </c>
      <c r="K154" s="202" t="str">
        <f t="shared" si="301"/>
        <v/>
      </c>
      <c r="L154" s="202" t="str">
        <f t="shared" si="301"/>
        <v/>
      </c>
      <c r="M154" s="202" t="str">
        <f t="shared" si="301"/>
        <v/>
      </c>
      <c r="N154" s="202" t="str">
        <f t="shared" si="301"/>
        <v/>
      </c>
      <c r="O154" s="202" t="str">
        <f t="shared" si="301"/>
        <v/>
      </c>
      <c r="P154" s="202" t="str">
        <f t="shared" si="301"/>
        <v/>
      </c>
      <c r="Q154" s="202" t="str">
        <f t="shared" si="301"/>
        <v/>
      </c>
      <c r="R154" s="202" t="str">
        <f t="shared" si="301"/>
        <v/>
      </c>
      <c r="S154" s="202" t="str">
        <f t="shared" si="301"/>
        <v/>
      </c>
      <c r="T154" s="203">
        <f t="shared" si="263"/>
        <v>0</v>
      </c>
      <c r="U154" s="204"/>
      <c r="V154" s="205" t="str">
        <f t="shared" si="302"/>
        <v/>
      </c>
      <c r="W154" s="205" t="str">
        <f t="shared" si="302"/>
        <v/>
      </c>
      <c r="X154" s="205" t="str">
        <f t="shared" si="302"/>
        <v/>
      </c>
      <c r="Y154" s="205" t="str">
        <f t="shared" si="302"/>
        <v/>
      </c>
      <c r="Z154" s="205" t="str">
        <f t="shared" si="302"/>
        <v/>
      </c>
      <c r="AA154" s="205" t="str">
        <f t="shared" si="302"/>
        <v/>
      </c>
      <c r="AB154" s="205" t="str">
        <f t="shared" si="302"/>
        <v/>
      </c>
      <c r="AC154" s="205" t="str">
        <f t="shared" si="302"/>
        <v/>
      </c>
      <c r="AD154" s="205" t="str">
        <f t="shared" si="302"/>
        <v/>
      </c>
      <c r="AE154" s="205" t="str">
        <f t="shared" si="302"/>
        <v/>
      </c>
      <c r="AF154" s="205" t="str">
        <f t="shared" si="302"/>
        <v/>
      </c>
      <c r="AG154" s="203">
        <f t="shared" si="266"/>
        <v>0</v>
      </c>
      <c r="AN154" s="15">
        <v>5</v>
      </c>
      <c r="AO154" s="15">
        <v>1</v>
      </c>
      <c r="AP154" s="15">
        <v>5</v>
      </c>
      <c r="AQ154" s="17">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15">
        <f ca="1">COUNTIF(INDIRECT("H"&amp;(ROW()+12*(($AN154-1)*3+$AO154)-ROW())/12+5):INDIRECT("S"&amp;(ROW()+12*(($AN154-1)*3+$AO154)-ROW())/12+5),AQ154)</f>
        <v>0</v>
      </c>
      <c r="AS154" s="17">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15">
        <f ca="1">COUNTIF(INDIRECT("U"&amp;(ROW()+12*(($AN154-1)*3+$AO154)-ROW())/12+5):INDIRECT("AF"&amp;(ROW()+12*(($AN154-1)*3+$AO154)-ROW())/12+5),AS154)</f>
        <v>0</v>
      </c>
      <c r="AU154" s="15">
        <f ca="1">IF(AND(AQ154+AS154&gt;0,AR154+AT154&gt;0),COUNTIF(AU$6:AU153,"&gt;0")+1,0)</f>
        <v>0</v>
      </c>
      <c r="BE154" s="15">
        <v>2</v>
      </c>
      <c r="BF154" s="15" t="s">
        <v>101</v>
      </c>
      <c r="BG154" s="18">
        <f t="shared" ref="BG154:BR154" si="306">IF(BG153+BT153&gt;$AJ$27,1,0)</f>
        <v>0</v>
      </c>
      <c r="BH154" s="18">
        <f t="shared" si="306"/>
        <v>0</v>
      </c>
      <c r="BI154" s="18">
        <f t="shared" si="306"/>
        <v>0</v>
      </c>
      <c r="BJ154" s="18">
        <f t="shared" si="306"/>
        <v>0</v>
      </c>
      <c r="BK154" s="18">
        <f t="shared" si="306"/>
        <v>0</v>
      </c>
      <c r="BL154" s="18">
        <f t="shared" si="306"/>
        <v>0</v>
      </c>
      <c r="BM154" s="18">
        <f t="shared" si="306"/>
        <v>0</v>
      </c>
      <c r="BN154" s="18">
        <f t="shared" si="306"/>
        <v>0</v>
      </c>
      <c r="BO154" s="18">
        <f t="shared" si="306"/>
        <v>0</v>
      </c>
      <c r="BP154" s="18">
        <f t="shared" si="306"/>
        <v>0</v>
      </c>
      <c r="BQ154" s="18">
        <f t="shared" si="306"/>
        <v>0</v>
      </c>
      <c r="BR154" s="18">
        <f t="shared" si="306"/>
        <v>0</v>
      </c>
    </row>
    <row r="155" spans="1:98">
      <c r="A155" s="464"/>
      <c r="B155" s="467"/>
      <c r="C155" s="472"/>
      <c r="D155" s="473"/>
      <c r="E155" s="471"/>
      <c r="F155" s="467"/>
      <c r="G155" s="206" t="s">
        <v>551</v>
      </c>
      <c r="H155" s="207"/>
      <c r="I155" s="208"/>
      <c r="J155" s="208"/>
      <c r="K155" s="208"/>
      <c r="L155" s="208"/>
      <c r="M155" s="208"/>
      <c r="N155" s="208"/>
      <c r="O155" s="208"/>
      <c r="P155" s="208"/>
      <c r="Q155" s="208"/>
      <c r="R155" s="208"/>
      <c r="S155" s="208"/>
      <c r="T155" s="209">
        <f t="shared" si="263"/>
        <v>0</v>
      </c>
      <c r="U155" s="210"/>
      <c r="V155" s="211"/>
      <c r="W155" s="211"/>
      <c r="X155" s="211"/>
      <c r="Y155" s="211"/>
      <c r="Z155" s="211"/>
      <c r="AA155" s="211"/>
      <c r="AB155" s="211"/>
      <c r="AC155" s="211"/>
      <c r="AD155" s="211"/>
      <c r="AE155" s="211"/>
      <c r="AF155" s="211"/>
      <c r="AG155" s="209">
        <f t="shared" si="266"/>
        <v>0</v>
      </c>
      <c r="AN155" s="15">
        <v>5</v>
      </c>
      <c r="AO155" s="15">
        <v>1</v>
      </c>
      <c r="AP155" s="15">
        <v>6</v>
      </c>
      <c r="AQ155" s="17">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15">
        <f ca="1">COUNTIF(INDIRECT("H"&amp;(ROW()+12*(($AN155-1)*3+$AO155)-ROW())/12+5):INDIRECT("S"&amp;(ROW()+12*(($AN155-1)*3+$AO155)-ROW())/12+5),AQ155)</f>
        <v>0</v>
      </c>
      <c r="AS155" s="17">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15">
        <f ca="1">COUNTIF(INDIRECT("U"&amp;(ROW()+12*(($AN155-1)*3+$AO155)-ROW())/12+5):INDIRECT("AF"&amp;(ROW()+12*(($AN155-1)*3+$AO155)-ROW())/12+5),AS155)</f>
        <v>0</v>
      </c>
      <c r="AU155" s="15">
        <f ca="1">IF(AND(AQ155+AS155&gt;0,AR155+AT155&gt;0),COUNTIF(AU$6:AU154,"&gt;0")+1,0)</f>
        <v>0</v>
      </c>
      <c r="BE155" s="15">
        <v>3</v>
      </c>
      <c r="BF155" s="19"/>
      <c r="BG155" s="18"/>
      <c r="BH155" s="18"/>
      <c r="BI155" s="18"/>
      <c r="BJ155" s="18"/>
      <c r="BK155" s="18"/>
      <c r="BL155" s="18"/>
      <c r="BM155" s="18"/>
      <c r="BN155" s="18"/>
      <c r="BO155" s="18"/>
      <c r="BP155" s="18"/>
      <c r="BQ155" s="18"/>
      <c r="BR155" s="18"/>
    </row>
    <row r="156" spans="1:98">
      <c r="A156" s="462">
        <v>51</v>
      </c>
      <c r="B156" s="465"/>
      <c r="C156" s="465"/>
      <c r="D156" s="465"/>
      <c r="E156" s="469"/>
      <c r="F156" s="465"/>
      <c r="G156" s="194" t="s">
        <v>104</v>
      </c>
      <c r="H156" s="195"/>
      <c r="I156" s="196" t="str">
        <f t="shared" ref="I156:S157" si="307">IF(H156="","",H156)</f>
        <v/>
      </c>
      <c r="J156" s="196" t="str">
        <f t="shared" si="307"/>
        <v/>
      </c>
      <c r="K156" s="196" t="str">
        <f t="shared" si="307"/>
        <v/>
      </c>
      <c r="L156" s="196" t="str">
        <f t="shared" si="307"/>
        <v/>
      </c>
      <c r="M156" s="196" t="str">
        <f t="shared" si="307"/>
        <v/>
      </c>
      <c r="N156" s="196" t="str">
        <f t="shared" si="307"/>
        <v/>
      </c>
      <c r="O156" s="196" t="str">
        <f t="shared" si="307"/>
        <v/>
      </c>
      <c r="P156" s="196" t="str">
        <f t="shared" si="307"/>
        <v/>
      </c>
      <c r="Q156" s="196" t="str">
        <f t="shared" si="307"/>
        <v/>
      </c>
      <c r="R156" s="196" t="str">
        <f t="shared" si="307"/>
        <v/>
      </c>
      <c r="S156" s="196" t="str">
        <f t="shared" si="307"/>
        <v/>
      </c>
      <c r="T156" s="197">
        <f t="shared" si="263"/>
        <v>0</v>
      </c>
      <c r="U156" s="198"/>
      <c r="V156" s="199" t="str">
        <f t="shared" ref="V156:AF157" si="308">IF(U156="","",U156)</f>
        <v/>
      </c>
      <c r="W156" s="199" t="str">
        <f t="shared" si="308"/>
        <v/>
      </c>
      <c r="X156" s="199" t="str">
        <f t="shared" si="308"/>
        <v/>
      </c>
      <c r="Y156" s="199" t="str">
        <f t="shared" si="308"/>
        <v/>
      </c>
      <c r="Z156" s="199" t="str">
        <f t="shared" si="308"/>
        <v/>
      </c>
      <c r="AA156" s="199" t="str">
        <f t="shared" si="308"/>
        <v/>
      </c>
      <c r="AB156" s="199" t="str">
        <f t="shared" si="308"/>
        <v/>
      </c>
      <c r="AC156" s="199" t="str">
        <f t="shared" si="308"/>
        <v/>
      </c>
      <c r="AD156" s="199" t="str">
        <f t="shared" si="308"/>
        <v/>
      </c>
      <c r="AE156" s="199" t="str">
        <f t="shared" si="308"/>
        <v/>
      </c>
      <c r="AF156" s="199" t="str">
        <f t="shared" si="308"/>
        <v/>
      </c>
      <c r="AG156" s="197">
        <f t="shared" si="266"/>
        <v>0</v>
      </c>
      <c r="AN156" s="15">
        <v>5</v>
      </c>
      <c r="AO156" s="15">
        <v>1</v>
      </c>
      <c r="AP156" s="15">
        <v>7</v>
      </c>
      <c r="AQ156" s="17">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15">
        <f ca="1">COUNTIF(INDIRECT("H"&amp;(ROW()+12*(($AN156-1)*3+$AO156)-ROW())/12+5):INDIRECT("S"&amp;(ROW()+12*(($AN156-1)*3+$AO156)-ROW())/12+5),AQ156)</f>
        <v>0</v>
      </c>
      <c r="AS156" s="17">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15">
        <f ca="1">COUNTIF(INDIRECT("U"&amp;(ROW()+12*(($AN156-1)*3+$AO156)-ROW())/12+5):INDIRECT("AF"&amp;(ROW()+12*(($AN156-1)*3+$AO156)-ROW())/12+5),AS156)</f>
        <v>0</v>
      </c>
      <c r="AU156" s="15">
        <f ca="1">IF(AND(AQ156+AS156&gt;0,AR156+AT156&gt;0),COUNTIF(AU$6:AU155,"&gt;0")+1,0)</f>
        <v>0</v>
      </c>
      <c r="BE156" s="15">
        <v>1</v>
      </c>
      <c r="BG156" s="18">
        <f t="shared" ref="BG156:BR156" si="309">SUM(H156:H157)</f>
        <v>0</v>
      </c>
      <c r="BH156" s="18">
        <f t="shared" si="309"/>
        <v>0</v>
      </c>
      <c r="BI156" s="18">
        <f t="shared" si="309"/>
        <v>0</v>
      </c>
      <c r="BJ156" s="18">
        <f t="shared" si="309"/>
        <v>0</v>
      </c>
      <c r="BK156" s="18">
        <f t="shared" si="309"/>
        <v>0</v>
      </c>
      <c r="BL156" s="18">
        <f t="shared" si="309"/>
        <v>0</v>
      </c>
      <c r="BM156" s="18">
        <f t="shared" si="309"/>
        <v>0</v>
      </c>
      <c r="BN156" s="18">
        <f t="shared" si="309"/>
        <v>0</v>
      </c>
      <c r="BO156" s="18">
        <f t="shared" si="309"/>
        <v>0</v>
      </c>
      <c r="BP156" s="18">
        <f t="shared" si="309"/>
        <v>0</v>
      </c>
      <c r="BQ156" s="18">
        <f t="shared" si="309"/>
        <v>0</v>
      </c>
      <c r="BR156" s="18">
        <f t="shared" si="309"/>
        <v>0</v>
      </c>
      <c r="BT156" s="18">
        <f t="shared" ref="BT156:CE156" si="310">SUM(U156:U157)</f>
        <v>0</v>
      </c>
      <c r="BU156" s="18">
        <f t="shared" si="310"/>
        <v>0</v>
      </c>
      <c r="BV156" s="18">
        <f t="shared" si="310"/>
        <v>0</v>
      </c>
      <c r="BW156" s="18">
        <f t="shared" si="310"/>
        <v>0</v>
      </c>
      <c r="BX156" s="18">
        <f t="shared" si="310"/>
        <v>0</v>
      </c>
      <c r="BY156" s="18">
        <f t="shared" si="310"/>
        <v>0</v>
      </c>
      <c r="BZ156" s="18">
        <f t="shared" si="310"/>
        <v>0</v>
      </c>
      <c r="CA156" s="18">
        <f t="shared" si="310"/>
        <v>0</v>
      </c>
      <c r="CB156" s="18">
        <f t="shared" si="310"/>
        <v>0</v>
      </c>
      <c r="CC156" s="18">
        <f t="shared" si="310"/>
        <v>0</v>
      </c>
      <c r="CD156" s="18">
        <f t="shared" si="310"/>
        <v>0</v>
      </c>
      <c r="CE156" s="18">
        <f t="shared" si="310"/>
        <v>0</v>
      </c>
      <c r="CH156" s="19" t="s">
        <v>103</v>
      </c>
      <c r="CI156" s="18">
        <f t="shared" ref="CI156:CT156" si="311">IF(OR($D156="副園長",$D156="教頭",$D156="主任保育士",$D156="主幹教諭",$D156="主幹保育教諭"),0,BG156)</f>
        <v>0</v>
      </c>
      <c r="CJ156" s="18">
        <f t="shared" si="311"/>
        <v>0</v>
      </c>
      <c r="CK156" s="18">
        <f t="shared" si="311"/>
        <v>0</v>
      </c>
      <c r="CL156" s="18">
        <f t="shared" si="311"/>
        <v>0</v>
      </c>
      <c r="CM156" s="18">
        <f t="shared" si="311"/>
        <v>0</v>
      </c>
      <c r="CN156" s="18">
        <f t="shared" si="311"/>
        <v>0</v>
      </c>
      <c r="CO156" s="18">
        <f t="shared" si="311"/>
        <v>0</v>
      </c>
      <c r="CP156" s="18">
        <f t="shared" si="311"/>
        <v>0</v>
      </c>
      <c r="CQ156" s="18">
        <f t="shared" si="311"/>
        <v>0</v>
      </c>
      <c r="CR156" s="18">
        <f t="shared" si="311"/>
        <v>0</v>
      </c>
      <c r="CS156" s="18">
        <f t="shared" si="311"/>
        <v>0</v>
      </c>
      <c r="CT156" s="18">
        <f t="shared" si="311"/>
        <v>0</v>
      </c>
    </row>
    <row r="157" spans="1:98">
      <c r="A157" s="463"/>
      <c r="B157" s="466"/>
      <c r="C157" s="468"/>
      <c r="D157" s="468"/>
      <c r="E157" s="470"/>
      <c r="F157" s="466"/>
      <c r="G157" s="200" t="s">
        <v>102</v>
      </c>
      <c r="H157" s="201"/>
      <c r="I157" s="202" t="str">
        <f t="shared" si="307"/>
        <v/>
      </c>
      <c r="J157" s="202" t="str">
        <f t="shared" si="307"/>
        <v/>
      </c>
      <c r="K157" s="202" t="str">
        <f t="shared" si="307"/>
        <v/>
      </c>
      <c r="L157" s="202" t="str">
        <f t="shared" si="307"/>
        <v/>
      </c>
      <c r="M157" s="202" t="str">
        <f t="shared" si="307"/>
        <v/>
      </c>
      <c r="N157" s="202" t="str">
        <f t="shared" si="307"/>
        <v/>
      </c>
      <c r="O157" s="202" t="str">
        <f t="shared" si="307"/>
        <v/>
      </c>
      <c r="P157" s="202" t="str">
        <f t="shared" si="307"/>
        <v/>
      </c>
      <c r="Q157" s="202" t="str">
        <f t="shared" si="307"/>
        <v/>
      </c>
      <c r="R157" s="202" t="str">
        <f t="shared" si="307"/>
        <v/>
      </c>
      <c r="S157" s="202" t="str">
        <f t="shared" si="307"/>
        <v/>
      </c>
      <c r="T157" s="203">
        <f t="shared" si="263"/>
        <v>0</v>
      </c>
      <c r="U157" s="204"/>
      <c r="V157" s="205" t="str">
        <f t="shared" si="308"/>
        <v/>
      </c>
      <c r="W157" s="205" t="str">
        <f t="shared" si="308"/>
        <v/>
      </c>
      <c r="X157" s="205" t="str">
        <f t="shared" si="308"/>
        <v/>
      </c>
      <c r="Y157" s="205" t="str">
        <f t="shared" si="308"/>
        <v/>
      </c>
      <c r="Z157" s="205" t="str">
        <f t="shared" si="308"/>
        <v/>
      </c>
      <c r="AA157" s="205" t="str">
        <f t="shared" si="308"/>
        <v/>
      </c>
      <c r="AB157" s="205" t="str">
        <f t="shared" si="308"/>
        <v/>
      </c>
      <c r="AC157" s="205" t="str">
        <f t="shared" si="308"/>
        <v/>
      </c>
      <c r="AD157" s="205" t="str">
        <f t="shared" si="308"/>
        <v/>
      </c>
      <c r="AE157" s="205" t="str">
        <f t="shared" si="308"/>
        <v/>
      </c>
      <c r="AF157" s="205" t="str">
        <f t="shared" si="308"/>
        <v/>
      </c>
      <c r="AG157" s="203">
        <f t="shared" si="266"/>
        <v>0</v>
      </c>
      <c r="AN157" s="15">
        <v>5</v>
      </c>
      <c r="AO157" s="15">
        <v>1</v>
      </c>
      <c r="AP157" s="15">
        <v>8</v>
      </c>
      <c r="AQ157" s="17">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15">
        <f ca="1">COUNTIF(INDIRECT("H"&amp;(ROW()+12*(($AN157-1)*3+$AO157)-ROW())/12+5):INDIRECT("S"&amp;(ROW()+12*(($AN157-1)*3+$AO157)-ROW())/12+5),AQ157)</f>
        <v>0</v>
      </c>
      <c r="AS157" s="17">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15">
        <f ca="1">COUNTIF(INDIRECT("U"&amp;(ROW()+12*(($AN157-1)*3+$AO157)-ROW())/12+5):INDIRECT("AF"&amp;(ROW()+12*(($AN157-1)*3+$AO157)-ROW())/12+5),AS157)</f>
        <v>0</v>
      </c>
      <c r="AU157" s="15">
        <f ca="1">IF(AND(AQ157+AS157&gt;0,AR157+AT157&gt;0),COUNTIF(AU$6:AU156,"&gt;0")+1,0)</f>
        <v>0</v>
      </c>
      <c r="BE157" s="15">
        <v>2</v>
      </c>
      <c r="BF157" s="15" t="s">
        <v>101</v>
      </c>
      <c r="BG157" s="18">
        <f t="shared" ref="BG157:BR157" si="312">IF(BG156+BT156&gt;$AJ$27,1,0)</f>
        <v>0</v>
      </c>
      <c r="BH157" s="18">
        <f t="shared" si="312"/>
        <v>0</v>
      </c>
      <c r="BI157" s="18">
        <f t="shared" si="312"/>
        <v>0</v>
      </c>
      <c r="BJ157" s="18">
        <f t="shared" si="312"/>
        <v>0</v>
      </c>
      <c r="BK157" s="18">
        <f t="shared" si="312"/>
        <v>0</v>
      </c>
      <c r="BL157" s="18">
        <f t="shared" si="312"/>
        <v>0</v>
      </c>
      <c r="BM157" s="18">
        <f t="shared" si="312"/>
        <v>0</v>
      </c>
      <c r="BN157" s="18">
        <f t="shared" si="312"/>
        <v>0</v>
      </c>
      <c r="BO157" s="18">
        <f t="shared" si="312"/>
        <v>0</v>
      </c>
      <c r="BP157" s="18">
        <f t="shared" si="312"/>
        <v>0</v>
      </c>
      <c r="BQ157" s="18">
        <f t="shared" si="312"/>
        <v>0</v>
      </c>
      <c r="BR157" s="18">
        <f t="shared" si="312"/>
        <v>0</v>
      </c>
      <c r="BT157" s="18"/>
      <c r="BU157" s="18"/>
      <c r="BV157" s="18"/>
      <c r="BW157" s="18"/>
      <c r="BX157" s="18"/>
      <c r="BY157" s="18"/>
      <c r="BZ157" s="18"/>
      <c r="CA157" s="18"/>
      <c r="CB157" s="18"/>
      <c r="CC157" s="18"/>
      <c r="CD157" s="18"/>
      <c r="CE157" s="18"/>
    </row>
    <row r="158" spans="1:98">
      <c r="A158" s="464"/>
      <c r="B158" s="467"/>
      <c r="C158" s="472"/>
      <c r="D158" s="473"/>
      <c r="E158" s="471"/>
      <c r="F158" s="467"/>
      <c r="G158" s="206" t="s">
        <v>551</v>
      </c>
      <c r="H158" s="207"/>
      <c r="I158" s="208"/>
      <c r="J158" s="208"/>
      <c r="K158" s="208"/>
      <c r="L158" s="208"/>
      <c r="M158" s="208"/>
      <c r="N158" s="208"/>
      <c r="O158" s="208"/>
      <c r="P158" s="208"/>
      <c r="Q158" s="208"/>
      <c r="R158" s="208"/>
      <c r="S158" s="208"/>
      <c r="T158" s="209">
        <f t="shared" si="263"/>
        <v>0</v>
      </c>
      <c r="U158" s="210"/>
      <c r="V158" s="211"/>
      <c r="W158" s="211"/>
      <c r="X158" s="211"/>
      <c r="Y158" s="211"/>
      <c r="Z158" s="211"/>
      <c r="AA158" s="211"/>
      <c r="AB158" s="211"/>
      <c r="AC158" s="211"/>
      <c r="AD158" s="211"/>
      <c r="AE158" s="211"/>
      <c r="AF158" s="211"/>
      <c r="AG158" s="209">
        <f t="shared" si="266"/>
        <v>0</v>
      </c>
      <c r="AN158" s="15">
        <v>5</v>
      </c>
      <c r="AO158" s="15">
        <v>1</v>
      </c>
      <c r="AP158" s="15">
        <v>9</v>
      </c>
      <c r="AQ158" s="17">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15">
        <f ca="1">COUNTIF(INDIRECT("H"&amp;(ROW()+12*(($AN158-1)*3+$AO158)-ROW())/12+5):INDIRECT("S"&amp;(ROW()+12*(($AN158-1)*3+$AO158)-ROW())/12+5),AQ158)</f>
        <v>0</v>
      </c>
      <c r="AS158" s="17">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15">
        <f ca="1">COUNTIF(INDIRECT("U"&amp;(ROW()+12*(($AN158-1)*3+$AO158)-ROW())/12+5):INDIRECT("AF"&amp;(ROW()+12*(($AN158-1)*3+$AO158)-ROW())/12+5),AS158)</f>
        <v>0</v>
      </c>
      <c r="AU158" s="15">
        <f ca="1">IF(AND(AQ158+AS158&gt;0,AR158+AT158&gt;0),COUNTIF(AU$6:AU157,"&gt;0")+1,0)</f>
        <v>0</v>
      </c>
      <c r="BE158" s="15">
        <v>3</v>
      </c>
      <c r="BF158" s="19"/>
      <c r="BG158" s="18"/>
      <c r="BH158" s="18"/>
      <c r="BI158" s="18"/>
      <c r="BJ158" s="18"/>
      <c r="BK158" s="18"/>
      <c r="BL158" s="18"/>
      <c r="BM158" s="18"/>
      <c r="BN158" s="18"/>
      <c r="BO158" s="18"/>
      <c r="BP158" s="18"/>
      <c r="BQ158" s="18"/>
      <c r="BR158" s="18"/>
      <c r="BT158" s="18"/>
      <c r="BU158" s="18"/>
      <c r="BV158" s="18"/>
      <c r="BW158" s="18"/>
      <c r="BX158" s="18"/>
      <c r="BY158" s="18"/>
      <c r="BZ158" s="18"/>
      <c r="CA158" s="18"/>
      <c r="CB158" s="18"/>
      <c r="CC158" s="18"/>
      <c r="CD158" s="18"/>
      <c r="CE158" s="18"/>
    </row>
    <row r="159" spans="1:98">
      <c r="A159" s="462">
        <v>52</v>
      </c>
      <c r="B159" s="465"/>
      <c r="C159" s="465"/>
      <c r="D159" s="465"/>
      <c r="E159" s="469"/>
      <c r="F159" s="465"/>
      <c r="G159" s="194" t="s">
        <v>104</v>
      </c>
      <c r="H159" s="195"/>
      <c r="I159" s="196" t="str">
        <f t="shared" ref="I159:S160" si="313">IF(H159="","",H159)</f>
        <v/>
      </c>
      <c r="J159" s="196" t="str">
        <f t="shared" si="313"/>
        <v/>
      </c>
      <c r="K159" s="196" t="str">
        <f t="shared" si="313"/>
        <v/>
      </c>
      <c r="L159" s="196" t="str">
        <f t="shared" si="313"/>
        <v/>
      </c>
      <c r="M159" s="196" t="str">
        <f t="shared" si="313"/>
        <v/>
      </c>
      <c r="N159" s="196" t="str">
        <f t="shared" si="313"/>
        <v/>
      </c>
      <c r="O159" s="196" t="str">
        <f t="shared" si="313"/>
        <v/>
      </c>
      <c r="P159" s="196" t="str">
        <f t="shared" si="313"/>
        <v/>
      </c>
      <c r="Q159" s="196" t="str">
        <f t="shared" si="313"/>
        <v/>
      </c>
      <c r="R159" s="196" t="str">
        <f t="shared" si="313"/>
        <v/>
      </c>
      <c r="S159" s="196" t="str">
        <f t="shared" si="313"/>
        <v/>
      </c>
      <c r="T159" s="197">
        <f t="shared" si="263"/>
        <v>0</v>
      </c>
      <c r="U159" s="198"/>
      <c r="V159" s="199" t="str">
        <f t="shared" ref="V159:AF160" si="314">IF(U159="","",U159)</f>
        <v/>
      </c>
      <c r="W159" s="199" t="str">
        <f t="shared" si="314"/>
        <v/>
      </c>
      <c r="X159" s="199" t="str">
        <f t="shared" si="314"/>
        <v/>
      </c>
      <c r="Y159" s="199" t="str">
        <f t="shared" si="314"/>
        <v/>
      </c>
      <c r="Z159" s="199" t="str">
        <f t="shared" si="314"/>
        <v/>
      </c>
      <c r="AA159" s="199" t="str">
        <f t="shared" si="314"/>
        <v/>
      </c>
      <c r="AB159" s="199" t="str">
        <f t="shared" si="314"/>
        <v/>
      </c>
      <c r="AC159" s="199" t="str">
        <f t="shared" si="314"/>
        <v/>
      </c>
      <c r="AD159" s="199" t="str">
        <f t="shared" si="314"/>
        <v/>
      </c>
      <c r="AE159" s="199" t="str">
        <f t="shared" si="314"/>
        <v/>
      </c>
      <c r="AF159" s="199" t="str">
        <f t="shared" si="314"/>
        <v/>
      </c>
      <c r="AG159" s="197">
        <f t="shared" si="266"/>
        <v>0</v>
      </c>
      <c r="AN159" s="15">
        <v>5</v>
      </c>
      <c r="AO159" s="15">
        <v>1</v>
      </c>
      <c r="AP159" s="15">
        <v>10</v>
      </c>
      <c r="AQ159" s="17">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15">
        <f ca="1">COUNTIF(INDIRECT("H"&amp;(ROW()+12*(($AN159-1)*3+$AO159)-ROW())/12+5):INDIRECT("S"&amp;(ROW()+12*(($AN159-1)*3+$AO159)-ROW())/12+5),AQ159)</f>
        <v>0</v>
      </c>
      <c r="AS159" s="17">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15">
        <f ca="1">COUNTIF(INDIRECT("U"&amp;(ROW()+12*(($AN159-1)*3+$AO159)-ROW())/12+5):INDIRECT("AF"&amp;(ROW()+12*(($AN159-1)*3+$AO159)-ROW())/12+5),AS159)</f>
        <v>0</v>
      </c>
      <c r="AU159" s="15">
        <f ca="1">IF(AND(AQ159+AS159&gt;0,AR159+AT159&gt;0),COUNTIF(AU$6:AU158,"&gt;0")+1,0)</f>
        <v>0</v>
      </c>
      <c r="BE159" s="15">
        <v>1</v>
      </c>
      <c r="BG159" s="18">
        <f t="shared" ref="BG159:BR159" si="315">SUM(H159:H160)</f>
        <v>0</v>
      </c>
      <c r="BH159" s="18">
        <f t="shared" si="315"/>
        <v>0</v>
      </c>
      <c r="BI159" s="18">
        <f t="shared" si="315"/>
        <v>0</v>
      </c>
      <c r="BJ159" s="18">
        <f t="shared" si="315"/>
        <v>0</v>
      </c>
      <c r="BK159" s="18">
        <f t="shared" si="315"/>
        <v>0</v>
      </c>
      <c r="BL159" s="18">
        <f t="shared" si="315"/>
        <v>0</v>
      </c>
      <c r="BM159" s="18">
        <f t="shared" si="315"/>
        <v>0</v>
      </c>
      <c r="BN159" s="18">
        <f t="shared" si="315"/>
        <v>0</v>
      </c>
      <c r="BO159" s="18">
        <f t="shared" si="315"/>
        <v>0</v>
      </c>
      <c r="BP159" s="18">
        <f t="shared" si="315"/>
        <v>0</v>
      </c>
      <c r="BQ159" s="18">
        <f t="shared" si="315"/>
        <v>0</v>
      </c>
      <c r="BR159" s="18">
        <f t="shared" si="315"/>
        <v>0</v>
      </c>
      <c r="BT159" s="18">
        <f t="shared" ref="BT159:CE159" si="316">SUM(U159:U160)</f>
        <v>0</v>
      </c>
      <c r="BU159" s="18">
        <f t="shared" si="316"/>
        <v>0</v>
      </c>
      <c r="BV159" s="18">
        <f t="shared" si="316"/>
        <v>0</v>
      </c>
      <c r="BW159" s="18">
        <f t="shared" si="316"/>
        <v>0</v>
      </c>
      <c r="BX159" s="18">
        <f t="shared" si="316"/>
        <v>0</v>
      </c>
      <c r="BY159" s="18">
        <f t="shared" si="316"/>
        <v>0</v>
      </c>
      <c r="BZ159" s="18">
        <f t="shared" si="316"/>
        <v>0</v>
      </c>
      <c r="CA159" s="18">
        <f t="shared" si="316"/>
        <v>0</v>
      </c>
      <c r="CB159" s="18">
        <f t="shared" si="316"/>
        <v>0</v>
      </c>
      <c r="CC159" s="18">
        <f t="shared" si="316"/>
        <v>0</v>
      </c>
      <c r="CD159" s="18">
        <f t="shared" si="316"/>
        <v>0</v>
      </c>
      <c r="CE159" s="18">
        <f t="shared" si="316"/>
        <v>0</v>
      </c>
      <c r="CH159" s="19" t="s">
        <v>103</v>
      </c>
      <c r="CI159" s="18">
        <f t="shared" ref="CI159:CT159" si="317">IF(OR($D159="副園長",$D159="教頭",$D159="主任保育士",$D159="主幹教諭",$D159="主幹保育教諭"),0,BG159)</f>
        <v>0</v>
      </c>
      <c r="CJ159" s="18">
        <f t="shared" si="317"/>
        <v>0</v>
      </c>
      <c r="CK159" s="18">
        <f t="shared" si="317"/>
        <v>0</v>
      </c>
      <c r="CL159" s="18">
        <f t="shared" si="317"/>
        <v>0</v>
      </c>
      <c r="CM159" s="18">
        <f t="shared" si="317"/>
        <v>0</v>
      </c>
      <c r="CN159" s="18">
        <f t="shared" si="317"/>
        <v>0</v>
      </c>
      <c r="CO159" s="18">
        <f t="shared" si="317"/>
        <v>0</v>
      </c>
      <c r="CP159" s="18">
        <f t="shared" si="317"/>
        <v>0</v>
      </c>
      <c r="CQ159" s="18">
        <f t="shared" si="317"/>
        <v>0</v>
      </c>
      <c r="CR159" s="18">
        <f t="shared" si="317"/>
        <v>0</v>
      </c>
      <c r="CS159" s="18">
        <f t="shared" si="317"/>
        <v>0</v>
      </c>
      <c r="CT159" s="18">
        <f t="shared" si="317"/>
        <v>0</v>
      </c>
    </row>
    <row r="160" spans="1:98">
      <c r="A160" s="463"/>
      <c r="B160" s="466"/>
      <c r="C160" s="468"/>
      <c r="D160" s="468"/>
      <c r="E160" s="470"/>
      <c r="F160" s="466"/>
      <c r="G160" s="200" t="s">
        <v>102</v>
      </c>
      <c r="H160" s="201"/>
      <c r="I160" s="202" t="str">
        <f t="shared" si="313"/>
        <v/>
      </c>
      <c r="J160" s="202" t="str">
        <f t="shared" si="313"/>
        <v/>
      </c>
      <c r="K160" s="202" t="str">
        <f t="shared" si="313"/>
        <v/>
      </c>
      <c r="L160" s="202" t="str">
        <f t="shared" si="313"/>
        <v/>
      </c>
      <c r="M160" s="202" t="str">
        <f t="shared" si="313"/>
        <v/>
      </c>
      <c r="N160" s="202" t="str">
        <f t="shared" si="313"/>
        <v/>
      </c>
      <c r="O160" s="202" t="str">
        <f t="shared" si="313"/>
        <v/>
      </c>
      <c r="P160" s="202" t="str">
        <f t="shared" si="313"/>
        <v/>
      </c>
      <c r="Q160" s="202" t="str">
        <f t="shared" si="313"/>
        <v/>
      </c>
      <c r="R160" s="202" t="str">
        <f t="shared" si="313"/>
        <v/>
      </c>
      <c r="S160" s="202" t="str">
        <f t="shared" si="313"/>
        <v/>
      </c>
      <c r="T160" s="203">
        <f t="shared" si="263"/>
        <v>0</v>
      </c>
      <c r="U160" s="204"/>
      <c r="V160" s="205" t="str">
        <f t="shared" si="314"/>
        <v/>
      </c>
      <c r="W160" s="205" t="str">
        <f t="shared" si="314"/>
        <v/>
      </c>
      <c r="X160" s="205" t="str">
        <f t="shared" si="314"/>
        <v/>
      </c>
      <c r="Y160" s="205" t="str">
        <f t="shared" si="314"/>
        <v/>
      </c>
      <c r="Z160" s="205" t="str">
        <f t="shared" si="314"/>
        <v/>
      </c>
      <c r="AA160" s="205" t="str">
        <f t="shared" si="314"/>
        <v/>
      </c>
      <c r="AB160" s="205" t="str">
        <f t="shared" si="314"/>
        <v/>
      </c>
      <c r="AC160" s="205" t="str">
        <f t="shared" si="314"/>
        <v/>
      </c>
      <c r="AD160" s="205" t="str">
        <f t="shared" si="314"/>
        <v/>
      </c>
      <c r="AE160" s="205" t="str">
        <f t="shared" si="314"/>
        <v/>
      </c>
      <c r="AF160" s="205" t="str">
        <f t="shared" si="314"/>
        <v/>
      </c>
      <c r="AG160" s="203">
        <f t="shared" si="266"/>
        <v>0</v>
      </c>
      <c r="AN160" s="15">
        <v>5</v>
      </c>
      <c r="AO160" s="15">
        <v>1</v>
      </c>
      <c r="AP160" s="15">
        <v>11</v>
      </c>
      <c r="AQ160" s="17">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15">
        <f ca="1">COUNTIF(INDIRECT("H"&amp;(ROW()+12*(($AN160-1)*3+$AO160)-ROW())/12+5):INDIRECT("S"&amp;(ROW()+12*(($AN160-1)*3+$AO160)-ROW())/12+5),AQ160)</f>
        <v>0</v>
      </c>
      <c r="AS160" s="17">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15">
        <f ca="1">COUNTIF(INDIRECT("U"&amp;(ROW()+12*(($AN160-1)*3+$AO160)-ROW())/12+5):INDIRECT("AF"&amp;(ROW()+12*(($AN160-1)*3+$AO160)-ROW())/12+5),AS160)</f>
        <v>0</v>
      </c>
      <c r="AU160" s="15">
        <f ca="1">IF(AND(AQ160+AS160&gt;0,AR160+AT160&gt;0),COUNTIF(AU$6:AU159,"&gt;0")+1,0)</f>
        <v>0</v>
      </c>
      <c r="BE160" s="15">
        <v>2</v>
      </c>
      <c r="BF160" s="15" t="s">
        <v>101</v>
      </c>
      <c r="BG160" s="18">
        <f t="shared" ref="BG160:BR160" si="318">IF(BG159+BT159&gt;$AJ$27,1,0)</f>
        <v>0</v>
      </c>
      <c r="BH160" s="18">
        <f t="shared" si="318"/>
        <v>0</v>
      </c>
      <c r="BI160" s="18">
        <f t="shared" si="318"/>
        <v>0</v>
      </c>
      <c r="BJ160" s="18">
        <f t="shared" si="318"/>
        <v>0</v>
      </c>
      <c r="BK160" s="18">
        <f t="shared" si="318"/>
        <v>0</v>
      </c>
      <c r="BL160" s="18">
        <f t="shared" si="318"/>
        <v>0</v>
      </c>
      <c r="BM160" s="18">
        <f t="shared" si="318"/>
        <v>0</v>
      </c>
      <c r="BN160" s="18">
        <f t="shared" si="318"/>
        <v>0</v>
      </c>
      <c r="BO160" s="18">
        <f t="shared" si="318"/>
        <v>0</v>
      </c>
      <c r="BP160" s="18">
        <f t="shared" si="318"/>
        <v>0</v>
      </c>
      <c r="BQ160" s="18">
        <f t="shared" si="318"/>
        <v>0</v>
      </c>
      <c r="BR160" s="18">
        <f t="shared" si="318"/>
        <v>0</v>
      </c>
      <c r="BT160" s="18"/>
      <c r="BU160" s="18"/>
      <c r="BV160" s="18"/>
      <c r="BW160" s="18"/>
      <c r="BX160" s="18"/>
      <c r="BY160" s="18"/>
      <c r="BZ160" s="18"/>
      <c r="CA160" s="18"/>
      <c r="CB160" s="18"/>
      <c r="CC160" s="18"/>
      <c r="CD160" s="18"/>
      <c r="CE160" s="18"/>
    </row>
    <row r="161" spans="1:98">
      <c r="A161" s="464"/>
      <c r="B161" s="467"/>
      <c r="C161" s="472"/>
      <c r="D161" s="473"/>
      <c r="E161" s="471"/>
      <c r="F161" s="467"/>
      <c r="G161" s="206" t="s">
        <v>551</v>
      </c>
      <c r="H161" s="207"/>
      <c r="I161" s="208"/>
      <c r="J161" s="208"/>
      <c r="K161" s="208"/>
      <c r="L161" s="208"/>
      <c r="M161" s="208"/>
      <c r="N161" s="208"/>
      <c r="O161" s="208"/>
      <c r="P161" s="208"/>
      <c r="Q161" s="208"/>
      <c r="R161" s="208"/>
      <c r="S161" s="208"/>
      <c r="T161" s="209">
        <f t="shared" si="263"/>
        <v>0</v>
      </c>
      <c r="U161" s="210"/>
      <c r="V161" s="211"/>
      <c r="W161" s="211"/>
      <c r="X161" s="211"/>
      <c r="Y161" s="211"/>
      <c r="Z161" s="211"/>
      <c r="AA161" s="211"/>
      <c r="AB161" s="211"/>
      <c r="AC161" s="211"/>
      <c r="AD161" s="211"/>
      <c r="AE161" s="211"/>
      <c r="AF161" s="211"/>
      <c r="AG161" s="209">
        <f t="shared" si="266"/>
        <v>0</v>
      </c>
      <c r="AN161" s="15">
        <v>5</v>
      </c>
      <c r="AO161" s="15">
        <v>1</v>
      </c>
      <c r="AP161" s="15">
        <v>12</v>
      </c>
      <c r="AQ161" s="17">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15">
        <f ca="1">COUNTIF(INDIRECT("H"&amp;(ROW()+12*(($AN161-1)*3+$AO161)-ROW())/12+5):INDIRECT("S"&amp;(ROW()+12*(($AN161-1)*3+$AO161)-ROW())/12+5),AQ161)</f>
        <v>0</v>
      </c>
      <c r="AS161" s="17">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15">
        <f ca="1">COUNTIF(INDIRECT("U"&amp;(ROW()+12*(($AN161-1)*3+$AO161)-ROW())/12+5):INDIRECT("AF"&amp;(ROW()+12*(($AN161-1)*3+$AO161)-ROW())/12+5),AS161)</f>
        <v>0</v>
      </c>
      <c r="AU161" s="15">
        <f ca="1">IF(AND(AQ161+AS161&gt;0,AR161+AT161&gt;0),COUNTIF(AU$6:AU160,"&gt;0")+1,0)</f>
        <v>0</v>
      </c>
      <c r="BE161" s="15">
        <v>3</v>
      </c>
      <c r="BF161" s="19"/>
      <c r="BG161" s="18"/>
      <c r="BH161" s="18"/>
      <c r="BI161" s="18"/>
      <c r="BJ161" s="18"/>
      <c r="BK161" s="18"/>
      <c r="BL161" s="18"/>
      <c r="BM161" s="18"/>
      <c r="BN161" s="18"/>
      <c r="BO161" s="18"/>
      <c r="BP161" s="18"/>
      <c r="BQ161" s="18"/>
      <c r="BR161" s="18"/>
      <c r="BT161" s="18"/>
      <c r="BU161" s="18"/>
      <c r="BV161" s="18"/>
      <c r="BW161" s="18"/>
      <c r="BX161" s="18"/>
      <c r="BY161" s="18"/>
      <c r="BZ161" s="18"/>
      <c r="CA161" s="18"/>
      <c r="CB161" s="18"/>
      <c r="CC161" s="18"/>
      <c r="CD161" s="18"/>
      <c r="CE161" s="18"/>
    </row>
    <row r="162" spans="1:98">
      <c r="A162" s="462">
        <v>53</v>
      </c>
      <c r="B162" s="465"/>
      <c r="C162" s="465"/>
      <c r="D162" s="465"/>
      <c r="E162" s="469"/>
      <c r="F162" s="465"/>
      <c r="G162" s="194" t="s">
        <v>104</v>
      </c>
      <c r="H162" s="195"/>
      <c r="I162" s="196" t="str">
        <f t="shared" ref="I162:S163" si="319">IF(H162="","",H162)</f>
        <v/>
      </c>
      <c r="J162" s="196" t="str">
        <f t="shared" si="319"/>
        <v/>
      </c>
      <c r="K162" s="196" t="str">
        <f t="shared" si="319"/>
        <v/>
      </c>
      <c r="L162" s="196" t="str">
        <f t="shared" si="319"/>
        <v/>
      </c>
      <c r="M162" s="196" t="str">
        <f t="shared" si="319"/>
        <v/>
      </c>
      <c r="N162" s="196" t="str">
        <f t="shared" si="319"/>
        <v/>
      </c>
      <c r="O162" s="196" t="str">
        <f t="shared" si="319"/>
        <v/>
      </c>
      <c r="P162" s="196" t="str">
        <f t="shared" si="319"/>
        <v/>
      </c>
      <c r="Q162" s="196" t="str">
        <f t="shared" si="319"/>
        <v/>
      </c>
      <c r="R162" s="196" t="str">
        <f t="shared" si="319"/>
        <v/>
      </c>
      <c r="S162" s="196" t="str">
        <f t="shared" si="319"/>
        <v/>
      </c>
      <c r="T162" s="197">
        <f t="shared" si="263"/>
        <v>0</v>
      </c>
      <c r="U162" s="198"/>
      <c r="V162" s="199" t="str">
        <f t="shared" ref="V162:AF163" si="320">IF(U162="","",U162)</f>
        <v/>
      </c>
      <c r="W162" s="199" t="str">
        <f t="shared" si="320"/>
        <v/>
      </c>
      <c r="X162" s="199" t="str">
        <f t="shared" si="320"/>
        <v/>
      </c>
      <c r="Y162" s="199" t="str">
        <f t="shared" si="320"/>
        <v/>
      </c>
      <c r="Z162" s="199" t="str">
        <f t="shared" si="320"/>
        <v/>
      </c>
      <c r="AA162" s="199" t="str">
        <f t="shared" si="320"/>
        <v/>
      </c>
      <c r="AB162" s="199" t="str">
        <f t="shared" si="320"/>
        <v/>
      </c>
      <c r="AC162" s="199" t="str">
        <f t="shared" si="320"/>
        <v/>
      </c>
      <c r="AD162" s="199" t="str">
        <f t="shared" si="320"/>
        <v/>
      </c>
      <c r="AE162" s="199" t="str">
        <f t="shared" si="320"/>
        <v/>
      </c>
      <c r="AF162" s="199" t="str">
        <f t="shared" si="320"/>
        <v/>
      </c>
      <c r="AG162" s="197">
        <f t="shared" si="266"/>
        <v>0</v>
      </c>
      <c r="AN162" s="15">
        <v>5</v>
      </c>
      <c r="AO162" s="15">
        <v>2</v>
      </c>
      <c r="AP162" s="15">
        <v>1</v>
      </c>
      <c r="AQ162" s="17">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15">
        <f ca="1">COUNTIF(INDIRECT("H"&amp;(ROW()+12*(($AN162-1)*3+$AO162)-ROW())/12+5):INDIRECT("S"&amp;(ROW()+12*(($AN162-1)*3+$AO162)-ROW())/12+5),AQ162)</f>
        <v>0</v>
      </c>
      <c r="AS162" s="17">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15">
        <f ca="1">COUNTIF(INDIRECT("U"&amp;(ROW()+12*(($AN162-1)*3+$AO162)-ROW())/12+5):INDIRECT("AF"&amp;(ROW()+12*(($AN162-1)*3+$AO162)-ROW())/12+5),AS162)</f>
        <v>0</v>
      </c>
      <c r="AU162" s="15">
        <f ca="1">IF(AND(AQ162+AS162&gt;0,AR162+AT162&gt;0),COUNTIF(AU$6:AU161,"&gt;0")+1,0)</f>
        <v>0</v>
      </c>
      <c r="BE162" s="15">
        <v>1</v>
      </c>
      <c r="BG162" s="18">
        <f t="shared" ref="BG162:BR162" si="321">SUM(H162:H163)</f>
        <v>0</v>
      </c>
      <c r="BH162" s="18">
        <f t="shared" si="321"/>
        <v>0</v>
      </c>
      <c r="BI162" s="18">
        <f t="shared" si="321"/>
        <v>0</v>
      </c>
      <c r="BJ162" s="18">
        <f t="shared" si="321"/>
        <v>0</v>
      </c>
      <c r="BK162" s="18">
        <f t="shared" si="321"/>
        <v>0</v>
      </c>
      <c r="BL162" s="18">
        <f t="shared" si="321"/>
        <v>0</v>
      </c>
      <c r="BM162" s="18">
        <f t="shared" si="321"/>
        <v>0</v>
      </c>
      <c r="BN162" s="18">
        <f t="shared" si="321"/>
        <v>0</v>
      </c>
      <c r="BO162" s="18">
        <f t="shared" si="321"/>
        <v>0</v>
      </c>
      <c r="BP162" s="18">
        <f t="shared" si="321"/>
        <v>0</v>
      </c>
      <c r="BQ162" s="18">
        <f t="shared" si="321"/>
        <v>0</v>
      </c>
      <c r="BR162" s="18">
        <f t="shared" si="321"/>
        <v>0</v>
      </c>
      <c r="BT162" s="18">
        <f t="shared" ref="BT162:CE162" si="322">SUM(U162:U163)</f>
        <v>0</v>
      </c>
      <c r="BU162" s="18">
        <f t="shared" si="322"/>
        <v>0</v>
      </c>
      <c r="BV162" s="18">
        <f t="shared" si="322"/>
        <v>0</v>
      </c>
      <c r="BW162" s="18">
        <f t="shared" si="322"/>
        <v>0</v>
      </c>
      <c r="BX162" s="18">
        <f t="shared" si="322"/>
        <v>0</v>
      </c>
      <c r="BY162" s="18">
        <f t="shared" si="322"/>
        <v>0</v>
      </c>
      <c r="BZ162" s="18">
        <f t="shared" si="322"/>
        <v>0</v>
      </c>
      <c r="CA162" s="18">
        <f t="shared" si="322"/>
        <v>0</v>
      </c>
      <c r="CB162" s="18">
        <f t="shared" si="322"/>
        <v>0</v>
      </c>
      <c r="CC162" s="18">
        <f t="shared" si="322"/>
        <v>0</v>
      </c>
      <c r="CD162" s="18">
        <f t="shared" si="322"/>
        <v>0</v>
      </c>
      <c r="CE162" s="18">
        <f t="shared" si="322"/>
        <v>0</v>
      </c>
      <c r="CH162" s="19" t="s">
        <v>103</v>
      </c>
      <c r="CI162" s="18">
        <f t="shared" ref="CI162:CT162" si="323">IF(OR($D162="副園長",$D162="教頭",$D162="主任保育士",$D162="主幹教諭",$D162="主幹保育教諭"),0,BG162)</f>
        <v>0</v>
      </c>
      <c r="CJ162" s="18">
        <f t="shared" si="323"/>
        <v>0</v>
      </c>
      <c r="CK162" s="18">
        <f t="shared" si="323"/>
        <v>0</v>
      </c>
      <c r="CL162" s="18">
        <f t="shared" si="323"/>
        <v>0</v>
      </c>
      <c r="CM162" s="18">
        <f t="shared" si="323"/>
        <v>0</v>
      </c>
      <c r="CN162" s="18">
        <f t="shared" si="323"/>
        <v>0</v>
      </c>
      <c r="CO162" s="18">
        <f t="shared" si="323"/>
        <v>0</v>
      </c>
      <c r="CP162" s="18">
        <f t="shared" si="323"/>
        <v>0</v>
      </c>
      <c r="CQ162" s="18">
        <f t="shared" si="323"/>
        <v>0</v>
      </c>
      <c r="CR162" s="18">
        <f t="shared" si="323"/>
        <v>0</v>
      </c>
      <c r="CS162" s="18">
        <f t="shared" si="323"/>
        <v>0</v>
      </c>
      <c r="CT162" s="18">
        <f t="shared" si="323"/>
        <v>0</v>
      </c>
    </row>
    <row r="163" spans="1:98">
      <c r="A163" s="463"/>
      <c r="B163" s="466"/>
      <c r="C163" s="468"/>
      <c r="D163" s="468"/>
      <c r="E163" s="470"/>
      <c r="F163" s="466"/>
      <c r="G163" s="200" t="s">
        <v>102</v>
      </c>
      <c r="H163" s="201"/>
      <c r="I163" s="202" t="str">
        <f t="shared" si="319"/>
        <v/>
      </c>
      <c r="J163" s="202" t="str">
        <f t="shared" si="319"/>
        <v/>
      </c>
      <c r="K163" s="202" t="str">
        <f t="shared" si="319"/>
        <v/>
      </c>
      <c r="L163" s="202" t="str">
        <f t="shared" si="319"/>
        <v/>
      </c>
      <c r="M163" s="202" t="str">
        <f t="shared" si="319"/>
        <v/>
      </c>
      <c r="N163" s="202" t="str">
        <f t="shared" si="319"/>
        <v/>
      </c>
      <c r="O163" s="202" t="str">
        <f t="shared" si="319"/>
        <v/>
      </c>
      <c r="P163" s="202" t="str">
        <f t="shared" si="319"/>
        <v/>
      </c>
      <c r="Q163" s="202" t="str">
        <f t="shared" si="319"/>
        <v/>
      </c>
      <c r="R163" s="202" t="str">
        <f t="shared" si="319"/>
        <v/>
      </c>
      <c r="S163" s="202" t="str">
        <f t="shared" si="319"/>
        <v/>
      </c>
      <c r="T163" s="203">
        <f t="shared" si="263"/>
        <v>0</v>
      </c>
      <c r="U163" s="204"/>
      <c r="V163" s="205" t="str">
        <f t="shared" si="320"/>
        <v/>
      </c>
      <c r="W163" s="205" t="str">
        <f t="shared" si="320"/>
        <v/>
      </c>
      <c r="X163" s="205" t="str">
        <f t="shared" si="320"/>
        <v/>
      </c>
      <c r="Y163" s="205" t="str">
        <f t="shared" si="320"/>
        <v/>
      </c>
      <c r="Z163" s="205" t="str">
        <f t="shared" si="320"/>
        <v/>
      </c>
      <c r="AA163" s="205" t="str">
        <f t="shared" si="320"/>
        <v/>
      </c>
      <c r="AB163" s="205" t="str">
        <f t="shared" si="320"/>
        <v/>
      </c>
      <c r="AC163" s="205" t="str">
        <f t="shared" si="320"/>
        <v/>
      </c>
      <c r="AD163" s="205" t="str">
        <f t="shared" si="320"/>
        <v/>
      </c>
      <c r="AE163" s="205" t="str">
        <f t="shared" si="320"/>
        <v/>
      </c>
      <c r="AF163" s="205" t="str">
        <f t="shared" si="320"/>
        <v/>
      </c>
      <c r="AG163" s="203">
        <f t="shared" si="266"/>
        <v>0</v>
      </c>
      <c r="AN163" s="15">
        <v>5</v>
      </c>
      <c r="AO163" s="15">
        <v>2</v>
      </c>
      <c r="AP163" s="15">
        <v>2</v>
      </c>
      <c r="AQ163" s="17">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15">
        <f ca="1">COUNTIF(INDIRECT("H"&amp;(ROW()+12*(($AN163-1)*3+$AO163)-ROW())/12+5):INDIRECT("S"&amp;(ROW()+12*(($AN163-1)*3+$AO163)-ROW())/12+5),AQ163)</f>
        <v>0</v>
      </c>
      <c r="AS163" s="17">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15">
        <f ca="1">COUNTIF(INDIRECT("U"&amp;(ROW()+12*(($AN163-1)*3+$AO163)-ROW())/12+5):INDIRECT("AF"&amp;(ROW()+12*(($AN163-1)*3+$AO163)-ROW())/12+5),AS163)</f>
        <v>0</v>
      </c>
      <c r="AU163" s="15">
        <f ca="1">IF(AND(AQ163+AS163&gt;0,AR163+AT163&gt;0),COUNTIF(AU$6:AU162,"&gt;0")+1,0)</f>
        <v>0</v>
      </c>
      <c r="BE163" s="15">
        <v>2</v>
      </c>
      <c r="BF163" s="15" t="s">
        <v>101</v>
      </c>
      <c r="BG163" s="18">
        <f t="shared" ref="BG163:BR163" si="324">IF(BG162+BT162&gt;$AJ$27,1,0)</f>
        <v>0</v>
      </c>
      <c r="BH163" s="18">
        <f t="shared" si="324"/>
        <v>0</v>
      </c>
      <c r="BI163" s="18">
        <f t="shared" si="324"/>
        <v>0</v>
      </c>
      <c r="BJ163" s="18">
        <f t="shared" si="324"/>
        <v>0</v>
      </c>
      <c r="BK163" s="18">
        <f t="shared" si="324"/>
        <v>0</v>
      </c>
      <c r="BL163" s="18">
        <f t="shared" si="324"/>
        <v>0</v>
      </c>
      <c r="BM163" s="18">
        <f t="shared" si="324"/>
        <v>0</v>
      </c>
      <c r="BN163" s="18">
        <f t="shared" si="324"/>
        <v>0</v>
      </c>
      <c r="BO163" s="18">
        <f t="shared" si="324"/>
        <v>0</v>
      </c>
      <c r="BP163" s="18">
        <f t="shared" si="324"/>
        <v>0</v>
      </c>
      <c r="BQ163" s="18">
        <f t="shared" si="324"/>
        <v>0</v>
      </c>
      <c r="BR163" s="18">
        <f t="shared" si="324"/>
        <v>0</v>
      </c>
      <c r="BT163" s="18"/>
      <c r="BU163" s="18"/>
      <c r="BV163" s="18"/>
      <c r="BW163" s="18"/>
      <c r="BX163" s="18"/>
      <c r="BY163" s="18"/>
      <c r="BZ163" s="18"/>
      <c r="CA163" s="18"/>
      <c r="CB163" s="18"/>
      <c r="CC163" s="18"/>
      <c r="CD163" s="18"/>
      <c r="CE163" s="18"/>
    </row>
    <row r="164" spans="1:98">
      <c r="A164" s="464"/>
      <c r="B164" s="467"/>
      <c r="C164" s="472"/>
      <c r="D164" s="473"/>
      <c r="E164" s="471"/>
      <c r="F164" s="467"/>
      <c r="G164" s="206" t="s">
        <v>551</v>
      </c>
      <c r="H164" s="207"/>
      <c r="I164" s="208"/>
      <c r="J164" s="208"/>
      <c r="K164" s="208"/>
      <c r="L164" s="208"/>
      <c r="M164" s="208"/>
      <c r="N164" s="208"/>
      <c r="O164" s="208"/>
      <c r="P164" s="208"/>
      <c r="Q164" s="208"/>
      <c r="R164" s="208"/>
      <c r="S164" s="208"/>
      <c r="T164" s="209">
        <f t="shared" si="263"/>
        <v>0</v>
      </c>
      <c r="U164" s="210"/>
      <c r="V164" s="211"/>
      <c r="W164" s="211"/>
      <c r="X164" s="211"/>
      <c r="Y164" s="211"/>
      <c r="Z164" s="211"/>
      <c r="AA164" s="211"/>
      <c r="AB164" s="211"/>
      <c r="AC164" s="211"/>
      <c r="AD164" s="211"/>
      <c r="AE164" s="211"/>
      <c r="AF164" s="211"/>
      <c r="AG164" s="209">
        <f t="shared" si="266"/>
        <v>0</v>
      </c>
      <c r="AN164" s="15">
        <v>5</v>
      </c>
      <c r="AO164" s="15">
        <v>2</v>
      </c>
      <c r="AP164" s="15">
        <v>3</v>
      </c>
      <c r="AQ164" s="17">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15">
        <f ca="1">COUNTIF(INDIRECT("H"&amp;(ROW()+12*(($AN164-1)*3+$AO164)-ROW())/12+5):INDIRECT("S"&amp;(ROW()+12*(($AN164-1)*3+$AO164)-ROW())/12+5),AQ164)</f>
        <v>0</v>
      </c>
      <c r="AS164" s="17">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15">
        <f ca="1">COUNTIF(INDIRECT("U"&amp;(ROW()+12*(($AN164-1)*3+$AO164)-ROW())/12+5):INDIRECT("AF"&amp;(ROW()+12*(($AN164-1)*3+$AO164)-ROW())/12+5),AS164)</f>
        <v>0</v>
      </c>
      <c r="AU164" s="15">
        <f ca="1">IF(AND(AQ164+AS164&gt;0,AR164+AT164&gt;0),COUNTIF(AU$6:AU163,"&gt;0")+1,0)</f>
        <v>0</v>
      </c>
      <c r="BE164" s="15">
        <v>3</v>
      </c>
      <c r="BF164" s="19"/>
      <c r="BG164" s="18"/>
      <c r="BH164" s="18"/>
      <c r="BI164" s="18"/>
      <c r="BJ164" s="18"/>
      <c r="BK164" s="18"/>
      <c r="BL164" s="18"/>
      <c r="BM164" s="18"/>
      <c r="BN164" s="18"/>
      <c r="BO164" s="18"/>
      <c r="BP164" s="18"/>
      <c r="BQ164" s="18"/>
      <c r="BR164" s="18"/>
      <c r="BT164" s="18"/>
      <c r="BU164" s="18"/>
      <c r="BV164" s="18"/>
      <c r="BW164" s="18"/>
      <c r="BX164" s="18"/>
      <c r="BY164" s="18"/>
      <c r="BZ164" s="18"/>
      <c r="CA164" s="18"/>
      <c r="CB164" s="18"/>
      <c r="CC164" s="18"/>
      <c r="CD164" s="18"/>
      <c r="CE164" s="18"/>
    </row>
    <row r="165" spans="1:98">
      <c r="A165" s="462">
        <v>54</v>
      </c>
      <c r="B165" s="465"/>
      <c r="C165" s="465"/>
      <c r="D165" s="465"/>
      <c r="E165" s="469"/>
      <c r="F165" s="465"/>
      <c r="G165" s="194" t="s">
        <v>104</v>
      </c>
      <c r="H165" s="195"/>
      <c r="I165" s="196" t="str">
        <f t="shared" ref="I165:S166" si="325">IF(H165="","",H165)</f>
        <v/>
      </c>
      <c r="J165" s="196" t="str">
        <f t="shared" si="325"/>
        <v/>
      </c>
      <c r="K165" s="196" t="str">
        <f t="shared" si="325"/>
        <v/>
      </c>
      <c r="L165" s="196" t="str">
        <f t="shared" si="325"/>
        <v/>
      </c>
      <c r="M165" s="196" t="str">
        <f t="shared" si="325"/>
        <v/>
      </c>
      <c r="N165" s="196" t="str">
        <f t="shared" si="325"/>
        <v/>
      </c>
      <c r="O165" s="196" t="str">
        <f t="shared" si="325"/>
        <v/>
      </c>
      <c r="P165" s="196" t="str">
        <f t="shared" si="325"/>
        <v/>
      </c>
      <c r="Q165" s="196" t="str">
        <f t="shared" si="325"/>
        <v/>
      </c>
      <c r="R165" s="196" t="str">
        <f t="shared" si="325"/>
        <v/>
      </c>
      <c r="S165" s="196" t="str">
        <f t="shared" si="325"/>
        <v/>
      </c>
      <c r="T165" s="197">
        <f t="shared" si="263"/>
        <v>0</v>
      </c>
      <c r="U165" s="198"/>
      <c r="V165" s="199" t="str">
        <f t="shared" ref="V165:AF166" si="326">IF(U165="","",U165)</f>
        <v/>
      </c>
      <c r="W165" s="199" t="str">
        <f t="shared" si="326"/>
        <v/>
      </c>
      <c r="X165" s="199" t="str">
        <f t="shared" si="326"/>
        <v/>
      </c>
      <c r="Y165" s="199" t="str">
        <f t="shared" si="326"/>
        <v/>
      </c>
      <c r="Z165" s="199" t="str">
        <f t="shared" si="326"/>
        <v/>
      </c>
      <c r="AA165" s="199" t="str">
        <f t="shared" si="326"/>
        <v/>
      </c>
      <c r="AB165" s="199" t="str">
        <f t="shared" si="326"/>
        <v/>
      </c>
      <c r="AC165" s="199" t="str">
        <f t="shared" si="326"/>
        <v/>
      </c>
      <c r="AD165" s="199" t="str">
        <f t="shared" si="326"/>
        <v/>
      </c>
      <c r="AE165" s="199" t="str">
        <f t="shared" si="326"/>
        <v/>
      </c>
      <c r="AF165" s="199" t="str">
        <f t="shared" si="326"/>
        <v/>
      </c>
      <c r="AG165" s="197">
        <f t="shared" si="266"/>
        <v>0</v>
      </c>
      <c r="AN165" s="15">
        <v>5</v>
      </c>
      <c r="AO165" s="15">
        <v>2</v>
      </c>
      <c r="AP165" s="15">
        <v>4</v>
      </c>
      <c r="AQ165" s="17">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15">
        <f ca="1">COUNTIF(INDIRECT("H"&amp;(ROW()+12*(($AN165-1)*3+$AO165)-ROW())/12+5):INDIRECT("S"&amp;(ROW()+12*(($AN165-1)*3+$AO165)-ROW())/12+5),AQ165)</f>
        <v>0</v>
      </c>
      <c r="AS165" s="17">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15">
        <f ca="1">COUNTIF(INDIRECT("U"&amp;(ROW()+12*(($AN165-1)*3+$AO165)-ROW())/12+5):INDIRECT("AF"&amp;(ROW()+12*(($AN165-1)*3+$AO165)-ROW())/12+5),AS165)</f>
        <v>0</v>
      </c>
      <c r="AU165" s="15">
        <f ca="1">IF(AND(AQ165+AS165&gt;0,AR165+AT165&gt;0),COUNTIF(AU$6:AU164,"&gt;0")+1,0)</f>
        <v>0</v>
      </c>
      <c r="BE165" s="15">
        <v>1</v>
      </c>
      <c r="BG165" s="18">
        <f t="shared" ref="BG165:BR165" si="327">SUM(H165:H166)</f>
        <v>0</v>
      </c>
      <c r="BH165" s="18">
        <f t="shared" si="327"/>
        <v>0</v>
      </c>
      <c r="BI165" s="18">
        <f t="shared" si="327"/>
        <v>0</v>
      </c>
      <c r="BJ165" s="18">
        <f t="shared" si="327"/>
        <v>0</v>
      </c>
      <c r="BK165" s="18">
        <f t="shared" si="327"/>
        <v>0</v>
      </c>
      <c r="BL165" s="18">
        <f t="shared" si="327"/>
        <v>0</v>
      </c>
      <c r="BM165" s="18">
        <f t="shared" si="327"/>
        <v>0</v>
      </c>
      <c r="BN165" s="18">
        <f t="shared" si="327"/>
        <v>0</v>
      </c>
      <c r="BO165" s="18">
        <f t="shared" si="327"/>
        <v>0</v>
      </c>
      <c r="BP165" s="18">
        <f t="shared" si="327"/>
        <v>0</v>
      </c>
      <c r="BQ165" s="18">
        <f t="shared" si="327"/>
        <v>0</v>
      </c>
      <c r="BR165" s="18">
        <f t="shared" si="327"/>
        <v>0</v>
      </c>
      <c r="BT165" s="18">
        <f t="shared" ref="BT165:CE165" si="328">SUM(U165:U166)</f>
        <v>0</v>
      </c>
      <c r="BU165" s="18">
        <f t="shared" si="328"/>
        <v>0</v>
      </c>
      <c r="BV165" s="18">
        <f t="shared" si="328"/>
        <v>0</v>
      </c>
      <c r="BW165" s="18">
        <f t="shared" si="328"/>
        <v>0</v>
      </c>
      <c r="BX165" s="18">
        <f t="shared" si="328"/>
        <v>0</v>
      </c>
      <c r="BY165" s="18">
        <f t="shared" si="328"/>
        <v>0</v>
      </c>
      <c r="BZ165" s="18">
        <f t="shared" si="328"/>
        <v>0</v>
      </c>
      <c r="CA165" s="18">
        <f t="shared" si="328"/>
        <v>0</v>
      </c>
      <c r="CB165" s="18">
        <f t="shared" si="328"/>
        <v>0</v>
      </c>
      <c r="CC165" s="18">
        <f t="shared" si="328"/>
        <v>0</v>
      </c>
      <c r="CD165" s="18">
        <f t="shared" si="328"/>
        <v>0</v>
      </c>
      <c r="CE165" s="18">
        <f t="shared" si="328"/>
        <v>0</v>
      </c>
      <c r="CH165" s="19" t="s">
        <v>103</v>
      </c>
      <c r="CI165" s="18">
        <f t="shared" ref="CI165:CT165" si="329">IF(OR($D165="副園長",$D165="教頭",$D165="主任保育士",$D165="主幹教諭",$D165="主幹保育教諭"),0,BG165)</f>
        <v>0</v>
      </c>
      <c r="CJ165" s="18">
        <f t="shared" si="329"/>
        <v>0</v>
      </c>
      <c r="CK165" s="18">
        <f t="shared" si="329"/>
        <v>0</v>
      </c>
      <c r="CL165" s="18">
        <f t="shared" si="329"/>
        <v>0</v>
      </c>
      <c r="CM165" s="18">
        <f t="shared" si="329"/>
        <v>0</v>
      </c>
      <c r="CN165" s="18">
        <f t="shared" si="329"/>
        <v>0</v>
      </c>
      <c r="CO165" s="18">
        <f t="shared" si="329"/>
        <v>0</v>
      </c>
      <c r="CP165" s="18">
        <f t="shared" si="329"/>
        <v>0</v>
      </c>
      <c r="CQ165" s="18">
        <f t="shared" si="329"/>
        <v>0</v>
      </c>
      <c r="CR165" s="18">
        <f t="shared" si="329"/>
        <v>0</v>
      </c>
      <c r="CS165" s="18">
        <f t="shared" si="329"/>
        <v>0</v>
      </c>
      <c r="CT165" s="18">
        <f t="shared" si="329"/>
        <v>0</v>
      </c>
    </row>
    <row r="166" spans="1:98">
      <c r="A166" s="463"/>
      <c r="B166" s="466"/>
      <c r="C166" s="468"/>
      <c r="D166" s="468"/>
      <c r="E166" s="470"/>
      <c r="F166" s="466"/>
      <c r="G166" s="200" t="s">
        <v>102</v>
      </c>
      <c r="H166" s="201"/>
      <c r="I166" s="202" t="str">
        <f t="shared" si="325"/>
        <v/>
      </c>
      <c r="J166" s="202" t="str">
        <f t="shared" si="325"/>
        <v/>
      </c>
      <c r="K166" s="202" t="str">
        <f t="shared" si="325"/>
        <v/>
      </c>
      <c r="L166" s="202" t="str">
        <f t="shared" si="325"/>
        <v/>
      </c>
      <c r="M166" s="202" t="str">
        <f t="shared" si="325"/>
        <v/>
      </c>
      <c r="N166" s="202" t="str">
        <f t="shared" si="325"/>
        <v/>
      </c>
      <c r="O166" s="202" t="str">
        <f t="shared" si="325"/>
        <v/>
      </c>
      <c r="P166" s="202" t="str">
        <f t="shared" si="325"/>
        <v/>
      </c>
      <c r="Q166" s="202" t="str">
        <f t="shared" si="325"/>
        <v/>
      </c>
      <c r="R166" s="202" t="str">
        <f t="shared" si="325"/>
        <v/>
      </c>
      <c r="S166" s="202" t="str">
        <f t="shared" si="325"/>
        <v/>
      </c>
      <c r="T166" s="203">
        <f t="shared" si="263"/>
        <v>0</v>
      </c>
      <c r="U166" s="204"/>
      <c r="V166" s="205" t="str">
        <f t="shared" si="326"/>
        <v/>
      </c>
      <c r="W166" s="205" t="str">
        <f t="shared" si="326"/>
        <v/>
      </c>
      <c r="X166" s="205" t="str">
        <f t="shared" si="326"/>
        <v/>
      </c>
      <c r="Y166" s="205" t="str">
        <f t="shared" si="326"/>
        <v/>
      </c>
      <c r="Z166" s="205" t="str">
        <f t="shared" si="326"/>
        <v/>
      </c>
      <c r="AA166" s="205" t="str">
        <f t="shared" si="326"/>
        <v/>
      </c>
      <c r="AB166" s="205" t="str">
        <f t="shared" si="326"/>
        <v/>
      </c>
      <c r="AC166" s="205" t="str">
        <f t="shared" si="326"/>
        <v/>
      </c>
      <c r="AD166" s="205" t="str">
        <f t="shared" si="326"/>
        <v/>
      </c>
      <c r="AE166" s="205" t="str">
        <f t="shared" si="326"/>
        <v/>
      </c>
      <c r="AF166" s="205" t="str">
        <f t="shared" si="326"/>
        <v/>
      </c>
      <c r="AG166" s="203">
        <f t="shared" si="266"/>
        <v>0</v>
      </c>
      <c r="AN166" s="15">
        <v>5</v>
      </c>
      <c r="AO166" s="15">
        <v>2</v>
      </c>
      <c r="AP166" s="15">
        <v>5</v>
      </c>
      <c r="AQ166" s="17">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15">
        <f ca="1">COUNTIF(INDIRECT("H"&amp;(ROW()+12*(($AN166-1)*3+$AO166)-ROW())/12+5):INDIRECT("S"&amp;(ROW()+12*(($AN166-1)*3+$AO166)-ROW())/12+5),AQ166)</f>
        <v>0</v>
      </c>
      <c r="AS166" s="17">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15">
        <f ca="1">COUNTIF(INDIRECT("U"&amp;(ROW()+12*(($AN166-1)*3+$AO166)-ROW())/12+5):INDIRECT("AF"&amp;(ROW()+12*(($AN166-1)*3+$AO166)-ROW())/12+5),AS166)</f>
        <v>0</v>
      </c>
      <c r="AU166" s="15">
        <f ca="1">IF(AND(AQ166+AS166&gt;0,AR166+AT166&gt;0),COUNTIF(AU$6:AU165,"&gt;0")+1,0)</f>
        <v>0</v>
      </c>
      <c r="BE166" s="15">
        <v>2</v>
      </c>
      <c r="BF166" s="15" t="s">
        <v>101</v>
      </c>
      <c r="BG166" s="18">
        <f t="shared" ref="BG166:BR166" si="330">IF(BG165+BT165&gt;$AJ$27,1,0)</f>
        <v>0</v>
      </c>
      <c r="BH166" s="18">
        <f t="shared" si="330"/>
        <v>0</v>
      </c>
      <c r="BI166" s="18">
        <f t="shared" si="330"/>
        <v>0</v>
      </c>
      <c r="BJ166" s="18">
        <f t="shared" si="330"/>
        <v>0</v>
      </c>
      <c r="BK166" s="18">
        <f t="shared" si="330"/>
        <v>0</v>
      </c>
      <c r="BL166" s="18">
        <f t="shared" si="330"/>
        <v>0</v>
      </c>
      <c r="BM166" s="18">
        <f t="shared" si="330"/>
        <v>0</v>
      </c>
      <c r="BN166" s="18">
        <f t="shared" si="330"/>
        <v>0</v>
      </c>
      <c r="BO166" s="18">
        <f t="shared" si="330"/>
        <v>0</v>
      </c>
      <c r="BP166" s="18">
        <f t="shared" si="330"/>
        <v>0</v>
      </c>
      <c r="BQ166" s="18">
        <f t="shared" si="330"/>
        <v>0</v>
      </c>
      <c r="BR166" s="18">
        <f t="shared" si="330"/>
        <v>0</v>
      </c>
      <c r="BT166" s="18"/>
      <c r="BU166" s="18"/>
      <c r="BV166" s="18"/>
      <c r="BW166" s="18"/>
      <c r="BX166" s="18"/>
      <c r="BY166" s="18"/>
      <c r="BZ166" s="18"/>
      <c r="CA166" s="18"/>
      <c r="CB166" s="18"/>
      <c r="CC166" s="18"/>
      <c r="CD166" s="18"/>
      <c r="CE166" s="18"/>
    </row>
    <row r="167" spans="1:98">
      <c r="A167" s="464"/>
      <c r="B167" s="467"/>
      <c r="C167" s="472"/>
      <c r="D167" s="473"/>
      <c r="E167" s="471"/>
      <c r="F167" s="467"/>
      <c r="G167" s="206" t="s">
        <v>551</v>
      </c>
      <c r="H167" s="207"/>
      <c r="I167" s="208"/>
      <c r="J167" s="208"/>
      <c r="K167" s="208"/>
      <c r="L167" s="208"/>
      <c r="M167" s="208"/>
      <c r="N167" s="208"/>
      <c r="O167" s="208"/>
      <c r="P167" s="208"/>
      <c r="Q167" s="208"/>
      <c r="R167" s="208"/>
      <c r="S167" s="208"/>
      <c r="T167" s="209">
        <f t="shared" si="263"/>
        <v>0</v>
      </c>
      <c r="U167" s="210"/>
      <c r="V167" s="211"/>
      <c r="W167" s="211"/>
      <c r="X167" s="211"/>
      <c r="Y167" s="211"/>
      <c r="Z167" s="211"/>
      <c r="AA167" s="211"/>
      <c r="AB167" s="211"/>
      <c r="AC167" s="211"/>
      <c r="AD167" s="211"/>
      <c r="AE167" s="211"/>
      <c r="AF167" s="211"/>
      <c r="AG167" s="209">
        <f t="shared" si="266"/>
        <v>0</v>
      </c>
      <c r="AN167" s="15">
        <v>5</v>
      </c>
      <c r="AO167" s="15">
        <v>2</v>
      </c>
      <c r="AP167" s="15">
        <v>6</v>
      </c>
      <c r="AQ167" s="17">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15">
        <f ca="1">COUNTIF(INDIRECT("H"&amp;(ROW()+12*(($AN167-1)*3+$AO167)-ROW())/12+5):INDIRECT("S"&amp;(ROW()+12*(($AN167-1)*3+$AO167)-ROW())/12+5),AQ167)</f>
        <v>0</v>
      </c>
      <c r="AS167" s="17">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15">
        <f ca="1">COUNTIF(INDIRECT("U"&amp;(ROW()+12*(($AN167-1)*3+$AO167)-ROW())/12+5):INDIRECT("AF"&amp;(ROW()+12*(($AN167-1)*3+$AO167)-ROW())/12+5),AS167)</f>
        <v>0</v>
      </c>
      <c r="AU167" s="15">
        <f ca="1">IF(AND(AQ167+AS167&gt;0,AR167+AT167&gt;0),COUNTIF(AU$6:AU166,"&gt;0")+1,0)</f>
        <v>0</v>
      </c>
      <c r="BE167" s="15">
        <v>3</v>
      </c>
      <c r="BF167" s="19"/>
      <c r="BG167" s="18"/>
      <c r="BH167" s="18"/>
      <c r="BI167" s="18"/>
      <c r="BJ167" s="18"/>
      <c r="BK167" s="18"/>
      <c r="BL167" s="18"/>
      <c r="BM167" s="18"/>
      <c r="BN167" s="18"/>
      <c r="BO167" s="18"/>
      <c r="BP167" s="18"/>
      <c r="BQ167" s="18"/>
      <c r="BR167" s="18"/>
      <c r="BT167" s="18"/>
      <c r="BU167" s="18"/>
      <c r="BV167" s="18"/>
      <c r="BW167" s="18"/>
      <c r="BX167" s="18"/>
      <c r="BY167" s="18"/>
      <c r="BZ167" s="18"/>
      <c r="CA167" s="18"/>
      <c r="CB167" s="18"/>
      <c r="CC167" s="18"/>
      <c r="CD167" s="18"/>
      <c r="CE167" s="18"/>
    </row>
    <row r="168" spans="1:98">
      <c r="A168" s="462">
        <v>55</v>
      </c>
      <c r="B168" s="465"/>
      <c r="C168" s="465"/>
      <c r="D168" s="465"/>
      <c r="E168" s="469"/>
      <c r="F168" s="465"/>
      <c r="G168" s="194" t="s">
        <v>104</v>
      </c>
      <c r="H168" s="195"/>
      <c r="I168" s="196" t="str">
        <f t="shared" ref="I168:S169" si="331">IF(H168="","",H168)</f>
        <v/>
      </c>
      <c r="J168" s="196" t="str">
        <f t="shared" si="331"/>
        <v/>
      </c>
      <c r="K168" s="196" t="str">
        <f t="shared" si="331"/>
        <v/>
      </c>
      <c r="L168" s="196" t="str">
        <f t="shared" si="331"/>
        <v/>
      </c>
      <c r="M168" s="196" t="str">
        <f t="shared" si="331"/>
        <v/>
      </c>
      <c r="N168" s="196" t="str">
        <f t="shared" si="331"/>
        <v/>
      </c>
      <c r="O168" s="196" t="str">
        <f t="shared" si="331"/>
        <v/>
      </c>
      <c r="P168" s="196" t="str">
        <f t="shared" si="331"/>
        <v/>
      </c>
      <c r="Q168" s="196" t="str">
        <f t="shared" si="331"/>
        <v/>
      </c>
      <c r="R168" s="196" t="str">
        <f t="shared" si="331"/>
        <v/>
      </c>
      <c r="S168" s="196" t="str">
        <f t="shared" si="331"/>
        <v/>
      </c>
      <c r="T168" s="197">
        <f t="shared" si="263"/>
        <v>0</v>
      </c>
      <c r="U168" s="198"/>
      <c r="V168" s="199" t="str">
        <f t="shared" ref="V168:AF169" si="332">IF(U168="","",U168)</f>
        <v/>
      </c>
      <c r="W168" s="199" t="str">
        <f t="shared" si="332"/>
        <v/>
      </c>
      <c r="X168" s="199" t="str">
        <f t="shared" si="332"/>
        <v/>
      </c>
      <c r="Y168" s="199" t="str">
        <f t="shared" si="332"/>
        <v/>
      </c>
      <c r="Z168" s="199" t="str">
        <f t="shared" si="332"/>
        <v/>
      </c>
      <c r="AA168" s="199" t="str">
        <f t="shared" si="332"/>
        <v/>
      </c>
      <c r="AB168" s="199" t="str">
        <f t="shared" si="332"/>
        <v/>
      </c>
      <c r="AC168" s="199" t="str">
        <f t="shared" si="332"/>
        <v/>
      </c>
      <c r="AD168" s="199" t="str">
        <f t="shared" si="332"/>
        <v/>
      </c>
      <c r="AE168" s="199" t="str">
        <f t="shared" si="332"/>
        <v/>
      </c>
      <c r="AF168" s="199" t="str">
        <f t="shared" si="332"/>
        <v/>
      </c>
      <c r="AG168" s="197">
        <f t="shared" si="266"/>
        <v>0</v>
      </c>
      <c r="AN168" s="15">
        <v>5</v>
      </c>
      <c r="AO168" s="15">
        <v>2</v>
      </c>
      <c r="AP168" s="15">
        <v>7</v>
      </c>
      <c r="AQ168" s="17">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15">
        <f ca="1">COUNTIF(INDIRECT("H"&amp;(ROW()+12*(($AN168-1)*3+$AO168)-ROW())/12+5):INDIRECT("S"&amp;(ROW()+12*(($AN168-1)*3+$AO168)-ROW())/12+5),AQ168)</f>
        <v>0</v>
      </c>
      <c r="AS168" s="17">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15">
        <f ca="1">COUNTIF(INDIRECT("U"&amp;(ROW()+12*(($AN168-1)*3+$AO168)-ROW())/12+5):INDIRECT("AF"&amp;(ROW()+12*(($AN168-1)*3+$AO168)-ROW())/12+5),AS168)</f>
        <v>0</v>
      </c>
      <c r="AU168" s="15">
        <f ca="1">IF(AND(AQ168+AS168&gt;0,AR168+AT168&gt;0),COUNTIF(AU$6:AU167,"&gt;0")+1,0)</f>
        <v>0</v>
      </c>
      <c r="BE168" s="15">
        <v>1</v>
      </c>
      <c r="BG168" s="18">
        <f t="shared" ref="BG168:BR168" si="333">SUM(H168:H169)</f>
        <v>0</v>
      </c>
      <c r="BH168" s="18">
        <f t="shared" si="333"/>
        <v>0</v>
      </c>
      <c r="BI168" s="18">
        <f t="shared" si="333"/>
        <v>0</v>
      </c>
      <c r="BJ168" s="18">
        <f t="shared" si="333"/>
        <v>0</v>
      </c>
      <c r="BK168" s="18">
        <f t="shared" si="333"/>
        <v>0</v>
      </c>
      <c r="BL168" s="18">
        <f t="shared" si="333"/>
        <v>0</v>
      </c>
      <c r="BM168" s="18">
        <f t="shared" si="333"/>
        <v>0</v>
      </c>
      <c r="BN168" s="18">
        <f t="shared" si="333"/>
        <v>0</v>
      </c>
      <c r="BO168" s="18">
        <f t="shared" si="333"/>
        <v>0</v>
      </c>
      <c r="BP168" s="18">
        <f t="shared" si="333"/>
        <v>0</v>
      </c>
      <c r="BQ168" s="18">
        <f t="shared" si="333"/>
        <v>0</v>
      </c>
      <c r="BR168" s="18">
        <f t="shared" si="333"/>
        <v>0</v>
      </c>
      <c r="BT168" s="18">
        <f t="shared" ref="BT168:CE168" si="334">SUM(U168:U169)</f>
        <v>0</v>
      </c>
      <c r="BU168" s="18">
        <f t="shared" si="334"/>
        <v>0</v>
      </c>
      <c r="BV168" s="18">
        <f t="shared" si="334"/>
        <v>0</v>
      </c>
      <c r="BW168" s="18">
        <f t="shared" si="334"/>
        <v>0</v>
      </c>
      <c r="BX168" s="18">
        <f t="shared" si="334"/>
        <v>0</v>
      </c>
      <c r="BY168" s="18">
        <f t="shared" si="334"/>
        <v>0</v>
      </c>
      <c r="BZ168" s="18">
        <f t="shared" si="334"/>
        <v>0</v>
      </c>
      <c r="CA168" s="18">
        <f t="shared" si="334"/>
        <v>0</v>
      </c>
      <c r="CB168" s="18">
        <f t="shared" si="334"/>
        <v>0</v>
      </c>
      <c r="CC168" s="18">
        <f t="shared" si="334"/>
        <v>0</v>
      </c>
      <c r="CD168" s="18">
        <f t="shared" si="334"/>
        <v>0</v>
      </c>
      <c r="CE168" s="18">
        <f t="shared" si="334"/>
        <v>0</v>
      </c>
      <c r="CH168" s="19" t="s">
        <v>103</v>
      </c>
      <c r="CI168" s="18">
        <f t="shared" ref="CI168:CT168" si="335">IF(OR($D168="副園長",$D168="教頭",$D168="主任保育士",$D168="主幹教諭",$D168="主幹保育教諭"),0,BG168)</f>
        <v>0</v>
      </c>
      <c r="CJ168" s="18">
        <f t="shared" si="335"/>
        <v>0</v>
      </c>
      <c r="CK168" s="18">
        <f t="shared" si="335"/>
        <v>0</v>
      </c>
      <c r="CL168" s="18">
        <f t="shared" si="335"/>
        <v>0</v>
      </c>
      <c r="CM168" s="18">
        <f t="shared" si="335"/>
        <v>0</v>
      </c>
      <c r="CN168" s="18">
        <f t="shared" si="335"/>
        <v>0</v>
      </c>
      <c r="CO168" s="18">
        <f t="shared" si="335"/>
        <v>0</v>
      </c>
      <c r="CP168" s="18">
        <f t="shared" si="335"/>
        <v>0</v>
      </c>
      <c r="CQ168" s="18">
        <f t="shared" si="335"/>
        <v>0</v>
      </c>
      <c r="CR168" s="18">
        <f t="shared" si="335"/>
        <v>0</v>
      </c>
      <c r="CS168" s="18">
        <f t="shared" si="335"/>
        <v>0</v>
      </c>
      <c r="CT168" s="18">
        <f t="shared" si="335"/>
        <v>0</v>
      </c>
    </row>
    <row r="169" spans="1:98">
      <c r="A169" s="463"/>
      <c r="B169" s="466"/>
      <c r="C169" s="468"/>
      <c r="D169" s="468"/>
      <c r="E169" s="470"/>
      <c r="F169" s="466"/>
      <c r="G169" s="200" t="s">
        <v>102</v>
      </c>
      <c r="H169" s="201"/>
      <c r="I169" s="202" t="str">
        <f t="shared" si="331"/>
        <v/>
      </c>
      <c r="J169" s="202" t="str">
        <f t="shared" si="331"/>
        <v/>
      </c>
      <c r="K169" s="202" t="str">
        <f t="shared" si="331"/>
        <v/>
      </c>
      <c r="L169" s="202" t="str">
        <f t="shared" si="331"/>
        <v/>
      </c>
      <c r="M169" s="202" t="str">
        <f t="shared" si="331"/>
        <v/>
      </c>
      <c r="N169" s="202" t="str">
        <f t="shared" si="331"/>
        <v/>
      </c>
      <c r="O169" s="202" t="str">
        <f t="shared" si="331"/>
        <v/>
      </c>
      <c r="P169" s="202" t="str">
        <f t="shared" si="331"/>
        <v/>
      </c>
      <c r="Q169" s="202" t="str">
        <f t="shared" si="331"/>
        <v/>
      </c>
      <c r="R169" s="202" t="str">
        <f t="shared" si="331"/>
        <v/>
      </c>
      <c r="S169" s="202" t="str">
        <f t="shared" si="331"/>
        <v/>
      </c>
      <c r="T169" s="203">
        <f t="shared" si="263"/>
        <v>0</v>
      </c>
      <c r="U169" s="204"/>
      <c r="V169" s="205" t="str">
        <f t="shared" si="332"/>
        <v/>
      </c>
      <c r="W169" s="205" t="str">
        <f t="shared" si="332"/>
        <v/>
      </c>
      <c r="X169" s="205" t="str">
        <f t="shared" si="332"/>
        <v/>
      </c>
      <c r="Y169" s="205" t="str">
        <f t="shared" si="332"/>
        <v/>
      </c>
      <c r="Z169" s="205" t="str">
        <f t="shared" si="332"/>
        <v/>
      </c>
      <c r="AA169" s="205" t="str">
        <f t="shared" si="332"/>
        <v/>
      </c>
      <c r="AB169" s="205" t="str">
        <f t="shared" si="332"/>
        <v/>
      </c>
      <c r="AC169" s="205" t="str">
        <f t="shared" si="332"/>
        <v/>
      </c>
      <c r="AD169" s="205" t="str">
        <f t="shared" si="332"/>
        <v/>
      </c>
      <c r="AE169" s="205" t="str">
        <f t="shared" si="332"/>
        <v/>
      </c>
      <c r="AF169" s="205" t="str">
        <f t="shared" si="332"/>
        <v/>
      </c>
      <c r="AG169" s="203">
        <f t="shared" si="266"/>
        <v>0</v>
      </c>
      <c r="AN169" s="15">
        <v>5</v>
      </c>
      <c r="AO169" s="15">
        <v>2</v>
      </c>
      <c r="AP169" s="15">
        <v>8</v>
      </c>
      <c r="AQ169" s="17">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15">
        <f ca="1">COUNTIF(INDIRECT("H"&amp;(ROW()+12*(($AN169-1)*3+$AO169)-ROW())/12+5):INDIRECT("S"&amp;(ROW()+12*(($AN169-1)*3+$AO169)-ROW())/12+5),AQ169)</f>
        <v>0</v>
      </c>
      <c r="AS169" s="17">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15">
        <f ca="1">COUNTIF(INDIRECT("U"&amp;(ROW()+12*(($AN169-1)*3+$AO169)-ROW())/12+5):INDIRECT("AF"&amp;(ROW()+12*(($AN169-1)*3+$AO169)-ROW())/12+5),AS169)</f>
        <v>0</v>
      </c>
      <c r="AU169" s="15">
        <f ca="1">IF(AND(AQ169+AS169&gt;0,AR169+AT169&gt;0),COUNTIF(AU$6:AU168,"&gt;0")+1,0)</f>
        <v>0</v>
      </c>
      <c r="BE169" s="15">
        <v>2</v>
      </c>
      <c r="BF169" s="15" t="s">
        <v>101</v>
      </c>
      <c r="BG169" s="18">
        <f t="shared" ref="BG169:BR169" si="336">IF(BG168+BT168&gt;$AJ$27,1,0)</f>
        <v>0</v>
      </c>
      <c r="BH169" s="18">
        <f t="shared" si="336"/>
        <v>0</v>
      </c>
      <c r="BI169" s="18">
        <f t="shared" si="336"/>
        <v>0</v>
      </c>
      <c r="BJ169" s="18">
        <f t="shared" si="336"/>
        <v>0</v>
      </c>
      <c r="BK169" s="18">
        <f t="shared" si="336"/>
        <v>0</v>
      </c>
      <c r="BL169" s="18">
        <f t="shared" si="336"/>
        <v>0</v>
      </c>
      <c r="BM169" s="18">
        <f t="shared" si="336"/>
        <v>0</v>
      </c>
      <c r="BN169" s="18">
        <f t="shared" si="336"/>
        <v>0</v>
      </c>
      <c r="BO169" s="18">
        <f t="shared" si="336"/>
        <v>0</v>
      </c>
      <c r="BP169" s="18">
        <f t="shared" si="336"/>
        <v>0</v>
      </c>
      <c r="BQ169" s="18">
        <f t="shared" si="336"/>
        <v>0</v>
      </c>
      <c r="BR169" s="18">
        <f t="shared" si="336"/>
        <v>0</v>
      </c>
      <c r="BT169" s="18"/>
      <c r="BU169" s="18"/>
      <c r="BV169" s="18"/>
      <c r="BW169" s="18"/>
      <c r="BX169" s="18"/>
      <c r="BY169" s="18"/>
      <c r="BZ169" s="18"/>
      <c r="CA169" s="18"/>
      <c r="CB169" s="18"/>
      <c r="CC169" s="18"/>
      <c r="CD169" s="18"/>
      <c r="CE169" s="18"/>
    </row>
    <row r="170" spans="1:98">
      <c r="A170" s="464"/>
      <c r="B170" s="467"/>
      <c r="C170" s="472"/>
      <c r="D170" s="473"/>
      <c r="E170" s="471"/>
      <c r="F170" s="467"/>
      <c r="G170" s="206" t="s">
        <v>551</v>
      </c>
      <c r="H170" s="207"/>
      <c r="I170" s="208"/>
      <c r="J170" s="208"/>
      <c r="K170" s="208"/>
      <c r="L170" s="208"/>
      <c r="M170" s="208"/>
      <c r="N170" s="208"/>
      <c r="O170" s="208"/>
      <c r="P170" s="208"/>
      <c r="Q170" s="208"/>
      <c r="R170" s="208"/>
      <c r="S170" s="208"/>
      <c r="T170" s="209">
        <f t="shared" si="263"/>
        <v>0</v>
      </c>
      <c r="U170" s="210"/>
      <c r="V170" s="211"/>
      <c r="W170" s="211"/>
      <c r="X170" s="211"/>
      <c r="Y170" s="211"/>
      <c r="Z170" s="211"/>
      <c r="AA170" s="211"/>
      <c r="AB170" s="211"/>
      <c r="AC170" s="211"/>
      <c r="AD170" s="211"/>
      <c r="AE170" s="211"/>
      <c r="AF170" s="211"/>
      <c r="AG170" s="209">
        <f t="shared" si="266"/>
        <v>0</v>
      </c>
      <c r="AN170" s="15">
        <v>5</v>
      </c>
      <c r="AO170" s="15">
        <v>2</v>
      </c>
      <c r="AP170" s="15">
        <v>9</v>
      </c>
      <c r="AQ170" s="17">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15">
        <f ca="1">COUNTIF(INDIRECT("H"&amp;(ROW()+12*(($AN170-1)*3+$AO170)-ROW())/12+5):INDIRECT("S"&amp;(ROW()+12*(($AN170-1)*3+$AO170)-ROW())/12+5),AQ170)</f>
        <v>0</v>
      </c>
      <c r="AS170" s="17">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15">
        <f ca="1">COUNTIF(INDIRECT("U"&amp;(ROW()+12*(($AN170-1)*3+$AO170)-ROW())/12+5):INDIRECT("AF"&amp;(ROW()+12*(($AN170-1)*3+$AO170)-ROW())/12+5),AS170)</f>
        <v>0</v>
      </c>
      <c r="AU170" s="15">
        <f ca="1">IF(AND(AQ170+AS170&gt;0,AR170+AT170&gt;0),COUNTIF(AU$6:AU169,"&gt;0")+1,0)</f>
        <v>0</v>
      </c>
      <c r="BE170" s="15">
        <v>3</v>
      </c>
      <c r="BF170" s="19"/>
      <c r="BG170" s="18"/>
      <c r="BH170" s="18"/>
      <c r="BI170" s="18"/>
      <c r="BJ170" s="18"/>
      <c r="BK170" s="18"/>
      <c r="BL170" s="18"/>
      <c r="BM170" s="18"/>
      <c r="BN170" s="18"/>
      <c r="BO170" s="18"/>
      <c r="BP170" s="18"/>
      <c r="BQ170" s="18"/>
      <c r="BR170" s="18"/>
      <c r="BT170" s="18"/>
      <c r="BU170" s="18"/>
      <c r="BV170" s="18"/>
      <c r="BW170" s="18"/>
      <c r="BX170" s="18"/>
      <c r="BY170" s="18"/>
      <c r="BZ170" s="18"/>
      <c r="CA170" s="18"/>
      <c r="CB170" s="18"/>
      <c r="CC170" s="18"/>
      <c r="CD170" s="18"/>
      <c r="CE170" s="18"/>
    </row>
    <row r="171" spans="1:98">
      <c r="A171" s="462">
        <v>56</v>
      </c>
      <c r="B171" s="465"/>
      <c r="C171" s="465"/>
      <c r="D171" s="465"/>
      <c r="E171" s="469"/>
      <c r="F171" s="465"/>
      <c r="G171" s="194" t="s">
        <v>104</v>
      </c>
      <c r="H171" s="195"/>
      <c r="I171" s="196" t="str">
        <f t="shared" ref="I171:S172" si="337">IF(H171="","",H171)</f>
        <v/>
      </c>
      <c r="J171" s="196" t="str">
        <f t="shared" si="337"/>
        <v/>
      </c>
      <c r="K171" s="196" t="str">
        <f t="shared" si="337"/>
        <v/>
      </c>
      <c r="L171" s="196" t="str">
        <f t="shared" si="337"/>
        <v/>
      </c>
      <c r="M171" s="196" t="str">
        <f t="shared" si="337"/>
        <v/>
      </c>
      <c r="N171" s="196" t="str">
        <f t="shared" si="337"/>
        <v/>
      </c>
      <c r="O171" s="196" t="str">
        <f t="shared" si="337"/>
        <v/>
      </c>
      <c r="P171" s="196" t="str">
        <f t="shared" si="337"/>
        <v/>
      </c>
      <c r="Q171" s="196" t="str">
        <f t="shared" si="337"/>
        <v/>
      </c>
      <c r="R171" s="196" t="str">
        <f t="shared" si="337"/>
        <v/>
      </c>
      <c r="S171" s="196" t="str">
        <f t="shared" si="337"/>
        <v/>
      </c>
      <c r="T171" s="197">
        <f t="shared" si="263"/>
        <v>0</v>
      </c>
      <c r="U171" s="198"/>
      <c r="V171" s="199" t="str">
        <f t="shared" ref="V171:AF172" si="338">IF(U171="","",U171)</f>
        <v/>
      </c>
      <c r="W171" s="199" t="str">
        <f t="shared" si="338"/>
        <v/>
      </c>
      <c r="X171" s="199" t="str">
        <f t="shared" si="338"/>
        <v/>
      </c>
      <c r="Y171" s="199" t="str">
        <f t="shared" si="338"/>
        <v/>
      </c>
      <c r="Z171" s="199" t="str">
        <f t="shared" si="338"/>
        <v/>
      </c>
      <c r="AA171" s="199" t="str">
        <f t="shared" si="338"/>
        <v/>
      </c>
      <c r="AB171" s="199" t="str">
        <f t="shared" si="338"/>
        <v/>
      </c>
      <c r="AC171" s="199" t="str">
        <f t="shared" si="338"/>
        <v/>
      </c>
      <c r="AD171" s="199" t="str">
        <f t="shared" si="338"/>
        <v/>
      </c>
      <c r="AE171" s="199" t="str">
        <f t="shared" si="338"/>
        <v/>
      </c>
      <c r="AF171" s="199" t="str">
        <f t="shared" si="338"/>
        <v/>
      </c>
      <c r="AG171" s="197">
        <f t="shared" si="266"/>
        <v>0</v>
      </c>
      <c r="AN171" s="15">
        <v>5</v>
      </c>
      <c r="AO171" s="15">
        <v>2</v>
      </c>
      <c r="AP171" s="15">
        <v>10</v>
      </c>
      <c r="AQ171" s="17">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15">
        <f ca="1">COUNTIF(INDIRECT("H"&amp;(ROW()+12*(($AN171-1)*3+$AO171)-ROW())/12+5):INDIRECT("S"&amp;(ROW()+12*(($AN171-1)*3+$AO171)-ROW())/12+5),AQ171)</f>
        <v>0</v>
      </c>
      <c r="AS171" s="17">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15">
        <f ca="1">COUNTIF(INDIRECT("U"&amp;(ROW()+12*(($AN171-1)*3+$AO171)-ROW())/12+5):INDIRECT("AF"&amp;(ROW()+12*(($AN171-1)*3+$AO171)-ROW())/12+5),AS171)</f>
        <v>0</v>
      </c>
      <c r="AU171" s="15">
        <f ca="1">IF(AND(AQ171+AS171&gt;0,AR171+AT171&gt;0),COUNTIF(AU$6:AU170,"&gt;0")+1,0)</f>
        <v>0</v>
      </c>
      <c r="BE171" s="15">
        <v>1</v>
      </c>
      <c r="BG171" s="18">
        <f t="shared" ref="BG171:BR171" si="339">SUM(H171:H172)</f>
        <v>0</v>
      </c>
      <c r="BH171" s="18">
        <f t="shared" si="339"/>
        <v>0</v>
      </c>
      <c r="BI171" s="18">
        <f t="shared" si="339"/>
        <v>0</v>
      </c>
      <c r="BJ171" s="18">
        <f t="shared" si="339"/>
        <v>0</v>
      </c>
      <c r="BK171" s="18">
        <f t="shared" si="339"/>
        <v>0</v>
      </c>
      <c r="BL171" s="18">
        <f t="shared" si="339"/>
        <v>0</v>
      </c>
      <c r="BM171" s="18">
        <f t="shared" si="339"/>
        <v>0</v>
      </c>
      <c r="BN171" s="18">
        <f t="shared" si="339"/>
        <v>0</v>
      </c>
      <c r="BO171" s="18">
        <f t="shared" si="339"/>
        <v>0</v>
      </c>
      <c r="BP171" s="18">
        <f t="shared" si="339"/>
        <v>0</v>
      </c>
      <c r="BQ171" s="18">
        <f t="shared" si="339"/>
        <v>0</v>
      </c>
      <c r="BR171" s="18">
        <f t="shared" si="339"/>
        <v>0</v>
      </c>
      <c r="BT171" s="18">
        <f t="shared" ref="BT171:CE171" si="340">SUM(U171:U172)</f>
        <v>0</v>
      </c>
      <c r="BU171" s="18">
        <f t="shared" si="340"/>
        <v>0</v>
      </c>
      <c r="BV171" s="18">
        <f t="shared" si="340"/>
        <v>0</v>
      </c>
      <c r="BW171" s="18">
        <f t="shared" si="340"/>
        <v>0</v>
      </c>
      <c r="BX171" s="18">
        <f t="shared" si="340"/>
        <v>0</v>
      </c>
      <c r="BY171" s="18">
        <f t="shared" si="340"/>
        <v>0</v>
      </c>
      <c r="BZ171" s="18">
        <f t="shared" si="340"/>
        <v>0</v>
      </c>
      <c r="CA171" s="18">
        <f t="shared" si="340"/>
        <v>0</v>
      </c>
      <c r="CB171" s="18">
        <f t="shared" si="340"/>
        <v>0</v>
      </c>
      <c r="CC171" s="18">
        <f t="shared" si="340"/>
        <v>0</v>
      </c>
      <c r="CD171" s="18">
        <f t="shared" si="340"/>
        <v>0</v>
      </c>
      <c r="CE171" s="18">
        <f t="shared" si="340"/>
        <v>0</v>
      </c>
      <c r="CH171" s="19" t="s">
        <v>103</v>
      </c>
      <c r="CI171" s="18">
        <f t="shared" ref="CI171:CT171" si="341">IF(OR($D171="副園長",$D171="教頭",$D171="主任保育士",$D171="主幹教諭",$D171="主幹保育教諭"),0,BG171)</f>
        <v>0</v>
      </c>
      <c r="CJ171" s="18">
        <f t="shared" si="341"/>
        <v>0</v>
      </c>
      <c r="CK171" s="18">
        <f t="shared" si="341"/>
        <v>0</v>
      </c>
      <c r="CL171" s="18">
        <f t="shared" si="341"/>
        <v>0</v>
      </c>
      <c r="CM171" s="18">
        <f t="shared" si="341"/>
        <v>0</v>
      </c>
      <c r="CN171" s="18">
        <f t="shared" si="341"/>
        <v>0</v>
      </c>
      <c r="CO171" s="18">
        <f t="shared" si="341"/>
        <v>0</v>
      </c>
      <c r="CP171" s="18">
        <f t="shared" si="341"/>
        <v>0</v>
      </c>
      <c r="CQ171" s="18">
        <f t="shared" si="341"/>
        <v>0</v>
      </c>
      <c r="CR171" s="18">
        <f t="shared" si="341"/>
        <v>0</v>
      </c>
      <c r="CS171" s="18">
        <f t="shared" si="341"/>
        <v>0</v>
      </c>
      <c r="CT171" s="18">
        <f t="shared" si="341"/>
        <v>0</v>
      </c>
    </row>
    <row r="172" spans="1:98">
      <c r="A172" s="463"/>
      <c r="B172" s="466"/>
      <c r="C172" s="468"/>
      <c r="D172" s="468"/>
      <c r="E172" s="470"/>
      <c r="F172" s="466"/>
      <c r="G172" s="200" t="s">
        <v>102</v>
      </c>
      <c r="H172" s="201"/>
      <c r="I172" s="202" t="str">
        <f t="shared" si="337"/>
        <v/>
      </c>
      <c r="J172" s="202" t="str">
        <f t="shared" si="337"/>
        <v/>
      </c>
      <c r="K172" s="202" t="str">
        <f t="shared" si="337"/>
        <v/>
      </c>
      <c r="L172" s="202" t="str">
        <f t="shared" si="337"/>
        <v/>
      </c>
      <c r="M172" s="202" t="str">
        <f t="shared" si="337"/>
        <v/>
      </c>
      <c r="N172" s="202" t="str">
        <f t="shared" si="337"/>
        <v/>
      </c>
      <c r="O172" s="202" t="str">
        <f t="shared" si="337"/>
        <v/>
      </c>
      <c r="P172" s="202" t="str">
        <f t="shared" si="337"/>
        <v/>
      </c>
      <c r="Q172" s="202" t="str">
        <f t="shared" si="337"/>
        <v/>
      </c>
      <c r="R172" s="202" t="str">
        <f t="shared" si="337"/>
        <v/>
      </c>
      <c r="S172" s="202" t="str">
        <f t="shared" si="337"/>
        <v/>
      </c>
      <c r="T172" s="203">
        <f t="shared" si="263"/>
        <v>0</v>
      </c>
      <c r="U172" s="204"/>
      <c r="V172" s="205" t="str">
        <f t="shared" si="338"/>
        <v/>
      </c>
      <c r="W172" s="205" t="str">
        <f t="shared" si="338"/>
        <v/>
      </c>
      <c r="X172" s="205" t="str">
        <f t="shared" si="338"/>
        <v/>
      </c>
      <c r="Y172" s="205" t="str">
        <f t="shared" si="338"/>
        <v/>
      </c>
      <c r="Z172" s="205" t="str">
        <f t="shared" si="338"/>
        <v/>
      </c>
      <c r="AA172" s="205" t="str">
        <f t="shared" si="338"/>
        <v/>
      </c>
      <c r="AB172" s="205" t="str">
        <f t="shared" si="338"/>
        <v/>
      </c>
      <c r="AC172" s="205" t="str">
        <f t="shared" si="338"/>
        <v/>
      </c>
      <c r="AD172" s="205" t="str">
        <f t="shared" si="338"/>
        <v/>
      </c>
      <c r="AE172" s="205" t="str">
        <f t="shared" si="338"/>
        <v/>
      </c>
      <c r="AF172" s="205" t="str">
        <f t="shared" si="338"/>
        <v/>
      </c>
      <c r="AG172" s="203">
        <f t="shared" si="266"/>
        <v>0</v>
      </c>
      <c r="AN172" s="15">
        <v>5</v>
      </c>
      <c r="AO172" s="15">
        <v>2</v>
      </c>
      <c r="AP172" s="15">
        <v>11</v>
      </c>
      <c r="AQ172" s="17">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15">
        <f ca="1">COUNTIF(INDIRECT("H"&amp;(ROW()+12*(($AN172-1)*3+$AO172)-ROW())/12+5):INDIRECT("S"&amp;(ROW()+12*(($AN172-1)*3+$AO172)-ROW())/12+5),AQ172)</f>
        <v>0</v>
      </c>
      <c r="AS172" s="17">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15">
        <f ca="1">COUNTIF(INDIRECT("U"&amp;(ROW()+12*(($AN172-1)*3+$AO172)-ROW())/12+5):INDIRECT("AF"&amp;(ROW()+12*(($AN172-1)*3+$AO172)-ROW())/12+5),AS172)</f>
        <v>0</v>
      </c>
      <c r="AU172" s="15">
        <f ca="1">IF(AND(AQ172+AS172&gt;0,AR172+AT172&gt;0),COUNTIF(AU$6:AU171,"&gt;0")+1,0)</f>
        <v>0</v>
      </c>
      <c r="BE172" s="15">
        <v>2</v>
      </c>
      <c r="BF172" s="15" t="s">
        <v>101</v>
      </c>
      <c r="BG172" s="18">
        <f t="shared" ref="BG172:BR172" si="342">IF(BG171+BT171&gt;$AJ$27,1,0)</f>
        <v>0</v>
      </c>
      <c r="BH172" s="18">
        <f t="shared" si="342"/>
        <v>0</v>
      </c>
      <c r="BI172" s="18">
        <f t="shared" si="342"/>
        <v>0</v>
      </c>
      <c r="BJ172" s="18">
        <f t="shared" si="342"/>
        <v>0</v>
      </c>
      <c r="BK172" s="18">
        <f t="shared" si="342"/>
        <v>0</v>
      </c>
      <c r="BL172" s="18">
        <f t="shared" si="342"/>
        <v>0</v>
      </c>
      <c r="BM172" s="18">
        <f t="shared" si="342"/>
        <v>0</v>
      </c>
      <c r="BN172" s="18">
        <f t="shared" si="342"/>
        <v>0</v>
      </c>
      <c r="BO172" s="18">
        <f t="shared" si="342"/>
        <v>0</v>
      </c>
      <c r="BP172" s="18">
        <f t="shared" si="342"/>
        <v>0</v>
      </c>
      <c r="BQ172" s="18">
        <f t="shared" si="342"/>
        <v>0</v>
      </c>
      <c r="BR172" s="18">
        <f t="shared" si="342"/>
        <v>0</v>
      </c>
      <c r="BT172" s="18"/>
      <c r="BU172" s="18"/>
      <c r="BV172" s="18"/>
      <c r="BW172" s="18"/>
      <c r="BX172" s="18"/>
      <c r="BY172" s="18"/>
      <c r="BZ172" s="18"/>
      <c r="CA172" s="18"/>
      <c r="CB172" s="18"/>
      <c r="CC172" s="18"/>
      <c r="CD172" s="18"/>
      <c r="CE172" s="18"/>
    </row>
    <row r="173" spans="1:98">
      <c r="A173" s="464"/>
      <c r="B173" s="467"/>
      <c r="C173" s="472"/>
      <c r="D173" s="473"/>
      <c r="E173" s="471"/>
      <c r="F173" s="467"/>
      <c r="G173" s="206" t="s">
        <v>551</v>
      </c>
      <c r="H173" s="207"/>
      <c r="I173" s="208"/>
      <c r="J173" s="208"/>
      <c r="K173" s="208"/>
      <c r="L173" s="208"/>
      <c r="M173" s="208"/>
      <c r="N173" s="208"/>
      <c r="O173" s="208"/>
      <c r="P173" s="208"/>
      <c r="Q173" s="208"/>
      <c r="R173" s="208"/>
      <c r="S173" s="208"/>
      <c r="T173" s="209">
        <f t="shared" si="263"/>
        <v>0</v>
      </c>
      <c r="U173" s="210"/>
      <c r="V173" s="211"/>
      <c r="W173" s="211"/>
      <c r="X173" s="211"/>
      <c r="Y173" s="211"/>
      <c r="Z173" s="211"/>
      <c r="AA173" s="211"/>
      <c r="AB173" s="211"/>
      <c r="AC173" s="211"/>
      <c r="AD173" s="211"/>
      <c r="AE173" s="211"/>
      <c r="AF173" s="211"/>
      <c r="AG173" s="209">
        <f t="shared" si="266"/>
        <v>0</v>
      </c>
      <c r="AN173" s="15">
        <v>5</v>
      </c>
      <c r="AO173" s="15">
        <v>2</v>
      </c>
      <c r="AP173" s="15">
        <v>12</v>
      </c>
      <c r="AQ173" s="17">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15">
        <f ca="1">COUNTIF(INDIRECT("H"&amp;(ROW()+12*(($AN173-1)*3+$AO173)-ROW())/12+5):INDIRECT("S"&amp;(ROW()+12*(($AN173-1)*3+$AO173)-ROW())/12+5),AQ173)</f>
        <v>0</v>
      </c>
      <c r="AS173" s="17">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15">
        <f ca="1">COUNTIF(INDIRECT("U"&amp;(ROW()+12*(($AN173-1)*3+$AO173)-ROW())/12+5):INDIRECT("AF"&amp;(ROW()+12*(($AN173-1)*3+$AO173)-ROW())/12+5),AS173)</f>
        <v>0</v>
      </c>
      <c r="AU173" s="15">
        <f ca="1">IF(AND(AQ173+AS173&gt;0,AR173+AT173&gt;0),COUNTIF(AU$6:AU172,"&gt;0")+1,0)</f>
        <v>0</v>
      </c>
      <c r="BE173" s="15">
        <v>3</v>
      </c>
      <c r="BF173" s="19"/>
      <c r="BG173" s="18"/>
      <c r="BH173" s="18"/>
      <c r="BI173" s="18"/>
      <c r="BJ173" s="18"/>
      <c r="BK173" s="18"/>
      <c r="BL173" s="18"/>
      <c r="BM173" s="18"/>
      <c r="BN173" s="18"/>
      <c r="BO173" s="18"/>
      <c r="BP173" s="18"/>
      <c r="BQ173" s="18"/>
      <c r="BR173" s="18"/>
      <c r="BT173" s="18"/>
      <c r="BU173" s="18"/>
      <c r="BV173" s="18"/>
      <c r="BW173" s="18"/>
      <c r="BX173" s="18"/>
      <c r="BY173" s="18"/>
      <c r="BZ173" s="18"/>
      <c r="CA173" s="18"/>
      <c r="CB173" s="18"/>
      <c r="CC173" s="18"/>
      <c r="CD173" s="18"/>
      <c r="CE173" s="18"/>
    </row>
    <row r="174" spans="1:98">
      <c r="A174" s="462">
        <v>57</v>
      </c>
      <c r="B174" s="465"/>
      <c r="C174" s="465"/>
      <c r="D174" s="465"/>
      <c r="E174" s="469"/>
      <c r="F174" s="465"/>
      <c r="G174" s="194" t="s">
        <v>104</v>
      </c>
      <c r="H174" s="195"/>
      <c r="I174" s="196" t="str">
        <f t="shared" ref="I174:S175" si="343">IF(H174="","",H174)</f>
        <v/>
      </c>
      <c r="J174" s="196" t="str">
        <f t="shared" si="343"/>
        <v/>
      </c>
      <c r="K174" s="196" t="str">
        <f t="shared" si="343"/>
        <v/>
      </c>
      <c r="L174" s="196" t="str">
        <f t="shared" si="343"/>
        <v/>
      </c>
      <c r="M174" s="196" t="str">
        <f t="shared" si="343"/>
        <v/>
      </c>
      <c r="N174" s="196" t="str">
        <f t="shared" si="343"/>
        <v/>
      </c>
      <c r="O174" s="196" t="str">
        <f t="shared" si="343"/>
        <v/>
      </c>
      <c r="P174" s="196" t="str">
        <f t="shared" si="343"/>
        <v/>
      </c>
      <c r="Q174" s="196" t="str">
        <f t="shared" si="343"/>
        <v/>
      </c>
      <c r="R174" s="196" t="str">
        <f t="shared" si="343"/>
        <v/>
      </c>
      <c r="S174" s="196" t="str">
        <f t="shared" si="343"/>
        <v/>
      </c>
      <c r="T174" s="197">
        <f t="shared" si="263"/>
        <v>0</v>
      </c>
      <c r="U174" s="198"/>
      <c r="V174" s="199" t="str">
        <f t="shared" ref="V174:AF175" si="344">IF(U174="","",U174)</f>
        <v/>
      </c>
      <c r="W174" s="199" t="str">
        <f t="shared" si="344"/>
        <v/>
      </c>
      <c r="X174" s="199" t="str">
        <f t="shared" si="344"/>
        <v/>
      </c>
      <c r="Y174" s="199" t="str">
        <f t="shared" si="344"/>
        <v/>
      </c>
      <c r="Z174" s="199" t="str">
        <f t="shared" si="344"/>
        <v/>
      </c>
      <c r="AA174" s="199" t="str">
        <f t="shared" si="344"/>
        <v/>
      </c>
      <c r="AB174" s="199" t="str">
        <f t="shared" si="344"/>
        <v/>
      </c>
      <c r="AC174" s="199" t="str">
        <f t="shared" si="344"/>
        <v/>
      </c>
      <c r="AD174" s="199" t="str">
        <f t="shared" si="344"/>
        <v/>
      </c>
      <c r="AE174" s="199" t="str">
        <f t="shared" si="344"/>
        <v/>
      </c>
      <c r="AF174" s="199" t="str">
        <f t="shared" si="344"/>
        <v/>
      </c>
      <c r="AG174" s="197">
        <f t="shared" si="266"/>
        <v>0</v>
      </c>
      <c r="AN174" s="15">
        <v>5</v>
      </c>
      <c r="AO174" s="15">
        <v>3</v>
      </c>
      <c r="AP174" s="15">
        <v>1</v>
      </c>
      <c r="AQ174" s="17">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15">
        <f ca="1">COUNTIF(INDIRECT("H"&amp;(ROW()+12*(($AN174-1)*3+$AO174)-ROW())/12+5):INDIRECT("S"&amp;(ROW()+12*(($AN174-1)*3+$AO174)-ROW())/12+5),AQ174)</f>
        <v>0</v>
      </c>
      <c r="AS174" s="17">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15">
        <f ca="1">COUNTIF(INDIRECT("U"&amp;(ROW()+12*(($AN174-1)*3+$AO174)-ROW())/12+5):INDIRECT("AF"&amp;(ROW()+12*(($AN174-1)*3+$AO174)-ROW())/12+5),AS174)</f>
        <v>0</v>
      </c>
      <c r="AU174" s="15">
        <f ca="1">IF(AND(AQ174+AS174&gt;0,AR174+AT174&gt;0),COUNTIF(AU$6:AU173,"&gt;0")+1,0)</f>
        <v>0</v>
      </c>
      <c r="BE174" s="15">
        <v>1</v>
      </c>
      <c r="BG174" s="18">
        <f t="shared" ref="BG174:BR174" si="345">SUM(H174:H175)</f>
        <v>0</v>
      </c>
      <c r="BH174" s="18">
        <f t="shared" si="345"/>
        <v>0</v>
      </c>
      <c r="BI174" s="18">
        <f t="shared" si="345"/>
        <v>0</v>
      </c>
      <c r="BJ174" s="18">
        <f t="shared" si="345"/>
        <v>0</v>
      </c>
      <c r="BK174" s="18">
        <f t="shared" si="345"/>
        <v>0</v>
      </c>
      <c r="BL174" s="18">
        <f t="shared" si="345"/>
        <v>0</v>
      </c>
      <c r="BM174" s="18">
        <f t="shared" si="345"/>
        <v>0</v>
      </c>
      <c r="BN174" s="18">
        <f t="shared" si="345"/>
        <v>0</v>
      </c>
      <c r="BO174" s="18">
        <f t="shared" si="345"/>
        <v>0</v>
      </c>
      <c r="BP174" s="18">
        <f t="shared" si="345"/>
        <v>0</v>
      </c>
      <c r="BQ174" s="18">
        <f t="shared" si="345"/>
        <v>0</v>
      </c>
      <c r="BR174" s="18">
        <f t="shared" si="345"/>
        <v>0</v>
      </c>
      <c r="BT174" s="18">
        <f t="shared" ref="BT174:CE174" si="346">SUM(U174:U175)</f>
        <v>0</v>
      </c>
      <c r="BU174" s="18">
        <f t="shared" si="346"/>
        <v>0</v>
      </c>
      <c r="BV174" s="18">
        <f t="shared" si="346"/>
        <v>0</v>
      </c>
      <c r="BW174" s="18">
        <f t="shared" si="346"/>
        <v>0</v>
      </c>
      <c r="BX174" s="18">
        <f t="shared" si="346"/>
        <v>0</v>
      </c>
      <c r="BY174" s="18">
        <f t="shared" si="346"/>
        <v>0</v>
      </c>
      <c r="BZ174" s="18">
        <f t="shared" si="346"/>
        <v>0</v>
      </c>
      <c r="CA174" s="18">
        <f t="shared" si="346"/>
        <v>0</v>
      </c>
      <c r="CB174" s="18">
        <f t="shared" si="346"/>
        <v>0</v>
      </c>
      <c r="CC174" s="18">
        <f t="shared" si="346"/>
        <v>0</v>
      </c>
      <c r="CD174" s="18">
        <f t="shared" si="346"/>
        <v>0</v>
      </c>
      <c r="CE174" s="18">
        <f t="shared" si="346"/>
        <v>0</v>
      </c>
      <c r="CH174" s="19" t="s">
        <v>103</v>
      </c>
      <c r="CI174" s="18">
        <f t="shared" ref="CI174:CT174" si="347">IF(OR($D174="副園長",$D174="教頭",$D174="主任保育士",$D174="主幹教諭",$D174="主幹保育教諭"),0,BG174)</f>
        <v>0</v>
      </c>
      <c r="CJ174" s="18">
        <f t="shared" si="347"/>
        <v>0</v>
      </c>
      <c r="CK174" s="18">
        <f t="shared" si="347"/>
        <v>0</v>
      </c>
      <c r="CL174" s="18">
        <f t="shared" si="347"/>
        <v>0</v>
      </c>
      <c r="CM174" s="18">
        <f t="shared" si="347"/>
        <v>0</v>
      </c>
      <c r="CN174" s="18">
        <f t="shared" si="347"/>
        <v>0</v>
      </c>
      <c r="CO174" s="18">
        <f t="shared" si="347"/>
        <v>0</v>
      </c>
      <c r="CP174" s="18">
        <f t="shared" si="347"/>
        <v>0</v>
      </c>
      <c r="CQ174" s="18">
        <f t="shared" si="347"/>
        <v>0</v>
      </c>
      <c r="CR174" s="18">
        <f t="shared" si="347"/>
        <v>0</v>
      </c>
      <c r="CS174" s="18">
        <f t="shared" si="347"/>
        <v>0</v>
      </c>
      <c r="CT174" s="18">
        <f t="shared" si="347"/>
        <v>0</v>
      </c>
    </row>
    <row r="175" spans="1:98">
      <c r="A175" s="463"/>
      <c r="B175" s="466"/>
      <c r="C175" s="468"/>
      <c r="D175" s="468"/>
      <c r="E175" s="470"/>
      <c r="F175" s="466"/>
      <c r="G175" s="200" t="s">
        <v>102</v>
      </c>
      <c r="H175" s="201"/>
      <c r="I175" s="202" t="str">
        <f t="shared" si="343"/>
        <v/>
      </c>
      <c r="J175" s="202" t="str">
        <f t="shared" si="343"/>
        <v/>
      </c>
      <c r="K175" s="202" t="str">
        <f t="shared" si="343"/>
        <v/>
      </c>
      <c r="L175" s="202" t="str">
        <f t="shared" si="343"/>
        <v/>
      </c>
      <c r="M175" s="202" t="str">
        <f t="shared" si="343"/>
        <v/>
      </c>
      <c r="N175" s="202" t="str">
        <f t="shared" si="343"/>
        <v/>
      </c>
      <c r="O175" s="202" t="str">
        <f t="shared" si="343"/>
        <v/>
      </c>
      <c r="P175" s="202" t="str">
        <f t="shared" si="343"/>
        <v/>
      </c>
      <c r="Q175" s="202" t="str">
        <f t="shared" si="343"/>
        <v/>
      </c>
      <c r="R175" s="202" t="str">
        <f t="shared" si="343"/>
        <v/>
      </c>
      <c r="S175" s="202" t="str">
        <f t="shared" si="343"/>
        <v/>
      </c>
      <c r="T175" s="203">
        <f t="shared" si="263"/>
        <v>0</v>
      </c>
      <c r="U175" s="204"/>
      <c r="V175" s="205" t="str">
        <f t="shared" si="344"/>
        <v/>
      </c>
      <c r="W175" s="205" t="str">
        <f t="shared" si="344"/>
        <v/>
      </c>
      <c r="X175" s="205" t="str">
        <f t="shared" si="344"/>
        <v/>
      </c>
      <c r="Y175" s="205" t="str">
        <f t="shared" si="344"/>
        <v/>
      </c>
      <c r="Z175" s="205" t="str">
        <f t="shared" si="344"/>
        <v/>
      </c>
      <c r="AA175" s="205" t="str">
        <f t="shared" si="344"/>
        <v/>
      </c>
      <c r="AB175" s="205" t="str">
        <f t="shared" si="344"/>
        <v/>
      </c>
      <c r="AC175" s="205" t="str">
        <f t="shared" si="344"/>
        <v/>
      </c>
      <c r="AD175" s="205" t="str">
        <f t="shared" si="344"/>
        <v/>
      </c>
      <c r="AE175" s="205" t="str">
        <f t="shared" si="344"/>
        <v/>
      </c>
      <c r="AF175" s="205" t="str">
        <f t="shared" si="344"/>
        <v/>
      </c>
      <c r="AG175" s="203">
        <f t="shared" si="266"/>
        <v>0</v>
      </c>
      <c r="AN175" s="15">
        <v>5</v>
      </c>
      <c r="AO175" s="15">
        <v>3</v>
      </c>
      <c r="AP175" s="15">
        <v>2</v>
      </c>
      <c r="AQ175" s="17">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15">
        <f ca="1">COUNTIF(INDIRECT("H"&amp;(ROW()+12*(($AN175-1)*3+$AO175)-ROW())/12+5):INDIRECT("S"&amp;(ROW()+12*(($AN175-1)*3+$AO175)-ROW())/12+5),AQ175)</f>
        <v>0</v>
      </c>
      <c r="AS175" s="17">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15">
        <f ca="1">COUNTIF(INDIRECT("U"&amp;(ROW()+12*(($AN175-1)*3+$AO175)-ROW())/12+5):INDIRECT("AF"&amp;(ROW()+12*(($AN175-1)*3+$AO175)-ROW())/12+5),AS175)</f>
        <v>0</v>
      </c>
      <c r="AU175" s="15">
        <f ca="1">IF(AND(AQ175+AS175&gt;0,AR175+AT175&gt;0),COUNTIF(AU$6:AU174,"&gt;0")+1,0)</f>
        <v>0</v>
      </c>
      <c r="BE175" s="15">
        <v>2</v>
      </c>
      <c r="BF175" s="15" t="s">
        <v>101</v>
      </c>
      <c r="BG175" s="18">
        <f t="shared" ref="BG175:BR175" si="348">IF(BG174+BT174&gt;$AJ$27,1,0)</f>
        <v>0</v>
      </c>
      <c r="BH175" s="18">
        <f t="shared" si="348"/>
        <v>0</v>
      </c>
      <c r="BI175" s="18">
        <f t="shared" si="348"/>
        <v>0</v>
      </c>
      <c r="BJ175" s="18">
        <f t="shared" si="348"/>
        <v>0</v>
      </c>
      <c r="BK175" s="18">
        <f t="shared" si="348"/>
        <v>0</v>
      </c>
      <c r="BL175" s="18">
        <f t="shared" si="348"/>
        <v>0</v>
      </c>
      <c r="BM175" s="18">
        <f t="shared" si="348"/>
        <v>0</v>
      </c>
      <c r="BN175" s="18">
        <f t="shared" si="348"/>
        <v>0</v>
      </c>
      <c r="BO175" s="18">
        <f t="shared" si="348"/>
        <v>0</v>
      </c>
      <c r="BP175" s="18">
        <f t="shared" si="348"/>
        <v>0</v>
      </c>
      <c r="BQ175" s="18">
        <f t="shared" si="348"/>
        <v>0</v>
      </c>
      <c r="BR175" s="18">
        <f t="shared" si="348"/>
        <v>0</v>
      </c>
      <c r="BT175" s="18"/>
      <c r="BU175" s="18"/>
      <c r="BV175" s="18"/>
      <c r="BW175" s="18"/>
      <c r="BX175" s="18"/>
      <c r="BY175" s="18"/>
      <c r="BZ175" s="18"/>
      <c r="CA175" s="18"/>
      <c r="CB175" s="18"/>
      <c r="CC175" s="18"/>
      <c r="CD175" s="18"/>
      <c r="CE175" s="18"/>
    </row>
    <row r="176" spans="1:98">
      <c r="A176" s="464"/>
      <c r="B176" s="467"/>
      <c r="C176" s="472"/>
      <c r="D176" s="473"/>
      <c r="E176" s="471"/>
      <c r="F176" s="467"/>
      <c r="G176" s="206" t="s">
        <v>551</v>
      </c>
      <c r="H176" s="207"/>
      <c r="I176" s="208"/>
      <c r="J176" s="208"/>
      <c r="K176" s="208"/>
      <c r="L176" s="208"/>
      <c r="M176" s="208"/>
      <c r="N176" s="208"/>
      <c r="O176" s="208"/>
      <c r="P176" s="208"/>
      <c r="Q176" s="208"/>
      <c r="R176" s="208"/>
      <c r="S176" s="208"/>
      <c r="T176" s="209">
        <f t="shared" si="263"/>
        <v>0</v>
      </c>
      <c r="U176" s="210"/>
      <c r="V176" s="211"/>
      <c r="W176" s="211"/>
      <c r="X176" s="211"/>
      <c r="Y176" s="211"/>
      <c r="Z176" s="211"/>
      <c r="AA176" s="211"/>
      <c r="AB176" s="211"/>
      <c r="AC176" s="211"/>
      <c r="AD176" s="211"/>
      <c r="AE176" s="211"/>
      <c r="AF176" s="211"/>
      <c r="AG176" s="209">
        <f t="shared" si="266"/>
        <v>0</v>
      </c>
      <c r="AN176" s="15">
        <v>5</v>
      </c>
      <c r="AO176" s="15">
        <v>3</v>
      </c>
      <c r="AP176" s="15">
        <v>3</v>
      </c>
      <c r="AQ176" s="17">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15">
        <f ca="1">COUNTIF(INDIRECT("H"&amp;(ROW()+12*(($AN176-1)*3+$AO176)-ROW())/12+5):INDIRECT("S"&amp;(ROW()+12*(($AN176-1)*3+$AO176)-ROW())/12+5),AQ176)</f>
        <v>0</v>
      </c>
      <c r="AS176" s="17">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15">
        <f ca="1">COUNTIF(INDIRECT("U"&amp;(ROW()+12*(($AN176-1)*3+$AO176)-ROW())/12+5):INDIRECT("AF"&amp;(ROW()+12*(($AN176-1)*3+$AO176)-ROW())/12+5),AS176)</f>
        <v>0</v>
      </c>
      <c r="AU176" s="15">
        <f ca="1">IF(AND(AQ176+AS176&gt;0,AR176+AT176&gt;0),COUNTIF(AU$6:AU175,"&gt;0")+1,0)</f>
        <v>0</v>
      </c>
      <c r="BE176" s="15">
        <v>3</v>
      </c>
      <c r="BF176" s="19"/>
      <c r="BG176" s="18"/>
      <c r="BH176" s="18"/>
      <c r="BI176" s="18"/>
      <c r="BJ176" s="18"/>
      <c r="BK176" s="18"/>
      <c r="BL176" s="18"/>
      <c r="BM176" s="18"/>
      <c r="BN176" s="18"/>
      <c r="BO176" s="18"/>
      <c r="BP176" s="18"/>
      <c r="BQ176" s="18"/>
      <c r="BR176" s="18"/>
      <c r="BT176" s="18"/>
      <c r="BU176" s="18"/>
      <c r="BV176" s="18"/>
      <c r="BW176" s="18"/>
      <c r="BX176" s="18"/>
      <c r="BY176" s="18"/>
      <c r="BZ176" s="18"/>
      <c r="CA176" s="18"/>
      <c r="CB176" s="18"/>
      <c r="CC176" s="18"/>
      <c r="CD176" s="18"/>
      <c r="CE176" s="18"/>
    </row>
    <row r="177" spans="1:98">
      <c r="A177" s="462">
        <v>58</v>
      </c>
      <c r="B177" s="465"/>
      <c r="C177" s="465"/>
      <c r="D177" s="465"/>
      <c r="E177" s="469"/>
      <c r="F177" s="465"/>
      <c r="G177" s="194" t="s">
        <v>104</v>
      </c>
      <c r="H177" s="195"/>
      <c r="I177" s="196" t="str">
        <f t="shared" ref="I177:S178" si="349">IF(H177="","",H177)</f>
        <v/>
      </c>
      <c r="J177" s="196" t="str">
        <f t="shared" si="349"/>
        <v/>
      </c>
      <c r="K177" s="196" t="str">
        <f t="shared" si="349"/>
        <v/>
      </c>
      <c r="L177" s="196" t="str">
        <f t="shared" si="349"/>
        <v/>
      </c>
      <c r="M177" s="196" t="str">
        <f t="shared" si="349"/>
        <v/>
      </c>
      <c r="N177" s="196" t="str">
        <f t="shared" si="349"/>
        <v/>
      </c>
      <c r="O177" s="196" t="str">
        <f t="shared" si="349"/>
        <v/>
      </c>
      <c r="P177" s="196" t="str">
        <f t="shared" si="349"/>
        <v/>
      </c>
      <c r="Q177" s="196" t="str">
        <f t="shared" si="349"/>
        <v/>
      </c>
      <c r="R177" s="196" t="str">
        <f t="shared" si="349"/>
        <v/>
      </c>
      <c r="S177" s="196" t="str">
        <f t="shared" si="349"/>
        <v/>
      </c>
      <c r="T177" s="197">
        <f t="shared" si="263"/>
        <v>0</v>
      </c>
      <c r="U177" s="198"/>
      <c r="V177" s="199" t="str">
        <f t="shared" ref="V177:AF178" si="350">IF(U177="","",U177)</f>
        <v/>
      </c>
      <c r="W177" s="199" t="str">
        <f t="shared" si="350"/>
        <v/>
      </c>
      <c r="X177" s="199" t="str">
        <f t="shared" si="350"/>
        <v/>
      </c>
      <c r="Y177" s="199" t="str">
        <f t="shared" si="350"/>
        <v/>
      </c>
      <c r="Z177" s="199" t="str">
        <f t="shared" si="350"/>
        <v/>
      </c>
      <c r="AA177" s="199" t="str">
        <f t="shared" si="350"/>
        <v/>
      </c>
      <c r="AB177" s="199" t="str">
        <f t="shared" si="350"/>
        <v/>
      </c>
      <c r="AC177" s="199" t="str">
        <f t="shared" si="350"/>
        <v/>
      </c>
      <c r="AD177" s="199" t="str">
        <f t="shared" si="350"/>
        <v/>
      </c>
      <c r="AE177" s="199" t="str">
        <f t="shared" si="350"/>
        <v/>
      </c>
      <c r="AF177" s="199" t="str">
        <f t="shared" si="350"/>
        <v/>
      </c>
      <c r="AG177" s="197">
        <f t="shared" si="266"/>
        <v>0</v>
      </c>
      <c r="AN177" s="15">
        <v>5</v>
      </c>
      <c r="AO177" s="15">
        <v>3</v>
      </c>
      <c r="AP177" s="15">
        <v>4</v>
      </c>
      <c r="AQ177" s="17">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15">
        <f ca="1">COUNTIF(INDIRECT("H"&amp;(ROW()+12*(($AN177-1)*3+$AO177)-ROW())/12+5):INDIRECT("S"&amp;(ROW()+12*(($AN177-1)*3+$AO177)-ROW())/12+5),AQ177)</f>
        <v>0</v>
      </c>
      <c r="AS177" s="17">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15">
        <f ca="1">COUNTIF(INDIRECT("U"&amp;(ROW()+12*(($AN177-1)*3+$AO177)-ROW())/12+5):INDIRECT("AF"&amp;(ROW()+12*(($AN177-1)*3+$AO177)-ROW())/12+5),AS177)</f>
        <v>0</v>
      </c>
      <c r="AU177" s="15">
        <f ca="1">IF(AND(AQ177+AS177&gt;0,AR177+AT177&gt;0),COUNTIF(AU$6:AU176,"&gt;0")+1,0)</f>
        <v>0</v>
      </c>
      <c r="BE177" s="15">
        <v>1</v>
      </c>
      <c r="BG177" s="18">
        <f t="shared" ref="BG177:BR177" si="351">SUM(H177:H178)</f>
        <v>0</v>
      </c>
      <c r="BH177" s="18">
        <f t="shared" si="351"/>
        <v>0</v>
      </c>
      <c r="BI177" s="18">
        <f t="shared" si="351"/>
        <v>0</v>
      </c>
      <c r="BJ177" s="18">
        <f t="shared" si="351"/>
        <v>0</v>
      </c>
      <c r="BK177" s="18">
        <f t="shared" si="351"/>
        <v>0</v>
      </c>
      <c r="BL177" s="18">
        <f t="shared" si="351"/>
        <v>0</v>
      </c>
      <c r="BM177" s="18">
        <f t="shared" si="351"/>
        <v>0</v>
      </c>
      <c r="BN177" s="18">
        <f t="shared" si="351"/>
        <v>0</v>
      </c>
      <c r="BO177" s="18">
        <f t="shared" si="351"/>
        <v>0</v>
      </c>
      <c r="BP177" s="18">
        <f t="shared" si="351"/>
        <v>0</v>
      </c>
      <c r="BQ177" s="18">
        <f t="shared" si="351"/>
        <v>0</v>
      </c>
      <c r="BR177" s="18">
        <f t="shared" si="351"/>
        <v>0</v>
      </c>
      <c r="BT177" s="18">
        <f t="shared" ref="BT177:CE177" si="352">SUM(U177:U178)</f>
        <v>0</v>
      </c>
      <c r="BU177" s="18">
        <f t="shared" si="352"/>
        <v>0</v>
      </c>
      <c r="BV177" s="18">
        <f t="shared" si="352"/>
        <v>0</v>
      </c>
      <c r="BW177" s="18">
        <f t="shared" si="352"/>
        <v>0</v>
      </c>
      <c r="BX177" s="18">
        <f t="shared" si="352"/>
        <v>0</v>
      </c>
      <c r="BY177" s="18">
        <f t="shared" si="352"/>
        <v>0</v>
      </c>
      <c r="BZ177" s="18">
        <f t="shared" si="352"/>
        <v>0</v>
      </c>
      <c r="CA177" s="18">
        <f t="shared" si="352"/>
        <v>0</v>
      </c>
      <c r="CB177" s="18">
        <f t="shared" si="352"/>
        <v>0</v>
      </c>
      <c r="CC177" s="18">
        <f t="shared" si="352"/>
        <v>0</v>
      </c>
      <c r="CD177" s="18">
        <f t="shared" si="352"/>
        <v>0</v>
      </c>
      <c r="CE177" s="18">
        <f t="shared" si="352"/>
        <v>0</v>
      </c>
      <c r="CH177" s="19" t="s">
        <v>103</v>
      </c>
      <c r="CI177" s="18">
        <f t="shared" ref="CI177:CT177" si="353">IF(OR($D177="副園長",$D177="教頭",$D177="主任保育士",$D177="主幹教諭",$D177="主幹保育教諭"),0,BG177)</f>
        <v>0</v>
      </c>
      <c r="CJ177" s="18">
        <f t="shared" si="353"/>
        <v>0</v>
      </c>
      <c r="CK177" s="18">
        <f t="shared" si="353"/>
        <v>0</v>
      </c>
      <c r="CL177" s="18">
        <f t="shared" si="353"/>
        <v>0</v>
      </c>
      <c r="CM177" s="18">
        <f t="shared" si="353"/>
        <v>0</v>
      </c>
      <c r="CN177" s="18">
        <f t="shared" si="353"/>
        <v>0</v>
      </c>
      <c r="CO177" s="18">
        <f t="shared" si="353"/>
        <v>0</v>
      </c>
      <c r="CP177" s="18">
        <f t="shared" si="353"/>
        <v>0</v>
      </c>
      <c r="CQ177" s="18">
        <f t="shared" si="353"/>
        <v>0</v>
      </c>
      <c r="CR177" s="18">
        <f t="shared" si="353"/>
        <v>0</v>
      </c>
      <c r="CS177" s="18">
        <f t="shared" si="353"/>
        <v>0</v>
      </c>
      <c r="CT177" s="18">
        <f t="shared" si="353"/>
        <v>0</v>
      </c>
    </row>
    <row r="178" spans="1:98">
      <c r="A178" s="463"/>
      <c r="B178" s="466"/>
      <c r="C178" s="468"/>
      <c r="D178" s="468"/>
      <c r="E178" s="470"/>
      <c r="F178" s="466"/>
      <c r="G178" s="200" t="s">
        <v>102</v>
      </c>
      <c r="H178" s="201"/>
      <c r="I178" s="202" t="str">
        <f t="shared" si="349"/>
        <v/>
      </c>
      <c r="J178" s="202" t="str">
        <f t="shared" si="349"/>
        <v/>
      </c>
      <c r="K178" s="202" t="str">
        <f t="shared" si="349"/>
        <v/>
      </c>
      <c r="L178" s="202" t="str">
        <f t="shared" si="349"/>
        <v/>
      </c>
      <c r="M178" s="202" t="str">
        <f t="shared" si="349"/>
        <v/>
      </c>
      <c r="N178" s="202" t="str">
        <f t="shared" si="349"/>
        <v/>
      </c>
      <c r="O178" s="202" t="str">
        <f t="shared" si="349"/>
        <v/>
      </c>
      <c r="P178" s="202" t="str">
        <f t="shared" si="349"/>
        <v/>
      </c>
      <c r="Q178" s="202" t="str">
        <f t="shared" si="349"/>
        <v/>
      </c>
      <c r="R178" s="202" t="str">
        <f t="shared" si="349"/>
        <v/>
      </c>
      <c r="S178" s="202" t="str">
        <f t="shared" si="349"/>
        <v/>
      </c>
      <c r="T178" s="203">
        <f t="shared" si="263"/>
        <v>0</v>
      </c>
      <c r="U178" s="204"/>
      <c r="V178" s="205" t="str">
        <f t="shared" si="350"/>
        <v/>
      </c>
      <c r="W178" s="205" t="str">
        <f t="shared" si="350"/>
        <v/>
      </c>
      <c r="X178" s="205" t="str">
        <f t="shared" si="350"/>
        <v/>
      </c>
      <c r="Y178" s="205" t="str">
        <f t="shared" si="350"/>
        <v/>
      </c>
      <c r="Z178" s="205" t="str">
        <f t="shared" si="350"/>
        <v/>
      </c>
      <c r="AA178" s="205" t="str">
        <f t="shared" si="350"/>
        <v/>
      </c>
      <c r="AB178" s="205" t="str">
        <f t="shared" si="350"/>
        <v/>
      </c>
      <c r="AC178" s="205" t="str">
        <f t="shared" si="350"/>
        <v/>
      </c>
      <c r="AD178" s="205" t="str">
        <f t="shared" si="350"/>
        <v/>
      </c>
      <c r="AE178" s="205" t="str">
        <f t="shared" si="350"/>
        <v/>
      </c>
      <c r="AF178" s="205" t="str">
        <f t="shared" si="350"/>
        <v/>
      </c>
      <c r="AG178" s="203">
        <f t="shared" si="266"/>
        <v>0</v>
      </c>
      <c r="AN178" s="15">
        <v>5</v>
      </c>
      <c r="AO178" s="15">
        <v>3</v>
      </c>
      <c r="AP178" s="15">
        <v>5</v>
      </c>
      <c r="AQ178" s="17">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15">
        <f ca="1">COUNTIF(INDIRECT("H"&amp;(ROW()+12*(($AN178-1)*3+$AO178)-ROW())/12+5):INDIRECT("S"&amp;(ROW()+12*(($AN178-1)*3+$AO178)-ROW())/12+5),AQ178)</f>
        <v>0</v>
      </c>
      <c r="AS178" s="17">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15">
        <f ca="1">COUNTIF(INDIRECT("U"&amp;(ROW()+12*(($AN178-1)*3+$AO178)-ROW())/12+5):INDIRECT("AF"&amp;(ROW()+12*(($AN178-1)*3+$AO178)-ROW())/12+5),AS178)</f>
        <v>0</v>
      </c>
      <c r="AU178" s="15">
        <f ca="1">IF(AND(AQ178+AS178&gt;0,AR178+AT178&gt;0),COUNTIF(AU$6:AU177,"&gt;0")+1,0)</f>
        <v>0</v>
      </c>
      <c r="BE178" s="15">
        <v>2</v>
      </c>
      <c r="BF178" s="15" t="s">
        <v>101</v>
      </c>
      <c r="BG178" s="18">
        <f t="shared" ref="BG178:BR178" si="354">IF(BG177+BT177&gt;$AJ$27,1,0)</f>
        <v>0</v>
      </c>
      <c r="BH178" s="18">
        <f t="shared" si="354"/>
        <v>0</v>
      </c>
      <c r="BI178" s="18">
        <f t="shared" si="354"/>
        <v>0</v>
      </c>
      <c r="BJ178" s="18">
        <f t="shared" si="354"/>
        <v>0</v>
      </c>
      <c r="BK178" s="18">
        <f t="shared" si="354"/>
        <v>0</v>
      </c>
      <c r="BL178" s="18">
        <f t="shared" si="354"/>
        <v>0</v>
      </c>
      <c r="BM178" s="18">
        <f t="shared" si="354"/>
        <v>0</v>
      </c>
      <c r="BN178" s="18">
        <f t="shared" si="354"/>
        <v>0</v>
      </c>
      <c r="BO178" s="18">
        <f t="shared" si="354"/>
        <v>0</v>
      </c>
      <c r="BP178" s="18">
        <f t="shared" si="354"/>
        <v>0</v>
      </c>
      <c r="BQ178" s="18">
        <f t="shared" si="354"/>
        <v>0</v>
      </c>
      <c r="BR178" s="18">
        <f t="shared" si="354"/>
        <v>0</v>
      </c>
      <c r="BT178" s="18"/>
      <c r="BU178" s="18"/>
      <c r="BV178" s="18"/>
      <c r="BW178" s="18"/>
      <c r="BX178" s="18"/>
      <c r="BY178" s="18"/>
      <c r="BZ178" s="18"/>
      <c r="CA178" s="18"/>
      <c r="CB178" s="18"/>
      <c r="CC178" s="18"/>
      <c r="CD178" s="18"/>
      <c r="CE178" s="18"/>
    </row>
    <row r="179" spans="1:98">
      <c r="A179" s="464"/>
      <c r="B179" s="467"/>
      <c r="C179" s="472"/>
      <c r="D179" s="473"/>
      <c r="E179" s="471"/>
      <c r="F179" s="467"/>
      <c r="G179" s="206" t="s">
        <v>551</v>
      </c>
      <c r="H179" s="207"/>
      <c r="I179" s="208"/>
      <c r="J179" s="208"/>
      <c r="K179" s="208"/>
      <c r="L179" s="208"/>
      <c r="M179" s="208"/>
      <c r="N179" s="208"/>
      <c r="O179" s="208"/>
      <c r="P179" s="208"/>
      <c r="Q179" s="208"/>
      <c r="R179" s="208"/>
      <c r="S179" s="208"/>
      <c r="T179" s="209">
        <f t="shared" si="263"/>
        <v>0</v>
      </c>
      <c r="U179" s="210"/>
      <c r="V179" s="211"/>
      <c r="W179" s="211"/>
      <c r="X179" s="211"/>
      <c r="Y179" s="211"/>
      <c r="Z179" s="211"/>
      <c r="AA179" s="211"/>
      <c r="AB179" s="211"/>
      <c r="AC179" s="211"/>
      <c r="AD179" s="211"/>
      <c r="AE179" s="211"/>
      <c r="AF179" s="211"/>
      <c r="AG179" s="209">
        <f t="shared" si="266"/>
        <v>0</v>
      </c>
      <c r="AN179" s="15">
        <v>5</v>
      </c>
      <c r="AO179" s="15">
        <v>3</v>
      </c>
      <c r="AP179" s="15">
        <v>6</v>
      </c>
      <c r="AQ179" s="17">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15">
        <f ca="1">COUNTIF(INDIRECT("H"&amp;(ROW()+12*(($AN179-1)*3+$AO179)-ROW())/12+5):INDIRECT("S"&amp;(ROW()+12*(($AN179-1)*3+$AO179)-ROW())/12+5),AQ179)</f>
        <v>0</v>
      </c>
      <c r="AS179" s="17">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15">
        <f ca="1">COUNTIF(INDIRECT("U"&amp;(ROW()+12*(($AN179-1)*3+$AO179)-ROW())/12+5):INDIRECT("AF"&amp;(ROW()+12*(($AN179-1)*3+$AO179)-ROW())/12+5),AS179)</f>
        <v>0</v>
      </c>
      <c r="AU179" s="15">
        <f ca="1">IF(AND(AQ179+AS179&gt;0,AR179+AT179&gt;0),COUNTIF(AU$6:AU178,"&gt;0")+1,0)</f>
        <v>0</v>
      </c>
      <c r="BE179" s="15">
        <v>3</v>
      </c>
      <c r="BF179" s="19"/>
      <c r="BG179" s="18"/>
      <c r="BH179" s="18"/>
      <c r="BI179" s="18"/>
      <c r="BJ179" s="18"/>
      <c r="BK179" s="18"/>
      <c r="BL179" s="18"/>
      <c r="BM179" s="18"/>
      <c r="BN179" s="18"/>
      <c r="BO179" s="18"/>
      <c r="BP179" s="18"/>
      <c r="BQ179" s="18"/>
      <c r="BR179" s="18"/>
    </row>
    <row r="180" spans="1:98">
      <c r="A180" s="462">
        <v>59</v>
      </c>
      <c r="B180" s="465"/>
      <c r="C180" s="465"/>
      <c r="D180" s="465"/>
      <c r="E180" s="469"/>
      <c r="F180" s="465"/>
      <c r="G180" s="194" t="s">
        <v>104</v>
      </c>
      <c r="H180" s="195"/>
      <c r="I180" s="196" t="str">
        <f t="shared" ref="I180:S181" si="355">IF(H180="","",H180)</f>
        <v/>
      </c>
      <c r="J180" s="196" t="str">
        <f t="shared" si="355"/>
        <v/>
      </c>
      <c r="K180" s="196" t="str">
        <f t="shared" si="355"/>
        <v/>
      </c>
      <c r="L180" s="196" t="str">
        <f t="shared" si="355"/>
        <v/>
      </c>
      <c r="M180" s="196" t="str">
        <f t="shared" si="355"/>
        <v/>
      </c>
      <c r="N180" s="196" t="str">
        <f t="shared" si="355"/>
        <v/>
      </c>
      <c r="O180" s="196" t="str">
        <f t="shared" si="355"/>
        <v/>
      </c>
      <c r="P180" s="196" t="str">
        <f t="shared" si="355"/>
        <v/>
      </c>
      <c r="Q180" s="196" t="str">
        <f t="shared" si="355"/>
        <v/>
      </c>
      <c r="R180" s="196" t="str">
        <f t="shared" si="355"/>
        <v/>
      </c>
      <c r="S180" s="196" t="str">
        <f t="shared" si="355"/>
        <v/>
      </c>
      <c r="T180" s="197">
        <f t="shared" si="263"/>
        <v>0</v>
      </c>
      <c r="U180" s="198"/>
      <c r="V180" s="199" t="str">
        <f t="shared" ref="V180:AF181" si="356">IF(U180="","",U180)</f>
        <v/>
      </c>
      <c r="W180" s="199" t="str">
        <f t="shared" si="356"/>
        <v/>
      </c>
      <c r="X180" s="199" t="str">
        <f t="shared" si="356"/>
        <v/>
      </c>
      <c r="Y180" s="199" t="str">
        <f t="shared" si="356"/>
        <v/>
      </c>
      <c r="Z180" s="199" t="str">
        <f t="shared" si="356"/>
        <v/>
      </c>
      <c r="AA180" s="199" t="str">
        <f t="shared" si="356"/>
        <v/>
      </c>
      <c r="AB180" s="199" t="str">
        <f t="shared" si="356"/>
        <v/>
      </c>
      <c r="AC180" s="199" t="str">
        <f t="shared" si="356"/>
        <v/>
      </c>
      <c r="AD180" s="199" t="str">
        <f t="shared" si="356"/>
        <v/>
      </c>
      <c r="AE180" s="199" t="str">
        <f t="shared" si="356"/>
        <v/>
      </c>
      <c r="AF180" s="199" t="str">
        <f t="shared" si="356"/>
        <v/>
      </c>
      <c r="AG180" s="197">
        <f t="shared" si="266"/>
        <v>0</v>
      </c>
      <c r="AN180" s="15">
        <v>5</v>
      </c>
      <c r="AO180" s="15">
        <v>3</v>
      </c>
      <c r="AP180" s="15">
        <v>7</v>
      </c>
      <c r="AQ180" s="17">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15">
        <f ca="1">COUNTIF(INDIRECT("H"&amp;(ROW()+12*(($AN180-1)*3+$AO180)-ROW())/12+5):INDIRECT("S"&amp;(ROW()+12*(($AN180-1)*3+$AO180)-ROW())/12+5),AQ180)</f>
        <v>0</v>
      </c>
      <c r="AS180" s="17">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15">
        <f ca="1">COUNTIF(INDIRECT("U"&amp;(ROW()+12*(($AN180-1)*3+$AO180)-ROW())/12+5):INDIRECT("AF"&amp;(ROW()+12*(($AN180-1)*3+$AO180)-ROW())/12+5),AS180)</f>
        <v>0</v>
      </c>
      <c r="AU180" s="15">
        <f ca="1">IF(AND(AQ180+AS180&gt;0,AR180+AT180&gt;0),COUNTIF(AU$6:AU179,"&gt;0")+1,0)</f>
        <v>0</v>
      </c>
      <c r="BE180" s="15">
        <v>1</v>
      </c>
      <c r="BG180" s="18">
        <f t="shared" ref="BG180:BR180" si="357">SUM(H180:H181)</f>
        <v>0</v>
      </c>
      <c r="BH180" s="18">
        <f t="shared" si="357"/>
        <v>0</v>
      </c>
      <c r="BI180" s="18">
        <f t="shared" si="357"/>
        <v>0</v>
      </c>
      <c r="BJ180" s="18">
        <f t="shared" si="357"/>
        <v>0</v>
      </c>
      <c r="BK180" s="18">
        <f t="shared" si="357"/>
        <v>0</v>
      </c>
      <c r="BL180" s="18">
        <f t="shared" si="357"/>
        <v>0</v>
      </c>
      <c r="BM180" s="18">
        <f t="shared" si="357"/>
        <v>0</v>
      </c>
      <c r="BN180" s="18">
        <f t="shared" si="357"/>
        <v>0</v>
      </c>
      <c r="BO180" s="18">
        <f t="shared" si="357"/>
        <v>0</v>
      </c>
      <c r="BP180" s="18">
        <f t="shared" si="357"/>
        <v>0</v>
      </c>
      <c r="BQ180" s="18">
        <f t="shared" si="357"/>
        <v>0</v>
      </c>
      <c r="BR180" s="18">
        <f t="shared" si="357"/>
        <v>0</v>
      </c>
      <c r="BT180" s="18">
        <f t="shared" ref="BT180:CE180" si="358">SUM(U180:U181)</f>
        <v>0</v>
      </c>
      <c r="BU180" s="18">
        <f t="shared" si="358"/>
        <v>0</v>
      </c>
      <c r="BV180" s="18">
        <f t="shared" si="358"/>
        <v>0</v>
      </c>
      <c r="BW180" s="18">
        <f t="shared" si="358"/>
        <v>0</v>
      </c>
      <c r="BX180" s="18">
        <f t="shared" si="358"/>
        <v>0</v>
      </c>
      <c r="BY180" s="18">
        <f t="shared" si="358"/>
        <v>0</v>
      </c>
      <c r="BZ180" s="18">
        <f t="shared" si="358"/>
        <v>0</v>
      </c>
      <c r="CA180" s="18">
        <f t="shared" si="358"/>
        <v>0</v>
      </c>
      <c r="CB180" s="18">
        <f t="shared" si="358"/>
        <v>0</v>
      </c>
      <c r="CC180" s="18">
        <f t="shared" si="358"/>
        <v>0</v>
      </c>
      <c r="CD180" s="18">
        <f t="shared" si="358"/>
        <v>0</v>
      </c>
      <c r="CE180" s="18">
        <f t="shared" si="358"/>
        <v>0</v>
      </c>
      <c r="CH180" s="19" t="s">
        <v>103</v>
      </c>
      <c r="CI180" s="18">
        <f t="shared" ref="CI180:CT180" si="359">IF(OR($D180="副園長",$D180="教頭",$D180="主任保育士",$D180="主幹教諭",$D180="主幹保育教諭"),0,BG180)</f>
        <v>0</v>
      </c>
      <c r="CJ180" s="18">
        <f t="shared" si="359"/>
        <v>0</v>
      </c>
      <c r="CK180" s="18">
        <f t="shared" si="359"/>
        <v>0</v>
      </c>
      <c r="CL180" s="18">
        <f t="shared" si="359"/>
        <v>0</v>
      </c>
      <c r="CM180" s="18">
        <f t="shared" si="359"/>
        <v>0</v>
      </c>
      <c r="CN180" s="18">
        <f t="shared" si="359"/>
        <v>0</v>
      </c>
      <c r="CO180" s="18">
        <f t="shared" si="359"/>
        <v>0</v>
      </c>
      <c r="CP180" s="18">
        <f t="shared" si="359"/>
        <v>0</v>
      </c>
      <c r="CQ180" s="18">
        <f t="shared" si="359"/>
        <v>0</v>
      </c>
      <c r="CR180" s="18">
        <f t="shared" si="359"/>
        <v>0</v>
      </c>
      <c r="CS180" s="18">
        <f t="shared" si="359"/>
        <v>0</v>
      </c>
      <c r="CT180" s="18">
        <f t="shared" si="359"/>
        <v>0</v>
      </c>
    </row>
    <row r="181" spans="1:98">
      <c r="A181" s="463"/>
      <c r="B181" s="466"/>
      <c r="C181" s="468"/>
      <c r="D181" s="468"/>
      <c r="E181" s="470"/>
      <c r="F181" s="466"/>
      <c r="G181" s="200" t="s">
        <v>102</v>
      </c>
      <c r="H181" s="201"/>
      <c r="I181" s="202" t="str">
        <f t="shared" si="355"/>
        <v/>
      </c>
      <c r="J181" s="202" t="str">
        <f t="shared" si="355"/>
        <v/>
      </c>
      <c r="K181" s="202" t="str">
        <f t="shared" si="355"/>
        <v/>
      </c>
      <c r="L181" s="202" t="str">
        <f t="shared" si="355"/>
        <v/>
      </c>
      <c r="M181" s="202" t="str">
        <f t="shared" si="355"/>
        <v/>
      </c>
      <c r="N181" s="202" t="str">
        <f t="shared" si="355"/>
        <v/>
      </c>
      <c r="O181" s="202" t="str">
        <f t="shared" si="355"/>
        <v/>
      </c>
      <c r="P181" s="202" t="str">
        <f t="shared" si="355"/>
        <v/>
      </c>
      <c r="Q181" s="202" t="str">
        <f t="shared" si="355"/>
        <v/>
      </c>
      <c r="R181" s="202" t="str">
        <f t="shared" si="355"/>
        <v/>
      </c>
      <c r="S181" s="202" t="str">
        <f t="shared" si="355"/>
        <v/>
      </c>
      <c r="T181" s="203">
        <f t="shared" si="263"/>
        <v>0</v>
      </c>
      <c r="U181" s="204"/>
      <c r="V181" s="205" t="str">
        <f t="shared" si="356"/>
        <v/>
      </c>
      <c r="W181" s="205" t="str">
        <f t="shared" si="356"/>
        <v/>
      </c>
      <c r="X181" s="205" t="str">
        <f t="shared" si="356"/>
        <v/>
      </c>
      <c r="Y181" s="205" t="str">
        <f t="shared" si="356"/>
        <v/>
      </c>
      <c r="Z181" s="205" t="str">
        <f t="shared" si="356"/>
        <v/>
      </c>
      <c r="AA181" s="205" t="str">
        <f t="shared" si="356"/>
        <v/>
      </c>
      <c r="AB181" s="205" t="str">
        <f t="shared" si="356"/>
        <v/>
      </c>
      <c r="AC181" s="205" t="str">
        <f t="shared" si="356"/>
        <v/>
      </c>
      <c r="AD181" s="205" t="str">
        <f t="shared" si="356"/>
        <v/>
      </c>
      <c r="AE181" s="205" t="str">
        <f t="shared" si="356"/>
        <v/>
      </c>
      <c r="AF181" s="205" t="str">
        <f t="shared" si="356"/>
        <v/>
      </c>
      <c r="AG181" s="203">
        <f t="shared" si="266"/>
        <v>0</v>
      </c>
      <c r="AN181" s="15">
        <v>5</v>
      </c>
      <c r="AO181" s="15">
        <v>3</v>
      </c>
      <c r="AP181" s="15">
        <v>8</v>
      </c>
      <c r="AQ181" s="17">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15">
        <f ca="1">COUNTIF(INDIRECT("H"&amp;(ROW()+12*(($AN181-1)*3+$AO181)-ROW())/12+5):INDIRECT("S"&amp;(ROW()+12*(($AN181-1)*3+$AO181)-ROW())/12+5),AQ181)</f>
        <v>0</v>
      </c>
      <c r="AS181" s="17">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15">
        <f ca="1">COUNTIF(INDIRECT("U"&amp;(ROW()+12*(($AN181-1)*3+$AO181)-ROW())/12+5):INDIRECT("AF"&amp;(ROW()+12*(($AN181-1)*3+$AO181)-ROW())/12+5),AS181)</f>
        <v>0</v>
      </c>
      <c r="AU181" s="15">
        <f ca="1">IF(AND(AQ181+AS181&gt;0,AR181+AT181&gt;0),COUNTIF(AU$6:AU180,"&gt;0")+1,0)</f>
        <v>0</v>
      </c>
      <c r="BE181" s="15">
        <v>2</v>
      </c>
      <c r="BF181" s="15" t="s">
        <v>101</v>
      </c>
      <c r="BG181" s="18">
        <f t="shared" ref="BG181:BR181" si="360">IF(BG180+BT180&gt;$AJ$27,1,0)</f>
        <v>0</v>
      </c>
      <c r="BH181" s="18">
        <f t="shared" si="360"/>
        <v>0</v>
      </c>
      <c r="BI181" s="18">
        <f t="shared" si="360"/>
        <v>0</v>
      </c>
      <c r="BJ181" s="18">
        <f t="shared" si="360"/>
        <v>0</v>
      </c>
      <c r="BK181" s="18">
        <f t="shared" si="360"/>
        <v>0</v>
      </c>
      <c r="BL181" s="18">
        <f t="shared" si="360"/>
        <v>0</v>
      </c>
      <c r="BM181" s="18">
        <f t="shared" si="360"/>
        <v>0</v>
      </c>
      <c r="BN181" s="18">
        <f t="shared" si="360"/>
        <v>0</v>
      </c>
      <c r="BO181" s="18">
        <f t="shared" si="360"/>
        <v>0</v>
      </c>
      <c r="BP181" s="18">
        <f t="shared" si="360"/>
        <v>0</v>
      </c>
      <c r="BQ181" s="18">
        <f t="shared" si="360"/>
        <v>0</v>
      </c>
      <c r="BR181" s="18">
        <f t="shared" si="360"/>
        <v>0</v>
      </c>
      <c r="BT181" s="18"/>
      <c r="BU181" s="18"/>
      <c r="BV181" s="18"/>
      <c r="BW181" s="18"/>
      <c r="BX181" s="18"/>
      <c r="BY181" s="18"/>
      <c r="BZ181" s="18"/>
      <c r="CA181" s="18"/>
      <c r="CB181" s="18"/>
      <c r="CC181" s="18"/>
      <c r="CD181" s="18"/>
      <c r="CE181" s="18"/>
    </row>
    <row r="182" spans="1:98">
      <c r="A182" s="464"/>
      <c r="B182" s="467"/>
      <c r="C182" s="472"/>
      <c r="D182" s="473"/>
      <c r="E182" s="471"/>
      <c r="F182" s="467"/>
      <c r="G182" s="206" t="s">
        <v>551</v>
      </c>
      <c r="H182" s="207"/>
      <c r="I182" s="208"/>
      <c r="J182" s="208"/>
      <c r="K182" s="208"/>
      <c r="L182" s="208"/>
      <c r="M182" s="208"/>
      <c r="N182" s="208"/>
      <c r="O182" s="208"/>
      <c r="P182" s="208"/>
      <c r="Q182" s="208"/>
      <c r="R182" s="208"/>
      <c r="S182" s="208"/>
      <c r="T182" s="209">
        <f t="shared" si="263"/>
        <v>0</v>
      </c>
      <c r="U182" s="210"/>
      <c r="V182" s="211"/>
      <c r="W182" s="211"/>
      <c r="X182" s="211"/>
      <c r="Y182" s="211"/>
      <c r="Z182" s="211"/>
      <c r="AA182" s="211"/>
      <c r="AB182" s="211"/>
      <c r="AC182" s="211"/>
      <c r="AD182" s="211"/>
      <c r="AE182" s="211"/>
      <c r="AF182" s="211"/>
      <c r="AG182" s="209">
        <f t="shared" si="266"/>
        <v>0</v>
      </c>
      <c r="AN182" s="15">
        <v>5</v>
      </c>
      <c r="AO182" s="15">
        <v>3</v>
      </c>
      <c r="AP182" s="15">
        <v>9</v>
      </c>
      <c r="AQ182" s="17">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15">
        <f ca="1">COUNTIF(INDIRECT("H"&amp;(ROW()+12*(($AN182-1)*3+$AO182)-ROW())/12+5):INDIRECT("S"&amp;(ROW()+12*(($AN182-1)*3+$AO182)-ROW())/12+5),AQ182)</f>
        <v>0</v>
      </c>
      <c r="AS182" s="17">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15">
        <f ca="1">COUNTIF(INDIRECT("U"&amp;(ROW()+12*(($AN182-1)*3+$AO182)-ROW())/12+5):INDIRECT("AF"&amp;(ROW()+12*(($AN182-1)*3+$AO182)-ROW())/12+5),AS182)</f>
        <v>0</v>
      </c>
      <c r="AU182" s="15">
        <f ca="1">IF(AND(AQ182+AS182&gt;0,AR182+AT182&gt;0),COUNTIF(AU$6:AU181,"&gt;0")+1,0)</f>
        <v>0</v>
      </c>
      <c r="BE182" s="15">
        <v>3</v>
      </c>
      <c r="BF182" s="19"/>
      <c r="BG182" s="18"/>
      <c r="BH182" s="18"/>
      <c r="BI182" s="18"/>
      <c r="BJ182" s="18"/>
      <c r="BK182" s="18"/>
      <c r="BL182" s="18"/>
      <c r="BM182" s="18"/>
      <c r="BN182" s="18"/>
      <c r="BO182" s="18"/>
      <c r="BP182" s="18"/>
      <c r="BQ182" s="18"/>
      <c r="BR182" s="18"/>
      <c r="BT182" s="18"/>
      <c r="BU182" s="18"/>
      <c r="BV182" s="18"/>
      <c r="BW182" s="18"/>
      <c r="BX182" s="18"/>
      <c r="BY182" s="18"/>
      <c r="BZ182" s="18"/>
      <c r="CA182" s="18"/>
      <c r="CB182" s="18"/>
      <c r="CC182" s="18"/>
      <c r="CD182" s="18"/>
      <c r="CE182" s="18"/>
    </row>
    <row r="183" spans="1:98">
      <c r="A183" s="462">
        <v>60</v>
      </c>
      <c r="B183" s="465"/>
      <c r="C183" s="465"/>
      <c r="D183" s="465"/>
      <c r="E183" s="469"/>
      <c r="F183" s="465"/>
      <c r="G183" s="194" t="s">
        <v>104</v>
      </c>
      <c r="H183" s="195"/>
      <c r="I183" s="196" t="str">
        <f t="shared" ref="I183:S184" si="361">IF(H183="","",H183)</f>
        <v/>
      </c>
      <c r="J183" s="196" t="str">
        <f t="shared" si="361"/>
        <v/>
      </c>
      <c r="K183" s="196" t="str">
        <f t="shared" si="361"/>
        <v/>
      </c>
      <c r="L183" s="196" t="str">
        <f t="shared" si="361"/>
        <v/>
      </c>
      <c r="M183" s="196" t="str">
        <f t="shared" si="361"/>
        <v/>
      </c>
      <c r="N183" s="196" t="str">
        <f t="shared" si="361"/>
        <v/>
      </c>
      <c r="O183" s="196" t="str">
        <f t="shared" si="361"/>
        <v/>
      </c>
      <c r="P183" s="196" t="str">
        <f t="shared" si="361"/>
        <v/>
      </c>
      <c r="Q183" s="196" t="str">
        <f t="shared" si="361"/>
        <v/>
      </c>
      <c r="R183" s="196" t="str">
        <f t="shared" si="361"/>
        <v/>
      </c>
      <c r="S183" s="196" t="str">
        <f t="shared" si="361"/>
        <v/>
      </c>
      <c r="T183" s="197">
        <f t="shared" si="263"/>
        <v>0</v>
      </c>
      <c r="U183" s="198"/>
      <c r="V183" s="199" t="str">
        <f t="shared" ref="V183:AF184" si="362">IF(U183="","",U183)</f>
        <v/>
      </c>
      <c r="W183" s="199" t="str">
        <f t="shared" si="362"/>
        <v/>
      </c>
      <c r="X183" s="199" t="str">
        <f t="shared" si="362"/>
        <v/>
      </c>
      <c r="Y183" s="199" t="str">
        <f t="shared" si="362"/>
        <v/>
      </c>
      <c r="Z183" s="199" t="str">
        <f t="shared" si="362"/>
        <v/>
      </c>
      <c r="AA183" s="199" t="str">
        <f t="shared" si="362"/>
        <v/>
      </c>
      <c r="AB183" s="199" t="str">
        <f t="shared" si="362"/>
        <v/>
      </c>
      <c r="AC183" s="199" t="str">
        <f t="shared" si="362"/>
        <v/>
      </c>
      <c r="AD183" s="199" t="str">
        <f t="shared" si="362"/>
        <v/>
      </c>
      <c r="AE183" s="199" t="str">
        <f t="shared" si="362"/>
        <v/>
      </c>
      <c r="AF183" s="199" t="str">
        <f t="shared" si="362"/>
        <v/>
      </c>
      <c r="AG183" s="197">
        <f t="shared" si="266"/>
        <v>0</v>
      </c>
      <c r="AN183" s="15">
        <v>5</v>
      </c>
      <c r="AO183" s="15">
        <v>3</v>
      </c>
      <c r="AP183" s="15">
        <v>10</v>
      </c>
      <c r="AQ183" s="17">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15">
        <f ca="1">COUNTIF(INDIRECT("H"&amp;(ROW()+12*(($AN183-1)*3+$AO183)-ROW())/12+5):INDIRECT("S"&amp;(ROW()+12*(($AN183-1)*3+$AO183)-ROW())/12+5),AQ183)</f>
        <v>0</v>
      </c>
      <c r="AS183" s="17">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15">
        <f ca="1">COUNTIF(INDIRECT("U"&amp;(ROW()+12*(($AN183-1)*3+$AO183)-ROW())/12+5):INDIRECT("AF"&amp;(ROW()+12*(($AN183-1)*3+$AO183)-ROW())/12+5),AS183)</f>
        <v>0</v>
      </c>
      <c r="AU183" s="15">
        <f ca="1">IF(AND(AQ183+AS183&gt;0,AR183+AT183&gt;0),COUNTIF(AU$6:AU182,"&gt;0")+1,0)</f>
        <v>0</v>
      </c>
      <c r="BE183" s="15">
        <v>1</v>
      </c>
      <c r="BG183" s="18">
        <f t="shared" ref="BG183:BR183" si="363">SUM(H183:H184)</f>
        <v>0</v>
      </c>
      <c r="BH183" s="18">
        <f t="shared" si="363"/>
        <v>0</v>
      </c>
      <c r="BI183" s="18">
        <f t="shared" si="363"/>
        <v>0</v>
      </c>
      <c r="BJ183" s="18">
        <f t="shared" si="363"/>
        <v>0</v>
      </c>
      <c r="BK183" s="18">
        <f t="shared" si="363"/>
        <v>0</v>
      </c>
      <c r="BL183" s="18">
        <f t="shared" si="363"/>
        <v>0</v>
      </c>
      <c r="BM183" s="18">
        <f t="shared" si="363"/>
        <v>0</v>
      </c>
      <c r="BN183" s="18">
        <f t="shared" si="363"/>
        <v>0</v>
      </c>
      <c r="BO183" s="18">
        <f t="shared" si="363"/>
        <v>0</v>
      </c>
      <c r="BP183" s="18">
        <f t="shared" si="363"/>
        <v>0</v>
      </c>
      <c r="BQ183" s="18">
        <f t="shared" si="363"/>
        <v>0</v>
      </c>
      <c r="BR183" s="18">
        <f t="shared" si="363"/>
        <v>0</v>
      </c>
      <c r="BT183" s="18">
        <f t="shared" ref="BT183:CE183" si="364">SUM(U183:U184)</f>
        <v>0</v>
      </c>
      <c r="BU183" s="18">
        <f t="shared" si="364"/>
        <v>0</v>
      </c>
      <c r="BV183" s="18">
        <f t="shared" si="364"/>
        <v>0</v>
      </c>
      <c r="BW183" s="18">
        <f t="shared" si="364"/>
        <v>0</v>
      </c>
      <c r="BX183" s="18">
        <f t="shared" si="364"/>
        <v>0</v>
      </c>
      <c r="BY183" s="18">
        <f t="shared" si="364"/>
        <v>0</v>
      </c>
      <c r="BZ183" s="18">
        <f t="shared" si="364"/>
        <v>0</v>
      </c>
      <c r="CA183" s="18">
        <f t="shared" si="364"/>
        <v>0</v>
      </c>
      <c r="CB183" s="18">
        <f t="shared" si="364"/>
        <v>0</v>
      </c>
      <c r="CC183" s="18">
        <f t="shared" si="364"/>
        <v>0</v>
      </c>
      <c r="CD183" s="18">
        <f t="shared" si="364"/>
        <v>0</v>
      </c>
      <c r="CE183" s="18">
        <f t="shared" si="364"/>
        <v>0</v>
      </c>
      <c r="CH183" s="19" t="s">
        <v>103</v>
      </c>
      <c r="CI183" s="18">
        <f t="shared" ref="CI183:CT183" si="365">IF(OR($D183="副園長",$D183="教頭",$D183="主任保育士",$D183="主幹教諭",$D183="主幹保育教諭"),0,BG183)</f>
        <v>0</v>
      </c>
      <c r="CJ183" s="18">
        <f t="shared" si="365"/>
        <v>0</v>
      </c>
      <c r="CK183" s="18">
        <f t="shared" si="365"/>
        <v>0</v>
      </c>
      <c r="CL183" s="18">
        <f t="shared" si="365"/>
        <v>0</v>
      </c>
      <c r="CM183" s="18">
        <f t="shared" si="365"/>
        <v>0</v>
      </c>
      <c r="CN183" s="18">
        <f t="shared" si="365"/>
        <v>0</v>
      </c>
      <c r="CO183" s="18">
        <f t="shared" si="365"/>
        <v>0</v>
      </c>
      <c r="CP183" s="18">
        <f t="shared" si="365"/>
        <v>0</v>
      </c>
      <c r="CQ183" s="18">
        <f t="shared" si="365"/>
        <v>0</v>
      </c>
      <c r="CR183" s="18">
        <f t="shared" si="365"/>
        <v>0</v>
      </c>
      <c r="CS183" s="18">
        <f t="shared" si="365"/>
        <v>0</v>
      </c>
      <c r="CT183" s="18">
        <f t="shared" si="365"/>
        <v>0</v>
      </c>
    </row>
    <row r="184" spans="1:98">
      <c r="A184" s="463"/>
      <c r="B184" s="466"/>
      <c r="C184" s="468"/>
      <c r="D184" s="468"/>
      <c r="E184" s="470"/>
      <c r="F184" s="466"/>
      <c r="G184" s="200" t="s">
        <v>102</v>
      </c>
      <c r="H184" s="201"/>
      <c r="I184" s="202" t="str">
        <f t="shared" si="361"/>
        <v/>
      </c>
      <c r="J184" s="202" t="str">
        <f t="shared" si="361"/>
        <v/>
      </c>
      <c r="K184" s="202" t="str">
        <f t="shared" si="361"/>
        <v/>
      </c>
      <c r="L184" s="202" t="str">
        <f t="shared" si="361"/>
        <v/>
      </c>
      <c r="M184" s="202" t="str">
        <f t="shared" si="361"/>
        <v/>
      </c>
      <c r="N184" s="202" t="str">
        <f t="shared" si="361"/>
        <v/>
      </c>
      <c r="O184" s="202" t="str">
        <f t="shared" si="361"/>
        <v/>
      </c>
      <c r="P184" s="202" t="str">
        <f t="shared" si="361"/>
        <v/>
      </c>
      <c r="Q184" s="202" t="str">
        <f t="shared" si="361"/>
        <v/>
      </c>
      <c r="R184" s="202" t="str">
        <f t="shared" si="361"/>
        <v/>
      </c>
      <c r="S184" s="202" t="str">
        <f t="shared" si="361"/>
        <v/>
      </c>
      <c r="T184" s="203">
        <f t="shared" si="263"/>
        <v>0</v>
      </c>
      <c r="U184" s="204"/>
      <c r="V184" s="205" t="str">
        <f t="shared" si="362"/>
        <v/>
      </c>
      <c r="W184" s="205" t="str">
        <f t="shared" si="362"/>
        <v/>
      </c>
      <c r="X184" s="205" t="str">
        <f t="shared" si="362"/>
        <v/>
      </c>
      <c r="Y184" s="205" t="str">
        <f t="shared" si="362"/>
        <v/>
      </c>
      <c r="Z184" s="205" t="str">
        <f t="shared" si="362"/>
        <v/>
      </c>
      <c r="AA184" s="205" t="str">
        <f t="shared" si="362"/>
        <v/>
      </c>
      <c r="AB184" s="205" t="str">
        <f t="shared" si="362"/>
        <v/>
      </c>
      <c r="AC184" s="205" t="str">
        <f t="shared" si="362"/>
        <v/>
      </c>
      <c r="AD184" s="205" t="str">
        <f t="shared" si="362"/>
        <v/>
      </c>
      <c r="AE184" s="205" t="str">
        <f t="shared" si="362"/>
        <v/>
      </c>
      <c r="AF184" s="205" t="str">
        <f t="shared" si="362"/>
        <v/>
      </c>
      <c r="AG184" s="203">
        <f t="shared" si="266"/>
        <v>0</v>
      </c>
      <c r="AN184" s="15">
        <v>5</v>
      </c>
      <c r="AO184" s="15">
        <v>3</v>
      </c>
      <c r="AP184" s="15">
        <v>11</v>
      </c>
      <c r="AQ184" s="17">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15">
        <f ca="1">COUNTIF(INDIRECT("H"&amp;(ROW()+12*(($AN184-1)*3+$AO184)-ROW())/12+5):INDIRECT("S"&amp;(ROW()+12*(($AN184-1)*3+$AO184)-ROW())/12+5),AQ184)</f>
        <v>0</v>
      </c>
      <c r="AS184" s="17">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15">
        <f ca="1">COUNTIF(INDIRECT("U"&amp;(ROW()+12*(($AN184-1)*3+$AO184)-ROW())/12+5):INDIRECT("AF"&amp;(ROW()+12*(($AN184-1)*3+$AO184)-ROW())/12+5),AS184)</f>
        <v>0</v>
      </c>
      <c r="AU184" s="15">
        <f ca="1">IF(AND(AQ184+AS184&gt;0,AR184+AT184&gt;0),COUNTIF(AU$6:AU183,"&gt;0")+1,0)</f>
        <v>0</v>
      </c>
      <c r="BE184" s="15">
        <v>2</v>
      </c>
      <c r="BF184" s="15" t="s">
        <v>101</v>
      </c>
      <c r="BG184" s="18">
        <f t="shared" ref="BG184:BR184" si="366">IF(BG183+BT183&gt;$AJ$27,1,0)</f>
        <v>0</v>
      </c>
      <c r="BH184" s="18">
        <f t="shared" si="366"/>
        <v>0</v>
      </c>
      <c r="BI184" s="18">
        <f t="shared" si="366"/>
        <v>0</v>
      </c>
      <c r="BJ184" s="18">
        <f t="shared" si="366"/>
        <v>0</v>
      </c>
      <c r="BK184" s="18">
        <f t="shared" si="366"/>
        <v>0</v>
      </c>
      <c r="BL184" s="18">
        <f t="shared" si="366"/>
        <v>0</v>
      </c>
      <c r="BM184" s="18">
        <f t="shared" si="366"/>
        <v>0</v>
      </c>
      <c r="BN184" s="18">
        <f t="shared" si="366"/>
        <v>0</v>
      </c>
      <c r="BO184" s="18">
        <f t="shared" si="366"/>
        <v>0</v>
      </c>
      <c r="BP184" s="18">
        <f t="shared" si="366"/>
        <v>0</v>
      </c>
      <c r="BQ184" s="18">
        <f t="shared" si="366"/>
        <v>0</v>
      </c>
      <c r="BR184" s="18">
        <f t="shared" si="366"/>
        <v>0</v>
      </c>
    </row>
    <row r="185" spans="1:98">
      <c r="A185" s="464"/>
      <c r="B185" s="467"/>
      <c r="C185" s="472"/>
      <c r="D185" s="473"/>
      <c r="E185" s="471"/>
      <c r="F185" s="467"/>
      <c r="G185" s="206" t="s">
        <v>551</v>
      </c>
      <c r="H185" s="207"/>
      <c r="I185" s="208"/>
      <c r="J185" s="208"/>
      <c r="K185" s="208"/>
      <c r="L185" s="208"/>
      <c r="M185" s="208"/>
      <c r="N185" s="208"/>
      <c r="O185" s="208"/>
      <c r="P185" s="208"/>
      <c r="Q185" s="208"/>
      <c r="R185" s="208"/>
      <c r="S185" s="208"/>
      <c r="T185" s="209">
        <f t="shared" si="263"/>
        <v>0</v>
      </c>
      <c r="U185" s="210"/>
      <c r="V185" s="211"/>
      <c r="W185" s="211"/>
      <c r="X185" s="211"/>
      <c r="Y185" s="211"/>
      <c r="Z185" s="211"/>
      <c r="AA185" s="211"/>
      <c r="AB185" s="211"/>
      <c r="AC185" s="211"/>
      <c r="AD185" s="211"/>
      <c r="AE185" s="211"/>
      <c r="AF185" s="211"/>
      <c r="AG185" s="209">
        <f t="shared" si="266"/>
        <v>0</v>
      </c>
      <c r="AN185" s="306">
        <v>5</v>
      </c>
      <c r="AO185" s="306">
        <v>3</v>
      </c>
      <c r="AP185" s="306">
        <v>12</v>
      </c>
      <c r="AQ185" s="31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306">
        <f ca="1">COUNTIF(INDIRECT("H"&amp;(ROW()+12*(($AN185-1)*3+$AO185)-ROW())/12+5):INDIRECT("S"&amp;(ROW()+12*(($AN185-1)*3+$AO185)-ROW())/12+5),AQ185)</f>
        <v>0</v>
      </c>
      <c r="AS185" s="313">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306">
        <f ca="1">COUNTIF(INDIRECT("U"&amp;(ROW()+12*(($AN185-1)*3+$AO185)-ROW())/12+5):INDIRECT("AF"&amp;(ROW()+12*(($AN185-1)*3+$AO185)-ROW())/12+5),AS185)</f>
        <v>0</v>
      </c>
      <c r="AU185" s="306">
        <f ca="1">IF(AND(AQ185+AS185&gt;0,AR185+AT185&gt;0),COUNTIF(AU$6:AU184,"&gt;0")+1,0)</f>
        <v>0</v>
      </c>
      <c r="BE185" s="15">
        <v>3</v>
      </c>
      <c r="BF185" s="19"/>
      <c r="BG185" s="18"/>
      <c r="BH185" s="18"/>
      <c r="BI185" s="18"/>
      <c r="BJ185" s="18"/>
      <c r="BK185" s="18"/>
      <c r="BL185" s="18"/>
      <c r="BM185" s="18"/>
      <c r="BN185" s="18"/>
      <c r="BO185" s="18"/>
      <c r="BP185" s="18"/>
      <c r="BQ185" s="18"/>
      <c r="BR185" s="18"/>
      <c r="BT185" s="18"/>
      <c r="BU185" s="18"/>
      <c r="BV185" s="18"/>
      <c r="BW185" s="18"/>
      <c r="BX185" s="18"/>
      <c r="BY185" s="18"/>
      <c r="BZ185" s="18"/>
      <c r="CA185" s="18"/>
      <c r="CB185" s="18"/>
      <c r="CC185" s="18"/>
      <c r="CD185" s="18"/>
      <c r="CE185" s="18"/>
    </row>
    <row r="186" spans="1:98">
      <c r="A186" s="462">
        <v>61</v>
      </c>
      <c r="B186" s="465"/>
      <c r="C186" s="465"/>
      <c r="D186" s="465"/>
      <c r="E186" s="469"/>
      <c r="F186" s="465"/>
      <c r="G186" s="194" t="s">
        <v>104</v>
      </c>
      <c r="H186" s="195"/>
      <c r="I186" s="196" t="str">
        <f t="shared" ref="I186:S187" si="367">IF(H186="","",H186)</f>
        <v/>
      </c>
      <c r="J186" s="196" t="str">
        <f t="shared" si="367"/>
        <v/>
      </c>
      <c r="K186" s="196" t="str">
        <f t="shared" si="367"/>
        <v/>
      </c>
      <c r="L186" s="196" t="str">
        <f t="shared" si="367"/>
        <v/>
      </c>
      <c r="M186" s="196" t="str">
        <f t="shared" si="367"/>
        <v/>
      </c>
      <c r="N186" s="196" t="str">
        <f t="shared" si="367"/>
        <v/>
      </c>
      <c r="O186" s="196" t="str">
        <f t="shared" si="367"/>
        <v/>
      </c>
      <c r="P186" s="196" t="str">
        <f t="shared" si="367"/>
        <v/>
      </c>
      <c r="Q186" s="196" t="str">
        <f t="shared" si="367"/>
        <v/>
      </c>
      <c r="R186" s="196" t="str">
        <f t="shared" si="367"/>
        <v/>
      </c>
      <c r="S186" s="196" t="str">
        <f t="shared" si="367"/>
        <v/>
      </c>
      <c r="T186" s="197">
        <f t="shared" si="263"/>
        <v>0</v>
      </c>
      <c r="U186" s="198"/>
      <c r="V186" s="199" t="str">
        <f t="shared" ref="V186:AF187" si="368">IF(U186="","",U186)</f>
        <v/>
      </c>
      <c r="W186" s="199" t="str">
        <f t="shared" si="368"/>
        <v/>
      </c>
      <c r="X186" s="199" t="str">
        <f t="shared" si="368"/>
        <v/>
      </c>
      <c r="Y186" s="199" t="str">
        <f t="shared" si="368"/>
        <v/>
      </c>
      <c r="Z186" s="199" t="str">
        <f t="shared" si="368"/>
        <v/>
      </c>
      <c r="AA186" s="199" t="str">
        <f t="shared" si="368"/>
        <v/>
      </c>
      <c r="AB186" s="199" t="str">
        <f t="shared" si="368"/>
        <v/>
      </c>
      <c r="AC186" s="199" t="str">
        <f t="shared" si="368"/>
        <v/>
      </c>
      <c r="AD186" s="199" t="str">
        <f t="shared" si="368"/>
        <v/>
      </c>
      <c r="AE186" s="199" t="str">
        <f t="shared" si="368"/>
        <v/>
      </c>
      <c r="AF186" s="199" t="str">
        <f t="shared" si="368"/>
        <v/>
      </c>
      <c r="AG186" s="197">
        <f t="shared" si="266"/>
        <v>0</v>
      </c>
      <c r="AN186" s="15">
        <v>6</v>
      </c>
      <c r="AO186" s="15">
        <v>1</v>
      </c>
      <c r="AP186" s="15">
        <v>1</v>
      </c>
      <c r="AQ186" s="17">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15">
        <f ca="1">COUNTIF(INDIRECT("H"&amp;(ROW()+12*(($AN186-1)*3+$AO186)-ROW())/12+5):INDIRECT("S"&amp;(ROW()+12*(($AN186-1)*3+$AO186)-ROW())/12+5),AQ186)</f>
        <v>0</v>
      </c>
      <c r="AS186" s="17">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15">
        <f ca="1">COUNTIF(INDIRECT("U"&amp;(ROW()+12*(($AN186-1)*3+$AO186)-ROW())/12+5):INDIRECT("AF"&amp;(ROW()+12*(($AN186-1)*3+$AO186)-ROW())/12+5),AS186)</f>
        <v>0</v>
      </c>
      <c r="AU186" s="15">
        <f ca="1">IF(AND(AQ186+AS186&gt;0,AR186+AT186&gt;0),COUNTIF(AU$6:AU185,"&gt;0")+1,0)</f>
        <v>0</v>
      </c>
      <c r="BE186" s="15">
        <v>1</v>
      </c>
      <c r="BG186" s="18">
        <f t="shared" ref="BG186:BR186" si="369">SUM(H186:H187)</f>
        <v>0</v>
      </c>
      <c r="BH186" s="18">
        <f t="shared" si="369"/>
        <v>0</v>
      </c>
      <c r="BI186" s="18">
        <f t="shared" si="369"/>
        <v>0</v>
      </c>
      <c r="BJ186" s="18">
        <f t="shared" si="369"/>
        <v>0</v>
      </c>
      <c r="BK186" s="18">
        <f t="shared" si="369"/>
        <v>0</v>
      </c>
      <c r="BL186" s="18">
        <f t="shared" si="369"/>
        <v>0</v>
      </c>
      <c r="BM186" s="18">
        <f t="shared" si="369"/>
        <v>0</v>
      </c>
      <c r="BN186" s="18">
        <f t="shared" si="369"/>
        <v>0</v>
      </c>
      <c r="BO186" s="18">
        <f t="shared" si="369"/>
        <v>0</v>
      </c>
      <c r="BP186" s="18">
        <f t="shared" si="369"/>
        <v>0</v>
      </c>
      <c r="BQ186" s="18">
        <f t="shared" si="369"/>
        <v>0</v>
      </c>
      <c r="BR186" s="18">
        <f t="shared" si="369"/>
        <v>0</v>
      </c>
      <c r="BT186" s="18">
        <f t="shared" ref="BT186:CE186" si="370">SUM(U186:U187)</f>
        <v>0</v>
      </c>
      <c r="BU186" s="18">
        <f t="shared" si="370"/>
        <v>0</v>
      </c>
      <c r="BV186" s="18">
        <f t="shared" si="370"/>
        <v>0</v>
      </c>
      <c r="BW186" s="18">
        <f t="shared" si="370"/>
        <v>0</v>
      </c>
      <c r="BX186" s="18">
        <f t="shared" si="370"/>
        <v>0</v>
      </c>
      <c r="BY186" s="18">
        <f t="shared" si="370"/>
        <v>0</v>
      </c>
      <c r="BZ186" s="18">
        <f t="shared" si="370"/>
        <v>0</v>
      </c>
      <c r="CA186" s="18">
        <f t="shared" si="370"/>
        <v>0</v>
      </c>
      <c r="CB186" s="18">
        <f t="shared" si="370"/>
        <v>0</v>
      </c>
      <c r="CC186" s="18">
        <f t="shared" si="370"/>
        <v>0</v>
      </c>
      <c r="CD186" s="18">
        <f t="shared" si="370"/>
        <v>0</v>
      </c>
      <c r="CE186" s="18">
        <f t="shared" si="370"/>
        <v>0</v>
      </c>
      <c r="CH186" s="19" t="s">
        <v>103</v>
      </c>
      <c r="CI186" s="18">
        <f t="shared" ref="CI186:CT186" si="371">IF(OR($D186="副園長",$D186="教頭",$D186="主任保育士",$D186="主幹教諭",$D186="主幹保育教諭"),0,BG186)</f>
        <v>0</v>
      </c>
      <c r="CJ186" s="18">
        <f t="shared" si="371"/>
        <v>0</v>
      </c>
      <c r="CK186" s="18">
        <f t="shared" si="371"/>
        <v>0</v>
      </c>
      <c r="CL186" s="18">
        <f t="shared" si="371"/>
        <v>0</v>
      </c>
      <c r="CM186" s="18">
        <f t="shared" si="371"/>
        <v>0</v>
      </c>
      <c r="CN186" s="18">
        <f t="shared" si="371"/>
        <v>0</v>
      </c>
      <c r="CO186" s="18">
        <f t="shared" si="371"/>
        <v>0</v>
      </c>
      <c r="CP186" s="18">
        <f t="shared" si="371"/>
        <v>0</v>
      </c>
      <c r="CQ186" s="18">
        <f t="shared" si="371"/>
        <v>0</v>
      </c>
      <c r="CR186" s="18">
        <f t="shared" si="371"/>
        <v>0</v>
      </c>
      <c r="CS186" s="18">
        <f t="shared" si="371"/>
        <v>0</v>
      </c>
      <c r="CT186" s="18">
        <f t="shared" si="371"/>
        <v>0</v>
      </c>
    </row>
    <row r="187" spans="1:98">
      <c r="A187" s="463"/>
      <c r="B187" s="466"/>
      <c r="C187" s="468"/>
      <c r="D187" s="468"/>
      <c r="E187" s="470"/>
      <c r="F187" s="466"/>
      <c r="G187" s="200" t="s">
        <v>102</v>
      </c>
      <c r="H187" s="201"/>
      <c r="I187" s="202" t="str">
        <f t="shared" si="367"/>
        <v/>
      </c>
      <c r="J187" s="202" t="str">
        <f t="shared" si="367"/>
        <v/>
      </c>
      <c r="K187" s="202" t="str">
        <f t="shared" si="367"/>
        <v/>
      </c>
      <c r="L187" s="202" t="str">
        <f t="shared" si="367"/>
        <v/>
      </c>
      <c r="M187" s="202" t="str">
        <f t="shared" si="367"/>
        <v/>
      </c>
      <c r="N187" s="202" t="str">
        <f t="shared" si="367"/>
        <v/>
      </c>
      <c r="O187" s="202" t="str">
        <f t="shared" si="367"/>
        <v/>
      </c>
      <c r="P187" s="202" t="str">
        <f t="shared" si="367"/>
        <v/>
      </c>
      <c r="Q187" s="202" t="str">
        <f t="shared" si="367"/>
        <v/>
      </c>
      <c r="R187" s="202" t="str">
        <f t="shared" si="367"/>
        <v/>
      </c>
      <c r="S187" s="202" t="str">
        <f t="shared" si="367"/>
        <v/>
      </c>
      <c r="T187" s="203">
        <f t="shared" si="263"/>
        <v>0</v>
      </c>
      <c r="U187" s="204"/>
      <c r="V187" s="205" t="str">
        <f t="shared" si="368"/>
        <v/>
      </c>
      <c r="W187" s="205" t="str">
        <f t="shared" si="368"/>
        <v/>
      </c>
      <c r="X187" s="205" t="str">
        <f t="shared" si="368"/>
        <v/>
      </c>
      <c r="Y187" s="205" t="str">
        <f t="shared" si="368"/>
        <v/>
      </c>
      <c r="Z187" s="205" t="str">
        <f t="shared" si="368"/>
        <v/>
      </c>
      <c r="AA187" s="205" t="str">
        <f t="shared" si="368"/>
        <v/>
      </c>
      <c r="AB187" s="205" t="str">
        <f t="shared" si="368"/>
        <v/>
      </c>
      <c r="AC187" s="205" t="str">
        <f t="shared" si="368"/>
        <v/>
      </c>
      <c r="AD187" s="205" t="str">
        <f t="shared" si="368"/>
        <v/>
      </c>
      <c r="AE187" s="205" t="str">
        <f t="shared" si="368"/>
        <v/>
      </c>
      <c r="AF187" s="205" t="str">
        <f t="shared" si="368"/>
        <v/>
      </c>
      <c r="AG187" s="203">
        <f t="shared" si="266"/>
        <v>0</v>
      </c>
      <c r="AN187" s="15">
        <v>6</v>
      </c>
      <c r="AO187" s="15">
        <v>1</v>
      </c>
      <c r="AP187" s="15">
        <v>2</v>
      </c>
      <c r="AQ187" s="17">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15">
        <f ca="1">COUNTIF(INDIRECT("H"&amp;(ROW()+12*(($AN187-1)*3+$AO187)-ROW())/12+5):INDIRECT("S"&amp;(ROW()+12*(($AN187-1)*3+$AO187)-ROW())/12+5),AQ187)</f>
        <v>0</v>
      </c>
      <c r="AS187" s="17">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15">
        <f ca="1">COUNTIF(INDIRECT("U"&amp;(ROW()+12*(($AN187-1)*3+$AO187)-ROW())/12+5):INDIRECT("AF"&amp;(ROW()+12*(($AN187-1)*3+$AO187)-ROW())/12+5),AS187)</f>
        <v>0</v>
      </c>
      <c r="AU187" s="15">
        <f ca="1">IF(AND(AQ187+AS187&gt;0,AR187+AT187&gt;0),COUNTIF(AU$6:AU186,"&gt;0")+1,0)</f>
        <v>0</v>
      </c>
      <c r="BE187" s="15">
        <v>2</v>
      </c>
      <c r="BF187" s="15" t="s">
        <v>101</v>
      </c>
      <c r="BG187" s="18">
        <f t="shared" ref="BG187:BR187" si="372">IF(BG186+BT186&gt;$AJ$27,1,0)</f>
        <v>0</v>
      </c>
      <c r="BH187" s="18">
        <f t="shared" si="372"/>
        <v>0</v>
      </c>
      <c r="BI187" s="18">
        <f t="shared" si="372"/>
        <v>0</v>
      </c>
      <c r="BJ187" s="18">
        <f t="shared" si="372"/>
        <v>0</v>
      </c>
      <c r="BK187" s="18">
        <f t="shared" si="372"/>
        <v>0</v>
      </c>
      <c r="BL187" s="18">
        <f t="shared" si="372"/>
        <v>0</v>
      </c>
      <c r="BM187" s="18">
        <f t="shared" si="372"/>
        <v>0</v>
      </c>
      <c r="BN187" s="18">
        <f t="shared" si="372"/>
        <v>0</v>
      </c>
      <c r="BO187" s="18">
        <f t="shared" si="372"/>
        <v>0</v>
      </c>
      <c r="BP187" s="18">
        <f t="shared" si="372"/>
        <v>0</v>
      </c>
      <c r="BQ187" s="18">
        <f t="shared" si="372"/>
        <v>0</v>
      </c>
      <c r="BR187" s="18">
        <f t="shared" si="372"/>
        <v>0</v>
      </c>
      <c r="BT187" s="18"/>
      <c r="BU187" s="18"/>
      <c r="BV187" s="18"/>
      <c r="BW187" s="18"/>
      <c r="BX187" s="18"/>
      <c r="BY187" s="18"/>
      <c r="BZ187" s="18"/>
      <c r="CA187" s="18"/>
      <c r="CB187" s="18"/>
      <c r="CC187" s="18"/>
      <c r="CD187" s="18"/>
      <c r="CE187" s="18"/>
    </row>
    <row r="188" spans="1:98">
      <c r="A188" s="464"/>
      <c r="B188" s="467"/>
      <c r="C188" s="472"/>
      <c r="D188" s="473"/>
      <c r="E188" s="471"/>
      <c r="F188" s="467"/>
      <c r="G188" s="206" t="s">
        <v>551</v>
      </c>
      <c r="H188" s="207"/>
      <c r="I188" s="208"/>
      <c r="J188" s="208"/>
      <c r="K188" s="208"/>
      <c r="L188" s="208"/>
      <c r="M188" s="208"/>
      <c r="N188" s="208"/>
      <c r="O188" s="208"/>
      <c r="P188" s="208"/>
      <c r="Q188" s="208"/>
      <c r="R188" s="208"/>
      <c r="S188" s="208"/>
      <c r="T188" s="209">
        <f t="shared" si="263"/>
        <v>0</v>
      </c>
      <c r="U188" s="210"/>
      <c r="V188" s="211"/>
      <c r="W188" s="211"/>
      <c r="X188" s="211"/>
      <c r="Y188" s="211"/>
      <c r="Z188" s="211"/>
      <c r="AA188" s="211"/>
      <c r="AB188" s="211"/>
      <c r="AC188" s="211"/>
      <c r="AD188" s="211"/>
      <c r="AE188" s="211"/>
      <c r="AF188" s="211"/>
      <c r="AG188" s="209">
        <f t="shared" si="266"/>
        <v>0</v>
      </c>
      <c r="AN188" s="15">
        <v>6</v>
      </c>
      <c r="AO188" s="15">
        <v>1</v>
      </c>
      <c r="AP188" s="15">
        <v>3</v>
      </c>
      <c r="AQ188" s="17">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15">
        <f ca="1">COUNTIF(INDIRECT("H"&amp;(ROW()+12*(($AN188-1)*3+$AO188)-ROW())/12+5):INDIRECT("S"&amp;(ROW()+12*(($AN188-1)*3+$AO188)-ROW())/12+5),AQ188)</f>
        <v>0</v>
      </c>
      <c r="AS188" s="17">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15">
        <f ca="1">COUNTIF(INDIRECT("U"&amp;(ROW()+12*(($AN188-1)*3+$AO188)-ROW())/12+5):INDIRECT("AF"&amp;(ROW()+12*(($AN188-1)*3+$AO188)-ROW())/12+5),AS188)</f>
        <v>0</v>
      </c>
      <c r="AU188" s="15">
        <f ca="1">IF(AND(AQ188+AS188&gt;0,AR188+AT188&gt;0),COUNTIF(AU$6:AU187,"&gt;0")+1,0)</f>
        <v>0</v>
      </c>
      <c r="BE188" s="15">
        <v>3</v>
      </c>
      <c r="BF188" s="19"/>
      <c r="BG188" s="18"/>
      <c r="BH188" s="18"/>
      <c r="BI188" s="18"/>
      <c r="BJ188" s="18"/>
      <c r="BK188" s="18"/>
      <c r="BL188" s="18"/>
      <c r="BM188" s="18"/>
      <c r="BN188" s="18"/>
      <c r="BO188" s="18"/>
      <c r="BP188" s="18"/>
      <c r="BQ188" s="18"/>
      <c r="BR188" s="18"/>
      <c r="BT188" s="18"/>
      <c r="BU188" s="18"/>
      <c r="BV188" s="18"/>
      <c r="BW188" s="18"/>
      <c r="BX188" s="18"/>
      <c r="BY188" s="18"/>
      <c r="BZ188" s="18"/>
      <c r="CA188" s="18"/>
      <c r="CB188" s="18"/>
      <c r="CC188" s="18"/>
      <c r="CD188" s="18"/>
      <c r="CE188" s="18"/>
    </row>
    <row r="189" spans="1:98">
      <c r="A189" s="462">
        <v>62</v>
      </c>
      <c r="B189" s="465"/>
      <c r="C189" s="465"/>
      <c r="D189" s="465"/>
      <c r="E189" s="469"/>
      <c r="F189" s="465"/>
      <c r="G189" s="194" t="s">
        <v>104</v>
      </c>
      <c r="H189" s="195"/>
      <c r="I189" s="196" t="str">
        <f t="shared" ref="I189:S190" si="373">IF(H189="","",H189)</f>
        <v/>
      </c>
      <c r="J189" s="196" t="str">
        <f t="shared" si="373"/>
        <v/>
      </c>
      <c r="K189" s="196" t="str">
        <f t="shared" si="373"/>
        <v/>
      </c>
      <c r="L189" s="196" t="str">
        <f t="shared" si="373"/>
        <v/>
      </c>
      <c r="M189" s="196" t="str">
        <f t="shared" si="373"/>
        <v/>
      </c>
      <c r="N189" s="196" t="str">
        <f t="shared" si="373"/>
        <v/>
      </c>
      <c r="O189" s="196" t="str">
        <f t="shared" si="373"/>
        <v/>
      </c>
      <c r="P189" s="196" t="str">
        <f t="shared" si="373"/>
        <v/>
      </c>
      <c r="Q189" s="196" t="str">
        <f t="shared" si="373"/>
        <v/>
      </c>
      <c r="R189" s="196" t="str">
        <f t="shared" si="373"/>
        <v/>
      </c>
      <c r="S189" s="196" t="str">
        <f t="shared" si="373"/>
        <v/>
      </c>
      <c r="T189" s="197">
        <f t="shared" si="263"/>
        <v>0</v>
      </c>
      <c r="U189" s="198"/>
      <c r="V189" s="199" t="str">
        <f t="shared" ref="V189:AF190" si="374">IF(U189="","",U189)</f>
        <v/>
      </c>
      <c r="W189" s="199" t="str">
        <f t="shared" si="374"/>
        <v/>
      </c>
      <c r="X189" s="199" t="str">
        <f t="shared" si="374"/>
        <v/>
      </c>
      <c r="Y189" s="199" t="str">
        <f t="shared" si="374"/>
        <v/>
      </c>
      <c r="Z189" s="199" t="str">
        <f t="shared" si="374"/>
        <v/>
      </c>
      <c r="AA189" s="199" t="str">
        <f t="shared" si="374"/>
        <v/>
      </c>
      <c r="AB189" s="199" t="str">
        <f t="shared" si="374"/>
        <v/>
      </c>
      <c r="AC189" s="199" t="str">
        <f t="shared" si="374"/>
        <v/>
      </c>
      <c r="AD189" s="199" t="str">
        <f t="shared" si="374"/>
        <v/>
      </c>
      <c r="AE189" s="199" t="str">
        <f t="shared" si="374"/>
        <v/>
      </c>
      <c r="AF189" s="199" t="str">
        <f t="shared" si="374"/>
        <v/>
      </c>
      <c r="AG189" s="197">
        <f t="shared" si="266"/>
        <v>0</v>
      </c>
      <c r="AN189" s="15">
        <v>6</v>
      </c>
      <c r="AO189" s="15">
        <v>1</v>
      </c>
      <c r="AP189" s="15">
        <v>4</v>
      </c>
      <c r="AQ189" s="17">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15">
        <f ca="1">COUNTIF(INDIRECT("H"&amp;(ROW()+12*(($AN189-1)*3+$AO189)-ROW())/12+5):INDIRECT("S"&amp;(ROW()+12*(($AN189-1)*3+$AO189)-ROW())/12+5),AQ189)</f>
        <v>0</v>
      </c>
      <c r="AS189" s="17">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15">
        <f ca="1">COUNTIF(INDIRECT("U"&amp;(ROW()+12*(($AN189-1)*3+$AO189)-ROW())/12+5):INDIRECT("AF"&amp;(ROW()+12*(($AN189-1)*3+$AO189)-ROW())/12+5),AS189)</f>
        <v>0</v>
      </c>
      <c r="AU189" s="15">
        <f ca="1">IF(AND(AQ189+AS189&gt;0,AR189+AT189&gt;0),COUNTIF(AU$6:AU188,"&gt;0")+1,0)</f>
        <v>0</v>
      </c>
      <c r="BE189" s="15">
        <v>1</v>
      </c>
      <c r="BG189" s="18">
        <f t="shared" ref="BG189:BR189" si="375">SUM(H189:H190)</f>
        <v>0</v>
      </c>
      <c r="BH189" s="18">
        <f t="shared" si="375"/>
        <v>0</v>
      </c>
      <c r="BI189" s="18">
        <f t="shared" si="375"/>
        <v>0</v>
      </c>
      <c r="BJ189" s="18">
        <f t="shared" si="375"/>
        <v>0</v>
      </c>
      <c r="BK189" s="18">
        <f t="shared" si="375"/>
        <v>0</v>
      </c>
      <c r="BL189" s="18">
        <f t="shared" si="375"/>
        <v>0</v>
      </c>
      <c r="BM189" s="18">
        <f t="shared" si="375"/>
        <v>0</v>
      </c>
      <c r="BN189" s="18">
        <f t="shared" si="375"/>
        <v>0</v>
      </c>
      <c r="BO189" s="18">
        <f t="shared" si="375"/>
        <v>0</v>
      </c>
      <c r="BP189" s="18">
        <f t="shared" si="375"/>
        <v>0</v>
      </c>
      <c r="BQ189" s="18">
        <f t="shared" si="375"/>
        <v>0</v>
      </c>
      <c r="BR189" s="18">
        <f t="shared" si="375"/>
        <v>0</v>
      </c>
      <c r="BT189" s="18">
        <f t="shared" ref="BT189:CE189" si="376">SUM(U189:U190)</f>
        <v>0</v>
      </c>
      <c r="BU189" s="18">
        <f t="shared" si="376"/>
        <v>0</v>
      </c>
      <c r="BV189" s="18">
        <f t="shared" si="376"/>
        <v>0</v>
      </c>
      <c r="BW189" s="18">
        <f t="shared" si="376"/>
        <v>0</v>
      </c>
      <c r="BX189" s="18">
        <f t="shared" si="376"/>
        <v>0</v>
      </c>
      <c r="BY189" s="18">
        <f t="shared" si="376"/>
        <v>0</v>
      </c>
      <c r="BZ189" s="18">
        <f t="shared" si="376"/>
        <v>0</v>
      </c>
      <c r="CA189" s="18">
        <f t="shared" si="376"/>
        <v>0</v>
      </c>
      <c r="CB189" s="18">
        <f t="shared" si="376"/>
        <v>0</v>
      </c>
      <c r="CC189" s="18">
        <f t="shared" si="376"/>
        <v>0</v>
      </c>
      <c r="CD189" s="18">
        <f t="shared" si="376"/>
        <v>0</v>
      </c>
      <c r="CE189" s="18">
        <f t="shared" si="376"/>
        <v>0</v>
      </c>
      <c r="CH189" s="19" t="s">
        <v>103</v>
      </c>
      <c r="CI189" s="18">
        <f t="shared" ref="CI189:CT189" si="377">IF(OR($D189="副園長",$D189="教頭",$D189="主任保育士",$D189="主幹教諭",$D189="主幹保育教諭"),0,BG189)</f>
        <v>0</v>
      </c>
      <c r="CJ189" s="18">
        <f t="shared" si="377"/>
        <v>0</v>
      </c>
      <c r="CK189" s="18">
        <f t="shared" si="377"/>
        <v>0</v>
      </c>
      <c r="CL189" s="18">
        <f t="shared" si="377"/>
        <v>0</v>
      </c>
      <c r="CM189" s="18">
        <f t="shared" si="377"/>
        <v>0</v>
      </c>
      <c r="CN189" s="18">
        <f t="shared" si="377"/>
        <v>0</v>
      </c>
      <c r="CO189" s="18">
        <f t="shared" si="377"/>
        <v>0</v>
      </c>
      <c r="CP189" s="18">
        <f t="shared" si="377"/>
        <v>0</v>
      </c>
      <c r="CQ189" s="18">
        <f t="shared" si="377"/>
        <v>0</v>
      </c>
      <c r="CR189" s="18">
        <f t="shared" si="377"/>
        <v>0</v>
      </c>
      <c r="CS189" s="18">
        <f t="shared" si="377"/>
        <v>0</v>
      </c>
      <c r="CT189" s="18">
        <f t="shared" si="377"/>
        <v>0</v>
      </c>
    </row>
    <row r="190" spans="1:98">
      <c r="A190" s="463"/>
      <c r="B190" s="466"/>
      <c r="C190" s="468"/>
      <c r="D190" s="468"/>
      <c r="E190" s="470"/>
      <c r="F190" s="466"/>
      <c r="G190" s="200" t="s">
        <v>102</v>
      </c>
      <c r="H190" s="201"/>
      <c r="I190" s="202" t="str">
        <f t="shared" si="373"/>
        <v/>
      </c>
      <c r="J190" s="202" t="str">
        <f t="shared" si="373"/>
        <v/>
      </c>
      <c r="K190" s="202" t="str">
        <f t="shared" si="373"/>
        <v/>
      </c>
      <c r="L190" s="202" t="str">
        <f t="shared" si="373"/>
        <v/>
      </c>
      <c r="M190" s="202" t="str">
        <f t="shared" si="373"/>
        <v/>
      </c>
      <c r="N190" s="202" t="str">
        <f t="shared" si="373"/>
        <v/>
      </c>
      <c r="O190" s="202" t="str">
        <f t="shared" si="373"/>
        <v/>
      </c>
      <c r="P190" s="202" t="str">
        <f t="shared" si="373"/>
        <v/>
      </c>
      <c r="Q190" s="202" t="str">
        <f t="shared" si="373"/>
        <v/>
      </c>
      <c r="R190" s="202" t="str">
        <f t="shared" si="373"/>
        <v/>
      </c>
      <c r="S190" s="202" t="str">
        <f t="shared" si="373"/>
        <v/>
      </c>
      <c r="T190" s="203">
        <f t="shared" si="263"/>
        <v>0</v>
      </c>
      <c r="U190" s="204"/>
      <c r="V190" s="205" t="str">
        <f t="shared" si="374"/>
        <v/>
      </c>
      <c r="W190" s="205" t="str">
        <f t="shared" si="374"/>
        <v/>
      </c>
      <c r="X190" s="205" t="str">
        <f t="shared" si="374"/>
        <v/>
      </c>
      <c r="Y190" s="205" t="str">
        <f t="shared" si="374"/>
        <v/>
      </c>
      <c r="Z190" s="205" t="str">
        <f t="shared" si="374"/>
        <v/>
      </c>
      <c r="AA190" s="205" t="str">
        <f t="shared" si="374"/>
        <v/>
      </c>
      <c r="AB190" s="205" t="str">
        <f t="shared" si="374"/>
        <v/>
      </c>
      <c r="AC190" s="205" t="str">
        <f t="shared" si="374"/>
        <v/>
      </c>
      <c r="AD190" s="205" t="str">
        <f t="shared" si="374"/>
        <v/>
      </c>
      <c r="AE190" s="205" t="str">
        <f t="shared" si="374"/>
        <v/>
      </c>
      <c r="AF190" s="205" t="str">
        <f t="shared" si="374"/>
        <v/>
      </c>
      <c r="AG190" s="203">
        <f t="shared" si="266"/>
        <v>0</v>
      </c>
      <c r="AN190" s="15">
        <v>6</v>
      </c>
      <c r="AO190" s="15">
        <v>1</v>
      </c>
      <c r="AP190" s="15">
        <v>5</v>
      </c>
      <c r="AQ190" s="17">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15">
        <f ca="1">COUNTIF(INDIRECT("H"&amp;(ROW()+12*(($AN190-1)*3+$AO190)-ROW())/12+5):INDIRECT("S"&amp;(ROW()+12*(($AN190-1)*3+$AO190)-ROW())/12+5),AQ190)</f>
        <v>0</v>
      </c>
      <c r="AS190" s="17">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15">
        <f ca="1">COUNTIF(INDIRECT("U"&amp;(ROW()+12*(($AN190-1)*3+$AO190)-ROW())/12+5):INDIRECT("AF"&amp;(ROW()+12*(($AN190-1)*3+$AO190)-ROW())/12+5),AS190)</f>
        <v>0</v>
      </c>
      <c r="AU190" s="15">
        <f ca="1">IF(AND(AQ190+AS190&gt;0,AR190+AT190&gt;0),COUNTIF(AU$6:AU189,"&gt;0")+1,0)</f>
        <v>0</v>
      </c>
      <c r="BE190" s="15">
        <v>2</v>
      </c>
      <c r="BF190" s="15" t="s">
        <v>101</v>
      </c>
      <c r="BG190" s="18">
        <f t="shared" ref="BG190:BR190" si="378">IF(BG189+BT189&gt;$AJ$27,1,0)</f>
        <v>0</v>
      </c>
      <c r="BH190" s="18">
        <f t="shared" si="378"/>
        <v>0</v>
      </c>
      <c r="BI190" s="18">
        <f t="shared" si="378"/>
        <v>0</v>
      </c>
      <c r="BJ190" s="18">
        <f t="shared" si="378"/>
        <v>0</v>
      </c>
      <c r="BK190" s="18">
        <f t="shared" si="378"/>
        <v>0</v>
      </c>
      <c r="BL190" s="18">
        <f t="shared" si="378"/>
        <v>0</v>
      </c>
      <c r="BM190" s="18">
        <f t="shared" si="378"/>
        <v>0</v>
      </c>
      <c r="BN190" s="18">
        <f t="shared" si="378"/>
        <v>0</v>
      </c>
      <c r="BO190" s="18">
        <f t="shared" si="378"/>
        <v>0</v>
      </c>
      <c r="BP190" s="18">
        <f t="shared" si="378"/>
        <v>0</v>
      </c>
      <c r="BQ190" s="18">
        <f t="shared" si="378"/>
        <v>0</v>
      </c>
      <c r="BR190" s="18">
        <f t="shared" si="378"/>
        <v>0</v>
      </c>
      <c r="BT190" s="18"/>
      <c r="BU190" s="18"/>
      <c r="BV190" s="18"/>
      <c r="BW190" s="18"/>
      <c r="BX190" s="18"/>
      <c r="BY190" s="18"/>
      <c r="BZ190" s="18"/>
      <c r="CA190" s="18"/>
      <c r="CB190" s="18"/>
      <c r="CC190" s="18"/>
      <c r="CD190" s="18"/>
      <c r="CE190" s="18"/>
    </row>
    <row r="191" spans="1:98">
      <c r="A191" s="464"/>
      <c r="B191" s="467"/>
      <c r="C191" s="472"/>
      <c r="D191" s="473"/>
      <c r="E191" s="471"/>
      <c r="F191" s="467"/>
      <c r="G191" s="206" t="s">
        <v>551</v>
      </c>
      <c r="H191" s="207"/>
      <c r="I191" s="208"/>
      <c r="J191" s="208"/>
      <c r="K191" s="208"/>
      <c r="L191" s="208"/>
      <c r="M191" s="208"/>
      <c r="N191" s="208"/>
      <c r="O191" s="208"/>
      <c r="P191" s="208"/>
      <c r="Q191" s="208"/>
      <c r="R191" s="208"/>
      <c r="S191" s="208"/>
      <c r="T191" s="209">
        <f t="shared" si="263"/>
        <v>0</v>
      </c>
      <c r="U191" s="210"/>
      <c r="V191" s="211"/>
      <c r="W191" s="211"/>
      <c r="X191" s="211"/>
      <c r="Y191" s="211"/>
      <c r="Z191" s="211"/>
      <c r="AA191" s="211"/>
      <c r="AB191" s="211"/>
      <c r="AC191" s="211"/>
      <c r="AD191" s="211"/>
      <c r="AE191" s="211"/>
      <c r="AF191" s="211"/>
      <c r="AG191" s="209">
        <f t="shared" si="266"/>
        <v>0</v>
      </c>
      <c r="AN191" s="15">
        <v>6</v>
      </c>
      <c r="AO191" s="15">
        <v>1</v>
      </c>
      <c r="AP191" s="15">
        <v>6</v>
      </c>
      <c r="AQ191" s="17">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15">
        <f ca="1">COUNTIF(INDIRECT("H"&amp;(ROW()+12*(($AN191-1)*3+$AO191)-ROW())/12+5):INDIRECT("S"&amp;(ROW()+12*(($AN191-1)*3+$AO191)-ROW())/12+5),AQ191)</f>
        <v>0</v>
      </c>
      <c r="AS191" s="17">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15">
        <f ca="1">COUNTIF(INDIRECT("U"&amp;(ROW()+12*(($AN191-1)*3+$AO191)-ROW())/12+5):INDIRECT("AF"&amp;(ROW()+12*(($AN191-1)*3+$AO191)-ROW())/12+5),AS191)</f>
        <v>0</v>
      </c>
      <c r="AU191" s="15">
        <f ca="1">IF(AND(AQ191+AS191&gt;0,AR191+AT191&gt;0),COUNTIF(AU$6:AU190,"&gt;0")+1,0)</f>
        <v>0</v>
      </c>
      <c r="BE191" s="15">
        <v>3</v>
      </c>
      <c r="BF191" s="19"/>
      <c r="BG191" s="18"/>
      <c r="BH191" s="18"/>
      <c r="BI191" s="18"/>
      <c r="BJ191" s="18"/>
      <c r="BK191" s="18"/>
      <c r="BL191" s="18"/>
      <c r="BM191" s="18"/>
      <c r="BN191" s="18"/>
      <c r="BO191" s="18"/>
      <c r="BP191" s="18"/>
      <c r="BQ191" s="18"/>
      <c r="BR191" s="18"/>
      <c r="BT191" s="18"/>
      <c r="BU191" s="18"/>
      <c r="BV191" s="18"/>
      <c r="BW191" s="18"/>
      <c r="BX191" s="18"/>
      <c r="BY191" s="18"/>
      <c r="BZ191" s="18"/>
      <c r="CA191" s="18"/>
      <c r="CB191" s="18"/>
      <c r="CC191" s="18"/>
      <c r="CD191" s="18"/>
      <c r="CE191" s="18"/>
    </row>
    <row r="192" spans="1:98">
      <c r="A192" s="462">
        <v>63</v>
      </c>
      <c r="B192" s="465"/>
      <c r="C192" s="465"/>
      <c r="D192" s="465"/>
      <c r="E192" s="469"/>
      <c r="F192" s="465"/>
      <c r="G192" s="194" t="s">
        <v>104</v>
      </c>
      <c r="H192" s="195"/>
      <c r="I192" s="196" t="str">
        <f t="shared" ref="I192:S193" si="379">IF(H192="","",H192)</f>
        <v/>
      </c>
      <c r="J192" s="196" t="str">
        <f t="shared" si="379"/>
        <v/>
      </c>
      <c r="K192" s="196" t="str">
        <f t="shared" si="379"/>
        <v/>
      </c>
      <c r="L192" s="196" t="str">
        <f t="shared" si="379"/>
        <v/>
      </c>
      <c r="M192" s="196" t="str">
        <f t="shared" si="379"/>
        <v/>
      </c>
      <c r="N192" s="196" t="str">
        <f t="shared" si="379"/>
        <v/>
      </c>
      <c r="O192" s="196" t="str">
        <f t="shared" si="379"/>
        <v/>
      </c>
      <c r="P192" s="196" t="str">
        <f t="shared" si="379"/>
        <v/>
      </c>
      <c r="Q192" s="196" t="str">
        <f t="shared" si="379"/>
        <v/>
      </c>
      <c r="R192" s="196" t="str">
        <f t="shared" si="379"/>
        <v/>
      </c>
      <c r="S192" s="196" t="str">
        <f t="shared" si="379"/>
        <v/>
      </c>
      <c r="T192" s="197">
        <f t="shared" si="263"/>
        <v>0</v>
      </c>
      <c r="U192" s="198"/>
      <c r="V192" s="199" t="str">
        <f t="shared" ref="V192:AF193" si="380">IF(U192="","",U192)</f>
        <v/>
      </c>
      <c r="W192" s="199" t="str">
        <f t="shared" si="380"/>
        <v/>
      </c>
      <c r="X192" s="199" t="str">
        <f t="shared" si="380"/>
        <v/>
      </c>
      <c r="Y192" s="199" t="str">
        <f t="shared" si="380"/>
        <v/>
      </c>
      <c r="Z192" s="199" t="str">
        <f t="shared" si="380"/>
        <v/>
      </c>
      <c r="AA192" s="199" t="str">
        <f t="shared" si="380"/>
        <v/>
      </c>
      <c r="AB192" s="199" t="str">
        <f t="shared" si="380"/>
        <v/>
      </c>
      <c r="AC192" s="199" t="str">
        <f t="shared" si="380"/>
        <v/>
      </c>
      <c r="AD192" s="199" t="str">
        <f t="shared" si="380"/>
        <v/>
      </c>
      <c r="AE192" s="199" t="str">
        <f t="shared" si="380"/>
        <v/>
      </c>
      <c r="AF192" s="199" t="str">
        <f t="shared" si="380"/>
        <v/>
      </c>
      <c r="AG192" s="197">
        <f t="shared" si="266"/>
        <v>0</v>
      </c>
      <c r="AN192" s="15">
        <v>6</v>
      </c>
      <c r="AO192" s="15">
        <v>1</v>
      </c>
      <c r="AP192" s="15">
        <v>7</v>
      </c>
      <c r="AQ192" s="17">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15">
        <f ca="1">COUNTIF(INDIRECT("H"&amp;(ROW()+12*(($AN192-1)*3+$AO192)-ROW())/12+5):INDIRECT("S"&amp;(ROW()+12*(($AN192-1)*3+$AO192)-ROW())/12+5),AQ192)</f>
        <v>0</v>
      </c>
      <c r="AS192" s="17">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15">
        <f ca="1">COUNTIF(INDIRECT("U"&amp;(ROW()+12*(($AN192-1)*3+$AO192)-ROW())/12+5):INDIRECT("AF"&amp;(ROW()+12*(($AN192-1)*3+$AO192)-ROW())/12+5),AS192)</f>
        <v>0</v>
      </c>
      <c r="AU192" s="15">
        <f ca="1">IF(AND(AQ192+AS192&gt;0,AR192+AT192&gt;0),COUNTIF(AU$6:AU191,"&gt;0")+1,0)</f>
        <v>0</v>
      </c>
      <c r="BE192" s="15">
        <v>1</v>
      </c>
      <c r="BG192" s="18">
        <f t="shared" ref="BG192:BR192" si="381">SUM(H192:H193)</f>
        <v>0</v>
      </c>
      <c r="BH192" s="18">
        <f t="shared" si="381"/>
        <v>0</v>
      </c>
      <c r="BI192" s="18">
        <f t="shared" si="381"/>
        <v>0</v>
      </c>
      <c r="BJ192" s="18">
        <f t="shared" si="381"/>
        <v>0</v>
      </c>
      <c r="BK192" s="18">
        <f t="shared" si="381"/>
        <v>0</v>
      </c>
      <c r="BL192" s="18">
        <f t="shared" si="381"/>
        <v>0</v>
      </c>
      <c r="BM192" s="18">
        <f t="shared" si="381"/>
        <v>0</v>
      </c>
      <c r="BN192" s="18">
        <f t="shared" si="381"/>
        <v>0</v>
      </c>
      <c r="BO192" s="18">
        <f t="shared" si="381"/>
        <v>0</v>
      </c>
      <c r="BP192" s="18">
        <f t="shared" si="381"/>
        <v>0</v>
      </c>
      <c r="BQ192" s="18">
        <f t="shared" si="381"/>
        <v>0</v>
      </c>
      <c r="BR192" s="18">
        <f t="shared" si="381"/>
        <v>0</v>
      </c>
      <c r="BT192" s="18">
        <f>SUM(U192:U193)</f>
        <v>0</v>
      </c>
      <c r="BU192" s="18">
        <f t="shared" ref="BU192:CE192" si="382">SUM(V192:V193)</f>
        <v>0</v>
      </c>
      <c r="BV192" s="18">
        <f t="shared" si="382"/>
        <v>0</v>
      </c>
      <c r="BW192" s="18">
        <f t="shared" si="382"/>
        <v>0</v>
      </c>
      <c r="BX192" s="18">
        <f t="shared" si="382"/>
        <v>0</v>
      </c>
      <c r="BY192" s="18">
        <f t="shared" si="382"/>
        <v>0</v>
      </c>
      <c r="BZ192" s="18">
        <f t="shared" si="382"/>
        <v>0</v>
      </c>
      <c r="CA192" s="18">
        <f t="shared" si="382"/>
        <v>0</v>
      </c>
      <c r="CB192" s="18">
        <f t="shared" si="382"/>
        <v>0</v>
      </c>
      <c r="CC192" s="18">
        <f t="shared" si="382"/>
        <v>0</v>
      </c>
      <c r="CD192" s="18">
        <f t="shared" si="382"/>
        <v>0</v>
      </c>
      <c r="CE192" s="18">
        <f t="shared" si="382"/>
        <v>0</v>
      </c>
      <c r="CH192" s="19" t="s">
        <v>103</v>
      </c>
      <c r="CI192" s="18">
        <f t="shared" ref="CI192:CT192" si="383">IF(OR($D192="副園長",$D192="教頭",$D192="主任保育士",$D192="主幹教諭",$D192="主幹保育教諭"),0,BG192)</f>
        <v>0</v>
      </c>
      <c r="CJ192" s="18">
        <f t="shared" si="383"/>
        <v>0</v>
      </c>
      <c r="CK192" s="18">
        <f t="shared" si="383"/>
        <v>0</v>
      </c>
      <c r="CL192" s="18">
        <f t="shared" si="383"/>
        <v>0</v>
      </c>
      <c r="CM192" s="18">
        <f t="shared" si="383"/>
        <v>0</v>
      </c>
      <c r="CN192" s="18">
        <f t="shared" si="383"/>
        <v>0</v>
      </c>
      <c r="CO192" s="18">
        <f t="shared" si="383"/>
        <v>0</v>
      </c>
      <c r="CP192" s="18">
        <f t="shared" si="383"/>
        <v>0</v>
      </c>
      <c r="CQ192" s="18">
        <f t="shared" si="383"/>
        <v>0</v>
      </c>
      <c r="CR192" s="18">
        <f t="shared" si="383"/>
        <v>0</v>
      </c>
      <c r="CS192" s="18">
        <f t="shared" si="383"/>
        <v>0</v>
      </c>
      <c r="CT192" s="18">
        <f t="shared" si="383"/>
        <v>0</v>
      </c>
    </row>
    <row r="193" spans="1:98">
      <c r="A193" s="463"/>
      <c r="B193" s="466"/>
      <c r="C193" s="468"/>
      <c r="D193" s="468"/>
      <c r="E193" s="470"/>
      <c r="F193" s="466"/>
      <c r="G193" s="200" t="s">
        <v>102</v>
      </c>
      <c r="H193" s="201"/>
      <c r="I193" s="202" t="str">
        <f t="shared" si="379"/>
        <v/>
      </c>
      <c r="J193" s="202" t="str">
        <f t="shared" si="379"/>
        <v/>
      </c>
      <c r="K193" s="202" t="str">
        <f t="shared" si="379"/>
        <v/>
      </c>
      <c r="L193" s="202" t="str">
        <f t="shared" si="379"/>
        <v/>
      </c>
      <c r="M193" s="202" t="str">
        <f t="shared" si="379"/>
        <v/>
      </c>
      <c r="N193" s="202" t="str">
        <f t="shared" si="379"/>
        <v/>
      </c>
      <c r="O193" s="202" t="str">
        <f t="shared" si="379"/>
        <v/>
      </c>
      <c r="P193" s="202" t="str">
        <f t="shared" si="379"/>
        <v/>
      </c>
      <c r="Q193" s="202" t="str">
        <f t="shared" si="379"/>
        <v/>
      </c>
      <c r="R193" s="202" t="str">
        <f t="shared" si="379"/>
        <v/>
      </c>
      <c r="S193" s="202" t="str">
        <f t="shared" si="379"/>
        <v/>
      </c>
      <c r="T193" s="203">
        <f t="shared" si="263"/>
        <v>0</v>
      </c>
      <c r="U193" s="204"/>
      <c r="V193" s="205" t="str">
        <f t="shared" si="380"/>
        <v/>
      </c>
      <c r="W193" s="205" t="str">
        <f t="shared" si="380"/>
        <v/>
      </c>
      <c r="X193" s="205" t="str">
        <f t="shared" si="380"/>
        <v/>
      </c>
      <c r="Y193" s="205" t="str">
        <f t="shared" si="380"/>
        <v/>
      </c>
      <c r="Z193" s="205" t="str">
        <f t="shared" si="380"/>
        <v/>
      </c>
      <c r="AA193" s="205" t="str">
        <f t="shared" si="380"/>
        <v/>
      </c>
      <c r="AB193" s="205" t="str">
        <f t="shared" si="380"/>
        <v/>
      </c>
      <c r="AC193" s="205" t="str">
        <f t="shared" si="380"/>
        <v/>
      </c>
      <c r="AD193" s="205" t="str">
        <f t="shared" si="380"/>
        <v/>
      </c>
      <c r="AE193" s="205" t="str">
        <f t="shared" si="380"/>
        <v/>
      </c>
      <c r="AF193" s="205" t="str">
        <f t="shared" si="380"/>
        <v/>
      </c>
      <c r="AG193" s="203">
        <f t="shared" si="266"/>
        <v>0</v>
      </c>
      <c r="AN193" s="15">
        <v>6</v>
      </c>
      <c r="AO193" s="15">
        <v>1</v>
      </c>
      <c r="AP193" s="15">
        <v>8</v>
      </c>
      <c r="AQ193" s="17">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15">
        <f ca="1">COUNTIF(INDIRECT("H"&amp;(ROW()+12*(($AN193-1)*3+$AO193)-ROW())/12+5):INDIRECT("S"&amp;(ROW()+12*(($AN193-1)*3+$AO193)-ROW())/12+5),AQ193)</f>
        <v>0</v>
      </c>
      <c r="AS193" s="17">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15">
        <f ca="1">COUNTIF(INDIRECT("U"&amp;(ROW()+12*(($AN193-1)*3+$AO193)-ROW())/12+5):INDIRECT("AF"&amp;(ROW()+12*(($AN193-1)*3+$AO193)-ROW())/12+5),AS193)</f>
        <v>0</v>
      </c>
      <c r="AU193" s="15">
        <f ca="1">IF(AND(AQ193+AS193&gt;0,AR193+AT193&gt;0),COUNTIF(AU$6:AU192,"&gt;0")+1,0)</f>
        <v>0</v>
      </c>
      <c r="BE193" s="15">
        <v>2</v>
      </c>
      <c r="BF193" s="15" t="s">
        <v>101</v>
      </c>
      <c r="BG193" s="18">
        <f t="shared" ref="BG193:BR193" si="384">IF(BG192+BT192&gt;$AJ$27,1,0)</f>
        <v>0</v>
      </c>
      <c r="BH193" s="18">
        <f t="shared" si="384"/>
        <v>0</v>
      </c>
      <c r="BI193" s="18">
        <f t="shared" si="384"/>
        <v>0</v>
      </c>
      <c r="BJ193" s="18">
        <f t="shared" si="384"/>
        <v>0</v>
      </c>
      <c r="BK193" s="18">
        <f t="shared" si="384"/>
        <v>0</v>
      </c>
      <c r="BL193" s="18">
        <f t="shared" si="384"/>
        <v>0</v>
      </c>
      <c r="BM193" s="18">
        <f t="shared" si="384"/>
        <v>0</v>
      </c>
      <c r="BN193" s="18">
        <f t="shared" si="384"/>
        <v>0</v>
      </c>
      <c r="BO193" s="18">
        <f t="shared" si="384"/>
        <v>0</v>
      </c>
      <c r="BP193" s="18">
        <f t="shared" si="384"/>
        <v>0</v>
      </c>
      <c r="BQ193" s="18">
        <f t="shared" si="384"/>
        <v>0</v>
      </c>
      <c r="BR193" s="18">
        <f t="shared" si="384"/>
        <v>0</v>
      </c>
      <c r="BT193" s="18"/>
      <c r="BU193" s="18"/>
      <c r="BV193" s="18"/>
      <c r="BW193" s="18"/>
      <c r="BX193" s="18"/>
      <c r="BY193" s="18"/>
      <c r="BZ193" s="18"/>
      <c r="CA193" s="18"/>
      <c r="CB193" s="18"/>
      <c r="CC193" s="18"/>
      <c r="CD193" s="18"/>
      <c r="CE193" s="18"/>
    </row>
    <row r="194" spans="1:98">
      <c r="A194" s="464"/>
      <c r="B194" s="467"/>
      <c r="C194" s="472"/>
      <c r="D194" s="473"/>
      <c r="E194" s="471"/>
      <c r="F194" s="467"/>
      <c r="G194" s="206" t="s">
        <v>551</v>
      </c>
      <c r="H194" s="207"/>
      <c r="I194" s="208"/>
      <c r="J194" s="208"/>
      <c r="K194" s="208"/>
      <c r="L194" s="208"/>
      <c r="M194" s="208"/>
      <c r="N194" s="208"/>
      <c r="O194" s="208"/>
      <c r="P194" s="208"/>
      <c r="Q194" s="208"/>
      <c r="R194" s="208"/>
      <c r="S194" s="208"/>
      <c r="T194" s="209">
        <f t="shared" si="263"/>
        <v>0</v>
      </c>
      <c r="U194" s="210"/>
      <c r="V194" s="211"/>
      <c r="W194" s="211"/>
      <c r="X194" s="211"/>
      <c r="Y194" s="211"/>
      <c r="Z194" s="211"/>
      <c r="AA194" s="211"/>
      <c r="AB194" s="211"/>
      <c r="AC194" s="211"/>
      <c r="AD194" s="211"/>
      <c r="AE194" s="211"/>
      <c r="AF194" s="211"/>
      <c r="AG194" s="209">
        <f t="shared" si="266"/>
        <v>0</v>
      </c>
      <c r="AN194" s="15">
        <v>6</v>
      </c>
      <c r="AO194" s="15">
        <v>1</v>
      </c>
      <c r="AP194" s="15">
        <v>9</v>
      </c>
      <c r="AQ194" s="17">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15">
        <f ca="1">COUNTIF(INDIRECT("H"&amp;(ROW()+12*(($AN194-1)*3+$AO194)-ROW())/12+5):INDIRECT("S"&amp;(ROW()+12*(($AN194-1)*3+$AO194)-ROW())/12+5),AQ194)</f>
        <v>0</v>
      </c>
      <c r="AS194" s="17">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15">
        <f ca="1">COUNTIF(INDIRECT("U"&amp;(ROW()+12*(($AN194-1)*3+$AO194)-ROW())/12+5):INDIRECT("AF"&amp;(ROW()+12*(($AN194-1)*3+$AO194)-ROW())/12+5),AS194)</f>
        <v>0</v>
      </c>
      <c r="AU194" s="15">
        <f ca="1">IF(AND(AQ194+AS194&gt;0,AR194+AT194&gt;0),COUNTIF(AU$6:AU193,"&gt;0")+1,0)</f>
        <v>0</v>
      </c>
      <c r="BE194" s="15">
        <v>3</v>
      </c>
      <c r="BF194" s="19"/>
      <c r="BG194" s="18"/>
      <c r="BH194" s="18"/>
      <c r="BI194" s="18"/>
      <c r="BJ194" s="18"/>
      <c r="BK194" s="18"/>
      <c r="BL194" s="18"/>
      <c r="BM194" s="18"/>
      <c r="BN194" s="18"/>
      <c r="BO194" s="18"/>
      <c r="BP194" s="18"/>
      <c r="BQ194" s="18"/>
      <c r="BR194" s="18"/>
      <c r="BT194" s="18"/>
      <c r="BU194" s="18"/>
      <c r="BV194" s="18"/>
      <c r="BW194" s="18"/>
      <c r="BX194" s="18"/>
      <c r="BY194" s="18"/>
      <c r="BZ194" s="18"/>
      <c r="CA194" s="18"/>
      <c r="CB194" s="18"/>
      <c r="CC194" s="18"/>
      <c r="CD194" s="18"/>
      <c r="CE194" s="18"/>
    </row>
    <row r="195" spans="1:98">
      <c r="A195" s="462">
        <v>64</v>
      </c>
      <c r="B195" s="465"/>
      <c r="C195" s="465"/>
      <c r="D195" s="465"/>
      <c r="E195" s="469"/>
      <c r="F195" s="465"/>
      <c r="G195" s="194" t="s">
        <v>104</v>
      </c>
      <c r="H195" s="195"/>
      <c r="I195" s="196" t="str">
        <f t="shared" ref="I195:S196" si="385">IF(H195="","",H195)</f>
        <v/>
      </c>
      <c r="J195" s="196" t="str">
        <f t="shared" si="385"/>
        <v/>
      </c>
      <c r="K195" s="196" t="str">
        <f t="shared" si="385"/>
        <v/>
      </c>
      <c r="L195" s="196" t="str">
        <f t="shared" si="385"/>
        <v/>
      </c>
      <c r="M195" s="196" t="str">
        <f t="shared" si="385"/>
        <v/>
      </c>
      <c r="N195" s="196" t="str">
        <f t="shared" si="385"/>
        <v/>
      </c>
      <c r="O195" s="196" t="str">
        <f t="shared" si="385"/>
        <v/>
      </c>
      <c r="P195" s="196" t="str">
        <f t="shared" si="385"/>
        <v/>
      </c>
      <c r="Q195" s="196" t="str">
        <f t="shared" si="385"/>
        <v/>
      </c>
      <c r="R195" s="196" t="str">
        <f t="shared" si="385"/>
        <v/>
      </c>
      <c r="S195" s="196" t="str">
        <f t="shared" si="385"/>
        <v/>
      </c>
      <c r="T195" s="197">
        <f t="shared" si="263"/>
        <v>0</v>
      </c>
      <c r="U195" s="198"/>
      <c r="V195" s="199" t="str">
        <f t="shared" ref="V195:AF196" si="386">IF(U195="","",U195)</f>
        <v/>
      </c>
      <c r="W195" s="199" t="str">
        <f t="shared" si="386"/>
        <v/>
      </c>
      <c r="X195" s="199" t="str">
        <f t="shared" si="386"/>
        <v/>
      </c>
      <c r="Y195" s="199" t="str">
        <f t="shared" si="386"/>
        <v/>
      </c>
      <c r="Z195" s="199" t="str">
        <f t="shared" si="386"/>
        <v/>
      </c>
      <c r="AA195" s="199" t="str">
        <f t="shared" si="386"/>
        <v/>
      </c>
      <c r="AB195" s="199" t="str">
        <f t="shared" si="386"/>
        <v/>
      </c>
      <c r="AC195" s="199" t="str">
        <f t="shared" si="386"/>
        <v/>
      </c>
      <c r="AD195" s="199" t="str">
        <f t="shared" si="386"/>
        <v/>
      </c>
      <c r="AE195" s="199" t="str">
        <f t="shared" si="386"/>
        <v/>
      </c>
      <c r="AF195" s="199" t="str">
        <f t="shared" si="386"/>
        <v/>
      </c>
      <c r="AG195" s="197">
        <f t="shared" si="266"/>
        <v>0</v>
      </c>
      <c r="AN195" s="15">
        <v>6</v>
      </c>
      <c r="AO195" s="15">
        <v>1</v>
      </c>
      <c r="AP195" s="15">
        <v>10</v>
      </c>
      <c r="AQ195" s="17">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15">
        <f ca="1">COUNTIF(INDIRECT("H"&amp;(ROW()+12*(($AN195-1)*3+$AO195)-ROW())/12+5):INDIRECT("S"&amp;(ROW()+12*(($AN195-1)*3+$AO195)-ROW())/12+5),AQ195)</f>
        <v>0</v>
      </c>
      <c r="AS195" s="17">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15">
        <f ca="1">COUNTIF(INDIRECT("U"&amp;(ROW()+12*(($AN195-1)*3+$AO195)-ROW())/12+5):INDIRECT("AF"&amp;(ROW()+12*(($AN195-1)*3+$AO195)-ROW())/12+5),AS195)</f>
        <v>0</v>
      </c>
      <c r="AU195" s="15">
        <f ca="1">IF(AND(AQ195+AS195&gt;0,AR195+AT195&gt;0),COUNTIF(AU$6:AU194,"&gt;0")+1,0)</f>
        <v>0</v>
      </c>
      <c r="BE195" s="15">
        <v>1</v>
      </c>
      <c r="BG195" s="18">
        <f t="shared" ref="BG195:BR195" si="387">SUM(H195:H196)</f>
        <v>0</v>
      </c>
      <c r="BH195" s="18">
        <f t="shared" si="387"/>
        <v>0</v>
      </c>
      <c r="BI195" s="18">
        <f t="shared" si="387"/>
        <v>0</v>
      </c>
      <c r="BJ195" s="18">
        <f t="shared" si="387"/>
        <v>0</v>
      </c>
      <c r="BK195" s="18">
        <f t="shared" si="387"/>
        <v>0</v>
      </c>
      <c r="BL195" s="18">
        <f t="shared" si="387"/>
        <v>0</v>
      </c>
      <c r="BM195" s="18">
        <f t="shared" si="387"/>
        <v>0</v>
      </c>
      <c r="BN195" s="18">
        <f t="shared" si="387"/>
        <v>0</v>
      </c>
      <c r="BO195" s="18">
        <f t="shared" si="387"/>
        <v>0</v>
      </c>
      <c r="BP195" s="18">
        <f t="shared" si="387"/>
        <v>0</v>
      </c>
      <c r="BQ195" s="18">
        <f t="shared" si="387"/>
        <v>0</v>
      </c>
      <c r="BR195" s="18">
        <f t="shared" si="387"/>
        <v>0</v>
      </c>
      <c r="BT195" s="18">
        <f t="shared" ref="BT195:CE195" si="388">SUM(U195:U196)</f>
        <v>0</v>
      </c>
      <c r="BU195" s="18">
        <f t="shared" si="388"/>
        <v>0</v>
      </c>
      <c r="BV195" s="18">
        <f t="shared" si="388"/>
        <v>0</v>
      </c>
      <c r="BW195" s="18">
        <f t="shared" si="388"/>
        <v>0</v>
      </c>
      <c r="BX195" s="18">
        <f t="shared" si="388"/>
        <v>0</v>
      </c>
      <c r="BY195" s="18">
        <f t="shared" si="388"/>
        <v>0</v>
      </c>
      <c r="BZ195" s="18">
        <f t="shared" si="388"/>
        <v>0</v>
      </c>
      <c r="CA195" s="18">
        <f t="shared" si="388"/>
        <v>0</v>
      </c>
      <c r="CB195" s="18">
        <f t="shared" si="388"/>
        <v>0</v>
      </c>
      <c r="CC195" s="18">
        <f t="shared" si="388"/>
        <v>0</v>
      </c>
      <c r="CD195" s="18">
        <f t="shared" si="388"/>
        <v>0</v>
      </c>
      <c r="CE195" s="18">
        <f t="shared" si="388"/>
        <v>0</v>
      </c>
      <c r="CH195" s="19" t="s">
        <v>103</v>
      </c>
      <c r="CI195" s="18">
        <f t="shared" ref="CI195:CT195" si="389">IF(OR($D195="副園長",$D195="教頭",$D195="主任保育士",$D195="主幹教諭",$D195="主幹保育教諭"),0,BG195)</f>
        <v>0</v>
      </c>
      <c r="CJ195" s="18">
        <f t="shared" si="389"/>
        <v>0</v>
      </c>
      <c r="CK195" s="18">
        <f t="shared" si="389"/>
        <v>0</v>
      </c>
      <c r="CL195" s="18">
        <f t="shared" si="389"/>
        <v>0</v>
      </c>
      <c r="CM195" s="18">
        <f t="shared" si="389"/>
        <v>0</v>
      </c>
      <c r="CN195" s="18">
        <f t="shared" si="389"/>
        <v>0</v>
      </c>
      <c r="CO195" s="18">
        <f t="shared" si="389"/>
        <v>0</v>
      </c>
      <c r="CP195" s="18">
        <f t="shared" si="389"/>
        <v>0</v>
      </c>
      <c r="CQ195" s="18">
        <f t="shared" si="389"/>
        <v>0</v>
      </c>
      <c r="CR195" s="18">
        <f t="shared" si="389"/>
        <v>0</v>
      </c>
      <c r="CS195" s="18">
        <f t="shared" si="389"/>
        <v>0</v>
      </c>
      <c r="CT195" s="18">
        <f t="shared" si="389"/>
        <v>0</v>
      </c>
    </row>
    <row r="196" spans="1:98">
      <c r="A196" s="463"/>
      <c r="B196" s="466"/>
      <c r="C196" s="468"/>
      <c r="D196" s="468"/>
      <c r="E196" s="470"/>
      <c r="F196" s="466"/>
      <c r="G196" s="200" t="s">
        <v>102</v>
      </c>
      <c r="H196" s="201"/>
      <c r="I196" s="202" t="str">
        <f t="shared" si="385"/>
        <v/>
      </c>
      <c r="J196" s="202" t="str">
        <f t="shared" si="385"/>
        <v/>
      </c>
      <c r="K196" s="202" t="str">
        <f t="shared" si="385"/>
        <v/>
      </c>
      <c r="L196" s="202" t="str">
        <f t="shared" si="385"/>
        <v/>
      </c>
      <c r="M196" s="202" t="str">
        <f t="shared" si="385"/>
        <v/>
      </c>
      <c r="N196" s="202" t="str">
        <f t="shared" si="385"/>
        <v/>
      </c>
      <c r="O196" s="202" t="str">
        <f t="shared" si="385"/>
        <v/>
      </c>
      <c r="P196" s="202" t="str">
        <f t="shared" si="385"/>
        <v/>
      </c>
      <c r="Q196" s="202" t="str">
        <f t="shared" si="385"/>
        <v/>
      </c>
      <c r="R196" s="202" t="str">
        <f t="shared" si="385"/>
        <v/>
      </c>
      <c r="S196" s="202" t="str">
        <f t="shared" si="385"/>
        <v/>
      </c>
      <c r="T196" s="203">
        <f t="shared" si="263"/>
        <v>0</v>
      </c>
      <c r="U196" s="204"/>
      <c r="V196" s="205" t="str">
        <f t="shared" si="386"/>
        <v/>
      </c>
      <c r="W196" s="205" t="str">
        <f t="shared" si="386"/>
        <v/>
      </c>
      <c r="X196" s="205" t="str">
        <f t="shared" si="386"/>
        <v/>
      </c>
      <c r="Y196" s="205" t="str">
        <f t="shared" si="386"/>
        <v/>
      </c>
      <c r="Z196" s="205" t="str">
        <f t="shared" si="386"/>
        <v/>
      </c>
      <c r="AA196" s="205" t="str">
        <f t="shared" si="386"/>
        <v/>
      </c>
      <c r="AB196" s="205" t="str">
        <f t="shared" si="386"/>
        <v/>
      </c>
      <c r="AC196" s="205" t="str">
        <f t="shared" si="386"/>
        <v/>
      </c>
      <c r="AD196" s="205" t="str">
        <f t="shared" si="386"/>
        <v/>
      </c>
      <c r="AE196" s="205" t="str">
        <f t="shared" si="386"/>
        <v/>
      </c>
      <c r="AF196" s="205" t="str">
        <f t="shared" si="386"/>
        <v/>
      </c>
      <c r="AG196" s="203">
        <f t="shared" si="266"/>
        <v>0</v>
      </c>
      <c r="AN196" s="15">
        <v>6</v>
      </c>
      <c r="AO196" s="15">
        <v>1</v>
      </c>
      <c r="AP196" s="15">
        <v>11</v>
      </c>
      <c r="AQ196" s="17">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15">
        <f ca="1">COUNTIF(INDIRECT("H"&amp;(ROW()+12*(($AN196-1)*3+$AO196)-ROW())/12+5):INDIRECT("S"&amp;(ROW()+12*(($AN196-1)*3+$AO196)-ROW())/12+5),AQ196)</f>
        <v>0</v>
      </c>
      <c r="AS196" s="17">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15">
        <f ca="1">COUNTIF(INDIRECT("U"&amp;(ROW()+12*(($AN196-1)*3+$AO196)-ROW())/12+5):INDIRECT("AF"&amp;(ROW()+12*(($AN196-1)*3+$AO196)-ROW())/12+5),AS196)</f>
        <v>0</v>
      </c>
      <c r="AU196" s="15">
        <f ca="1">IF(AND(AQ196+AS196&gt;0,AR196+AT196&gt;0),COUNTIF(AU$6:AU195,"&gt;0")+1,0)</f>
        <v>0</v>
      </c>
      <c r="BE196" s="15">
        <v>2</v>
      </c>
      <c r="BF196" s="15" t="s">
        <v>101</v>
      </c>
      <c r="BG196" s="18">
        <f t="shared" ref="BG196:BR196" si="390">IF(BG195+BT195&gt;$AJ$27,1,0)</f>
        <v>0</v>
      </c>
      <c r="BH196" s="18">
        <f t="shared" si="390"/>
        <v>0</v>
      </c>
      <c r="BI196" s="18">
        <f t="shared" si="390"/>
        <v>0</v>
      </c>
      <c r="BJ196" s="18">
        <f t="shared" si="390"/>
        <v>0</v>
      </c>
      <c r="BK196" s="18">
        <f t="shared" si="390"/>
        <v>0</v>
      </c>
      <c r="BL196" s="18">
        <f t="shared" si="390"/>
        <v>0</v>
      </c>
      <c r="BM196" s="18">
        <f t="shared" si="390"/>
        <v>0</v>
      </c>
      <c r="BN196" s="18">
        <f t="shared" si="390"/>
        <v>0</v>
      </c>
      <c r="BO196" s="18">
        <f t="shared" si="390"/>
        <v>0</v>
      </c>
      <c r="BP196" s="18">
        <f t="shared" si="390"/>
        <v>0</v>
      </c>
      <c r="BQ196" s="18">
        <f t="shared" si="390"/>
        <v>0</v>
      </c>
      <c r="BR196" s="18">
        <f t="shared" si="390"/>
        <v>0</v>
      </c>
      <c r="BT196" s="18"/>
      <c r="BU196" s="18"/>
      <c r="BV196" s="18"/>
      <c r="BW196" s="18"/>
      <c r="BX196" s="18"/>
      <c r="BY196" s="18"/>
      <c r="BZ196" s="18"/>
      <c r="CA196" s="18"/>
      <c r="CB196" s="18"/>
      <c r="CC196" s="18"/>
      <c r="CD196" s="18"/>
      <c r="CE196" s="18"/>
    </row>
    <row r="197" spans="1:98">
      <c r="A197" s="464"/>
      <c r="B197" s="467"/>
      <c r="C197" s="472"/>
      <c r="D197" s="473"/>
      <c r="E197" s="471"/>
      <c r="F197" s="467"/>
      <c r="G197" s="206" t="s">
        <v>551</v>
      </c>
      <c r="H197" s="207"/>
      <c r="I197" s="208"/>
      <c r="J197" s="208"/>
      <c r="K197" s="208"/>
      <c r="L197" s="208"/>
      <c r="M197" s="208"/>
      <c r="N197" s="208"/>
      <c r="O197" s="208"/>
      <c r="P197" s="208"/>
      <c r="Q197" s="208"/>
      <c r="R197" s="208"/>
      <c r="S197" s="208"/>
      <c r="T197" s="209">
        <f t="shared" si="263"/>
        <v>0</v>
      </c>
      <c r="U197" s="210"/>
      <c r="V197" s="211"/>
      <c r="W197" s="211"/>
      <c r="X197" s="211"/>
      <c r="Y197" s="211"/>
      <c r="Z197" s="211"/>
      <c r="AA197" s="211"/>
      <c r="AB197" s="211"/>
      <c r="AC197" s="211"/>
      <c r="AD197" s="211"/>
      <c r="AE197" s="211"/>
      <c r="AF197" s="211"/>
      <c r="AG197" s="209">
        <f t="shared" si="266"/>
        <v>0</v>
      </c>
      <c r="AN197" s="15">
        <v>6</v>
      </c>
      <c r="AO197" s="15">
        <v>1</v>
      </c>
      <c r="AP197" s="15">
        <v>12</v>
      </c>
      <c r="AQ197" s="17">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15">
        <f ca="1">COUNTIF(INDIRECT("H"&amp;(ROW()+12*(($AN197-1)*3+$AO197)-ROW())/12+5):INDIRECT("S"&amp;(ROW()+12*(($AN197-1)*3+$AO197)-ROW())/12+5),AQ197)</f>
        <v>0</v>
      </c>
      <c r="AS197" s="17">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15">
        <f ca="1">COUNTIF(INDIRECT("U"&amp;(ROW()+12*(($AN197-1)*3+$AO197)-ROW())/12+5):INDIRECT("AF"&amp;(ROW()+12*(($AN197-1)*3+$AO197)-ROW())/12+5),AS197)</f>
        <v>0</v>
      </c>
      <c r="AU197" s="15">
        <f ca="1">IF(AND(AQ197+AS197&gt;0,AR197+AT197&gt;0),COUNTIF(AU$6:AU196,"&gt;0")+1,0)</f>
        <v>0</v>
      </c>
      <c r="BE197" s="15">
        <v>3</v>
      </c>
      <c r="BF197" s="19"/>
      <c r="BG197" s="18"/>
      <c r="BH197" s="18"/>
      <c r="BI197" s="18"/>
      <c r="BJ197" s="18"/>
      <c r="BK197" s="18"/>
      <c r="BL197" s="18"/>
      <c r="BM197" s="18"/>
      <c r="BN197" s="18"/>
      <c r="BO197" s="18"/>
      <c r="BP197" s="18"/>
      <c r="BQ197" s="18"/>
      <c r="BR197" s="18"/>
      <c r="BT197" s="18"/>
      <c r="BU197" s="18"/>
      <c r="BV197" s="18"/>
      <c r="BW197" s="18"/>
      <c r="BX197" s="18"/>
      <c r="BY197" s="18"/>
      <c r="BZ197" s="18"/>
      <c r="CA197" s="18"/>
      <c r="CB197" s="18"/>
      <c r="CC197" s="18"/>
      <c r="CD197" s="18"/>
      <c r="CE197" s="18"/>
    </row>
    <row r="198" spans="1:98">
      <c r="A198" s="462">
        <v>65</v>
      </c>
      <c r="B198" s="465"/>
      <c r="C198" s="465"/>
      <c r="D198" s="465"/>
      <c r="E198" s="469"/>
      <c r="F198" s="465"/>
      <c r="G198" s="194" t="s">
        <v>104</v>
      </c>
      <c r="H198" s="195"/>
      <c r="I198" s="196" t="str">
        <f t="shared" ref="I198:S199" si="391">IF(H198="","",H198)</f>
        <v/>
      </c>
      <c r="J198" s="196" t="str">
        <f t="shared" si="391"/>
        <v/>
      </c>
      <c r="K198" s="196" t="str">
        <f t="shared" si="391"/>
        <v/>
      </c>
      <c r="L198" s="196" t="str">
        <f t="shared" si="391"/>
        <v/>
      </c>
      <c r="M198" s="196" t="str">
        <f t="shared" si="391"/>
        <v/>
      </c>
      <c r="N198" s="196" t="str">
        <f t="shared" si="391"/>
        <v/>
      </c>
      <c r="O198" s="196" t="str">
        <f t="shared" si="391"/>
        <v/>
      </c>
      <c r="P198" s="196" t="str">
        <f t="shared" si="391"/>
        <v/>
      </c>
      <c r="Q198" s="196" t="str">
        <f t="shared" si="391"/>
        <v/>
      </c>
      <c r="R198" s="196" t="str">
        <f t="shared" si="391"/>
        <v/>
      </c>
      <c r="S198" s="196" t="str">
        <f t="shared" si="391"/>
        <v/>
      </c>
      <c r="T198" s="197">
        <f t="shared" ref="T198:T261" si="392">SUM(H198:S198)</f>
        <v>0</v>
      </c>
      <c r="U198" s="198"/>
      <c r="V198" s="199" t="str">
        <f t="shared" ref="V198:AF199" si="393">IF(U198="","",U198)</f>
        <v/>
      </c>
      <c r="W198" s="199" t="str">
        <f t="shared" si="393"/>
        <v/>
      </c>
      <c r="X198" s="199" t="str">
        <f t="shared" si="393"/>
        <v/>
      </c>
      <c r="Y198" s="199" t="str">
        <f t="shared" si="393"/>
        <v/>
      </c>
      <c r="Z198" s="199" t="str">
        <f t="shared" si="393"/>
        <v/>
      </c>
      <c r="AA198" s="199" t="str">
        <f t="shared" si="393"/>
        <v/>
      </c>
      <c r="AB198" s="199" t="str">
        <f t="shared" si="393"/>
        <v/>
      </c>
      <c r="AC198" s="199" t="str">
        <f t="shared" si="393"/>
        <v/>
      </c>
      <c r="AD198" s="199" t="str">
        <f t="shared" si="393"/>
        <v/>
      </c>
      <c r="AE198" s="199" t="str">
        <f t="shared" si="393"/>
        <v/>
      </c>
      <c r="AF198" s="199" t="str">
        <f t="shared" si="393"/>
        <v/>
      </c>
      <c r="AG198" s="197">
        <f t="shared" si="266"/>
        <v>0</v>
      </c>
      <c r="AN198" s="15">
        <v>6</v>
      </c>
      <c r="AO198" s="15">
        <v>2</v>
      </c>
      <c r="AP198" s="15">
        <v>1</v>
      </c>
      <c r="AQ198" s="17">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15">
        <f ca="1">COUNTIF(INDIRECT("H"&amp;(ROW()+12*(($AN198-1)*3+$AO198)-ROW())/12+5):INDIRECT("S"&amp;(ROW()+12*(($AN198-1)*3+$AO198)-ROW())/12+5),AQ198)</f>
        <v>0</v>
      </c>
      <c r="AS198" s="17">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15">
        <f ca="1">COUNTIF(INDIRECT("U"&amp;(ROW()+12*(($AN198-1)*3+$AO198)-ROW())/12+5):INDIRECT("AF"&amp;(ROW()+12*(($AN198-1)*3+$AO198)-ROW())/12+5),AS198)</f>
        <v>0</v>
      </c>
      <c r="AU198" s="15">
        <f ca="1">IF(AND(AQ198+AS198&gt;0,AR198+AT198&gt;0),COUNTIF(AU$6:AU197,"&gt;0")+1,0)</f>
        <v>0</v>
      </c>
      <c r="BE198" s="15">
        <v>1</v>
      </c>
      <c r="BG198" s="18">
        <f t="shared" ref="BG198:BR198" si="394">SUM(H198:H199)</f>
        <v>0</v>
      </c>
      <c r="BH198" s="18">
        <f t="shared" si="394"/>
        <v>0</v>
      </c>
      <c r="BI198" s="18">
        <f t="shared" si="394"/>
        <v>0</v>
      </c>
      <c r="BJ198" s="18">
        <f t="shared" si="394"/>
        <v>0</v>
      </c>
      <c r="BK198" s="18">
        <f t="shared" si="394"/>
        <v>0</v>
      </c>
      <c r="BL198" s="18">
        <f t="shared" si="394"/>
        <v>0</v>
      </c>
      <c r="BM198" s="18">
        <f t="shared" si="394"/>
        <v>0</v>
      </c>
      <c r="BN198" s="18">
        <f t="shared" si="394"/>
        <v>0</v>
      </c>
      <c r="BO198" s="18">
        <f t="shared" si="394"/>
        <v>0</v>
      </c>
      <c r="BP198" s="18">
        <f t="shared" si="394"/>
        <v>0</v>
      </c>
      <c r="BQ198" s="18">
        <f t="shared" si="394"/>
        <v>0</v>
      </c>
      <c r="BR198" s="18">
        <f t="shared" si="394"/>
        <v>0</v>
      </c>
      <c r="BT198" s="18">
        <f t="shared" ref="BT198:CE198" si="395">SUM(U198:U199)</f>
        <v>0</v>
      </c>
      <c r="BU198" s="18">
        <f t="shared" si="395"/>
        <v>0</v>
      </c>
      <c r="BV198" s="18">
        <f t="shared" si="395"/>
        <v>0</v>
      </c>
      <c r="BW198" s="18">
        <f t="shared" si="395"/>
        <v>0</v>
      </c>
      <c r="BX198" s="18">
        <f t="shared" si="395"/>
        <v>0</v>
      </c>
      <c r="BY198" s="18">
        <f t="shared" si="395"/>
        <v>0</v>
      </c>
      <c r="BZ198" s="18">
        <f t="shared" si="395"/>
        <v>0</v>
      </c>
      <c r="CA198" s="18">
        <f t="shared" si="395"/>
        <v>0</v>
      </c>
      <c r="CB198" s="18">
        <f t="shared" si="395"/>
        <v>0</v>
      </c>
      <c r="CC198" s="18">
        <f t="shared" si="395"/>
        <v>0</v>
      </c>
      <c r="CD198" s="18">
        <f t="shared" si="395"/>
        <v>0</v>
      </c>
      <c r="CE198" s="18">
        <f t="shared" si="395"/>
        <v>0</v>
      </c>
      <c r="CH198" s="19" t="s">
        <v>103</v>
      </c>
      <c r="CI198" s="18">
        <f t="shared" ref="CI198:CT198" si="396">IF(OR($D198="副園長",$D198="教頭",$D198="主任保育士",$D198="主幹教諭",$D198="主幹保育教諭"),0,BG198)</f>
        <v>0</v>
      </c>
      <c r="CJ198" s="18">
        <f t="shared" si="396"/>
        <v>0</v>
      </c>
      <c r="CK198" s="18">
        <f t="shared" si="396"/>
        <v>0</v>
      </c>
      <c r="CL198" s="18">
        <f t="shared" si="396"/>
        <v>0</v>
      </c>
      <c r="CM198" s="18">
        <f t="shared" si="396"/>
        <v>0</v>
      </c>
      <c r="CN198" s="18">
        <f t="shared" si="396"/>
        <v>0</v>
      </c>
      <c r="CO198" s="18">
        <f t="shared" si="396"/>
        <v>0</v>
      </c>
      <c r="CP198" s="18">
        <f t="shared" si="396"/>
        <v>0</v>
      </c>
      <c r="CQ198" s="18">
        <f t="shared" si="396"/>
        <v>0</v>
      </c>
      <c r="CR198" s="18">
        <f t="shared" si="396"/>
        <v>0</v>
      </c>
      <c r="CS198" s="18">
        <f t="shared" si="396"/>
        <v>0</v>
      </c>
      <c r="CT198" s="18">
        <f t="shared" si="396"/>
        <v>0</v>
      </c>
    </row>
    <row r="199" spans="1:98">
      <c r="A199" s="463"/>
      <c r="B199" s="466"/>
      <c r="C199" s="468"/>
      <c r="D199" s="468"/>
      <c r="E199" s="470"/>
      <c r="F199" s="466"/>
      <c r="G199" s="200" t="s">
        <v>102</v>
      </c>
      <c r="H199" s="201"/>
      <c r="I199" s="202" t="str">
        <f t="shared" si="391"/>
        <v/>
      </c>
      <c r="J199" s="202" t="str">
        <f t="shared" si="391"/>
        <v/>
      </c>
      <c r="K199" s="202" t="str">
        <f t="shared" si="391"/>
        <v/>
      </c>
      <c r="L199" s="202" t="str">
        <f t="shared" si="391"/>
        <v/>
      </c>
      <c r="M199" s="202" t="str">
        <f t="shared" si="391"/>
        <v/>
      </c>
      <c r="N199" s="202" t="str">
        <f t="shared" si="391"/>
        <v/>
      </c>
      <c r="O199" s="202" t="str">
        <f t="shared" si="391"/>
        <v/>
      </c>
      <c r="P199" s="202" t="str">
        <f t="shared" si="391"/>
        <v/>
      </c>
      <c r="Q199" s="202" t="str">
        <f t="shared" si="391"/>
        <v/>
      </c>
      <c r="R199" s="202" t="str">
        <f t="shared" si="391"/>
        <v/>
      </c>
      <c r="S199" s="202" t="str">
        <f t="shared" si="391"/>
        <v/>
      </c>
      <c r="T199" s="203">
        <f t="shared" si="392"/>
        <v>0</v>
      </c>
      <c r="U199" s="204"/>
      <c r="V199" s="205" t="str">
        <f t="shared" si="393"/>
        <v/>
      </c>
      <c r="W199" s="205" t="str">
        <f t="shared" si="393"/>
        <v/>
      </c>
      <c r="X199" s="205" t="str">
        <f t="shared" si="393"/>
        <v/>
      </c>
      <c r="Y199" s="205" t="str">
        <f t="shared" si="393"/>
        <v/>
      </c>
      <c r="Z199" s="205" t="str">
        <f t="shared" si="393"/>
        <v/>
      </c>
      <c r="AA199" s="205" t="str">
        <f t="shared" si="393"/>
        <v/>
      </c>
      <c r="AB199" s="205" t="str">
        <f t="shared" si="393"/>
        <v/>
      </c>
      <c r="AC199" s="205" t="str">
        <f t="shared" si="393"/>
        <v/>
      </c>
      <c r="AD199" s="205" t="str">
        <f t="shared" si="393"/>
        <v/>
      </c>
      <c r="AE199" s="205" t="str">
        <f t="shared" si="393"/>
        <v/>
      </c>
      <c r="AF199" s="205" t="str">
        <f t="shared" si="393"/>
        <v/>
      </c>
      <c r="AG199" s="203">
        <f t="shared" ref="AG199:AG262" si="397">SUM(U199:AF199)</f>
        <v>0</v>
      </c>
      <c r="AN199" s="15">
        <v>6</v>
      </c>
      <c r="AO199" s="15">
        <v>2</v>
      </c>
      <c r="AP199" s="15">
        <v>2</v>
      </c>
      <c r="AQ199" s="17">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15">
        <f ca="1">COUNTIF(INDIRECT("H"&amp;(ROW()+12*(($AN199-1)*3+$AO199)-ROW())/12+5):INDIRECT("S"&amp;(ROW()+12*(($AN199-1)*3+$AO199)-ROW())/12+5),AQ199)</f>
        <v>0</v>
      </c>
      <c r="AS199" s="17">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15">
        <f ca="1">COUNTIF(INDIRECT("U"&amp;(ROW()+12*(($AN199-1)*3+$AO199)-ROW())/12+5):INDIRECT("AF"&amp;(ROW()+12*(($AN199-1)*3+$AO199)-ROW())/12+5),AS199)</f>
        <v>0</v>
      </c>
      <c r="AU199" s="15">
        <f ca="1">IF(AND(AQ199+AS199&gt;0,AR199+AT199&gt;0),COUNTIF(AU$6:AU198,"&gt;0")+1,0)</f>
        <v>0</v>
      </c>
      <c r="BE199" s="15">
        <v>2</v>
      </c>
      <c r="BF199" s="15" t="s">
        <v>101</v>
      </c>
      <c r="BG199" s="18">
        <f t="shared" ref="BG199:BR199" si="398">IF(BG198+BT198&gt;$AJ$27,1,0)</f>
        <v>0</v>
      </c>
      <c r="BH199" s="18">
        <f t="shared" si="398"/>
        <v>0</v>
      </c>
      <c r="BI199" s="18">
        <f t="shared" si="398"/>
        <v>0</v>
      </c>
      <c r="BJ199" s="18">
        <f t="shared" si="398"/>
        <v>0</v>
      </c>
      <c r="BK199" s="18">
        <f t="shared" si="398"/>
        <v>0</v>
      </c>
      <c r="BL199" s="18">
        <f t="shared" si="398"/>
        <v>0</v>
      </c>
      <c r="BM199" s="18">
        <f t="shared" si="398"/>
        <v>0</v>
      </c>
      <c r="BN199" s="18">
        <f t="shared" si="398"/>
        <v>0</v>
      </c>
      <c r="BO199" s="18">
        <f t="shared" si="398"/>
        <v>0</v>
      </c>
      <c r="BP199" s="18">
        <f t="shared" si="398"/>
        <v>0</v>
      </c>
      <c r="BQ199" s="18">
        <f t="shared" si="398"/>
        <v>0</v>
      </c>
      <c r="BR199" s="18">
        <f t="shared" si="398"/>
        <v>0</v>
      </c>
      <c r="BT199" s="18"/>
      <c r="BU199" s="18"/>
      <c r="BV199" s="18"/>
      <c r="BW199" s="18"/>
      <c r="BX199" s="18"/>
      <c r="BY199" s="18"/>
      <c r="BZ199" s="18"/>
      <c r="CA199" s="18"/>
      <c r="CB199" s="18"/>
      <c r="CC199" s="18"/>
      <c r="CD199" s="18"/>
      <c r="CE199" s="18"/>
    </row>
    <row r="200" spans="1:98">
      <c r="A200" s="464"/>
      <c r="B200" s="467"/>
      <c r="C200" s="472"/>
      <c r="D200" s="473"/>
      <c r="E200" s="471"/>
      <c r="F200" s="467"/>
      <c r="G200" s="206" t="s">
        <v>551</v>
      </c>
      <c r="H200" s="207"/>
      <c r="I200" s="208"/>
      <c r="J200" s="208"/>
      <c r="K200" s="208"/>
      <c r="L200" s="208"/>
      <c r="M200" s="208"/>
      <c r="N200" s="208"/>
      <c r="O200" s="208"/>
      <c r="P200" s="208"/>
      <c r="Q200" s="208"/>
      <c r="R200" s="208"/>
      <c r="S200" s="208"/>
      <c r="T200" s="209">
        <f t="shared" si="392"/>
        <v>0</v>
      </c>
      <c r="U200" s="210"/>
      <c r="V200" s="211"/>
      <c r="W200" s="211"/>
      <c r="X200" s="211"/>
      <c r="Y200" s="211"/>
      <c r="Z200" s="211"/>
      <c r="AA200" s="211"/>
      <c r="AB200" s="211"/>
      <c r="AC200" s="211"/>
      <c r="AD200" s="211"/>
      <c r="AE200" s="211"/>
      <c r="AF200" s="211"/>
      <c r="AG200" s="209">
        <f t="shared" si="397"/>
        <v>0</v>
      </c>
      <c r="AN200" s="15">
        <v>6</v>
      </c>
      <c r="AO200" s="15">
        <v>2</v>
      </c>
      <c r="AP200" s="15">
        <v>3</v>
      </c>
      <c r="AQ200" s="17">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15">
        <f ca="1">COUNTIF(INDIRECT("H"&amp;(ROW()+12*(($AN200-1)*3+$AO200)-ROW())/12+5):INDIRECT("S"&amp;(ROW()+12*(($AN200-1)*3+$AO200)-ROW())/12+5),AQ200)</f>
        <v>0</v>
      </c>
      <c r="AS200" s="17">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15">
        <f ca="1">COUNTIF(INDIRECT("U"&amp;(ROW()+12*(($AN200-1)*3+$AO200)-ROW())/12+5):INDIRECT("AF"&amp;(ROW()+12*(($AN200-1)*3+$AO200)-ROW())/12+5),AS200)</f>
        <v>0</v>
      </c>
      <c r="AU200" s="15">
        <f ca="1">IF(AND(AQ200+AS200&gt;0,AR200+AT200&gt;0),COUNTIF(AU$6:AU199,"&gt;0")+1,0)</f>
        <v>0</v>
      </c>
      <c r="BE200" s="15">
        <v>3</v>
      </c>
      <c r="BF200" s="19"/>
      <c r="BG200" s="18"/>
      <c r="BH200" s="18"/>
      <c r="BI200" s="18"/>
      <c r="BJ200" s="18"/>
      <c r="BK200" s="18"/>
      <c r="BL200" s="18"/>
      <c r="BM200" s="18"/>
      <c r="BN200" s="18"/>
      <c r="BO200" s="18"/>
      <c r="BP200" s="18"/>
      <c r="BQ200" s="18"/>
      <c r="BR200" s="18"/>
      <c r="BT200" s="18"/>
      <c r="BU200" s="18"/>
      <c r="BV200" s="18"/>
      <c r="BW200" s="18"/>
      <c r="BX200" s="18"/>
      <c r="BY200" s="18"/>
      <c r="BZ200" s="18"/>
      <c r="CA200" s="18"/>
      <c r="CB200" s="18"/>
      <c r="CC200" s="18"/>
      <c r="CD200" s="18"/>
      <c r="CE200" s="18"/>
    </row>
    <row r="201" spans="1:98">
      <c r="A201" s="462">
        <v>66</v>
      </c>
      <c r="B201" s="465"/>
      <c r="C201" s="465"/>
      <c r="D201" s="465"/>
      <c r="E201" s="469"/>
      <c r="F201" s="465"/>
      <c r="G201" s="194" t="s">
        <v>104</v>
      </c>
      <c r="H201" s="195"/>
      <c r="I201" s="196" t="str">
        <f t="shared" ref="I201:S202" si="399">IF(H201="","",H201)</f>
        <v/>
      </c>
      <c r="J201" s="196" t="str">
        <f t="shared" si="399"/>
        <v/>
      </c>
      <c r="K201" s="196" t="str">
        <f t="shared" si="399"/>
        <v/>
      </c>
      <c r="L201" s="196" t="str">
        <f t="shared" si="399"/>
        <v/>
      </c>
      <c r="M201" s="196" t="str">
        <f t="shared" si="399"/>
        <v/>
      </c>
      <c r="N201" s="196" t="str">
        <f t="shared" si="399"/>
        <v/>
      </c>
      <c r="O201" s="196" t="str">
        <f t="shared" si="399"/>
        <v/>
      </c>
      <c r="P201" s="196" t="str">
        <f t="shared" si="399"/>
        <v/>
      </c>
      <c r="Q201" s="196" t="str">
        <f t="shared" si="399"/>
        <v/>
      </c>
      <c r="R201" s="196" t="str">
        <f t="shared" si="399"/>
        <v/>
      </c>
      <c r="S201" s="196" t="str">
        <f t="shared" si="399"/>
        <v/>
      </c>
      <c r="T201" s="197">
        <f t="shared" si="392"/>
        <v>0</v>
      </c>
      <c r="U201" s="198"/>
      <c r="V201" s="199" t="str">
        <f t="shared" ref="V201:AF202" si="400">IF(U201="","",U201)</f>
        <v/>
      </c>
      <c r="W201" s="199" t="str">
        <f t="shared" si="400"/>
        <v/>
      </c>
      <c r="X201" s="199" t="str">
        <f t="shared" si="400"/>
        <v/>
      </c>
      <c r="Y201" s="199" t="str">
        <f t="shared" si="400"/>
        <v/>
      </c>
      <c r="Z201" s="199" t="str">
        <f t="shared" si="400"/>
        <v/>
      </c>
      <c r="AA201" s="199" t="str">
        <f t="shared" si="400"/>
        <v/>
      </c>
      <c r="AB201" s="199" t="str">
        <f t="shared" si="400"/>
        <v/>
      </c>
      <c r="AC201" s="199" t="str">
        <f t="shared" si="400"/>
        <v/>
      </c>
      <c r="AD201" s="199" t="str">
        <f t="shared" si="400"/>
        <v/>
      </c>
      <c r="AE201" s="199" t="str">
        <f t="shared" si="400"/>
        <v/>
      </c>
      <c r="AF201" s="199" t="str">
        <f t="shared" si="400"/>
        <v/>
      </c>
      <c r="AG201" s="197">
        <f t="shared" si="397"/>
        <v>0</v>
      </c>
      <c r="AN201" s="15">
        <v>6</v>
      </c>
      <c r="AO201" s="15">
        <v>2</v>
      </c>
      <c r="AP201" s="15">
        <v>4</v>
      </c>
      <c r="AQ201" s="17">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15">
        <f ca="1">COUNTIF(INDIRECT("H"&amp;(ROW()+12*(($AN201-1)*3+$AO201)-ROW())/12+5):INDIRECT("S"&amp;(ROW()+12*(($AN201-1)*3+$AO201)-ROW())/12+5),AQ201)</f>
        <v>0</v>
      </c>
      <c r="AS201" s="17">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15">
        <f ca="1">COUNTIF(INDIRECT("U"&amp;(ROW()+12*(($AN201-1)*3+$AO201)-ROW())/12+5):INDIRECT("AF"&amp;(ROW()+12*(($AN201-1)*3+$AO201)-ROW())/12+5),AS201)</f>
        <v>0</v>
      </c>
      <c r="AU201" s="15">
        <f ca="1">IF(AND(AQ201+AS201&gt;0,AR201+AT201&gt;0),COUNTIF(AU$6:AU200,"&gt;0")+1,0)</f>
        <v>0</v>
      </c>
      <c r="BE201" s="15">
        <v>1</v>
      </c>
      <c r="BG201" s="18">
        <f t="shared" ref="BG201:BR201" si="401">SUM(H201:H202)</f>
        <v>0</v>
      </c>
      <c r="BH201" s="18">
        <f t="shared" si="401"/>
        <v>0</v>
      </c>
      <c r="BI201" s="18">
        <f t="shared" si="401"/>
        <v>0</v>
      </c>
      <c r="BJ201" s="18">
        <f t="shared" si="401"/>
        <v>0</v>
      </c>
      <c r="BK201" s="18">
        <f t="shared" si="401"/>
        <v>0</v>
      </c>
      <c r="BL201" s="18">
        <f t="shared" si="401"/>
        <v>0</v>
      </c>
      <c r="BM201" s="18">
        <f t="shared" si="401"/>
        <v>0</v>
      </c>
      <c r="BN201" s="18">
        <f t="shared" si="401"/>
        <v>0</v>
      </c>
      <c r="BO201" s="18">
        <f t="shared" si="401"/>
        <v>0</v>
      </c>
      <c r="BP201" s="18">
        <f t="shared" si="401"/>
        <v>0</v>
      </c>
      <c r="BQ201" s="18">
        <f t="shared" si="401"/>
        <v>0</v>
      </c>
      <c r="BR201" s="18">
        <f t="shared" si="401"/>
        <v>0</v>
      </c>
      <c r="BT201" s="18">
        <f t="shared" ref="BT201:CE201" si="402">SUM(U201:U202)</f>
        <v>0</v>
      </c>
      <c r="BU201" s="18">
        <f t="shared" si="402"/>
        <v>0</v>
      </c>
      <c r="BV201" s="18">
        <f t="shared" si="402"/>
        <v>0</v>
      </c>
      <c r="BW201" s="18">
        <f t="shared" si="402"/>
        <v>0</v>
      </c>
      <c r="BX201" s="18">
        <f t="shared" si="402"/>
        <v>0</v>
      </c>
      <c r="BY201" s="18">
        <f t="shared" si="402"/>
        <v>0</v>
      </c>
      <c r="BZ201" s="18">
        <f t="shared" si="402"/>
        <v>0</v>
      </c>
      <c r="CA201" s="18">
        <f t="shared" si="402"/>
        <v>0</v>
      </c>
      <c r="CB201" s="18">
        <f t="shared" si="402"/>
        <v>0</v>
      </c>
      <c r="CC201" s="18">
        <f t="shared" si="402"/>
        <v>0</v>
      </c>
      <c r="CD201" s="18">
        <f t="shared" si="402"/>
        <v>0</v>
      </c>
      <c r="CE201" s="18">
        <f t="shared" si="402"/>
        <v>0</v>
      </c>
      <c r="CH201" s="19" t="s">
        <v>103</v>
      </c>
      <c r="CI201" s="18">
        <f t="shared" ref="CI201:CT201" si="403">IF(OR($D201="副園長",$D201="教頭",$D201="主任保育士",$D201="主幹教諭",$D201="主幹保育教諭"),0,BG201)</f>
        <v>0</v>
      </c>
      <c r="CJ201" s="18">
        <f t="shared" si="403"/>
        <v>0</v>
      </c>
      <c r="CK201" s="18">
        <f t="shared" si="403"/>
        <v>0</v>
      </c>
      <c r="CL201" s="18">
        <f t="shared" si="403"/>
        <v>0</v>
      </c>
      <c r="CM201" s="18">
        <f t="shared" si="403"/>
        <v>0</v>
      </c>
      <c r="CN201" s="18">
        <f t="shared" si="403"/>
        <v>0</v>
      </c>
      <c r="CO201" s="18">
        <f t="shared" si="403"/>
        <v>0</v>
      </c>
      <c r="CP201" s="18">
        <f t="shared" si="403"/>
        <v>0</v>
      </c>
      <c r="CQ201" s="18">
        <f t="shared" si="403"/>
        <v>0</v>
      </c>
      <c r="CR201" s="18">
        <f t="shared" si="403"/>
        <v>0</v>
      </c>
      <c r="CS201" s="18">
        <f t="shared" si="403"/>
        <v>0</v>
      </c>
      <c r="CT201" s="18">
        <f t="shared" si="403"/>
        <v>0</v>
      </c>
    </row>
    <row r="202" spans="1:98">
      <c r="A202" s="463"/>
      <c r="B202" s="466"/>
      <c r="C202" s="468"/>
      <c r="D202" s="468"/>
      <c r="E202" s="470"/>
      <c r="F202" s="466"/>
      <c r="G202" s="200" t="s">
        <v>102</v>
      </c>
      <c r="H202" s="201"/>
      <c r="I202" s="202" t="str">
        <f t="shared" si="399"/>
        <v/>
      </c>
      <c r="J202" s="202" t="str">
        <f t="shared" si="399"/>
        <v/>
      </c>
      <c r="K202" s="202" t="str">
        <f t="shared" si="399"/>
        <v/>
      </c>
      <c r="L202" s="202" t="str">
        <f t="shared" si="399"/>
        <v/>
      </c>
      <c r="M202" s="202" t="str">
        <f t="shared" si="399"/>
        <v/>
      </c>
      <c r="N202" s="202" t="str">
        <f t="shared" si="399"/>
        <v/>
      </c>
      <c r="O202" s="202" t="str">
        <f t="shared" si="399"/>
        <v/>
      </c>
      <c r="P202" s="202" t="str">
        <f t="shared" si="399"/>
        <v/>
      </c>
      <c r="Q202" s="202" t="str">
        <f t="shared" si="399"/>
        <v/>
      </c>
      <c r="R202" s="202" t="str">
        <f t="shared" si="399"/>
        <v/>
      </c>
      <c r="S202" s="202" t="str">
        <f t="shared" si="399"/>
        <v/>
      </c>
      <c r="T202" s="203">
        <f t="shared" si="392"/>
        <v>0</v>
      </c>
      <c r="U202" s="204"/>
      <c r="V202" s="205" t="str">
        <f t="shared" si="400"/>
        <v/>
      </c>
      <c r="W202" s="205" t="str">
        <f t="shared" si="400"/>
        <v/>
      </c>
      <c r="X202" s="205" t="str">
        <f t="shared" si="400"/>
        <v/>
      </c>
      <c r="Y202" s="205" t="str">
        <f t="shared" si="400"/>
        <v/>
      </c>
      <c r="Z202" s="205" t="str">
        <f t="shared" si="400"/>
        <v/>
      </c>
      <c r="AA202" s="205" t="str">
        <f t="shared" si="400"/>
        <v/>
      </c>
      <c r="AB202" s="205" t="str">
        <f t="shared" si="400"/>
        <v/>
      </c>
      <c r="AC202" s="205" t="str">
        <f t="shared" si="400"/>
        <v/>
      </c>
      <c r="AD202" s="205" t="str">
        <f t="shared" si="400"/>
        <v/>
      </c>
      <c r="AE202" s="205" t="str">
        <f t="shared" si="400"/>
        <v/>
      </c>
      <c r="AF202" s="205" t="str">
        <f t="shared" si="400"/>
        <v/>
      </c>
      <c r="AG202" s="203">
        <f t="shared" si="397"/>
        <v>0</v>
      </c>
      <c r="AN202" s="15">
        <v>6</v>
      </c>
      <c r="AO202" s="15">
        <v>2</v>
      </c>
      <c r="AP202" s="15">
        <v>5</v>
      </c>
      <c r="AQ202" s="17">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15">
        <f ca="1">COUNTIF(INDIRECT("H"&amp;(ROW()+12*(($AN202-1)*3+$AO202)-ROW())/12+5):INDIRECT("S"&amp;(ROW()+12*(($AN202-1)*3+$AO202)-ROW())/12+5),AQ202)</f>
        <v>0</v>
      </c>
      <c r="AS202" s="17">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15">
        <f ca="1">COUNTIF(INDIRECT("U"&amp;(ROW()+12*(($AN202-1)*3+$AO202)-ROW())/12+5):INDIRECT("AF"&amp;(ROW()+12*(($AN202-1)*3+$AO202)-ROW())/12+5),AS202)</f>
        <v>0</v>
      </c>
      <c r="AU202" s="15">
        <f ca="1">IF(AND(AQ202+AS202&gt;0,AR202+AT202&gt;0),COUNTIF(AU$6:AU201,"&gt;0")+1,0)</f>
        <v>0</v>
      </c>
      <c r="BE202" s="15">
        <v>2</v>
      </c>
      <c r="BF202" s="15" t="s">
        <v>101</v>
      </c>
      <c r="BG202" s="18">
        <f t="shared" ref="BG202:BR202" si="404">IF(BG201+BT201&gt;$AJ$27,1,0)</f>
        <v>0</v>
      </c>
      <c r="BH202" s="18">
        <f t="shared" si="404"/>
        <v>0</v>
      </c>
      <c r="BI202" s="18">
        <f t="shared" si="404"/>
        <v>0</v>
      </c>
      <c r="BJ202" s="18">
        <f t="shared" si="404"/>
        <v>0</v>
      </c>
      <c r="BK202" s="18">
        <f t="shared" si="404"/>
        <v>0</v>
      </c>
      <c r="BL202" s="18">
        <f t="shared" si="404"/>
        <v>0</v>
      </c>
      <c r="BM202" s="18">
        <f t="shared" si="404"/>
        <v>0</v>
      </c>
      <c r="BN202" s="18">
        <f t="shared" si="404"/>
        <v>0</v>
      </c>
      <c r="BO202" s="18">
        <f t="shared" si="404"/>
        <v>0</v>
      </c>
      <c r="BP202" s="18">
        <f t="shared" si="404"/>
        <v>0</v>
      </c>
      <c r="BQ202" s="18">
        <f t="shared" si="404"/>
        <v>0</v>
      </c>
      <c r="BR202" s="18">
        <f t="shared" si="404"/>
        <v>0</v>
      </c>
      <c r="BT202" s="18"/>
      <c r="BU202" s="18"/>
      <c r="BV202" s="18"/>
      <c r="BW202" s="18"/>
      <c r="BX202" s="18"/>
      <c r="BY202" s="18"/>
      <c r="BZ202" s="18"/>
      <c r="CA202" s="18"/>
      <c r="CB202" s="18"/>
      <c r="CC202" s="18"/>
      <c r="CD202" s="18"/>
      <c r="CE202" s="18"/>
    </row>
    <row r="203" spans="1:98">
      <c r="A203" s="464"/>
      <c r="B203" s="467"/>
      <c r="C203" s="472"/>
      <c r="D203" s="473"/>
      <c r="E203" s="471"/>
      <c r="F203" s="467"/>
      <c r="G203" s="206" t="s">
        <v>551</v>
      </c>
      <c r="H203" s="207"/>
      <c r="I203" s="208"/>
      <c r="J203" s="208"/>
      <c r="K203" s="208"/>
      <c r="L203" s="208"/>
      <c r="M203" s="208"/>
      <c r="N203" s="208"/>
      <c r="O203" s="208"/>
      <c r="P203" s="208"/>
      <c r="Q203" s="208"/>
      <c r="R203" s="208"/>
      <c r="S203" s="208"/>
      <c r="T203" s="209">
        <f t="shared" si="392"/>
        <v>0</v>
      </c>
      <c r="U203" s="210"/>
      <c r="V203" s="211"/>
      <c r="W203" s="211"/>
      <c r="X203" s="211"/>
      <c r="Y203" s="211"/>
      <c r="Z203" s="211"/>
      <c r="AA203" s="211"/>
      <c r="AB203" s="211"/>
      <c r="AC203" s="211"/>
      <c r="AD203" s="211"/>
      <c r="AE203" s="211"/>
      <c r="AF203" s="211"/>
      <c r="AG203" s="209">
        <f t="shared" si="397"/>
        <v>0</v>
      </c>
      <c r="AN203" s="15">
        <v>6</v>
      </c>
      <c r="AO203" s="15">
        <v>2</v>
      </c>
      <c r="AP203" s="15">
        <v>6</v>
      </c>
      <c r="AQ203" s="17">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15">
        <f ca="1">COUNTIF(INDIRECT("H"&amp;(ROW()+12*(($AN203-1)*3+$AO203)-ROW())/12+5):INDIRECT("S"&amp;(ROW()+12*(($AN203-1)*3+$AO203)-ROW())/12+5),AQ203)</f>
        <v>0</v>
      </c>
      <c r="AS203" s="17">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15">
        <f ca="1">COUNTIF(INDIRECT("U"&amp;(ROW()+12*(($AN203-1)*3+$AO203)-ROW())/12+5):INDIRECT("AF"&amp;(ROW()+12*(($AN203-1)*3+$AO203)-ROW())/12+5),AS203)</f>
        <v>0</v>
      </c>
      <c r="AU203" s="15">
        <f ca="1">IF(AND(AQ203+AS203&gt;0,AR203+AT203&gt;0),COUNTIF(AU$6:AU202,"&gt;0")+1,0)</f>
        <v>0</v>
      </c>
      <c r="BE203" s="15">
        <v>3</v>
      </c>
      <c r="BF203" s="19"/>
      <c r="BG203" s="18"/>
      <c r="BH203" s="18"/>
      <c r="BI203" s="18"/>
      <c r="BJ203" s="18"/>
      <c r="BK203" s="18"/>
      <c r="BL203" s="18"/>
      <c r="BM203" s="18"/>
      <c r="BN203" s="18"/>
      <c r="BO203" s="18"/>
      <c r="BP203" s="18"/>
      <c r="BQ203" s="18"/>
      <c r="BR203" s="18"/>
      <c r="BT203" s="18"/>
      <c r="BU203" s="18"/>
      <c r="BV203" s="18"/>
      <c r="BW203" s="18"/>
      <c r="BX203" s="18"/>
      <c r="BY203" s="18"/>
      <c r="BZ203" s="18"/>
      <c r="CA203" s="18"/>
      <c r="CB203" s="18"/>
      <c r="CC203" s="18"/>
      <c r="CD203" s="18"/>
      <c r="CE203" s="18"/>
    </row>
    <row r="204" spans="1:98">
      <c r="A204" s="462">
        <v>67</v>
      </c>
      <c r="B204" s="465"/>
      <c r="C204" s="465"/>
      <c r="D204" s="465"/>
      <c r="E204" s="469"/>
      <c r="F204" s="465"/>
      <c r="G204" s="194" t="s">
        <v>104</v>
      </c>
      <c r="H204" s="195"/>
      <c r="I204" s="196" t="str">
        <f t="shared" ref="I204:S205" si="405">IF(H204="","",H204)</f>
        <v/>
      </c>
      <c r="J204" s="196" t="str">
        <f t="shared" si="405"/>
        <v/>
      </c>
      <c r="K204" s="196" t="str">
        <f t="shared" si="405"/>
        <v/>
      </c>
      <c r="L204" s="196" t="str">
        <f t="shared" si="405"/>
        <v/>
      </c>
      <c r="M204" s="196" t="str">
        <f t="shared" si="405"/>
        <v/>
      </c>
      <c r="N204" s="196" t="str">
        <f t="shared" si="405"/>
        <v/>
      </c>
      <c r="O204" s="196" t="str">
        <f t="shared" si="405"/>
        <v/>
      </c>
      <c r="P204" s="196" t="str">
        <f t="shared" si="405"/>
        <v/>
      </c>
      <c r="Q204" s="196" t="str">
        <f t="shared" si="405"/>
        <v/>
      </c>
      <c r="R204" s="196" t="str">
        <f t="shared" si="405"/>
        <v/>
      </c>
      <c r="S204" s="196" t="str">
        <f t="shared" si="405"/>
        <v/>
      </c>
      <c r="T204" s="197">
        <f t="shared" si="392"/>
        <v>0</v>
      </c>
      <c r="U204" s="198"/>
      <c r="V204" s="199" t="str">
        <f t="shared" ref="V204:AF205" si="406">IF(U204="","",U204)</f>
        <v/>
      </c>
      <c r="W204" s="199" t="str">
        <f t="shared" si="406"/>
        <v/>
      </c>
      <c r="X204" s="199" t="str">
        <f t="shared" si="406"/>
        <v/>
      </c>
      <c r="Y204" s="199" t="str">
        <f t="shared" si="406"/>
        <v/>
      </c>
      <c r="Z204" s="199" t="str">
        <f t="shared" si="406"/>
        <v/>
      </c>
      <c r="AA204" s="199" t="str">
        <f t="shared" si="406"/>
        <v/>
      </c>
      <c r="AB204" s="199" t="str">
        <f t="shared" si="406"/>
        <v/>
      </c>
      <c r="AC204" s="199" t="str">
        <f t="shared" si="406"/>
        <v/>
      </c>
      <c r="AD204" s="199" t="str">
        <f t="shared" si="406"/>
        <v/>
      </c>
      <c r="AE204" s="199" t="str">
        <f t="shared" si="406"/>
        <v/>
      </c>
      <c r="AF204" s="199" t="str">
        <f t="shared" si="406"/>
        <v/>
      </c>
      <c r="AG204" s="197">
        <f t="shared" si="397"/>
        <v>0</v>
      </c>
      <c r="AN204" s="15">
        <v>6</v>
      </c>
      <c r="AO204" s="15">
        <v>2</v>
      </c>
      <c r="AP204" s="15">
        <v>7</v>
      </c>
      <c r="AQ204" s="17">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15">
        <f ca="1">COUNTIF(INDIRECT("H"&amp;(ROW()+12*(($AN204-1)*3+$AO204)-ROW())/12+5):INDIRECT("S"&amp;(ROW()+12*(($AN204-1)*3+$AO204)-ROW())/12+5),AQ204)</f>
        <v>0</v>
      </c>
      <c r="AS204" s="17">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15">
        <f ca="1">COUNTIF(INDIRECT("U"&amp;(ROW()+12*(($AN204-1)*3+$AO204)-ROW())/12+5):INDIRECT("AF"&amp;(ROW()+12*(($AN204-1)*3+$AO204)-ROW())/12+5),AS204)</f>
        <v>0</v>
      </c>
      <c r="AU204" s="15">
        <f ca="1">IF(AND(AQ204+AS204&gt;0,AR204+AT204&gt;0),COUNTIF(AU$6:AU203,"&gt;0")+1,0)</f>
        <v>0</v>
      </c>
      <c r="BE204" s="15">
        <v>1</v>
      </c>
      <c r="BG204" s="18">
        <f t="shared" ref="BG204:BR204" si="407">SUM(H204:H205)</f>
        <v>0</v>
      </c>
      <c r="BH204" s="18">
        <f t="shared" si="407"/>
        <v>0</v>
      </c>
      <c r="BI204" s="18">
        <f t="shared" si="407"/>
        <v>0</v>
      </c>
      <c r="BJ204" s="18">
        <f t="shared" si="407"/>
        <v>0</v>
      </c>
      <c r="BK204" s="18">
        <f t="shared" si="407"/>
        <v>0</v>
      </c>
      <c r="BL204" s="18">
        <f t="shared" si="407"/>
        <v>0</v>
      </c>
      <c r="BM204" s="18">
        <f t="shared" si="407"/>
        <v>0</v>
      </c>
      <c r="BN204" s="18">
        <f t="shared" si="407"/>
        <v>0</v>
      </c>
      <c r="BO204" s="18">
        <f t="shared" si="407"/>
        <v>0</v>
      </c>
      <c r="BP204" s="18">
        <f t="shared" si="407"/>
        <v>0</v>
      </c>
      <c r="BQ204" s="18">
        <f t="shared" si="407"/>
        <v>0</v>
      </c>
      <c r="BR204" s="18">
        <f t="shared" si="407"/>
        <v>0</v>
      </c>
      <c r="BT204" s="18">
        <f t="shared" ref="BT204:CE204" si="408">SUM(U204:U205)</f>
        <v>0</v>
      </c>
      <c r="BU204" s="18">
        <f t="shared" si="408"/>
        <v>0</v>
      </c>
      <c r="BV204" s="18">
        <f t="shared" si="408"/>
        <v>0</v>
      </c>
      <c r="BW204" s="18">
        <f t="shared" si="408"/>
        <v>0</v>
      </c>
      <c r="BX204" s="18">
        <f t="shared" si="408"/>
        <v>0</v>
      </c>
      <c r="BY204" s="18">
        <f t="shared" si="408"/>
        <v>0</v>
      </c>
      <c r="BZ204" s="18">
        <f t="shared" si="408"/>
        <v>0</v>
      </c>
      <c r="CA204" s="18">
        <f t="shared" si="408"/>
        <v>0</v>
      </c>
      <c r="CB204" s="18">
        <f t="shared" si="408"/>
        <v>0</v>
      </c>
      <c r="CC204" s="18">
        <f t="shared" si="408"/>
        <v>0</v>
      </c>
      <c r="CD204" s="18">
        <f t="shared" si="408"/>
        <v>0</v>
      </c>
      <c r="CE204" s="18">
        <f t="shared" si="408"/>
        <v>0</v>
      </c>
      <c r="CH204" s="19" t="s">
        <v>103</v>
      </c>
      <c r="CI204" s="18">
        <f t="shared" ref="CI204:CT204" si="409">IF(OR($D204="副園長",$D204="教頭",$D204="主任保育士",$D204="主幹教諭",$D204="主幹保育教諭"),0,BG204)</f>
        <v>0</v>
      </c>
      <c r="CJ204" s="18">
        <f t="shared" si="409"/>
        <v>0</v>
      </c>
      <c r="CK204" s="18">
        <f t="shared" si="409"/>
        <v>0</v>
      </c>
      <c r="CL204" s="18">
        <f t="shared" si="409"/>
        <v>0</v>
      </c>
      <c r="CM204" s="18">
        <f t="shared" si="409"/>
        <v>0</v>
      </c>
      <c r="CN204" s="18">
        <f t="shared" si="409"/>
        <v>0</v>
      </c>
      <c r="CO204" s="18">
        <f t="shared" si="409"/>
        <v>0</v>
      </c>
      <c r="CP204" s="18">
        <f t="shared" si="409"/>
        <v>0</v>
      </c>
      <c r="CQ204" s="18">
        <f t="shared" si="409"/>
        <v>0</v>
      </c>
      <c r="CR204" s="18">
        <f t="shared" si="409"/>
        <v>0</v>
      </c>
      <c r="CS204" s="18">
        <f t="shared" si="409"/>
        <v>0</v>
      </c>
      <c r="CT204" s="18">
        <f t="shared" si="409"/>
        <v>0</v>
      </c>
    </row>
    <row r="205" spans="1:98">
      <c r="A205" s="463"/>
      <c r="B205" s="466"/>
      <c r="C205" s="468"/>
      <c r="D205" s="468"/>
      <c r="E205" s="470"/>
      <c r="F205" s="466"/>
      <c r="G205" s="200" t="s">
        <v>102</v>
      </c>
      <c r="H205" s="201"/>
      <c r="I205" s="202" t="str">
        <f t="shared" si="405"/>
        <v/>
      </c>
      <c r="J205" s="202" t="str">
        <f t="shared" si="405"/>
        <v/>
      </c>
      <c r="K205" s="202" t="str">
        <f t="shared" si="405"/>
        <v/>
      </c>
      <c r="L205" s="202" t="str">
        <f t="shared" si="405"/>
        <v/>
      </c>
      <c r="M205" s="202" t="str">
        <f t="shared" si="405"/>
        <v/>
      </c>
      <c r="N205" s="202" t="str">
        <f t="shared" si="405"/>
        <v/>
      </c>
      <c r="O205" s="202" t="str">
        <f t="shared" si="405"/>
        <v/>
      </c>
      <c r="P205" s="202" t="str">
        <f t="shared" si="405"/>
        <v/>
      </c>
      <c r="Q205" s="202" t="str">
        <f t="shared" si="405"/>
        <v/>
      </c>
      <c r="R205" s="202" t="str">
        <f t="shared" si="405"/>
        <v/>
      </c>
      <c r="S205" s="202" t="str">
        <f t="shared" si="405"/>
        <v/>
      </c>
      <c r="T205" s="203">
        <f t="shared" si="392"/>
        <v>0</v>
      </c>
      <c r="U205" s="204"/>
      <c r="V205" s="205" t="str">
        <f t="shared" si="406"/>
        <v/>
      </c>
      <c r="W205" s="205" t="str">
        <f t="shared" si="406"/>
        <v/>
      </c>
      <c r="X205" s="205" t="str">
        <f t="shared" si="406"/>
        <v/>
      </c>
      <c r="Y205" s="205" t="str">
        <f t="shared" si="406"/>
        <v/>
      </c>
      <c r="Z205" s="205" t="str">
        <f t="shared" si="406"/>
        <v/>
      </c>
      <c r="AA205" s="205" t="str">
        <f t="shared" si="406"/>
        <v/>
      </c>
      <c r="AB205" s="205" t="str">
        <f t="shared" si="406"/>
        <v/>
      </c>
      <c r="AC205" s="205" t="str">
        <f t="shared" si="406"/>
        <v/>
      </c>
      <c r="AD205" s="205" t="str">
        <f t="shared" si="406"/>
        <v/>
      </c>
      <c r="AE205" s="205" t="str">
        <f t="shared" si="406"/>
        <v/>
      </c>
      <c r="AF205" s="205" t="str">
        <f t="shared" si="406"/>
        <v/>
      </c>
      <c r="AG205" s="203">
        <f t="shared" si="397"/>
        <v>0</v>
      </c>
      <c r="AN205" s="15">
        <v>6</v>
      </c>
      <c r="AO205" s="15">
        <v>2</v>
      </c>
      <c r="AP205" s="15">
        <v>8</v>
      </c>
      <c r="AQ205" s="17">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15">
        <f ca="1">COUNTIF(INDIRECT("H"&amp;(ROW()+12*(($AN205-1)*3+$AO205)-ROW())/12+5):INDIRECT("S"&amp;(ROW()+12*(($AN205-1)*3+$AO205)-ROW())/12+5),AQ205)</f>
        <v>0</v>
      </c>
      <c r="AS205" s="17">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15">
        <f ca="1">COUNTIF(INDIRECT("U"&amp;(ROW()+12*(($AN205-1)*3+$AO205)-ROW())/12+5):INDIRECT("AF"&amp;(ROW()+12*(($AN205-1)*3+$AO205)-ROW())/12+5),AS205)</f>
        <v>0</v>
      </c>
      <c r="AU205" s="15">
        <f ca="1">IF(AND(AQ205+AS205&gt;0,AR205+AT205&gt;0),COUNTIF(AU$6:AU204,"&gt;0")+1,0)</f>
        <v>0</v>
      </c>
      <c r="BE205" s="15">
        <v>2</v>
      </c>
      <c r="BF205" s="15" t="s">
        <v>101</v>
      </c>
      <c r="BG205" s="18">
        <f t="shared" ref="BG205:BR205" si="410">IF(BG204+BT204&gt;$AJ$27,1,0)</f>
        <v>0</v>
      </c>
      <c r="BH205" s="18">
        <f t="shared" si="410"/>
        <v>0</v>
      </c>
      <c r="BI205" s="18">
        <f t="shared" si="410"/>
        <v>0</v>
      </c>
      <c r="BJ205" s="18">
        <f t="shared" si="410"/>
        <v>0</v>
      </c>
      <c r="BK205" s="18">
        <f t="shared" si="410"/>
        <v>0</v>
      </c>
      <c r="BL205" s="18">
        <f t="shared" si="410"/>
        <v>0</v>
      </c>
      <c r="BM205" s="18">
        <f t="shared" si="410"/>
        <v>0</v>
      </c>
      <c r="BN205" s="18">
        <f t="shared" si="410"/>
        <v>0</v>
      </c>
      <c r="BO205" s="18">
        <f t="shared" si="410"/>
        <v>0</v>
      </c>
      <c r="BP205" s="18">
        <f t="shared" si="410"/>
        <v>0</v>
      </c>
      <c r="BQ205" s="18">
        <f t="shared" si="410"/>
        <v>0</v>
      </c>
      <c r="BR205" s="18">
        <f t="shared" si="410"/>
        <v>0</v>
      </c>
      <c r="BT205" s="18"/>
      <c r="BU205" s="18"/>
      <c r="BV205" s="18"/>
      <c r="BW205" s="18"/>
      <c r="BX205" s="18"/>
      <c r="BY205" s="18"/>
      <c r="BZ205" s="18"/>
      <c r="CA205" s="18"/>
      <c r="CB205" s="18"/>
      <c r="CC205" s="18"/>
      <c r="CD205" s="18"/>
      <c r="CE205" s="18"/>
    </row>
    <row r="206" spans="1:98">
      <c r="A206" s="464"/>
      <c r="B206" s="467"/>
      <c r="C206" s="472"/>
      <c r="D206" s="473"/>
      <c r="E206" s="471"/>
      <c r="F206" s="467"/>
      <c r="G206" s="206" t="s">
        <v>551</v>
      </c>
      <c r="H206" s="207"/>
      <c r="I206" s="208"/>
      <c r="J206" s="208"/>
      <c r="K206" s="208"/>
      <c r="L206" s="208"/>
      <c r="M206" s="208"/>
      <c r="N206" s="208"/>
      <c r="O206" s="208"/>
      <c r="P206" s="208"/>
      <c r="Q206" s="208"/>
      <c r="R206" s="208"/>
      <c r="S206" s="208"/>
      <c r="T206" s="209">
        <f t="shared" si="392"/>
        <v>0</v>
      </c>
      <c r="U206" s="210"/>
      <c r="V206" s="211"/>
      <c r="W206" s="211"/>
      <c r="X206" s="211"/>
      <c r="Y206" s="211"/>
      <c r="Z206" s="211"/>
      <c r="AA206" s="211"/>
      <c r="AB206" s="211"/>
      <c r="AC206" s="211"/>
      <c r="AD206" s="211"/>
      <c r="AE206" s="211"/>
      <c r="AF206" s="211"/>
      <c r="AG206" s="209">
        <f t="shared" si="397"/>
        <v>0</v>
      </c>
      <c r="AN206" s="15">
        <v>6</v>
      </c>
      <c r="AO206" s="15">
        <v>2</v>
      </c>
      <c r="AP206" s="15">
        <v>9</v>
      </c>
      <c r="AQ206" s="17">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15">
        <f ca="1">COUNTIF(INDIRECT("H"&amp;(ROW()+12*(($AN206-1)*3+$AO206)-ROW())/12+5):INDIRECT("S"&amp;(ROW()+12*(($AN206-1)*3+$AO206)-ROW())/12+5),AQ206)</f>
        <v>0</v>
      </c>
      <c r="AS206" s="17">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15">
        <f ca="1">COUNTIF(INDIRECT("U"&amp;(ROW()+12*(($AN206-1)*3+$AO206)-ROW())/12+5):INDIRECT("AF"&amp;(ROW()+12*(($AN206-1)*3+$AO206)-ROW())/12+5),AS206)</f>
        <v>0</v>
      </c>
      <c r="AU206" s="15">
        <f ca="1">IF(AND(AQ206+AS206&gt;0,AR206+AT206&gt;0),COUNTIF(AU$6:AU205,"&gt;0")+1,0)</f>
        <v>0</v>
      </c>
      <c r="BE206" s="15">
        <v>3</v>
      </c>
      <c r="BF206" s="19"/>
      <c r="BG206" s="18"/>
      <c r="BH206" s="18"/>
      <c r="BI206" s="18"/>
      <c r="BJ206" s="18"/>
      <c r="BK206" s="18"/>
      <c r="BL206" s="18"/>
      <c r="BM206" s="18"/>
      <c r="BN206" s="18"/>
      <c r="BO206" s="18"/>
      <c r="BP206" s="18"/>
      <c r="BQ206" s="18"/>
      <c r="BR206" s="18"/>
      <c r="BT206" s="18"/>
      <c r="BU206" s="18"/>
      <c r="BV206" s="18"/>
      <c r="BW206" s="18"/>
      <c r="BX206" s="18"/>
      <c r="BY206" s="18"/>
      <c r="BZ206" s="18"/>
      <c r="CA206" s="18"/>
      <c r="CB206" s="18"/>
      <c r="CC206" s="18"/>
      <c r="CD206" s="18"/>
      <c r="CE206" s="18"/>
    </row>
    <row r="207" spans="1:98">
      <c r="A207" s="462">
        <v>68</v>
      </c>
      <c r="B207" s="465"/>
      <c r="C207" s="465"/>
      <c r="D207" s="465"/>
      <c r="E207" s="469"/>
      <c r="F207" s="465"/>
      <c r="G207" s="194" t="s">
        <v>104</v>
      </c>
      <c r="H207" s="195"/>
      <c r="I207" s="196" t="str">
        <f t="shared" ref="I207:S208" si="411">IF(H207="","",H207)</f>
        <v/>
      </c>
      <c r="J207" s="196" t="str">
        <f t="shared" si="411"/>
        <v/>
      </c>
      <c r="K207" s="196" t="str">
        <f t="shared" si="411"/>
        <v/>
      </c>
      <c r="L207" s="196" t="str">
        <f t="shared" si="411"/>
        <v/>
      </c>
      <c r="M207" s="196" t="str">
        <f t="shared" si="411"/>
        <v/>
      </c>
      <c r="N207" s="196" t="str">
        <f t="shared" si="411"/>
        <v/>
      </c>
      <c r="O207" s="196" t="str">
        <f t="shared" si="411"/>
        <v/>
      </c>
      <c r="P207" s="196" t="str">
        <f t="shared" si="411"/>
        <v/>
      </c>
      <c r="Q207" s="196" t="str">
        <f t="shared" si="411"/>
        <v/>
      </c>
      <c r="R207" s="196" t="str">
        <f t="shared" si="411"/>
        <v/>
      </c>
      <c r="S207" s="196" t="str">
        <f t="shared" si="411"/>
        <v/>
      </c>
      <c r="T207" s="197">
        <f t="shared" si="392"/>
        <v>0</v>
      </c>
      <c r="U207" s="198"/>
      <c r="V207" s="199" t="str">
        <f t="shared" ref="V207:AF208" si="412">IF(U207="","",U207)</f>
        <v/>
      </c>
      <c r="W207" s="199" t="str">
        <f t="shared" si="412"/>
        <v/>
      </c>
      <c r="X207" s="199" t="str">
        <f t="shared" si="412"/>
        <v/>
      </c>
      <c r="Y207" s="199" t="str">
        <f t="shared" si="412"/>
        <v/>
      </c>
      <c r="Z207" s="199" t="str">
        <f t="shared" si="412"/>
        <v/>
      </c>
      <c r="AA207" s="199" t="str">
        <f t="shared" si="412"/>
        <v/>
      </c>
      <c r="AB207" s="199" t="str">
        <f t="shared" si="412"/>
        <v/>
      </c>
      <c r="AC207" s="199" t="str">
        <f t="shared" si="412"/>
        <v/>
      </c>
      <c r="AD207" s="199" t="str">
        <f t="shared" si="412"/>
        <v/>
      </c>
      <c r="AE207" s="199" t="str">
        <f t="shared" si="412"/>
        <v/>
      </c>
      <c r="AF207" s="199" t="str">
        <f t="shared" si="412"/>
        <v/>
      </c>
      <c r="AG207" s="197">
        <f t="shared" si="397"/>
        <v>0</v>
      </c>
      <c r="AN207" s="15">
        <v>6</v>
      </c>
      <c r="AO207" s="15">
        <v>2</v>
      </c>
      <c r="AP207" s="15">
        <v>10</v>
      </c>
      <c r="AQ207" s="17">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15">
        <f ca="1">COUNTIF(INDIRECT("H"&amp;(ROW()+12*(($AN207-1)*3+$AO207)-ROW())/12+5):INDIRECT("S"&amp;(ROW()+12*(($AN207-1)*3+$AO207)-ROW())/12+5),AQ207)</f>
        <v>0</v>
      </c>
      <c r="AS207" s="17">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15">
        <f ca="1">COUNTIF(INDIRECT("U"&amp;(ROW()+12*(($AN207-1)*3+$AO207)-ROW())/12+5):INDIRECT("AF"&amp;(ROW()+12*(($AN207-1)*3+$AO207)-ROW())/12+5),AS207)</f>
        <v>0</v>
      </c>
      <c r="AU207" s="15">
        <f ca="1">IF(AND(AQ207+AS207&gt;0,AR207+AT207&gt;0),COUNTIF(AU$6:AU206,"&gt;0")+1,0)</f>
        <v>0</v>
      </c>
      <c r="BE207" s="15">
        <v>1</v>
      </c>
      <c r="BG207" s="18">
        <f t="shared" ref="BG207:BR207" si="413">SUM(H207:H208)</f>
        <v>0</v>
      </c>
      <c r="BH207" s="18">
        <f t="shared" si="413"/>
        <v>0</v>
      </c>
      <c r="BI207" s="18">
        <f t="shared" si="413"/>
        <v>0</v>
      </c>
      <c r="BJ207" s="18">
        <f t="shared" si="413"/>
        <v>0</v>
      </c>
      <c r="BK207" s="18">
        <f t="shared" si="413"/>
        <v>0</v>
      </c>
      <c r="BL207" s="18">
        <f t="shared" si="413"/>
        <v>0</v>
      </c>
      <c r="BM207" s="18">
        <f t="shared" si="413"/>
        <v>0</v>
      </c>
      <c r="BN207" s="18">
        <f t="shared" si="413"/>
        <v>0</v>
      </c>
      <c r="BO207" s="18">
        <f t="shared" si="413"/>
        <v>0</v>
      </c>
      <c r="BP207" s="18">
        <f t="shared" si="413"/>
        <v>0</v>
      </c>
      <c r="BQ207" s="18">
        <f t="shared" si="413"/>
        <v>0</v>
      </c>
      <c r="BR207" s="18">
        <f t="shared" si="413"/>
        <v>0</v>
      </c>
      <c r="BT207" s="18">
        <f t="shared" ref="BT207:CE207" si="414">SUM(U207:U208)</f>
        <v>0</v>
      </c>
      <c r="BU207" s="18">
        <f t="shared" si="414"/>
        <v>0</v>
      </c>
      <c r="BV207" s="18">
        <f t="shared" si="414"/>
        <v>0</v>
      </c>
      <c r="BW207" s="18">
        <f t="shared" si="414"/>
        <v>0</v>
      </c>
      <c r="BX207" s="18">
        <f t="shared" si="414"/>
        <v>0</v>
      </c>
      <c r="BY207" s="18">
        <f t="shared" si="414"/>
        <v>0</v>
      </c>
      <c r="BZ207" s="18">
        <f t="shared" si="414"/>
        <v>0</v>
      </c>
      <c r="CA207" s="18">
        <f t="shared" si="414"/>
        <v>0</v>
      </c>
      <c r="CB207" s="18">
        <f t="shared" si="414"/>
        <v>0</v>
      </c>
      <c r="CC207" s="18">
        <f t="shared" si="414"/>
        <v>0</v>
      </c>
      <c r="CD207" s="18">
        <f t="shared" si="414"/>
        <v>0</v>
      </c>
      <c r="CE207" s="18">
        <f t="shared" si="414"/>
        <v>0</v>
      </c>
      <c r="CH207" s="19" t="s">
        <v>103</v>
      </c>
      <c r="CI207" s="18">
        <f t="shared" ref="CI207:CT207" si="415">IF(OR($D207="副園長",$D207="教頭",$D207="主任保育士",$D207="主幹教諭",$D207="主幹保育教諭"),0,BG207)</f>
        <v>0</v>
      </c>
      <c r="CJ207" s="18">
        <f t="shared" si="415"/>
        <v>0</v>
      </c>
      <c r="CK207" s="18">
        <f t="shared" si="415"/>
        <v>0</v>
      </c>
      <c r="CL207" s="18">
        <f t="shared" si="415"/>
        <v>0</v>
      </c>
      <c r="CM207" s="18">
        <f t="shared" si="415"/>
        <v>0</v>
      </c>
      <c r="CN207" s="18">
        <f t="shared" si="415"/>
        <v>0</v>
      </c>
      <c r="CO207" s="18">
        <f t="shared" si="415"/>
        <v>0</v>
      </c>
      <c r="CP207" s="18">
        <f t="shared" si="415"/>
        <v>0</v>
      </c>
      <c r="CQ207" s="18">
        <f t="shared" si="415"/>
        <v>0</v>
      </c>
      <c r="CR207" s="18">
        <f t="shared" si="415"/>
        <v>0</v>
      </c>
      <c r="CS207" s="18">
        <f t="shared" si="415"/>
        <v>0</v>
      </c>
      <c r="CT207" s="18">
        <f t="shared" si="415"/>
        <v>0</v>
      </c>
    </row>
    <row r="208" spans="1:98">
      <c r="A208" s="463"/>
      <c r="B208" s="466"/>
      <c r="C208" s="468"/>
      <c r="D208" s="468"/>
      <c r="E208" s="470"/>
      <c r="F208" s="466"/>
      <c r="G208" s="200" t="s">
        <v>102</v>
      </c>
      <c r="H208" s="201"/>
      <c r="I208" s="202" t="str">
        <f t="shared" si="411"/>
        <v/>
      </c>
      <c r="J208" s="202" t="str">
        <f t="shared" si="411"/>
        <v/>
      </c>
      <c r="K208" s="202" t="str">
        <f t="shared" si="411"/>
        <v/>
      </c>
      <c r="L208" s="202" t="str">
        <f t="shared" si="411"/>
        <v/>
      </c>
      <c r="M208" s="202" t="str">
        <f t="shared" si="411"/>
        <v/>
      </c>
      <c r="N208" s="202" t="str">
        <f t="shared" si="411"/>
        <v/>
      </c>
      <c r="O208" s="202" t="str">
        <f t="shared" si="411"/>
        <v/>
      </c>
      <c r="P208" s="202" t="str">
        <f t="shared" si="411"/>
        <v/>
      </c>
      <c r="Q208" s="202" t="str">
        <f t="shared" si="411"/>
        <v/>
      </c>
      <c r="R208" s="202" t="str">
        <f t="shared" si="411"/>
        <v/>
      </c>
      <c r="S208" s="202" t="str">
        <f t="shared" si="411"/>
        <v/>
      </c>
      <c r="T208" s="203">
        <f t="shared" si="392"/>
        <v>0</v>
      </c>
      <c r="U208" s="204"/>
      <c r="V208" s="205" t="str">
        <f t="shared" si="412"/>
        <v/>
      </c>
      <c r="W208" s="205" t="str">
        <f t="shared" si="412"/>
        <v/>
      </c>
      <c r="X208" s="205" t="str">
        <f t="shared" si="412"/>
        <v/>
      </c>
      <c r="Y208" s="205" t="str">
        <f t="shared" si="412"/>
        <v/>
      </c>
      <c r="Z208" s="205" t="str">
        <f t="shared" si="412"/>
        <v/>
      </c>
      <c r="AA208" s="205" t="str">
        <f t="shared" si="412"/>
        <v/>
      </c>
      <c r="AB208" s="205" t="str">
        <f t="shared" si="412"/>
        <v/>
      </c>
      <c r="AC208" s="205" t="str">
        <f t="shared" si="412"/>
        <v/>
      </c>
      <c r="AD208" s="205" t="str">
        <f t="shared" si="412"/>
        <v/>
      </c>
      <c r="AE208" s="205" t="str">
        <f t="shared" si="412"/>
        <v/>
      </c>
      <c r="AF208" s="205" t="str">
        <f t="shared" si="412"/>
        <v/>
      </c>
      <c r="AG208" s="203">
        <f t="shared" si="397"/>
        <v>0</v>
      </c>
      <c r="AN208" s="15">
        <v>6</v>
      </c>
      <c r="AO208" s="15">
        <v>2</v>
      </c>
      <c r="AP208" s="15">
        <v>11</v>
      </c>
      <c r="AQ208" s="17">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15">
        <f ca="1">COUNTIF(INDIRECT("H"&amp;(ROW()+12*(($AN208-1)*3+$AO208)-ROW())/12+5):INDIRECT("S"&amp;(ROW()+12*(($AN208-1)*3+$AO208)-ROW())/12+5),AQ208)</f>
        <v>0</v>
      </c>
      <c r="AS208" s="17">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15">
        <f ca="1">COUNTIF(INDIRECT("U"&amp;(ROW()+12*(($AN208-1)*3+$AO208)-ROW())/12+5):INDIRECT("AF"&amp;(ROW()+12*(($AN208-1)*3+$AO208)-ROW())/12+5),AS208)</f>
        <v>0</v>
      </c>
      <c r="AU208" s="15">
        <f ca="1">IF(AND(AQ208+AS208&gt;0,AR208+AT208&gt;0),COUNTIF(AU$6:AU207,"&gt;0")+1,0)</f>
        <v>0</v>
      </c>
      <c r="BE208" s="15">
        <v>2</v>
      </c>
      <c r="BF208" s="15" t="s">
        <v>101</v>
      </c>
      <c r="BG208" s="18">
        <f t="shared" ref="BG208:BR208" si="416">IF(BG207+BT207&gt;$AJ$27,1,0)</f>
        <v>0</v>
      </c>
      <c r="BH208" s="18">
        <f t="shared" si="416"/>
        <v>0</v>
      </c>
      <c r="BI208" s="18">
        <f t="shared" si="416"/>
        <v>0</v>
      </c>
      <c r="BJ208" s="18">
        <f t="shared" si="416"/>
        <v>0</v>
      </c>
      <c r="BK208" s="18">
        <f t="shared" si="416"/>
        <v>0</v>
      </c>
      <c r="BL208" s="18">
        <f t="shared" si="416"/>
        <v>0</v>
      </c>
      <c r="BM208" s="18">
        <f t="shared" si="416"/>
        <v>0</v>
      </c>
      <c r="BN208" s="18">
        <f t="shared" si="416"/>
        <v>0</v>
      </c>
      <c r="BO208" s="18">
        <f t="shared" si="416"/>
        <v>0</v>
      </c>
      <c r="BP208" s="18">
        <f t="shared" si="416"/>
        <v>0</v>
      </c>
      <c r="BQ208" s="18">
        <f t="shared" si="416"/>
        <v>0</v>
      </c>
      <c r="BR208" s="18">
        <f t="shared" si="416"/>
        <v>0</v>
      </c>
      <c r="BT208" s="18"/>
      <c r="BU208" s="18"/>
      <c r="BV208" s="18"/>
      <c r="BW208" s="18"/>
      <c r="BX208" s="18"/>
      <c r="BY208" s="18"/>
      <c r="BZ208" s="18"/>
      <c r="CA208" s="18"/>
      <c r="CB208" s="18"/>
      <c r="CC208" s="18"/>
      <c r="CD208" s="18"/>
      <c r="CE208" s="18"/>
    </row>
    <row r="209" spans="1:98">
      <c r="A209" s="464"/>
      <c r="B209" s="467"/>
      <c r="C209" s="472"/>
      <c r="D209" s="473"/>
      <c r="E209" s="471"/>
      <c r="F209" s="467"/>
      <c r="G209" s="206" t="s">
        <v>551</v>
      </c>
      <c r="H209" s="207"/>
      <c r="I209" s="208"/>
      <c r="J209" s="208"/>
      <c r="K209" s="208"/>
      <c r="L209" s="208"/>
      <c r="M209" s="208"/>
      <c r="N209" s="208"/>
      <c r="O209" s="208"/>
      <c r="P209" s="208"/>
      <c r="Q209" s="208"/>
      <c r="R209" s="208"/>
      <c r="S209" s="208"/>
      <c r="T209" s="209">
        <f t="shared" si="392"/>
        <v>0</v>
      </c>
      <c r="U209" s="210"/>
      <c r="V209" s="211"/>
      <c r="W209" s="211"/>
      <c r="X209" s="211"/>
      <c r="Y209" s="211"/>
      <c r="Z209" s="211"/>
      <c r="AA209" s="211"/>
      <c r="AB209" s="211"/>
      <c r="AC209" s="211"/>
      <c r="AD209" s="211"/>
      <c r="AE209" s="211"/>
      <c r="AF209" s="211"/>
      <c r="AG209" s="209">
        <f t="shared" si="397"/>
        <v>0</v>
      </c>
      <c r="AN209" s="15">
        <v>6</v>
      </c>
      <c r="AO209" s="15">
        <v>2</v>
      </c>
      <c r="AP209" s="15">
        <v>12</v>
      </c>
      <c r="AQ209" s="17">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15">
        <f ca="1">COUNTIF(INDIRECT("H"&amp;(ROW()+12*(($AN209-1)*3+$AO209)-ROW())/12+5):INDIRECT("S"&amp;(ROW()+12*(($AN209-1)*3+$AO209)-ROW())/12+5),AQ209)</f>
        <v>0</v>
      </c>
      <c r="AS209" s="17">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15">
        <f ca="1">COUNTIF(INDIRECT("U"&amp;(ROW()+12*(($AN209-1)*3+$AO209)-ROW())/12+5):INDIRECT("AF"&amp;(ROW()+12*(($AN209-1)*3+$AO209)-ROW())/12+5),AS209)</f>
        <v>0</v>
      </c>
      <c r="AU209" s="15">
        <f ca="1">IF(AND(AQ209+AS209&gt;0,AR209+AT209&gt;0),COUNTIF(AU$6:AU208,"&gt;0")+1,0)</f>
        <v>0</v>
      </c>
      <c r="BE209" s="15">
        <v>3</v>
      </c>
      <c r="BF209" s="19"/>
      <c r="BG209" s="18"/>
      <c r="BH209" s="18"/>
      <c r="BI209" s="18"/>
      <c r="BJ209" s="18"/>
      <c r="BK209" s="18"/>
      <c r="BL209" s="18"/>
      <c r="BM209" s="18"/>
      <c r="BN209" s="18"/>
      <c r="BO209" s="18"/>
      <c r="BP209" s="18"/>
      <c r="BQ209" s="18"/>
      <c r="BR209" s="18"/>
    </row>
    <row r="210" spans="1:98">
      <c r="A210" s="462">
        <v>69</v>
      </c>
      <c r="B210" s="465"/>
      <c r="C210" s="465"/>
      <c r="D210" s="465"/>
      <c r="E210" s="469"/>
      <c r="F210" s="465"/>
      <c r="G210" s="194" t="s">
        <v>104</v>
      </c>
      <c r="H210" s="195"/>
      <c r="I210" s="196" t="str">
        <f t="shared" ref="I210:S211" si="417">IF(H210="","",H210)</f>
        <v/>
      </c>
      <c r="J210" s="196" t="str">
        <f t="shared" si="417"/>
        <v/>
      </c>
      <c r="K210" s="196" t="str">
        <f t="shared" si="417"/>
        <v/>
      </c>
      <c r="L210" s="196" t="str">
        <f t="shared" si="417"/>
        <v/>
      </c>
      <c r="M210" s="196" t="str">
        <f t="shared" si="417"/>
        <v/>
      </c>
      <c r="N210" s="196" t="str">
        <f t="shared" si="417"/>
        <v/>
      </c>
      <c r="O210" s="196" t="str">
        <f t="shared" si="417"/>
        <v/>
      </c>
      <c r="P210" s="196" t="str">
        <f t="shared" si="417"/>
        <v/>
      </c>
      <c r="Q210" s="196" t="str">
        <f t="shared" si="417"/>
        <v/>
      </c>
      <c r="R210" s="196" t="str">
        <f t="shared" si="417"/>
        <v/>
      </c>
      <c r="S210" s="196" t="str">
        <f t="shared" si="417"/>
        <v/>
      </c>
      <c r="T210" s="197">
        <f t="shared" si="392"/>
        <v>0</v>
      </c>
      <c r="U210" s="198"/>
      <c r="V210" s="199" t="str">
        <f t="shared" ref="V210:AF211" si="418">IF(U210="","",U210)</f>
        <v/>
      </c>
      <c r="W210" s="199" t="str">
        <f t="shared" si="418"/>
        <v/>
      </c>
      <c r="X210" s="199" t="str">
        <f t="shared" si="418"/>
        <v/>
      </c>
      <c r="Y210" s="199" t="str">
        <f t="shared" si="418"/>
        <v/>
      </c>
      <c r="Z210" s="199" t="str">
        <f t="shared" si="418"/>
        <v/>
      </c>
      <c r="AA210" s="199" t="str">
        <f t="shared" si="418"/>
        <v/>
      </c>
      <c r="AB210" s="199" t="str">
        <f t="shared" si="418"/>
        <v/>
      </c>
      <c r="AC210" s="199" t="str">
        <f t="shared" si="418"/>
        <v/>
      </c>
      <c r="AD210" s="199" t="str">
        <f t="shared" si="418"/>
        <v/>
      </c>
      <c r="AE210" s="199" t="str">
        <f t="shared" si="418"/>
        <v/>
      </c>
      <c r="AF210" s="199" t="str">
        <f t="shared" si="418"/>
        <v/>
      </c>
      <c r="AG210" s="197">
        <f t="shared" si="397"/>
        <v>0</v>
      </c>
      <c r="AN210" s="15">
        <v>6</v>
      </c>
      <c r="AO210" s="15">
        <v>3</v>
      </c>
      <c r="AP210" s="15">
        <v>1</v>
      </c>
      <c r="AQ210" s="17">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15">
        <f ca="1">COUNTIF(INDIRECT("H"&amp;(ROW()+12*(($AN210-1)*3+$AO210)-ROW())/12+5):INDIRECT("S"&amp;(ROW()+12*(($AN210-1)*3+$AO210)-ROW())/12+5),AQ210)</f>
        <v>0</v>
      </c>
      <c r="AS210" s="17">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15">
        <f ca="1">COUNTIF(INDIRECT("U"&amp;(ROW()+12*(($AN210-1)*3+$AO210)-ROW())/12+5):INDIRECT("AF"&amp;(ROW()+12*(($AN210-1)*3+$AO210)-ROW())/12+5),AS210)</f>
        <v>0</v>
      </c>
      <c r="AU210" s="15">
        <f ca="1">IF(AND(AQ210+AS210&gt;0,AR210+AT210&gt;0),COUNTIF(AU$6:AU209,"&gt;0")+1,0)</f>
        <v>0</v>
      </c>
      <c r="BE210" s="15">
        <v>1</v>
      </c>
      <c r="BG210" s="18">
        <f t="shared" ref="BG210:BR210" si="419">SUM(H210:H211)</f>
        <v>0</v>
      </c>
      <c r="BH210" s="18">
        <f t="shared" si="419"/>
        <v>0</v>
      </c>
      <c r="BI210" s="18">
        <f t="shared" si="419"/>
        <v>0</v>
      </c>
      <c r="BJ210" s="18">
        <f t="shared" si="419"/>
        <v>0</v>
      </c>
      <c r="BK210" s="18">
        <f t="shared" si="419"/>
        <v>0</v>
      </c>
      <c r="BL210" s="18">
        <f t="shared" si="419"/>
        <v>0</v>
      </c>
      <c r="BM210" s="18">
        <f t="shared" si="419"/>
        <v>0</v>
      </c>
      <c r="BN210" s="18">
        <f t="shared" si="419"/>
        <v>0</v>
      </c>
      <c r="BO210" s="18">
        <f t="shared" si="419"/>
        <v>0</v>
      </c>
      <c r="BP210" s="18">
        <f t="shared" si="419"/>
        <v>0</v>
      </c>
      <c r="BQ210" s="18">
        <f t="shared" si="419"/>
        <v>0</v>
      </c>
      <c r="BR210" s="18">
        <f t="shared" si="419"/>
        <v>0</v>
      </c>
      <c r="BT210" s="18">
        <f t="shared" ref="BT210:CE210" si="420">SUM(U210:U211)</f>
        <v>0</v>
      </c>
      <c r="BU210" s="18">
        <f t="shared" si="420"/>
        <v>0</v>
      </c>
      <c r="BV210" s="18">
        <f t="shared" si="420"/>
        <v>0</v>
      </c>
      <c r="BW210" s="18">
        <f t="shared" si="420"/>
        <v>0</v>
      </c>
      <c r="BX210" s="18">
        <f t="shared" si="420"/>
        <v>0</v>
      </c>
      <c r="BY210" s="18">
        <f t="shared" si="420"/>
        <v>0</v>
      </c>
      <c r="BZ210" s="18">
        <f t="shared" si="420"/>
        <v>0</v>
      </c>
      <c r="CA210" s="18">
        <f t="shared" si="420"/>
        <v>0</v>
      </c>
      <c r="CB210" s="18">
        <f t="shared" si="420"/>
        <v>0</v>
      </c>
      <c r="CC210" s="18">
        <f t="shared" si="420"/>
        <v>0</v>
      </c>
      <c r="CD210" s="18">
        <f t="shared" si="420"/>
        <v>0</v>
      </c>
      <c r="CE210" s="18">
        <f t="shared" si="420"/>
        <v>0</v>
      </c>
      <c r="CH210" s="19" t="s">
        <v>103</v>
      </c>
      <c r="CI210" s="18">
        <f t="shared" ref="CI210:CT210" si="421">IF(OR($D210="副園長",$D210="教頭",$D210="主任保育士",$D210="主幹教諭",$D210="主幹保育教諭"),0,BG210)</f>
        <v>0</v>
      </c>
      <c r="CJ210" s="18">
        <f t="shared" si="421"/>
        <v>0</v>
      </c>
      <c r="CK210" s="18">
        <f t="shared" si="421"/>
        <v>0</v>
      </c>
      <c r="CL210" s="18">
        <f t="shared" si="421"/>
        <v>0</v>
      </c>
      <c r="CM210" s="18">
        <f t="shared" si="421"/>
        <v>0</v>
      </c>
      <c r="CN210" s="18">
        <f t="shared" si="421"/>
        <v>0</v>
      </c>
      <c r="CO210" s="18">
        <f t="shared" si="421"/>
        <v>0</v>
      </c>
      <c r="CP210" s="18">
        <f t="shared" si="421"/>
        <v>0</v>
      </c>
      <c r="CQ210" s="18">
        <f t="shared" si="421"/>
        <v>0</v>
      </c>
      <c r="CR210" s="18">
        <f t="shared" si="421"/>
        <v>0</v>
      </c>
      <c r="CS210" s="18">
        <f t="shared" si="421"/>
        <v>0</v>
      </c>
      <c r="CT210" s="18">
        <f t="shared" si="421"/>
        <v>0</v>
      </c>
    </row>
    <row r="211" spans="1:98">
      <c r="A211" s="463"/>
      <c r="B211" s="466"/>
      <c r="C211" s="468"/>
      <c r="D211" s="468"/>
      <c r="E211" s="470"/>
      <c r="F211" s="466"/>
      <c r="G211" s="200" t="s">
        <v>102</v>
      </c>
      <c r="H211" s="201"/>
      <c r="I211" s="202" t="str">
        <f t="shared" si="417"/>
        <v/>
      </c>
      <c r="J211" s="202" t="str">
        <f t="shared" si="417"/>
        <v/>
      </c>
      <c r="K211" s="202" t="str">
        <f t="shared" si="417"/>
        <v/>
      </c>
      <c r="L211" s="202" t="str">
        <f t="shared" si="417"/>
        <v/>
      </c>
      <c r="M211" s="202" t="str">
        <f t="shared" si="417"/>
        <v/>
      </c>
      <c r="N211" s="202" t="str">
        <f t="shared" si="417"/>
        <v/>
      </c>
      <c r="O211" s="202" t="str">
        <f t="shared" si="417"/>
        <v/>
      </c>
      <c r="P211" s="202" t="str">
        <f t="shared" si="417"/>
        <v/>
      </c>
      <c r="Q211" s="202" t="str">
        <f t="shared" si="417"/>
        <v/>
      </c>
      <c r="R211" s="202" t="str">
        <f t="shared" si="417"/>
        <v/>
      </c>
      <c r="S211" s="202" t="str">
        <f t="shared" si="417"/>
        <v/>
      </c>
      <c r="T211" s="203">
        <f t="shared" si="392"/>
        <v>0</v>
      </c>
      <c r="U211" s="204"/>
      <c r="V211" s="205" t="str">
        <f t="shared" si="418"/>
        <v/>
      </c>
      <c r="W211" s="205" t="str">
        <f t="shared" si="418"/>
        <v/>
      </c>
      <c r="X211" s="205" t="str">
        <f t="shared" si="418"/>
        <v/>
      </c>
      <c r="Y211" s="205" t="str">
        <f t="shared" si="418"/>
        <v/>
      </c>
      <c r="Z211" s="205" t="str">
        <f t="shared" si="418"/>
        <v/>
      </c>
      <c r="AA211" s="205" t="str">
        <f t="shared" si="418"/>
        <v/>
      </c>
      <c r="AB211" s="205" t="str">
        <f t="shared" si="418"/>
        <v/>
      </c>
      <c r="AC211" s="205" t="str">
        <f t="shared" si="418"/>
        <v/>
      </c>
      <c r="AD211" s="205" t="str">
        <f t="shared" si="418"/>
        <v/>
      </c>
      <c r="AE211" s="205" t="str">
        <f t="shared" si="418"/>
        <v/>
      </c>
      <c r="AF211" s="205" t="str">
        <f t="shared" si="418"/>
        <v/>
      </c>
      <c r="AG211" s="203">
        <f t="shared" si="397"/>
        <v>0</v>
      </c>
      <c r="AN211" s="15">
        <v>6</v>
      </c>
      <c r="AO211" s="15">
        <v>3</v>
      </c>
      <c r="AP211" s="15">
        <v>2</v>
      </c>
      <c r="AQ211" s="17">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15">
        <f ca="1">COUNTIF(INDIRECT("H"&amp;(ROW()+12*(($AN211-1)*3+$AO211)-ROW())/12+5):INDIRECT("S"&amp;(ROW()+12*(($AN211-1)*3+$AO211)-ROW())/12+5),AQ211)</f>
        <v>0</v>
      </c>
      <c r="AS211" s="17">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15">
        <f ca="1">COUNTIF(INDIRECT("U"&amp;(ROW()+12*(($AN211-1)*3+$AO211)-ROW())/12+5):INDIRECT("AF"&amp;(ROW()+12*(($AN211-1)*3+$AO211)-ROW())/12+5),AS211)</f>
        <v>0</v>
      </c>
      <c r="AU211" s="15">
        <f ca="1">IF(AND(AQ211+AS211&gt;0,AR211+AT211&gt;0),COUNTIF(AU$6:AU210,"&gt;0")+1,0)</f>
        <v>0</v>
      </c>
      <c r="BE211" s="15">
        <v>2</v>
      </c>
      <c r="BF211" s="15" t="s">
        <v>101</v>
      </c>
      <c r="BG211" s="18">
        <f t="shared" ref="BG211:BR211" si="422">IF(BG210+BT210&gt;$AJ$27,1,0)</f>
        <v>0</v>
      </c>
      <c r="BH211" s="18">
        <f t="shared" si="422"/>
        <v>0</v>
      </c>
      <c r="BI211" s="18">
        <f t="shared" si="422"/>
        <v>0</v>
      </c>
      <c r="BJ211" s="18">
        <f t="shared" si="422"/>
        <v>0</v>
      </c>
      <c r="BK211" s="18">
        <f t="shared" si="422"/>
        <v>0</v>
      </c>
      <c r="BL211" s="18">
        <f t="shared" si="422"/>
        <v>0</v>
      </c>
      <c r="BM211" s="18">
        <f t="shared" si="422"/>
        <v>0</v>
      </c>
      <c r="BN211" s="18">
        <f t="shared" si="422"/>
        <v>0</v>
      </c>
      <c r="BO211" s="18">
        <f t="shared" si="422"/>
        <v>0</v>
      </c>
      <c r="BP211" s="18">
        <f t="shared" si="422"/>
        <v>0</v>
      </c>
      <c r="BQ211" s="18">
        <f t="shared" si="422"/>
        <v>0</v>
      </c>
      <c r="BR211" s="18">
        <f t="shared" si="422"/>
        <v>0</v>
      </c>
      <c r="BT211" s="18"/>
      <c r="BU211" s="18"/>
      <c r="BV211" s="18"/>
      <c r="BW211" s="18"/>
      <c r="BX211" s="18"/>
      <c r="BY211" s="18"/>
      <c r="BZ211" s="18"/>
      <c r="CA211" s="18"/>
      <c r="CB211" s="18"/>
      <c r="CC211" s="18"/>
      <c r="CD211" s="18"/>
      <c r="CE211" s="18"/>
    </row>
    <row r="212" spans="1:98">
      <c r="A212" s="464"/>
      <c r="B212" s="467"/>
      <c r="C212" s="472"/>
      <c r="D212" s="473"/>
      <c r="E212" s="471"/>
      <c r="F212" s="467"/>
      <c r="G212" s="206" t="s">
        <v>551</v>
      </c>
      <c r="H212" s="207"/>
      <c r="I212" s="208"/>
      <c r="J212" s="208"/>
      <c r="K212" s="208"/>
      <c r="L212" s="208"/>
      <c r="M212" s="208"/>
      <c r="N212" s="208"/>
      <c r="O212" s="208"/>
      <c r="P212" s="208"/>
      <c r="Q212" s="208"/>
      <c r="R212" s="208"/>
      <c r="S212" s="208"/>
      <c r="T212" s="209">
        <f t="shared" si="392"/>
        <v>0</v>
      </c>
      <c r="U212" s="210"/>
      <c r="V212" s="211"/>
      <c r="W212" s="211"/>
      <c r="X212" s="211"/>
      <c r="Y212" s="211"/>
      <c r="Z212" s="211"/>
      <c r="AA212" s="211"/>
      <c r="AB212" s="211"/>
      <c r="AC212" s="211"/>
      <c r="AD212" s="211"/>
      <c r="AE212" s="211"/>
      <c r="AF212" s="211"/>
      <c r="AG212" s="209">
        <f t="shared" si="397"/>
        <v>0</v>
      </c>
      <c r="AN212" s="15">
        <v>6</v>
      </c>
      <c r="AO212" s="15">
        <v>3</v>
      </c>
      <c r="AP212" s="15">
        <v>3</v>
      </c>
      <c r="AQ212" s="17">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15">
        <f ca="1">COUNTIF(INDIRECT("H"&amp;(ROW()+12*(($AN212-1)*3+$AO212)-ROW())/12+5):INDIRECT("S"&amp;(ROW()+12*(($AN212-1)*3+$AO212)-ROW())/12+5),AQ212)</f>
        <v>0</v>
      </c>
      <c r="AS212" s="17">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15">
        <f ca="1">COUNTIF(INDIRECT("U"&amp;(ROW()+12*(($AN212-1)*3+$AO212)-ROW())/12+5):INDIRECT("AF"&amp;(ROW()+12*(($AN212-1)*3+$AO212)-ROW())/12+5),AS212)</f>
        <v>0</v>
      </c>
      <c r="AU212" s="15">
        <f ca="1">IF(AND(AQ212+AS212&gt;0,AR212+AT212&gt;0),COUNTIF(AU$6:AU211,"&gt;0")+1,0)</f>
        <v>0</v>
      </c>
      <c r="BE212" s="15">
        <v>3</v>
      </c>
      <c r="BF212" s="19"/>
      <c r="BG212" s="18"/>
      <c r="BH212" s="18"/>
      <c r="BI212" s="18"/>
      <c r="BJ212" s="18"/>
      <c r="BK212" s="18"/>
      <c r="BL212" s="18"/>
      <c r="BM212" s="18"/>
      <c r="BN212" s="18"/>
      <c r="BO212" s="18"/>
      <c r="BP212" s="18"/>
      <c r="BQ212" s="18"/>
      <c r="BR212" s="18"/>
      <c r="BT212" s="18"/>
      <c r="BU212" s="18"/>
      <c r="BV212" s="18"/>
      <c r="BW212" s="18"/>
      <c r="BX212" s="18"/>
      <c r="BY212" s="18"/>
      <c r="BZ212" s="18"/>
      <c r="CA212" s="18"/>
      <c r="CB212" s="18"/>
      <c r="CC212" s="18"/>
      <c r="CD212" s="18"/>
      <c r="CE212" s="18"/>
    </row>
    <row r="213" spans="1:98">
      <c r="A213" s="462">
        <v>70</v>
      </c>
      <c r="B213" s="465"/>
      <c r="C213" s="465"/>
      <c r="D213" s="465"/>
      <c r="E213" s="469"/>
      <c r="F213" s="465"/>
      <c r="G213" s="194" t="s">
        <v>104</v>
      </c>
      <c r="H213" s="195"/>
      <c r="I213" s="196" t="str">
        <f t="shared" ref="I213:S214" si="423">IF(H213="","",H213)</f>
        <v/>
      </c>
      <c r="J213" s="196" t="str">
        <f t="shared" si="423"/>
        <v/>
      </c>
      <c r="K213" s="196" t="str">
        <f t="shared" si="423"/>
        <v/>
      </c>
      <c r="L213" s="196" t="str">
        <f t="shared" si="423"/>
        <v/>
      </c>
      <c r="M213" s="196" t="str">
        <f t="shared" si="423"/>
        <v/>
      </c>
      <c r="N213" s="196" t="str">
        <f t="shared" si="423"/>
        <v/>
      </c>
      <c r="O213" s="196" t="str">
        <f t="shared" si="423"/>
        <v/>
      </c>
      <c r="P213" s="196" t="str">
        <f t="shared" si="423"/>
        <v/>
      </c>
      <c r="Q213" s="196" t="str">
        <f t="shared" si="423"/>
        <v/>
      </c>
      <c r="R213" s="196" t="str">
        <f t="shared" si="423"/>
        <v/>
      </c>
      <c r="S213" s="196" t="str">
        <f t="shared" si="423"/>
        <v/>
      </c>
      <c r="T213" s="197">
        <f t="shared" si="392"/>
        <v>0</v>
      </c>
      <c r="U213" s="198"/>
      <c r="V213" s="199" t="str">
        <f t="shared" ref="V213:AF214" si="424">IF(U213="","",U213)</f>
        <v/>
      </c>
      <c r="W213" s="199" t="str">
        <f t="shared" si="424"/>
        <v/>
      </c>
      <c r="X213" s="199" t="str">
        <f t="shared" si="424"/>
        <v/>
      </c>
      <c r="Y213" s="199" t="str">
        <f t="shared" si="424"/>
        <v/>
      </c>
      <c r="Z213" s="199" t="str">
        <f t="shared" si="424"/>
        <v/>
      </c>
      <c r="AA213" s="199" t="str">
        <f t="shared" si="424"/>
        <v/>
      </c>
      <c r="AB213" s="199" t="str">
        <f t="shared" si="424"/>
        <v/>
      </c>
      <c r="AC213" s="199" t="str">
        <f t="shared" si="424"/>
        <v/>
      </c>
      <c r="AD213" s="199" t="str">
        <f t="shared" si="424"/>
        <v/>
      </c>
      <c r="AE213" s="199" t="str">
        <f t="shared" si="424"/>
        <v/>
      </c>
      <c r="AF213" s="199" t="str">
        <f t="shared" si="424"/>
        <v/>
      </c>
      <c r="AG213" s="197">
        <f t="shared" si="397"/>
        <v>0</v>
      </c>
      <c r="AN213" s="15">
        <v>6</v>
      </c>
      <c r="AO213" s="15">
        <v>3</v>
      </c>
      <c r="AP213" s="15">
        <v>4</v>
      </c>
      <c r="AQ213" s="17">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15">
        <f ca="1">COUNTIF(INDIRECT("H"&amp;(ROW()+12*(($AN213-1)*3+$AO213)-ROW())/12+5):INDIRECT("S"&amp;(ROW()+12*(($AN213-1)*3+$AO213)-ROW())/12+5),AQ213)</f>
        <v>0</v>
      </c>
      <c r="AS213" s="17">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15">
        <f ca="1">COUNTIF(INDIRECT("U"&amp;(ROW()+12*(($AN213-1)*3+$AO213)-ROW())/12+5):INDIRECT("AF"&amp;(ROW()+12*(($AN213-1)*3+$AO213)-ROW())/12+5),AS213)</f>
        <v>0</v>
      </c>
      <c r="AU213" s="15">
        <f ca="1">IF(AND(AQ213+AS213&gt;0,AR213+AT213&gt;0),COUNTIF(AU$6:AU212,"&gt;0")+1,0)</f>
        <v>0</v>
      </c>
      <c r="BE213" s="15">
        <v>1</v>
      </c>
      <c r="BG213" s="18">
        <f t="shared" ref="BG213:BR213" si="425">SUM(H213:H214)</f>
        <v>0</v>
      </c>
      <c r="BH213" s="18">
        <f t="shared" si="425"/>
        <v>0</v>
      </c>
      <c r="BI213" s="18">
        <f t="shared" si="425"/>
        <v>0</v>
      </c>
      <c r="BJ213" s="18">
        <f t="shared" si="425"/>
        <v>0</v>
      </c>
      <c r="BK213" s="18">
        <f t="shared" si="425"/>
        <v>0</v>
      </c>
      <c r="BL213" s="18">
        <f t="shared" si="425"/>
        <v>0</v>
      </c>
      <c r="BM213" s="18">
        <f t="shared" si="425"/>
        <v>0</v>
      </c>
      <c r="BN213" s="18">
        <f t="shared" si="425"/>
        <v>0</v>
      </c>
      <c r="BO213" s="18">
        <f t="shared" si="425"/>
        <v>0</v>
      </c>
      <c r="BP213" s="18">
        <f t="shared" si="425"/>
        <v>0</v>
      </c>
      <c r="BQ213" s="18">
        <f t="shared" si="425"/>
        <v>0</v>
      </c>
      <c r="BR213" s="18">
        <f t="shared" si="425"/>
        <v>0</v>
      </c>
      <c r="BT213" s="18">
        <f t="shared" ref="BT213:CE213" si="426">SUM(U213:U214)</f>
        <v>0</v>
      </c>
      <c r="BU213" s="18">
        <f t="shared" si="426"/>
        <v>0</v>
      </c>
      <c r="BV213" s="18">
        <f t="shared" si="426"/>
        <v>0</v>
      </c>
      <c r="BW213" s="18">
        <f t="shared" si="426"/>
        <v>0</v>
      </c>
      <c r="BX213" s="18">
        <f t="shared" si="426"/>
        <v>0</v>
      </c>
      <c r="BY213" s="18">
        <f t="shared" si="426"/>
        <v>0</v>
      </c>
      <c r="BZ213" s="18">
        <f t="shared" si="426"/>
        <v>0</v>
      </c>
      <c r="CA213" s="18">
        <f t="shared" si="426"/>
        <v>0</v>
      </c>
      <c r="CB213" s="18">
        <f t="shared" si="426"/>
        <v>0</v>
      </c>
      <c r="CC213" s="18">
        <f t="shared" si="426"/>
        <v>0</v>
      </c>
      <c r="CD213" s="18">
        <f t="shared" si="426"/>
        <v>0</v>
      </c>
      <c r="CE213" s="18">
        <f t="shared" si="426"/>
        <v>0</v>
      </c>
      <c r="CH213" s="19" t="s">
        <v>103</v>
      </c>
      <c r="CI213" s="18">
        <f t="shared" ref="CI213:CT213" si="427">IF(OR($D213="副園長",$D213="教頭",$D213="主任保育士",$D213="主幹教諭",$D213="主幹保育教諭"),0,BG213)</f>
        <v>0</v>
      </c>
      <c r="CJ213" s="18">
        <f t="shared" si="427"/>
        <v>0</v>
      </c>
      <c r="CK213" s="18">
        <f t="shared" si="427"/>
        <v>0</v>
      </c>
      <c r="CL213" s="18">
        <f t="shared" si="427"/>
        <v>0</v>
      </c>
      <c r="CM213" s="18">
        <f t="shared" si="427"/>
        <v>0</v>
      </c>
      <c r="CN213" s="18">
        <f t="shared" si="427"/>
        <v>0</v>
      </c>
      <c r="CO213" s="18">
        <f t="shared" si="427"/>
        <v>0</v>
      </c>
      <c r="CP213" s="18">
        <f t="shared" si="427"/>
        <v>0</v>
      </c>
      <c r="CQ213" s="18">
        <f t="shared" si="427"/>
        <v>0</v>
      </c>
      <c r="CR213" s="18">
        <f t="shared" si="427"/>
        <v>0</v>
      </c>
      <c r="CS213" s="18">
        <f t="shared" si="427"/>
        <v>0</v>
      </c>
      <c r="CT213" s="18">
        <f t="shared" si="427"/>
        <v>0</v>
      </c>
    </row>
    <row r="214" spans="1:98">
      <c r="A214" s="463"/>
      <c r="B214" s="466"/>
      <c r="C214" s="468"/>
      <c r="D214" s="468"/>
      <c r="E214" s="470"/>
      <c r="F214" s="466"/>
      <c r="G214" s="200" t="s">
        <v>102</v>
      </c>
      <c r="H214" s="201"/>
      <c r="I214" s="202" t="str">
        <f t="shared" si="423"/>
        <v/>
      </c>
      <c r="J214" s="202" t="str">
        <f t="shared" si="423"/>
        <v/>
      </c>
      <c r="K214" s="202" t="str">
        <f t="shared" si="423"/>
        <v/>
      </c>
      <c r="L214" s="202" t="str">
        <f t="shared" si="423"/>
        <v/>
      </c>
      <c r="M214" s="202" t="str">
        <f t="shared" si="423"/>
        <v/>
      </c>
      <c r="N214" s="202" t="str">
        <f t="shared" si="423"/>
        <v/>
      </c>
      <c r="O214" s="202" t="str">
        <f t="shared" si="423"/>
        <v/>
      </c>
      <c r="P214" s="202" t="str">
        <f t="shared" si="423"/>
        <v/>
      </c>
      <c r="Q214" s="202" t="str">
        <f t="shared" si="423"/>
        <v/>
      </c>
      <c r="R214" s="202" t="str">
        <f t="shared" si="423"/>
        <v/>
      </c>
      <c r="S214" s="202" t="str">
        <f t="shared" si="423"/>
        <v/>
      </c>
      <c r="T214" s="203">
        <f t="shared" si="392"/>
        <v>0</v>
      </c>
      <c r="U214" s="204"/>
      <c r="V214" s="205" t="str">
        <f t="shared" si="424"/>
        <v/>
      </c>
      <c r="W214" s="205" t="str">
        <f t="shared" si="424"/>
        <v/>
      </c>
      <c r="X214" s="205" t="str">
        <f t="shared" si="424"/>
        <v/>
      </c>
      <c r="Y214" s="205" t="str">
        <f t="shared" si="424"/>
        <v/>
      </c>
      <c r="Z214" s="205" t="str">
        <f t="shared" si="424"/>
        <v/>
      </c>
      <c r="AA214" s="205" t="str">
        <f t="shared" si="424"/>
        <v/>
      </c>
      <c r="AB214" s="205" t="str">
        <f t="shared" si="424"/>
        <v/>
      </c>
      <c r="AC214" s="205" t="str">
        <f t="shared" si="424"/>
        <v/>
      </c>
      <c r="AD214" s="205" t="str">
        <f t="shared" si="424"/>
        <v/>
      </c>
      <c r="AE214" s="205" t="str">
        <f t="shared" si="424"/>
        <v/>
      </c>
      <c r="AF214" s="205" t="str">
        <f t="shared" si="424"/>
        <v/>
      </c>
      <c r="AG214" s="203">
        <f t="shared" si="397"/>
        <v>0</v>
      </c>
      <c r="AN214" s="15">
        <v>6</v>
      </c>
      <c r="AO214" s="15">
        <v>3</v>
      </c>
      <c r="AP214" s="15">
        <v>5</v>
      </c>
      <c r="AQ214" s="17">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15">
        <f ca="1">COUNTIF(INDIRECT("H"&amp;(ROW()+12*(($AN214-1)*3+$AO214)-ROW())/12+5):INDIRECT("S"&amp;(ROW()+12*(($AN214-1)*3+$AO214)-ROW())/12+5),AQ214)</f>
        <v>0</v>
      </c>
      <c r="AS214" s="17">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15">
        <f ca="1">COUNTIF(INDIRECT("U"&amp;(ROW()+12*(($AN214-1)*3+$AO214)-ROW())/12+5):INDIRECT("AF"&amp;(ROW()+12*(($AN214-1)*3+$AO214)-ROW())/12+5),AS214)</f>
        <v>0</v>
      </c>
      <c r="AU214" s="15">
        <f ca="1">IF(AND(AQ214+AS214&gt;0,AR214+AT214&gt;0),COUNTIF(AU$6:AU213,"&gt;0")+1,0)</f>
        <v>0</v>
      </c>
      <c r="BE214" s="15">
        <v>2</v>
      </c>
      <c r="BF214" s="15" t="s">
        <v>101</v>
      </c>
      <c r="BG214" s="18">
        <f t="shared" ref="BG214:BR214" si="428">IF(BG213+BT213&gt;$AJ$27,1,0)</f>
        <v>0</v>
      </c>
      <c r="BH214" s="18">
        <f t="shared" si="428"/>
        <v>0</v>
      </c>
      <c r="BI214" s="18">
        <f t="shared" si="428"/>
        <v>0</v>
      </c>
      <c r="BJ214" s="18">
        <f t="shared" si="428"/>
        <v>0</v>
      </c>
      <c r="BK214" s="18">
        <f t="shared" si="428"/>
        <v>0</v>
      </c>
      <c r="BL214" s="18">
        <f t="shared" si="428"/>
        <v>0</v>
      </c>
      <c r="BM214" s="18">
        <f t="shared" si="428"/>
        <v>0</v>
      </c>
      <c r="BN214" s="18">
        <f t="shared" si="428"/>
        <v>0</v>
      </c>
      <c r="BO214" s="18">
        <f t="shared" si="428"/>
        <v>0</v>
      </c>
      <c r="BP214" s="18">
        <f t="shared" si="428"/>
        <v>0</v>
      </c>
      <c r="BQ214" s="18">
        <f t="shared" si="428"/>
        <v>0</v>
      </c>
      <c r="BR214" s="18">
        <f t="shared" si="428"/>
        <v>0</v>
      </c>
    </row>
    <row r="215" spans="1:98">
      <c r="A215" s="464"/>
      <c r="B215" s="467"/>
      <c r="C215" s="472"/>
      <c r="D215" s="473"/>
      <c r="E215" s="471"/>
      <c r="F215" s="467"/>
      <c r="G215" s="206" t="s">
        <v>551</v>
      </c>
      <c r="H215" s="207"/>
      <c r="I215" s="208"/>
      <c r="J215" s="208"/>
      <c r="K215" s="208"/>
      <c r="L215" s="208"/>
      <c r="M215" s="208"/>
      <c r="N215" s="208"/>
      <c r="O215" s="208"/>
      <c r="P215" s="208"/>
      <c r="Q215" s="208"/>
      <c r="R215" s="208"/>
      <c r="S215" s="208"/>
      <c r="T215" s="209">
        <f t="shared" si="392"/>
        <v>0</v>
      </c>
      <c r="U215" s="210"/>
      <c r="V215" s="211"/>
      <c r="W215" s="211"/>
      <c r="X215" s="211"/>
      <c r="Y215" s="211"/>
      <c r="Z215" s="211"/>
      <c r="AA215" s="211"/>
      <c r="AB215" s="211"/>
      <c r="AC215" s="211"/>
      <c r="AD215" s="211"/>
      <c r="AE215" s="211"/>
      <c r="AF215" s="211"/>
      <c r="AG215" s="209">
        <f t="shared" si="397"/>
        <v>0</v>
      </c>
      <c r="AN215" s="15">
        <v>6</v>
      </c>
      <c r="AO215" s="15">
        <v>3</v>
      </c>
      <c r="AP215" s="15">
        <v>6</v>
      </c>
      <c r="AQ215" s="17">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15">
        <f ca="1">COUNTIF(INDIRECT("H"&amp;(ROW()+12*(($AN215-1)*3+$AO215)-ROW())/12+5):INDIRECT("S"&amp;(ROW()+12*(($AN215-1)*3+$AO215)-ROW())/12+5),AQ215)</f>
        <v>0</v>
      </c>
      <c r="AS215" s="17">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15">
        <f ca="1">COUNTIF(INDIRECT("U"&amp;(ROW()+12*(($AN215-1)*3+$AO215)-ROW())/12+5):INDIRECT("AF"&amp;(ROW()+12*(($AN215-1)*3+$AO215)-ROW())/12+5),AS215)</f>
        <v>0</v>
      </c>
      <c r="AU215" s="15">
        <f ca="1">IF(AND(AQ215+AS215&gt;0,AR215+AT215&gt;0),COUNTIF(AU$6:AU214,"&gt;0")+1,0)</f>
        <v>0</v>
      </c>
      <c r="BE215" s="15">
        <v>3</v>
      </c>
      <c r="BF215" s="19"/>
      <c r="BG215" s="18"/>
      <c r="BH215" s="18"/>
      <c r="BI215" s="18"/>
      <c r="BJ215" s="18"/>
      <c r="BK215" s="18"/>
      <c r="BL215" s="18"/>
      <c r="BM215" s="18"/>
      <c r="BN215" s="18"/>
      <c r="BO215" s="18"/>
      <c r="BP215" s="18"/>
      <c r="BQ215" s="18"/>
      <c r="BR215" s="18"/>
    </row>
    <row r="216" spans="1:98">
      <c r="A216" s="462">
        <v>71</v>
      </c>
      <c r="B216" s="465"/>
      <c r="C216" s="465"/>
      <c r="D216" s="465"/>
      <c r="E216" s="469"/>
      <c r="F216" s="465"/>
      <c r="G216" s="194" t="s">
        <v>104</v>
      </c>
      <c r="H216" s="195"/>
      <c r="I216" s="196" t="str">
        <f t="shared" ref="I216:S217" si="429">IF(H216="","",H216)</f>
        <v/>
      </c>
      <c r="J216" s="196" t="str">
        <f t="shared" si="429"/>
        <v/>
      </c>
      <c r="K216" s="196" t="str">
        <f t="shared" si="429"/>
        <v/>
      </c>
      <c r="L216" s="196" t="str">
        <f t="shared" si="429"/>
        <v/>
      </c>
      <c r="M216" s="196" t="str">
        <f t="shared" si="429"/>
        <v/>
      </c>
      <c r="N216" s="196" t="str">
        <f t="shared" si="429"/>
        <v/>
      </c>
      <c r="O216" s="196" t="str">
        <f t="shared" si="429"/>
        <v/>
      </c>
      <c r="P216" s="196" t="str">
        <f t="shared" si="429"/>
        <v/>
      </c>
      <c r="Q216" s="196" t="str">
        <f t="shared" si="429"/>
        <v/>
      </c>
      <c r="R216" s="196" t="str">
        <f t="shared" si="429"/>
        <v/>
      </c>
      <c r="S216" s="196" t="str">
        <f t="shared" si="429"/>
        <v/>
      </c>
      <c r="T216" s="197">
        <f t="shared" si="392"/>
        <v>0</v>
      </c>
      <c r="U216" s="198"/>
      <c r="V216" s="199" t="str">
        <f t="shared" ref="V216:AF217" si="430">IF(U216="","",U216)</f>
        <v/>
      </c>
      <c r="W216" s="199" t="str">
        <f t="shared" si="430"/>
        <v/>
      </c>
      <c r="X216" s="199" t="str">
        <f t="shared" si="430"/>
        <v/>
      </c>
      <c r="Y216" s="199" t="str">
        <f t="shared" si="430"/>
        <v/>
      </c>
      <c r="Z216" s="199" t="str">
        <f t="shared" si="430"/>
        <v/>
      </c>
      <c r="AA216" s="199" t="str">
        <f t="shared" si="430"/>
        <v/>
      </c>
      <c r="AB216" s="199" t="str">
        <f t="shared" si="430"/>
        <v/>
      </c>
      <c r="AC216" s="199" t="str">
        <f t="shared" si="430"/>
        <v/>
      </c>
      <c r="AD216" s="199" t="str">
        <f t="shared" si="430"/>
        <v/>
      </c>
      <c r="AE216" s="199" t="str">
        <f t="shared" si="430"/>
        <v/>
      </c>
      <c r="AF216" s="199" t="str">
        <f t="shared" si="430"/>
        <v/>
      </c>
      <c r="AG216" s="197">
        <f t="shared" si="397"/>
        <v>0</v>
      </c>
      <c r="AN216" s="15">
        <v>6</v>
      </c>
      <c r="AO216" s="15">
        <v>3</v>
      </c>
      <c r="AP216" s="15">
        <v>7</v>
      </c>
      <c r="AQ216" s="17">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15">
        <f ca="1">COUNTIF(INDIRECT("H"&amp;(ROW()+12*(($AN216-1)*3+$AO216)-ROW())/12+5):INDIRECT("S"&amp;(ROW()+12*(($AN216-1)*3+$AO216)-ROW())/12+5),AQ216)</f>
        <v>0</v>
      </c>
      <c r="AS216" s="17">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15">
        <f ca="1">COUNTIF(INDIRECT("U"&amp;(ROW()+12*(($AN216-1)*3+$AO216)-ROW())/12+5):INDIRECT("AF"&amp;(ROW()+12*(($AN216-1)*3+$AO216)-ROW())/12+5),AS216)</f>
        <v>0</v>
      </c>
      <c r="AU216" s="15">
        <f ca="1">IF(AND(AQ216+AS216&gt;0,AR216+AT216&gt;0),COUNTIF(AU$6:AU215,"&gt;0")+1,0)</f>
        <v>0</v>
      </c>
      <c r="BE216" s="15">
        <v>1</v>
      </c>
      <c r="BG216" s="18">
        <f t="shared" ref="BG216:BR216" si="431">SUM(H216:H217)</f>
        <v>0</v>
      </c>
      <c r="BH216" s="18">
        <f t="shared" si="431"/>
        <v>0</v>
      </c>
      <c r="BI216" s="18">
        <f t="shared" si="431"/>
        <v>0</v>
      </c>
      <c r="BJ216" s="18">
        <f t="shared" si="431"/>
        <v>0</v>
      </c>
      <c r="BK216" s="18">
        <f t="shared" si="431"/>
        <v>0</v>
      </c>
      <c r="BL216" s="18">
        <f t="shared" si="431"/>
        <v>0</v>
      </c>
      <c r="BM216" s="18">
        <f t="shared" si="431"/>
        <v>0</v>
      </c>
      <c r="BN216" s="18">
        <f t="shared" si="431"/>
        <v>0</v>
      </c>
      <c r="BO216" s="18">
        <f t="shared" si="431"/>
        <v>0</v>
      </c>
      <c r="BP216" s="18">
        <f t="shared" si="431"/>
        <v>0</v>
      </c>
      <c r="BQ216" s="18">
        <f t="shared" si="431"/>
        <v>0</v>
      </c>
      <c r="BR216" s="18">
        <f t="shared" si="431"/>
        <v>0</v>
      </c>
      <c r="BT216" s="18">
        <f>SUM(U216:U217)</f>
        <v>0</v>
      </c>
      <c r="BU216" s="18">
        <f t="shared" ref="BU216:CE216" si="432">SUM(V216:V217)</f>
        <v>0</v>
      </c>
      <c r="BV216" s="18">
        <f t="shared" si="432"/>
        <v>0</v>
      </c>
      <c r="BW216" s="18">
        <f t="shared" si="432"/>
        <v>0</v>
      </c>
      <c r="BX216" s="18">
        <f t="shared" si="432"/>
        <v>0</v>
      </c>
      <c r="BY216" s="18">
        <f t="shared" si="432"/>
        <v>0</v>
      </c>
      <c r="BZ216" s="18">
        <f t="shared" si="432"/>
        <v>0</v>
      </c>
      <c r="CA216" s="18">
        <f t="shared" si="432"/>
        <v>0</v>
      </c>
      <c r="CB216" s="18">
        <f t="shared" si="432"/>
        <v>0</v>
      </c>
      <c r="CC216" s="18">
        <f t="shared" si="432"/>
        <v>0</v>
      </c>
      <c r="CD216" s="18">
        <f t="shared" si="432"/>
        <v>0</v>
      </c>
      <c r="CE216" s="18">
        <f t="shared" si="432"/>
        <v>0</v>
      </c>
      <c r="CH216" s="19" t="s">
        <v>103</v>
      </c>
      <c r="CI216" s="18">
        <f t="shared" ref="CI216:CT216" si="433">IF(OR($D216="副園長",$D216="教頭",$D216="主任保育士",$D216="主幹教諭",$D216="主幹保育教諭"),0,BG216)</f>
        <v>0</v>
      </c>
      <c r="CJ216" s="18">
        <f t="shared" si="433"/>
        <v>0</v>
      </c>
      <c r="CK216" s="18">
        <f t="shared" si="433"/>
        <v>0</v>
      </c>
      <c r="CL216" s="18">
        <f t="shared" si="433"/>
        <v>0</v>
      </c>
      <c r="CM216" s="18">
        <f t="shared" si="433"/>
        <v>0</v>
      </c>
      <c r="CN216" s="18">
        <f t="shared" si="433"/>
        <v>0</v>
      </c>
      <c r="CO216" s="18">
        <f t="shared" si="433"/>
        <v>0</v>
      </c>
      <c r="CP216" s="18">
        <f t="shared" si="433"/>
        <v>0</v>
      </c>
      <c r="CQ216" s="18">
        <f t="shared" si="433"/>
        <v>0</v>
      </c>
      <c r="CR216" s="18">
        <f t="shared" si="433"/>
        <v>0</v>
      </c>
      <c r="CS216" s="18">
        <f t="shared" si="433"/>
        <v>0</v>
      </c>
      <c r="CT216" s="18">
        <f t="shared" si="433"/>
        <v>0</v>
      </c>
    </row>
    <row r="217" spans="1:98">
      <c r="A217" s="463"/>
      <c r="B217" s="466"/>
      <c r="C217" s="468"/>
      <c r="D217" s="468"/>
      <c r="E217" s="470"/>
      <c r="F217" s="466"/>
      <c r="G217" s="200" t="s">
        <v>102</v>
      </c>
      <c r="H217" s="201"/>
      <c r="I217" s="202" t="str">
        <f t="shared" si="429"/>
        <v/>
      </c>
      <c r="J217" s="202" t="str">
        <f t="shared" si="429"/>
        <v/>
      </c>
      <c r="K217" s="202" t="str">
        <f t="shared" si="429"/>
        <v/>
      </c>
      <c r="L217" s="202" t="str">
        <f t="shared" si="429"/>
        <v/>
      </c>
      <c r="M217" s="202" t="str">
        <f t="shared" si="429"/>
        <v/>
      </c>
      <c r="N217" s="202" t="str">
        <f t="shared" si="429"/>
        <v/>
      </c>
      <c r="O217" s="202" t="str">
        <f t="shared" si="429"/>
        <v/>
      </c>
      <c r="P217" s="202" t="str">
        <f t="shared" si="429"/>
        <v/>
      </c>
      <c r="Q217" s="202" t="str">
        <f t="shared" si="429"/>
        <v/>
      </c>
      <c r="R217" s="202" t="str">
        <f t="shared" si="429"/>
        <v/>
      </c>
      <c r="S217" s="202" t="str">
        <f t="shared" si="429"/>
        <v/>
      </c>
      <c r="T217" s="203">
        <f t="shared" si="392"/>
        <v>0</v>
      </c>
      <c r="U217" s="204"/>
      <c r="V217" s="205" t="str">
        <f t="shared" si="430"/>
        <v/>
      </c>
      <c r="W217" s="205" t="str">
        <f t="shared" si="430"/>
        <v/>
      </c>
      <c r="X217" s="205" t="str">
        <f t="shared" si="430"/>
        <v/>
      </c>
      <c r="Y217" s="205" t="str">
        <f t="shared" si="430"/>
        <v/>
      </c>
      <c r="Z217" s="205" t="str">
        <f t="shared" si="430"/>
        <v/>
      </c>
      <c r="AA217" s="205" t="str">
        <f t="shared" si="430"/>
        <v/>
      </c>
      <c r="AB217" s="205" t="str">
        <f t="shared" si="430"/>
        <v/>
      </c>
      <c r="AC217" s="205" t="str">
        <f t="shared" si="430"/>
        <v/>
      </c>
      <c r="AD217" s="205" t="str">
        <f t="shared" si="430"/>
        <v/>
      </c>
      <c r="AE217" s="205" t="str">
        <f t="shared" si="430"/>
        <v/>
      </c>
      <c r="AF217" s="205" t="str">
        <f t="shared" si="430"/>
        <v/>
      </c>
      <c r="AG217" s="203">
        <f t="shared" si="397"/>
        <v>0</v>
      </c>
      <c r="AN217" s="15">
        <v>6</v>
      </c>
      <c r="AO217" s="15">
        <v>3</v>
      </c>
      <c r="AP217" s="15">
        <v>8</v>
      </c>
      <c r="AQ217" s="17">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15">
        <f ca="1">COUNTIF(INDIRECT("H"&amp;(ROW()+12*(($AN217-1)*3+$AO217)-ROW())/12+5):INDIRECT("S"&amp;(ROW()+12*(($AN217-1)*3+$AO217)-ROW())/12+5),AQ217)</f>
        <v>0</v>
      </c>
      <c r="AS217" s="17">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15">
        <f ca="1">COUNTIF(INDIRECT("U"&amp;(ROW()+12*(($AN217-1)*3+$AO217)-ROW())/12+5):INDIRECT("AF"&amp;(ROW()+12*(($AN217-1)*3+$AO217)-ROW())/12+5),AS217)</f>
        <v>0</v>
      </c>
      <c r="AU217" s="15">
        <f ca="1">IF(AND(AQ217+AS217&gt;0,AR217+AT217&gt;0),COUNTIF(AU$6:AU216,"&gt;0")+1,0)</f>
        <v>0</v>
      </c>
      <c r="BE217" s="15">
        <v>2</v>
      </c>
      <c r="BF217" s="15" t="s">
        <v>101</v>
      </c>
      <c r="BG217" s="18">
        <f t="shared" ref="BG217:BR217" si="434">IF(BG216+BT216&gt;$AJ$27,1,0)</f>
        <v>0</v>
      </c>
      <c r="BH217" s="18">
        <f t="shared" si="434"/>
        <v>0</v>
      </c>
      <c r="BI217" s="18">
        <f t="shared" si="434"/>
        <v>0</v>
      </c>
      <c r="BJ217" s="18">
        <f t="shared" si="434"/>
        <v>0</v>
      </c>
      <c r="BK217" s="18">
        <f t="shared" si="434"/>
        <v>0</v>
      </c>
      <c r="BL217" s="18">
        <f t="shared" si="434"/>
        <v>0</v>
      </c>
      <c r="BM217" s="18">
        <f t="shared" si="434"/>
        <v>0</v>
      </c>
      <c r="BN217" s="18">
        <f t="shared" si="434"/>
        <v>0</v>
      </c>
      <c r="BO217" s="18">
        <f t="shared" si="434"/>
        <v>0</v>
      </c>
      <c r="BP217" s="18">
        <f t="shared" si="434"/>
        <v>0</v>
      </c>
      <c r="BQ217" s="18">
        <f t="shared" si="434"/>
        <v>0</v>
      </c>
      <c r="BR217" s="18">
        <f t="shared" si="434"/>
        <v>0</v>
      </c>
      <c r="BT217" s="18"/>
      <c r="BU217" s="18"/>
      <c r="BV217" s="18"/>
      <c r="BW217" s="18"/>
      <c r="BX217" s="18"/>
      <c r="BY217" s="18"/>
      <c r="BZ217" s="18"/>
      <c r="CA217" s="18"/>
      <c r="CB217" s="18"/>
      <c r="CC217" s="18"/>
      <c r="CD217" s="18"/>
      <c r="CE217" s="18"/>
    </row>
    <row r="218" spans="1:98">
      <c r="A218" s="464"/>
      <c r="B218" s="467"/>
      <c r="C218" s="472"/>
      <c r="D218" s="473"/>
      <c r="E218" s="471"/>
      <c r="F218" s="467"/>
      <c r="G218" s="206" t="s">
        <v>551</v>
      </c>
      <c r="H218" s="207"/>
      <c r="I218" s="208"/>
      <c r="J218" s="208"/>
      <c r="K218" s="208"/>
      <c r="L218" s="208"/>
      <c r="M218" s="208"/>
      <c r="N218" s="208"/>
      <c r="O218" s="208"/>
      <c r="P218" s="208"/>
      <c r="Q218" s="208"/>
      <c r="R218" s="208"/>
      <c r="S218" s="208"/>
      <c r="T218" s="209">
        <f t="shared" si="392"/>
        <v>0</v>
      </c>
      <c r="U218" s="210"/>
      <c r="V218" s="211"/>
      <c r="W218" s="211"/>
      <c r="X218" s="211"/>
      <c r="Y218" s="211"/>
      <c r="Z218" s="211"/>
      <c r="AA218" s="211"/>
      <c r="AB218" s="211"/>
      <c r="AC218" s="211"/>
      <c r="AD218" s="211"/>
      <c r="AE218" s="211"/>
      <c r="AF218" s="211"/>
      <c r="AG218" s="209">
        <f t="shared" si="397"/>
        <v>0</v>
      </c>
      <c r="AN218" s="15">
        <v>6</v>
      </c>
      <c r="AO218" s="15">
        <v>3</v>
      </c>
      <c r="AP218" s="15">
        <v>9</v>
      </c>
      <c r="AQ218" s="17">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15">
        <f ca="1">COUNTIF(INDIRECT("H"&amp;(ROW()+12*(($AN218-1)*3+$AO218)-ROW())/12+5):INDIRECT("S"&amp;(ROW()+12*(($AN218-1)*3+$AO218)-ROW())/12+5),AQ218)</f>
        <v>0</v>
      </c>
      <c r="AS218" s="17">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15">
        <f ca="1">COUNTIF(INDIRECT("U"&amp;(ROW()+12*(($AN218-1)*3+$AO218)-ROW())/12+5):INDIRECT("AF"&amp;(ROW()+12*(($AN218-1)*3+$AO218)-ROW())/12+5),AS218)</f>
        <v>0</v>
      </c>
      <c r="AU218" s="15">
        <f ca="1">IF(AND(AQ218+AS218&gt;0,AR218+AT218&gt;0),COUNTIF(AU$6:AU217,"&gt;0")+1,0)</f>
        <v>0</v>
      </c>
      <c r="BE218" s="15">
        <v>3</v>
      </c>
      <c r="BG218" s="18"/>
      <c r="BH218" s="18"/>
      <c r="BI218" s="18"/>
      <c r="BJ218" s="18"/>
      <c r="BK218" s="18"/>
      <c r="BL218" s="18"/>
      <c r="BM218" s="18"/>
      <c r="BN218" s="18"/>
      <c r="BO218" s="18"/>
      <c r="BP218" s="18"/>
      <c r="BQ218" s="18"/>
      <c r="BR218" s="18"/>
      <c r="BT218" s="18"/>
      <c r="BU218" s="18"/>
      <c r="BV218" s="18"/>
      <c r="BW218" s="18"/>
      <c r="BX218" s="18"/>
      <c r="BY218" s="18"/>
      <c r="BZ218" s="18"/>
      <c r="CA218" s="18"/>
      <c r="CB218" s="18"/>
      <c r="CC218" s="18"/>
      <c r="CD218" s="18"/>
      <c r="CE218" s="18"/>
    </row>
    <row r="219" spans="1:98">
      <c r="A219" s="462">
        <v>72</v>
      </c>
      <c r="B219" s="465"/>
      <c r="C219" s="465"/>
      <c r="D219" s="465"/>
      <c r="E219" s="469"/>
      <c r="F219" s="465"/>
      <c r="G219" s="194" t="s">
        <v>104</v>
      </c>
      <c r="H219" s="195"/>
      <c r="I219" s="196" t="str">
        <f t="shared" ref="I219:S220" si="435">IF(H219="","",H219)</f>
        <v/>
      </c>
      <c r="J219" s="196" t="str">
        <f t="shared" si="435"/>
        <v/>
      </c>
      <c r="K219" s="196" t="str">
        <f t="shared" si="435"/>
        <v/>
      </c>
      <c r="L219" s="196" t="str">
        <f t="shared" si="435"/>
        <v/>
      </c>
      <c r="M219" s="196" t="str">
        <f t="shared" si="435"/>
        <v/>
      </c>
      <c r="N219" s="196" t="str">
        <f t="shared" si="435"/>
        <v/>
      </c>
      <c r="O219" s="196" t="str">
        <f t="shared" si="435"/>
        <v/>
      </c>
      <c r="P219" s="196" t="str">
        <f t="shared" si="435"/>
        <v/>
      </c>
      <c r="Q219" s="196" t="str">
        <f t="shared" si="435"/>
        <v/>
      </c>
      <c r="R219" s="196" t="str">
        <f t="shared" si="435"/>
        <v/>
      </c>
      <c r="S219" s="196" t="str">
        <f t="shared" si="435"/>
        <v/>
      </c>
      <c r="T219" s="197">
        <f t="shared" si="392"/>
        <v>0</v>
      </c>
      <c r="U219" s="198"/>
      <c r="V219" s="199" t="str">
        <f t="shared" ref="V219:AF220" si="436">IF(U219="","",U219)</f>
        <v/>
      </c>
      <c r="W219" s="199" t="str">
        <f t="shared" si="436"/>
        <v/>
      </c>
      <c r="X219" s="199" t="str">
        <f t="shared" si="436"/>
        <v/>
      </c>
      <c r="Y219" s="199" t="str">
        <f t="shared" si="436"/>
        <v/>
      </c>
      <c r="Z219" s="199" t="str">
        <f t="shared" si="436"/>
        <v/>
      </c>
      <c r="AA219" s="199" t="str">
        <f t="shared" si="436"/>
        <v/>
      </c>
      <c r="AB219" s="199" t="str">
        <f t="shared" si="436"/>
        <v/>
      </c>
      <c r="AC219" s="199" t="str">
        <f t="shared" si="436"/>
        <v/>
      </c>
      <c r="AD219" s="199" t="str">
        <f t="shared" si="436"/>
        <v/>
      </c>
      <c r="AE219" s="199" t="str">
        <f t="shared" si="436"/>
        <v/>
      </c>
      <c r="AF219" s="199" t="str">
        <f t="shared" si="436"/>
        <v/>
      </c>
      <c r="AG219" s="197">
        <f t="shared" si="397"/>
        <v>0</v>
      </c>
      <c r="AN219" s="15">
        <v>6</v>
      </c>
      <c r="AO219" s="15">
        <v>3</v>
      </c>
      <c r="AP219" s="15">
        <v>10</v>
      </c>
      <c r="AQ219" s="17">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15">
        <f ca="1">COUNTIF(INDIRECT("H"&amp;(ROW()+12*(($AN219-1)*3+$AO219)-ROW())/12+5):INDIRECT("S"&amp;(ROW()+12*(($AN219-1)*3+$AO219)-ROW())/12+5),AQ219)</f>
        <v>0</v>
      </c>
      <c r="AS219" s="17">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15">
        <f ca="1">COUNTIF(INDIRECT("U"&amp;(ROW()+12*(($AN219-1)*3+$AO219)-ROW())/12+5):INDIRECT("AF"&amp;(ROW()+12*(($AN219-1)*3+$AO219)-ROW())/12+5),AS219)</f>
        <v>0</v>
      </c>
      <c r="AU219" s="15">
        <f ca="1">IF(AND(AQ219+AS219&gt;0,AR219+AT219&gt;0),COUNTIF(AU$6:AU218,"&gt;0")+1,0)</f>
        <v>0</v>
      </c>
      <c r="BE219" s="15">
        <v>1</v>
      </c>
      <c r="BG219" s="18">
        <f t="shared" ref="BG219:BR219" si="437">SUM(H219:H220)</f>
        <v>0</v>
      </c>
      <c r="BH219" s="18">
        <f t="shared" si="437"/>
        <v>0</v>
      </c>
      <c r="BI219" s="18">
        <f t="shared" si="437"/>
        <v>0</v>
      </c>
      <c r="BJ219" s="18">
        <f t="shared" si="437"/>
        <v>0</v>
      </c>
      <c r="BK219" s="18">
        <f t="shared" si="437"/>
        <v>0</v>
      </c>
      <c r="BL219" s="18">
        <f t="shared" si="437"/>
        <v>0</v>
      </c>
      <c r="BM219" s="18">
        <f t="shared" si="437"/>
        <v>0</v>
      </c>
      <c r="BN219" s="18">
        <f t="shared" si="437"/>
        <v>0</v>
      </c>
      <c r="BO219" s="18">
        <f t="shared" si="437"/>
        <v>0</v>
      </c>
      <c r="BP219" s="18">
        <f t="shared" si="437"/>
        <v>0</v>
      </c>
      <c r="BQ219" s="18">
        <f t="shared" si="437"/>
        <v>0</v>
      </c>
      <c r="BR219" s="18">
        <f t="shared" si="437"/>
        <v>0</v>
      </c>
      <c r="BT219" s="18">
        <f t="shared" ref="BT219:CE219" si="438">SUM(U219:U220)</f>
        <v>0</v>
      </c>
      <c r="BU219" s="18">
        <f t="shared" si="438"/>
        <v>0</v>
      </c>
      <c r="BV219" s="18">
        <f t="shared" si="438"/>
        <v>0</v>
      </c>
      <c r="BW219" s="18">
        <f t="shared" si="438"/>
        <v>0</v>
      </c>
      <c r="BX219" s="18">
        <f t="shared" si="438"/>
        <v>0</v>
      </c>
      <c r="BY219" s="18">
        <f t="shared" si="438"/>
        <v>0</v>
      </c>
      <c r="BZ219" s="18">
        <f t="shared" si="438"/>
        <v>0</v>
      </c>
      <c r="CA219" s="18">
        <f t="shared" si="438"/>
        <v>0</v>
      </c>
      <c r="CB219" s="18">
        <f t="shared" si="438"/>
        <v>0</v>
      </c>
      <c r="CC219" s="18">
        <f t="shared" si="438"/>
        <v>0</v>
      </c>
      <c r="CD219" s="18">
        <f t="shared" si="438"/>
        <v>0</v>
      </c>
      <c r="CE219" s="18">
        <f t="shared" si="438"/>
        <v>0</v>
      </c>
      <c r="CH219" s="19" t="s">
        <v>103</v>
      </c>
      <c r="CI219" s="18">
        <f t="shared" ref="CI219:CT219" si="439">IF(OR($D219="副園長",$D219="教頭",$D219="主任保育士",$D219="主幹教諭",$D219="主幹保育教諭"),0,BG219)</f>
        <v>0</v>
      </c>
      <c r="CJ219" s="18">
        <f t="shared" si="439"/>
        <v>0</v>
      </c>
      <c r="CK219" s="18">
        <f t="shared" si="439"/>
        <v>0</v>
      </c>
      <c r="CL219" s="18">
        <f t="shared" si="439"/>
        <v>0</v>
      </c>
      <c r="CM219" s="18">
        <f t="shared" si="439"/>
        <v>0</v>
      </c>
      <c r="CN219" s="18">
        <f t="shared" si="439"/>
        <v>0</v>
      </c>
      <c r="CO219" s="18">
        <f t="shared" si="439"/>
        <v>0</v>
      </c>
      <c r="CP219" s="18">
        <f t="shared" si="439"/>
        <v>0</v>
      </c>
      <c r="CQ219" s="18">
        <f t="shared" si="439"/>
        <v>0</v>
      </c>
      <c r="CR219" s="18">
        <f t="shared" si="439"/>
        <v>0</v>
      </c>
      <c r="CS219" s="18">
        <f t="shared" si="439"/>
        <v>0</v>
      </c>
      <c r="CT219" s="18">
        <f t="shared" si="439"/>
        <v>0</v>
      </c>
    </row>
    <row r="220" spans="1:98">
      <c r="A220" s="463"/>
      <c r="B220" s="466"/>
      <c r="C220" s="468"/>
      <c r="D220" s="468"/>
      <c r="E220" s="470"/>
      <c r="F220" s="466"/>
      <c r="G220" s="200" t="s">
        <v>102</v>
      </c>
      <c r="H220" s="201"/>
      <c r="I220" s="202" t="str">
        <f t="shared" si="435"/>
        <v/>
      </c>
      <c r="J220" s="202" t="str">
        <f t="shared" si="435"/>
        <v/>
      </c>
      <c r="K220" s="202" t="str">
        <f t="shared" si="435"/>
        <v/>
      </c>
      <c r="L220" s="202" t="str">
        <f t="shared" si="435"/>
        <v/>
      </c>
      <c r="M220" s="202" t="str">
        <f t="shared" si="435"/>
        <v/>
      </c>
      <c r="N220" s="202" t="str">
        <f t="shared" si="435"/>
        <v/>
      </c>
      <c r="O220" s="202" t="str">
        <f t="shared" si="435"/>
        <v/>
      </c>
      <c r="P220" s="202" t="str">
        <f t="shared" si="435"/>
        <v/>
      </c>
      <c r="Q220" s="202" t="str">
        <f t="shared" si="435"/>
        <v/>
      </c>
      <c r="R220" s="202" t="str">
        <f t="shared" si="435"/>
        <v/>
      </c>
      <c r="S220" s="202" t="str">
        <f t="shared" si="435"/>
        <v/>
      </c>
      <c r="T220" s="203">
        <f t="shared" si="392"/>
        <v>0</v>
      </c>
      <c r="U220" s="204"/>
      <c r="V220" s="205" t="str">
        <f t="shared" si="436"/>
        <v/>
      </c>
      <c r="W220" s="205" t="str">
        <f t="shared" si="436"/>
        <v/>
      </c>
      <c r="X220" s="205" t="str">
        <f t="shared" si="436"/>
        <v/>
      </c>
      <c r="Y220" s="205" t="str">
        <f t="shared" si="436"/>
        <v/>
      </c>
      <c r="Z220" s="205" t="str">
        <f t="shared" si="436"/>
        <v/>
      </c>
      <c r="AA220" s="205" t="str">
        <f t="shared" si="436"/>
        <v/>
      </c>
      <c r="AB220" s="205" t="str">
        <f t="shared" si="436"/>
        <v/>
      </c>
      <c r="AC220" s="205" t="str">
        <f t="shared" si="436"/>
        <v/>
      </c>
      <c r="AD220" s="205" t="str">
        <f t="shared" si="436"/>
        <v/>
      </c>
      <c r="AE220" s="205" t="str">
        <f t="shared" si="436"/>
        <v/>
      </c>
      <c r="AF220" s="205" t="str">
        <f t="shared" si="436"/>
        <v/>
      </c>
      <c r="AG220" s="203">
        <f t="shared" si="397"/>
        <v>0</v>
      </c>
      <c r="AN220" s="15">
        <v>6</v>
      </c>
      <c r="AO220" s="15">
        <v>3</v>
      </c>
      <c r="AP220" s="15">
        <v>11</v>
      </c>
      <c r="AQ220" s="17">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15">
        <f ca="1">COUNTIF(INDIRECT("H"&amp;(ROW()+12*(($AN220-1)*3+$AO220)-ROW())/12+5):INDIRECT("S"&amp;(ROW()+12*(($AN220-1)*3+$AO220)-ROW())/12+5),AQ220)</f>
        <v>0</v>
      </c>
      <c r="AS220" s="17">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15">
        <f ca="1">COUNTIF(INDIRECT("U"&amp;(ROW()+12*(($AN220-1)*3+$AO220)-ROW())/12+5):INDIRECT("AF"&amp;(ROW()+12*(($AN220-1)*3+$AO220)-ROW())/12+5),AS220)</f>
        <v>0</v>
      </c>
      <c r="AU220" s="15">
        <f ca="1">IF(AND(AQ220+AS220&gt;0,AR220+AT220&gt;0),COUNTIF(AU$6:AU219,"&gt;0")+1,0)</f>
        <v>0</v>
      </c>
      <c r="BE220" s="15">
        <v>2</v>
      </c>
      <c r="BF220" s="15" t="s">
        <v>101</v>
      </c>
      <c r="BG220" s="18">
        <f t="shared" ref="BG220:BR220" si="440">IF(BG219+BT219&gt;$AJ$27,1,0)</f>
        <v>0</v>
      </c>
      <c r="BH220" s="18">
        <f t="shared" si="440"/>
        <v>0</v>
      </c>
      <c r="BI220" s="18">
        <f t="shared" si="440"/>
        <v>0</v>
      </c>
      <c r="BJ220" s="18">
        <f t="shared" si="440"/>
        <v>0</v>
      </c>
      <c r="BK220" s="18">
        <f t="shared" si="440"/>
        <v>0</v>
      </c>
      <c r="BL220" s="18">
        <f t="shared" si="440"/>
        <v>0</v>
      </c>
      <c r="BM220" s="18">
        <f t="shared" si="440"/>
        <v>0</v>
      </c>
      <c r="BN220" s="18">
        <f t="shared" si="440"/>
        <v>0</v>
      </c>
      <c r="BO220" s="18">
        <f t="shared" si="440"/>
        <v>0</v>
      </c>
      <c r="BP220" s="18">
        <f t="shared" si="440"/>
        <v>0</v>
      </c>
      <c r="BQ220" s="18">
        <f t="shared" si="440"/>
        <v>0</v>
      </c>
      <c r="BR220" s="18">
        <f t="shared" si="440"/>
        <v>0</v>
      </c>
      <c r="BT220" s="18"/>
      <c r="BU220" s="18"/>
      <c r="BV220" s="18"/>
      <c r="BW220" s="18"/>
      <c r="BX220" s="18"/>
      <c r="BY220" s="18"/>
      <c r="BZ220" s="18"/>
      <c r="CA220" s="18"/>
      <c r="CB220" s="18"/>
      <c r="CC220" s="18"/>
      <c r="CD220" s="18"/>
      <c r="CE220" s="18"/>
    </row>
    <row r="221" spans="1:98">
      <c r="A221" s="464"/>
      <c r="B221" s="467"/>
      <c r="C221" s="472"/>
      <c r="D221" s="473"/>
      <c r="E221" s="471"/>
      <c r="F221" s="467"/>
      <c r="G221" s="206" t="s">
        <v>551</v>
      </c>
      <c r="H221" s="207"/>
      <c r="I221" s="208"/>
      <c r="J221" s="208"/>
      <c r="K221" s="208"/>
      <c r="L221" s="208"/>
      <c r="M221" s="208"/>
      <c r="N221" s="208"/>
      <c r="O221" s="208"/>
      <c r="P221" s="208"/>
      <c r="Q221" s="208"/>
      <c r="R221" s="208"/>
      <c r="S221" s="208"/>
      <c r="T221" s="209">
        <f t="shared" si="392"/>
        <v>0</v>
      </c>
      <c r="U221" s="210"/>
      <c r="V221" s="211"/>
      <c r="W221" s="211"/>
      <c r="X221" s="211"/>
      <c r="Y221" s="211"/>
      <c r="Z221" s="211"/>
      <c r="AA221" s="211"/>
      <c r="AB221" s="211"/>
      <c r="AC221" s="211"/>
      <c r="AD221" s="211"/>
      <c r="AE221" s="211"/>
      <c r="AF221" s="211"/>
      <c r="AG221" s="209">
        <f t="shared" si="397"/>
        <v>0</v>
      </c>
      <c r="AN221" s="306">
        <v>6</v>
      </c>
      <c r="AO221" s="306">
        <v>3</v>
      </c>
      <c r="AP221" s="306">
        <v>12</v>
      </c>
      <c r="AQ221" s="31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306">
        <f ca="1">COUNTIF(INDIRECT("H"&amp;(ROW()+12*(($AN221-1)*3+$AO221)-ROW())/12+5):INDIRECT("S"&amp;(ROW()+12*(($AN221-1)*3+$AO221)-ROW())/12+5),AQ221)</f>
        <v>0</v>
      </c>
      <c r="AS221" s="313">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306">
        <f ca="1">COUNTIF(INDIRECT("U"&amp;(ROW()+12*(($AN221-1)*3+$AO221)-ROW())/12+5):INDIRECT("AF"&amp;(ROW()+12*(($AN221-1)*3+$AO221)-ROW())/12+5),AS221)</f>
        <v>0</v>
      </c>
      <c r="AU221" s="306">
        <f ca="1">IF(AND(AQ221+AS221&gt;0,AR221+AT221&gt;0),COUNTIF(AU$6:AU220,"&gt;0")+1,0)</f>
        <v>0</v>
      </c>
      <c r="BE221" s="15">
        <v>3</v>
      </c>
      <c r="BF221" s="19"/>
      <c r="BT221" s="18"/>
      <c r="BU221" s="18"/>
      <c r="BV221" s="18"/>
      <c r="BW221" s="18"/>
      <c r="BX221" s="18"/>
      <c r="BY221" s="18"/>
      <c r="BZ221" s="18"/>
      <c r="CA221" s="18"/>
      <c r="CB221" s="18"/>
      <c r="CC221" s="18"/>
      <c r="CD221" s="18"/>
      <c r="CE221" s="18"/>
    </row>
    <row r="222" spans="1:98">
      <c r="A222" s="462">
        <v>73</v>
      </c>
      <c r="B222" s="465"/>
      <c r="C222" s="465"/>
      <c r="D222" s="465"/>
      <c r="E222" s="469"/>
      <c r="F222" s="465"/>
      <c r="G222" s="194" t="s">
        <v>104</v>
      </c>
      <c r="H222" s="195"/>
      <c r="I222" s="196" t="str">
        <f t="shared" ref="I222:S223" si="441">IF(H222="","",H222)</f>
        <v/>
      </c>
      <c r="J222" s="196" t="str">
        <f t="shared" si="441"/>
        <v/>
      </c>
      <c r="K222" s="196" t="str">
        <f t="shared" si="441"/>
        <v/>
      </c>
      <c r="L222" s="196" t="str">
        <f t="shared" si="441"/>
        <v/>
      </c>
      <c r="M222" s="196" t="str">
        <f t="shared" si="441"/>
        <v/>
      </c>
      <c r="N222" s="196" t="str">
        <f t="shared" si="441"/>
        <v/>
      </c>
      <c r="O222" s="196" t="str">
        <f t="shared" si="441"/>
        <v/>
      </c>
      <c r="P222" s="196" t="str">
        <f t="shared" si="441"/>
        <v/>
      </c>
      <c r="Q222" s="196" t="str">
        <f t="shared" si="441"/>
        <v/>
      </c>
      <c r="R222" s="196" t="str">
        <f t="shared" si="441"/>
        <v/>
      </c>
      <c r="S222" s="196" t="str">
        <f t="shared" si="441"/>
        <v/>
      </c>
      <c r="T222" s="197">
        <f t="shared" si="392"/>
        <v>0</v>
      </c>
      <c r="U222" s="198"/>
      <c r="V222" s="199" t="str">
        <f t="shared" ref="V222:AF223" si="442">IF(U222="","",U222)</f>
        <v/>
      </c>
      <c r="W222" s="199" t="str">
        <f t="shared" si="442"/>
        <v/>
      </c>
      <c r="X222" s="199" t="str">
        <f t="shared" si="442"/>
        <v/>
      </c>
      <c r="Y222" s="199" t="str">
        <f t="shared" si="442"/>
        <v/>
      </c>
      <c r="Z222" s="199" t="str">
        <f t="shared" si="442"/>
        <v/>
      </c>
      <c r="AA222" s="199" t="str">
        <f t="shared" si="442"/>
        <v/>
      </c>
      <c r="AB222" s="199" t="str">
        <f t="shared" si="442"/>
        <v/>
      </c>
      <c r="AC222" s="199" t="str">
        <f t="shared" si="442"/>
        <v/>
      </c>
      <c r="AD222" s="199" t="str">
        <f t="shared" si="442"/>
        <v/>
      </c>
      <c r="AE222" s="199" t="str">
        <f t="shared" si="442"/>
        <v/>
      </c>
      <c r="AF222" s="199" t="str">
        <f t="shared" si="442"/>
        <v/>
      </c>
      <c r="AG222" s="197">
        <f t="shared" si="397"/>
        <v>0</v>
      </c>
      <c r="AN222" s="15">
        <v>7</v>
      </c>
      <c r="AO222" s="15">
        <v>1</v>
      </c>
      <c r="AP222" s="15">
        <v>1</v>
      </c>
      <c r="AQ222" s="17">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15">
        <f ca="1">COUNTIF(INDIRECT("H"&amp;(ROW()+12*(($AN222-1)*3+$AO222)-ROW())/12+5):INDIRECT("S"&amp;(ROW()+12*(($AN222-1)*3+$AO222)-ROW())/12+5),AQ222)</f>
        <v>0</v>
      </c>
      <c r="AS222" s="17">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15">
        <f ca="1">COUNTIF(INDIRECT("U"&amp;(ROW()+12*(($AN222-1)*3+$AO222)-ROW())/12+5):INDIRECT("AF"&amp;(ROW()+12*(($AN222-1)*3+$AO222)-ROW())/12+5),AS222)</f>
        <v>0</v>
      </c>
      <c r="AU222" s="15">
        <f ca="1">IF(AND(AQ222+AS222&gt;0,AR222+AT222&gt;0),COUNTIF(AU$6:AU221,"&gt;0")+1,0)</f>
        <v>0</v>
      </c>
      <c r="BE222" s="15">
        <v>1</v>
      </c>
      <c r="BG222" s="18">
        <f t="shared" ref="BG222:BR222" si="443">SUM(H222:H223)</f>
        <v>0</v>
      </c>
      <c r="BH222" s="18">
        <f t="shared" si="443"/>
        <v>0</v>
      </c>
      <c r="BI222" s="18">
        <f t="shared" si="443"/>
        <v>0</v>
      </c>
      <c r="BJ222" s="18">
        <f t="shared" si="443"/>
        <v>0</v>
      </c>
      <c r="BK222" s="18">
        <f t="shared" si="443"/>
        <v>0</v>
      </c>
      <c r="BL222" s="18">
        <f t="shared" si="443"/>
        <v>0</v>
      </c>
      <c r="BM222" s="18">
        <f t="shared" si="443"/>
        <v>0</v>
      </c>
      <c r="BN222" s="18">
        <f t="shared" si="443"/>
        <v>0</v>
      </c>
      <c r="BO222" s="18">
        <f t="shared" si="443"/>
        <v>0</v>
      </c>
      <c r="BP222" s="18">
        <f t="shared" si="443"/>
        <v>0</v>
      </c>
      <c r="BQ222" s="18">
        <f t="shared" si="443"/>
        <v>0</v>
      </c>
      <c r="BR222" s="18">
        <f t="shared" si="443"/>
        <v>0</v>
      </c>
      <c r="BT222" s="18">
        <f t="shared" ref="BT222:CE222" si="444">SUM(U222:U223)</f>
        <v>0</v>
      </c>
      <c r="BU222" s="18">
        <f t="shared" si="444"/>
        <v>0</v>
      </c>
      <c r="BV222" s="18">
        <f t="shared" si="444"/>
        <v>0</v>
      </c>
      <c r="BW222" s="18">
        <f t="shared" si="444"/>
        <v>0</v>
      </c>
      <c r="BX222" s="18">
        <f t="shared" si="444"/>
        <v>0</v>
      </c>
      <c r="BY222" s="18">
        <f t="shared" si="444"/>
        <v>0</v>
      </c>
      <c r="BZ222" s="18">
        <f t="shared" si="444"/>
        <v>0</v>
      </c>
      <c r="CA222" s="18">
        <f t="shared" si="444"/>
        <v>0</v>
      </c>
      <c r="CB222" s="18">
        <f t="shared" si="444"/>
        <v>0</v>
      </c>
      <c r="CC222" s="18">
        <f t="shared" si="444"/>
        <v>0</v>
      </c>
      <c r="CD222" s="18">
        <f t="shared" si="444"/>
        <v>0</v>
      </c>
      <c r="CE222" s="18">
        <f t="shared" si="444"/>
        <v>0</v>
      </c>
      <c r="CH222" s="19" t="s">
        <v>103</v>
      </c>
      <c r="CI222" s="18">
        <f t="shared" ref="CI222:CT222" si="445">IF(OR($D222="副園長",$D222="教頭",$D222="主任保育士",$D222="主幹教諭",$D222="主幹保育教諭"),0,BG222)</f>
        <v>0</v>
      </c>
      <c r="CJ222" s="18">
        <f t="shared" si="445"/>
        <v>0</v>
      </c>
      <c r="CK222" s="18">
        <f t="shared" si="445"/>
        <v>0</v>
      </c>
      <c r="CL222" s="18">
        <f t="shared" si="445"/>
        <v>0</v>
      </c>
      <c r="CM222" s="18">
        <f t="shared" si="445"/>
        <v>0</v>
      </c>
      <c r="CN222" s="18">
        <f t="shared" si="445"/>
        <v>0</v>
      </c>
      <c r="CO222" s="18">
        <f t="shared" si="445"/>
        <v>0</v>
      </c>
      <c r="CP222" s="18">
        <f t="shared" si="445"/>
        <v>0</v>
      </c>
      <c r="CQ222" s="18">
        <f t="shared" si="445"/>
        <v>0</v>
      </c>
      <c r="CR222" s="18">
        <f t="shared" si="445"/>
        <v>0</v>
      </c>
      <c r="CS222" s="18">
        <f t="shared" si="445"/>
        <v>0</v>
      </c>
      <c r="CT222" s="18">
        <f t="shared" si="445"/>
        <v>0</v>
      </c>
    </row>
    <row r="223" spans="1:98">
      <c r="A223" s="463"/>
      <c r="B223" s="466"/>
      <c r="C223" s="468"/>
      <c r="D223" s="468"/>
      <c r="E223" s="470"/>
      <c r="F223" s="466"/>
      <c r="G223" s="200" t="s">
        <v>102</v>
      </c>
      <c r="H223" s="201"/>
      <c r="I223" s="202" t="str">
        <f t="shared" si="441"/>
        <v/>
      </c>
      <c r="J223" s="202" t="str">
        <f t="shared" si="441"/>
        <v/>
      </c>
      <c r="K223" s="202" t="str">
        <f t="shared" si="441"/>
        <v/>
      </c>
      <c r="L223" s="202" t="str">
        <f t="shared" si="441"/>
        <v/>
      </c>
      <c r="M223" s="202" t="str">
        <f t="shared" si="441"/>
        <v/>
      </c>
      <c r="N223" s="202" t="str">
        <f t="shared" si="441"/>
        <v/>
      </c>
      <c r="O223" s="202" t="str">
        <f t="shared" si="441"/>
        <v/>
      </c>
      <c r="P223" s="202" t="str">
        <f t="shared" si="441"/>
        <v/>
      </c>
      <c r="Q223" s="202" t="str">
        <f t="shared" si="441"/>
        <v/>
      </c>
      <c r="R223" s="202" t="str">
        <f t="shared" si="441"/>
        <v/>
      </c>
      <c r="S223" s="202" t="str">
        <f t="shared" si="441"/>
        <v/>
      </c>
      <c r="T223" s="203">
        <f t="shared" si="392"/>
        <v>0</v>
      </c>
      <c r="U223" s="204"/>
      <c r="V223" s="205" t="str">
        <f t="shared" si="442"/>
        <v/>
      </c>
      <c r="W223" s="205" t="str">
        <f t="shared" si="442"/>
        <v/>
      </c>
      <c r="X223" s="205" t="str">
        <f t="shared" si="442"/>
        <v/>
      </c>
      <c r="Y223" s="205" t="str">
        <f t="shared" si="442"/>
        <v/>
      </c>
      <c r="Z223" s="205" t="str">
        <f t="shared" si="442"/>
        <v/>
      </c>
      <c r="AA223" s="205" t="str">
        <f t="shared" si="442"/>
        <v/>
      </c>
      <c r="AB223" s="205" t="str">
        <f t="shared" si="442"/>
        <v/>
      </c>
      <c r="AC223" s="205" t="str">
        <f t="shared" si="442"/>
        <v/>
      </c>
      <c r="AD223" s="205" t="str">
        <f t="shared" si="442"/>
        <v/>
      </c>
      <c r="AE223" s="205" t="str">
        <f t="shared" si="442"/>
        <v/>
      </c>
      <c r="AF223" s="205" t="str">
        <f t="shared" si="442"/>
        <v/>
      </c>
      <c r="AG223" s="203">
        <f t="shared" si="397"/>
        <v>0</v>
      </c>
      <c r="AN223" s="15">
        <v>7</v>
      </c>
      <c r="AO223" s="15">
        <v>1</v>
      </c>
      <c r="AP223" s="15">
        <v>2</v>
      </c>
      <c r="AQ223" s="17">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15">
        <f ca="1">COUNTIF(INDIRECT("H"&amp;(ROW()+12*(($AN223-1)*3+$AO223)-ROW())/12+5):INDIRECT("S"&amp;(ROW()+12*(($AN223-1)*3+$AO223)-ROW())/12+5),AQ223)</f>
        <v>0</v>
      </c>
      <c r="AS223" s="17">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15">
        <f ca="1">COUNTIF(INDIRECT("U"&amp;(ROW()+12*(($AN223-1)*3+$AO223)-ROW())/12+5):INDIRECT("AF"&amp;(ROW()+12*(($AN223-1)*3+$AO223)-ROW())/12+5),AS223)</f>
        <v>0</v>
      </c>
      <c r="AU223" s="15">
        <f ca="1">IF(AND(AQ223+AS223&gt;0,AR223+AT223&gt;0),COUNTIF(AU$6:AU222,"&gt;0")+1,0)</f>
        <v>0</v>
      </c>
      <c r="BE223" s="15">
        <v>2</v>
      </c>
      <c r="BF223" s="15" t="s">
        <v>101</v>
      </c>
      <c r="BG223" s="18">
        <f t="shared" ref="BG223:BR223" si="446">IF(BG222+BT222&gt;$AJ$27,1,0)</f>
        <v>0</v>
      </c>
      <c r="BH223" s="18">
        <f t="shared" si="446"/>
        <v>0</v>
      </c>
      <c r="BI223" s="18">
        <f t="shared" si="446"/>
        <v>0</v>
      </c>
      <c r="BJ223" s="18">
        <f t="shared" si="446"/>
        <v>0</v>
      </c>
      <c r="BK223" s="18">
        <f t="shared" si="446"/>
        <v>0</v>
      </c>
      <c r="BL223" s="18">
        <f t="shared" si="446"/>
        <v>0</v>
      </c>
      <c r="BM223" s="18">
        <f t="shared" si="446"/>
        <v>0</v>
      </c>
      <c r="BN223" s="18">
        <f t="shared" si="446"/>
        <v>0</v>
      </c>
      <c r="BO223" s="18">
        <f t="shared" si="446"/>
        <v>0</v>
      </c>
      <c r="BP223" s="18">
        <f t="shared" si="446"/>
        <v>0</v>
      </c>
      <c r="BQ223" s="18">
        <f t="shared" si="446"/>
        <v>0</v>
      </c>
      <c r="BR223" s="18">
        <f t="shared" si="446"/>
        <v>0</v>
      </c>
      <c r="BT223" s="18"/>
      <c r="BU223" s="18"/>
      <c r="BV223" s="18"/>
      <c r="BW223" s="18"/>
      <c r="BX223" s="18"/>
      <c r="BY223" s="18"/>
      <c r="BZ223" s="18"/>
      <c r="CA223" s="18"/>
      <c r="CB223" s="18"/>
      <c r="CC223" s="18"/>
      <c r="CD223" s="18"/>
      <c r="CE223" s="18"/>
    </row>
    <row r="224" spans="1:98">
      <c r="A224" s="464"/>
      <c r="B224" s="467"/>
      <c r="C224" s="472"/>
      <c r="D224" s="473"/>
      <c r="E224" s="471"/>
      <c r="F224" s="467"/>
      <c r="G224" s="206" t="s">
        <v>551</v>
      </c>
      <c r="H224" s="207"/>
      <c r="I224" s="208"/>
      <c r="J224" s="208"/>
      <c r="K224" s="208"/>
      <c r="L224" s="208"/>
      <c r="M224" s="208"/>
      <c r="N224" s="208"/>
      <c r="O224" s="208"/>
      <c r="P224" s="208"/>
      <c r="Q224" s="208"/>
      <c r="R224" s="208"/>
      <c r="S224" s="208"/>
      <c r="T224" s="209">
        <f t="shared" si="392"/>
        <v>0</v>
      </c>
      <c r="U224" s="210"/>
      <c r="V224" s="211"/>
      <c r="W224" s="211"/>
      <c r="X224" s="211"/>
      <c r="Y224" s="211"/>
      <c r="Z224" s="211"/>
      <c r="AA224" s="211"/>
      <c r="AB224" s="211"/>
      <c r="AC224" s="211"/>
      <c r="AD224" s="211"/>
      <c r="AE224" s="211"/>
      <c r="AF224" s="211"/>
      <c r="AG224" s="209">
        <f t="shared" si="397"/>
        <v>0</v>
      </c>
      <c r="AN224" s="15">
        <v>7</v>
      </c>
      <c r="AO224" s="15">
        <v>1</v>
      </c>
      <c r="AP224" s="15">
        <v>3</v>
      </c>
      <c r="AQ224" s="17">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15">
        <f ca="1">COUNTIF(INDIRECT("H"&amp;(ROW()+12*(($AN224-1)*3+$AO224)-ROW())/12+5):INDIRECT("S"&amp;(ROW()+12*(($AN224-1)*3+$AO224)-ROW())/12+5),AQ224)</f>
        <v>0</v>
      </c>
      <c r="AS224" s="17">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15">
        <f ca="1">COUNTIF(INDIRECT("U"&amp;(ROW()+12*(($AN224-1)*3+$AO224)-ROW())/12+5):INDIRECT("AF"&amp;(ROW()+12*(($AN224-1)*3+$AO224)-ROW())/12+5),AS224)</f>
        <v>0</v>
      </c>
      <c r="AU224" s="15">
        <f ca="1">IF(AND(AQ224+AS224&gt;0,AR224+AT224&gt;0),COUNTIF(AU$6:AU223,"&gt;0")+1,0)</f>
        <v>0</v>
      </c>
      <c r="BE224" s="15">
        <v>3</v>
      </c>
      <c r="BF224" s="19"/>
      <c r="BG224" s="18"/>
      <c r="BH224" s="18"/>
      <c r="BI224" s="18"/>
      <c r="BJ224" s="18"/>
      <c r="BK224" s="18"/>
      <c r="BL224" s="18"/>
      <c r="BM224" s="18"/>
      <c r="BN224" s="18"/>
      <c r="BO224" s="18"/>
      <c r="BP224" s="18"/>
      <c r="BQ224" s="18"/>
      <c r="BR224" s="18"/>
      <c r="BT224" s="18"/>
      <c r="BU224" s="18"/>
      <c r="BV224" s="18"/>
      <c r="BW224" s="18"/>
      <c r="BX224" s="18"/>
      <c r="BY224" s="18"/>
      <c r="BZ224" s="18"/>
      <c r="CA224" s="18"/>
      <c r="CB224" s="18"/>
      <c r="CC224" s="18"/>
      <c r="CD224" s="18"/>
      <c r="CE224" s="18"/>
    </row>
    <row r="225" spans="1:98">
      <c r="A225" s="462">
        <v>74</v>
      </c>
      <c r="B225" s="465"/>
      <c r="C225" s="465"/>
      <c r="D225" s="465"/>
      <c r="E225" s="469"/>
      <c r="F225" s="465"/>
      <c r="G225" s="194" t="s">
        <v>104</v>
      </c>
      <c r="H225" s="195"/>
      <c r="I225" s="196" t="str">
        <f t="shared" ref="I225:S226" si="447">IF(H225="","",H225)</f>
        <v/>
      </c>
      <c r="J225" s="196" t="str">
        <f t="shared" si="447"/>
        <v/>
      </c>
      <c r="K225" s="196" t="str">
        <f t="shared" si="447"/>
        <v/>
      </c>
      <c r="L225" s="196" t="str">
        <f t="shared" si="447"/>
        <v/>
      </c>
      <c r="M225" s="196" t="str">
        <f t="shared" si="447"/>
        <v/>
      </c>
      <c r="N225" s="196" t="str">
        <f t="shared" si="447"/>
        <v/>
      </c>
      <c r="O225" s="196" t="str">
        <f t="shared" si="447"/>
        <v/>
      </c>
      <c r="P225" s="196" t="str">
        <f t="shared" si="447"/>
        <v/>
      </c>
      <c r="Q225" s="196" t="str">
        <f t="shared" si="447"/>
        <v/>
      </c>
      <c r="R225" s="196" t="str">
        <f t="shared" si="447"/>
        <v/>
      </c>
      <c r="S225" s="196" t="str">
        <f t="shared" si="447"/>
        <v/>
      </c>
      <c r="T225" s="197">
        <f t="shared" si="392"/>
        <v>0</v>
      </c>
      <c r="U225" s="198"/>
      <c r="V225" s="199" t="str">
        <f t="shared" ref="V225:AF226" si="448">IF(U225="","",U225)</f>
        <v/>
      </c>
      <c r="W225" s="199" t="str">
        <f t="shared" si="448"/>
        <v/>
      </c>
      <c r="X225" s="199" t="str">
        <f t="shared" si="448"/>
        <v/>
      </c>
      <c r="Y225" s="199" t="str">
        <f t="shared" si="448"/>
        <v/>
      </c>
      <c r="Z225" s="199" t="str">
        <f t="shared" si="448"/>
        <v/>
      </c>
      <c r="AA225" s="199" t="str">
        <f t="shared" si="448"/>
        <v/>
      </c>
      <c r="AB225" s="199" t="str">
        <f t="shared" si="448"/>
        <v/>
      </c>
      <c r="AC225" s="199" t="str">
        <f t="shared" si="448"/>
        <v/>
      </c>
      <c r="AD225" s="199" t="str">
        <f t="shared" si="448"/>
        <v/>
      </c>
      <c r="AE225" s="199" t="str">
        <f t="shared" si="448"/>
        <v/>
      </c>
      <c r="AF225" s="199" t="str">
        <f t="shared" si="448"/>
        <v/>
      </c>
      <c r="AG225" s="197">
        <f t="shared" si="397"/>
        <v>0</v>
      </c>
      <c r="AN225" s="15">
        <v>7</v>
      </c>
      <c r="AO225" s="15">
        <v>1</v>
      </c>
      <c r="AP225" s="15">
        <v>4</v>
      </c>
      <c r="AQ225" s="17">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15">
        <f ca="1">COUNTIF(INDIRECT("H"&amp;(ROW()+12*(($AN225-1)*3+$AO225)-ROW())/12+5):INDIRECT("S"&amp;(ROW()+12*(($AN225-1)*3+$AO225)-ROW())/12+5),AQ225)</f>
        <v>0</v>
      </c>
      <c r="AS225" s="17">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15">
        <f ca="1">COUNTIF(INDIRECT("U"&amp;(ROW()+12*(($AN225-1)*3+$AO225)-ROW())/12+5):INDIRECT("AF"&amp;(ROW()+12*(($AN225-1)*3+$AO225)-ROW())/12+5),AS225)</f>
        <v>0</v>
      </c>
      <c r="AU225" s="15">
        <f ca="1">IF(AND(AQ225+AS225&gt;0,AR225+AT225&gt;0),COUNTIF(AU$6:AU224,"&gt;0")+1,0)</f>
        <v>0</v>
      </c>
      <c r="BE225" s="15">
        <v>1</v>
      </c>
      <c r="BG225" s="18">
        <f t="shared" ref="BG225:BR225" si="449">SUM(H225:H226)</f>
        <v>0</v>
      </c>
      <c r="BH225" s="18">
        <f t="shared" si="449"/>
        <v>0</v>
      </c>
      <c r="BI225" s="18">
        <f t="shared" si="449"/>
        <v>0</v>
      </c>
      <c r="BJ225" s="18">
        <f t="shared" si="449"/>
        <v>0</v>
      </c>
      <c r="BK225" s="18">
        <f t="shared" si="449"/>
        <v>0</v>
      </c>
      <c r="BL225" s="18">
        <f t="shared" si="449"/>
        <v>0</v>
      </c>
      <c r="BM225" s="18">
        <f t="shared" si="449"/>
        <v>0</v>
      </c>
      <c r="BN225" s="18">
        <f t="shared" si="449"/>
        <v>0</v>
      </c>
      <c r="BO225" s="18">
        <f t="shared" si="449"/>
        <v>0</v>
      </c>
      <c r="BP225" s="18">
        <f t="shared" si="449"/>
        <v>0</v>
      </c>
      <c r="BQ225" s="18">
        <f t="shared" si="449"/>
        <v>0</v>
      </c>
      <c r="BR225" s="18">
        <f t="shared" si="449"/>
        <v>0</v>
      </c>
      <c r="BT225" s="18">
        <f t="shared" ref="BT225:CE225" si="450">SUM(U225:U226)</f>
        <v>0</v>
      </c>
      <c r="BU225" s="18">
        <f t="shared" si="450"/>
        <v>0</v>
      </c>
      <c r="BV225" s="18">
        <f t="shared" si="450"/>
        <v>0</v>
      </c>
      <c r="BW225" s="18">
        <f t="shared" si="450"/>
        <v>0</v>
      </c>
      <c r="BX225" s="18">
        <f t="shared" si="450"/>
        <v>0</v>
      </c>
      <c r="BY225" s="18">
        <f t="shared" si="450"/>
        <v>0</v>
      </c>
      <c r="BZ225" s="18">
        <f t="shared" si="450"/>
        <v>0</v>
      </c>
      <c r="CA225" s="18">
        <f t="shared" si="450"/>
        <v>0</v>
      </c>
      <c r="CB225" s="18">
        <f t="shared" si="450"/>
        <v>0</v>
      </c>
      <c r="CC225" s="18">
        <f t="shared" si="450"/>
        <v>0</v>
      </c>
      <c r="CD225" s="18">
        <f t="shared" si="450"/>
        <v>0</v>
      </c>
      <c r="CE225" s="18">
        <f t="shared" si="450"/>
        <v>0</v>
      </c>
      <c r="CH225" s="19" t="s">
        <v>103</v>
      </c>
      <c r="CI225" s="18">
        <f t="shared" ref="CI225:CT225" si="451">IF(OR($D225="副園長",$D225="教頭",$D225="主任保育士",$D225="主幹教諭",$D225="主幹保育教諭"),0,BG225)</f>
        <v>0</v>
      </c>
      <c r="CJ225" s="18">
        <f t="shared" si="451"/>
        <v>0</v>
      </c>
      <c r="CK225" s="18">
        <f t="shared" si="451"/>
        <v>0</v>
      </c>
      <c r="CL225" s="18">
        <f t="shared" si="451"/>
        <v>0</v>
      </c>
      <c r="CM225" s="18">
        <f t="shared" si="451"/>
        <v>0</v>
      </c>
      <c r="CN225" s="18">
        <f t="shared" si="451"/>
        <v>0</v>
      </c>
      <c r="CO225" s="18">
        <f t="shared" si="451"/>
        <v>0</v>
      </c>
      <c r="CP225" s="18">
        <f t="shared" si="451"/>
        <v>0</v>
      </c>
      <c r="CQ225" s="18">
        <f t="shared" si="451"/>
        <v>0</v>
      </c>
      <c r="CR225" s="18">
        <f t="shared" si="451"/>
        <v>0</v>
      </c>
      <c r="CS225" s="18">
        <f t="shared" si="451"/>
        <v>0</v>
      </c>
      <c r="CT225" s="18">
        <f t="shared" si="451"/>
        <v>0</v>
      </c>
    </row>
    <row r="226" spans="1:98">
      <c r="A226" s="463"/>
      <c r="B226" s="466"/>
      <c r="C226" s="468"/>
      <c r="D226" s="468"/>
      <c r="E226" s="470"/>
      <c r="F226" s="466"/>
      <c r="G226" s="200" t="s">
        <v>102</v>
      </c>
      <c r="H226" s="201"/>
      <c r="I226" s="202" t="str">
        <f t="shared" si="447"/>
        <v/>
      </c>
      <c r="J226" s="202" t="str">
        <f t="shared" si="447"/>
        <v/>
      </c>
      <c r="K226" s="202" t="str">
        <f t="shared" si="447"/>
        <v/>
      </c>
      <c r="L226" s="202" t="str">
        <f t="shared" si="447"/>
        <v/>
      </c>
      <c r="M226" s="202" t="str">
        <f t="shared" si="447"/>
        <v/>
      </c>
      <c r="N226" s="202" t="str">
        <f t="shared" si="447"/>
        <v/>
      </c>
      <c r="O226" s="202" t="str">
        <f t="shared" si="447"/>
        <v/>
      </c>
      <c r="P226" s="202" t="str">
        <f t="shared" si="447"/>
        <v/>
      </c>
      <c r="Q226" s="202" t="str">
        <f t="shared" si="447"/>
        <v/>
      </c>
      <c r="R226" s="202" t="str">
        <f t="shared" si="447"/>
        <v/>
      </c>
      <c r="S226" s="202" t="str">
        <f t="shared" si="447"/>
        <v/>
      </c>
      <c r="T226" s="203">
        <f t="shared" si="392"/>
        <v>0</v>
      </c>
      <c r="U226" s="204"/>
      <c r="V226" s="205" t="str">
        <f t="shared" si="448"/>
        <v/>
      </c>
      <c r="W226" s="205" t="str">
        <f t="shared" si="448"/>
        <v/>
      </c>
      <c r="X226" s="205" t="str">
        <f t="shared" si="448"/>
        <v/>
      </c>
      <c r="Y226" s="205" t="str">
        <f t="shared" si="448"/>
        <v/>
      </c>
      <c r="Z226" s="205" t="str">
        <f t="shared" si="448"/>
        <v/>
      </c>
      <c r="AA226" s="205" t="str">
        <f t="shared" si="448"/>
        <v/>
      </c>
      <c r="AB226" s="205" t="str">
        <f t="shared" si="448"/>
        <v/>
      </c>
      <c r="AC226" s="205" t="str">
        <f t="shared" si="448"/>
        <v/>
      </c>
      <c r="AD226" s="205" t="str">
        <f t="shared" si="448"/>
        <v/>
      </c>
      <c r="AE226" s="205" t="str">
        <f t="shared" si="448"/>
        <v/>
      </c>
      <c r="AF226" s="205" t="str">
        <f t="shared" si="448"/>
        <v/>
      </c>
      <c r="AG226" s="203">
        <f t="shared" si="397"/>
        <v>0</v>
      </c>
      <c r="AN226" s="15">
        <v>7</v>
      </c>
      <c r="AO226" s="15">
        <v>1</v>
      </c>
      <c r="AP226" s="15">
        <v>5</v>
      </c>
      <c r="AQ226" s="17">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15">
        <f ca="1">COUNTIF(INDIRECT("H"&amp;(ROW()+12*(($AN226-1)*3+$AO226)-ROW())/12+5):INDIRECT("S"&amp;(ROW()+12*(($AN226-1)*3+$AO226)-ROW())/12+5),AQ226)</f>
        <v>0</v>
      </c>
      <c r="AS226" s="17">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15">
        <f ca="1">COUNTIF(INDIRECT("U"&amp;(ROW()+12*(($AN226-1)*3+$AO226)-ROW())/12+5):INDIRECT("AF"&amp;(ROW()+12*(($AN226-1)*3+$AO226)-ROW())/12+5),AS226)</f>
        <v>0</v>
      </c>
      <c r="AU226" s="15">
        <f ca="1">IF(AND(AQ226+AS226&gt;0,AR226+AT226&gt;0),COUNTIF(AU$6:AU225,"&gt;0")+1,0)</f>
        <v>0</v>
      </c>
      <c r="BE226" s="15">
        <v>2</v>
      </c>
      <c r="BF226" s="15" t="s">
        <v>101</v>
      </c>
      <c r="BG226" s="18">
        <f t="shared" ref="BG226:BR226" si="452">IF(BG225+BT225&gt;$AJ$27,1,0)</f>
        <v>0</v>
      </c>
      <c r="BH226" s="18">
        <f t="shared" si="452"/>
        <v>0</v>
      </c>
      <c r="BI226" s="18">
        <f t="shared" si="452"/>
        <v>0</v>
      </c>
      <c r="BJ226" s="18">
        <f t="shared" si="452"/>
        <v>0</v>
      </c>
      <c r="BK226" s="18">
        <f t="shared" si="452"/>
        <v>0</v>
      </c>
      <c r="BL226" s="18">
        <f t="shared" si="452"/>
        <v>0</v>
      </c>
      <c r="BM226" s="18">
        <f t="shared" si="452"/>
        <v>0</v>
      </c>
      <c r="BN226" s="18">
        <f t="shared" si="452"/>
        <v>0</v>
      </c>
      <c r="BO226" s="18">
        <f t="shared" si="452"/>
        <v>0</v>
      </c>
      <c r="BP226" s="18">
        <f t="shared" si="452"/>
        <v>0</v>
      </c>
      <c r="BQ226" s="18">
        <f t="shared" si="452"/>
        <v>0</v>
      </c>
      <c r="BR226" s="18">
        <f t="shared" si="452"/>
        <v>0</v>
      </c>
      <c r="BT226" s="18"/>
      <c r="BU226" s="18"/>
      <c r="BV226" s="18"/>
      <c r="BW226" s="18"/>
      <c r="BX226" s="18"/>
      <c r="BY226" s="18"/>
      <c r="BZ226" s="18"/>
      <c r="CA226" s="18"/>
      <c r="CB226" s="18"/>
      <c r="CC226" s="18"/>
      <c r="CD226" s="18"/>
      <c r="CE226" s="18"/>
    </row>
    <row r="227" spans="1:98">
      <c r="A227" s="464"/>
      <c r="B227" s="467"/>
      <c r="C227" s="472"/>
      <c r="D227" s="473"/>
      <c r="E227" s="471"/>
      <c r="F227" s="467"/>
      <c r="G227" s="206" t="s">
        <v>551</v>
      </c>
      <c r="H227" s="207"/>
      <c r="I227" s="208"/>
      <c r="J227" s="208"/>
      <c r="K227" s="208"/>
      <c r="L227" s="208"/>
      <c r="M227" s="208"/>
      <c r="N227" s="208"/>
      <c r="O227" s="208"/>
      <c r="P227" s="208"/>
      <c r="Q227" s="208"/>
      <c r="R227" s="208"/>
      <c r="S227" s="208"/>
      <c r="T227" s="209">
        <f t="shared" si="392"/>
        <v>0</v>
      </c>
      <c r="U227" s="210"/>
      <c r="V227" s="211"/>
      <c r="W227" s="211"/>
      <c r="X227" s="211"/>
      <c r="Y227" s="211"/>
      <c r="Z227" s="211"/>
      <c r="AA227" s="211"/>
      <c r="AB227" s="211"/>
      <c r="AC227" s="211"/>
      <c r="AD227" s="211"/>
      <c r="AE227" s="211"/>
      <c r="AF227" s="211"/>
      <c r="AG227" s="209">
        <f t="shared" si="397"/>
        <v>0</v>
      </c>
      <c r="AN227" s="15">
        <v>7</v>
      </c>
      <c r="AO227" s="15">
        <v>1</v>
      </c>
      <c r="AP227" s="15">
        <v>6</v>
      </c>
      <c r="AQ227" s="17">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15">
        <f ca="1">COUNTIF(INDIRECT("H"&amp;(ROW()+12*(($AN227-1)*3+$AO227)-ROW())/12+5):INDIRECT("S"&amp;(ROW()+12*(($AN227-1)*3+$AO227)-ROW())/12+5),AQ227)</f>
        <v>0</v>
      </c>
      <c r="AS227" s="17">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15">
        <f ca="1">COUNTIF(INDIRECT("U"&amp;(ROW()+12*(($AN227-1)*3+$AO227)-ROW())/12+5):INDIRECT("AF"&amp;(ROW()+12*(($AN227-1)*3+$AO227)-ROW())/12+5),AS227)</f>
        <v>0</v>
      </c>
      <c r="AU227" s="15">
        <f ca="1">IF(AND(AQ227+AS227&gt;0,AR227+AT227&gt;0),COUNTIF(AU$6:AU226,"&gt;0")+1,0)</f>
        <v>0</v>
      </c>
      <c r="BE227" s="15">
        <v>3</v>
      </c>
      <c r="BF227" s="19"/>
      <c r="BG227" s="18"/>
      <c r="BH227" s="18"/>
      <c r="BI227" s="18"/>
      <c r="BJ227" s="18"/>
      <c r="BK227" s="18"/>
      <c r="BL227" s="18"/>
      <c r="BM227" s="18"/>
      <c r="BN227" s="18"/>
      <c r="BO227" s="18"/>
      <c r="BP227" s="18"/>
      <c r="BQ227" s="18"/>
      <c r="BR227" s="18"/>
      <c r="BT227" s="18"/>
      <c r="BU227" s="18"/>
      <c r="BV227" s="18"/>
      <c r="BW227" s="18"/>
      <c r="BX227" s="18"/>
      <c r="BY227" s="18"/>
      <c r="BZ227" s="18"/>
      <c r="CA227" s="18"/>
      <c r="CB227" s="18"/>
      <c r="CC227" s="18"/>
      <c r="CD227" s="18"/>
      <c r="CE227" s="18"/>
    </row>
    <row r="228" spans="1:98">
      <c r="A228" s="462">
        <v>75</v>
      </c>
      <c r="B228" s="465"/>
      <c r="C228" s="465"/>
      <c r="D228" s="465"/>
      <c r="E228" s="469"/>
      <c r="F228" s="465"/>
      <c r="G228" s="194" t="s">
        <v>104</v>
      </c>
      <c r="H228" s="195"/>
      <c r="I228" s="196" t="str">
        <f t="shared" ref="I228:S229" si="453">IF(H228="","",H228)</f>
        <v/>
      </c>
      <c r="J228" s="196" t="str">
        <f t="shared" si="453"/>
        <v/>
      </c>
      <c r="K228" s="196" t="str">
        <f t="shared" si="453"/>
        <v/>
      </c>
      <c r="L228" s="196" t="str">
        <f t="shared" si="453"/>
        <v/>
      </c>
      <c r="M228" s="196" t="str">
        <f t="shared" si="453"/>
        <v/>
      </c>
      <c r="N228" s="196" t="str">
        <f t="shared" si="453"/>
        <v/>
      </c>
      <c r="O228" s="196" t="str">
        <f t="shared" si="453"/>
        <v/>
      </c>
      <c r="P228" s="196" t="str">
        <f t="shared" si="453"/>
        <v/>
      </c>
      <c r="Q228" s="196" t="str">
        <f t="shared" si="453"/>
        <v/>
      </c>
      <c r="R228" s="196" t="str">
        <f t="shared" si="453"/>
        <v/>
      </c>
      <c r="S228" s="196" t="str">
        <f t="shared" si="453"/>
        <v/>
      </c>
      <c r="T228" s="197">
        <f t="shared" si="392"/>
        <v>0</v>
      </c>
      <c r="U228" s="198"/>
      <c r="V228" s="199" t="str">
        <f t="shared" ref="V228:AF229" si="454">IF(U228="","",U228)</f>
        <v/>
      </c>
      <c r="W228" s="199" t="str">
        <f t="shared" si="454"/>
        <v/>
      </c>
      <c r="X228" s="199" t="str">
        <f t="shared" si="454"/>
        <v/>
      </c>
      <c r="Y228" s="199" t="str">
        <f t="shared" si="454"/>
        <v/>
      </c>
      <c r="Z228" s="199" t="str">
        <f t="shared" si="454"/>
        <v/>
      </c>
      <c r="AA228" s="199" t="str">
        <f t="shared" si="454"/>
        <v/>
      </c>
      <c r="AB228" s="199" t="str">
        <f t="shared" si="454"/>
        <v/>
      </c>
      <c r="AC228" s="199" t="str">
        <f t="shared" si="454"/>
        <v/>
      </c>
      <c r="AD228" s="199" t="str">
        <f t="shared" si="454"/>
        <v/>
      </c>
      <c r="AE228" s="199" t="str">
        <f t="shared" si="454"/>
        <v/>
      </c>
      <c r="AF228" s="199" t="str">
        <f t="shared" si="454"/>
        <v/>
      </c>
      <c r="AG228" s="197">
        <f t="shared" si="397"/>
        <v>0</v>
      </c>
      <c r="AN228" s="15">
        <v>7</v>
      </c>
      <c r="AO228" s="15">
        <v>1</v>
      </c>
      <c r="AP228" s="15">
        <v>7</v>
      </c>
      <c r="AQ228" s="17">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15">
        <f ca="1">COUNTIF(INDIRECT("H"&amp;(ROW()+12*(($AN228-1)*3+$AO228)-ROW())/12+5):INDIRECT("S"&amp;(ROW()+12*(($AN228-1)*3+$AO228)-ROW())/12+5),AQ228)</f>
        <v>0</v>
      </c>
      <c r="AS228" s="17">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15">
        <f ca="1">COUNTIF(INDIRECT("U"&amp;(ROW()+12*(($AN228-1)*3+$AO228)-ROW())/12+5):INDIRECT("AF"&amp;(ROW()+12*(($AN228-1)*3+$AO228)-ROW())/12+5),AS228)</f>
        <v>0</v>
      </c>
      <c r="AU228" s="15">
        <f ca="1">IF(AND(AQ228+AS228&gt;0,AR228+AT228&gt;0),COUNTIF(AU$6:AU227,"&gt;0")+1,0)</f>
        <v>0</v>
      </c>
      <c r="BE228" s="15">
        <v>1</v>
      </c>
      <c r="BG228" s="18">
        <f t="shared" ref="BG228:BR228" si="455">SUM(H228:H229)</f>
        <v>0</v>
      </c>
      <c r="BH228" s="18">
        <f t="shared" si="455"/>
        <v>0</v>
      </c>
      <c r="BI228" s="18">
        <f t="shared" si="455"/>
        <v>0</v>
      </c>
      <c r="BJ228" s="18">
        <f t="shared" si="455"/>
        <v>0</v>
      </c>
      <c r="BK228" s="18">
        <f t="shared" si="455"/>
        <v>0</v>
      </c>
      <c r="BL228" s="18">
        <f t="shared" si="455"/>
        <v>0</v>
      </c>
      <c r="BM228" s="18">
        <f t="shared" si="455"/>
        <v>0</v>
      </c>
      <c r="BN228" s="18">
        <f t="shared" si="455"/>
        <v>0</v>
      </c>
      <c r="BO228" s="18">
        <f t="shared" si="455"/>
        <v>0</v>
      </c>
      <c r="BP228" s="18">
        <f t="shared" si="455"/>
        <v>0</v>
      </c>
      <c r="BQ228" s="18">
        <f t="shared" si="455"/>
        <v>0</v>
      </c>
      <c r="BR228" s="18">
        <f t="shared" si="455"/>
        <v>0</v>
      </c>
      <c r="BT228" s="18">
        <f>SUM(U228:U229)</f>
        <v>0</v>
      </c>
      <c r="BU228" s="18">
        <f t="shared" ref="BU228:CE228" si="456">SUM(V228:V229)</f>
        <v>0</v>
      </c>
      <c r="BV228" s="18">
        <f t="shared" si="456"/>
        <v>0</v>
      </c>
      <c r="BW228" s="18">
        <f t="shared" si="456"/>
        <v>0</v>
      </c>
      <c r="BX228" s="18">
        <f t="shared" si="456"/>
        <v>0</v>
      </c>
      <c r="BY228" s="18">
        <f t="shared" si="456"/>
        <v>0</v>
      </c>
      <c r="BZ228" s="18">
        <f t="shared" si="456"/>
        <v>0</v>
      </c>
      <c r="CA228" s="18">
        <f t="shared" si="456"/>
        <v>0</v>
      </c>
      <c r="CB228" s="18">
        <f t="shared" si="456"/>
        <v>0</v>
      </c>
      <c r="CC228" s="18">
        <f t="shared" si="456"/>
        <v>0</v>
      </c>
      <c r="CD228" s="18">
        <f t="shared" si="456"/>
        <v>0</v>
      </c>
      <c r="CE228" s="18">
        <f t="shared" si="456"/>
        <v>0</v>
      </c>
      <c r="CH228" s="19" t="s">
        <v>103</v>
      </c>
      <c r="CI228" s="18">
        <f t="shared" ref="CI228:CT228" si="457">IF(OR($D228="副園長",$D228="教頭",$D228="主任保育士",$D228="主幹教諭",$D228="主幹保育教諭"),0,BG228)</f>
        <v>0</v>
      </c>
      <c r="CJ228" s="18">
        <f t="shared" si="457"/>
        <v>0</v>
      </c>
      <c r="CK228" s="18">
        <f t="shared" si="457"/>
        <v>0</v>
      </c>
      <c r="CL228" s="18">
        <f t="shared" si="457"/>
        <v>0</v>
      </c>
      <c r="CM228" s="18">
        <f t="shared" si="457"/>
        <v>0</v>
      </c>
      <c r="CN228" s="18">
        <f t="shared" si="457"/>
        <v>0</v>
      </c>
      <c r="CO228" s="18">
        <f t="shared" si="457"/>
        <v>0</v>
      </c>
      <c r="CP228" s="18">
        <f t="shared" si="457"/>
        <v>0</v>
      </c>
      <c r="CQ228" s="18">
        <f t="shared" si="457"/>
        <v>0</v>
      </c>
      <c r="CR228" s="18">
        <f t="shared" si="457"/>
        <v>0</v>
      </c>
      <c r="CS228" s="18">
        <f t="shared" si="457"/>
        <v>0</v>
      </c>
      <c r="CT228" s="18">
        <f t="shared" si="457"/>
        <v>0</v>
      </c>
    </row>
    <row r="229" spans="1:98">
      <c r="A229" s="463"/>
      <c r="B229" s="466"/>
      <c r="C229" s="468"/>
      <c r="D229" s="468"/>
      <c r="E229" s="470"/>
      <c r="F229" s="466"/>
      <c r="G229" s="200" t="s">
        <v>102</v>
      </c>
      <c r="H229" s="201"/>
      <c r="I229" s="202" t="str">
        <f t="shared" si="453"/>
        <v/>
      </c>
      <c r="J229" s="202" t="str">
        <f t="shared" si="453"/>
        <v/>
      </c>
      <c r="K229" s="202" t="str">
        <f t="shared" si="453"/>
        <v/>
      </c>
      <c r="L229" s="202" t="str">
        <f t="shared" si="453"/>
        <v/>
      </c>
      <c r="M229" s="202" t="str">
        <f t="shared" si="453"/>
        <v/>
      </c>
      <c r="N229" s="202" t="str">
        <f t="shared" si="453"/>
        <v/>
      </c>
      <c r="O229" s="202" t="str">
        <f t="shared" si="453"/>
        <v/>
      </c>
      <c r="P229" s="202" t="str">
        <f t="shared" si="453"/>
        <v/>
      </c>
      <c r="Q229" s="202" t="str">
        <f t="shared" si="453"/>
        <v/>
      </c>
      <c r="R229" s="202" t="str">
        <f t="shared" si="453"/>
        <v/>
      </c>
      <c r="S229" s="202" t="str">
        <f t="shared" si="453"/>
        <v/>
      </c>
      <c r="T229" s="203">
        <f t="shared" si="392"/>
        <v>0</v>
      </c>
      <c r="U229" s="204"/>
      <c r="V229" s="205" t="str">
        <f t="shared" si="454"/>
        <v/>
      </c>
      <c r="W229" s="205" t="str">
        <f t="shared" si="454"/>
        <v/>
      </c>
      <c r="X229" s="205" t="str">
        <f t="shared" si="454"/>
        <v/>
      </c>
      <c r="Y229" s="205" t="str">
        <f t="shared" si="454"/>
        <v/>
      </c>
      <c r="Z229" s="205" t="str">
        <f t="shared" si="454"/>
        <v/>
      </c>
      <c r="AA229" s="205" t="str">
        <f t="shared" si="454"/>
        <v/>
      </c>
      <c r="AB229" s="205" t="str">
        <f t="shared" si="454"/>
        <v/>
      </c>
      <c r="AC229" s="205" t="str">
        <f t="shared" si="454"/>
        <v/>
      </c>
      <c r="AD229" s="205" t="str">
        <f t="shared" si="454"/>
        <v/>
      </c>
      <c r="AE229" s="205" t="str">
        <f t="shared" si="454"/>
        <v/>
      </c>
      <c r="AF229" s="205" t="str">
        <f t="shared" si="454"/>
        <v/>
      </c>
      <c r="AG229" s="203">
        <f t="shared" si="397"/>
        <v>0</v>
      </c>
      <c r="AN229" s="15">
        <v>7</v>
      </c>
      <c r="AO229" s="15">
        <v>1</v>
      </c>
      <c r="AP229" s="15">
        <v>8</v>
      </c>
      <c r="AQ229" s="17">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15">
        <f ca="1">COUNTIF(INDIRECT("H"&amp;(ROW()+12*(($AN229-1)*3+$AO229)-ROW())/12+5):INDIRECT("S"&amp;(ROW()+12*(($AN229-1)*3+$AO229)-ROW())/12+5),AQ229)</f>
        <v>0</v>
      </c>
      <c r="AS229" s="17">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15">
        <f ca="1">COUNTIF(INDIRECT("U"&amp;(ROW()+12*(($AN229-1)*3+$AO229)-ROW())/12+5):INDIRECT("AF"&amp;(ROW()+12*(($AN229-1)*3+$AO229)-ROW())/12+5),AS229)</f>
        <v>0</v>
      </c>
      <c r="AU229" s="15">
        <f ca="1">IF(AND(AQ229+AS229&gt;0,AR229+AT229&gt;0),COUNTIF(AU$6:AU228,"&gt;0")+1,0)</f>
        <v>0</v>
      </c>
      <c r="BE229" s="15">
        <v>2</v>
      </c>
      <c r="BF229" s="15" t="s">
        <v>101</v>
      </c>
      <c r="BG229" s="18">
        <f t="shared" ref="BG229:BR229" si="458">IF(BG228+BT228&gt;$AJ$27,1,0)</f>
        <v>0</v>
      </c>
      <c r="BH229" s="18">
        <f t="shared" si="458"/>
        <v>0</v>
      </c>
      <c r="BI229" s="18">
        <f t="shared" si="458"/>
        <v>0</v>
      </c>
      <c r="BJ229" s="18">
        <f t="shared" si="458"/>
        <v>0</v>
      </c>
      <c r="BK229" s="18">
        <f t="shared" si="458"/>
        <v>0</v>
      </c>
      <c r="BL229" s="18">
        <f t="shared" si="458"/>
        <v>0</v>
      </c>
      <c r="BM229" s="18">
        <f t="shared" si="458"/>
        <v>0</v>
      </c>
      <c r="BN229" s="18">
        <f t="shared" si="458"/>
        <v>0</v>
      </c>
      <c r="BO229" s="18">
        <f t="shared" si="458"/>
        <v>0</v>
      </c>
      <c r="BP229" s="18">
        <f t="shared" si="458"/>
        <v>0</v>
      </c>
      <c r="BQ229" s="18">
        <f t="shared" si="458"/>
        <v>0</v>
      </c>
      <c r="BR229" s="18">
        <f t="shared" si="458"/>
        <v>0</v>
      </c>
      <c r="BT229" s="18"/>
      <c r="BU229" s="18"/>
      <c r="BV229" s="18"/>
      <c r="BW229" s="18"/>
      <c r="BX229" s="18"/>
      <c r="BY229" s="18"/>
      <c r="BZ229" s="18"/>
      <c r="CA229" s="18"/>
      <c r="CB229" s="18"/>
      <c r="CC229" s="18"/>
      <c r="CD229" s="18"/>
      <c r="CE229" s="18"/>
    </row>
    <row r="230" spans="1:98">
      <c r="A230" s="464"/>
      <c r="B230" s="467"/>
      <c r="C230" s="472"/>
      <c r="D230" s="473"/>
      <c r="E230" s="471"/>
      <c r="F230" s="467"/>
      <c r="G230" s="206" t="s">
        <v>551</v>
      </c>
      <c r="H230" s="207"/>
      <c r="I230" s="208"/>
      <c r="J230" s="208"/>
      <c r="K230" s="208"/>
      <c r="L230" s="208"/>
      <c r="M230" s="208"/>
      <c r="N230" s="208"/>
      <c r="O230" s="208"/>
      <c r="P230" s="208"/>
      <c r="Q230" s="208"/>
      <c r="R230" s="208"/>
      <c r="S230" s="208"/>
      <c r="T230" s="209">
        <f t="shared" si="392"/>
        <v>0</v>
      </c>
      <c r="U230" s="210"/>
      <c r="V230" s="211"/>
      <c r="W230" s="211"/>
      <c r="X230" s="211"/>
      <c r="Y230" s="211"/>
      <c r="Z230" s="211"/>
      <c r="AA230" s="211"/>
      <c r="AB230" s="211"/>
      <c r="AC230" s="211"/>
      <c r="AD230" s="211"/>
      <c r="AE230" s="211"/>
      <c r="AF230" s="211"/>
      <c r="AG230" s="209">
        <f t="shared" si="397"/>
        <v>0</v>
      </c>
      <c r="AN230" s="15">
        <v>7</v>
      </c>
      <c r="AO230" s="15">
        <v>1</v>
      </c>
      <c r="AP230" s="15">
        <v>9</v>
      </c>
      <c r="AQ230" s="17">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15">
        <f ca="1">COUNTIF(INDIRECT("H"&amp;(ROW()+12*(($AN230-1)*3+$AO230)-ROW())/12+5):INDIRECT("S"&amp;(ROW()+12*(($AN230-1)*3+$AO230)-ROW())/12+5),AQ230)</f>
        <v>0</v>
      </c>
      <c r="AS230" s="17">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15">
        <f ca="1">COUNTIF(INDIRECT("U"&amp;(ROW()+12*(($AN230-1)*3+$AO230)-ROW())/12+5):INDIRECT("AF"&amp;(ROW()+12*(($AN230-1)*3+$AO230)-ROW())/12+5),AS230)</f>
        <v>0</v>
      </c>
      <c r="AU230" s="15">
        <f ca="1">IF(AND(AQ230+AS230&gt;0,AR230+AT230&gt;0),COUNTIF(AU$6:AU229,"&gt;0")+1,0)</f>
        <v>0</v>
      </c>
      <c r="BE230" s="15">
        <v>3</v>
      </c>
      <c r="BF230" s="19"/>
      <c r="BG230" s="18"/>
      <c r="BH230" s="18"/>
      <c r="BI230" s="18"/>
      <c r="BJ230" s="18"/>
      <c r="BK230" s="18"/>
      <c r="BL230" s="18"/>
      <c r="BM230" s="18"/>
      <c r="BN230" s="18"/>
      <c r="BO230" s="18"/>
      <c r="BP230" s="18"/>
      <c r="BQ230" s="18"/>
      <c r="BR230" s="18"/>
      <c r="BT230" s="18"/>
      <c r="BU230" s="18"/>
      <c r="BV230" s="18"/>
      <c r="BW230" s="18"/>
      <c r="BX230" s="18"/>
      <c r="BY230" s="18"/>
      <c r="BZ230" s="18"/>
      <c r="CA230" s="18"/>
      <c r="CB230" s="18"/>
      <c r="CC230" s="18"/>
      <c r="CD230" s="18"/>
      <c r="CE230" s="18"/>
    </row>
    <row r="231" spans="1:98">
      <c r="A231" s="462">
        <v>76</v>
      </c>
      <c r="B231" s="465"/>
      <c r="C231" s="465"/>
      <c r="D231" s="465"/>
      <c r="E231" s="469"/>
      <c r="F231" s="465"/>
      <c r="G231" s="194" t="s">
        <v>104</v>
      </c>
      <c r="H231" s="195"/>
      <c r="I231" s="196" t="str">
        <f t="shared" ref="I231:S232" si="459">IF(H231="","",H231)</f>
        <v/>
      </c>
      <c r="J231" s="196" t="str">
        <f t="shared" si="459"/>
        <v/>
      </c>
      <c r="K231" s="196" t="str">
        <f t="shared" si="459"/>
        <v/>
      </c>
      <c r="L231" s="196" t="str">
        <f t="shared" si="459"/>
        <v/>
      </c>
      <c r="M231" s="196" t="str">
        <f t="shared" si="459"/>
        <v/>
      </c>
      <c r="N231" s="196" t="str">
        <f t="shared" si="459"/>
        <v/>
      </c>
      <c r="O231" s="196" t="str">
        <f t="shared" si="459"/>
        <v/>
      </c>
      <c r="P231" s="196" t="str">
        <f t="shared" si="459"/>
        <v/>
      </c>
      <c r="Q231" s="196" t="str">
        <f t="shared" si="459"/>
        <v/>
      </c>
      <c r="R231" s="196" t="str">
        <f t="shared" si="459"/>
        <v/>
      </c>
      <c r="S231" s="196" t="str">
        <f t="shared" si="459"/>
        <v/>
      </c>
      <c r="T231" s="197">
        <f t="shared" si="392"/>
        <v>0</v>
      </c>
      <c r="U231" s="198"/>
      <c r="V231" s="199" t="str">
        <f t="shared" ref="V231:AF232" si="460">IF(U231="","",U231)</f>
        <v/>
      </c>
      <c r="W231" s="199" t="str">
        <f t="shared" si="460"/>
        <v/>
      </c>
      <c r="X231" s="199" t="str">
        <f t="shared" si="460"/>
        <v/>
      </c>
      <c r="Y231" s="199" t="str">
        <f t="shared" si="460"/>
        <v/>
      </c>
      <c r="Z231" s="199" t="str">
        <f t="shared" si="460"/>
        <v/>
      </c>
      <c r="AA231" s="199" t="str">
        <f t="shared" si="460"/>
        <v/>
      </c>
      <c r="AB231" s="199" t="str">
        <f t="shared" si="460"/>
        <v/>
      </c>
      <c r="AC231" s="199" t="str">
        <f t="shared" si="460"/>
        <v/>
      </c>
      <c r="AD231" s="199" t="str">
        <f t="shared" si="460"/>
        <v/>
      </c>
      <c r="AE231" s="199" t="str">
        <f t="shared" si="460"/>
        <v/>
      </c>
      <c r="AF231" s="199" t="str">
        <f t="shared" si="460"/>
        <v/>
      </c>
      <c r="AG231" s="197">
        <f t="shared" si="397"/>
        <v>0</v>
      </c>
      <c r="AN231" s="15">
        <v>7</v>
      </c>
      <c r="AO231" s="15">
        <v>1</v>
      </c>
      <c r="AP231" s="15">
        <v>10</v>
      </c>
      <c r="AQ231" s="17">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15">
        <f ca="1">COUNTIF(INDIRECT("H"&amp;(ROW()+12*(($AN231-1)*3+$AO231)-ROW())/12+5):INDIRECT("S"&amp;(ROW()+12*(($AN231-1)*3+$AO231)-ROW())/12+5),AQ231)</f>
        <v>0</v>
      </c>
      <c r="AS231" s="17">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15">
        <f ca="1">COUNTIF(INDIRECT("U"&amp;(ROW()+12*(($AN231-1)*3+$AO231)-ROW())/12+5):INDIRECT("AF"&amp;(ROW()+12*(($AN231-1)*3+$AO231)-ROW())/12+5),AS231)</f>
        <v>0</v>
      </c>
      <c r="AU231" s="15">
        <f ca="1">IF(AND(AQ231+AS231&gt;0,AR231+AT231&gt;0),COUNTIF(AU$6:AU230,"&gt;0")+1,0)</f>
        <v>0</v>
      </c>
      <c r="BE231" s="15">
        <v>1</v>
      </c>
      <c r="BG231" s="18">
        <f t="shared" ref="BG231:BR231" si="461">SUM(H231:H232)</f>
        <v>0</v>
      </c>
      <c r="BH231" s="18">
        <f t="shared" si="461"/>
        <v>0</v>
      </c>
      <c r="BI231" s="18">
        <f t="shared" si="461"/>
        <v>0</v>
      </c>
      <c r="BJ231" s="18">
        <f t="shared" si="461"/>
        <v>0</v>
      </c>
      <c r="BK231" s="18">
        <f t="shared" si="461"/>
        <v>0</v>
      </c>
      <c r="BL231" s="18">
        <f t="shared" si="461"/>
        <v>0</v>
      </c>
      <c r="BM231" s="18">
        <f t="shared" si="461"/>
        <v>0</v>
      </c>
      <c r="BN231" s="18">
        <f t="shared" si="461"/>
        <v>0</v>
      </c>
      <c r="BO231" s="18">
        <f t="shared" si="461"/>
        <v>0</v>
      </c>
      <c r="BP231" s="18">
        <f t="shared" si="461"/>
        <v>0</v>
      </c>
      <c r="BQ231" s="18">
        <f t="shared" si="461"/>
        <v>0</v>
      </c>
      <c r="BR231" s="18">
        <f t="shared" si="461"/>
        <v>0</v>
      </c>
      <c r="BT231" s="18">
        <f t="shared" ref="BT231:CE231" si="462">SUM(U231:U232)</f>
        <v>0</v>
      </c>
      <c r="BU231" s="18">
        <f t="shared" si="462"/>
        <v>0</v>
      </c>
      <c r="BV231" s="18">
        <f t="shared" si="462"/>
        <v>0</v>
      </c>
      <c r="BW231" s="18">
        <f t="shared" si="462"/>
        <v>0</v>
      </c>
      <c r="BX231" s="18">
        <f t="shared" si="462"/>
        <v>0</v>
      </c>
      <c r="BY231" s="18">
        <f t="shared" si="462"/>
        <v>0</v>
      </c>
      <c r="BZ231" s="18">
        <f t="shared" si="462"/>
        <v>0</v>
      </c>
      <c r="CA231" s="18">
        <f t="shared" si="462"/>
        <v>0</v>
      </c>
      <c r="CB231" s="18">
        <f t="shared" si="462"/>
        <v>0</v>
      </c>
      <c r="CC231" s="18">
        <f t="shared" si="462"/>
        <v>0</v>
      </c>
      <c r="CD231" s="18">
        <f t="shared" si="462"/>
        <v>0</v>
      </c>
      <c r="CE231" s="18">
        <f t="shared" si="462"/>
        <v>0</v>
      </c>
      <c r="CH231" s="19" t="s">
        <v>103</v>
      </c>
      <c r="CI231" s="18">
        <f t="shared" ref="CI231:CT231" si="463">IF(OR($D231="副園長",$D231="教頭",$D231="主任保育士",$D231="主幹教諭",$D231="主幹保育教諭"),0,BG231)</f>
        <v>0</v>
      </c>
      <c r="CJ231" s="18">
        <f t="shared" si="463"/>
        <v>0</v>
      </c>
      <c r="CK231" s="18">
        <f t="shared" si="463"/>
        <v>0</v>
      </c>
      <c r="CL231" s="18">
        <f t="shared" si="463"/>
        <v>0</v>
      </c>
      <c r="CM231" s="18">
        <f t="shared" si="463"/>
        <v>0</v>
      </c>
      <c r="CN231" s="18">
        <f t="shared" si="463"/>
        <v>0</v>
      </c>
      <c r="CO231" s="18">
        <f t="shared" si="463"/>
        <v>0</v>
      </c>
      <c r="CP231" s="18">
        <f t="shared" si="463"/>
        <v>0</v>
      </c>
      <c r="CQ231" s="18">
        <f t="shared" si="463"/>
        <v>0</v>
      </c>
      <c r="CR231" s="18">
        <f t="shared" si="463"/>
        <v>0</v>
      </c>
      <c r="CS231" s="18">
        <f t="shared" si="463"/>
        <v>0</v>
      </c>
      <c r="CT231" s="18">
        <f t="shared" si="463"/>
        <v>0</v>
      </c>
    </row>
    <row r="232" spans="1:98">
      <c r="A232" s="463"/>
      <c r="B232" s="466"/>
      <c r="C232" s="468"/>
      <c r="D232" s="468"/>
      <c r="E232" s="470"/>
      <c r="F232" s="466"/>
      <c r="G232" s="200" t="s">
        <v>102</v>
      </c>
      <c r="H232" s="201"/>
      <c r="I232" s="202" t="str">
        <f t="shared" si="459"/>
        <v/>
      </c>
      <c r="J232" s="202" t="str">
        <f t="shared" si="459"/>
        <v/>
      </c>
      <c r="K232" s="202" t="str">
        <f t="shared" si="459"/>
        <v/>
      </c>
      <c r="L232" s="202" t="str">
        <f t="shared" si="459"/>
        <v/>
      </c>
      <c r="M232" s="202" t="str">
        <f t="shared" si="459"/>
        <v/>
      </c>
      <c r="N232" s="202" t="str">
        <f t="shared" si="459"/>
        <v/>
      </c>
      <c r="O232" s="202" t="str">
        <f t="shared" si="459"/>
        <v/>
      </c>
      <c r="P232" s="202" t="str">
        <f t="shared" si="459"/>
        <v/>
      </c>
      <c r="Q232" s="202" t="str">
        <f t="shared" si="459"/>
        <v/>
      </c>
      <c r="R232" s="202" t="str">
        <f t="shared" si="459"/>
        <v/>
      </c>
      <c r="S232" s="202" t="str">
        <f t="shared" si="459"/>
        <v/>
      </c>
      <c r="T232" s="203">
        <f t="shared" si="392"/>
        <v>0</v>
      </c>
      <c r="U232" s="204"/>
      <c r="V232" s="205" t="str">
        <f t="shared" si="460"/>
        <v/>
      </c>
      <c r="W232" s="205" t="str">
        <f t="shared" si="460"/>
        <v/>
      </c>
      <c r="X232" s="205" t="str">
        <f t="shared" si="460"/>
        <v/>
      </c>
      <c r="Y232" s="205" t="str">
        <f t="shared" si="460"/>
        <v/>
      </c>
      <c r="Z232" s="205" t="str">
        <f t="shared" si="460"/>
        <v/>
      </c>
      <c r="AA232" s="205" t="str">
        <f t="shared" si="460"/>
        <v/>
      </c>
      <c r="AB232" s="205" t="str">
        <f t="shared" si="460"/>
        <v/>
      </c>
      <c r="AC232" s="205" t="str">
        <f t="shared" si="460"/>
        <v/>
      </c>
      <c r="AD232" s="205" t="str">
        <f t="shared" si="460"/>
        <v/>
      </c>
      <c r="AE232" s="205" t="str">
        <f t="shared" si="460"/>
        <v/>
      </c>
      <c r="AF232" s="205" t="str">
        <f t="shared" si="460"/>
        <v/>
      </c>
      <c r="AG232" s="203">
        <f t="shared" si="397"/>
        <v>0</v>
      </c>
      <c r="AN232" s="15">
        <v>7</v>
      </c>
      <c r="AO232" s="15">
        <v>1</v>
      </c>
      <c r="AP232" s="15">
        <v>11</v>
      </c>
      <c r="AQ232" s="17">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15">
        <f ca="1">COUNTIF(INDIRECT("H"&amp;(ROW()+12*(($AN232-1)*3+$AO232)-ROW())/12+5):INDIRECT("S"&amp;(ROW()+12*(($AN232-1)*3+$AO232)-ROW())/12+5),AQ232)</f>
        <v>0</v>
      </c>
      <c r="AS232" s="17">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15">
        <f ca="1">COUNTIF(INDIRECT("U"&amp;(ROW()+12*(($AN232-1)*3+$AO232)-ROW())/12+5):INDIRECT("AF"&amp;(ROW()+12*(($AN232-1)*3+$AO232)-ROW())/12+5),AS232)</f>
        <v>0</v>
      </c>
      <c r="AU232" s="15">
        <f ca="1">IF(AND(AQ232+AS232&gt;0,AR232+AT232&gt;0),COUNTIF(AU$6:AU231,"&gt;0")+1,0)</f>
        <v>0</v>
      </c>
      <c r="BE232" s="15">
        <v>2</v>
      </c>
      <c r="BF232" s="15" t="s">
        <v>101</v>
      </c>
      <c r="BG232" s="18">
        <f t="shared" ref="BG232:BR232" si="464">IF(BG231+BT231&gt;$AJ$27,1,0)</f>
        <v>0</v>
      </c>
      <c r="BH232" s="18">
        <f t="shared" si="464"/>
        <v>0</v>
      </c>
      <c r="BI232" s="18">
        <f t="shared" si="464"/>
        <v>0</v>
      </c>
      <c r="BJ232" s="18">
        <f t="shared" si="464"/>
        <v>0</v>
      </c>
      <c r="BK232" s="18">
        <f t="shared" si="464"/>
        <v>0</v>
      </c>
      <c r="BL232" s="18">
        <f t="shared" si="464"/>
        <v>0</v>
      </c>
      <c r="BM232" s="18">
        <f t="shared" si="464"/>
        <v>0</v>
      </c>
      <c r="BN232" s="18">
        <f t="shared" si="464"/>
        <v>0</v>
      </c>
      <c r="BO232" s="18">
        <f t="shared" si="464"/>
        <v>0</v>
      </c>
      <c r="BP232" s="18">
        <f t="shared" si="464"/>
        <v>0</v>
      </c>
      <c r="BQ232" s="18">
        <f t="shared" si="464"/>
        <v>0</v>
      </c>
      <c r="BR232" s="18">
        <f t="shared" si="464"/>
        <v>0</v>
      </c>
      <c r="BT232" s="18"/>
      <c r="BU232" s="18"/>
      <c r="BV232" s="18"/>
      <c r="BW232" s="18"/>
      <c r="BX232" s="18"/>
      <c r="BY232" s="18"/>
      <c r="BZ232" s="18"/>
      <c r="CA232" s="18"/>
      <c r="CB232" s="18"/>
      <c r="CC232" s="18"/>
      <c r="CD232" s="18"/>
      <c r="CE232" s="18"/>
    </row>
    <row r="233" spans="1:98">
      <c r="A233" s="464"/>
      <c r="B233" s="467"/>
      <c r="C233" s="472"/>
      <c r="D233" s="473"/>
      <c r="E233" s="471"/>
      <c r="F233" s="467"/>
      <c r="G233" s="206" t="s">
        <v>551</v>
      </c>
      <c r="H233" s="207"/>
      <c r="I233" s="208"/>
      <c r="J233" s="208"/>
      <c r="K233" s="208"/>
      <c r="L233" s="208"/>
      <c r="M233" s="208"/>
      <c r="N233" s="208"/>
      <c r="O233" s="208"/>
      <c r="P233" s="208"/>
      <c r="Q233" s="208"/>
      <c r="R233" s="208"/>
      <c r="S233" s="208"/>
      <c r="T233" s="209">
        <f t="shared" si="392"/>
        <v>0</v>
      </c>
      <c r="U233" s="210"/>
      <c r="V233" s="211"/>
      <c r="W233" s="211"/>
      <c r="X233" s="211"/>
      <c r="Y233" s="211"/>
      <c r="Z233" s="211"/>
      <c r="AA233" s="211"/>
      <c r="AB233" s="211"/>
      <c r="AC233" s="211"/>
      <c r="AD233" s="211"/>
      <c r="AE233" s="211"/>
      <c r="AF233" s="211"/>
      <c r="AG233" s="209">
        <f t="shared" si="397"/>
        <v>0</v>
      </c>
      <c r="AN233" s="15">
        <v>7</v>
      </c>
      <c r="AO233" s="15">
        <v>1</v>
      </c>
      <c r="AP233" s="15">
        <v>12</v>
      </c>
      <c r="AQ233" s="17">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15">
        <f ca="1">COUNTIF(INDIRECT("H"&amp;(ROW()+12*(($AN233-1)*3+$AO233)-ROW())/12+5):INDIRECT("S"&amp;(ROW()+12*(($AN233-1)*3+$AO233)-ROW())/12+5),AQ233)</f>
        <v>0</v>
      </c>
      <c r="AS233" s="17">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15">
        <f ca="1">COUNTIF(INDIRECT("U"&amp;(ROW()+12*(($AN233-1)*3+$AO233)-ROW())/12+5):INDIRECT("AF"&amp;(ROW()+12*(($AN233-1)*3+$AO233)-ROW())/12+5),AS233)</f>
        <v>0</v>
      </c>
      <c r="AU233" s="15">
        <f ca="1">IF(AND(AQ233+AS233&gt;0,AR233+AT233&gt;0),COUNTIF(AU$6:AU232,"&gt;0")+1,0)</f>
        <v>0</v>
      </c>
      <c r="BE233" s="15">
        <v>3</v>
      </c>
      <c r="BF233" s="19"/>
      <c r="BG233" s="18"/>
      <c r="BH233" s="18"/>
      <c r="BI233" s="18"/>
      <c r="BJ233" s="18"/>
      <c r="BK233" s="18"/>
      <c r="BL233" s="18"/>
      <c r="BM233" s="18"/>
      <c r="BN233" s="18"/>
      <c r="BO233" s="18"/>
      <c r="BP233" s="18"/>
      <c r="BQ233" s="18"/>
      <c r="BR233" s="18"/>
      <c r="BT233" s="18"/>
      <c r="BU233" s="18"/>
      <c r="BV233" s="18"/>
      <c r="BW233" s="18"/>
      <c r="BX233" s="18"/>
      <c r="BY233" s="18"/>
      <c r="BZ233" s="18"/>
      <c r="CA233" s="18"/>
      <c r="CB233" s="18"/>
      <c r="CC233" s="18"/>
      <c r="CD233" s="18"/>
      <c r="CE233" s="18"/>
    </row>
    <row r="234" spans="1:98">
      <c r="A234" s="462">
        <v>77</v>
      </c>
      <c r="B234" s="465"/>
      <c r="C234" s="465"/>
      <c r="D234" s="465"/>
      <c r="E234" s="469"/>
      <c r="F234" s="465"/>
      <c r="G234" s="194" t="s">
        <v>104</v>
      </c>
      <c r="H234" s="195"/>
      <c r="I234" s="196" t="str">
        <f t="shared" ref="I234:S235" si="465">IF(H234="","",H234)</f>
        <v/>
      </c>
      <c r="J234" s="196" t="str">
        <f t="shared" si="465"/>
        <v/>
      </c>
      <c r="K234" s="196" t="str">
        <f t="shared" si="465"/>
        <v/>
      </c>
      <c r="L234" s="196" t="str">
        <f t="shared" si="465"/>
        <v/>
      </c>
      <c r="M234" s="196" t="str">
        <f t="shared" si="465"/>
        <v/>
      </c>
      <c r="N234" s="196" t="str">
        <f t="shared" si="465"/>
        <v/>
      </c>
      <c r="O234" s="196" t="str">
        <f t="shared" si="465"/>
        <v/>
      </c>
      <c r="P234" s="196" t="str">
        <f t="shared" si="465"/>
        <v/>
      </c>
      <c r="Q234" s="196" t="str">
        <f t="shared" si="465"/>
        <v/>
      </c>
      <c r="R234" s="196" t="str">
        <f t="shared" si="465"/>
        <v/>
      </c>
      <c r="S234" s="196" t="str">
        <f t="shared" si="465"/>
        <v/>
      </c>
      <c r="T234" s="197">
        <f t="shared" si="392"/>
        <v>0</v>
      </c>
      <c r="U234" s="198"/>
      <c r="V234" s="199" t="str">
        <f t="shared" ref="V234:AF235" si="466">IF(U234="","",U234)</f>
        <v/>
      </c>
      <c r="W234" s="199" t="str">
        <f t="shared" si="466"/>
        <v/>
      </c>
      <c r="X234" s="199" t="str">
        <f t="shared" si="466"/>
        <v/>
      </c>
      <c r="Y234" s="199" t="str">
        <f t="shared" si="466"/>
        <v/>
      </c>
      <c r="Z234" s="199" t="str">
        <f t="shared" si="466"/>
        <v/>
      </c>
      <c r="AA234" s="199" t="str">
        <f t="shared" si="466"/>
        <v/>
      </c>
      <c r="AB234" s="199" t="str">
        <f t="shared" si="466"/>
        <v/>
      </c>
      <c r="AC234" s="199" t="str">
        <f t="shared" si="466"/>
        <v/>
      </c>
      <c r="AD234" s="199" t="str">
        <f t="shared" si="466"/>
        <v/>
      </c>
      <c r="AE234" s="199" t="str">
        <f t="shared" si="466"/>
        <v/>
      </c>
      <c r="AF234" s="199" t="str">
        <f t="shared" si="466"/>
        <v/>
      </c>
      <c r="AG234" s="197">
        <f t="shared" si="397"/>
        <v>0</v>
      </c>
      <c r="AN234" s="15">
        <v>7</v>
      </c>
      <c r="AO234" s="15">
        <v>2</v>
      </c>
      <c r="AP234" s="15">
        <v>1</v>
      </c>
      <c r="AQ234" s="17">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15">
        <f ca="1">COUNTIF(INDIRECT("H"&amp;(ROW()+12*(($AN234-1)*3+$AO234)-ROW())/12+5):INDIRECT("S"&amp;(ROW()+12*(($AN234-1)*3+$AO234)-ROW())/12+5),AQ234)</f>
        <v>0</v>
      </c>
      <c r="AS234" s="17">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15">
        <f ca="1">COUNTIF(INDIRECT("U"&amp;(ROW()+12*(($AN234-1)*3+$AO234)-ROW())/12+5):INDIRECT("AF"&amp;(ROW()+12*(($AN234-1)*3+$AO234)-ROW())/12+5),AS234)</f>
        <v>0</v>
      </c>
      <c r="AU234" s="15">
        <f ca="1">IF(AND(AQ234+AS234&gt;0,AR234+AT234&gt;0),COUNTIF(AU$6:AU233,"&gt;0")+1,0)</f>
        <v>0</v>
      </c>
      <c r="BE234" s="15">
        <v>1</v>
      </c>
      <c r="BG234" s="18">
        <f t="shared" ref="BG234:BR234" si="467">SUM(H234:H235)</f>
        <v>0</v>
      </c>
      <c r="BH234" s="18">
        <f t="shared" si="467"/>
        <v>0</v>
      </c>
      <c r="BI234" s="18">
        <f t="shared" si="467"/>
        <v>0</v>
      </c>
      <c r="BJ234" s="18">
        <f t="shared" si="467"/>
        <v>0</v>
      </c>
      <c r="BK234" s="18">
        <f t="shared" si="467"/>
        <v>0</v>
      </c>
      <c r="BL234" s="18">
        <f t="shared" si="467"/>
        <v>0</v>
      </c>
      <c r="BM234" s="18">
        <f t="shared" si="467"/>
        <v>0</v>
      </c>
      <c r="BN234" s="18">
        <f t="shared" si="467"/>
        <v>0</v>
      </c>
      <c r="BO234" s="18">
        <f t="shared" si="467"/>
        <v>0</v>
      </c>
      <c r="BP234" s="18">
        <f t="shared" si="467"/>
        <v>0</v>
      </c>
      <c r="BQ234" s="18">
        <f t="shared" si="467"/>
        <v>0</v>
      </c>
      <c r="BR234" s="18">
        <f t="shared" si="467"/>
        <v>0</v>
      </c>
      <c r="BT234" s="18">
        <f t="shared" ref="BT234:CE234" si="468">SUM(U234:U235)</f>
        <v>0</v>
      </c>
      <c r="BU234" s="18">
        <f t="shared" si="468"/>
        <v>0</v>
      </c>
      <c r="BV234" s="18">
        <f t="shared" si="468"/>
        <v>0</v>
      </c>
      <c r="BW234" s="18">
        <f t="shared" si="468"/>
        <v>0</v>
      </c>
      <c r="BX234" s="18">
        <f t="shared" si="468"/>
        <v>0</v>
      </c>
      <c r="BY234" s="18">
        <f t="shared" si="468"/>
        <v>0</v>
      </c>
      <c r="BZ234" s="18">
        <f t="shared" si="468"/>
        <v>0</v>
      </c>
      <c r="CA234" s="18">
        <f t="shared" si="468"/>
        <v>0</v>
      </c>
      <c r="CB234" s="18">
        <f t="shared" si="468"/>
        <v>0</v>
      </c>
      <c r="CC234" s="18">
        <f t="shared" si="468"/>
        <v>0</v>
      </c>
      <c r="CD234" s="18">
        <f t="shared" si="468"/>
        <v>0</v>
      </c>
      <c r="CE234" s="18">
        <f t="shared" si="468"/>
        <v>0</v>
      </c>
      <c r="CH234" s="19" t="s">
        <v>103</v>
      </c>
      <c r="CI234" s="18">
        <f t="shared" ref="CI234:CT234" si="469">IF(OR($D234="副園長",$D234="教頭",$D234="主任保育士",$D234="主幹教諭",$D234="主幹保育教諭"),0,BG234)</f>
        <v>0</v>
      </c>
      <c r="CJ234" s="18">
        <f t="shared" si="469"/>
        <v>0</v>
      </c>
      <c r="CK234" s="18">
        <f t="shared" si="469"/>
        <v>0</v>
      </c>
      <c r="CL234" s="18">
        <f t="shared" si="469"/>
        <v>0</v>
      </c>
      <c r="CM234" s="18">
        <f t="shared" si="469"/>
        <v>0</v>
      </c>
      <c r="CN234" s="18">
        <f t="shared" si="469"/>
        <v>0</v>
      </c>
      <c r="CO234" s="18">
        <f t="shared" si="469"/>
        <v>0</v>
      </c>
      <c r="CP234" s="18">
        <f t="shared" si="469"/>
        <v>0</v>
      </c>
      <c r="CQ234" s="18">
        <f t="shared" si="469"/>
        <v>0</v>
      </c>
      <c r="CR234" s="18">
        <f t="shared" si="469"/>
        <v>0</v>
      </c>
      <c r="CS234" s="18">
        <f t="shared" si="469"/>
        <v>0</v>
      </c>
      <c r="CT234" s="18">
        <f t="shared" si="469"/>
        <v>0</v>
      </c>
    </row>
    <row r="235" spans="1:98">
      <c r="A235" s="463"/>
      <c r="B235" s="466"/>
      <c r="C235" s="468"/>
      <c r="D235" s="468"/>
      <c r="E235" s="470"/>
      <c r="F235" s="466"/>
      <c r="G235" s="200" t="s">
        <v>102</v>
      </c>
      <c r="H235" s="201"/>
      <c r="I235" s="202" t="str">
        <f t="shared" si="465"/>
        <v/>
      </c>
      <c r="J235" s="202" t="str">
        <f t="shared" si="465"/>
        <v/>
      </c>
      <c r="K235" s="202" t="str">
        <f t="shared" si="465"/>
        <v/>
      </c>
      <c r="L235" s="202" t="str">
        <f t="shared" si="465"/>
        <v/>
      </c>
      <c r="M235" s="202" t="str">
        <f t="shared" si="465"/>
        <v/>
      </c>
      <c r="N235" s="202" t="str">
        <f t="shared" si="465"/>
        <v/>
      </c>
      <c r="O235" s="202" t="str">
        <f t="shared" si="465"/>
        <v/>
      </c>
      <c r="P235" s="202" t="str">
        <f t="shared" si="465"/>
        <v/>
      </c>
      <c r="Q235" s="202" t="str">
        <f t="shared" si="465"/>
        <v/>
      </c>
      <c r="R235" s="202" t="str">
        <f t="shared" si="465"/>
        <v/>
      </c>
      <c r="S235" s="202" t="str">
        <f t="shared" si="465"/>
        <v/>
      </c>
      <c r="T235" s="203">
        <f t="shared" si="392"/>
        <v>0</v>
      </c>
      <c r="U235" s="204"/>
      <c r="V235" s="205" t="str">
        <f t="shared" si="466"/>
        <v/>
      </c>
      <c r="W235" s="205" t="str">
        <f t="shared" si="466"/>
        <v/>
      </c>
      <c r="X235" s="205" t="str">
        <f t="shared" si="466"/>
        <v/>
      </c>
      <c r="Y235" s="205" t="str">
        <f t="shared" si="466"/>
        <v/>
      </c>
      <c r="Z235" s="205" t="str">
        <f t="shared" si="466"/>
        <v/>
      </c>
      <c r="AA235" s="205" t="str">
        <f t="shared" si="466"/>
        <v/>
      </c>
      <c r="AB235" s="205" t="str">
        <f t="shared" si="466"/>
        <v/>
      </c>
      <c r="AC235" s="205" t="str">
        <f t="shared" si="466"/>
        <v/>
      </c>
      <c r="AD235" s="205" t="str">
        <f t="shared" si="466"/>
        <v/>
      </c>
      <c r="AE235" s="205" t="str">
        <f t="shared" si="466"/>
        <v/>
      </c>
      <c r="AF235" s="205" t="str">
        <f t="shared" si="466"/>
        <v/>
      </c>
      <c r="AG235" s="203">
        <f t="shared" si="397"/>
        <v>0</v>
      </c>
      <c r="AN235" s="15">
        <v>7</v>
      </c>
      <c r="AO235" s="15">
        <v>2</v>
      </c>
      <c r="AP235" s="15">
        <v>2</v>
      </c>
      <c r="AQ235" s="17">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15">
        <f ca="1">COUNTIF(INDIRECT("H"&amp;(ROW()+12*(($AN235-1)*3+$AO235)-ROW())/12+5):INDIRECT("S"&amp;(ROW()+12*(($AN235-1)*3+$AO235)-ROW())/12+5),AQ235)</f>
        <v>0</v>
      </c>
      <c r="AS235" s="17">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15">
        <f ca="1">COUNTIF(INDIRECT("U"&amp;(ROW()+12*(($AN235-1)*3+$AO235)-ROW())/12+5):INDIRECT("AF"&amp;(ROW()+12*(($AN235-1)*3+$AO235)-ROW())/12+5),AS235)</f>
        <v>0</v>
      </c>
      <c r="AU235" s="15">
        <f ca="1">IF(AND(AQ235+AS235&gt;0,AR235+AT235&gt;0),COUNTIF(AU$6:AU234,"&gt;0")+1,0)</f>
        <v>0</v>
      </c>
      <c r="BE235" s="15">
        <v>2</v>
      </c>
      <c r="BF235" s="15" t="s">
        <v>101</v>
      </c>
      <c r="BG235" s="18">
        <f t="shared" ref="BG235:BR235" si="470">IF(BG234+BT234&gt;$AJ$27,1,0)</f>
        <v>0</v>
      </c>
      <c r="BH235" s="18">
        <f t="shared" si="470"/>
        <v>0</v>
      </c>
      <c r="BI235" s="18">
        <f t="shared" si="470"/>
        <v>0</v>
      </c>
      <c r="BJ235" s="18">
        <f t="shared" si="470"/>
        <v>0</v>
      </c>
      <c r="BK235" s="18">
        <f t="shared" si="470"/>
        <v>0</v>
      </c>
      <c r="BL235" s="18">
        <f t="shared" si="470"/>
        <v>0</v>
      </c>
      <c r="BM235" s="18">
        <f t="shared" si="470"/>
        <v>0</v>
      </c>
      <c r="BN235" s="18">
        <f t="shared" si="470"/>
        <v>0</v>
      </c>
      <c r="BO235" s="18">
        <f t="shared" si="470"/>
        <v>0</v>
      </c>
      <c r="BP235" s="18">
        <f t="shared" si="470"/>
        <v>0</v>
      </c>
      <c r="BQ235" s="18">
        <f t="shared" si="470"/>
        <v>0</v>
      </c>
      <c r="BR235" s="18">
        <f t="shared" si="470"/>
        <v>0</v>
      </c>
      <c r="BT235" s="18"/>
      <c r="BU235" s="18"/>
      <c r="BV235" s="18"/>
      <c r="BW235" s="18"/>
      <c r="BX235" s="18"/>
      <c r="BY235" s="18"/>
      <c r="BZ235" s="18"/>
      <c r="CA235" s="18"/>
      <c r="CB235" s="18"/>
      <c r="CC235" s="18"/>
      <c r="CD235" s="18"/>
      <c r="CE235" s="18"/>
    </row>
    <row r="236" spans="1:98">
      <c r="A236" s="464"/>
      <c r="B236" s="467"/>
      <c r="C236" s="472"/>
      <c r="D236" s="473"/>
      <c r="E236" s="471"/>
      <c r="F236" s="467"/>
      <c r="G236" s="206" t="s">
        <v>551</v>
      </c>
      <c r="H236" s="207"/>
      <c r="I236" s="208"/>
      <c r="J236" s="208"/>
      <c r="K236" s="208"/>
      <c r="L236" s="208"/>
      <c r="M236" s="208"/>
      <c r="N236" s="208"/>
      <c r="O236" s="208"/>
      <c r="P236" s="208"/>
      <c r="Q236" s="208"/>
      <c r="R236" s="208"/>
      <c r="S236" s="208"/>
      <c r="T236" s="209">
        <f t="shared" si="392"/>
        <v>0</v>
      </c>
      <c r="U236" s="210"/>
      <c r="V236" s="211"/>
      <c r="W236" s="211"/>
      <c r="X236" s="211"/>
      <c r="Y236" s="211"/>
      <c r="Z236" s="211"/>
      <c r="AA236" s="211"/>
      <c r="AB236" s="211"/>
      <c r="AC236" s="211"/>
      <c r="AD236" s="211"/>
      <c r="AE236" s="211"/>
      <c r="AF236" s="211"/>
      <c r="AG236" s="209">
        <f t="shared" si="397"/>
        <v>0</v>
      </c>
      <c r="AN236" s="15">
        <v>7</v>
      </c>
      <c r="AO236" s="15">
        <v>2</v>
      </c>
      <c r="AP236" s="15">
        <v>3</v>
      </c>
      <c r="AQ236" s="17">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15">
        <f ca="1">COUNTIF(INDIRECT("H"&amp;(ROW()+12*(($AN236-1)*3+$AO236)-ROW())/12+5):INDIRECT("S"&amp;(ROW()+12*(($AN236-1)*3+$AO236)-ROW())/12+5),AQ236)</f>
        <v>0</v>
      </c>
      <c r="AS236" s="17">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15">
        <f ca="1">COUNTIF(INDIRECT("U"&amp;(ROW()+12*(($AN236-1)*3+$AO236)-ROW())/12+5):INDIRECT("AF"&amp;(ROW()+12*(($AN236-1)*3+$AO236)-ROW())/12+5),AS236)</f>
        <v>0</v>
      </c>
      <c r="AU236" s="15">
        <f ca="1">IF(AND(AQ236+AS236&gt;0,AR236+AT236&gt;0),COUNTIF(AU$6:AU235,"&gt;0")+1,0)</f>
        <v>0</v>
      </c>
      <c r="BE236" s="15">
        <v>3</v>
      </c>
      <c r="BF236" s="19"/>
      <c r="BG236" s="18"/>
      <c r="BH236" s="18"/>
      <c r="BI236" s="18"/>
      <c r="BJ236" s="18"/>
      <c r="BK236" s="18"/>
      <c r="BL236" s="18"/>
      <c r="BM236" s="18"/>
      <c r="BN236" s="18"/>
      <c r="BO236" s="18"/>
      <c r="BP236" s="18"/>
      <c r="BQ236" s="18"/>
      <c r="BR236" s="18"/>
      <c r="BT236" s="18"/>
      <c r="BU236" s="18"/>
      <c r="BV236" s="18"/>
      <c r="BW236" s="18"/>
      <c r="BX236" s="18"/>
      <c r="BY236" s="18"/>
      <c r="BZ236" s="18"/>
      <c r="CA236" s="18"/>
      <c r="CB236" s="18"/>
      <c r="CC236" s="18"/>
      <c r="CD236" s="18"/>
      <c r="CE236" s="18"/>
    </row>
    <row r="237" spans="1:98">
      <c r="A237" s="462">
        <v>78</v>
      </c>
      <c r="B237" s="465"/>
      <c r="C237" s="465"/>
      <c r="D237" s="465"/>
      <c r="E237" s="469"/>
      <c r="F237" s="465"/>
      <c r="G237" s="194" t="s">
        <v>104</v>
      </c>
      <c r="H237" s="195"/>
      <c r="I237" s="196" t="str">
        <f t="shared" ref="I237:S238" si="471">IF(H237="","",H237)</f>
        <v/>
      </c>
      <c r="J237" s="196" t="str">
        <f t="shared" si="471"/>
        <v/>
      </c>
      <c r="K237" s="196" t="str">
        <f t="shared" si="471"/>
        <v/>
      </c>
      <c r="L237" s="196" t="str">
        <f t="shared" si="471"/>
        <v/>
      </c>
      <c r="M237" s="196" t="str">
        <f t="shared" si="471"/>
        <v/>
      </c>
      <c r="N237" s="196" t="str">
        <f t="shared" si="471"/>
        <v/>
      </c>
      <c r="O237" s="196" t="str">
        <f t="shared" si="471"/>
        <v/>
      </c>
      <c r="P237" s="196" t="str">
        <f t="shared" si="471"/>
        <v/>
      </c>
      <c r="Q237" s="196" t="str">
        <f t="shared" si="471"/>
        <v/>
      </c>
      <c r="R237" s="196" t="str">
        <f t="shared" si="471"/>
        <v/>
      </c>
      <c r="S237" s="196" t="str">
        <f t="shared" si="471"/>
        <v/>
      </c>
      <c r="T237" s="197">
        <f t="shared" si="392"/>
        <v>0</v>
      </c>
      <c r="U237" s="198"/>
      <c r="V237" s="199" t="str">
        <f t="shared" ref="V237:AF238" si="472">IF(U237="","",U237)</f>
        <v/>
      </c>
      <c r="W237" s="199" t="str">
        <f t="shared" si="472"/>
        <v/>
      </c>
      <c r="X237" s="199" t="str">
        <f t="shared" si="472"/>
        <v/>
      </c>
      <c r="Y237" s="199" t="str">
        <f t="shared" si="472"/>
        <v/>
      </c>
      <c r="Z237" s="199" t="str">
        <f t="shared" si="472"/>
        <v/>
      </c>
      <c r="AA237" s="199" t="str">
        <f t="shared" si="472"/>
        <v/>
      </c>
      <c r="AB237" s="199" t="str">
        <f t="shared" si="472"/>
        <v/>
      </c>
      <c r="AC237" s="199" t="str">
        <f t="shared" si="472"/>
        <v/>
      </c>
      <c r="AD237" s="199" t="str">
        <f t="shared" si="472"/>
        <v/>
      </c>
      <c r="AE237" s="199" t="str">
        <f t="shared" si="472"/>
        <v/>
      </c>
      <c r="AF237" s="199" t="str">
        <f t="shared" si="472"/>
        <v/>
      </c>
      <c r="AG237" s="197">
        <f t="shared" si="397"/>
        <v>0</v>
      </c>
      <c r="AN237" s="15">
        <v>7</v>
      </c>
      <c r="AO237" s="15">
        <v>2</v>
      </c>
      <c r="AP237" s="15">
        <v>4</v>
      </c>
      <c r="AQ237" s="17">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15">
        <f ca="1">COUNTIF(INDIRECT("H"&amp;(ROW()+12*(($AN237-1)*3+$AO237)-ROW())/12+5):INDIRECT("S"&amp;(ROW()+12*(($AN237-1)*3+$AO237)-ROW())/12+5),AQ237)</f>
        <v>0</v>
      </c>
      <c r="AS237" s="17">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15">
        <f ca="1">COUNTIF(INDIRECT("U"&amp;(ROW()+12*(($AN237-1)*3+$AO237)-ROW())/12+5):INDIRECT("AF"&amp;(ROW()+12*(($AN237-1)*3+$AO237)-ROW())/12+5),AS237)</f>
        <v>0</v>
      </c>
      <c r="AU237" s="15">
        <f ca="1">IF(AND(AQ237+AS237&gt;0,AR237+AT237&gt;0),COUNTIF(AU$6:AU236,"&gt;0")+1,0)</f>
        <v>0</v>
      </c>
      <c r="BE237" s="15">
        <v>1</v>
      </c>
      <c r="BG237" s="18">
        <f t="shared" ref="BG237:BR237" si="473">SUM(H237:H238)</f>
        <v>0</v>
      </c>
      <c r="BH237" s="18">
        <f t="shared" si="473"/>
        <v>0</v>
      </c>
      <c r="BI237" s="18">
        <f t="shared" si="473"/>
        <v>0</v>
      </c>
      <c r="BJ237" s="18">
        <f t="shared" si="473"/>
        <v>0</v>
      </c>
      <c r="BK237" s="18">
        <f t="shared" si="473"/>
        <v>0</v>
      </c>
      <c r="BL237" s="18">
        <f t="shared" si="473"/>
        <v>0</v>
      </c>
      <c r="BM237" s="18">
        <f t="shared" si="473"/>
        <v>0</v>
      </c>
      <c r="BN237" s="18">
        <f t="shared" si="473"/>
        <v>0</v>
      </c>
      <c r="BO237" s="18">
        <f t="shared" si="473"/>
        <v>0</v>
      </c>
      <c r="BP237" s="18">
        <f t="shared" si="473"/>
        <v>0</v>
      </c>
      <c r="BQ237" s="18">
        <f t="shared" si="473"/>
        <v>0</v>
      </c>
      <c r="BR237" s="18">
        <f t="shared" si="473"/>
        <v>0</v>
      </c>
      <c r="BT237" s="18">
        <f t="shared" ref="BT237:CE237" si="474">SUM(U237:U238)</f>
        <v>0</v>
      </c>
      <c r="BU237" s="18">
        <f t="shared" si="474"/>
        <v>0</v>
      </c>
      <c r="BV237" s="18">
        <f t="shared" si="474"/>
        <v>0</v>
      </c>
      <c r="BW237" s="18">
        <f t="shared" si="474"/>
        <v>0</v>
      </c>
      <c r="BX237" s="18">
        <f t="shared" si="474"/>
        <v>0</v>
      </c>
      <c r="BY237" s="18">
        <f t="shared" si="474"/>
        <v>0</v>
      </c>
      <c r="BZ237" s="18">
        <f t="shared" si="474"/>
        <v>0</v>
      </c>
      <c r="CA237" s="18">
        <f t="shared" si="474"/>
        <v>0</v>
      </c>
      <c r="CB237" s="18">
        <f t="shared" si="474"/>
        <v>0</v>
      </c>
      <c r="CC237" s="18">
        <f t="shared" si="474"/>
        <v>0</v>
      </c>
      <c r="CD237" s="18">
        <f t="shared" si="474"/>
        <v>0</v>
      </c>
      <c r="CE237" s="18">
        <f t="shared" si="474"/>
        <v>0</v>
      </c>
      <c r="CH237" s="19" t="s">
        <v>103</v>
      </c>
      <c r="CI237" s="18">
        <f t="shared" ref="CI237:CT237" si="475">IF(OR($D237="副園長",$D237="教頭",$D237="主任保育士",$D237="主幹教諭",$D237="主幹保育教諭"),0,BG237)</f>
        <v>0</v>
      </c>
      <c r="CJ237" s="18">
        <f t="shared" si="475"/>
        <v>0</v>
      </c>
      <c r="CK237" s="18">
        <f t="shared" si="475"/>
        <v>0</v>
      </c>
      <c r="CL237" s="18">
        <f t="shared" si="475"/>
        <v>0</v>
      </c>
      <c r="CM237" s="18">
        <f t="shared" si="475"/>
        <v>0</v>
      </c>
      <c r="CN237" s="18">
        <f t="shared" si="475"/>
        <v>0</v>
      </c>
      <c r="CO237" s="18">
        <f t="shared" si="475"/>
        <v>0</v>
      </c>
      <c r="CP237" s="18">
        <f t="shared" si="475"/>
        <v>0</v>
      </c>
      <c r="CQ237" s="18">
        <f t="shared" si="475"/>
        <v>0</v>
      </c>
      <c r="CR237" s="18">
        <f t="shared" si="475"/>
        <v>0</v>
      </c>
      <c r="CS237" s="18">
        <f t="shared" si="475"/>
        <v>0</v>
      </c>
      <c r="CT237" s="18">
        <f t="shared" si="475"/>
        <v>0</v>
      </c>
    </row>
    <row r="238" spans="1:98">
      <c r="A238" s="463"/>
      <c r="B238" s="466"/>
      <c r="C238" s="468"/>
      <c r="D238" s="468"/>
      <c r="E238" s="470"/>
      <c r="F238" s="466"/>
      <c r="G238" s="200" t="s">
        <v>102</v>
      </c>
      <c r="H238" s="201"/>
      <c r="I238" s="202" t="str">
        <f t="shared" si="471"/>
        <v/>
      </c>
      <c r="J238" s="202" t="str">
        <f t="shared" si="471"/>
        <v/>
      </c>
      <c r="K238" s="202" t="str">
        <f t="shared" si="471"/>
        <v/>
      </c>
      <c r="L238" s="202" t="str">
        <f t="shared" si="471"/>
        <v/>
      </c>
      <c r="M238" s="202" t="str">
        <f t="shared" si="471"/>
        <v/>
      </c>
      <c r="N238" s="202" t="str">
        <f t="shared" si="471"/>
        <v/>
      </c>
      <c r="O238" s="202" t="str">
        <f t="shared" si="471"/>
        <v/>
      </c>
      <c r="P238" s="202" t="str">
        <f t="shared" si="471"/>
        <v/>
      </c>
      <c r="Q238" s="202" t="str">
        <f t="shared" si="471"/>
        <v/>
      </c>
      <c r="R238" s="202" t="str">
        <f t="shared" si="471"/>
        <v/>
      </c>
      <c r="S238" s="202" t="str">
        <f t="shared" si="471"/>
        <v/>
      </c>
      <c r="T238" s="203">
        <f t="shared" si="392"/>
        <v>0</v>
      </c>
      <c r="U238" s="204"/>
      <c r="V238" s="205" t="str">
        <f t="shared" si="472"/>
        <v/>
      </c>
      <c r="W238" s="205" t="str">
        <f t="shared" si="472"/>
        <v/>
      </c>
      <c r="X238" s="205" t="str">
        <f t="shared" si="472"/>
        <v/>
      </c>
      <c r="Y238" s="205" t="str">
        <f t="shared" si="472"/>
        <v/>
      </c>
      <c r="Z238" s="205" t="str">
        <f t="shared" si="472"/>
        <v/>
      </c>
      <c r="AA238" s="205" t="str">
        <f t="shared" si="472"/>
        <v/>
      </c>
      <c r="AB238" s="205" t="str">
        <f t="shared" si="472"/>
        <v/>
      </c>
      <c r="AC238" s="205" t="str">
        <f t="shared" si="472"/>
        <v/>
      </c>
      <c r="AD238" s="205" t="str">
        <f t="shared" si="472"/>
        <v/>
      </c>
      <c r="AE238" s="205" t="str">
        <f t="shared" si="472"/>
        <v/>
      </c>
      <c r="AF238" s="205" t="str">
        <f t="shared" si="472"/>
        <v/>
      </c>
      <c r="AG238" s="203">
        <f t="shared" si="397"/>
        <v>0</v>
      </c>
      <c r="AN238" s="15">
        <v>7</v>
      </c>
      <c r="AO238" s="15">
        <v>2</v>
      </c>
      <c r="AP238" s="15">
        <v>5</v>
      </c>
      <c r="AQ238" s="17">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15">
        <f ca="1">COUNTIF(INDIRECT("H"&amp;(ROW()+12*(($AN238-1)*3+$AO238)-ROW())/12+5):INDIRECT("S"&amp;(ROW()+12*(($AN238-1)*3+$AO238)-ROW())/12+5),AQ238)</f>
        <v>0</v>
      </c>
      <c r="AS238" s="17">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15">
        <f ca="1">COUNTIF(INDIRECT("U"&amp;(ROW()+12*(($AN238-1)*3+$AO238)-ROW())/12+5):INDIRECT("AF"&amp;(ROW()+12*(($AN238-1)*3+$AO238)-ROW())/12+5),AS238)</f>
        <v>0</v>
      </c>
      <c r="AU238" s="15">
        <f ca="1">IF(AND(AQ238+AS238&gt;0,AR238+AT238&gt;0),COUNTIF(AU$6:AU237,"&gt;0")+1,0)</f>
        <v>0</v>
      </c>
      <c r="BE238" s="15">
        <v>2</v>
      </c>
      <c r="BF238" s="15" t="s">
        <v>101</v>
      </c>
      <c r="BG238" s="18">
        <f t="shared" ref="BG238:BR238" si="476">IF(BG237+BT237&gt;$AJ$27,1,0)</f>
        <v>0</v>
      </c>
      <c r="BH238" s="18">
        <f t="shared" si="476"/>
        <v>0</v>
      </c>
      <c r="BI238" s="18">
        <f t="shared" si="476"/>
        <v>0</v>
      </c>
      <c r="BJ238" s="18">
        <f t="shared" si="476"/>
        <v>0</v>
      </c>
      <c r="BK238" s="18">
        <f t="shared" si="476"/>
        <v>0</v>
      </c>
      <c r="BL238" s="18">
        <f t="shared" si="476"/>
        <v>0</v>
      </c>
      <c r="BM238" s="18">
        <f t="shared" si="476"/>
        <v>0</v>
      </c>
      <c r="BN238" s="18">
        <f t="shared" si="476"/>
        <v>0</v>
      </c>
      <c r="BO238" s="18">
        <f t="shared" si="476"/>
        <v>0</v>
      </c>
      <c r="BP238" s="18">
        <f t="shared" si="476"/>
        <v>0</v>
      </c>
      <c r="BQ238" s="18">
        <f t="shared" si="476"/>
        <v>0</v>
      </c>
      <c r="BR238" s="18">
        <f t="shared" si="476"/>
        <v>0</v>
      </c>
      <c r="BT238" s="18"/>
      <c r="BU238" s="18"/>
      <c r="BV238" s="18"/>
      <c r="BW238" s="18"/>
      <c r="BX238" s="18"/>
      <c r="BY238" s="18"/>
      <c r="BZ238" s="18"/>
      <c r="CA238" s="18"/>
      <c r="CB238" s="18"/>
      <c r="CC238" s="18"/>
      <c r="CD238" s="18"/>
      <c r="CE238" s="18"/>
    </row>
    <row r="239" spans="1:98">
      <c r="A239" s="464"/>
      <c r="B239" s="467"/>
      <c r="C239" s="472"/>
      <c r="D239" s="473"/>
      <c r="E239" s="471"/>
      <c r="F239" s="467"/>
      <c r="G239" s="206" t="s">
        <v>551</v>
      </c>
      <c r="H239" s="207"/>
      <c r="I239" s="208"/>
      <c r="J239" s="208"/>
      <c r="K239" s="208"/>
      <c r="L239" s="208"/>
      <c r="M239" s="208"/>
      <c r="N239" s="208"/>
      <c r="O239" s="208"/>
      <c r="P239" s="208"/>
      <c r="Q239" s="208"/>
      <c r="R239" s="208"/>
      <c r="S239" s="208"/>
      <c r="T239" s="209">
        <f t="shared" si="392"/>
        <v>0</v>
      </c>
      <c r="U239" s="210"/>
      <c r="V239" s="211"/>
      <c r="W239" s="211"/>
      <c r="X239" s="211"/>
      <c r="Y239" s="211"/>
      <c r="Z239" s="211"/>
      <c r="AA239" s="211"/>
      <c r="AB239" s="211"/>
      <c r="AC239" s="211"/>
      <c r="AD239" s="211"/>
      <c r="AE239" s="211"/>
      <c r="AF239" s="211"/>
      <c r="AG239" s="209">
        <f t="shared" si="397"/>
        <v>0</v>
      </c>
      <c r="AN239" s="15">
        <v>7</v>
      </c>
      <c r="AO239" s="15">
        <v>2</v>
      </c>
      <c r="AP239" s="15">
        <v>6</v>
      </c>
      <c r="AQ239" s="17">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15">
        <f ca="1">COUNTIF(INDIRECT("H"&amp;(ROW()+12*(($AN239-1)*3+$AO239)-ROW())/12+5):INDIRECT("S"&amp;(ROW()+12*(($AN239-1)*3+$AO239)-ROW())/12+5),AQ239)</f>
        <v>0</v>
      </c>
      <c r="AS239" s="17">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15">
        <f ca="1">COUNTIF(INDIRECT("U"&amp;(ROW()+12*(($AN239-1)*3+$AO239)-ROW())/12+5):INDIRECT("AF"&amp;(ROW()+12*(($AN239-1)*3+$AO239)-ROW())/12+5),AS239)</f>
        <v>0</v>
      </c>
      <c r="AU239" s="15">
        <f ca="1">IF(AND(AQ239+AS239&gt;0,AR239+AT239&gt;0),COUNTIF(AU$6:AU238,"&gt;0")+1,0)</f>
        <v>0</v>
      </c>
      <c r="BE239" s="15">
        <v>3</v>
      </c>
      <c r="BF239" s="19"/>
      <c r="BG239" s="18"/>
      <c r="BH239" s="18"/>
      <c r="BI239" s="18"/>
      <c r="BJ239" s="18"/>
      <c r="BK239" s="18"/>
      <c r="BL239" s="18"/>
      <c r="BM239" s="18"/>
      <c r="BN239" s="18"/>
      <c r="BO239" s="18"/>
      <c r="BP239" s="18"/>
      <c r="BQ239" s="18"/>
      <c r="BR239" s="18"/>
    </row>
    <row r="240" spans="1:98">
      <c r="A240" s="462">
        <v>79</v>
      </c>
      <c r="B240" s="465"/>
      <c r="C240" s="465"/>
      <c r="D240" s="465"/>
      <c r="E240" s="469"/>
      <c r="F240" s="465"/>
      <c r="G240" s="194" t="s">
        <v>104</v>
      </c>
      <c r="H240" s="195"/>
      <c r="I240" s="196" t="str">
        <f t="shared" ref="I240:S241" si="477">IF(H240="","",H240)</f>
        <v/>
      </c>
      <c r="J240" s="196" t="str">
        <f t="shared" si="477"/>
        <v/>
      </c>
      <c r="K240" s="196" t="str">
        <f t="shared" si="477"/>
        <v/>
      </c>
      <c r="L240" s="196" t="str">
        <f t="shared" si="477"/>
        <v/>
      </c>
      <c r="M240" s="196" t="str">
        <f t="shared" si="477"/>
        <v/>
      </c>
      <c r="N240" s="196" t="str">
        <f t="shared" si="477"/>
        <v/>
      </c>
      <c r="O240" s="196" t="str">
        <f t="shared" si="477"/>
        <v/>
      </c>
      <c r="P240" s="196" t="str">
        <f t="shared" si="477"/>
        <v/>
      </c>
      <c r="Q240" s="196" t="str">
        <f t="shared" si="477"/>
        <v/>
      </c>
      <c r="R240" s="196" t="str">
        <f t="shared" si="477"/>
        <v/>
      </c>
      <c r="S240" s="196" t="str">
        <f t="shared" si="477"/>
        <v/>
      </c>
      <c r="T240" s="197">
        <f t="shared" si="392"/>
        <v>0</v>
      </c>
      <c r="U240" s="198"/>
      <c r="V240" s="199" t="str">
        <f t="shared" ref="V240:AF241" si="478">IF(U240="","",U240)</f>
        <v/>
      </c>
      <c r="W240" s="199" t="str">
        <f t="shared" si="478"/>
        <v/>
      </c>
      <c r="X240" s="199" t="str">
        <f t="shared" si="478"/>
        <v/>
      </c>
      <c r="Y240" s="199" t="str">
        <f t="shared" si="478"/>
        <v/>
      </c>
      <c r="Z240" s="199" t="str">
        <f t="shared" si="478"/>
        <v/>
      </c>
      <c r="AA240" s="199" t="str">
        <f t="shared" si="478"/>
        <v/>
      </c>
      <c r="AB240" s="199" t="str">
        <f t="shared" si="478"/>
        <v/>
      </c>
      <c r="AC240" s="199" t="str">
        <f t="shared" si="478"/>
        <v/>
      </c>
      <c r="AD240" s="199" t="str">
        <f t="shared" si="478"/>
        <v/>
      </c>
      <c r="AE240" s="199" t="str">
        <f t="shared" si="478"/>
        <v/>
      </c>
      <c r="AF240" s="199" t="str">
        <f t="shared" si="478"/>
        <v/>
      </c>
      <c r="AG240" s="197">
        <f t="shared" si="397"/>
        <v>0</v>
      </c>
      <c r="AN240" s="15">
        <v>7</v>
      </c>
      <c r="AO240" s="15">
        <v>2</v>
      </c>
      <c r="AP240" s="15">
        <v>7</v>
      </c>
      <c r="AQ240" s="17">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15">
        <f ca="1">COUNTIF(INDIRECT("H"&amp;(ROW()+12*(($AN240-1)*3+$AO240)-ROW())/12+5):INDIRECT("S"&amp;(ROW()+12*(($AN240-1)*3+$AO240)-ROW())/12+5),AQ240)</f>
        <v>0</v>
      </c>
      <c r="AS240" s="17">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15">
        <f ca="1">COUNTIF(INDIRECT("U"&amp;(ROW()+12*(($AN240-1)*3+$AO240)-ROW())/12+5):INDIRECT("AF"&amp;(ROW()+12*(($AN240-1)*3+$AO240)-ROW())/12+5),AS240)</f>
        <v>0</v>
      </c>
      <c r="AU240" s="15">
        <f ca="1">IF(AND(AQ240+AS240&gt;0,AR240+AT240&gt;0),COUNTIF(AU$6:AU239,"&gt;0")+1,0)</f>
        <v>0</v>
      </c>
      <c r="BE240" s="15">
        <v>1</v>
      </c>
      <c r="BG240" s="18">
        <f t="shared" ref="BG240:BR240" si="479">SUM(H240:H241)</f>
        <v>0</v>
      </c>
      <c r="BH240" s="18">
        <f t="shared" si="479"/>
        <v>0</v>
      </c>
      <c r="BI240" s="18">
        <f t="shared" si="479"/>
        <v>0</v>
      </c>
      <c r="BJ240" s="18">
        <f t="shared" si="479"/>
        <v>0</v>
      </c>
      <c r="BK240" s="18">
        <f t="shared" si="479"/>
        <v>0</v>
      </c>
      <c r="BL240" s="18">
        <f t="shared" si="479"/>
        <v>0</v>
      </c>
      <c r="BM240" s="18">
        <f t="shared" si="479"/>
        <v>0</v>
      </c>
      <c r="BN240" s="18">
        <f t="shared" si="479"/>
        <v>0</v>
      </c>
      <c r="BO240" s="18">
        <f t="shared" si="479"/>
        <v>0</v>
      </c>
      <c r="BP240" s="18">
        <f t="shared" si="479"/>
        <v>0</v>
      </c>
      <c r="BQ240" s="18">
        <f t="shared" si="479"/>
        <v>0</v>
      </c>
      <c r="BR240" s="18">
        <f t="shared" si="479"/>
        <v>0</v>
      </c>
      <c r="BT240" s="18">
        <f t="shared" ref="BT240:CE240" si="480">SUM(U240:U241)</f>
        <v>0</v>
      </c>
      <c r="BU240" s="18">
        <f t="shared" si="480"/>
        <v>0</v>
      </c>
      <c r="BV240" s="18">
        <f t="shared" si="480"/>
        <v>0</v>
      </c>
      <c r="BW240" s="18">
        <f t="shared" si="480"/>
        <v>0</v>
      </c>
      <c r="BX240" s="18">
        <f t="shared" si="480"/>
        <v>0</v>
      </c>
      <c r="BY240" s="18">
        <f t="shared" si="480"/>
        <v>0</v>
      </c>
      <c r="BZ240" s="18">
        <f t="shared" si="480"/>
        <v>0</v>
      </c>
      <c r="CA240" s="18">
        <f t="shared" si="480"/>
        <v>0</v>
      </c>
      <c r="CB240" s="18">
        <f t="shared" si="480"/>
        <v>0</v>
      </c>
      <c r="CC240" s="18">
        <f t="shared" si="480"/>
        <v>0</v>
      </c>
      <c r="CD240" s="18">
        <f t="shared" si="480"/>
        <v>0</v>
      </c>
      <c r="CE240" s="18">
        <f t="shared" si="480"/>
        <v>0</v>
      </c>
      <c r="CH240" s="19" t="s">
        <v>103</v>
      </c>
      <c r="CI240" s="18">
        <f t="shared" ref="CI240:CT240" si="481">IF(OR($D240="副園長",$D240="教頭",$D240="主任保育士",$D240="主幹教諭",$D240="主幹保育教諭"),0,BG240)</f>
        <v>0</v>
      </c>
      <c r="CJ240" s="18">
        <f t="shared" si="481"/>
        <v>0</v>
      </c>
      <c r="CK240" s="18">
        <f t="shared" si="481"/>
        <v>0</v>
      </c>
      <c r="CL240" s="18">
        <f t="shared" si="481"/>
        <v>0</v>
      </c>
      <c r="CM240" s="18">
        <f t="shared" si="481"/>
        <v>0</v>
      </c>
      <c r="CN240" s="18">
        <f t="shared" si="481"/>
        <v>0</v>
      </c>
      <c r="CO240" s="18">
        <f t="shared" si="481"/>
        <v>0</v>
      </c>
      <c r="CP240" s="18">
        <f t="shared" si="481"/>
        <v>0</v>
      </c>
      <c r="CQ240" s="18">
        <f t="shared" si="481"/>
        <v>0</v>
      </c>
      <c r="CR240" s="18">
        <f t="shared" si="481"/>
        <v>0</v>
      </c>
      <c r="CS240" s="18">
        <f t="shared" si="481"/>
        <v>0</v>
      </c>
      <c r="CT240" s="18">
        <f t="shared" si="481"/>
        <v>0</v>
      </c>
    </row>
    <row r="241" spans="1:98">
      <c r="A241" s="463"/>
      <c r="B241" s="466"/>
      <c r="C241" s="468"/>
      <c r="D241" s="468"/>
      <c r="E241" s="470"/>
      <c r="F241" s="466"/>
      <c r="G241" s="200" t="s">
        <v>102</v>
      </c>
      <c r="H241" s="201"/>
      <c r="I241" s="202" t="str">
        <f t="shared" si="477"/>
        <v/>
      </c>
      <c r="J241" s="202" t="str">
        <f t="shared" si="477"/>
        <v/>
      </c>
      <c r="K241" s="202" t="str">
        <f t="shared" si="477"/>
        <v/>
      </c>
      <c r="L241" s="202" t="str">
        <f t="shared" si="477"/>
        <v/>
      </c>
      <c r="M241" s="202" t="str">
        <f t="shared" si="477"/>
        <v/>
      </c>
      <c r="N241" s="202" t="str">
        <f t="shared" si="477"/>
        <v/>
      </c>
      <c r="O241" s="202" t="str">
        <f t="shared" si="477"/>
        <v/>
      </c>
      <c r="P241" s="202" t="str">
        <f t="shared" si="477"/>
        <v/>
      </c>
      <c r="Q241" s="202" t="str">
        <f t="shared" si="477"/>
        <v/>
      </c>
      <c r="R241" s="202" t="str">
        <f t="shared" si="477"/>
        <v/>
      </c>
      <c r="S241" s="202" t="str">
        <f t="shared" si="477"/>
        <v/>
      </c>
      <c r="T241" s="203">
        <f t="shared" si="392"/>
        <v>0</v>
      </c>
      <c r="U241" s="204"/>
      <c r="V241" s="205" t="str">
        <f t="shared" si="478"/>
        <v/>
      </c>
      <c r="W241" s="205" t="str">
        <f t="shared" si="478"/>
        <v/>
      </c>
      <c r="X241" s="205" t="str">
        <f t="shared" si="478"/>
        <v/>
      </c>
      <c r="Y241" s="205" t="str">
        <f t="shared" si="478"/>
        <v/>
      </c>
      <c r="Z241" s="205" t="str">
        <f t="shared" si="478"/>
        <v/>
      </c>
      <c r="AA241" s="205" t="str">
        <f t="shared" si="478"/>
        <v/>
      </c>
      <c r="AB241" s="205" t="str">
        <f t="shared" si="478"/>
        <v/>
      </c>
      <c r="AC241" s="205" t="str">
        <f t="shared" si="478"/>
        <v/>
      </c>
      <c r="AD241" s="205" t="str">
        <f t="shared" si="478"/>
        <v/>
      </c>
      <c r="AE241" s="205" t="str">
        <f t="shared" si="478"/>
        <v/>
      </c>
      <c r="AF241" s="205" t="str">
        <f t="shared" si="478"/>
        <v/>
      </c>
      <c r="AG241" s="203">
        <f t="shared" si="397"/>
        <v>0</v>
      </c>
      <c r="AN241" s="15">
        <v>7</v>
      </c>
      <c r="AO241" s="15">
        <v>2</v>
      </c>
      <c r="AP241" s="15">
        <v>8</v>
      </c>
      <c r="AQ241" s="17">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15">
        <f ca="1">COUNTIF(INDIRECT("H"&amp;(ROW()+12*(($AN241-1)*3+$AO241)-ROW())/12+5):INDIRECT("S"&amp;(ROW()+12*(($AN241-1)*3+$AO241)-ROW())/12+5),AQ241)</f>
        <v>0</v>
      </c>
      <c r="AS241" s="17">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15">
        <f ca="1">COUNTIF(INDIRECT("U"&amp;(ROW()+12*(($AN241-1)*3+$AO241)-ROW())/12+5):INDIRECT("AF"&amp;(ROW()+12*(($AN241-1)*3+$AO241)-ROW())/12+5),AS241)</f>
        <v>0</v>
      </c>
      <c r="AU241" s="15">
        <f ca="1">IF(AND(AQ241+AS241&gt;0,AR241+AT241&gt;0),COUNTIF(AU$6:AU240,"&gt;0")+1,0)</f>
        <v>0</v>
      </c>
      <c r="BE241" s="15">
        <v>2</v>
      </c>
      <c r="BF241" s="15" t="s">
        <v>101</v>
      </c>
      <c r="BG241" s="18">
        <f t="shared" ref="BG241:BR241" si="482">IF(BG240+BT240&gt;$AJ$27,1,0)</f>
        <v>0</v>
      </c>
      <c r="BH241" s="18">
        <f t="shared" si="482"/>
        <v>0</v>
      </c>
      <c r="BI241" s="18">
        <f t="shared" si="482"/>
        <v>0</v>
      </c>
      <c r="BJ241" s="18">
        <f t="shared" si="482"/>
        <v>0</v>
      </c>
      <c r="BK241" s="18">
        <f t="shared" si="482"/>
        <v>0</v>
      </c>
      <c r="BL241" s="18">
        <f t="shared" si="482"/>
        <v>0</v>
      </c>
      <c r="BM241" s="18">
        <f t="shared" si="482"/>
        <v>0</v>
      </c>
      <c r="BN241" s="18">
        <f t="shared" si="482"/>
        <v>0</v>
      </c>
      <c r="BO241" s="18">
        <f t="shared" si="482"/>
        <v>0</v>
      </c>
      <c r="BP241" s="18">
        <f t="shared" si="482"/>
        <v>0</v>
      </c>
      <c r="BQ241" s="18">
        <f t="shared" si="482"/>
        <v>0</v>
      </c>
      <c r="BR241" s="18">
        <f t="shared" si="482"/>
        <v>0</v>
      </c>
      <c r="BT241" s="18"/>
      <c r="BU241" s="18"/>
      <c r="BV241" s="18"/>
      <c r="BW241" s="18"/>
      <c r="BX241" s="18"/>
      <c r="BY241" s="18"/>
      <c r="BZ241" s="18"/>
      <c r="CA241" s="18"/>
      <c r="CB241" s="18"/>
      <c r="CC241" s="18"/>
      <c r="CD241" s="18"/>
      <c r="CE241" s="18"/>
    </row>
    <row r="242" spans="1:98">
      <c r="A242" s="464"/>
      <c r="B242" s="467"/>
      <c r="C242" s="472"/>
      <c r="D242" s="473"/>
      <c r="E242" s="471"/>
      <c r="F242" s="467"/>
      <c r="G242" s="206" t="s">
        <v>551</v>
      </c>
      <c r="H242" s="207"/>
      <c r="I242" s="208"/>
      <c r="J242" s="208"/>
      <c r="K242" s="208"/>
      <c r="L242" s="208"/>
      <c r="M242" s="208"/>
      <c r="N242" s="208"/>
      <c r="O242" s="208"/>
      <c r="P242" s="208"/>
      <c r="Q242" s="208"/>
      <c r="R242" s="208"/>
      <c r="S242" s="208"/>
      <c r="T242" s="209">
        <f t="shared" si="392"/>
        <v>0</v>
      </c>
      <c r="U242" s="210"/>
      <c r="V242" s="211"/>
      <c r="W242" s="211"/>
      <c r="X242" s="211"/>
      <c r="Y242" s="211"/>
      <c r="Z242" s="211"/>
      <c r="AA242" s="211"/>
      <c r="AB242" s="211"/>
      <c r="AC242" s="211"/>
      <c r="AD242" s="211"/>
      <c r="AE242" s="211"/>
      <c r="AF242" s="211"/>
      <c r="AG242" s="209">
        <f t="shared" si="397"/>
        <v>0</v>
      </c>
      <c r="AN242" s="15">
        <v>7</v>
      </c>
      <c r="AO242" s="15">
        <v>2</v>
      </c>
      <c r="AP242" s="15">
        <v>9</v>
      </c>
      <c r="AQ242" s="17">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15">
        <f ca="1">COUNTIF(INDIRECT("H"&amp;(ROW()+12*(($AN242-1)*3+$AO242)-ROW())/12+5):INDIRECT("S"&amp;(ROW()+12*(($AN242-1)*3+$AO242)-ROW())/12+5),AQ242)</f>
        <v>0</v>
      </c>
      <c r="AS242" s="17">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15">
        <f ca="1">COUNTIF(INDIRECT("U"&amp;(ROW()+12*(($AN242-1)*3+$AO242)-ROW())/12+5):INDIRECT("AF"&amp;(ROW()+12*(($AN242-1)*3+$AO242)-ROW())/12+5),AS242)</f>
        <v>0</v>
      </c>
      <c r="AU242" s="15">
        <f ca="1">IF(AND(AQ242+AS242&gt;0,AR242+AT242&gt;0),COUNTIF(AU$6:AU241,"&gt;0")+1,0)</f>
        <v>0</v>
      </c>
      <c r="BE242" s="15">
        <v>3</v>
      </c>
      <c r="BF242" s="19"/>
      <c r="BG242" s="18"/>
      <c r="BH242" s="18"/>
      <c r="BI242" s="18"/>
      <c r="BJ242" s="18"/>
      <c r="BK242" s="18"/>
      <c r="BL242" s="18"/>
      <c r="BM242" s="18"/>
      <c r="BN242" s="18"/>
      <c r="BO242" s="18"/>
      <c r="BP242" s="18"/>
      <c r="BQ242" s="18"/>
      <c r="BR242" s="18"/>
      <c r="BT242" s="18"/>
      <c r="BU242" s="18"/>
      <c r="BV242" s="18"/>
      <c r="BW242" s="18"/>
      <c r="BX242" s="18"/>
      <c r="BY242" s="18"/>
      <c r="BZ242" s="18"/>
      <c r="CA242" s="18"/>
      <c r="CB242" s="18"/>
      <c r="CC242" s="18"/>
      <c r="CD242" s="18"/>
      <c r="CE242" s="18"/>
    </row>
    <row r="243" spans="1:98">
      <c r="A243" s="462">
        <v>80</v>
      </c>
      <c r="B243" s="465"/>
      <c r="C243" s="465"/>
      <c r="D243" s="465"/>
      <c r="E243" s="469"/>
      <c r="F243" s="465"/>
      <c r="G243" s="194" t="s">
        <v>104</v>
      </c>
      <c r="H243" s="195"/>
      <c r="I243" s="196" t="str">
        <f t="shared" ref="I243:S244" si="483">IF(H243="","",H243)</f>
        <v/>
      </c>
      <c r="J243" s="196" t="str">
        <f t="shared" si="483"/>
        <v/>
      </c>
      <c r="K243" s="196" t="str">
        <f t="shared" si="483"/>
        <v/>
      </c>
      <c r="L243" s="196" t="str">
        <f t="shared" si="483"/>
        <v/>
      </c>
      <c r="M243" s="196" t="str">
        <f t="shared" si="483"/>
        <v/>
      </c>
      <c r="N243" s="196" t="str">
        <f t="shared" si="483"/>
        <v/>
      </c>
      <c r="O243" s="196" t="str">
        <f t="shared" si="483"/>
        <v/>
      </c>
      <c r="P243" s="196" t="str">
        <f t="shared" si="483"/>
        <v/>
      </c>
      <c r="Q243" s="196" t="str">
        <f t="shared" si="483"/>
        <v/>
      </c>
      <c r="R243" s="196" t="str">
        <f t="shared" si="483"/>
        <v/>
      </c>
      <c r="S243" s="196" t="str">
        <f t="shared" si="483"/>
        <v/>
      </c>
      <c r="T243" s="197">
        <f t="shared" si="392"/>
        <v>0</v>
      </c>
      <c r="U243" s="198"/>
      <c r="V243" s="199" t="str">
        <f t="shared" ref="V243:AF244" si="484">IF(U243="","",U243)</f>
        <v/>
      </c>
      <c r="W243" s="199" t="str">
        <f t="shared" si="484"/>
        <v/>
      </c>
      <c r="X243" s="199" t="str">
        <f t="shared" si="484"/>
        <v/>
      </c>
      <c r="Y243" s="199" t="str">
        <f t="shared" si="484"/>
        <v/>
      </c>
      <c r="Z243" s="199" t="str">
        <f t="shared" si="484"/>
        <v/>
      </c>
      <c r="AA243" s="199" t="str">
        <f t="shared" si="484"/>
        <v/>
      </c>
      <c r="AB243" s="199" t="str">
        <f t="shared" si="484"/>
        <v/>
      </c>
      <c r="AC243" s="199" t="str">
        <f t="shared" si="484"/>
        <v/>
      </c>
      <c r="AD243" s="199" t="str">
        <f t="shared" si="484"/>
        <v/>
      </c>
      <c r="AE243" s="199" t="str">
        <f t="shared" si="484"/>
        <v/>
      </c>
      <c r="AF243" s="199" t="str">
        <f t="shared" si="484"/>
        <v/>
      </c>
      <c r="AG243" s="197">
        <f t="shared" si="397"/>
        <v>0</v>
      </c>
      <c r="AN243" s="15">
        <v>7</v>
      </c>
      <c r="AO243" s="15">
        <v>2</v>
      </c>
      <c r="AP243" s="15">
        <v>10</v>
      </c>
      <c r="AQ243" s="17">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15">
        <f ca="1">COUNTIF(INDIRECT("H"&amp;(ROW()+12*(($AN243-1)*3+$AO243)-ROW())/12+5):INDIRECT("S"&amp;(ROW()+12*(($AN243-1)*3+$AO243)-ROW())/12+5),AQ243)</f>
        <v>0</v>
      </c>
      <c r="AS243" s="17">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15">
        <f ca="1">COUNTIF(INDIRECT("U"&amp;(ROW()+12*(($AN243-1)*3+$AO243)-ROW())/12+5):INDIRECT("AF"&amp;(ROW()+12*(($AN243-1)*3+$AO243)-ROW())/12+5),AS243)</f>
        <v>0</v>
      </c>
      <c r="AU243" s="15">
        <f ca="1">IF(AND(AQ243+AS243&gt;0,AR243+AT243&gt;0),COUNTIF(AU$6:AU242,"&gt;0")+1,0)</f>
        <v>0</v>
      </c>
      <c r="BE243" s="15">
        <v>1</v>
      </c>
      <c r="BG243" s="18">
        <f t="shared" ref="BG243:BR243" si="485">SUM(H243:H244)</f>
        <v>0</v>
      </c>
      <c r="BH243" s="18">
        <f t="shared" si="485"/>
        <v>0</v>
      </c>
      <c r="BI243" s="18">
        <f t="shared" si="485"/>
        <v>0</v>
      </c>
      <c r="BJ243" s="18">
        <f t="shared" si="485"/>
        <v>0</v>
      </c>
      <c r="BK243" s="18">
        <f t="shared" si="485"/>
        <v>0</v>
      </c>
      <c r="BL243" s="18">
        <f t="shared" si="485"/>
        <v>0</v>
      </c>
      <c r="BM243" s="18">
        <f t="shared" si="485"/>
        <v>0</v>
      </c>
      <c r="BN243" s="18">
        <f t="shared" si="485"/>
        <v>0</v>
      </c>
      <c r="BO243" s="18">
        <f t="shared" si="485"/>
        <v>0</v>
      </c>
      <c r="BP243" s="18">
        <f t="shared" si="485"/>
        <v>0</v>
      </c>
      <c r="BQ243" s="18">
        <f t="shared" si="485"/>
        <v>0</v>
      </c>
      <c r="BR243" s="18">
        <f t="shared" si="485"/>
        <v>0</v>
      </c>
      <c r="BT243" s="18">
        <f t="shared" ref="BT243:CE243" si="486">SUM(U243:U244)</f>
        <v>0</v>
      </c>
      <c r="BU243" s="18">
        <f t="shared" si="486"/>
        <v>0</v>
      </c>
      <c r="BV243" s="18">
        <f t="shared" si="486"/>
        <v>0</v>
      </c>
      <c r="BW243" s="18">
        <f t="shared" si="486"/>
        <v>0</v>
      </c>
      <c r="BX243" s="18">
        <f t="shared" si="486"/>
        <v>0</v>
      </c>
      <c r="BY243" s="18">
        <f t="shared" si="486"/>
        <v>0</v>
      </c>
      <c r="BZ243" s="18">
        <f t="shared" si="486"/>
        <v>0</v>
      </c>
      <c r="CA243" s="18">
        <f t="shared" si="486"/>
        <v>0</v>
      </c>
      <c r="CB243" s="18">
        <f t="shared" si="486"/>
        <v>0</v>
      </c>
      <c r="CC243" s="18">
        <f t="shared" si="486"/>
        <v>0</v>
      </c>
      <c r="CD243" s="18">
        <f t="shared" si="486"/>
        <v>0</v>
      </c>
      <c r="CE243" s="18">
        <f t="shared" si="486"/>
        <v>0</v>
      </c>
      <c r="CH243" s="19" t="s">
        <v>103</v>
      </c>
      <c r="CI243" s="18">
        <f t="shared" ref="CI243:CT243" si="487">IF(OR($D243="副園長",$D243="教頭",$D243="主任保育士",$D243="主幹教諭",$D243="主幹保育教諭"),0,BG243)</f>
        <v>0</v>
      </c>
      <c r="CJ243" s="18">
        <f t="shared" si="487"/>
        <v>0</v>
      </c>
      <c r="CK243" s="18">
        <f t="shared" si="487"/>
        <v>0</v>
      </c>
      <c r="CL243" s="18">
        <f t="shared" si="487"/>
        <v>0</v>
      </c>
      <c r="CM243" s="18">
        <f t="shared" si="487"/>
        <v>0</v>
      </c>
      <c r="CN243" s="18">
        <f t="shared" si="487"/>
        <v>0</v>
      </c>
      <c r="CO243" s="18">
        <f t="shared" si="487"/>
        <v>0</v>
      </c>
      <c r="CP243" s="18">
        <f t="shared" si="487"/>
        <v>0</v>
      </c>
      <c r="CQ243" s="18">
        <f t="shared" si="487"/>
        <v>0</v>
      </c>
      <c r="CR243" s="18">
        <f t="shared" si="487"/>
        <v>0</v>
      </c>
      <c r="CS243" s="18">
        <f t="shared" si="487"/>
        <v>0</v>
      </c>
      <c r="CT243" s="18">
        <f t="shared" si="487"/>
        <v>0</v>
      </c>
    </row>
    <row r="244" spans="1:98">
      <c r="A244" s="463"/>
      <c r="B244" s="466"/>
      <c r="C244" s="468"/>
      <c r="D244" s="468"/>
      <c r="E244" s="470"/>
      <c r="F244" s="466"/>
      <c r="G244" s="200" t="s">
        <v>102</v>
      </c>
      <c r="H244" s="201"/>
      <c r="I244" s="202" t="str">
        <f t="shared" si="483"/>
        <v/>
      </c>
      <c r="J244" s="202" t="str">
        <f t="shared" si="483"/>
        <v/>
      </c>
      <c r="K244" s="202" t="str">
        <f t="shared" si="483"/>
        <v/>
      </c>
      <c r="L244" s="202" t="str">
        <f t="shared" si="483"/>
        <v/>
      </c>
      <c r="M244" s="202" t="str">
        <f t="shared" si="483"/>
        <v/>
      </c>
      <c r="N244" s="202" t="str">
        <f t="shared" si="483"/>
        <v/>
      </c>
      <c r="O244" s="202" t="str">
        <f t="shared" si="483"/>
        <v/>
      </c>
      <c r="P244" s="202" t="str">
        <f t="shared" si="483"/>
        <v/>
      </c>
      <c r="Q244" s="202" t="str">
        <f t="shared" si="483"/>
        <v/>
      </c>
      <c r="R244" s="202" t="str">
        <f t="shared" si="483"/>
        <v/>
      </c>
      <c r="S244" s="202" t="str">
        <f t="shared" si="483"/>
        <v/>
      </c>
      <c r="T244" s="203">
        <f t="shared" si="392"/>
        <v>0</v>
      </c>
      <c r="U244" s="204"/>
      <c r="V244" s="205" t="str">
        <f t="shared" si="484"/>
        <v/>
      </c>
      <c r="W244" s="205" t="str">
        <f t="shared" si="484"/>
        <v/>
      </c>
      <c r="X244" s="205" t="str">
        <f t="shared" si="484"/>
        <v/>
      </c>
      <c r="Y244" s="205" t="str">
        <f t="shared" si="484"/>
        <v/>
      </c>
      <c r="Z244" s="205" t="str">
        <f t="shared" si="484"/>
        <v/>
      </c>
      <c r="AA244" s="205" t="str">
        <f t="shared" si="484"/>
        <v/>
      </c>
      <c r="AB244" s="205" t="str">
        <f t="shared" si="484"/>
        <v/>
      </c>
      <c r="AC244" s="205" t="str">
        <f t="shared" si="484"/>
        <v/>
      </c>
      <c r="AD244" s="205" t="str">
        <f t="shared" si="484"/>
        <v/>
      </c>
      <c r="AE244" s="205" t="str">
        <f t="shared" si="484"/>
        <v/>
      </c>
      <c r="AF244" s="205" t="str">
        <f t="shared" si="484"/>
        <v/>
      </c>
      <c r="AG244" s="203">
        <f t="shared" si="397"/>
        <v>0</v>
      </c>
      <c r="AN244" s="15">
        <v>7</v>
      </c>
      <c r="AO244" s="15">
        <v>2</v>
      </c>
      <c r="AP244" s="15">
        <v>11</v>
      </c>
      <c r="AQ244" s="17">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15">
        <f ca="1">COUNTIF(INDIRECT("H"&amp;(ROW()+12*(($AN244-1)*3+$AO244)-ROW())/12+5):INDIRECT("S"&amp;(ROW()+12*(($AN244-1)*3+$AO244)-ROW())/12+5),AQ244)</f>
        <v>0</v>
      </c>
      <c r="AS244" s="17">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15">
        <f ca="1">COUNTIF(INDIRECT("U"&amp;(ROW()+12*(($AN244-1)*3+$AO244)-ROW())/12+5):INDIRECT("AF"&amp;(ROW()+12*(($AN244-1)*3+$AO244)-ROW())/12+5),AS244)</f>
        <v>0</v>
      </c>
      <c r="AU244" s="15">
        <f ca="1">IF(AND(AQ244+AS244&gt;0,AR244+AT244&gt;0),COUNTIF(AU$6:AU243,"&gt;0")+1,0)</f>
        <v>0</v>
      </c>
      <c r="BE244" s="15">
        <v>2</v>
      </c>
      <c r="BF244" s="15" t="s">
        <v>101</v>
      </c>
      <c r="BG244" s="18">
        <f t="shared" ref="BG244:BR244" si="488">IF(BG243+BT243&gt;$AJ$27,1,0)</f>
        <v>0</v>
      </c>
      <c r="BH244" s="18">
        <f t="shared" si="488"/>
        <v>0</v>
      </c>
      <c r="BI244" s="18">
        <f t="shared" si="488"/>
        <v>0</v>
      </c>
      <c r="BJ244" s="18">
        <f t="shared" si="488"/>
        <v>0</v>
      </c>
      <c r="BK244" s="18">
        <f t="shared" si="488"/>
        <v>0</v>
      </c>
      <c r="BL244" s="18">
        <f t="shared" si="488"/>
        <v>0</v>
      </c>
      <c r="BM244" s="18">
        <f t="shared" si="488"/>
        <v>0</v>
      </c>
      <c r="BN244" s="18">
        <f t="shared" si="488"/>
        <v>0</v>
      </c>
      <c r="BO244" s="18">
        <f t="shared" si="488"/>
        <v>0</v>
      </c>
      <c r="BP244" s="18">
        <f t="shared" si="488"/>
        <v>0</v>
      </c>
      <c r="BQ244" s="18">
        <f t="shared" si="488"/>
        <v>0</v>
      </c>
      <c r="BR244" s="18">
        <f t="shared" si="488"/>
        <v>0</v>
      </c>
      <c r="BT244" s="18"/>
      <c r="BU244" s="18"/>
      <c r="BV244" s="18"/>
      <c r="BW244" s="18"/>
      <c r="BX244" s="18"/>
      <c r="BY244" s="18"/>
      <c r="BZ244" s="18"/>
      <c r="CA244" s="18"/>
      <c r="CB244" s="18"/>
      <c r="CC244" s="18"/>
      <c r="CD244" s="18"/>
      <c r="CE244" s="18"/>
    </row>
    <row r="245" spans="1:98">
      <c r="A245" s="464"/>
      <c r="B245" s="467"/>
      <c r="C245" s="472"/>
      <c r="D245" s="473"/>
      <c r="E245" s="471"/>
      <c r="F245" s="467"/>
      <c r="G245" s="206" t="s">
        <v>551</v>
      </c>
      <c r="H245" s="207"/>
      <c r="I245" s="208"/>
      <c r="J245" s="208"/>
      <c r="K245" s="208"/>
      <c r="L245" s="208"/>
      <c r="M245" s="208"/>
      <c r="N245" s="208"/>
      <c r="O245" s="208"/>
      <c r="P245" s="208"/>
      <c r="Q245" s="208"/>
      <c r="R245" s="208"/>
      <c r="S245" s="208"/>
      <c r="T245" s="209">
        <f t="shared" si="392"/>
        <v>0</v>
      </c>
      <c r="U245" s="210"/>
      <c r="V245" s="211"/>
      <c r="W245" s="211"/>
      <c r="X245" s="211"/>
      <c r="Y245" s="211"/>
      <c r="Z245" s="211"/>
      <c r="AA245" s="211"/>
      <c r="AB245" s="211"/>
      <c r="AC245" s="211"/>
      <c r="AD245" s="211"/>
      <c r="AE245" s="211"/>
      <c r="AF245" s="211"/>
      <c r="AG245" s="209">
        <f t="shared" si="397"/>
        <v>0</v>
      </c>
      <c r="AN245" s="15">
        <v>7</v>
      </c>
      <c r="AO245" s="15">
        <v>2</v>
      </c>
      <c r="AP245" s="15">
        <v>12</v>
      </c>
      <c r="AQ245" s="17">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15">
        <f ca="1">COUNTIF(INDIRECT("H"&amp;(ROW()+12*(($AN245-1)*3+$AO245)-ROW())/12+5):INDIRECT("S"&amp;(ROW()+12*(($AN245-1)*3+$AO245)-ROW())/12+5),AQ245)</f>
        <v>0</v>
      </c>
      <c r="AS245" s="17">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15">
        <f ca="1">COUNTIF(INDIRECT("U"&amp;(ROW()+12*(($AN245-1)*3+$AO245)-ROW())/12+5):INDIRECT("AF"&amp;(ROW()+12*(($AN245-1)*3+$AO245)-ROW())/12+5),AS245)</f>
        <v>0</v>
      </c>
      <c r="AU245" s="15">
        <f ca="1">IF(AND(AQ245+AS245&gt;0,AR245+AT245&gt;0),COUNTIF(AU$6:AU244,"&gt;0")+1,0)</f>
        <v>0</v>
      </c>
      <c r="BE245" s="15">
        <v>3</v>
      </c>
      <c r="BF245" s="19"/>
      <c r="BG245" s="18"/>
      <c r="BH245" s="18"/>
      <c r="BI245" s="18"/>
      <c r="BJ245" s="18"/>
      <c r="BK245" s="18"/>
      <c r="BL245" s="18"/>
      <c r="BM245" s="18"/>
      <c r="BN245" s="18"/>
      <c r="BO245" s="18"/>
      <c r="BP245" s="18"/>
      <c r="BQ245" s="18"/>
      <c r="BR245" s="18"/>
    </row>
    <row r="246" spans="1:98">
      <c r="A246" s="462">
        <v>81</v>
      </c>
      <c r="B246" s="465"/>
      <c r="C246" s="465"/>
      <c r="D246" s="465"/>
      <c r="E246" s="469"/>
      <c r="F246" s="465"/>
      <c r="G246" s="194" t="s">
        <v>104</v>
      </c>
      <c r="H246" s="195"/>
      <c r="I246" s="196" t="str">
        <f t="shared" ref="I246:S247" si="489">IF(H246="","",H246)</f>
        <v/>
      </c>
      <c r="J246" s="196" t="str">
        <f t="shared" si="489"/>
        <v/>
      </c>
      <c r="K246" s="196" t="str">
        <f t="shared" si="489"/>
        <v/>
      </c>
      <c r="L246" s="196" t="str">
        <f t="shared" si="489"/>
        <v/>
      </c>
      <c r="M246" s="196" t="str">
        <f t="shared" si="489"/>
        <v/>
      </c>
      <c r="N246" s="196" t="str">
        <f t="shared" si="489"/>
        <v/>
      </c>
      <c r="O246" s="196" t="str">
        <f t="shared" si="489"/>
        <v/>
      </c>
      <c r="P246" s="196" t="str">
        <f t="shared" si="489"/>
        <v/>
      </c>
      <c r="Q246" s="196" t="str">
        <f t="shared" si="489"/>
        <v/>
      </c>
      <c r="R246" s="196" t="str">
        <f t="shared" si="489"/>
        <v/>
      </c>
      <c r="S246" s="196" t="str">
        <f t="shared" si="489"/>
        <v/>
      </c>
      <c r="T246" s="197">
        <f t="shared" si="392"/>
        <v>0</v>
      </c>
      <c r="U246" s="198"/>
      <c r="V246" s="199" t="str">
        <f t="shared" ref="V246:AF247" si="490">IF(U246="","",U246)</f>
        <v/>
      </c>
      <c r="W246" s="199" t="str">
        <f t="shared" si="490"/>
        <v/>
      </c>
      <c r="X246" s="199" t="str">
        <f t="shared" si="490"/>
        <v/>
      </c>
      <c r="Y246" s="199" t="str">
        <f t="shared" si="490"/>
        <v/>
      </c>
      <c r="Z246" s="199" t="str">
        <f t="shared" si="490"/>
        <v/>
      </c>
      <c r="AA246" s="199" t="str">
        <f t="shared" si="490"/>
        <v/>
      </c>
      <c r="AB246" s="199" t="str">
        <f t="shared" si="490"/>
        <v/>
      </c>
      <c r="AC246" s="199" t="str">
        <f t="shared" si="490"/>
        <v/>
      </c>
      <c r="AD246" s="199" t="str">
        <f t="shared" si="490"/>
        <v/>
      </c>
      <c r="AE246" s="199" t="str">
        <f t="shared" si="490"/>
        <v/>
      </c>
      <c r="AF246" s="199" t="str">
        <f t="shared" si="490"/>
        <v/>
      </c>
      <c r="AG246" s="197">
        <f t="shared" si="397"/>
        <v>0</v>
      </c>
      <c r="AN246" s="15">
        <v>7</v>
      </c>
      <c r="AO246" s="15">
        <v>3</v>
      </c>
      <c r="AP246" s="15">
        <v>1</v>
      </c>
      <c r="AQ246" s="17">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15">
        <f ca="1">COUNTIF(INDIRECT("H"&amp;(ROW()+12*(($AN246-1)*3+$AO246)-ROW())/12+5):INDIRECT("S"&amp;(ROW()+12*(($AN246-1)*3+$AO246)-ROW())/12+5),AQ246)</f>
        <v>0</v>
      </c>
      <c r="AS246" s="17">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15">
        <f ca="1">COUNTIF(INDIRECT("U"&amp;(ROW()+12*(($AN246-1)*3+$AO246)-ROW())/12+5):INDIRECT("AF"&amp;(ROW()+12*(($AN246-1)*3+$AO246)-ROW())/12+5),AS246)</f>
        <v>0</v>
      </c>
      <c r="AU246" s="15">
        <f ca="1">IF(AND(AQ246+AS246&gt;0,AR246+AT246&gt;0),COUNTIF(AU$6:AU245,"&gt;0")+1,0)</f>
        <v>0</v>
      </c>
      <c r="BE246" s="15">
        <v>1</v>
      </c>
      <c r="BG246" s="18">
        <f t="shared" ref="BG246:BR246" si="491">SUM(H246:H247)</f>
        <v>0</v>
      </c>
      <c r="BH246" s="18">
        <f t="shared" si="491"/>
        <v>0</v>
      </c>
      <c r="BI246" s="18">
        <f t="shared" si="491"/>
        <v>0</v>
      </c>
      <c r="BJ246" s="18">
        <f t="shared" si="491"/>
        <v>0</v>
      </c>
      <c r="BK246" s="18">
        <f t="shared" si="491"/>
        <v>0</v>
      </c>
      <c r="BL246" s="18">
        <f t="shared" si="491"/>
        <v>0</v>
      </c>
      <c r="BM246" s="18">
        <f t="shared" si="491"/>
        <v>0</v>
      </c>
      <c r="BN246" s="18">
        <f t="shared" si="491"/>
        <v>0</v>
      </c>
      <c r="BO246" s="18">
        <f t="shared" si="491"/>
        <v>0</v>
      </c>
      <c r="BP246" s="18">
        <f t="shared" si="491"/>
        <v>0</v>
      </c>
      <c r="BQ246" s="18">
        <f t="shared" si="491"/>
        <v>0</v>
      </c>
      <c r="BR246" s="18">
        <f t="shared" si="491"/>
        <v>0</v>
      </c>
      <c r="BT246" s="18">
        <f t="shared" ref="BT246:CE246" si="492">SUM(U246:U247)</f>
        <v>0</v>
      </c>
      <c r="BU246" s="18">
        <f t="shared" si="492"/>
        <v>0</v>
      </c>
      <c r="BV246" s="18">
        <f t="shared" si="492"/>
        <v>0</v>
      </c>
      <c r="BW246" s="18">
        <f t="shared" si="492"/>
        <v>0</v>
      </c>
      <c r="BX246" s="18">
        <f t="shared" si="492"/>
        <v>0</v>
      </c>
      <c r="BY246" s="18">
        <f t="shared" si="492"/>
        <v>0</v>
      </c>
      <c r="BZ246" s="18">
        <f t="shared" si="492"/>
        <v>0</v>
      </c>
      <c r="CA246" s="18">
        <f t="shared" si="492"/>
        <v>0</v>
      </c>
      <c r="CB246" s="18">
        <f t="shared" si="492"/>
        <v>0</v>
      </c>
      <c r="CC246" s="18">
        <f t="shared" si="492"/>
        <v>0</v>
      </c>
      <c r="CD246" s="18">
        <f t="shared" si="492"/>
        <v>0</v>
      </c>
      <c r="CE246" s="18">
        <f t="shared" si="492"/>
        <v>0</v>
      </c>
      <c r="CH246" s="19" t="s">
        <v>103</v>
      </c>
      <c r="CI246" s="18">
        <f t="shared" ref="CI246:CT246" si="493">IF(OR($D246="副園長",$D246="教頭",$D246="主任保育士",$D246="主幹教諭",$D246="主幹保育教諭"),0,BG246)</f>
        <v>0</v>
      </c>
      <c r="CJ246" s="18">
        <f t="shared" si="493"/>
        <v>0</v>
      </c>
      <c r="CK246" s="18">
        <f t="shared" si="493"/>
        <v>0</v>
      </c>
      <c r="CL246" s="18">
        <f t="shared" si="493"/>
        <v>0</v>
      </c>
      <c r="CM246" s="18">
        <f t="shared" si="493"/>
        <v>0</v>
      </c>
      <c r="CN246" s="18">
        <f t="shared" si="493"/>
        <v>0</v>
      </c>
      <c r="CO246" s="18">
        <f t="shared" si="493"/>
        <v>0</v>
      </c>
      <c r="CP246" s="18">
        <f t="shared" si="493"/>
        <v>0</v>
      </c>
      <c r="CQ246" s="18">
        <f t="shared" si="493"/>
        <v>0</v>
      </c>
      <c r="CR246" s="18">
        <f t="shared" si="493"/>
        <v>0</v>
      </c>
      <c r="CS246" s="18">
        <f t="shared" si="493"/>
        <v>0</v>
      </c>
      <c r="CT246" s="18">
        <f t="shared" si="493"/>
        <v>0</v>
      </c>
    </row>
    <row r="247" spans="1:98">
      <c r="A247" s="463"/>
      <c r="B247" s="466"/>
      <c r="C247" s="468"/>
      <c r="D247" s="468"/>
      <c r="E247" s="470"/>
      <c r="F247" s="466"/>
      <c r="G247" s="200" t="s">
        <v>102</v>
      </c>
      <c r="H247" s="201"/>
      <c r="I247" s="202" t="str">
        <f t="shared" si="489"/>
        <v/>
      </c>
      <c r="J247" s="202" t="str">
        <f t="shared" si="489"/>
        <v/>
      </c>
      <c r="K247" s="202" t="str">
        <f t="shared" si="489"/>
        <v/>
      </c>
      <c r="L247" s="202" t="str">
        <f t="shared" si="489"/>
        <v/>
      </c>
      <c r="M247" s="202" t="str">
        <f t="shared" si="489"/>
        <v/>
      </c>
      <c r="N247" s="202" t="str">
        <f t="shared" si="489"/>
        <v/>
      </c>
      <c r="O247" s="202" t="str">
        <f t="shared" si="489"/>
        <v/>
      </c>
      <c r="P247" s="202" t="str">
        <f t="shared" si="489"/>
        <v/>
      </c>
      <c r="Q247" s="202" t="str">
        <f t="shared" si="489"/>
        <v/>
      </c>
      <c r="R247" s="202" t="str">
        <f t="shared" si="489"/>
        <v/>
      </c>
      <c r="S247" s="202" t="str">
        <f t="shared" si="489"/>
        <v/>
      </c>
      <c r="T247" s="203">
        <f t="shared" si="392"/>
        <v>0</v>
      </c>
      <c r="U247" s="204"/>
      <c r="V247" s="205" t="str">
        <f t="shared" si="490"/>
        <v/>
      </c>
      <c r="W247" s="205" t="str">
        <f t="shared" si="490"/>
        <v/>
      </c>
      <c r="X247" s="205" t="str">
        <f t="shared" si="490"/>
        <v/>
      </c>
      <c r="Y247" s="205" t="str">
        <f t="shared" si="490"/>
        <v/>
      </c>
      <c r="Z247" s="205" t="str">
        <f t="shared" si="490"/>
        <v/>
      </c>
      <c r="AA247" s="205" t="str">
        <f t="shared" si="490"/>
        <v/>
      </c>
      <c r="AB247" s="205" t="str">
        <f t="shared" si="490"/>
        <v/>
      </c>
      <c r="AC247" s="205" t="str">
        <f t="shared" si="490"/>
        <v/>
      </c>
      <c r="AD247" s="205" t="str">
        <f t="shared" si="490"/>
        <v/>
      </c>
      <c r="AE247" s="205" t="str">
        <f t="shared" si="490"/>
        <v/>
      </c>
      <c r="AF247" s="205" t="str">
        <f t="shared" si="490"/>
        <v/>
      </c>
      <c r="AG247" s="203">
        <f t="shared" si="397"/>
        <v>0</v>
      </c>
      <c r="AN247" s="15">
        <v>7</v>
      </c>
      <c r="AO247" s="15">
        <v>3</v>
      </c>
      <c r="AP247" s="15">
        <v>2</v>
      </c>
      <c r="AQ247" s="17">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15">
        <f ca="1">COUNTIF(INDIRECT("H"&amp;(ROW()+12*(($AN247-1)*3+$AO247)-ROW())/12+5):INDIRECT("S"&amp;(ROW()+12*(($AN247-1)*3+$AO247)-ROW())/12+5),AQ247)</f>
        <v>0</v>
      </c>
      <c r="AS247" s="17">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15">
        <f ca="1">COUNTIF(INDIRECT("U"&amp;(ROW()+12*(($AN247-1)*3+$AO247)-ROW())/12+5):INDIRECT("AF"&amp;(ROW()+12*(($AN247-1)*3+$AO247)-ROW())/12+5),AS247)</f>
        <v>0</v>
      </c>
      <c r="AU247" s="15">
        <f ca="1">IF(AND(AQ247+AS247&gt;0,AR247+AT247&gt;0),COUNTIF(AU$6:AU246,"&gt;0")+1,0)</f>
        <v>0</v>
      </c>
      <c r="BE247" s="15">
        <v>2</v>
      </c>
      <c r="BF247" s="15" t="s">
        <v>101</v>
      </c>
      <c r="BG247" s="18">
        <f t="shared" ref="BG247:BR247" si="494">IF(BG246+BT246&gt;$AJ$27,1,0)</f>
        <v>0</v>
      </c>
      <c r="BH247" s="18">
        <f t="shared" si="494"/>
        <v>0</v>
      </c>
      <c r="BI247" s="18">
        <f t="shared" si="494"/>
        <v>0</v>
      </c>
      <c r="BJ247" s="18">
        <f t="shared" si="494"/>
        <v>0</v>
      </c>
      <c r="BK247" s="18">
        <f t="shared" si="494"/>
        <v>0</v>
      </c>
      <c r="BL247" s="18">
        <f t="shared" si="494"/>
        <v>0</v>
      </c>
      <c r="BM247" s="18">
        <f t="shared" si="494"/>
        <v>0</v>
      </c>
      <c r="BN247" s="18">
        <f t="shared" si="494"/>
        <v>0</v>
      </c>
      <c r="BO247" s="18">
        <f t="shared" si="494"/>
        <v>0</v>
      </c>
      <c r="BP247" s="18">
        <f t="shared" si="494"/>
        <v>0</v>
      </c>
      <c r="BQ247" s="18">
        <f t="shared" si="494"/>
        <v>0</v>
      </c>
      <c r="BR247" s="18">
        <f t="shared" si="494"/>
        <v>0</v>
      </c>
      <c r="BT247" s="18"/>
      <c r="BU247" s="18"/>
      <c r="BV247" s="18"/>
      <c r="BW247" s="18"/>
      <c r="BX247" s="18"/>
      <c r="BY247" s="18"/>
      <c r="BZ247" s="18"/>
      <c r="CA247" s="18"/>
      <c r="CB247" s="18"/>
      <c r="CC247" s="18"/>
      <c r="CD247" s="18"/>
      <c r="CE247" s="18"/>
    </row>
    <row r="248" spans="1:98">
      <c r="A248" s="464"/>
      <c r="B248" s="467"/>
      <c r="C248" s="472"/>
      <c r="D248" s="473"/>
      <c r="E248" s="471"/>
      <c r="F248" s="467"/>
      <c r="G248" s="206" t="s">
        <v>551</v>
      </c>
      <c r="H248" s="207"/>
      <c r="I248" s="208"/>
      <c r="J248" s="208"/>
      <c r="K248" s="208"/>
      <c r="L248" s="208"/>
      <c r="M248" s="208"/>
      <c r="N248" s="208"/>
      <c r="O248" s="208"/>
      <c r="P248" s="208"/>
      <c r="Q248" s="208"/>
      <c r="R248" s="208"/>
      <c r="S248" s="208"/>
      <c r="T248" s="209">
        <f t="shared" si="392"/>
        <v>0</v>
      </c>
      <c r="U248" s="210"/>
      <c r="V248" s="211"/>
      <c r="W248" s="211"/>
      <c r="X248" s="211"/>
      <c r="Y248" s="211"/>
      <c r="Z248" s="211"/>
      <c r="AA248" s="211"/>
      <c r="AB248" s="211"/>
      <c r="AC248" s="211"/>
      <c r="AD248" s="211"/>
      <c r="AE248" s="211"/>
      <c r="AF248" s="211"/>
      <c r="AG248" s="209">
        <f t="shared" si="397"/>
        <v>0</v>
      </c>
      <c r="AN248" s="15">
        <v>7</v>
      </c>
      <c r="AO248" s="15">
        <v>3</v>
      </c>
      <c r="AP248" s="15">
        <v>3</v>
      </c>
      <c r="AQ248" s="17">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15">
        <f ca="1">COUNTIF(INDIRECT("H"&amp;(ROW()+12*(($AN248-1)*3+$AO248)-ROW())/12+5):INDIRECT("S"&amp;(ROW()+12*(($AN248-1)*3+$AO248)-ROW())/12+5),AQ248)</f>
        <v>0</v>
      </c>
      <c r="AS248" s="17">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15">
        <f ca="1">COUNTIF(INDIRECT("U"&amp;(ROW()+12*(($AN248-1)*3+$AO248)-ROW())/12+5):INDIRECT("AF"&amp;(ROW()+12*(($AN248-1)*3+$AO248)-ROW())/12+5),AS248)</f>
        <v>0</v>
      </c>
      <c r="AU248" s="15">
        <f ca="1">IF(AND(AQ248+AS248&gt;0,AR248+AT248&gt;0),COUNTIF(AU$6:AU247,"&gt;0")+1,0)</f>
        <v>0</v>
      </c>
      <c r="BE248" s="15">
        <v>3</v>
      </c>
      <c r="BF248" s="19"/>
      <c r="BG248" s="18"/>
      <c r="BH248" s="18"/>
      <c r="BI248" s="18"/>
      <c r="BJ248" s="18"/>
      <c r="BK248" s="18"/>
      <c r="BL248" s="18"/>
      <c r="BM248" s="18"/>
      <c r="BN248" s="18"/>
      <c r="BO248" s="18"/>
      <c r="BP248" s="18"/>
      <c r="BQ248" s="18"/>
      <c r="BR248" s="18"/>
      <c r="BT248" s="18"/>
      <c r="BU248" s="18"/>
      <c r="BV248" s="18"/>
      <c r="BW248" s="18"/>
      <c r="BX248" s="18"/>
      <c r="BY248" s="18"/>
      <c r="BZ248" s="18"/>
      <c r="CA248" s="18"/>
      <c r="CB248" s="18"/>
      <c r="CC248" s="18"/>
      <c r="CD248" s="18"/>
      <c r="CE248" s="18"/>
    </row>
    <row r="249" spans="1:98">
      <c r="A249" s="462">
        <v>82</v>
      </c>
      <c r="B249" s="465"/>
      <c r="C249" s="465"/>
      <c r="D249" s="465"/>
      <c r="E249" s="469"/>
      <c r="F249" s="465"/>
      <c r="G249" s="194" t="s">
        <v>104</v>
      </c>
      <c r="H249" s="195"/>
      <c r="I249" s="196" t="str">
        <f t="shared" ref="I249:S250" si="495">IF(H249="","",H249)</f>
        <v/>
      </c>
      <c r="J249" s="196" t="str">
        <f t="shared" si="495"/>
        <v/>
      </c>
      <c r="K249" s="196" t="str">
        <f t="shared" si="495"/>
        <v/>
      </c>
      <c r="L249" s="196" t="str">
        <f t="shared" si="495"/>
        <v/>
      </c>
      <c r="M249" s="196" t="str">
        <f t="shared" si="495"/>
        <v/>
      </c>
      <c r="N249" s="196" t="str">
        <f t="shared" si="495"/>
        <v/>
      </c>
      <c r="O249" s="196" t="str">
        <f t="shared" si="495"/>
        <v/>
      </c>
      <c r="P249" s="196" t="str">
        <f t="shared" si="495"/>
        <v/>
      </c>
      <c r="Q249" s="196" t="str">
        <f t="shared" si="495"/>
        <v/>
      </c>
      <c r="R249" s="196" t="str">
        <f t="shared" si="495"/>
        <v/>
      </c>
      <c r="S249" s="196" t="str">
        <f t="shared" si="495"/>
        <v/>
      </c>
      <c r="T249" s="197">
        <f t="shared" si="392"/>
        <v>0</v>
      </c>
      <c r="U249" s="198"/>
      <c r="V249" s="199" t="str">
        <f t="shared" ref="V249:AF250" si="496">IF(U249="","",U249)</f>
        <v/>
      </c>
      <c r="W249" s="199" t="str">
        <f t="shared" si="496"/>
        <v/>
      </c>
      <c r="X249" s="199" t="str">
        <f t="shared" si="496"/>
        <v/>
      </c>
      <c r="Y249" s="199" t="str">
        <f t="shared" si="496"/>
        <v/>
      </c>
      <c r="Z249" s="199" t="str">
        <f t="shared" si="496"/>
        <v/>
      </c>
      <c r="AA249" s="199" t="str">
        <f t="shared" si="496"/>
        <v/>
      </c>
      <c r="AB249" s="199" t="str">
        <f t="shared" si="496"/>
        <v/>
      </c>
      <c r="AC249" s="199" t="str">
        <f t="shared" si="496"/>
        <v/>
      </c>
      <c r="AD249" s="199" t="str">
        <f t="shared" si="496"/>
        <v/>
      </c>
      <c r="AE249" s="199" t="str">
        <f t="shared" si="496"/>
        <v/>
      </c>
      <c r="AF249" s="199" t="str">
        <f t="shared" si="496"/>
        <v/>
      </c>
      <c r="AG249" s="197">
        <f t="shared" si="397"/>
        <v>0</v>
      </c>
      <c r="AN249" s="15">
        <v>7</v>
      </c>
      <c r="AO249" s="15">
        <v>3</v>
      </c>
      <c r="AP249" s="15">
        <v>4</v>
      </c>
      <c r="AQ249" s="17">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15">
        <f ca="1">COUNTIF(INDIRECT("H"&amp;(ROW()+12*(($AN249-1)*3+$AO249)-ROW())/12+5):INDIRECT("S"&amp;(ROW()+12*(($AN249-1)*3+$AO249)-ROW())/12+5),AQ249)</f>
        <v>0</v>
      </c>
      <c r="AS249" s="17">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15">
        <f ca="1">COUNTIF(INDIRECT("U"&amp;(ROW()+12*(($AN249-1)*3+$AO249)-ROW())/12+5):INDIRECT("AF"&amp;(ROW()+12*(($AN249-1)*3+$AO249)-ROW())/12+5),AS249)</f>
        <v>0</v>
      </c>
      <c r="AU249" s="15">
        <f ca="1">IF(AND(AQ249+AS249&gt;0,AR249+AT249&gt;0),COUNTIF(AU$6:AU248,"&gt;0")+1,0)</f>
        <v>0</v>
      </c>
      <c r="BE249" s="15">
        <v>1</v>
      </c>
      <c r="BG249" s="18">
        <f t="shared" ref="BG249:BR249" si="497">SUM(H249:H250)</f>
        <v>0</v>
      </c>
      <c r="BH249" s="18">
        <f t="shared" si="497"/>
        <v>0</v>
      </c>
      <c r="BI249" s="18">
        <f t="shared" si="497"/>
        <v>0</v>
      </c>
      <c r="BJ249" s="18">
        <f t="shared" si="497"/>
        <v>0</v>
      </c>
      <c r="BK249" s="18">
        <f t="shared" si="497"/>
        <v>0</v>
      </c>
      <c r="BL249" s="18">
        <f t="shared" si="497"/>
        <v>0</v>
      </c>
      <c r="BM249" s="18">
        <f t="shared" si="497"/>
        <v>0</v>
      </c>
      <c r="BN249" s="18">
        <f t="shared" si="497"/>
        <v>0</v>
      </c>
      <c r="BO249" s="18">
        <f t="shared" si="497"/>
        <v>0</v>
      </c>
      <c r="BP249" s="18">
        <f t="shared" si="497"/>
        <v>0</v>
      </c>
      <c r="BQ249" s="18">
        <f t="shared" si="497"/>
        <v>0</v>
      </c>
      <c r="BR249" s="18">
        <f t="shared" si="497"/>
        <v>0</v>
      </c>
      <c r="BT249" s="18">
        <f t="shared" ref="BT249:CE249" si="498">SUM(U249:U250)</f>
        <v>0</v>
      </c>
      <c r="BU249" s="18">
        <f t="shared" si="498"/>
        <v>0</v>
      </c>
      <c r="BV249" s="18">
        <f t="shared" si="498"/>
        <v>0</v>
      </c>
      <c r="BW249" s="18">
        <f t="shared" si="498"/>
        <v>0</v>
      </c>
      <c r="BX249" s="18">
        <f t="shared" si="498"/>
        <v>0</v>
      </c>
      <c r="BY249" s="18">
        <f t="shared" si="498"/>
        <v>0</v>
      </c>
      <c r="BZ249" s="18">
        <f t="shared" si="498"/>
        <v>0</v>
      </c>
      <c r="CA249" s="18">
        <f t="shared" si="498"/>
        <v>0</v>
      </c>
      <c r="CB249" s="18">
        <f t="shared" si="498"/>
        <v>0</v>
      </c>
      <c r="CC249" s="18">
        <f t="shared" si="498"/>
        <v>0</v>
      </c>
      <c r="CD249" s="18">
        <f t="shared" si="498"/>
        <v>0</v>
      </c>
      <c r="CE249" s="18">
        <f t="shared" si="498"/>
        <v>0</v>
      </c>
      <c r="CH249" s="19" t="s">
        <v>103</v>
      </c>
      <c r="CI249" s="18">
        <f t="shared" ref="CI249:CT249" si="499">IF(OR($D249="副園長",$D249="教頭",$D249="主任保育士",$D249="主幹教諭",$D249="主幹保育教諭"),0,BG249)</f>
        <v>0</v>
      </c>
      <c r="CJ249" s="18">
        <f t="shared" si="499"/>
        <v>0</v>
      </c>
      <c r="CK249" s="18">
        <f t="shared" si="499"/>
        <v>0</v>
      </c>
      <c r="CL249" s="18">
        <f t="shared" si="499"/>
        <v>0</v>
      </c>
      <c r="CM249" s="18">
        <f t="shared" si="499"/>
        <v>0</v>
      </c>
      <c r="CN249" s="18">
        <f t="shared" si="499"/>
        <v>0</v>
      </c>
      <c r="CO249" s="18">
        <f t="shared" si="499"/>
        <v>0</v>
      </c>
      <c r="CP249" s="18">
        <f t="shared" si="499"/>
        <v>0</v>
      </c>
      <c r="CQ249" s="18">
        <f t="shared" si="499"/>
        <v>0</v>
      </c>
      <c r="CR249" s="18">
        <f t="shared" si="499"/>
        <v>0</v>
      </c>
      <c r="CS249" s="18">
        <f t="shared" si="499"/>
        <v>0</v>
      </c>
      <c r="CT249" s="18">
        <f t="shared" si="499"/>
        <v>0</v>
      </c>
    </row>
    <row r="250" spans="1:98">
      <c r="A250" s="463"/>
      <c r="B250" s="466"/>
      <c r="C250" s="468"/>
      <c r="D250" s="468"/>
      <c r="E250" s="470"/>
      <c r="F250" s="466"/>
      <c r="G250" s="200" t="s">
        <v>102</v>
      </c>
      <c r="H250" s="201"/>
      <c r="I250" s="202" t="str">
        <f t="shared" si="495"/>
        <v/>
      </c>
      <c r="J250" s="202" t="str">
        <f t="shared" si="495"/>
        <v/>
      </c>
      <c r="K250" s="202" t="str">
        <f t="shared" si="495"/>
        <v/>
      </c>
      <c r="L250" s="202" t="str">
        <f t="shared" si="495"/>
        <v/>
      </c>
      <c r="M250" s="202" t="str">
        <f t="shared" si="495"/>
        <v/>
      </c>
      <c r="N250" s="202" t="str">
        <f t="shared" si="495"/>
        <v/>
      </c>
      <c r="O250" s="202" t="str">
        <f t="shared" si="495"/>
        <v/>
      </c>
      <c r="P250" s="202" t="str">
        <f t="shared" si="495"/>
        <v/>
      </c>
      <c r="Q250" s="202" t="str">
        <f t="shared" si="495"/>
        <v/>
      </c>
      <c r="R250" s="202" t="str">
        <f t="shared" si="495"/>
        <v/>
      </c>
      <c r="S250" s="202" t="str">
        <f t="shared" si="495"/>
        <v/>
      </c>
      <c r="T250" s="203">
        <f t="shared" si="392"/>
        <v>0</v>
      </c>
      <c r="U250" s="204"/>
      <c r="V250" s="205" t="str">
        <f t="shared" si="496"/>
        <v/>
      </c>
      <c r="W250" s="205" t="str">
        <f t="shared" si="496"/>
        <v/>
      </c>
      <c r="X250" s="205" t="str">
        <f t="shared" si="496"/>
        <v/>
      </c>
      <c r="Y250" s="205" t="str">
        <f t="shared" si="496"/>
        <v/>
      </c>
      <c r="Z250" s="205" t="str">
        <f t="shared" si="496"/>
        <v/>
      </c>
      <c r="AA250" s="205" t="str">
        <f t="shared" si="496"/>
        <v/>
      </c>
      <c r="AB250" s="205" t="str">
        <f t="shared" si="496"/>
        <v/>
      </c>
      <c r="AC250" s="205" t="str">
        <f t="shared" si="496"/>
        <v/>
      </c>
      <c r="AD250" s="205" t="str">
        <f t="shared" si="496"/>
        <v/>
      </c>
      <c r="AE250" s="205" t="str">
        <f t="shared" si="496"/>
        <v/>
      </c>
      <c r="AF250" s="205" t="str">
        <f t="shared" si="496"/>
        <v/>
      </c>
      <c r="AG250" s="203">
        <f t="shared" si="397"/>
        <v>0</v>
      </c>
      <c r="AN250" s="15">
        <v>7</v>
      </c>
      <c r="AO250" s="15">
        <v>3</v>
      </c>
      <c r="AP250" s="15">
        <v>5</v>
      </c>
      <c r="AQ250" s="17">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15">
        <f ca="1">COUNTIF(INDIRECT("H"&amp;(ROW()+12*(($AN250-1)*3+$AO250)-ROW())/12+5):INDIRECT("S"&amp;(ROW()+12*(($AN250-1)*3+$AO250)-ROW())/12+5),AQ250)</f>
        <v>0</v>
      </c>
      <c r="AS250" s="17">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15">
        <f ca="1">COUNTIF(INDIRECT("U"&amp;(ROW()+12*(($AN250-1)*3+$AO250)-ROW())/12+5):INDIRECT("AF"&amp;(ROW()+12*(($AN250-1)*3+$AO250)-ROW())/12+5),AS250)</f>
        <v>0</v>
      </c>
      <c r="AU250" s="15">
        <f ca="1">IF(AND(AQ250+AS250&gt;0,AR250+AT250&gt;0),COUNTIF(AU$6:AU249,"&gt;0")+1,0)</f>
        <v>0</v>
      </c>
      <c r="BE250" s="15">
        <v>2</v>
      </c>
      <c r="BF250" s="15" t="s">
        <v>101</v>
      </c>
      <c r="BG250" s="18">
        <f t="shared" ref="BG250:BR250" si="500">IF(BG249+BT249&gt;$AJ$27,1,0)</f>
        <v>0</v>
      </c>
      <c r="BH250" s="18">
        <f t="shared" si="500"/>
        <v>0</v>
      </c>
      <c r="BI250" s="18">
        <f t="shared" si="500"/>
        <v>0</v>
      </c>
      <c r="BJ250" s="18">
        <f t="shared" si="500"/>
        <v>0</v>
      </c>
      <c r="BK250" s="18">
        <f t="shared" si="500"/>
        <v>0</v>
      </c>
      <c r="BL250" s="18">
        <f t="shared" si="500"/>
        <v>0</v>
      </c>
      <c r="BM250" s="18">
        <f t="shared" si="500"/>
        <v>0</v>
      </c>
      <c r="BN250" s="18">
        <f t="shared" si="500"/>
        <v>0</v>
      </c>
      <c r="BO250" s="18">
        <f t="shared" si="500"/>
        <v>0</v>
      </c>
      <c r="BP250" s="18">
        <f t="shared" si="500"/>
        <v>0</v>
      </c>
      <c r="BQ250" s="18">
        <f t="shared" si="500"/>
        <v>0</v>
      </c>
      <c r="BR250" s="18">
        <f t="shared" si="500"/>
        <v>0</v>
      </c>
      <c r="BT250" s="18"/>
      <c r="BU250" s="18"/>
      <c r="BV250" s="18"/>
      <c r="BW250" s="18"/>
      <c r="BX250" s="18"/>
      <c r="BY250" s="18"/>
      <c r="BZ250" s="18"/>
      <c r="CA250" s="18"/>
      <c r="CB250" s="18"/>
      <c r="CC250" s="18"/>
      <c r="CD250" s="18"/>
      <c r="CE250" s="18"/>
    </row>
    <row r="251" spans="1:98">
      <c r="A251" s="464"/>
      <c r="B251" s="467"/>
      <c r="C251" s="472"/>
      <c r="D251" s="473"/>
      <c r="E251" s="471"/>
      <c r="F251" s="467"/>
      <c r="G251" s="206" t="s">
        <v>551</v>
      </c>
      <c r="H251" s="207"/>
      <c r="I251" s="208"/>
      <c r="J251" s="208"/>
      <c r="K251" s="208"/>
      <c r="L251" s="208"/>
      <c r="M251" s="208"/>
      <c r="N251" s="208"/>
      <c r="O251" s="208"/>
      <c r="P251" s="208"/>
      <c r="Q251" s="208"/>
      <c r="R251" s="208"/>
      <c r="S251" s="208"/>
      <c r="T251" s="209">
        <f t="shared" si="392"/>
        <v>0</v>
      </c>
      <c r="U251" s="210"/>
      <c r="V251" s="211"/>
      <c r="W251" s="211"/>
      <c r="X251" s="211"/>
      <c r="Y251" s="211"/>
      <c r="Z251" s="211"/>
      <c r="AA251" s="211"/>
      <c r="AB251" s="211"/>
      <c r="AC251" s="211"/>
      <c r="AD251" s="211"/>
      <c r="AE251" s="211"/>
      <c r="AF251" s="211"/>
      <c r="AG251" s="209">
        <f t="shared" si="397"/>
        <v>0</v>
      </c>
      <c r="AN251" s="15">
        <v>7</v>
      </c>
      <c r="AO251" s="15">
        <v>3</v>
      </c>
      <c r="AP251" s="15">
        <v>6</v>
      </c>
      <c r="AQ251" s="17">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15">
        <f ca="1">COUNTIF(INDIRECT("H"&amp;(ROW()+12*(($AN251-1)*3+$AO251)-ROW())/12+5):INDIRECT("S"&amp;(ROW()+12*(($AN251-1)*3+$AO251)-ROW())/12+5),AQ251)</f>
        <v>0</v>
      </c>
      <c r="AS251" s="17">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15">
        <f ca="1">COUNTIF(INDIRECT("U"&amp;(ROW()+12*(($AN251-1)*3+$AO251)-ROW())/12+5):INDIRECT("AF"&amp;(ROW()+12*(($AN251-1)*3+$AO251)-ROW())/12+5),AS251)</f>
        <v>0</v>
      </c>
      <c r="AU251" s="15">
        <f ca="1">IF(AND(AQ251+AS251&gt;0,AR251+AT251&gt;0),COUNTIF(AU$6:AU250,"&gt;0")+1,0)</f>
        <v>0</v>
      </c>
      <c r="BE251" s="15">
        <v>3</v>
      </c>
      <c r="BF251" s="19"/>
      <c r="BG251" s="18"/>
      <c r="BH251" s="18"/>
      <c r="BI251" s="18"/>
      <c r="BJ251" s="18"/>
      <c r="BK251" s="18"/>
      <c r="BL251" s="18"/>
      <c r="BM251" s="18"/>
      <c r="BN251" s="18"/>
      <c r="BO251" s="18"/>
      <c r="BP251" s="18"/>
      <c r="BQ251" s="18"/>
      <c r="BR251" s="18"/>
      <c r="BT251" s="18"/>
      <c r="BU251" s="18"/>
      <c r="BV251" s="18"/>
      <c r="BW251" s="18"/>
      <c r="BX251" s="18"/>
      <c r="BY251" s="18"/>
      <c r="BZ251" s="18"/>
      <c r="CA251" s="18"/>
      <c r="CB251" s="18"/>
      <c r="CC251" s="18"/>
      <c r="CD251" s="18"/>
      <c r="CE251" s="18"/>
    </row>
    <row r="252" spans="1:98">
      <c r="A252" s="462">
        <v>83</v>
      </c>
      <c r="B252" s="465"/>
      <c r="C252" s="465"/>
      <c r="D252" s="465"/>
      <c r="E252" s="469"/>
      <c r="F252" s="465"/>
      <c r="G252" s="194" t="s">
        <v>104</v>
      </c>
      <c r="H252" s="195"/>
      <c r="I252" s="196" t="str">
        <f t="shared" ref="I252:S253" si="501">IF(H252="","",H252)</f>
        <v/>
      </c>
      <c r="J252" s="196" t="str">
        <f t="shared" si="501"/>
        <v/>
      </c>
      <c r="K252" s="196" t="str">
        <f t="shared" si="501"/>
        <v/>
      </c>
      <c r="L252" s="196" t="str">
        <f t="shared" si="501"/>
        <v/>
      </c>
      <c r="M252" s="196" t="str">
        <f t="shared" si="501"/>
        <v/>
      </c>
      <c r="N252" s="196" t="str">
        <f t="shared" si="501"/>
        <v/>
      </c>
      <c r="O252" s="196" t="str">
        <f t="shared" si="501"/>
        <v/>
      </c>
      <c r="P252" s="196" t="str">
        <f t="shared" si="501"/>
        <v/>
      </c>
      <c r="Q252" s="196" t="str">
        <f t="shared" si="501"/>
        <v/>
      </c>
      <c r="R252" s="196" t="str">
        <f t="shared" si="501"/>
        <v/>
      </c>
      <c r="S252" s="196" t="str">
        <f t="shared" si="501"/>
        <v/>
      </c>
      <c r="T252" s="197">
        <f t="shared" si="392"/>
        <v>0</v>
      </c>
      <c r="U252" s="198"/>
      <c r="V252" s="199" t="str">
        <f t="shared" ref="V252:AF253" si="502">IF(U252="","",U252)</f>
        <v/>
      </c>
      <c r="W252" s="199" t="str">
        <f t="shared" si="502"/>
        <v/>
      </c>
      <c r="X252" s="199" t="str">
        <f t="shared" si="502"/>
        <v/>
      </c>
      <c r="Y252" s="199" t="str">
        <f t="shared" si="502"/>
        <v/>
      </c>
      <c r="Z252" s="199" t="str">
        <f t="shared" si="502"/>
        <v/>
      </c>
      <c r="AA252" s="199" t="str">
        <f t="shared" si="502"/>
        <v/>
      </c>
      <c r="AB252" s="199" t="str">
        <f t="shared" si="502"/>
        <v/>
      </c>
      <c r="AC252" s="199" t="str">
        <f t="shared" si="502"/>
        <v/>
      </c>
      <c r="AD252" s="199" t="str">
        <f t="shared" si="502"/>
        <v/>
      </c>
      <c r="AE252" s="199" t="str">
        <f t="shared" si="502"/>
        <v/>
      </c>
      <c r="AF252" s="199" t="str">
        <f t="shared" si="502"/>
        <v/>
      </c>
      <c r="AG252" s="197">
        <f t="shared" si="397"/>
        <v>0</v>
      </c>
      <c r="AN252" s="15">
        <v>7</v>
      </c>
      <c r="AO252" s="15">
        <v>3</v>
      </c>
      <c r="AP252" s="15">
        <v>7</v>
      </c>
      <c r="AQ252" s="17">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15">
        <f ca="1">COUNTIF(INDIRECT("H"&amp;(ROW()+12*(($AN252-1)*3+$AO252)-ROW())/12+5):INDIRECT("S"&amp;(ROW()+12*(($AN252-1)*3+$AO252)-ROW())/12+5),AQ252)</f>
        <v>0</v>
      </c>
      <c r="AS252" s="17">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15">
        <f ca="1">COUNTIF(INDIRECT("U"&amp;(ROW()+12*(($AN252-1)*3+$AO252)-ROW())/12+5):INDIRECT("AF"&amp;(ROW()+12*(($AN252-1)*3+$AO252)-ROW())/12+5),AS252)</f>
        <v>0</v>
      </c>
      <c r="AU252" s="15">
        <f ca="1">IF(AND(AQ252+AS252&gt;0,AR252+AT252&gt;0),COUNTIF(AU$6:AU251,"&gt;0")+1,0)</f>
        <v>0</v>
      </c>
      <c r="BE252" s="15">
        <v>1</v>
      </c>
      <c r="BG252" s="18">
        <f t="shared" ref="BG252:BR252" si="503">SUM(H252:H253)</f>
        <v>0</v>
      </c>
      <c r="BH252" s="18">
        <f t="shared" si="503"/>
        <v>0</v>
      </c>
      <c r="BI252" s="18">
        <f t="shared" si="503"/>
        <v>0</v>
      </c>
      <c r="BJ252" s="18">
        <f t="shared" si="503"/>
        <v>0</v>
      </c>
      <c r="BK252" s="18">
        <f t="shared" si="503"/>
        <v>0</v>
      </c>
      <c r="BL252" s="18">
        <f t="shared" si="503"/>
        <v>0</v>
      </c>
      <c r="BM252" s="18">
        <f t="shared" si="503"/>
        <v>0</v>
      </c>
      <c r="BN252" s="18">
        <f t="shared" si="503"/>
        <v>0</v>
      </c>
      <c r="BO252" s="18">
        <f t="shared" si="503"/>
        <v>0</v>
      </c>
      <c r="BP252" s="18">
        <f t="shared" si="503"/>
        <v>0</v>
      </c>
      <c r="BQ252" s="18">
        <f t="shared" si="503"/>
        <v>0</v>
      </c>
      <c r="BR252" s="18">
        <f t="shared" si="503"/>
        <v>0</v>
      </c>
      <c r="BT252" s="18">
        <f t="shared" ref="BT252:CE252" si="504">SUM(U252:U253)</f>
        <v>0</v>
      </c>
      <c r="BU252" s="18">
        <f t="shared" si="504"/>
        <v>0</v>
      </c>
      <c r="BV252" s="18">
        <f t="shared" si="504"/>
        <v>0</v>
      </c>
      <c r="BW252" s="18">
        <f t="shared" si="504"/>
        <v>0</v>
      </c>
      <c r="BX252" s="18">
        <f t="shared" si="504"/>
        <v>0</v>
      </c>
      <c r="BY252" s="18">
        <f t="shared" si="504"/>
        <v>0</v>
      </c>
      <c r="BZ252" s="18">
        <f t="shared" si="504"/>
        <v>0</v>
      </c>
      <c r="CA252" s="18">
        <f t="shared" si="504"/>
        <v>0</v>
      </c>
      <c r="CB252" s="18">
        <f t="shared" si="504"/>
        <v>0</v>
      </c>
      <c r="CC252" s="18">
        <f t="shared" si="504"/>
        <v>0</v>
      </c>
      <c r="CD252" s="18">
        <f t="shared" si="504"/>
        <v>0</v>
      </c>
      <c r="CE252" s="18">
        <f t="shared" si="504"/>
        <v>0</v>
      </c>
      <c r="CH252" s="19" t="s">
        <v>103</v>
      </c>
      <c r="CI252" s="18">
        <f t="shared" ref="CI252:CT252" si="505">IF(OR($D252="副園長",$D252="教頭",$D252="主任保育士",$D252="主幹教諭",$D252="主幹保育教諭"),0,BG252)</f>
        <v>0</v>
      </c>
      <c r="CJ252" s="18">
        <f t="shared" si="505"/>
        <v>0</v>
      </c>
      <c r="CK252" s="18">
        <f t="shared" si="505"/>
        <v>0</v>
      </c>
      <c r="CL252" s="18">
        <f t="shared" si="505"/>
        <v>0</v>
      </c>
      <c r="CM252" s="18">
        <f t="shared" si="505"/>
        <v>0</v>
      </c>
      <c r="CN252" s="18">
        <f t="shared" si="505"/>
        <v>0</v>
      </c>
      <c r="CO252" s="18">
        <f t="shared" si="505"/>
        <v>0</v>
      </c>
      <c r="CP252" s="18">
        <f t="shared" si="505"/>
        <v>0</v>
      </c>
      <c r="CQ252" s="18">
        <f t="shared" si="505"/>
        <v>0</v>
      </c>
      <c r="CR252" s="18">
        <f t="shared" si="505"/>
        <v>0</v>
      </c>
      <c r="CS252" s="18">
        <f t="shared" si="505"/>
        <v>0</v>
      </c>
      <c r="CT252" s="18">
        <f t="shared" si="505"/>
        <v>0</v>
      </c>
    </row>
    <row r="253" spans="1:98">
      <c r="A253" s="463"/>
      <c r="B253" s="466"/>
      <c r="C253" s="468"/>
      <c r="D253" s="468"/>
      <c r="E253" s="470"/>
      <c r="F253" s="466"/>
      <c r="G253" s="200" t="s">
        <v>102</v>
      </c>
      <c r="H253" s="201"/>
      <c r="I253" s="202" t="str">
        <f t="shared" si="501"/>
        <v/>
      </c>
      <c r="J253" s="202" t="str">
        <f t="shared" si="501"/>
        <v/>
      </c>
      <c r="K253" s="202" t="str">
        <f t="shared" si="501"/>
        <v/>
      </c>
      <c r="L253" s="202" t="str">
        <f t="shared" si="501"/>
        <v/>
      </c>
      <c r="M253" s="202" t="str">
        <f t="shared" si="501"/>
        <v/>
      </c>
      <c r="N253" s="202" t="str">
        <f t="shared" si="501"/>
        <v/>
      </c>
      <c r="O253" s="202" t="str">
        <f t="shared" si="501"/>
        <v/>
      </c>
      <c r="P253" s="202" t="str">
        <f t="shared" si="501"/>
        <v/>
      </c>
      <c r="Q253" s="202" t="str">
        <f t="shared" si="501"/>
        <v/>
      </c>
      <c r="R253" s="202" t="str">
        <f t="shared" si="501"/>
        <v/>
      </c>
      <c r="S253" s="202" t="str">
        <f t="shared" si="501"/>
        <v/>
      </c>
      <c r="T253" s="203">
        <f t="shared" si="392"/>
        <v>0</v>
      </c>
      <c r="U253" s="204"/>
      <c r="V253" s="205" t="str">
        <f t="shared" si="502"/>
        <v/>
      </c>
      <c r="W253" s="205" t="str">
        <f t="shared" si="502"/>
        <v/>
      </c>
      <c r="X253" s="205" t="str">
        <f t="shared" si="502"/>
        <v/>
      </c>
      <c r="Y253" s="205" t="str">
        <f t="shared" si="502"/>
        <v/>
      </c>
      <c r="Z253" s="205" t="str">
        <f t="shared" si="502"/>
        <v/>
      </c>
      <c r="AA253" s="205" t="str">
        <f t="shared" si="502"/>
        <v/>
      </c>
      <c r="AB253" s="205" t="str">
        <f t="shared" si="502"/>
        <v/>
      </c>
      <c r="AC253" s="205" t="str">
        <f t="shared" si="502"/>
        <v/>
      </c>
      <c r="AD253" s="205" t="str">
        <f t="shared" si="502"/>
        <v/>
      </c>
      <c r="AE253" s="205" t="str">
        <f t="shared" si="502"/>
        <v/>
      </c>
      <c r="AF253" s="205" t="str">
        <f t="shared" si="502"/>
        <v/>
      </c>
      <c r="AG253" s="203">
        <f t="shared" si="397"/>
        <v>0</v>
      </c>
      <c r="AN253" s="15">
        <v>7</v>
      </c>
      <c r="AO253" s="15">
        <v>3</v>
      </c>
      <c r="AP253" s="15">
        <v>8</v>
      </c>
      <c r="AQ253" s="17">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15">
        <f ca="1">COUNTIF(INDIRECT("H"&amp;(ROW()+12*(($AN253-1)*3+$AO253)-ROW())/12+5):INDIRECT("S"&amp;(ROW()+12*(($AN253-1)*3+$AO253)-ROW())/12+5),AQ253)</f>
        <v>0</v>
      </c>
      <c r="AS253" s="17">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15">
        <f ca="1">COUNTIF(INDIRECT("U"&amp;(ROW()+12*(($AN253-1)*3+$AO253)-ROW())/12+5):INDIRECT("AF"&amp;(ROW()+12*(($AN253-1)*3+$AO253)-ROW())/12+5),AS253)</f>
        <v>0</v>
      </c>
      <c r="AU253" s="15">
        <f ca="1">IF(AND(AQ253+AS253&gt;0,AR253+AT253&gt;0),COUNTIF(AU$6:AU252,"&gt;0")+1,0)</f>
        <v>0</v>
      </c>
      <c r="BE253" s="15">
        <v>2</v>
      </c>
      <c r="BF253" s="15" t="s">
        <v>101</v>
      </c>
      <c r="BG253" s="18">
        <f t="shared" ref="BG253:BR253" si="506">IF(BG252+BT252&gt;$AJ$27,1,0)</f>
        <v>0</v>
      </c>
      <c r="BH253" s="18">
        <f t="shared" si="506"/>
        <v>0</v>
      </c>
      <c r="BI253" s="18">
        <f t="shared" si="506"/>
        <v>0</v>
      </c>
      <c r="BJ253" s="18">
        <f t="shared" si="506"/>
        <v>0</v>
      </c>
      <c r="BK253" s="18">
        <f t="shared" si="506"/>
        <v>0</v>
      </c>
      <c r="BL253" s="18">
        <f t="shared" si="506"/>
        <v>0</v>
      </c>
      <c r="BM253" s="18">
        <f t="shared" si="506"/>
        <v>0</v>
      </c>
      <c r="BN253" s="18">
        <f t="shared" si="506"/>
        <v>0</v>
      </c>
      <c r="BO253" s="18">
        <f t="shared" si="506"/>
        <v>0</v>
      </c>
      <c r="BP253" s="18">
        <f t="shared" si="506"/>
        <v>0</v>
      </c>
      <c r="BQ253" s="18">
        <f t="shared" si="506"/>
        <v>0</v>
      </c>
      <c r="BR253" s="18">
        <f t="shared" si="506"/>
        <v>0</v>
      </c>
      <c r="BT253" s="18"/>
      <c r="BU253" s="18"/>
      <c r="BV253" s="18"/>
      <c r="BW253" s="18"/>
      <c r="BX253" s="18"/>
      <c r="BY253" s="18"/>
      <c r="BZ253" s="18"/>
      <c r="CA253" s="18"/>
      <c r="CB253" s="18"/>
      <c r="CC253" s="18"/>
      <c r="CD253" s="18"/>
      <c r="CE253" s="18"/>
    </row>
    <row r="254" spans="1:98">
      <c r="A254" s="464"/>
      <c r="B254" s="467"/>
      <c r="C254" s="472"/>
      <c r="D254" s="473"/>
      <c r="E254" s="471"/>
      <c r="F254" s="467"/>
      <c r="G254" s="206" t="s">
        <v>551</v>
      </c>
      <c r="H254" s="207"/>
      <c r="I254" s="208"/>
      <c r="J254" s="208"/>
      <c r="K254" s="208"/>
      <c r="L254" s="208"/>
      <c r="M254" s="208"/>
      <c r="N254" s="208"/>
      <c r="O254" s="208"/>
      <c r="P254" s="208"/>
      <c r="Q254" s="208"/>
      <c r="R254" s="208"/>
      <c r="S254" s="208"/>
      <c r="T254" s="209">
        <f t="shared" si="392"/>
        <v>0</v>
      </c>
      <c r="U254" s="210"/>
      <c r="V254" s="211"/>
      <c r="W254" s="211"/>
      <c r="X254" s="211"/>
      <c r="Y254" s="211"/>
      <c r="Z254" s="211"/>
      <c r="AA254" s="211"/>
      <c r="AB254" s="211"/>
      <c r="AC254" s="211"/>
      <c r="AD254" s="211"/>
      <c r="AE254" s="211"/>
      <c r="AF254" s="211"/>
      <c r="AG254" s="209">
        <f t="shared" si="397"/>
        <v>0</v>
      </c>
      <c r="AN254" s="15">
        <v>7</v>
      </c>
      <c r="AO254" s="15">
        <v>3</v>
      </c>
      <c r="AP254" s="15">
        <v>9</v>
      </c>
      <c r="AQ254" s="17">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15">
        <f ca="1">COUNTIF(INDIRECT("H"&amp;(ROW()+12*(($AN254-1)*3+$AO254)-ROW())/12+5):INDIRECT("S"&amp;(ROW()+12*(($AN254-1)*3+$AO254)-ROW())/12+5),AQ254)</f>
        <v>0</v>
      </c>
      <c r="AS254" s="17">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15">
        <f ca="1">COUNTIF(INDIRECT("U"&amp;(ROW()+12*(($AN254-1)*3+$AO254)-ROW())/12+5):INDIRECT("AF"&amp;(ROW()+12*(($AN254-1)*3+$AO254)-ROW())/12+5),AS254)</f>
        <v>0</v>
      </c>
      <c r="AU254" s="15">
        <f ca="1">IF(AND(AQ254+AS254&gt;0,AR254+AT254&gt;0),COUNTIF(AU$6:AU253,"&gt;0")+1,0)</f>
        <v>0</v>
      </c>
      <c r="BE254" s="15">
        <v>3</v>
      </c>
      <c r="BF254" s="19"/>
      <c r="BG254" s="18"/>
      <c r="BH254" s="18"/>
      <c r="BI254" s="18"/>
      <c r="BJ254" s="18"/>
      <c r="BK254" s="18"/>
      <c r="BL254" s="18"/>
      <c r="BM254" s="18"/>
      <c r="BN254" s="18"/>
      <c r="BO254" s="18"/>
      <c r="BP254" s="18"/>
      <c r="BQ254" s="18"/>
      <c r="BR254" s="18"/>
      <c r="BT254" s="18"/>
      <c r="BU254" s="18"/>
      <c r="BV254" s="18"/>
      <c r="BW254" s="18"/>
      <c r="BX254" s="18"/>
      <c r="BY254" s="18"/>
      <c r="BZ254" s="18"/>
      <c r="CA254" s="18"/>
      <c r="CB254" s="18"/>
      <c r="CC254" s="18"/>
      <c r="CD254" s="18"/>
      <c r="CE254" s="18"/>
    </row>
    <row r="255" spans="1:98">
      <c r="A255" s="462">
        <v>84</v>
      </c>
      <c r="B255" s="465"/>
      <c r="C255" s="465"/>
      <c r="D255" s="465"/>
      <c r="E255" s="469"/>
      <c r="F255" s="465"/>
      <c r="G255" s="194" t="s">
        <v>104</v>
      </c>
      <c r="H255" s="195"/>
      <c r="I255" s="196" t="str">
        <f t="shared" ref="I255:S256" si="507">IF(H255="","",H255)</f>
        <v/>
      </c>
      <c r="J255" s="196" t="str">
        <f t="shared" si="507"/>
        <v/>
      </c>
      <c r="K255" s="196" t="str">
        <f t="shared" si="507"/>
        <v/>
      </c>
      <c r="L255" s="196" t="str">
        <f t="shared" si="507"/>
        <v/>
      </c>
      <c r="M255" s="196" t="str">
        <f t="shared" si="507"/>
        <v/>
      </c>
      <c r="N255" s="196" t="str">
        <f t="shared" si="507"/>
        <v/>
      </c>
      <c r="O255" s="196" t="str">
        <f t="shared" si="507"/>
        <v/>
      </c>
      <c r="P255" s="196" t="str">
        <f t="shared" si="507"/>
        <v/>
      </c>
      <c r="Q255" s="196" t="str">
        <f t="shared" si="507"/>
        <v/>
      </c>
      <c r="R255" s="196" t="str">
        <f t="shared" si="507"/>
        <v/>
      </c>
      <c r="S255" s="196" t="str">
        <f t="shared" si="507"/>
        <v/>
      </c>
      <c r="T255" s="197">
        <f t="shared" si="392"/>
        <v>0</v>
      </c>
      <c r="U255" s="198"/>
      <c r="V255" s="199" t="str">
        <f t="shared" ref="V255:AF256" si="508">IF(U255="","",U255)</f>
        <v/>
      </c>
      <c r="W255" s="199" t="str">
        <f t="shared" si="508"/>
        <v/>
      </c>
      <c r="X255" s="199" t="str">
        <f t="shared" si="508"/>
        <v/>
      </c>
      <c r="Y255" s="199" t="str">
        <f t="shared" si="508"/>
        <v/>
      </c>
      <c r="Z255" s="199" t="str">
        <f t="shared" si="508"/>
        <v/>
      </c>
      <c r="AA255" s="199" t="str">
        <f t="shared" si="508"/>
        <v/>
      </c>
      <c r="AB255" s="199" t="str">
        <f t="shared" si="508"/>
        <v/>
      </c>
      <c r="AC255" s="199" t="str">
        <f t="shared" si="508"/>
        <v/>
      </c>
      <c r="AD255" s="199" t="str">
        <f t="shared" si="508"/>
        <v/>
      </c>
      <c r="AE255" s="199" t="str">
        <f t="shared" si="508"/>
        <v/>
      </c>
      <c r="AF255" s="199" t="str">
        <f t="shared" si="508"/>
        <v/>
      </c>
      <c r="AG255" s="197">
        <f t="shared" si="397"/>
        <v>0</v>
      </c>
      <c r="AN255" s="15">
        <v>7</v>
      </c>
      <c r="AO255" s="15">
        <v>3</v>
      </c>
      <c r="AP255" s="15">
        <v>10</v>
      </c>
      <c r="AQ255" s="17">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15">
        <f ca="1">COUNTIF(INDIRECT("H"&amp;(ROW()+12*(($AN255-1)*3+$AO255)-ROW())/12+5):INDIRECT("S"&amp;(ROW()+12*(($AN255-1)*3+$AO255)-ROW())/12+5),AQ255)</f>
        <v>0</v>
      </c>
      <c r="AS255" s="17">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15">
        <f ca="1">COUNTIF(INDIRECT("U"&amp;(ROW()+12*(($AN255-1)*3+$AO255)-ROW())/12+5):INDIRECT("AF"&amp;(ROW()+12*(($AN255-1)*3+$AO255)-ROW())/12+5),AS255)</f>
        <v>0</v>
      </c>
      <c r="AU255" s="15">
        <f ca="1">IF(AND(AQ255+AS255&gt;0,AR255+AT255&gt;0),COUNTIF(AU$6:AU254,"&gt;0")+1,0)</f>
        <v>0</v>
      </c>
      <c r="BE255" s="15">
        <v>1</v>
      </c>
      <c r="BG255" s="18">
        <f t="shared" ref="BG255:BR255" si="509">SUM(H255:H256)</f>
        <v>0</v>
      </c>
      <c r="BH255" s="18">
        <f t="shared" si="509"/>
        <v>0</v>
      </c>
      <c r="BI255" s="18">
        <f t="shared" si="509"/>
        <v>0</v>
      </c>
      <c r="BJ255" s="18">
        <f t="shared" si="509"/>
        <v>0</v>
      </c>
      <c r="BK255" s="18">
        <f t="shared" si="509"/>
        <v>0</v>
      </c>
      <c r="BL255" s="18">
        <f t="shared" si="509"/>
        <v>0</v>
      </c>
      <c r="BM255" s="18">
        <f t="shared" si="509"/>
        <v>0</v>
      </c>
      <c r="BN255" s="18">
        <f t="shared" si="509"/>
        <v>0</v>
      </c>
      <c r="BO255" s="18">
        <f t="shared" si="509"/>
        <v>0</v>
      </c>
      <c r="BP255" s="18">
        <f t="shared" si="509"/>
        <v>0</v>
      </c>
      <c r="BQ255" s="18">
        <f t="shared" si="509"/>
        <v>0</v>
      </c>
      <c r="BR255" s="18">
        <f t="shared" si="509"/>
        <v>0</v>
      </c>
      <c r="BT255" s="18">
        <f t="shared" ref="BT255:CE255" si="510">SUM(U255:U256)</f>
        <v>0</v>
      </c>
      <c r="BU255" s="18">
        <f t="shared" si="510"/>
        <v>0</v>
      </c>
      <c r="BV255" s="18">
        <f t="shared" si="510"/>
        <v>0</v>
      </c>
      <c r="BW255" s="18">
        <f t="shared" si="510"/>
        <v>0</v>
      </c>
      <c r="BX255" s="18">
        <f t="shared" si="510"/>
        <v>0</v>
      </c>
      <c r="BY255" s="18">
        <f t="shared" si="510"/>
        <v>0</v>
      </c>
      <c r="BZ255" s="18">
        <f t="shared" si="510"/>
        <v>0</v>
      </c>
      <c r="CA255" s="18">
        <f t="shared" si="510"/>
        <v>0</v>
      </c>
      <c r="CB255" s="18">
        <f t="shared" si="510"/>
        <v>0</v>
      </c>
      <c r="CC255" s="18">
        <f t="shared" si="510"/>
        <v>0</v>
      </c>
      <c r="CD255" s="18">
        <f t="shared" si="510"/>
        <v>0</v>
      </c>
      <c r="CE255" s="18">
        <f t="shared" si="510"/>
        <v>0</v>
      </c>
      <c r="CH255" s="19" t="s">
        <v>103</v>
      </c>
      <c r="CI255" s="18">
        <f t="shared" ref="CI255:CT255" si="511">IF(OR($D255="副園長",$D255="教頭",$D255="主任保育士",$D255="主幹教諭",$D255="主幹保育教諭"),0,BG255)</f>
        <v>0</v>
      </c>
      <c r="CJ255" s="18">
        <f t="shared" si="511"/>
        <v>0</v>
      </c>
      <c r="CK255" s="18">
        <f t="shared" si="511"/>
        <v>0</v>
      </c>
      <c r="CL255" s="18">
        <f t="shared" si="511"/>
        <v>0</v>
      </c>
      <c r="CM255" s="18">
        <f t="shared" si="511"/>
        <v>0</v>
      </c>
      <c r="CN255" s="18">
        <f t="shared" si="511"/>
        <v>0</v>
      </c>
      <c r="CO255" s="18">
        <f t="shared" si="511"/>
        <v>0</v>
      </c>
      <c r="CP255" s="18">
        <f t="shared" si="511"/>
        <v>0</v>
      </c>
      <c r="CQ255" s="18">
        <f t="shared" si="511"/>
        <v>0</v>
      </c>
      <c r="CR255" s="18">
        <f t="shared" si="511"/>
        <v>0</v>
      </c>
      <c r="CS255" s="18">
        <f t="shared" si="511"/>
        <v>0</v>
      </c>
      <c r="CT255" s="18">
        <f t="shared" si="511"/>
        <v>0</v>
      </c>
    </row>
    <row r="256" spans="1:98">
      <c r="A256" s="463"/>
      <c r="B256" s="466"/>
      <c r="C256" s="468"/>
      <c r="D256" s="468"/>
      <c r="E256" s="470"/>
      <c r="F256" s="466"/>
      <c r="G256" s="200" t="s">
        <v>102</v>
      </c>
      <c r="H256" s="201"/>
      <c r="I256" s="202" t="str">
        <f t="shared" si="507"/>
        <v/>
      </c>
      <c r="J256" s="202" t="str">
        <f t="shared" si="507"/>
        <v/>
      </c>
      <c r="K256" s="202" t="str">
        <f t="shared" si="507"/>
        <v/>
      </c>
      <c r="L256" s="202" t="str">
        <f t="shared" si="507"/>
        <v/>
      </c>
      <c r="M256" s="202" t="str">
        <f t="shared" si="507"/>
        <v/>
      </c>
      <c r="N256" s="202" t="str">
        <f t="shared" si="507"/>
        <v/>
      </c>
      <c r="O256" s="202" t="str">
        <f t="shared" si="507"/>
        <v/>
      </c>
      <c r="P256" s="202" t="str">
        <f t="shared" si="507"/>
        <v/>
      </c>
      <c r="Q256" s="202" t="str">
        <f t="shared" si="507"/>
        <v/>
      </c>
      <c r="R256" s="202" t="str">
        <f t="shared" si="507"/>
        <v/>
      </c>
      <c r="S256" s="202" t="str">
        <f t="shared" si="507"/>
        <v/>
      </c>
      <c r="T256" s="203">
        <f t="shared" si="392"/>
        <v>0</v>
      </c>
      <c r="U256" s="204"/>
      <c r="V256" s="205" t="str">
        <f t="shared" si="508"/>
        <v/>
      </c>
      <c r="W256" s="205" t="str">
        <f t="shared" si="508"/>
        <v/>
      </c>
      <c r="X256" s="205" t="str">
        <f t="shared" si="508"/>
        <v/>
      </c>
      <c r="Y256" s="205" t="str">
        <f t="shared" si="508"/>
        <v/>
      </c>
      <c r="Z256" s="205" t="str">
        <f t="shared" si="508"/>
        <v/>
      </c>
      <c r="AA256" s="205" t="str">
        <f t="shared" si="508"/>
        <v/>
      </c>
      <c r="AB256" s="205" t="str">
        <f t="shared" si="508"/>
        <v/>
      </c>
      <c r="AC256" s="205" t="str">
        <f t="shared" si="508"/>
        <v/>
      </c>
      <c r="AD256" s="205" t="str">
        <f t="shared" si="508"/>
        <v/>
      </c>
      <c r="AE256" s="205" t="str">
        <f t="shared" si="508"/>
        <v/>
      </c>
      <c r="AF256" s="205" t="str">
        <f t="shared" si="508"/>
        <v/>
      </c>
      <c r="AG256" s="203">
        <f t="shared" si="397"/>
        <v>0</v>
      </c>
      <c r="AN256" s="15">
        <v>7</v>
      </c>
      <c r="AO256" s="15">
        <v>3</v>
      </c>
      <c r="AP256" s="15">
        <v>11</v>
      </c>
      <c r="AQ256" s="17">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15">
        <f ca="1">COUNTIF(INDIRECT("H"&amp;(ROW()+12*(($AN256-1)*3+$AO256)-ROW())/12+5):INDIRECT("S"&amp;(ROW()+12*(($AN256-1)*3+$AO256)-ROW())/12+5),AQ256)</f>
        <v>0</v>
      </c>
      <c r="AS256" s="17">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15">
        <f ca="1">COUNTIF(INDIRECT("U"&amp;(ROW()+12*(($AN256-1)*3+$AO256)-ROW())/12+5):INDIRECT("AF"&amp;(ROW()+12*(($AN256-1)*3+$AO256)-ROW())/12+5),AS256)</f>
        <v>0</v>
      </c>
      <c r="AU256" s="15">
        <f ca="1">IF(AND(AQ256+AS256&gt;0,AR256+AT256&gt;0),COUNTIF(AU$6:AU255,"&gt;0")+1,0)</f>
        <v>0</v>
      </c>
      <c r="BE256" s="15">
        <v>2</v>
      </c>
      <c r="BF256" s="15" t="s">
        <v>101</v>
      </c>
      <c r="BG256" s="18">
        <f t="shared" ref="BG256:BR256" si="512">IF(BG255+BT255&gt;$AJ$27,1,0)</f>
        <v>0</v>
      </c>
      <c r="BH256" s="18">
        <f t="shared" si="512"/>
        <v>0</v>
      </c>
      <c r="BI256" s="18">
        <f t="shared" si="512"/>
        <v>0</v>
      </c>
      <c r="BJ256" s="18">
        <f t="shared" si="512"/>
        <v>0</v>
      </c>
      <c r="BK256" s="18">
        <f t="shared" si="512"/>
        <v>0</v>
      </c>
      <c r="BL256" s="18">
        <f t="shared" si="512"/>
        <v>0</v>
      </c>
      <c r="BM256" s="18">
        <f t="shared" si="512"/>
        <v>0</v>
      </c>
      <c r="BN256" s="18">
        <f t="shared" si="512"/>
        <v>0</v>
      </c>
      <c r="BO256" s="18">
        <f t="shared" si="512"/>
        <v>0</v>
      </c>
      <c r="BP256" s="18">
        <f t="shared" si="512"/>
        <v>0</v>
      </c>
      <c r="BQ256" s="18">
        <f t="shared" si="512"/>
        <v>0</v>
      </c>
      <c r="BR256" s="18">
        <f t="shared" si="512"/>
        <v>0</v>
      </c>
      <c r="BT256" s="18"/>
      <c r="BU256" s="18"/>
      <c r="BV256" s="18"/>
      <c r="BW256" s="18"/>
      <c r="BX256" s="18"/>
      <c r="BY256" s="18"/>
      <c r="BZ256" s="18"/>
      <c r="CA256" s="18"/>
      <c r="CB256" s="18"/>
      <c r="CC256" s="18"/>
      <c r="CD256" s="18"/>
      <c r="CE256" s="18"/>
    </row>
    <row r="257" spans="1:98">
      <c r="A257" s="464"/>
      <c r="B257" s="467"/>
      <c r="C257" s="472"/>
      <c r="D257" s="473"/>
      <c r="E257" s="471"/>
      <c r="F257" s="467"/>
      <c r="G257" s="206" t="s">
        <v>551</v>
      </c>
      <c r="H257" s="207"/>
      <c r="I257" s="208"/>
      <c r="J257" s="208"/>
      <c r="K257" s="208"/>
      <c r="L257" s="208"/>
      <c r="M257" s="208"/>
      <c r="N257" s="208"/>
      <c r="O257" s="208"/>
      <c r="P257" s="208"/>
      <c r="Q257" s="208"/>
      <c r="R257" s="208"/>
      <c r="S257" s="208"/>
      <c r="T257" s="209">
        <f t="shared" si="392"/>
        <v>0</v>
      </c>
      <c r="U257" s="210"/>
      <c r="V257" s="211"/>
      <c r="W257" s="211"/>
      <c r="X257" s="211"/>
      <c r="Y257" s="211"/>
      <c r="Z257" s="211"/>
      <c r="AA257" s="211"/>
      <c r="AB257" s="211"/>
      <c r="AC257" s="211"/>
      <c r="AD257" s="211"/>
      <c r="AE257" s="211"/>
      <c r="AF257" s="211"/>
      <c r="AG257" s="209">
        <f t="shared" si="397"/>
        <v>0</v>
      </c>
      <c r="AN257" s="306">
        <v>7</v>
      </c>
      <c r="AO257" s="306">
        <v>3</v>
      </c>
      <c r="AP257" s="306">
        <v>12</v>
      </c>
      <c r="AQ257" s="31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306">
        <f ca="1">COUNTIF(INDIRECT("H"&amp;(ROW()+12*(($AN257-1)*3+$AO257)-ROW())/12+5):INDIRECT("S"&amp;(ROW()+12*(($AN257-1)*3+$AO257)-ROW())/12+5),AQ257)</f>
        <v>0</v>
      </c>
      <c r="AS257" s="313">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306">
        <f ca="1">COUNTIF(INDIRECT("U"&amp;(ROW()+12*(($AN257-1)*3+$AO257)-ROW())/12+5):INDIRECT("AF"&amp;(ROW()+12*(($AN257-1)*3+$AO257)-ROW())/12+5),AS257)</f>
        <v>0</v>
      </c>
      <c r="AU257" s="15">
        <f ca="1">IF(AND(AQ257+AS257&gt;0,AR257+AT257&gt;0),COUNTIF(AU$6:AU256,"&gt;0")+1,0)</f>
        <v>0</v>
      </c>
      <c r="BE257" s="15">
        <v>3</v>
      </c>
      <c r="BF257" s="19"/>
      <c r="BG257" s="18"/>
      <c r="BH257" s="18"/>
      <c r="BI257" s="18"/>
      <c r="BJ257" s="18"/>
      <c r="BK257" s="18"/>
      <c r="BL257" s="18"/>
      <c r="BM257" s="18"/>
      <c r="BN257" s="18"/>
      <c r="BO257" s="18"/>
      <c r="BP257" s="18"/>
      <c r="BQ257" s="18"/>
      <c r="BR257" s="18"/>
      <c r="BT257" s="18"/>
      <c r="BU257" s="18"/>
      <c r="BV257" s="18"/>
      <c r="BW257" s="18"/>
      <c r="BX257" s="18"/>
      <c r="BY257" s="18"/>
      <c r="BZ257" s="18"/>
      <c r="CA257" s="18"/>
      <c r="CB257" s="18"/>
      <c r="CC257" s="18"/>
      <c r="CD257" s="18"/>
      <c r="CE257" s="18"/>
    </row>
    <row r="258" spans="1:98">
      <c r="A258" s="462">
        <v>85</v>
      </c>
      <c r="B258" s="465"/>
      <c r="C258" s="465"/>
      <c r="D258" s="465"/>
      <c r="E258" s="469"/>
      <c r="F258" s="465"/>
      <c r="G258" s="194" t="s">
        <v>104</v>
      </c>
      <c r="H258" s="195"/>
      <c r="I258" s="196" t="str">
        <f t="shared" ref="I258:S259" si="513">IF(H258="","",H258)</f>
        <v/>
      </c>
      <c r="J258" s="196" t="str">
        <f t="shared" si="513"/>
        <v/>
      </c>
      <c r="K258" s="196" t="str">
        <f t="shared" si="513"/>
        <v/>
      </c>
      <c r="L258" s="196" t="str">
        <f t="shared" si="513"/>
        <v/>
      </c>
      <c r="M258" s="196" t="str">
        <f t="shared" si="513"/>
        <v/>
      </c>
      <c r="N258" s="196" t="str">
        <f t="shared" si="513"/>
        <v/>
      </c>
      <c r="O258" s="196" t="str">
        <f t="shared" si="513"/>
        <v/>
      </c>
      <c r="P258" s="196" t="str">
        <f t="shared" si="513"/>
        <v/>
      </c>
      <c r="Q258" s="196" t="str">
        <f t="shared" si="513"/>
        <v/>
      </c>
      <c r="R258" s="196" t="str">
        <f t="shared" si="513"/>
        <v/>
      </c>
      <c r="S258" s="196" t="str">
        <f t="shared" si="513"/>
        <v/>
      </c>
      <c r="T258" s="197">
        <f t="shared" si="392"/>
        <v>0</v>
      </c>
      <c r="U258" s="198"/>
      <c r="V258" s="199" t="str">
        <f t="shared" ref="V258:AF259" si="514">IF(U258="","",U258)</f>
        <v/>
      </c>
      <c r="W258" s="199" t="str">
        <f t="shared" si="514"/>
        <v/>
      </c>
      <c r="X258" s="199" t="str">
        <f t="shared" si="514"/>
        <v/>
      </c>
      <c r="Y258" s="199" t="str">
        <f t="shared" si="514"/>
        <v/>
      </c>
      <c r="Z258" s="199" t="str">
        <f t="shared" si="514"/>
        <v/>
      </c>
      <c r="AA258" s="199" t="str">
        <f t="shared" si="514"/>
        <v/>
      </c>
      <c r="AB258" s="199" t="str">
        <f t="shared" si="514"/>
        <v/>
      </c>
      <c r="AC258" s="199" t="str">
        <f t="shared" si="514"/>
        <v/>
      </c>
      <c r="AD258" s="199" t="str">
        <f t="shared" si="514"/>
        <v/>
      </c>
      <c r="AE258" s="199" t="str">
        <f t="shared" si="514"/>
        <v/>
      </c>
      <c r="AF258" s="199" t="str">
        <f t="shared" si="514"/>
        <v/>
      </c>
      <c r="AG258" s="197">
        <f t="shared" si="397"/>
        <v>0</v>
      </c>
      <c r="AN258" s="15">
        <v>8</v>
      </c>
      <c r="AO258" s="15">
        <v>1</v>
      </c>
      <c r="AP258" s="15">
        <v>1</v>
      </c>
      <c r="AQ258" s="17">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15">
        <f ca="1">COUNTIF(INDIRECT("H"&amp;(ROW()+12*(($AN258-1)*3+$AO258)-ROW())/12+5):INDIRECT("S"&amp;(ROW()+12*(($AN258-1)*3+$AO258)-ROW())/12+5),AQ258)</f>
        <v>0</v>
      </c>
      <c r="AS258" s="17">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15">
        <f ca="1">COUNTIF(INDIRECT("U"&amp;(ROW()+12*(($AN258-1)*3+$AO258)-ROW())/12+5):INDIRECT("AF"&amp;(ROW()+12*(($AN258-1)*3+$AO258)-ROW())/12+5),AS258)</f>
        <v>0</v>
      </c>
      <c r="AU258" s="15">
        <f ca="1">IF(AND(AQ258+AS258&gt;0,AR258+AT258&gt;0),COUNTIF(AU$6:AU257,"&gt;0")+1,0)</f>
        <v>0</v>
      </c>
      <c r="BE258" s="15">
        <v>1</v>
      </c>
      <c r="BG258" s="18">
        <f t="shared" ref="BG258:BR258" si="515">SUM(H258:H259)</f>
        <v>0</v>
      </c>
      <c r="BH258" s="18">
        <f t="shared" si="515"/>
        <v>0</v>
      </c>
      <c r="BI258" s="18">
        <f t="shared" si="515"/>
        <v>0</v>
      </c>
      <c r="BJ258" s="18">
        <f t="shared" si="515"/>
        <v>0</v>
      </c>
      <c r="BK258" s="18">
        <f t="shared" si="515"/>
        <v>0</v>
      </c>
      <c r="BL258" s="18">
        <f t="shared" si="515"/>
        <v>0</v>
      </c>
      <c r="BM258" s="18">
        <f t="shared" si="515"/>
        <v>0</v>
      </c>
      <c r="BN258" s="18">
        <f t="shared" si="515"/>
        <v>0</v>
      </c>
      <c r="BO258" s="18">
        <f t="shared" si="515"/>
        <v>0</v>
      </c>
      <c r="BP258" s="18">
        <f t="shared" si="515"/>
        <v>0</v>
      </c>
      <c r="BQ258" s="18">
        <f t="shared" si="515"/>
        <v>0</v>
      </c>
      <c r="BR258" s="18">
        <f t="shared" si="515"/>
        <v>0</v>
      </c>
      <c r="BT258" s="18">
        <f t="shared" ref="BT258:CE258" si="516">SUM(U258:U259)</f>
        <v>0</v>
      </c>
      <c r="BU258" s="18">
        <f t="shared" si="516"/>
        <v>0</v>
      </c>
      <c r="BV258" s="18">
        <f t="shared" si="516"/>
        <v>0</v>
      </c>
      <c r="BW258" s="18">
        <f t="shared" si="516"/>
        <v>0</v>
      </c>
      <c r="BX258" s="18">
        <f t="shared" si="516"/>
        <v>0</v>
      </c>
      <c r="BY258" s="18">
        <f t="shared" si="516"/>
        <v>0</v>
      </c>
      <c r="BZ258" s="18">
        <f t="shared" si="516"/>
        <v>0</v>
      </c>
      <c r="CA258" s="18">
        <f t="shared" si="516"/>
        <v>0</v>
      </c>
      <c r="CB258" s="18">
        <f t="shared" si="516"/>
        <v>0</v>
      </c>
      <c r="CC258" s="18">
        <f t="shared" si="516"/>
        <v>0</v>
      </c>
      <c r="CD258" s="18">
        <f t="shared" si="516"/>
        <v>0</v>
      </c>
      <c r="CE258" s="18">
        <f t="shared" si="516"/>
        <v>0</v>
      </c>
      <c r="CH258" s="19" t="s">
        <v>103</v>
      </c>
      <c r="CI258" s="18">
        <f t="shared" ref="CI258:CT258" si="517">IF(OR($D258="副園長",$D258="教頭",$D258="主任保育士",$D258="主幹教諭",$D258="主幹保育教諭"),0,BG258)</f>
        <v>0</v>
      </c>
      <c r="CJ258" s="18">
        <f t="shared" si="517"/>
        <v>0</v>
      </c>
      <c r="CK258" s="18">
        <f t="shared" si="517"/>
        <v>0</v>
      </c>
      <c r="CL258" s="18">
        <f t="shared" si="517"/>
        <v>0</v>
      </c>
      <c r="CM258" s="18">
        <f t="shared" si="517"/>
        <v>0</v>
      </c>
      <c r="CN258" s="18">
        <f t="shared" si="517"/>
        <v>0</v>
      </c>
      <c r="CO258" s="18">
        <f t="shared" si="517"/>
        <v>0</v>
      </c>
      <c r="CP258" s="18">
        <f t="shared" si="517"/>
        <v>0</v>
      </c>
      <c r="CQ258" s="18">
        <f t="shared" si="517"/>
        <v>0</v>
      </c>
      <c r="CR258" s="18">
        <f t="shared" si="517"/>
        <v>0</v>
      </c>
      <c r="CS258" s="18">
        <f t="shared" si="517"/>
        <v>0</v>
      </c>
      <c r="CT258" s="18">
        <f t="shared" si="517"/>
        <v>0</v>
      </c>
    </row>
    <row r="259" spans="1:98">
      <c r="A259" s="463"/>
      <c r="B259" s="466"/>
      <c r="C259" s="468"/>
      <c r="D259" s="468"/>
      <c r="E259" s="470"/>
      <c r="F259" s="466"/>
      <c r="G259" s="200" t="s">
        <v>102</v>
      </c>
      <c r="H259" s="201"/>
      <c r="I259" s="202" t="str">
        <f t="shared" si="513"/>
        <v/>
      </c>
      <c r="J259" s="202" t="str">
        <f t="shared" si="513"/>
        <v/>
      </c>
      <c r="K259" s="202" t="str">
        <f t="shared" si="513"/>
        <v/>
      </c>
      <c r="L259" s="202" t="str">
        <f t="shared" si="513"/>
        <v/>
      </c>
      <c r="M259" s="202" t="str">
        <f t="shared" si="513"/>
        <v/>
      </c>
      <c r="N259" s="202" t="str">
        <f t="shared" si="513"/>
        <v/>
      </c>
      <c r="O259" s="202" t="str">
        <f t="shared" si="513"/>
        <v/>
      </c>
      <c r="P259" s="202" t="str">
        <f t="shared" si="513"/>
        <v/>
      </c>
      <c r="Q259" s="202" t="str">
        <f t="shared" si="513"/>
        <v/>
      </c>
      <c r="R259" s="202" t="str">
        <f t="shared" si="513"/>
        <v/>
      </c>
      <c r="S259" s="202" t="str">
        <f t="shared" si="513"/>
        <v/>
      </c>
      <c r="T259" s="203">
        <f t="shared" si="392"/>
        <v>0</v>
      </c>
      <c r="U259" s="204"/>
      <c r="V259" s="205" t="str">
        <f t="shared" si="514"/>
        <v/>
      </c>
      <c r="W259" s="205" t="str">
        <f t="shared" si="514"/>
        <v/>
      </c>
      <c r="X259" s="205" t="str">
        <f t="shared" si="514"/>
        <v/>
      </c>
      <c r="Y259" s="205" t="str">
        <f t="shared" si="514"/>
        <v/>
      </c>
      <c r="Z259" s="205" t="str">
        <f t="shared" si="514"/>
        <v/>
      </c>
      <c r="AA259" s="205" t="str">
        <f t="shared" si="514"/>
        <v/>
      </c>
      <c r="AB259" s="205" t="str">
        <f t="shared" si="514"/>
        <v/>
      </c>
      <c r="AC259" s="205" t="str">
        <f t="shared" si="514"/>
        <v/>
      </c>
      <c r="AD259" s="205" t="str">
        <f t="shared" si="514"/>
        <v/>
      </c>
      <c r="AE259" s="205" t="str">
        <f t="shared" si="514"/>
        <v/>
      </c>
      <c r="AF259" s="205" t="str">
        <f t="shared" si="514"/>
        <v/>
      </c>
      <c r="AG259" s="203">
        <f t="shared" si="397"/>
        <v>0</v>
      </c>
      <c r="AN259" s="15">
        <v>8</v>
      </c>
      <c r="AO259" s="15">
        <v>1</v>
      </c>
      <c r="AP259" s="15">
        <v>2</v>
      </c>
      <c r="AQ259" s="17">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15">
        <f ca="1">COUNTIF(INDIRECT("H"&amp;(ROW()+12*(($AN259-1)*3+$AO259)-ROW())/12+5):INDIRECT("S"&amp;(ROW()+12*(($AN259-1)*3+$AO259)-ROW())/12+5),AQ259)</f>
        <v>0</v>
      </c>
      <c r="AS259" s="17">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15">
        <f ca="1">COUNTIF(INDIRECT("U"&amp;(ROW()+12*(($AN259-1)*3+$AO259)-ROW())/12+5):INDIRECT("AF"&amp;(ROW()+12*(($AN259-1)*3+$AO259)-ROW())/12+5),AS259)</f>
        <v>0</v>
      </c>
      <c r="AU259" s="15">
        <f ca="1">IF(AND(AQ259+AS259&gt;0,AR259+AT259&gt;0),COUNTIF(AU$6:AU258,"&gt;0")+1,0)</f>
        <v>0</v>
      </c>
      <c r="BE259" s="15">
        <v>2</v>
      </c>
      <c r="BF259" s="15" t="s">
        <v>101</v>
      </c>
      <c r="BG259" s="18">
        <f t="shared" ref="BG259:BR259" si="518">IF(BG258+BT258&gt;$AJ$27,1,0)</f>
        <v>0</v>
      </c>
      <c r="BH259" s="18">
        <f t="shared" si="518"/>
        <v>0</v>
      </c>
      <c r="BI259" s="18">
        <f t="shared" si="518"/>
        <v>0</v>
      </c>
      <c r="BJ259" s="18">
        <f t="shared" si="518"/>
        <v>0</v>
      </c>
      <c r="BK259" s="18">
        <f t="shared" si="518"/>
        <v>0</v>
      </c>
      <c r="BL259" s="18">
        <f t="shared" si="518"/>
        <v>0</v>
      </c>
      <c r="BM259" s="18">
        <f t="shared" si="518"/>
        <v>0</v>
      </c>
      <c r="BN259" s="18">
        <f t="shared" si="518"/>
        <v>0</v>
      </c>
      <c r="BO259" s="18">
        <f t="shared" si="518"/>
        <v>0</v>
      </c>
      <c r="BP259" s="18">
        <f t="shared" si="518"/>
        <v>0</v>
      </c>
      <c r="BQ259" s="18">
        <f t="shared" si="518"/>
        <v>0</v>
      </c>
      <c r="BR259" s="18">
        <f t="shared" si="518"/>
        <v>0</v>
      </c>
      <c r="BT259" s="18"/>
      <c r="BU259" s="18"/>
      <c r="BV259" s="18"/>
      <c r="BW259" s="18"/>
      <c r="BX259" s="18"/>
      <c r="BY259" s="18"/>
      <c r="BZ259" s="18"/>
      <c r="CA259" s="18"/>
      <c r="CB259" s="18"/>
      <c r="CC259" s="18"/>
      <c r="CD259" s="18"/>
      <c r="CE259" s="18"/>
    </row>
    <row r="260" spans="1:98">
      <c r="A260" s="464"/>
      <c r="B260" s="467"/>
      <c r="C260" s="472"/>
      <c r="D260" s="473"/>
      <c r="E260" s="471"/>
      <c r="F260" s="467"/>
      <c r="G260" s="206" t="s">
        <v>551</v>
      </c>
      <c r="H260" s="207"/>
      <c r="I260" s="208"/>
      <c r="J260" s="208"/>
      <c r="K260" s="208"/>
      <c r="L260" s="208"/>
      <c r="M260" s="208"/>
      <c r="N260" s="208"/>
      <c r="O260" s="208"/>
      <c r="P260" s="208"/>
      <c r="Q260" s="208"/>
      <c r="R260" s="208"/>
      <c r="S260" s="208"/>
      <c r="T260" s="209">
        <f t="shared" si="392"/>
        <v>0</v>
      </c>
      <c r="U260" s="210"/>
      <c r="V260" s="211"/>
      <c r="W260" s="211"/>
      <c r="X260" s="211"/>
      <c r="Y260" s="211"/>
      <c r="Z260" s="211"/>
      <c r="AA260" s="211"/>
      <c r="AB260" s="211"/>
      <c r="AC260" s="211"/>
      <c r="AD260" s="211"/>
      <c r="AE260" s="211"/>
      <c r="AF260" s="211"/>
      <c r="AG260" s="209">
        <f t="shared" si="397"/>
        <v>0</v>
      </c>
      <c r="AN260" s="15">
        <v>8</v>
      </c>
      <c r="AO260" s="15">
        <v>1</v>
      </c>
      <c r="AP260" s="15">
        <v>3</v>
      </c>
      <c r="AQ260" s="17">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15">
        <f ca="1">COUNTIF(INDIRECT("H"&amp;(ROW()+12*(($AN260-1)*3+$AO260)-ROW())/12+5):INDIRECT("S"&amp;(ROW()+12*(($AN260-1)*3+$AO260)-ROW())/12+5),AQ260)</f>
        <v>0</v>
      </c>
      <c r="AS260" s="17">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15">
        <f ca="1">COUNTIF(INDIRECT("U"&amp;(ROW()+12*(($AN260-1)*3+$AO260)-ROW())/12+5):INDIRECT("AF"&amp;(ROW()+12*(($AN260-1)*3+$AO260)-ROW())/12+5),AS260)</f>
        <v>0</v>
      </c>
      <c r="AU260" s="15">
        <f ca="1">IF(AND(AQ260+AS260&gt;0,AR260+AT260&gt;0),COUNTIF(AU$6:AU259,"&gt;0")+1,0)</f>
        <v>0</v>
      </c>
      <c r="BE260" s="15">
        <v>3</v>
      </c>
      <c r="BF260" s="19"/>
      <c r="BG260" s="18"/>
      <c r="BH260" s="18"/>
      <c r="BI260" s="18"/>
      <c r="BJ260" s="18"/>
      <c r="BK260" s="18"/>
      <c r="BL260" s="18"/>
      <c r="BM260" s="18"/>
      <c r="BN260" s="18"/>
      <c r="BO260" s="18"/>
      <c r="BP260" s="18"/>
      <c r="BQ260" s="18"/>
      <c r="BR260" s="18"/>
      <c r="BT260" s="18"/>
      <c r="BU260" s="18"/>
      <c r="BV260" s="18"/>
      <c r="BW260" s="18"/>
      <c r="BX260" s="18"/>
      <c r="BY260" s="18"/>
      <c r="BZ260" s="18"/>
      <c r="CA260" s="18"/>
      <c r="CB260" s="18"/>
      <c r="CC260" s="18"/>
      <c r="CD260" s="18"/>
      <c r="CE260" s="18"/>
    </row>
    <row r="261" spans="1:98">
      <c r="A261" s="462">
        <v>86</v>
      </c>
      <c r="B261" s="465"/>
      <c r="C261" s="465"/>
      <c r="D261" s="465"/>
      <c r="E261" s="469"/>
      <c r="F261" s="465"/>
      <c r="G261" s="194" t="s">
        <v>104</v>
      </c>
      <c r="H261" s="195"/>
      <c r="I261" s="196" t="str">
        <f t="shared" ref="I261:S262" si="519">IF(H261="","",H261)</f>
        <v/>
      </c>
      <c r="J261" s="196" t="str">
        <f t="shared" si="519"/>
        <v/>
      </c>
      <c r="K261" s="196" t="str">
        <f t="shared" si="519"/>
        <v/>
      </c>
      <c r="L261" s="196" t="str">
        <f t="shared" si="519"/>
        <v/>
      </c>
      <c r="M261" s="196" t="str">
        <f t="shared" si="519"/>
        <v/>
      </c>
      <c r="N261" s="196" t="str">
        <f t="shared" si="519"/>
        <v/>
      </c>
      <c r="O261" s="196" t="str">
        <f t="shared" si="519"/>
        <v/>
      </c>
      <c r="P261" s="196" t="str">
        <f t="shared" si="519"/>
        <v/>
      </c>
      <c r="Q261" s="196" t="str">
        <f t="shared" si="519"/>
        <v/>
      </c>
      <c r="R261" s="196" t="str">
        <f t="shared" si="519"/>
        <v/>
      </c>
      <c r="S261" s="196" t="str">
        <f t="shared" si="519"/>
        <v/>
      </c>
      <c r="T261" s="197">
        <f t="shared" si="392"/>
        <v>0</v>
      </c>
      <c r="U261" s="198"/>
      <c r="V261" s="199" t="str">
        <f t="shared" ref="V261:AF262" si="520">IF(U261="","",U261)</f>
        <v/>
      </c>
      <c r="W261" s="199" t="str">
        <f t="shared" si="520"/>
        <v/>
      </c>
      <c r="X261" s="199" t="str">
        <f t="shared" si="520"/>
        <v/>
      </c>
      <c r="Y261" s="199" t="str">
        <f t="shared" si="520"/>
        <v/>
      </c>
      <c r="Z261" s="199" t="str">
        <f t="shared" si="520"/>
        <v/>
      </c>
      <c r="AA261" s="199" t="str">
        <f t="shared" si="520"/>
        <v/>
      </c>
      <c r="AB261" s="199" t="str">
        <f t="shared" si="520"/>
        <v/>
      </c>
      <c r="AC261" s="199" t="str">
        <f t="shared" si="520"/>
        <v/>
      </c>
      <c r="AD261" s="199" t="str">
        <f t="shared" si="520"/>
        <v/>
      </c>
      <c r="AE261" s="199" t="str">
        <f t="shared" si="520"/>
        <v/>
      </c>
      <c r="AF261" s="199" t="str">
        <f t="shared" si="520"/>
        <v/>
      </c>
      <c r="AG261" s="197">
        <f t="shared" si="397"/>
        <v>0</v>
      </c>
      <c r="AN261" s="15">
        <v>8</v>
      </c>
      <c r="AO261" s="15">
        <v>1</v>
      </c>
      <c r="AP261" s="15">
        <v>4</v>
      </c>
      <c r="AQ261" s="17">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15">
        <f ca="1">COUNTIF(INDIRECT("H"&amp;(ROW()+12*(($AN261-1)*3+$AO261)-ROW())/12+5):INDIRECT("S"&amp;(ROW()+12*(($AN261-1)*3+$AO261)-ROW())/12+5),AQ261)</f>
        <v>0</v>
      </c>
      <c r="AS261" s="17">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15">
        <f ca="1">COUNTIF(INDIRECT("U"&amp;(ROW()+12*(($AN261-1)*3+$AO261)-ROW())/12+5):INDIRECT("AF"&amp;(ROW()+12*(($AN261-1)*3+$AO261)-ROW())/12+5),AS261)</f>
        <v>0</v>
      </c>
      <c r="AU261" s="15">
        <f ca="1">IF(AND(AQ261+AS261&gt;0,AR261+AT261&gt;0),COUNTIF(AU$6:AU260,"&gt;0")+1,0)</f>
        <v>0</v>
      </c>
      <c r="BE261" s="15">
        <v>1</v>
      </c>
      <c r="BG261" s="18">
        <f t="shared" ref="BG261:BR261" si="521">SUM(H261:H262)</f>
        <v>0</v>
      </c>
      <c r="BH261" s="18">
        <f t="shared" si="521"/>
        <v>0</v>
      </c>
      <c r="BI261" s="18">
        <f t="shared" si="521"/>
        <v>0</v>
      </c>
      <c r="BJ261" s="18">
        <f t="shared" si="521"/>
        <v>0</v>
      </c>
      <c r="BK261" s="18">
        <f t="shared" si="521"/>
        <v>0</v>
      </c>
      <c r="BL261" s="18">
        <f t="shared" si="521"/>
        <v>0</v>
      </c>
      <c r="BM261" s="18">
        <f t="shared" si="521"/>
        <v>0</v>
      </c>
      <c r="BN261" s="18">
        <f t="shared" si="521"/>
        <v>0</v>
      </c>
      <c r="BO261" s="18">
        <f t="shared" si="521"/>
        <v>0</v>
      </c>
      <c r="BP261" s="18">
        <f t="shared" si="521"/>
        <v>0</v>
      </c>
      <c r="BQ261" s="18">
        <f t="shared" si="521"/>
        <v>0</v>
      </c>
      <c r="BR261" s="18">
        <f t="shared" si="521"/>
        <v>0</v>
      </c>
      <c r="BT261" s="18">
        <f t="shared" ref="BT261:CE261" si="522">SUM(U261:U262)</f>
        <v>0</v>
      </c>
      <c r="BU261" s="18">
        <f t="shared" si="522"/>
        <v>0</v>
      </c>
      <c r="BV261" s="18">
        <f t="shared" si="522"/>
        <v>0</v>
      </c>
      <c r="BW261" s="18">
        <f t="shared" si="522"/>
        <v>0</v>
      </c>
      <c r="BX261" s="18">
        <f t="shared" si="522"/>
        <v>0</v>
      </c>
      <c r="BY261" s="18">
        <f t="shared" si="522"/>
        <v>0</v>
      </c>
      <c r="BZ261" s="18">
        <f t="shared" si="522"/>
        <v>0</v>
      </c>
      <c r="CA261" s="18">
        <f t="shared" si="522"/>
        <v>0</v>
      </c>
      <c r="CB261" s="18">
        <f t="shared" si="522"/>
        <v>0</v>
      </c>
      <c r="CC261" s="18">
        <f t="shared" si="522"/>
        <v>0</v>
      </c>
      <c r="CD261" s="18">
        <f t="shared" si="522"/>
        <v>0</v>
      </c>
      <c r="CE261" s="18">
        <f t="shared" si="522"/>
        <v>0</v>
      </c>
      <c r="CH261" s="19" t="s">
        <v>103</v>
      </c>
      <c r="CI261" s="18">
        <f t="shared" ref="CI261:CT261" si="523">IF(OR($D261="副園長",$D261="教頭",$D261="主任保育士",$D261="主幹教諭",$D261="主幹保育教諭"),0,BG261)</f>
        <v>0</v>
      </c>
      <c r="CJ261" s="18">
        <f t="shared" si="523"/>
        <v>0</v>
      </c>
      <c r="CK261" s="18">
        <f t="shared" si="523"/>
        <v>0</v>
      </c>
      <c r="CL261" s="18">
        <f t="shared" si="523"/>
        <v>0</v>
      </c>
      <c r="CM261" s="18">
        <f t="shared" si="523"/>
        <v>0</v>
      </c>
      <c r="CN261" s="18">
        <f t="shared" si="523"/>
        <v>0</v>
      </c>
      <c r="CO261" s="18">
        <f t="shared" si="523"/>
        <v>0</v>
      </c>
      <c r="CP261" s="18">
        <f t="shared" si="523"/>
        <v>0</v>
      </c>
      <c r="CQ261" s="18">
        <f t="shared" si="523"/>
        <v>0</v>
      </c>
      <c r="CR261" s="18">
        <f t="shared" si="523"/>
        <v>0</v>
      </c>
      <c r="CS261" s="18">
        <f t="shared" si="523"/>
        <v>0</v>
      </c>
      <c r="CT261" s="18">
        <f t="shared" si="523"/>
        <v>0</v>
      </c>
    </row>
    <row r="262" spans="1:98">
      <c r="A262" s="463"/>
      <c r="B262" s="466"/>
      <c r="C262" s="468"/>
      <c r="D262" s="468"/>
      <c r="E262" s="470"/>
      <c r="F262" s="466"/>
      <c r="G262" s="200" t="s">
        <v>102</v>
      </c>
      <c r="H262" s="201"/>
      <c r="I262" s="202" t="str">
        <f t="shared" si="519"/>
        <v/>
      </c>
      <c r="J262" s="202" t="str">
        <f t="shared" si="519"/>
        <v/>
      </c>
      <c r="K262" s="202" t="str">
        <f t="shared" si="519"/>
        <v/>
      </c>
      <c r="L262" s="202" t="str">
        <f t="shared" si="519"/>
        <v/>
      </c>
      <c r="M262" s="202" t="str">
        <f t="shared" si="519"/>
        <v/>
      </c>
      <c r="N262" s="202" t="str">
        <f t="shared" si="519"/>
        <v/>
      </c>
      <c r="O262" s="202" t="str">
        <f t="shared" si="519"/>
        <v/>
      </c>
      <c r="P262" s="202" t="str">
        <f t="shared" si="519"/>
        <v/>
      </c>
      <c r="Q262" s="202" t="str">
        <f t="shared" si="519"/>
        <v/>
      </c>
      <c r="R262" s="202" t="str">
        <f t="shared" si="519"/>
        <v/>
      </c>
      <c r="S262" s="202" t="str">
        <f t="shared" si="519"/>
        <v/>
      </c>
      <c r="T262" s="203">
        <f t="shared" ref="T262:T305" si="524">SUM(H262:S262)</f>
        <v>0</v>
      </c>
      <c r="U262" s="204"/>
      <c r="V262" s="205" t="str">
        <f t="shared" si="520"/>
        <v/>
      </c>
      <c r="W262" s="205" t="str">
        <f t="shared" si="520"/>
        <v/>
      </c>
      <c r="X262" s="205" t="str">
        <f t="shared" si="520"/>
        <v/>
      </c>
      <c r="Y262" s="205" t="str">
        <f t="shared" si="520"/>
        <v/>
      </c>
      <c r="Z262" s="205" t="str">
        <f t="shared" si="520"/>
        <v/>
      </c>
      <c r="AA262" s="205" t="str">
        <f t="shared" si="520"/>
        <v/>
      </c>
      <c r="AB262" s="205" t="str">
        <f t="shared" si="520"/>
        <v/>
      </c>
      <c r="AC262" s="205" t="str">
        <f t="shared" si="520"/>
        <v/>
      </c>
      <c r="AD262" s="205" t="str">
        <f t="shared" si="520"/>
        <v/>
      </c>
      <c r="AE262" s="205" t="str">
        <f t="shared" si="520"/>
        <v/>
      </c>
      <c r="AF262" s="205" t="str">
        <f t="shared" si="520"/>
        <v/>
      </c>
      <c r="AG262" s="203">
        <f t="shared" si="397"/>
        <v>0</v>
      </c>
      <c r="AN262" s="15">
        <v>8</v>
      </c>
      <c r="AO262" s="15">
        <v>1</v>
      </c>
      <c r="AP262" s="15">
        <v>5</v>
      </c>
      <c r="AQ262" s="17">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15">
        <f ca="1">COUNTIF(INDIRECT("H"&amp;(ROW()+12*(($AN262-1)*3+$AO262)-ROW())/12+5):INDIRECT("S"&amp;(ROW()+12*(($AN262-1)*3+$AO262)-ROW())/12+5),AQ262)</f>
        <v>0</v>
      </c>
      <c r="AS262" s="17">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15">
        <f ca="1">COUNTIF(INDIRECT("U"&amp;(ROW()+12*(($AN262-1)*3+$AO262)-ROW())/12+5):INDIRECT("AF"&amp;(ROW()+12*(($AN262-1)*3+$AO262)-ROW())/12+5),AS262)</f>
        <v>0</v>
      </c>
      <c r="AU262" s="15">
        <f ca="1">IF(AND(AQ262+AS262&gt;0,AR262+AT262&gt;0),COUNTIF(AU$6:AU261,"&gt;0")+1,0)</f>
        <v>0</v>
      </c>
      <c r="BE262" s="15">
        <v>2</v>
      </c>
      <c r="BF262" s="15" t="s">
        <v>101</v>
      </c>
      <c r="BG262" s="18">
        <f t="shared" ref="BG262:BR262" si="525">IF(BG261+BT261&gt;$AJ$27,1,0)</f>
        <v>0</v>
      </c>
      <c r="BH262" s="18">
        <f t="shared" si="525"/>
        <v>0</v>
      </c>
      <c r="BI262" s="18">
        <f t="shared" si="525"/>
        <v>0</v>
      </c>
      <c r="BJ262" s="18">
        <f t="shared" si="525"/>
        <v>0</v>
      </c>
      <c r="BK262" s="18">
        <f t="shared" si="525"/>
        <v>0</v>
      </c>
      <c r="BL262" s="18">
        <f t="shared" si="525"/>
        <v>0</v>
      </c>
      <c r="BM262" s="18">
        <f t="shared" si="525"/>
        <v>0</v>
      </c>
      <c r="BN262" s="18">
        <f t="shared" si="525"/>
        <v>0</v>
      </c>
      <c r="BO262" s="18">
        <f t="shared" si="525"/>
        <v>0</v>
      </c>
      <c r="BP262" s="18">
        <f t="shared" si="525"/>
        <v>0</v>
      </c>
      <c r="BQ262" s="18">
        <f t="shared" si="525"/>
        <v>0</v>
      </c>
      <c r="BR262" s="18">
        <f t="shared" si="525"/>
        <v>0</v>
      </c>
      <c r="BT262" s="18"/>
      <c r="BU262" s="18"/>
      <c r="BV262" s="18"/>
      <c r="BW262" s="18"/>
      <c r="BX262" s="18"/>
      <c r="BY262" s="18"/>
      <c r="BZ262" s="18"/>
      <c r="CA262" s="18"/>
      <c r="CB262" s="18"/>
      <c r="CC262" s="18"/>
      <c r="CD262" s="18"/>
      <c r="CE262" s="18"/>
    </row>
    <row r="263" spans="1:98">
      <c r="A263" s="464"/>
      <c r="B263" s="467"/>
      <c r="C263" s="472"/>
      <c r="D263" s="473"/>
      <c r="E263" s="471"/>
      <c r="F263" s="467"/>
      <c r="G263" s="206" t="s">
        <v>551</v>
      </c>
      <c r="H263" s="207"/>
      <c r="I263" s="208"/>
      <c r="J263" s="208"/>
      <c r="K263" s="208"/>
      <c r="L263" s="208"/>
      <c r="M263" s="208"/>
      <c r="N263" s="208"/>
      <c r="O263" s="208"/>
      <c r="P263" s="208"/>
      <c r="Q263" s="208"/>
      <c r="R263" s="208"/>
      <c r="S263" s="208"/>
      <c r="T263" s="209">
        <f t="shared" si="524"/>
        <v>0</v>
      </c>
      <c r="U263" s="210"/>
      <c r="V263" s="211"/>
      <c r="W263" s="211"/>
      <c r="X263" s="211"/>
      <c r="Y263" s="211"/>
      <c r="Z263" s="211"/>
      <c r="AA263" s="211"/>
      <c r="AB263" s="211"/>
      <c r="AC263" s="211"/>
      <c r="AD263" s="211"/>
      <c r="AE263" s="211"/>
      <c r="AF263" s="211"/>
      <c r="AG263" s="209">
        <f t="shared" ref="AG263:AG305" si="526">SUM(U263:AF263)</f>
        <v>0</v>
      </c>
      <c r="AN263" s="15">
        <v>8</v>
      </c>
      <c r="AO263" s="15">
        <v>1</v>
      </c>
      <c r="AP263" s="15">
        <v>6</v>
      </c>
      <c r="AQ263" s="17">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15">
        <f ca="1">COUNTIF(INDIRECT("H"&amp;(ROW()+12*(($AN263-1)*3+$AO263)-ROW())/12+5):INDIRECT("S"&amp;(ROW()+12*(($AN263-1)*3+$AO263)-ROW())/12+5),AQ263)</f>
        <v>0</v>
      </c>
      <c r="AS263" s="17">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15">
        <f ca="1">COUNTIF(INDIRECT("U"&amp;(ROW()+12*(($AN263-1)*3+$AO263)-ROW())/12+5):INDIRECT("AF"&amp;(ROW()+12*(($AN263-1)*3+$AO263)-ROW())/12+5),AS263)</f>
        <v>0</v>
      </c>
      <c r="AU263" s="15">
        <f ca="1">IF(AND(AQ263+AS263&gt;0,AR263+AT263&gt;0),COUNTIF(AU$6:AU262,"&gt;0")+1,0)</f>
        <v>0</v>
      </c>
      <c r="BE263" s="15">
        <v>3</v>
      </c>
      <c r="BF263" s="19"/>
      <c r="BG263" s="18"/>
      <c r="BH263" s="18"/>
      <c r="BI263" s="18"/>
      <c r="BJ263" s="18"/>
      <c r="BK263" s="18"/>
      <c r="BL263" s="18"/>
      <c r="BM263" s="18"/>
      <c r="BN263" s="18"/>
      <c r="BO263" s="18"/>
      <c r="BP263" s="18"/>
      <c r="BQ263" s="18"/>
      <c r="BR263" s="18"/>
      <c r="BT263" s="18"/>
      <c r="BU263" s="18"/>
      <c r="BV263" s="18"/>
      <c r="BW263" s="18"/>
      <c r="BX263" s="18"/>
      <c r="BY263" s="18"/>
      <c r="BZ263" s="18"/>
      <c r="CA263" s="18"/>
      <c r="CB263" s="18"/>
      <c r="CC263" s="18"/>
      <c r="CD263" s="18"/>
      <c r="CE263" s="18"/>
    </row>
    <row r="264" spans="1:98">
      <c r="A264" s="462">
        <v>87</v>
      </c>
      <c r="B264" s="465"/>
      <c r="C264" s="465"/>
      <c r="D264" s="465"/>
      <c r="E264" s="469"/>
      <c r="F264" s="465"/>
      <c r="G264" s="194" t="s">
        <v>104</v>
      </c>
      <c r="H264" s="195"/>
      <c r="I264" s="196" t="str">
        <f t="shared" ref="I264:S265" si="527">IF(H264="","",H264)</f>
        <v/>
      </c>
      <c r="J264" s="196" t="str">
        <f t="shared" si="527"/>
        <v/>
      </c>
      <c r="K264" s="196" t="str">
        <f t="shared" si="527"/>
        <v/>
      </c>
      <c r="L264" s="196" t="str">
        <f t="shared" si="527"/>
        <v/>
      </c>
      <c r="M264" s="196" t="str">
        <f t="shared" si="527"/>
        <v/>
      </c>
      <c r="N264" s="196" t="str">
        <f t="shared" si="527"/>
        <v/>
      </c>
      <c r="O264" s="196" t="str">
        <f t="shared" si="527"/>
        <v/>
      </c>
      <c r="P264" s="196" t="str">
        <f t="shared" si="527"/>
        <v/>
      </c>
      <c r="Q264" s="196" t="str">
        <f t="shared" si="527"/>
        <v/>
      </c>
      <c r="R264" s="196" t="str">
        <f t="shared" si="527"/>
        <v/>
      </c>
      <c r="S264" s="196" t="str">
        <f t="shared" si="527"/>
        <v/>
      </c>
      <c r="T264" s="197">
        <f t="shared" si="524"/>
        <v>0</v>
      </c>
      <c r="U264" s="198"/>
      <c r="V264" s="199" t="str">
        <f t="shared" ref="V264:AF265" si="528">IF(U264="","",U264)</f>
        <v/>
      </c>
      <c r="W264" s="199" t="str">
        <f t="shared" si="528"/>
        <v/>
      </c>
      <c r="X264" s="199" t="str">
        <f t="shared" si="528"/>
        <v/>
      </c>
      <c r="Y264" s="199" t="str">
        <f t="shared" si="528"/>
        <v/>
      </c>
      <c r="Z264" s="199" t="str">
        <f t="shared" si="528"/>
        <v/>
      </c>
      <c r="AA264" s="199" t="str">
        <f t="shared" si="528"/>
        <v/>
      </c>
      <c r="AB264" s="199" t="str">
        <f t="shared" si="528"/>
        <v/>
      </c>
      <c r="AC264" s="199" t="str">
        <f t="shared" si="528"/>
        <v/>
      </c>
      <c r="AD264" s="199" t="str">
        <f t="shared" si="528"/>
        <v/>
      </c>
      <c r="AE264" s="199" t="str">
        <f t="shared" si="528"/>
        <v/>
      </c>
      <c r="AF264" s="199" t="str">
        <f t="shared" si="528"/>
        <v/>
      </c>
      <c r="AG264" s="197">
        <f t="shared" si="526"/>
        <v>0</v>
      </c>
      <c r="AN264" s="15">
        <v>8</v>
      </c>
      <c r="AO264" s="15">
        <v>1</v>
      </c>
      <c r="AP264" s="15">
        <v>7</v>
      </c>
      <c r="AQ264" s="17">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15">
        <f ca="1">COUNTIF(INDIRECT("H"&amp;(ROW()+12*(($AN264-1)*3+$AO264)-ROW())/12+5):INDIRECT("S"&amp;(ROW()+12*(($AN264-1)*3+$AO264)-ROW())/12+5),AQ264)</f>
        <v>0</v>
      </c>
      <c r="AS264" s="17">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15">
        <f ca="1">COUNTIF(INDIRECT("U"&amp;(ROW()+12*(($AN264-1)*3+$AO264)-ROW())/12+5):INDIRECT("AF"&amp;(ROW()+12*(($AN264-1)*3+$AO264)-ROW())/12+5),AS264)</f>
        <v>0</v>
      </c>
      <c r="AU264" s="15">
        <f ca="1">IF(AND(AQ264+AS264&gt;0,AR264+AT264&gt;0),COUNTIF(AU$6:AU263,"&gt;0")+1,0)</f>
        <v>0</v>
      </c>
      <c r="BE264" s="15">
        <v>1</v>
      </c>
      <c r="BG264" s="18">
        <f t="shared" ref="BG264:BR264" si="529">SUM(H264:H265)</f>
        <v>0</v>
      </c>
      <c r="BH264" s="18">
        <f t="shared" si="529"/>
        <v>0</v>
      </c>
      <c r="BI264" s="18">
        <f t="shared" si="529"/>
        <v>0</v>
      </c>
      <c r="BJ264" s="18">
        <f t="shared" si="529"/>
        <v>0</v>
      </c>
      <c r="BK264" s="18">
        <f t="shared" si="529"/>
        <v>0</v>
      </c>
      <c r="BL264" s="18">
        <f t="shared" si="529"/>
        <v>0</v>
      </c>
      <c r="BM264" s="18">
        <f t="shared" si="529"/>
        <v>0</v>
      </c>
      <c r="BN264" s="18">
        <f t="shared" si="529"/>
        <v>0</v>
      </c>
      <c r="BO264" s="18">
        <f t="shared" si="529"/>
        <v>0</v>
      </c>
      <c r="BP264" s="18">
        <f t="shared" si="529"/>
        <v>0</v>
      </c>
      <c r="BQ264" s="18">
        <f t="shared" si="529"/>
        <v>0</v>
      </c>
      <c r="BR264" s="18">
        <f t="shared" si="529"/>
        <v>0</v>
      </c>
      <c r="BT264" s="18">
        <f t="shared" ref="BT264:CE264" si="530">SUM(U264:U265)</f>
        <v>0</v>
      </c>
      <c r="BU264" s="18">
        <f t="shared" si="530"/>
        <v>0</v>
      </c>
      <c r="BV264" s="18">
        <f t="shared" si="530"/>
        <v>0</v>
      </c>
      <c r="BW264" s="18">
        <f t="shared" si="530"/>
        <v>0</v>
      </c>
      <c r="BX264" s="18">
        <f t="shared" si="530"/>
        <v>0</v>
      </c>
      <c r="BY264" s="18">
        <f t="shared" si="530"/>
        <v>0</v>
      </c>
      <c r="BZ264" s="18">
        <f t="shared" si="530"/>
        <v>0</v>
      </c>
      <c r="CA264" s="18">
        <f t="shared" si="530"/>
        <v>0</v>
      </c>
      <c r="CB264" s="18">
        <f t="shared" si="530"/>
        <v>0</v>
      </c>
      <c r="CC264" s="18">
        <f t="shared" si="530"/>
        <v>0</v>
      </c>
      <c r="CD264" s="18">
        <f t="shared" si="530"/>
        <v>0</v>
      </c>
      <c r="CE264" s="18">
        <f t="shared" si="530"/>
        <v>0</v>
      </c>
      <c r="CH264" s="19" t="s">
        <v>103</v>
      </c>
      <c r="CI264" s="18">
        <f t="shared" ref="CI264:CT264" si="531">IF(OR($D264="副園長",$D264="教頭",$D264="主任保育士",$D264="主幹教諭",$D264="主幹保育教諭"),0,BG264)</f>
        <v>0</v>
      </c>
      <c r="CJ264" s="18">
        <f t="shared" si="531"/>
        <v>0</v>
      </c>
      <c r="CK264" s="18">
        <f t="shared" si="531"/>
        <v>0</v>
      </c>
      <c r="CL264" s="18">
        <f t="shared" si="531"/>
        <v>0</v>
      </c>
      <c r="CM264" s="18">
        <f t="shared" si="531"/>
        <v>0</v>
      </c>
      <c r="CN264" s="18">
        <f t="shared" si="531"/>
        <v>0</v>
      </c>
      <c r="CO264" s="18">
        <f t="shared" si="531"/>
        <v>0</v>
      </c>
      <c r="CP264" s="18">
        <f t="shared" si="531"/>
        <v>0</v>
      </c>
      <c r="CQ264" s="18">
        <f t="shared" si="531"/>
        <v>0</v>
      </c>
      <c r="CR264" s="18">
        <f t="shared" si="531"/>
        <v>0</v>
      </c>
      <c r="CS264" s="18">
        <f t="shared" si="531"/>
        <v>0</v>
      </c>
      <c r="CT264" s="18">
        <f t="shared" si="531"/>
        <v>0</v>
      </c>
    </row>
    <row r="265" spans="1:98">
      <c r="A265" s="463"/>
      <c r="B265" s="466"/>
      <c r="C265" s="468"/>
      <c r="D265" s="468"/>
      <c r="E265" s="470"/>
      <c r="F265" s="466"/>
      <c r="G265" s="200" t="s">
        <v>102</v>
      </c>
      <c r="H265" s="201"/>
      <c r="I265" s="202" t="str">
        <f t="shared" si="527"/>
        <v/>
      </c>
      <c r="J265" s="202" t="str">
        <f t="shared" si="527"/>
        <v/>
      </c>
      <c r="K265" s="202" t="str">
        <f t="shared" si="527"/>
        <v/>
      </c>
      <c r="L265" s="202" t="str">
        <f t="shared" si="527"/>
        <v/>
      </c>
      <c r="M265" s="202" t="str">
        <f t="shared" si="527"/>
        <v/>
      </c>
      <c r="N265" s="202" t="str">
        <f t="shared" si="527"/>
        <v/>
      </c>
      <c r="O265" s="202" t="str">
        <f t="shared" si="527"/>
        <v/>
      </c>
      <c r="P265" s="202" t="str">
        <f t="shared" si="527"/>
        <v/>
      </c>
      <c r="Q265" s="202" t="str">
        <f t="shared" si="527"/>
        <v/>
      </c>
      <c r="R265" s="202" t="str">
        <f t="shared" si="527"/>
        <v/>
      </c>
      <c r="S265" s="202" t="str">
        <f t="shared" si="527"/>
        <v/>
      </c>
      <c r="T265" s="203">
        <f t="shared" si="524"/>
        <v>0</v>
      </c>
      <c r="U265" s="204"/>
      <c r="V265" s="205" t="str">
        <f t="shared" si="528"/>
        <v/>
      </c>
      <c r="W265" s="205" t="str">
        <f t="shared" si="528"/>
        <v/>
      </c>
      <c r="X265" s="205" t="str">
        <f t="shared" si="528"/>
        <v/>
      </c>
      <c r="Y265" s="205" t="str">
        <f t="shared" si="528"/>
        <v/>
      </c>
      <c r="Z265" s="205" t="str">
        <f t="shared" si="528"/>
        <v/>
      </c>
      <c r="AA265" s="205" t="str">
        <f t="shared" si="528"/>
        <v/>
      </c>
      <c r="AB265" s="205" t="str">
        <f t="shared" si="528"/>
        <v/>
      </c>
      <c r="AC265" s="205" t="str">
        <f t="shared" si="528"/>
        <v/>
      </c>
      <c r="AD265" s="205" t="str">
        <f t="shared" si="528"/>
        <v/>
      </c>
      <c r="AE265" s="205" t="str">
        <f t="shared" si="528"/>
        <v/>
      </c>
      <c r="AF265" s="205" t="str">
        <f t="shared" si="528"/>
        <v/>
      </c>
      <c r="AG265" s="203">
        <f t="shared" si="526"/>
        <v>0</v>
      </c>
      <c r="AN265" s="15">
        <v>8</v>
      </c>
      <c r="AO265" s="15">
        <v>1</v>
      </c>
      <c r="AP265" s="15">
        <v>8</v>
      </c>
      <c r="AQ265" s="17">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15">
        <f ca="1">COUNTIF(INDIRECT("H"&amp;(ROW()+12*(($AN265-1)*3+$AO265)-ROW())/12+5):INDIRECT("S"&amp;(ROW()+12*(($AN265-1)*3+$AO265)-ROW())/12+5),AQ265)</f>
        <v>0</v>
      </c>
      <c r="AS265" s="17">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15">
        <f ca="1">COUNTIF(INDIRECT("U"&amp;(ROW()+12*(($AN265-1)*3+$AO265)-ROW())/12+5):INDIRECT("AF"&amp;(ROW()+12*(($AN265-1)*3+$AO265)-ROW())/12+5),AS265)</f>
        <v>0</v>
      </c>
      <c r="AU265" s="15">
        <f ca="1">IF(AND(AQ265+AS265&gt;0,AR265+AT265&gt;0),COUNTIF(AU$6:AU264,"&gt;0")+1,0)</f>
        <v>0</v>
      </c>
      <c r="BE265" s="15">
        <v>2</v>
      </c>
      <c r="BF265" s="15" t="s">
        <v>101</v>
      </c>
      <c r="BG265" s="18">
        <f t="shared" ref="BG265:BR265" si="532">IF(BG264+BT264&gt;$AJ$27,1,0)</f>
        <v>0</v>
      </c>
      <c r="BH265" s="18">
        <f t="shared" si="532"/>
        <v>0</v>
      </c>
      <c r="BI265" s="18">
        <f t="shared" si="532"/>
        <v>0</v>
      </c>
      <c r="BJ265" s="18">
        <f t="shared" si="532"/>
        <v>0</v>
      </c>
      <c r="BK265" s="18">
        <f t="shared" si="532"/>
        <v>0</v>
      </c>
      <c r="BL265" s="18">
        <f t="shared" si="532"/>
        <v>0</v>
      </c>
      <c r="BM265" s="18">
        <f t="shared" si="532"/>
        <v>0</v>
      </c>
      <c r="BN265" s="18">
        <f t="shared" si="532"/>
        <v>0</v>
      </c>
      <c r="BO265" s="18">
        <f t="shared" si="532"/>
        <v>0</v>
      </c>
      <c r="BP265" s="18">
        <f t="shared" si="532"/>
        <v>0</v>
      </c>
      <c r="BQ265" s="18">
        <f t="shared" si="532"/>
        <v>0</v>
      </c>
      <c r="BR265" s="18">
        <f t="shared" si="532"/>
        <v>0</v>
      </c>
      <c r="BT265" s="18"/>
      <c r="BU265" s="18"/>
      <c r="BV265" s="18"/>
      <c r="BW265" s="18"/>
      <c r="BX265" s="18"/>
      <c r="BY265" s="18"/>
      <c r="BZ265" s="18"/>
      <c r="CA265" s="18"/>
      <c r="CB265" s="18"/>
      <c r="CC265" s="18"/>
      <c r="CD265" s="18"/>
      <c r="CE265" s="18"/>
    </row>
    <row r="266" spans="1:98">
      <c r="A266" s="464"/>
      <c r="B266" s="467"/>
      <c r="C266" s="472"/>
      <c r="D266" s="473"/>
      <c r="E266" s="471"/>
      <c r="F266" s="467"/>
      <c r="G266" s="206" t="s">
        <v>551</v>
      </c>
      <c r="H266" s="207"/>
      <c r="I266" s="208"/>
      <c r="J266" s="208"/>
      <c r="K266" s="208"/>
      <c r="L266" s="208"/>
      <c r="M266" s="208"/>
      <c r="N266" s="208"/>
      <c r="O266" s="208"/>
      <c r="P266" s="208"/>
      <c r="Q266" s="208"/>
      <c r="R266" s="208"/>
      <c r="S266" s="208"/>
      <c r="T266" s="209">
        <f t="shared" si="524"/>
        <v>0</v>
      </c>
      <c r="U266" s="210"/>
      <c r="V266" s="211"/>
      <c r="W266" s="211"/>
      <c r="X266" s="211"/>
      <c r="Y266" s="211"/>
      <c r="Z266" s="211"/>
      <c r="AA266" s="211"/>
      <c r="AB266" s="211"/>
      <c r="AC266" s="211"/>
      <c r="AD266" s="211"/>
      <c r="AE266" s="211"/>
      <c r="AF266" s="211"/>
      <c r="AG266" s="209">
        <f t="shared" si="526"/>
        <v>0</v>
      </c>
      <c r="AN266" s="15">
        <v>8</v>
      </c>
      <c r="AO266" s="15">
        <v>1</v>
      </c>
      <c r="AP266" s="15">
        <v>9</v>
      </c>
      <c r="AQ266" s="17">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15">
        <f ca="1">COUNTIF(INDIRECT("H"&amp;(ROW()+12*(($AN266-1)*3+$AO266)-ROW())/12+5):INDIRECT("S"&amp;(ROW()+12*(($AN266-1)*3+$AO266)-ROW())/12+5),AQ266)</f>
        <v>0</v>
      </c>
      <c r="AS266" s="17">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15">
        <f ca="1">COUNTIF(INDIRECT("U"&amp;(ROW()+12*(($AN266-1)*3+$AO266)-ROW())/12+5):INDIRECT("AF"&amp;(ROW()+12*(($AN266-1)*3+$AO266)-ROW())/12+5),AS266)</f>
        <v>0</v>
      </c>
      <c r="AU266" s="15">
        <f ca="1">IF(AND(AQ266+AS266&gt;0,AR266+AT266&gt;0),COUNTIF(AU$6:AU265,"&gt;0")+1,0)</f>
        <v>0</v>
      </c>
      <c r="BE266" s="15">
        <v>3</v>
      </c>
      <c r="BF266" s="19"/>
      <c r="BG266" s="18"/>
      <c r="BH266" s="18"/>
      <c r="BI266" s="18"/>
      <c r="BJ266" s="18"/>
      <c r="BK266" s="18"/>
      <c r="BL266" s="18"/>
      <c r="BM266" s="18"/>
      <c r="BN266" s="18"/>
      <c r="BO266" s="18"/>
      <c r="BP266" s="18"/>
      <c r="BQ266" s="18"/>
      <c r="BR266" s="18"/>
      <c r="BT266" s="18"/>
      <c r="BU266" s="18"/>
      <c r="BV266" s="18"/>
      <c r="BW266" s="18"/>
      <c r="BX266" s="18"/>
      <c r="BY266" s="18"/>
      <c r="BZ266" s="18"/>
      <c r="CA266" s="18"/>
      <c r="CB266" s="18"/>
      <c r="CC266" s="18"/>
      <c r="CD266" s="18"/>
      <c r="CE266" s="18"/>
    </row>
    <row r="267" spans="1:98">
      <c r="A267" s="462">
        <v>88</v>
      </c>
      <c r="B267" s="465"/>
      <c r="C267" s="465"/>
      <c r="D267" s="465"/>
      <c r="E267" s="469"/>
      <c r="F267" s="465"/>
      <c r="G267" s="194" t="s">
        <v>104</v>
      </c>
      <c r="H267" s="195"/>
      <c r="I267" s="196" t="str">
        <f t="shared" ref="I267:S268" si="533">IF(H267="","",H267)</f>
        <v/>
      </c>
      <c r="J267" s="196" t="str">
        <f t="shared" si="533"/>
        <v/>
      </c>
      <c r="K267" s="196" t="str">
        <f t="shared" si="533"/>
        <v/>
      </c>
      <c r="L267" s="196" t="str">
        <f t="shared" si="533"/>
        <v/>
      </c>
      <c r="M267" s="196" t="str">
        <f t="shared" si="533"/>
        <v/>
      </c>
      <c r="N267" s="196" t="str">
        <f t="shared" si="533"/>
        <v/>
      </c>
      <c r="O267" s="196" t="str">
        <f t="shared" si="533"/>
        <v/>
      </c>
      <c r="P267" s="196" t="str">
        <f t="shared" si="533"/>
        <v/>
      </c>
      <c r="Q267" s="196" t="str">
        <f t="shared" si="533"/>
        <v/>
      </c>
      <c r="R267" s="196" t="str">
        <f t="shared" si="533"/>
        <v/>
      </c>
      <c r="S267" s="196" t="str">
        <f t="shared" si="533"/>
        <v/>
      </c>
      <c r="T267" s="197">
        <f t="shared" si="524"/>
        <v>0</v>
      </c>
      <c r="U267" s="198"/>
      <c r="V267" s="199" t="str">
        <f t="shared" ref="V267:AF268" si="534">IF(U267="","",U267)</f>
        <v/>
      </c>
      <c r="W267" s="199" t="str">
        <f t="shared" si="534"/>
        <v/>
      </c>
      <c r="X267" s="199" t="str">
        <f t="shared" si="534"/>
        <v/>
      </c>
      <c r="Y267" s="199" t="str">
        <f t="shared" si="534"/>
        <v/>
      </c>
      <c r="Z267" s="199" t="str">
        <f t="shared" si="534"/>
        <v/>
      </c>
      <c r="AA267" s="199" t="str">
        <f t="shared" si="534"/>
        <v/>
      </c>
      <c r="AB267" s="199" t="str">
        <f t="shared" si="534"/>
        <v/>
      </c>
      <c r="AC267" s="199" t="str">
        <f t="shared" si="534"/>
        <v/>
      </c>
      <c r="AD267" s="199" t="str">
        <f t="shared" si="534"/>
        <v/>
      </c>
      <c r="AE267" s="199" t="str">
        <f t="shared" si="534"/>
        <v/>
      </c>
      <c r="AF267" s="199" t="str">
        <f t="shared" si="534"/>
        <v/>
      </c>
      <c r="AG267" s="197">
        <f t="shared" si="526"/>
        <v>0</v>
      </c>
      <c r="AN267" s="15">
        <v>8</v>
      </c>
      <c r="AO267" s="15">
        <v>1</v>
      </c>
      <c r="AP267" s="15">
        <v>10</v>
      </c>
      <c r="AQ267" s="17">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15">
        <f ca="1">COUNTIF(INDIRECT("H"&amp;(ROW()+12*(($AN267-1)*3+$AO267)-ROW())/12+5):INDIRECT("S"&amp;(ROW()+12*(($AN267-1)*3+$AO267)-ROW())/12+5),AQ267)</f>
        <v>0</v>
      </c>
      <c r="AS267" s="17">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15">
        <f ca="1">COUNTIF(INDIRECT("U"&amp;(ROW()+12*(($AN267-1)*3+$AO267)-ROW())/12+5):INDIRECT("AF"&amp;(ROW()+12*(($AN267-1)*3+$AO267)-ROW())/12+5),AS267)</f>
        <v>0</v>
      </c>
      <c r="AU267" s="15">
        <f ca="1">IF(AND(AQ267+AS267&gt;0,AR267+AT267&gt;0),COUNTIF(AU$6:AU266,"&gt;0")+1,0)</f>
        <v>0</v>
      </c>
      <c r="BE267" s="15">
        <v>1</v>
      </c>
      <c r="BG267" s="18">
        <f t="shared" ref="BG267:BR267" si="535">SUM(H267:H268)</f>
        <v>0</v>
      </c>
      <c r="BH267" s="18">
        <f t="shared" si="535"/>
        <v>0</v>
      </c>
      <c r="BI267" s="18">
        <f t="shared" si="535"/>
        <v>0</v>
      </c>
      <c r="BJ267" s="18">
        <f t="shared" si="535"/>
        <v>0</v>
      </c>
      <c r="BK267" s="18">
        <f t="shared" si="535"/>
        <v>0</v>
      </c>
      <c r="BL267" s="18">
        <f t="shared" si="535"/>
        <v>0</v>
      </c>
      <c r="BM267" s="18">
        <f t="shared" si="535"/>
        <v>0</v>
      </c>
      <c r="BN267" s="18">
        <f t="shared" si="535"/>
        <v>0</v>
      </c>
      <c r="BO267" s="18">
        <f t="shared" si="535"/>
        <v>0</v>
      </c>
      <c r="BP267" s="18">
        <f t="shared" si="535"/>
        <v>0</v>
      </c>
      <c r="BQ267" s="18">
        <f t="shared" si="535"/>
        <v>0</v>
      </c>
      <c r="BR267" s="18">
        <f t="shared" si="535"/>
        <v>0</v>
      </c>
      <c r="BT267" s="18">
        <f t="shared" ref="BT267:CE267" si="536">SUM(U267:U268)</f>
        <v>0</v>
      </c>
      <c r="BU267" s="18">
        <f t="shared" si="536"/>
        <v>0</v>
      </c>
      <c r="BV267" s="18">
        <f t="shared" si="536"/>
        <v>0</v>
      </c>
      <c r="BW267" s="18">
        <f t="shared" si="536"/>
        <v>0</v>
      </c>
      <c r="BX267" s="18">
        <f t="shared" si="536"/>
        <v>0</v>
      </c>
      <c r="BY267" s="18">
        <f t="shared" si="536"/>
        <v>0</v>
      </c>
      <c r="BZ267" s="18">
        <f t="shared" si="536"/>
        <v>0</v>
      </c>
      <c r="CA267" s="18">
        <f t="shared" si="536"/>
        <v>0</v>
      </c>
      <c r="CB267" s="18">
        <f t="shared" si="536"/>
        <v>0</v>
      </c>
      <c r="CC267" s="18">
        <f t="shared" si="536"/>
        <v>0</v>
      </c>
      <c r="CD267" s="18">
        <f t="shared" si="536"/>
        <v>0</v>
      </c>
      <c r="CE267" s="18">
        <f t="shared" si="536"/>
        <v>0</v>
      </c>
      <c r="CH267" s="19" t="s">
        <v>103</v>
      </c>
      <c r="CI267" s="18">
        <f t="shared" ref="CI267:CT267" si="537">IF(OR($D267="副園長",$D267="教頭",$D267="主任保育士",$D267="主幹教諭",$D267="主幹保育教諭"),0,BG267)</f>
        <v>0</v>
      </c>
      <c r="CJ267" s="18">
        <f t="shared" si="537"/>
        <v>0</v>
      </c>
      <c r="CK267" s="18">
        <f t="shared" si="537"/>
        <v>0</v>
      </c>
      <c r="CL267" s="18">
        <f t="shared" si="537"/>
        <v>0</v>
      </c>
      <c r="CM267" s="18">
        <f t="shared" si="537"/>
        <v>0</v>
      </c>
      <c r="CN267" s="18">
        <f t="shared" si="537"/>
        <v>0</v>
      </c>
      <c r="CO267" s="18">
        <f t="shared" si="537"/>
        <v>0</v>
      </c>
      <c r="CP267" s="18">
        <f t="shared" si="537"/>
        <v>0</v>
      </c>
      <c r="CQ267" s="18">
        <f t="shared" si="537"/>
        <v>0</v>
      </c>
      <c r="CR267" s="18">
        <f t="shared" si="537"/>
        <v>0</v>
      </c>
      <c r="CS267" s="18">
        <f t="shared" si="537"/>
        <v>0</v>
      </c>
      <c r="CT267" s="18">
        <f t="shared" si="537"/>
        <v>0</v>
      </c>
    </row>
    <row r="268" spans="1:98">
      <c r="A268" s="463"/>
      <c r="B268" s="466"/>
      <c r="C268" s="468"/>
      <c r="D268" s="468"/>
      <c r="E268" s="470"/>
      <c r="F268" s="466"/>
      <c r="G268" s="200" t="s">
        <v>102</v>
      </c>
      <c r="H268" s="201"/>
      <c r="I268" s="202" t="str">
        <f t="shared" si="533"/>
        <v/>
      </c>
      <c r="J268" s="202" t="str">
        <f t="shared" si="533"/>
        <v/>
      </c>
      <c r="K268" s="202" t="str">
        <f t="shared" si="533"/>
        <v/>
      </c>
      <c r="L268" s="202" t="str">
        <f t="shared" si="533"/>
        <v/>
      </c>
      <c r="M268" s="202" t="str">
        <f t="shared" si="533"/>
        <v/>
      </c>
      <c r="N268" s="202" t="str">
        <f t="shared" si="533"/>
        <v/>
      </c>
      <c r="O268" s="202" t="str">
        <f t="shared" si="533"/>
        <v/>
      </c>
      <c r="P268" s="202" t="str">
        <f t="shared" si="533"/>
        <v/>
      </c>
      <c r="Q268" s="202" t="str">
        <f t="shared" si="533"/>
        <v/>
      </c>
      <c r="R268" s="202" t="str">
        <f t="shared" si="533"/>
        <v/>
      </c>
      <c r="S268" s="202" t="str">
        <f t="shared" si="533"/>
        <v/>
      </c>
      <c r="T268" s="203">
        <f t="shared" si="524"/>
        <v>0</v>
      </c>
      <c r="U268" s="204"/>
      <c r="V268" s="205" t="str">
        <f t="shared" si="534"/>
        <v/>
      </c>
      <c r="W268" s="205" t="str">
        <f t="shared" si="534"/>
        <v/>
      </c>
      <c r="X268" s="205" t="str">
        <f t="shared" si="534"/>
        <v/>
      </c>
      <c r="Y268" s="205" t="str">
        <f t="shared" si="534"/>
        <v/>
      </c>
      <c r="Z268" s="205" t="str">
        <f t="shared" si="534"/>
        <v/>
      </c>
      <c r="AA268" s="205" t="str">
        <f t="shared" si="534"/>
        <v/>
      </c>
      <c r="AB268" s="205" t="str">
        <f t="shared" si="534"/>
        <v/>
      </c>
      <c r="AC268" s="205" t="str">
        <f t="shared" si="534"/>
        <v/>
      </c>
      <c r="AD268" s="205" t="str">
        <f t="shared" si="534"/>
        <v/>
      </c>
      <c r="AE268" s="205" t="str">
        <f t="shared" si="534"/>
        <v/>
      </c>
      <c r="AF268" s="205" t="str">
        <f t="shared" si="534"/>
        <v/>
      </c>
      <c r="AG268" s="203">
        <f t="shared" si="526"/>
        <v>0</v>
      </c>
      <c r="AN268" s="15">
        <v>8</v>
      </c>
      <c r="AO268" s="15">
        <v>1</v>
      </c>
      <c r="AP268" s="15">
        <v>11</v>
      </c>
      <c r="AQ268" s="17">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15">
        <f ca="1">COUNTIF(INDIRECT("H"&amp;(ROW()+12*(($AN268-1)*3+$AO268)-ROW())/12+5):INDIRECT("S"&amp;(ROW()+12*(($AN268-1)*3+$AO268)-ROW())/12+5),AQ268)</f>
        <v>0</v>
      </c>
      <c r="AS268" s="17">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15">
        <f ca="1">COUNTIF(INDIRECT("U"&amp;(ROW()+12*(($AN268-1)*3+$AO268)-ROW())/12+5):INDIRECT("AF"&amp;(ROW()+12*(($AN268-1)*3+$AO268)-ROW())/12+5),AS268)</f>
        <v>0</v>
      </c>
      <c r="AU268" s="15">
        <f ca="1">IF(AND(AQ268+AS268&gt;0,AR268+AT268&gt;0),COUNTIF(AU$6:AU267,"&gt;0")+1,0)</f>
        <v>0</v>
      </c>
      <c r="BE268" s="15">
        <v>2</v>
      </c>
      <c r="BF268" s="15" t="s">
        <v>101</v>
      </c>
      <c r="BG268" s="18">
        <f t="shared" ref="BG268:BR268" si="538">IF(BG267+BT267&gt;$AJ$27,1,0)</f>
        <v>0</v>
      </c>
      <c r="BH268" s="18">
        <f t="shared" si="538"/>
        <v>0</v>
      </c>
      <c r="BI268" s="18">
        <f t="shared" si="538"/>
        <v>0</v>
      </c>
      <c r="BJ268" s="18">
        <f t="shared" si="538"/>
        <v>0</v>
      </c>
      <c r="BK268" s="18">
        <f t="shared" si="538"/>
        <v>0</v>
      </c>
      <c r="BL268" s="18">
        <f t="shared" si="538"/>
        <v>0</v>
      </c>
      <c r="BM268" s="18">
        <f t="shared" si="538"/>
        <v>0</v>
      </c>
      <c r="BN268" s="18">
        <f t="shared" si="538"/>
        <v>0</v>
      </c>
      <c r="BO268" s="18">
        <f t="shared" si="538"/>
        <v>0</v>
      </c>
      <c r="BP268" s="18">
        <f t="shared" si="538"/>
        <v>0</v>
      </c>
      <c r="BQ268" s="18">
        <f t="shared" si="538"/>
        <v>0</v>
      </c>
      <c r="BR268" s="18">
        <f t="shared" si="538"/>
        <v>0</v>
      </c>
      <c r="BT268" s="18"/>
      <c r="BU268" s="18"/>
      <c r="BV268" s="18"/>
      <c r="BW268" s="18"/>
      <c r="BX268" s="18"/>
      <c r="BY268" s="18"/>
      <c r="BZ268" s="18"/>
      <c r="CA268" s="18"/>
      <c r="CB268" s="18"/>
      <c r="CC268" s="18"/>
      <c r="CD268" s="18"/>
      <c r="CE268" s="18"/>
    </row>
    <row r="269" spans="1:98">
      <c r="A269" s="464"/>
      <c r="B269" s="467"/>
      <c r="C269" s="472"/>
      <c r="D269" s="473"/>
      <c r="E269" s="471"/>
      <c r="F269" s="467"/>
      <c r="G269" s="206" t="s">
        <v>551</v>
      </c>
      <c r="H269" s="207"/>
      <c r="I269" s="208"/>
      <c r="J269" s="208"/>
      <c r="K269" s="208"/>
      <c r="L269" s="208"/>
      <c r="M269" s="208"/>
      <c r="N269" s="208"/>
      <c r="O269" s="208"/>
      <c r="P269" s="208"/>
      <c r="Q269" s="208"/>
      <c r="R269" s="208"/>
      <c r="S269" s="208"/>
      <c r="T269" s="209">
        <f t="shared" si="524"/>
        <v>0</v>
      </c>
      <c r="U269" s="210"/>
      <c r="V269" s="211"/>
      <c r="W269" s="211"/>
      <c r="X269" s="211"/>
      <c r="Y269" s="211"/>
      <c r="Z269" s="211"/>
      <c r="AA269" s="211"/>
      <c r="AB269" s="211"/>
      <c r="AC269" s="211"/>
      <c r="AD269" s="211"/>
      <c r="AE269" s="211"/>
      <c r="AF269" s="211"/>
      <c r="AG269" s="209">
        <f t="shared" si="526"/>
        <v>0</v>
      </c>
      <c r="AN269" s="15">
        <v>8</v>
      </c>
      <c r="AO269" s="15">
        <v>1</v>
      </c>
      <c r="AP269" s="15">
        <v>12</v>
      </c>
      <c r="AQ269" s="17">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15">
        <f ca="1">COUNTIF(INDIRECT("H"&amp;(ROW()+12*(($AN269-1)*3+$AO269)-ROW())/12+5):INDIRECT("S"&amp;(ROW()+12*(($AN269-1)*3+$AO269)-ROW())/12+5),AQ269)</f>
        <v>0</v>
      </c>
      <c r="AS269" s="17">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15">
        <f ca="1">COUNTIF(INDIRECT("U"&amp;(ROW()+12*(($AN269-1)*3+$AO269)-ROW())/12+5):INDIRECT("AF"&amp;(ROW()+12*(($AN269-1)*3+$AO269)-ROW())/12+5),AS269)</f>
        <v>0</v>
      </c>
      <c r="AU269" s="15">
        <f ca="1">IF(AND(AQ269+AS269&gt;0,AR269+AT269&gt;0),COUNTIF(AU$6:AU268,"&gt;0")+1,0)</f>
        <v>0</v>
      </c>
      <c r="BE269" s="15">
        <v>3</v>
      </c>
      <c r="BF269" s="19"/>
      <c r="BG269" s="18"/>
      <c r="BH269" s="18"/>
      <c r="BI269" s="18"/>
      <c r="BJ269" s="18"/>
      <c r="BK269" s="18"/>
      <c r="BL269" s="18"/>
      <c r="BM269" s="18"/>
      <c r="BN269" s="18"/>
      <c r="BO269" s="18"/>
      <c r="BP269" s="18"/>
      <c r="BQ269" s="18"/>
      <c r="BR269" s="18"/>
    </row>
    <row r="270" spans="1:98">
      <c r="A270" s="462">
        <v>89</v>
      </c>
      <c r="B270" s="465"/>
      <c r="C270" s="465"/>
      <c r="D270" s="465"/>
      <c r="E270" s="469"/>
      <c r="F270" s="465"/>
      <c r="G270" s="194" t="s">
        <v>104</v>
      </c>
      <c r="H270" s="195"/>
      <c r="I270" s="196" t="str">
        <f t="shared" ref="I270:S271" si="539">IF(H270="","",H270)</f>
        <v/>
      </c>
      <c r="J270" s="196" t="str">
        <f t="shared" si="539"/>
        <v/>
      </c>
      <c r="K270" s="196" t="str">
        <f t="shared" si="539"/>
        <v/>
      </c>
      <c r="L270" s="196" t="str">
        <f t="shared" si="539"/>
        <v/>
      </c>
      <c r="M270" s="196" t="str">
        <f t="shared" si="539"/>
        <v/>
      </c>
      <c r="N270" s="196" t="str">
        <f t="shared" si="539"/>
        <v/>
      </c>
      <c r="O270" s="196" t="str">
        <f t="shared" si="539"/>
        <v/>
      </c>
      <c r="P270" s="196" t="str">
        <f t="shared" si="539"/>
        <v/>
      </c>
      <c r="Q270" s="196" t="str">
        <f t="shared" si="539"/>
        <v/>
      </c>
      <c r="R270" s="196" t="str">
        <f t="shared" si="539"/>
        <v/>
      </c>
      <c r="S270" s="196" t="str">
        <f t="shared" si="539"/>
        <v/>
      </c>
      <c r="T270" s="197">
        <f t="shared" si="524"/>
        <v>0</v>
      </c>
      <c r="U270" s="198"/>
      <c r="V270" s="199" t="str">
        <f t="shared" ref="V270:AF271" si="540">IF(U270="","",U270)</f>
        <v/>
      </c>
      <c r="W270" s="199" t="str">
        <f t="shared" si="540"/>
        <v/>
      </c>
      <c r="X270" s="199" t="str">
        <f t="shared" si="540"/>
        <v/>
      </c>
      <c r="Y270" s="199" t="str">
        <f t="shared" si="540"/>
        <v/>
      </c>
      <c r="Z270" s="199" t="str">
        <f t="shared" si="540"/>
        <v/>
      </c>
      <c r="AA270" s="199" t="str">
        <f t="shared" si="540"/>
        <v/>
      </c>
      <c r="AB270" s="199" t="str">
        <f t="shared" si="540"/>
        <v/>
      </c>
      <c r="AC270" s="199" t="str">
        <f t="shared" si="540"/>
        <v/>
      </c>
      <c r="AD270" s="199" t="str">
        <f t="shared" si="540"/>
        <v/>
      </c>
      <c r="AE270" s="199" t="str">
        <f t="shared" si="540"/>
        <v/>
      </c>
      <c r="AF270" s="199" t="str">
        <f t="shared" si="540"/>
        <v/>
      </c>
      <c r="AG270" s="197">
        <f t="shared" si="526"/>
        <v>0</v>
      </c>
      <c r="AN270" s="15">
        <v>8</v>
      </c>
      <c r="AO270" s="15">
        <v>2</v>
      </c>
      <c r="AP270" s="15">
        <v>1</v>
      </c>
      <c r="AQ270" s="17">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15">
        <f ca="1">COUNTIF(INDIRECT("H"&amp;(ROW()+12*(($AN270-1)*3+$AO270)-ROW())/12+5):INDIRECT("S"&amp;(ROW()+12*(($AN270-1)*3+$AO270)-ROW())/12+5),AQ270)</f>
        <v>0</v>
      </c>
      <c r="AS270" s="17">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15">
        <f ca="1">COUNTIF(INDIRECT("U"&amp;(ROW()+12*(($AN270-1)*3+$AO270)-ROW())/12+5):INDIRECT("AF"&amp;(ROW()+12*(($AN270-1)*3+$AO270)-ROW())/12+5),AS270)</f>
        <v>0</v>
      </c>
      <c r="AU270" s="15">
        <f ca="1">IF(AND(AQ270+AS270&gt;0,AR270+AT270&gt;0),COUNTIF(AU$6:AU269,"&gt;0")+1,0)</f>
        <v>0</v>
      </c>
      <c r="BE270" s="15">
        <v>1</v>
      </c>
      <c r="BG270" s="18">
        <f t="shared" ref="BG270:BR270" si="541">SUM(H270:H271)</f>
        <v>0</v>
      </c>
      <c r="BH270" s="18">
        <f t="shared" si="541"/>
        <v>0</v>
      </c>
      <c r="BI270" s="18">
        <f t="shared" si="541"/>
        <v>0</v>
      </c>
      <c r="BJ270" s="18">
        <f t="shared" si="541"/>
        <v>0</v>
      </c>
      <c r="BK270" s="18">
        <f t="shared" si="541"/>
        <v>0</v>
      </c>
      <c r="BL270" s="18">
        <f t="shared" si="541"/>
        <v>0</v>
      </c>
      <c r="BM270" s="18">
        <f t="shared" si="541"/>
        <v>0</v>
      </c>
      <c r="BN270" s="18">
        <f t="shared" si="541"/>
        <v>0</v>
      </c>
      <c r="BO270" s="18">
        <f t="shared" si="541"/>
        <v>0</v>
      </c>
      <c r="BP270" s="18">
        <f t="shared" si="541"/>
        <v>0</v>
      </c>
      <c r="BQ270" s="18">
        <f t="shared" si="541"/>
        <v>0</v>
      </c>
      <c r="BR270" s="18">
        <f t="shared" si="541"/>
        <v>0</v>
      </c>
      <c r="BT270" s="18">
        <f t="shared" ref="BT270:CE270" si="542">SUM(U270:U271)</f>
        <v>0</v>
      </c>
      <c r="BU270" s="18">
        <f t="shared" si="542"/>
        <v>0</v>
      </c>
      <c r="BV270" s="18">
        <f t="shared" si="542"/>
        <v>0</v>
      </c>
      <c r="BW270" s="18">
        <f t="shared" si="542"/>
        <v>0</v>
      </c>
      <c r="BX270" s="18">
        <f t="shared" si="542"/>
        <v>0</v>
      </c>
      <c r="BY270" s="18">
        <f t="shared" si="542"/>
        <v>0</v>
      </c>
      <c r="BZ270" s="18">
        <f t="shared" si="542"/>
        <v>0</v>
      </c>
      <c r="CA270" s="18">
        <f t="shared" si="542"/>
        <v>0</v>
      </c>
      <c r="CB270" s="18">
        <f t="shared" si="542"/>
        <v>0</v>
      </c>
      <c r="CC270" s="18">
        <f t="shared" si="542"/>
        <v>0</v>
      </c>
      <c r="CD270" s="18">
        <f t="shared" si="542"/>
        <v>0</v>
      </c>
      <c r="CE270" s="18">
        <f t="shared" si="542"/>
        <v>0</v>
      </c>
      <c r="CH270" s="19" t="s">
        <v>103</v>
      </c>
      <c r="CI270" s="18">
        <f t="shared" ref="CI270:CT270" si="543">IF(OR($D270="副園長",$D270="教頭",$D270="主任保育士",$D270="主幹教諭",$D270="主幹保育教諭"),0,BG270)</f>
        <v>0</v>
      </c>
      <c r="CJ270" s="18">
        <f t="shared" si="543"/>
        <v>0</v>
      </c>
      <c r="CK270" s="18">
        <f t="shared" si="543"/>
        <v>0</v>
      </c>
      <c r="CL270" s="18">
        <f t="shared" si="543"/>
        <v>0</v>
      </c>
      <c r="CM270" s="18">
        <f t="shared" si="543"/>
        <v>0</v>
      </c>
      <c r="CN270" s="18">
        <f t="shared" si="543"/>
        <v>0</v>
      </c>
      <c r="CO270" s="18">
        <f t="shared" si="543"/>
        <v>0</v>
      </c>
      <c r="CP270" s="18">
        <f t="shared" si="543"/>
        <v>0</v>
      </c>
      <c r="CQ270" s="18">
        <f t="shared" si="543"/>
        <v>0</v>
      </c>
      <c r="CR270" s="18">
        <f t="shared" si="543"/>
        <v>0</v>
      </c>
      <c r="CS270" s="18">
        <f t="shared" si="543"/>
        <v>0</v>
      </c>
      <c r="CT270" s="18">
        <f t="shared" si="543"/>
        <v>0</v>
      </c>
    </row>
    <row r="271" spans="1:98">
      <c r="A271" s="463"/>
      <c r="B271" s="466"/>
      <c r="C271" s="468"/>
      <c r="D271" s="468"/>
      <c r="E271" s="470"/>
      <c r="F271" s="466"/>
      <c r="G271" s="200" t="s">
        <v>102</v>
      </c>
      <c r="H271" s="201"/>
      <c r="I271" s="202" t="str">
        <f t="shared" si="539"/>
        <v/>
      </c>
      <c r="J271" s="202" t="str">
        <f t="shared" si="539"/>
        <v/>
      </c>
      <c r="K271" s="202" t="str">
        <f t="shared" si="539"/>
        <v/>
      </c>
      <c r="L271" s="202" t="str">
        <f t="shared" si="539"/>
        <v/>
      </c>
      <c r="M271" s="202" t="str">
        <f t="shared" si="539"/>
        <v/>
      </c>
      <c r="N271" s="202" t="str">
        <f t="shared" si="539"/>
        <v/>
      </c>
      <c r="O271" s="202" t="str">
        <f t="shared" si="539"/>
        <v/>
      </c>
      <c r="P271" s="202" t="str">
        <f t="shared" si="539"/>
        <v/>
      </c>
      <c r="Q271" s="202" t="str">
        <f t="shared" si="539"/>
        <v/>
      </c>
      <c r="R271" s="202" t="str">
        <f t="shared" si="539"/>
        <v/>
      </c>
      <c r="S271" s="202" t="str">
        <f t="shared" si="539"/>
        <v/>
      </c>
      <c r="T271" s="203">
        <f t="shared" si="524"/>
        <v>0</v>
      </c>
      <c r="U271" s="204"/>
      <c r="V271" s="205" t="str">
        <f t="shared" si="540"/>
        <v/>
      </c>
      <c r="W271" s="205" t="str">
        <f t="shared" si="540"/>
        <v/>
      </c>
      <c r="X271" s="205" t="str">
        <f t="shared" si="540"/>
        <v/>
      </c>
      <c r="Y271" s="205" t="str">
        <f t="shared" si="540"/>
        <v/>
      </c>
      <c r="Z271" s="205" t="str">
        <f t="shared" si="540"/>
        <v/>
      </c>
      <c r="AA271" s="205" t="str">
        <f t="shared" si="540"/>
        <v/>
      </c>
      <c r="AB271" s="205" t="str">
        <f t="shared" si="540"/>
        <v/>
      </c>
      <c r="AC271" s="205" t="str">
        <f t="shared" si="540"/>
        <v/>
      </c>
      <c r="AD271" s="205" t="str">
        <f t="shared" si="540"/>
        <v/>
      </c>
      <c r="AE271" s="205" t="str">
        <f t="shared" si="540"/>
        <v/>
      </c>
      <c r="AF271" s="205" t="str">
        <f t="shared" si="540"/>
        <v/>
      </c>
      <c r="AG271" s="203">
        <f t="shared" si="526"/>
        <v>0</v>
      </c>
      <c r="AN271" s="15">
        <v>8</v>
      </c>
      <c r="AO271" s="15">
        <v>2</v>
      </c>
      <c r="AP271" s="15">
        <v>2</v>
      </c>
      <c r="AQ271" s="17">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15">
        <f ca="1">COUNTIF(INDIRECT("H"&amp;(ROW()+12*(($AN271-1)*3+$AO271)-ROW())/12+5):INDIRECT("S"&amp;(ROW()+12*(($AN271-1)*3+$AO271)-ROW())/12+5),AQ271)</f>
        <v>0</v>
      </c>
      <c r="AS271" s="17">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15">
        <f ca="1">COUNTIF(INDIRECT("U"&amp;(ROW()+12*(($AN271-1)*3+$AO271)-ROW())/12+5):INDIRECT("AF"&amp;(ROW()+12*(($AN271-1)*3+$AO271)-ROW())/12+5),AS271)</f>
        <v>0</v>
      </c>
      <c r="AU271" s="15">
        <f ca="1">IF(AND(AQ271+AS271&gt;0,AR271+AT271&gt;0),COUNTIF(AU$6:AU270,"&gt;0")+1,0)</f>
        <v>0</v>
      </c>
      <c r="BE271" s="15">
        <v>2</v>
      </c>
      <c r="BF271" s="15" t="s">
        <v>101</v>
      </c>
      <c r="BG271" s="18">
        <f t="shared" ref="BG271:BR271" si="544">IF(BG270+BT270&gt;$AJ$27,1,0)</f>
        <v>0</v>
      </c>
      <c r="BH271" s="18">
        <f t="shared" si="544"/>
        <v>0</v>
      </c>
      <c r="BI271" s="18">
        <f t="shared" si="544"/>
        <v>0</v>
      </c>
      <c r="BJ271" s="18">
        <f t="shared" si="544"/>
        <v>0</v>
      </c>
      <c r="BK271" s="18">
        <f t="shared" si="544"/>
        <v>0</v>
      </c>
      <c r="BL271" s="18">
        <f t="shared" si="544"/>
        <v>0</v>
      </c>
      <c r="BM271" s="18">
        <f t="shared" si="544"/>
        <v>0</v>
      </c>
      <c r="BN271" s="18">
        <f t="shared" si="544"/>
        <v>0</v>
      </c>
      <c r="BO271" s="18">
        <f t="shared" si="544"/>
        <v>0</v>
      </c>
      <c r="BP271" s="18">
        <f t="shared" si="544"/>
        <v>0</v>
      </c>
      <c r="BQ271" s="18">
        <f t="shared" si="544"/>
        <v>0</v>
      </c>
      <c r="BR271" s="18">
        <f t="shared" si="544"/>
        <v>0</v>
      </c>
      <c r="BT271" s="18"/>
      <c r="BU271" s="18"/>
      <c r="BV271" s="18"/>
      <c r="BW271" s="18"/>
      <c r="BX271" s="18"/>
      <c r="BY271" s="18"/>
      <c r="BZ271" s="18"/>
      <c r="CA271" s="18"/>
      <c r="CB271" s="18"/>
      <c r="CC271" s="18"/>
      <c r="CD271" s="18"/>
      <c r="CE271" s="18"/>
    </row>
    <row r="272" spans="1:98">
      <c r="A272" s="464"/>
      <c r="B272" s="467"/>
      <c r="C272" s="472"/>
      <c r="D272" s="473"/>
      <c r="E272" s="471"/>
      <c r="F272" s="467"/>
      <c r="G272" s="206" t="s">
        <v>551</v>
      </c>
      <c r="H272" s="207"/>
      <c r="I272" s="208"/>
      <c r="J272" s="208"/>
      <c r="K272" s="208"/>
      <c r="L272" s="208"/>
      <c r="M272" s="208"/>
      <c r="N272" s="208"/>
      <c r="O272" s="208"/>
      <c r="P272" s="208"/>
      <c r="Q272" s="208"/>
      <c r="R272" s="208"/>
      <c r="S272" s="208"/>
      <c r="T272" s="209">
        <f t="shared" si="524"/>
        <v>0</v>
      </c>
      <c r="U272" s="210"/>
      <c r="V272" s="211"/>
      <c r="W272" s="211"/>
      <c r="X272" s="211"/>
      <c r="Y272" s="211"/>
      <c r="Z272" s="211"/>
      <c r="AA272" s="211"/>
      <c r="AB272" s="211"/>
      <c r="AC272" s="211"/>
      <c r="AD272" s="211"/>
      <c r="AE272" s="211"/>
      <c r="AF272" s="211"/>
      <c r="AG272" s="209">
        <f t="shared" si="526"/>
        <v>0</v>
      </c>
      <c r="AN272" s="15">
        <v>8</v>
      </c>
      <c r="AO272" s="15">
        <v>2</v>
      </c>
      <c r="AP272" s="15">
        <v>3</v>
      </c>
      <c r="AQ272" s="17">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15">
        <f ca="1">COUNTIF(INDIRECT("H"&amp;(ROW()+12*(($AN272-1)*3+$AO272)-ROW())/12+5):INDIRECT("S"&amp;(ROW()+12*(($AN272-1)*3+$AO272)-ROW())/12+5),AQ272)</f>
        <v>0</v>
      </c>
      <c r="AS272" s="17">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15">
        <f ca="1">COUNTIF(INDIRECT("U"&amp;(ROW()+12*(($AN272-1)*3+$AO272)-ROW())/12+5):INDIRECT("AF"&amp;(ROW()+12*(($AN272-1)*3+$AO272)-ROW())/12+5),AS272)</f>
        <v>0</v>
      </c>
      <c r="AU272" s="15">
        <f ca="1">IF(AND(AQ272+AS272&gt;0,AR272+AT272&gt;0),COUNTIF(AU$6:AU271,"&gt;0")+1,0)</f>
        <v>0</v>
      </c>
      <c r="BE272" s="15">
        <v>3</v>
      </c>
      <c r="BF272" s="19"/>
      <c r="BG272" s="18"/>
      <c r="BH272" s="18"/>
      <c r="BI272" s="18"/>
      <c r="BJ272" s="18"/>
      <c r="BK272" s="18"/>
      <c r="BL272" s="18"/>
      <c r="BM272" s="18"/>
      <c r="BN272" s="18"/>
      <c r="BO272" s="18"/>
      <c r="BP272" s="18"/>
      <c r="BQ272" s="18"/>
      <c r="BR272" s="18"/>
      <c r="BT272" s="18"/>
      <c r="BU272" s="18"/>
      <c r="BV272" s="18"/>
      <c r="BW272" s="18"/>
      <c r="BX272" s="18"/>
      <c r="BY272" s="18"/>
      <c r="BZ272" s="18"/>
      <c r="CA272" s="18"/>
      <c r="CB272" s="18"/>
      <c r="CC272" s="18"/>
      <c r="CD272" s="18"/>
      <c r="CE272" s="18"/>
    </row>
    <row r="273" spans="1:98">
      <c r="A273" s="462">
        <v>90</v>
      </c>
      <c r="B273" s="465"/>
      <c r="C273" s="465"/>
      <c r="D273" s="465"/>
      <c r="E273" s="469"/>
      <c r="F273" s="465"/>
      <c r="G273" s="194" t="s">
        <v>104</v>
      </c>
      <c r="H273" s="195"/>
      <c r="I273" s="196" t="str">
        <f t="shared" ref="I273:S274" si="545">IF(H273="","",H273)</f>
        <v/>
      </c>
      <c r="J273" s="196" t="str">
        <f t="shared" si="545"/>
        <v/>
      </c>
      <c r="K273" s="196" t="str">
        <f t="shared" si="545"/>
        <v/>
      </c>
      <c r="L273" s="196" t="str">
        <f t="shared" si="545"/>
        <v/>
      </c>
      <c r="M273" s="196" t="str">
        <f t="shared" si="545"/>
        <v/>
      </c>
      <c r="N273" s="196" t="str">
        <f t="shared" si="545"/>
        <v/>
      </c>
      <c r="O273" s="196" t="str">
        <f t="shared" si="545"/>
        <v/>
      </c>
      <c r="P273" s="196" t="str">
        <f t="shared" si="545"/>
        <v/>
      </c>
      <c r="Q273" s="196" t="str">
        <f t="shared" si="545"/>
        <v/>
      </c>
      <c r="R273" s="196" t="str">
        <f t="shared" si="545"/>
        <v/>
      </c>
      <c r="S273" s="196" t="str">
        <f t="shared" si="545"/>
        <v/>
      </c>
      <c r="T273" s="197">
        <f t="shared" si="524"/>
        <v>0</v>
      </c>
      <c r="U273" s="198"/>
      <c r="V273" s="199" t="str">
        <f t="shared" ref="V273:AF274" si="546">IF(U273="","",U273)</f>
        <v/>
      </c>
      <c r="W273" s="199" t="str">
        <f t="shared" si="546"/>
        <v/>
      </c>
      <c r="X273" s="199" t="str">
        <f t="shared" si="546"/>
        <v/>
      </c>
      <c r="Y273" s="199" t="str">
        <f t="shared" si="546"/>
        <v/>
      </c>
      <c r="Z273" s="199" t="str">
        <f t="shared" si="546"/>
        <v/>
      </c>
      <c r="AA273" s="199" t="str">
        <f t="shared" si="546"/>
        <v/>
      </c>
      <c r="AB273" s="199" t="str">
        <f t="shared" si="546"/>
        <v/>
      </c>
      <c r="AC273" s="199" t="str">
        <f t="shared" si="546"/>
        <v/>
      </c>
      <c r="AD273" s="199" t="str">
        <f t="shared" si="546"/>
        <v/>
      </c>
      <c r="AE273" s="199" t="str">
        <f t="shared" si="546"/>
        <v/>
      </c>
      <c r="AF273" s="199" t="str">
        <f t="shared" si="546"/>
        <v/>
      </c>
      <c r="AG273" s="197">
        <f t="shared" si="526"/>
        <v>0</v>
      </c>
      <c r="AN273" s="15">
        <v>8</v>
      </c>
      <c r="AO273" s="15">
        <v>2</v>
      </c>
      <c r="AP273" s="15">
        <v>4</v>
      </c>
      <c r="AQ273" s="17">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15">
        <f ca="1">COUNTIF(INDIRECT("H"&amp;(ROW()+12*(($AN273-1)*3+$AO273)-ROW())/12+5):INDIRECT("S"&amp;(ROW()+12*(($AN273-1)*3+$AO273)-ROW())/12+5),AQ273)</f>
        <v>0</v>
      </c>
      <c r="AS273" s="17">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15">
        <f ca="1">COUNTIF(INDIRECT("U"&amp;(ROW()+12*(($AN273-1)*3+$AO273)-ROW())/12+5):INDIRECT("AF"&amp;(ROW()+12*(($AN273-1)*3+$AO273)-ROW())/12+5),AS273)</f>
        <v>0</v>
      </c>
      <c r="AU273" s="15">
        <f ca="1">IF(AND(AQ273+AS273&gt;0,AR273+AT273&gt;0),COUNTIF(AU$6:AU272,"&gt;0")+1,0)</f>
        <v>0</v>
      </c>
      <c r="BE273" s="15">
        <v>1</v>
      </c>
      <c r="BG273" s="18">
        <f t="shared" ref="BG273:BR273" si="547">SUM(H273:H274)</f>
        <v>0</v>
      </c>
      <c r="BH273" s="18">
        <f t="shared" si="547"/>
        <v>0</v>
      </c>
      <c r="BI273" s="18">
        <f t="shared" si="547"/>
        <v>0</v>
      </c>
      <c r="BJ273" s="18">
        <f t="shared" si="547"/>
        <v>0</v>
      </c>
      <c r="BK273" s="18">
        <f t="shared" si="547"/>
        <v>0</v>
      </c>
      <c r="BL273" s="18">
        <f t="shared" si="547"/>
        <v>0</v>
      </c>
      <c r="BM273" s="18">
        <f t="shared" si="547"/>
        <v>0</v>
      </c>
      <c r="BN273" s="18">
        <f t="shared" si="547"/>
        <v>0</v>
      </c>
      <c r="BO273" s="18">
        <f t="shared" si="547"/>
        <v>0</v>
      </c>
      <c r="BP273" s="18">
        <f t="shared" si="547"/>
        <v>0</v>
      </c>
      <c r="BQ273" s="18">
        <f t="shared" si="547"/>
        <v>0</v>
      </c>
      <c r="BR273" s="18">
        <f t="shared" si="547"/>
        <v>0</v>
      </c>
      <c r="BT273" s="18">
        <f t="shared" ref="BT273:CE273" si="548">SUM(U273:U274)</f>
        <v>0</v>
      </c>
      <c r="BU273" s="18">
        <f t="shared" si="548"/>
        <v>0</v>
      </c>
      <c r="BV273" s="18">
        <f t="shared" si="548"/>
        <v>0</v>
      </c>
      <c r="BW273" s="18">
        <f t="shared" si="548"/>
        <v>0</v>
      </c>
      <c r="BX273" s="18">
        <f t="shared" si="548"/>
        <v>0</v>
      </c>
      <c r="BY273" s="18">
        <f t="shared" si="548"/>
        <v>0</v>
      </c>
      <c r="BZ273" s="18">
        <f t="shared" si="548"/>
        <v>0</v>
      </c>
      <c r="CA273" s="18">
        <f t="shared" si="548"/>
        <v>0</v>
      </c>
      <c r="CB273" s="18">
        <f t="shared" si="548"/>
        <v>0</v>
      </c>
      <c r="CC273" s="18">
        <f t="shared" si="548"/>
        <v>0</v>
      </c>
      <c r="CD273" s="18">
        <f t="shared" si="548"/>
        <v>0</v>
      </c>
      <c r="CE273" s="18">
        <f t="shared" si="548"/>
        <v>0</v>
      </c>
      <c r="CH273" s="19" t="s">
        <v>103</v>
      </c>
      <c r="CI273" s="18">
        <f t="shared" ref="CI273:CT273" si="549">IF(OR($D273="副園長",$D273="教頭",$D273="主任保育士",$D273="主幹教諭",$D273="主幹保育教諭"),0,BG273)</f>
        <v>0</v>
      </c>
      <c r="CJ273" s="18">
        <f t="shared" si="549"/>
        <v>0</v>
      </c>
      <c r="CK273" s="18">
        <f t="shared" si="549"/>
        <v>0</v>
      </c>
      <c r="CL273" s="18">
        <f t="shared" si="549"/>
        <v>0</v>
      </c>
      <c r="CM273" s="18">
        <f t="shared" si="549"/>
        <v>0</v>
      </c>
      <c r="CN273" s="18">
        <f t="shared" si="549"/>
        <v>0</v>
      </c>
      <c r="CO273" s="18">
        <f t="shared" si="549"/>
        <v>0</v>
      </c>
      <c r="CP273" s="18">
        <f t="shared" si="549"/>
        <v>0</v>
      </c>
      <c r="CQ273" s="18">
        <f t="shared" si="549"/>
        <v>0</v>
      </c>
      <c r="CR273" s="18">
        <f t="shared" si="549"/>
        <v>0</v>
      </c>
      <c r="CS273" s="18">
        <f t="shared" si="549"/>
        <v>0</v>
      </c>
      <c r="CT273" s="18">
        <f t="shared" si="549"/>
        <v>0</v>
      </c>
    </row>
    <row r="274" spans="1:98">
      <c r="A274" s="463"/>
      <c r="B274" s="466"/>
      <c r="C274" s="468"/>
      <c r="D274" s="468"/>
      <c r="E274" s="470"/>
      <c r="F274" s="466"/>
      <c r="G274" s="200" t="s">
        <v>102</v>
      </c>
      <c r="H274" s="201"/>
      <c r="I274" s="202" t="str">
        <f t="shared" si="545"/>
        <v/>
      </c>
      <c r="J274" s="202" t="str">
        <f t="shared" si="545"/>
        <v/>
      </c>
      <c r="K274" s="202" t="str">
        <f t="shared" si="545"/>
        <v/>
      </c>
      <c r="L274" s="202" t="str">
        <f t="shared" si="545"/>
        <v/>
      </c>
      <c r="M274" s="202" t="str">
        <f t="shared" si="545"/>
        <v/>
      </c>
      <c r="N274" s="202" t="str">
        <f t="shared" si="545"/>
        <v/>
      </c>
      <c r="O274" s="202" t="str">
        <f t="shared" si="545"/>
        <v/>
      </c>
      <c r="P274" s="202" t="str">
        <f t="shared" si="545"/>
        <v/>
      </c>
      <c r="Q274" s="202" t="str">
        <f t="shared" si="545"/>
        <v/>
      </c>
      <c r="R274" s="202" t="str">
        <f t="shared" si="545"/>
        <v/>
      </c>
      <c r="S274" s="202" t="str">
        <f t="shared" si="545"/>
        <v/>
      </c>
      <c r="T274" s="203">
        <f t="shared" si="524"/>
        <v>0</v>
      </c>
      <c r="U274" s="204"/>
      <c r="V274" s="205" t="str">
        <f t="shared" si="546"/>
        <v/>
      </c>
      <c r="W274" s="205" t="str">
        <f t="shared" si="546"/>
        <v/>
      </c>
      <c r="X274" s="205" t="str">
        <f t="shared" si="546"/>
        <v/>
      </c>
      <c r="Y274" s="205" t="str">
        <f t="shared" si="546"/>
        <v/>
      </c>
      <c r="Z274" s="205" t="str">
        <f t="shared" si="546"/>
        <v/>
      </c>
      <c r="AA274" s="205" t="str">
        <f t="shared" si="546"/>
        <v/>
      </c>
      <c r="AB274" s="205" t="str">
        <f t="shared" si="546"/>
        <v/>
      </c>
      <c r="AC274" s="205" t="str">
        <f t="shared" si="546"/>
        <v/>
      </c>
      <c r="AD274" s="205" t="str">
        <f t="shared" si="546"/>
        <v/>
      </c>
      <c r="AE274" s="205" t="str">
        <f t="shared" si="546"/>
        <v/>
      </c>
      <c r="AF274" s="205" t="str">
        <f t="shared" si="546"/>
        <v/>
      </c>
      <c r="AG274" s="203">
        <f t="shared" si="526"/>
        <v>0</v>
      </c>
      <c r="AN274" s="15">
        <v>8</v>
      </c>
      <c r="AO274" s="15">
        <v>2</v>
      </c>
      <c r="AP274" s="15">
        <v>5</v>
      </c>
      <c r="AQ274" s="17">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15">
        <f ca="1">COUNTIF(INDIRECT("H"&amp;(ROW()+12*(($AN274-1)*3+$AO274)-ROW())/12+5):INDIRECT("S"&amp;(ROW()+12*(($AN274-1)*3+$AO274)-ROW())/12+5),AQ274)</f>
        <v>0</v>
      </c>
      <c r="AS274" s="17">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15">
        <f ca="1">COUNTIF(INDIRECT("U"&amp;(ROW()+12*(($AN274-1)*3+$AO274)-ROW())/12+5):INDIRECT("AF"&amp;(ROW()+12*(($AN274-1)*3+$AO274)-ROW())/12+5),AS274)</f>
        <v>0</v>
      </c>
      <c r="AU274" s="15">
        <f ca="1">IF(AND(AQ274+AS274&gt;0,AR274+AT274&gt;0),COUNTIF(AU$6:AU273,"&gt;0")+1,0)</f>
        <v>0</v>
      </c>
      <c r="BE274" s="15">
        <v>2</v>
      </c>
      <c r="BF274" s="15" t="s">
        <v>101</v>
      </c>
      <c r="BG274" s="18">
        <f t="shared" ref="BG274:BR274" si="550">IF(BG273+BT273&gt;$AJ$27,1,0)</f>
        <v>0</v>
      </c>
      <c r="BH274" s="18">
        <f t="shared" si="550"/>
        <v>0</v>
      </c>
      <c r="BI274" s="18">
        <f t="shared" si="550"/>
        <v>0</v>
      </c>
      <c r="BJ274" s="18">
        <f t="shared" si="550"/>
        <v>0</v>
      </c>
      <c r="BK274" s="18">
        <f t="shared" si="550"/>
        <v>0</v>
      </c>
      <c r="BL274" s="18">
        <f t="shared" si="550"/>
        <v>0</v>
      </c>
      <c r="BM274" s="18">
        <f t="shared" si="550"/>
        <v>0</v>
      </c>
      <c r="BN274" s="18">
        <f t="shared" si="550"/>
        <v>0</v>
      </c>
      <c r="BO274" s="18">
        <f t="shared" si="550"/>
        <v>0</v>
      </c>
      <c r="BP274" s="18">
        <f t="shared" si="550"/>
        <v>0</v>
      </c>
      <c r="BQ274" s="18">
        <f t="shared" si="550"/>
        <v>0</v>
      </c>
      <c r="BR274" s="18">
        <f t="shared" si="550"/>
        <v>0</v>
      </c>
    </row>
    <row r="275" spans="1:98">
      <c r="A275" s="464"/>
      <c r="B275" s="467"/>
      <c r="C275" s="472"/>
      <c r="D275" s="473"/>
      <c r="E275" s="471"/>
      <c r="F275" s="467"/>
      <c r="G275" s="206" t="s">
        <v>551</v>
      </c>
      <c r="H275" s="207"/>
      <c r="I275" s="208"/>
      <c r="J275" s="208"/>
      <c r="K275" s="208"/>
      <c r="L275" s="208"/>
      <c r="M275" s="208"/>
      <c r="N275" s="208"/>
      <c r="O275" s="208"/>
      <c r="P275" s="208"/>
      <c r="Q275" s="208"/>
      <c r="R275" s="208"/>
      <c r="S275" s="208"/>
      <c r="T275" s="209">
        <f t="shared" si="524"/>
        <v>0</v>
      </c>
      <c r="U275" s="210"/>
      <c r="V275" s="211"/>
      <c r="W275" s="211"/>
      <c r="X275" s="211"/>
      <c r="Y275" s="211"/>
      <c r="Z275" s="211"/>
      <c r="AA275" s="211"/>
      <c r="AB275" s="211"/>
      <c r="AC275" s="211"/>
      <c r="AD275" s="211"/>
      <c r="AE275" s="211"/>
      <c r="AF275" s="211"/>
      <c r="AG275" s="209">
        <f t="shared" si="526"/>
        <v>0</v>
      </c>
      <c r="AN275" s="15">
        <v>8</v>
      </c>
      <c r="AO275" s="15">
        <v>2</v>
      </c>
      <c r="AP275" s="15">
        <v>6</v>
      </c>
      <c r="AQ275" s="17">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15">
        <f ca="1">COUNTIF(INDIRECT("H"&amp;(ROW()+12*(($AN275-1)*3+$AO275)-ROW())/12+5):INDIRECT("S"&amp;(ROW()+12*(($AN275-1)*3+$AO275)-ROW())/12+5),AQ275)</f>
        <v>0</v>
      </c>
      <c r="AS275" s="17">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15">
        <f ca="1">COUNTIF(INDIRECT("U"&amp;(ROW()+12*(($AN275-1)*3+$AO275)-ROW())/12+5):INDIRECT("AF"&amp;(ROW()+12*(($AN275-1)*3+$AO275)-ROW())/12+5),AS275)</f>
        <v>0</v>
      </c>
      <c r="AU275" s="15">
        <f ca="1">IF(AND(AQ275+AS275&gt;0,AR275+AT275&gt;0),COUNTIF(AU$6:AU274,"&gt;0")+1,0)</f>
        <v>0</v>
      </c>
      <c r="BE275" s="15">
        <v>3</v>
      </c>
      <c r="BF275" s="19"/>
      <c r="BG275" s="18"/>
      <c r="BH275" s="18"/>
      <c r="BI275" s="18"/>
      <c r="BJ275" s="18"/>
      <c r="BK275" s="18"/>
      <c r="BL275" s="18"/>
      <c r="BM275" s="18"/>
      <c r="BN275" s="18"/>
      <c r="BO275" s="18"/>
      <c r="BP275" s="18"/>
      <c r="BQ275" s="18"/>
      <c r="BR275" s="18"/>
    </row>
    <row r="276" spans="1:98">
      <c r="A276" s="462">
        <v>91</v>
      </c>
      <c r="B276" s="465"/>
      <c r="C276" s="465"/>
      <c r="D276" s="465"/>
      <c r="E276" s="469"/>
      <c r="F276" s="465"/>
      <c r="G276" s="194" t="s">
        <v>104</v>
      </c>
      <c r="H276" s="195"/>
      <c r="I276" s="196" t="str">
        <f t="shared" ref="I276:S277" si="551">IF(H276="","",H276)</f>
        <v/>
      </c>
      <c r="J276" s="196" t="str">
        <f t="shared" si="551"/>
        <v/>
      </c>
      <c r="K276" s="196" t="str">
        <f t="shared" si="551"/>
        <v/>
      </c>
      <c r="L276" s="196" t="str">
        <f t="shared" si="551"/>
        <v/>
      </c>
      <c r="M276" s="196" t="str">
        <f t="shared" si="551"/>
        <v/>
      </c>
      <c r="N276" s="196" t="str">
        <f t="shared" si="551"/>
        <v/>
      </c>
      <c r="O276" s="196" t="str">
        <f t="shared" si="551"/>
        <v/>
      </c>
      <c r="P276" s="196" t="str">
        <f t="shared" si="551"/>
        <v/>
      </c>
      <c r="Q276" s="196" t="str">
        <f t="shared" si="551"/>
        <v/>
      </c>
      <c r="R276" s="196" t="str">
        <f t="shared" si="551"/>
        <v/>
      </c>
      <c r="S276" s="196" t="str">
        <f t="shared" si="551"/>
        <v/>
      </c>
      <c r="T276" s="197">
        <f t="shared" si="524"/>
        <v>0</v>
      </c>
      <c r="U276" s="198"/>
      <c r="V276" s="199" t="str">
        <f t="shared" ref="V276:AF277" si="552">IF(U276="","",U276)</f>
        <v/>
      </c>
      <c r="W276" s="199" t="str">
        <f t="shared" si="552"/>
        <v/>
      </c>
      <c r="X276" s="199" t="str">
        <f t="shared" si="552"/>
        <v/>
      </c>
      <c r="Y276" s="199" t="str">
        <f t="shared" si="552"/>
        <v/>
      </c>
      <c r="Z276" s="199" t="str">
        <f t="shared" si="552"/>
        <v/>
      </c>
      <c r="AA276" s="199" t="str">
        <f t="shared" si="552"/>
        <v/>
      </c>
      <c r="AB276" s="199" t="str">
        <f t="shared" si="552"/>
        <v/>
      </c>
      <c r="AC276" s="199" t="str">
        <f t="shared" si="552"/>
        <v/>
      </c>
      <c r="AD276" s="199" t="str">
        <f t="shared" si="552"/>
        <v/>
      </c>
      <c r="AE276" s="199" t="str">
        <f t="shared" si="552"/>
        <v/>
      </c>
      <c r="AF276" s="199" t="str">
        <f t="shared" si="552"/>
        <v/>
      </c>
      <c r="AG276" s="197">
        <f t="shared" si="526"/>
        <v>0</v>
      </c>
      <c r="AN276" s="15">
        <v>8</v>
      </c>
      <c r="AO276" s="15">
        <v>2</v>
      </c>
      <c r="AP276" s="15">
        <v>7</v>
      </c>
      <c r="AQ276" s="17">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15">
        <f ca="1">COUNTIF(INDIRECT("H"&amp;(ROW()+12*(($AN276-1)*3+$AO276)-ROW())/12+5):INDIRECT("S"&amp;(ROW()+12*(($AN276-1)*3+$AO276)-ROW())/12+5),AQ276)</f>
        <v>0</v>
      </c>
      <c r="AS276" s="17">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15">
        <f ca="1">COUNTIF(INDIRECT("U"&amp;(ROW()+12*(($AN276-1)*3+$AO276)-ROW())/12+5):INDIRECT("AF"&amp;(ROW()+12*(($AN276-1)*3+$AO276)-ROW())/12+5),AS276)</f>
        <v>0</v>
      </c>
      <c r="AU276" s="15">
        <f ca="1">IF(AND(AQ276+AS276&gt;0,AR276+AT276&gt;0),COUNTIF(AU$6:AU275,"&gt;0")+1,0)</f>
        <v>0</v>
      </c>
      <c r="BE276" s="15">
        <v>1</v>
      </c>
      <c r="BG276" s="18">
        <f t="shared" ref="BG276:BR276" si="553">SUM(H276:H277)</f>
        <v>0</v>
      </c>
      <c r="BH276" s="18">
        <f t="shared" si="553"/>
        <v>0</v>
      </c>
      <c r="BI276" s="18">
        <f t="shared" si="553"/>
        <v>0</v>
      </c>
      <c r="BJ276" s="18">
        <f t="shared" si="553"/>
        <v>0</v>
      </c>
      <c r="BK276" s="18">
        <f t="shared" si="553"/>
        <v>0</v>
      </c>
      <c r="BL276" s="18">
        <f t="shared" si="553"/>
        <v>0</v>
      </c>
      <c r="BM276" s="18">
        <f t="shared" si="553"/>
        <v>0</v>
      </c>
      <c r="BN276" s="18">
        <f t="shared" si="553"/>
        <v>0</v>
      </c>
      <c r="BO276" s="18">
        <f t="shared" si="553"/>
        <v>0</v>
      </c>
      <c r="BP276" s="18">
        <f t="shared" si="553"/>
        <v>0</v>
      </c>
      <c r="BQ276" s="18">
        <f t="shared" si="553"/>
        <v>0</v>
      </c>
      <c r="BR276" s="18">
        <f t="shared" si="553"/>
        <v>0</v>
      </c>
      <c r="BT276" s="18">
        <f t="shared" ref="BT276:CE276" si="554">SUM(U276:U277)</f>
        <v>0</v>
      </c>
      <c r="BU276" s="18">
        <f t="shared" si="554"/>
        <v>0</v>
      </c>
      <c r="BV276" s="18">
        <f t="shared" si="554"/>
        <v>0</v>
      </c>
      <c r="BW276" s="18">
        <f t="shared" si="554"/>
        <v>0</v>
      </c>
      <c r="BX276" s="18">
        <f t="shared" si="554"/>
        <v>0</v>
      </c>
      <c r="BY276" s="18">
        <f t="shared" si="554"/>
        <v>0</v>
      </c>
      <c r="BZ276" s="18">
        <f t="shared" si="554"/>
        <v>0</v>
      </c>
      <c r="CA276" s="18">
        <f t="shared" si="554"/>
        <v>0</v>
      </c>
      <c r="CB276" s="18">
        <f t="shared" si="554"/>
        <v>0</v>
      </c>
      <c r="CC276" s="18">
        <f t="shared" si="554"/>
        <v>0</v>
      </c>
      <c r="CD276" s="18">
        <f t="shared" si="554"/>
        <v>0</v>
      </c>
      <c r="CE276" s="18">
        <f t="shared" si="554"/>
        <v>0</v>
      </c>
      <c r="CH276" s="19" t="s">
        <v>103</v>
      </c>
      <c r="CI276" s="18">
        <f t="shared" ref="CI276:CT276" si="555">IF(OR($D276="副園長",$D276="教頭",$D276="主任保育士",$D276="主幹教諭",$D276="主幹保育教諭"),0,BG276)</f>
        <v>0</v>
      </c>
      <c r="CJ276" s="18">
        <f t="shared" si="555"/>
        <v>0</v>
      </c>
      <c r="CK276" s="18">
        <f t="shared" si="555"/>
        <v>0</v>
      </c>
      <c r="CL276" s="18">
        <f t="shared" si="555"/>
        <v>0</v>
      </c>
      <c r="CM276" s="18">
        <f t="shared" si="555"/>
        <v>0</v>
      </c>
      <c r="CN276" s="18">
        <f t="shared" si="555"/>
        <v>0</v>
      </c>
      <c r="CO276" s="18">
        <f t="shared" si="555"/>
        <v>0</v>
      </c>
      <c r="CP276" s="18">
        <f t="shared" si="555"/>
        <v>0</v>
      </c>
      <c r="CQ276" s="18">
        <f t="shared" si="555"/>
        <v>0</v>
      </c>
      <c r="CR276" s="18">
        <f t="shared" si="555"/>
        <v>0</v>
      </c>
      <c r="CS276" s="18">
        <f t="shared" si="555"/>
        <v>0</v>
      </c>
      <c r="CT276" s="18">
        <f t="shared" si="555"/>
        <v>0</v>
      </c>
    </row>
    <row r="277" spans="1:98">
      <c r="A277" s="463"/>
      <c r="B277" s="466"/>
      <c r="C277" s="468"/>
      <c r="D277" s="468"/>
      <c r="E277" s="470"/>
      <c r="F277" s="466"/>
      <c r="G277" s="200" t="s">
        <v>102</v>
      </c>
      <c r="H277" s="201"/>
      <c r="I277" s="202" t="str">
        <f t="shared" si="551"/>
        <v/>
      </c>
      <c r="J277" s="202" t="str">
        <f t="shared" si="551"/>
        <v/>
      </c>
      <c r="K277" s="202" t="str">
        <f t="shared" si="551"/>
        <v/>
      </c>
      <c r="L277" s="202" t="str">
        <f t="shared" si="551"/>
        <v/>
      </c>
      <c r="M277" s="202" t="str">
        <f t="shared" si="551"/>
        <v/>
      </c>
      <c r="N277" s="202" t="str">
        <f t="shared" si="551"/>
        <v/>
      </c>
      <c r="O277" s="202" t="str">
        <f t="shared" si="551"/>
        <v/>
      </c>
      <c r="P277" s="202" t="str">
        <f t="shared" si="551"/>
        <v/>
      </c>
      <c r="Q277" s="202" t="str">
        <f t="shared" si="551"/>
        <v/>
      </c>
      <c r="R277" s="202" t="str">
        <f t="shared" si="551"/>
        <v/>
      </c>
      <c r="S277" s="202" t="str">
        <f t="shared" si="551"/>
        <v/>
      </c>
      <c r="T277" s="203">
        <f t="shared" si="524"/>
        <v>0</v>
      </c>
      <c r="U277" s="204"/>
      <c r="V277" s="205" t="str">
        <f t="shared" si="552"/>
        <v/>
      </c>
      <c r="W277" s="205" t="str">
        <f t="shared" si="552"/>
        <v/>
      </c>
      <c r="X277" s="205" t="str">
        <f t="shared" si="552"/>
        <v/>
      </c>
      <c r="Y277" s="205" t="str">
        <f t="shared" si="552"/>
        <v/>
      </c>
      <c r="Z277" s="205" t="str">
        <f t="shared" si="552"/>
        <v/>
      </c>
      <c r="AA277" s="205" t="str">
        <f t="shared" si="552"/>
        <v/>
      </c>
      <c r="AB277" s="205" t="str">
        <f t="shared" si="552"/>
        <v/>
      </c>
      <c r="AC277" s="205" t="str">
        <f t="shared" si="552"/>
        <v/>
      </c>
      <c r="AD277" s="205" t="str">
        <f t="shared" si="552"/>
        <v/>
      </c>
      <c r="AE277" s="205" t="str">
        <f t="shared" si="552"/>
        <v/>
      </c>
      <c r="AF277" s="205" t="str">
        <f t="shared" si="552"/>
        <v/>
      </c>
      <c r="AG277" s="203">
        <f t="shared" si="526"/>
        <v>0</v>
      </c>
      <c r="AN277" s="15">
        <v>8</v>
      </c>
      <c r="AO277" s="15">
        <v>2</v>
      </c>
      <c r="AP277" s="15">
        <v>8</v>
      </c>
      <c r="AQ277" s="17">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15">
        <f ca="1">COUNTIF(INDIRECT("H"&amp;(ROW()+12*(($AN277-1)*3+$AO277)-ROW())/12+5):INDIRECT("S"&amp;(ROW()+12*(($AN277-1)*3+$AO277)-ROW())/12+5),AQ277)</f>
        <v>0</v>
      </c>
      <c r="AS277" s="17">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15">
        <f ca="1">COUNTIF(INDIRECT("U"&amp;(ROW()+12*(($AN277-1)*3+$AO277)-ROW())/12+5):INDIRECT("AF"&amp;(ROW()+12*(($AN277-1)*3+$AO277)-ROW())/12+5),AS277)</f>
        <v>0</v>
      </c>
      <c r="AU277" s="15">
        <f ca="1">IF(AND(AQ277+AS277&gt;0,AR277+AT277&gt;0),COUNTIF(AU$6:AU276,"&gt;0")+1,0)</f>
        <v>0</v>
      </c>
      <c r="BE277" s="15">
        <v>2</v>
      </c>
      <c r="BF277" s="15" t="s">
        <v>101</v>
      </c>
      <c r="BG277" s="18">
        <f t="shared" ref="BG277:BR277" si="556">IF(BG276+BT276&gt;$AJ$27,1,0)</f>
        <v>0</v>
      </c>
      <c r="BH277" s="18">
        <f t="shared" si="556"/>
        <v>0</v>
      </c>
      <c r="BI277" s="18">
        <f t="shared" si="556"/>
        <v>0</v>
      </c>
      <c r="BJ277" s="18">
        <f t="shared" si="556"/>
        <v>0</v>
      </c>
      <c r="BK277" s="18">
        <f t="shared" si="556"/>
        <v>0</v>
      </c>
      <c r="BL277" s="18">
        <f t="shared" si="556"/>
        <v>0</v>
      </c>
      <c r="BM277" s="18">
        <f t="shared" si="556"/>
        <v>0</v>
      </c>
      <c r="BN277" s="18">
        <f t="shared" si="556"/>
        <v>0</v>
      </c>
      <c r="BO277" s="18">
        <f t="shared" si="556"/>
        <v>0</v>
      </c>
      <c r="BP277" s="18">
        <f t="shared" si="556"/>
        <v>0</v>
      </c>
      <c r="BQ277" s="18">
        <f t="shared" si="556"/>
        <v>0</v>
      </c>
      <c r="BR277" s="18">
        <f t="shared" si="556"/>
        <v>0</v>
      </c>
      <c r="BT277" s="18"/>
      <c r="BU277" s="18"/>
      <c r="BV277" s="18"/>
      <c r="BW277" s="18"/>
      <c r="BX277" s="18"/>
      <c r="BY277" s="18"/>
      <c r="BZ277" s="18"/>
      <c r="CA277" s="18"/>
      <c r="CB277" s="18"/>
      <c r="CC277" s="18"/>
      <c r="CD277" s="18"/>
      <c r="CE277" s="18"/>
    </row>
    <row r="278" spans="1:98">
      <c r="A278" s="464"/>
      <c r="B278" s="467"/>
      <c r="C278" s="472"/>
      <c r="D278" s="473"/>
      <c r="E278" s="471"/>
      <c r="F278" s="467"/>
      <c r="G278" s="206" t="s">
        <v>551</v>
      </c>
      <c r="H278" s="207"/>
      <c r="I278" s="208"/>
      <c r="J278" s="208"/>
      <c r="K278" s="208"/>
      <c r="L278" s="208"/>
      <c r="M278" s="208"/>
      <c r="N278" s="208"/>
      <c r="O278" s="208"/>
      <c r="P278" s="208"/>
      <c r="Q278" s="208"/>
      <c r="R278" s="208"/>
      <c r="S278" s="208"/>
      <c r="T278" s="209">
        <f t="shared" si="524"/>
        <v>0</v>
      </c>
      <c r="U278" s="210"/>
      <c r="V278" s="211"/>
      <c r="W278" s="211"/>
      <c r="X278" s="211"/>
      <c r="Y278" s="211"/>
      <c r="Z278" s="211"/>
      <c r="AA278" s="211"/>
      <c r="AB278" s="211"/>
      <c r="AC278" s="211"/>
      <c r="AD278" s="211"/>
      <c r="AE278" s="211"/>
      <c r="AF278" s="211"/>
      <c r="AG278" s="209">
        <f t="shared" si="526"/>
        <v>0</v>
      </c>
      <c r="AN278" s="15">
        <v>8</v>
      </c>
      <c r="AO278" s="15">
        <v>2</v>
      </c>
      <c r="AP278" s="15">
        <v>9</v>
      </c>
      <c r="AQ278" s="17">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15">
        <f ca="1">COUNTIF(INDIRECT("H"&amp;(ROW()+12*(($AN278-1)*3+$AO278)-ROW())/12+5):INDIRECT("S"&amp;(ROW()+12*(($AN278-1)*3+$AO278)-ROW())/12+5),AQ278)</f>
        <v>0</v>
      </c>
      <c r="AS278" s="17">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15">
        <f ca="1">COUNTIF(INDIRECT("U"&amp;(ROW()+12*(($AN278-1)*3+$AO278)-ROW())/12+5):INDIRECT("AF"&amp;(ROW()+12*(($AN278-1)*3+$AO278)-ROW())/12+5),AS278)</f>
        <v>0</v>
      </c>
      <c r="AU278" s="15">
        <f ca="1">IF(AND(AQ278+AS278&gt;0,AR278+AT278&gt;0),COUNTIF(AU$6:AU277,"&gt;0")+1,0)</f>
        <v>0</v>
      </c>
      <c r="BE278" s="15">
        <v>3</v>
      </c>
      <c r="BF278" s="19"/>
      <c r="BG278" s="18"/>
      <c r="BH278" s="18"/>
      <c r="BI278" s="18"/>
      <c r="BJ278" s="18"/>
      <c r="BK278" s="18"/>
      <c r="BL278" s="18"/>
      <c r="BM278" s="18"/>
      <c r="BN278" s="18"/>
      <c r="BO278" s="18"/>
      <c r="BP278" s="18"/>
      <c r="BQ278" s="18"/>
      <c r="BR278" s="18"/>
      <c r="BT278" s="18"/>
      <c r="BU278" s="18"/>
      <c r="BV278" s="18"/>
      <c r="BW278" s="18"/>
      <c r="BX278" s="18"/>
      <c r="BY278" s="18"/>
      <c r="BZ278" s="18"/>
      <c r="CA278" s="18"/>
      <c r="CB278" s="18"/>
      <c r="CC278" s="18"/>
      <c r="CD278" s="18"/>
      <c r="CE278" s="18"/>
    </row>
    <row r="279" spans="1:98">
      <c r="A279" s="462">
        <v>92</v>
      </c>
      <c r="B279" s="465"/>
      <c r="C279" s="465"/>
      <c r="D279" s="465"/>
      <c r="E279" s="469"/>
      <c r="F279" s="465"/>
      <c r="G279" s="194" t="s">
        <v>104</v>
      </c>
      <c r="H279" s="195"/>
      <c r="I279" s="196" t="str">
        <f t="shared" ref="I279:S280" si="557">IF(H279="","",H279)</f>
        <v/>
      </c>
      <c r="J279" s="196" t="str">
        <f t="shared" si="557"/>
        <v/>
      </c>
      <c r="K279" s="196" t="str">
        <f t="shared" si="557"/>
        <v/>
      </c>
      <c r="L279" s="196" t="str">
        <f t="shared" si="557"/>
        <v/>
      </c>
      <c r="M279" s="196" t="str">
        <f t="shared" si="557"/>
        <v/>
      </c>
      <c r="N279" s="196" t="str">
        <f t="shared" si="557"/>
        <v/>
      </c>
      <c r="O279" s="196" t="str">
        <f t="shared" si="557"/>
        <v/>
      </c>
      <c r="P279" s="196" t="str">
        <f t="shared" si="557"/>
        <v/>
      </c>
      <c r="Q279" s="196" t="str">
        <f t="shared" si="557"/>
        <v/>
      </c>
      <c r="R279" s="196" t="str">
        <f t="shared" si="557"/>
        <v/>
      </c>
      <c r="S279" s="196" t="str">
        <f t="shared" si="557"/>
        <v/>
      </c>
      <c r="T279" s="197">
        <f t="shared" si="524"/>
        <v>0</v>
      </c>
      <c r="U279" s="198"/>
      <c r="V279" s="199" t="str">
        <f t="shared" ref="V279:AF280" si="558">IF(U279="","",U279)</f>
        <v/>
      </c>
      <c r="W279" s="199" t="str">
        <f t="shared" si="558"/>
        <v/>
      </c>
      <c r="X279" s="199" t="str">
        <f t="shared" si="558"/>
        <v/>
      </c>
      <c r="Y279" s="199" t="str">
        <f t="shared" si="558"/>
        <v/>
      </c>
      <c r="Z279" s="199" t="str">
        <f t="shared" si="558"/>
        <v/>
      </c>
      <c r="AA279" s="199" t="str">
        <f t="shared" si="558"/>
        <v/>
      </c>
      <c r="AB279" s="199" t="str">
        <f t="shared" si="558"/>
        <v/>
      </c>
      <c r="AC279" s="199" t="str">
        <f t="shared" si="558"/>
        <v/>
      </c>
      <c r="AD279" s="199" t="str">
        <f t="shared" si="558"/>
        <v/>
      </c>
      <c r="AE279" s="199" t="str">
        <f t="shared" si="558"/>
        <v/>
      </c>
      <c r="AF279" s="199" t="str">
        <f t="shared" si="558"/>
        <v/>
      </c>
      <c r="AG279" s="197">
        <f t="shared" si="526"/>
        <v>0</v>
      </c>
      <c r="AN279" s="15">
        <v>8</v>
      </c>
      <c r="AO279" s="15">
        <v>2</v>
      </c>
      <c r="AP279" s="15">
        <v>10</v>
      </c>
      <c r="AQ279" s="17">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15">
        <f ca="1">COUNTIF(INDIRECT("H"&amp;(ROW()+12*(($AN279-1)*3+$AO279)-ROW())/12+5):INDIRECT("S"&amp;(ROW()+12*(($AN279-1)*3+$AO279)-ROW())/12+5),AQ279)</f>
        <v>0</v>
      </c>
      <c r="AS279" s="17">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15">
        <f ca="1">COUNTIF(INDIRECT("U"&amp;(ROW()+12*(($AN279-1)*3+$AO279)-ROW())/12+5):INDIRECT("AF"&amp;(ROW()+12*(($AN279-1)*3+$AO279)-ROW())/12+5),AS279)</f>
        <v>0</v>
      </c>
      <c r="AU279" s="15">
        <f ca="1">IF(AND(AQ279+AS279&gt;0,AR279+AT279&gt;0),COUNTIF(AU$6:AU278,"&gt;0")+1,0)</f>
        <v>0</v>
      </c>
      <c r="BE279" s="15">
        <v>1</v>
      </c>
      <c r="BG279" s="18">
        <f t="shared" ref="BG279:BR279" si="559">SUM(H279:H280)</f>
        <v>0</v>
      </c>
      <c r="BH279" s="18">
        <f t="shared" si="559"/>
        <v>0</v>
      </c>
      <c r="BI279" s="18">
        <f t="shared" si="559"/>
        <v>0</v>
      </c>
      <c r="BJ279" s="18">
        <f t="shared" si="559"/>
        <v>0</v>
      </c>
      <c r="BK279" s="18">
        <f t="shared" si="559"/>
        <v>0</v>
      </c>
      <c r="BL279" s="18">
        <f t="shared" si="559"/>
        <v>0</v>
      </c>
      <c r="BM279" s="18">
        <f t="shared" si="559"/>
        <v>0</v>
      </c>
      <c r="BN279" s="18">
        <f t="shared" si="559"/>
        <v>0</v>
      </c>
      <c r="BO279" s="18">
        <f t="shared" si="559"/>
        <v>0</v>
      </c>
      <c r="BP279" s="18">
        <f t="shared" si="559"/>
        <v>0</v>
      </c>
      <c r="BQ279" s="18">
        <f t="shared" si="559"/>
        <v>0</v>
      </c>
      <c r="BR279" s="18">
        <f t="shared" si="559"/>
        <v>0</v>
      </c>
      <c r="BT279" s="18">
        <f t="shared" ref="BT279:CE279" si="560">SUM(U279:U280)</f>
        <v>0</v>
      </c>
      <c r="BU279" s="18">
        <f t="shared" si="560"/>
        <v>0</v>
      </c>
      <c r="BV279" s="18">
        <f t="shared" si="560"/>
        <v>0</v>
      </c>
      <c r="BW279" s="18">
        <f t="shared" si="560"/>
        <v>0</v>
      </c>
      <c r="BX279" s="18">
        <f t="shared" si="560"/>
        <v>0</v>
      </c>
      <c r="BY279" s="18">
        <f t="shared" si="560"/>
        <v>0</v>
      </c>
      <c r="BZ279" s="18">
        <f t="shared" si="560"/>
        <v>0</v>
      </c>
      <c r="CA279" s="18">
        <f t="shared" si="560"/>
        <v>0</v>
      </c>
      <c r="CB279" s="18">
        <f t="shared" si="560"/>
        <v>0</v>
      </c>
      <c r="CC279" s="18">
        <f t="shared" si="560"/>
        <v>0</v>
      </c>
      <c r="CD279" s="18">
        <f t="shared" si="560"/>
        <v>0</v>
      </c>
      <c r="CE279" s="18">
        <f t="shared" si="560"/>
        <v>0</v>
      </c>
      <c r="CH279" s="19" t="s">
        <v>103</v>
      </c>
      <c r="CI279" s="18">
        <f t="shared" ref="CI279:CT279" si="561">IF(OR($D279="副園長",$D279="教頭",$D279="主任保育士",$D279="主幹教諭",$D279="主幹保育教諭"),0,BG279)</f>
        <v>0</v>
      </c>
      <c r="CJ279" s="18">
        <f t="shared" si="561"/>
        <v>0</v>
      </c>
      <c r="CK279" s="18">
        <f t="shared" si="561"/>
        <v>0</v>
      </c>
      <c r="CL279" s="18">
        <f t="shared" si="561"/>
        <v>0</v>
      </c>
      <c r="CM279" s="18">
        <f t="shared" si="561"/>
        <v>0</v>
      </c>
      <c r="CN279" s="18">
        <f t="shared" si="561"/>
        <v>0</v>
      </c>
      <c r="CO279" s="18">
        <f t="shared" si="561"/>
        <v>0</v>
      </c>
      <c r="CP279" s="18">
        <f t="shared" si="561"/>
        <v>0</v>
      </c>
      <c r="CQ279" s="18">
        <f t="shared" si="561"/>
        <v>0</v>
      </c>
      <c r="CR279" s="18">
        <f t="shared" si="561"/>
        <v>0</v>
      </c>
      <c r="CS279" s="18">
        <f t="shared" si="561"/>
        <v>0</v>
      </c>
      <c r="CT279" s="18">
        <f t="shared" si="561"/>
        <v>0</v>
      </c>
    </row>
    <row r="280" spans="1:98">
      <c r="A280" s="463"/>
      <c r="B280" s="466"/>
      <c r="C280" s="468"/>
      <c r="D280" s="468"/>
      <c r="E280" s="470"/>
      <c r="F280" s="466"/>
      <c r="G280" s="200" t="s">
        <v>102</v>
      </c>
      <c r="H280" s="201"/>
      <c r="I280" s="202" t="str">
        <f t="shared" si="557"/>
        <v/>
      </c>
      <c r="J280" s="202" t="str">
        <f t="shared" si="557"/>
        <v/>
      </c>
      <c r="K280" s="202" t="str">
        <f t="shared" si="557"/>
        <v/>
      </c>
      <c r="L280" s="202" t="str">
        <f t="shared" si="557"/>
        <v/>
      </c>
      <c r="M280" s="202" t="str">
        <f t="shared" si="557"/>
        <v/>
      </c>
      <c r="N280" s="202" t="str">
        <f t="shared" si="557"/>
        <v/>
      </c>
      <c r="O280" s="202" t="str">
        <f t="shared" si="557"/>
        <v/>
      </c>
      <c r="P280" s="202" t="str">
        <f t="shared" si="557"/>
        <v/>
      </c>
      <c r="Q280" s="202" t="str">
        <f t="shared" si="557"/>
        <v/>
      </c>
      <c r="R280" s="202" t="str">
        <f t="shared" si="557"/>
        <v/>
      </c>
      <c r="S280" s="202" t="str">
        <f t="shared" si="557"/>
        <v/>
      </c>
      <c r="T280" s="203">
        <f t="shared" si="524"/>
        <v>0</v>
      </c>
      <c r="U280" s="204"/>
      <c r="V280" s="205" t="str">
        <f t="shared" si="558"/>
        <v/>
      </c>
      <c r="W280" s="205" t="str">
        <f t="shared" si="558"/>
        <v/>
      </c>
      <c r="X280" s="205" t="str">
        <f t="shared" si="558"/>
        <v/>
      </c>
      <c r="Y280" s="205" t="str">
        <f t="shared" si="558"/>
        <v/>
      </c>
      <c r="Z280" s="205" t="str">
        <f t="shared" si="558"/>
        <v/>
      </c>
      <c r="AA280" s="205" t="str">
        <f t="shared" si="558"/>
        <v/>
      </c>
      <c r="AB280" s="205" t="str">
        <f t="shared" si="558"/>
        <v/>
      </c>
      <c r="AC280" s="205" t="str">
        <f t="shared" si="558"/>
        <v/>
      </c>
      <c r="AD280" s="205" t="str">
        <f t="shared" si="558"/>
        <v/>
      </c>
      <c r="AE280" s="205" t="str">
        <f t="shared" si="558"/>
        <v/>
      </c>
      <c r="AF280" s="205" t="str">
        <f t="shared" si="558"/>
        <v/>
      </c>
      <c r="AG280" s="203">
        <f t="shared" si="526"/>
        <v>0</v>
      </c>
      <c r="AN280" s="15">
        <v>8</v>
      </c>
      <c r="AO280" s="15">
        <v>2</v>
      </c>
      <c r="AP280" s="15">
        <v>11</v>
      </c>
      <c r="AQ280" s="17">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15">
        <f ca="1">COUNTIF(INDIRECT("H"&amp;(ROW()+12*(($AN280-1)*3+$AO280)-ROW())/12+5):INDIRECT("S"&amp;(ROW()+12*(($AN280-1)*3+$AO280)-ROW())/12+5),AQ280)</f>
        <v>0</v>
      </c>
      <c r="AS280" s="17">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15">
        <f ca="1">COUNTIF(INDIRECT("U"&amp;(ROW()+12*(($AN280-1)*3+$AO280)-ROW())/12+5):INDIRECT("AF"&amp;(ROW()+12*(($AN280-1)*3+$AO280)-ROW())/12+5),AS280)</f>
        <v>0</v>
      </c>
      <c r="AU280" s="15">
        <f ca="1">IF(AND(AQ280+AS280&gt;0,AR280+AT280&gt;0),COUNTIF(AU$6:AU279,"&gt;0")+1,0)</f>
        <v>0</v>
      </c>
      <c r="BE280" s="15">
        <v>2</v>
      </c>
      <c r="BF280" s="15" t="s">
        <v>101</v>
      </c>
      <c r="BG280" s="18">
        <f t="shared" ref="BG280:BR280" si="562">IF(BG279+BT279&gt;$AJ$27,1,0)</f>
        <v>0</v>
      </c>
      <c r="BH280" s="18">
        <f t="shared" si="562"/>
        <v>0</v>
      </c>
      <c r="BI280" s="18">
        <f t="shared" si="562"/>
        <v>0</v>
      </c>
      <c r="BJ280" s="18">
        <f t="shared" si="562"/>
        <v>0</v>
      </c>
      <c r="BK280" s="18">
        <f t="shared" si="562"/>
        <v>0</v>
      </c>
      <c r="BL280" s="18">
        <f t="shared" si="562"/>
        <v>0</v>
      </c>
      <c r="BM280" s="18">
        <f t="shared" si="562"/>
        <v>0</v>
      </c>
      <c r="BN280" s="18">
        <f t="shared" si="562"/>
        <v>0</v>
      </c>
      <c r="BO280" s="18">
        <f t="shared" si="562"/>
        <v>0</v>
      </c>
      <c r="BP280" s="18">
        <f t="shared" si="562"/>
        <v>0</v>
      </c>
      <c r="BQ280" s="18">
        <f t="shared" si="562"/>
        <v>0</v>
      </c>
      <c r="BR280" s="18">
        <f t="shared" si="562"/>
        <v>0</v>
      </c>
      <c r="BT280" s="18"/>
      <c r="BU280" s="18"/>
      <c r="BV280" s="18"/>
      <c r="BW280" s="18"/>
      <c r="BX280" s="18"/>
      <c r="BY280" s="18"/>
      <c r="BZ280" s="18"/>
      <c r="CA280" s="18"/>
      <c r="CB280" s="18"/>
      <c r="CC280" s="18"/>
      <c r="CD280" s="18"/>
      <c r="CE280" s="18"/>
    </row>
    <row r="281" spans="1:98">
      <c r="A281" s="464"/>
      <c r="B281" s="467"/>
      <c r="C281" s="472"/>
      <c r="D281" s="473"/>
      <c r="E281" s="471"/>
      <c r="F281" s="467"/>
      <c r="G281" s="206" t="s">
        <v>551</v>
      </c>
      <c r="H281" s="207"/>
      <c r="I281" s="208"/>
      <c r="J281" s="208"/>
      <c r="K281" s="208"/>
      <c r="L281" s="208"/>
      <c r="M281" s="208"/>
      <c r="N281" s="208"/>
      <c r="O281" s="208"/>
      <c r="P281" s="208"/>
      <c r="Q281" s="208"/>
      <c r="R281" s="208"/>
      <c r="S281" s="208"/>
      <c r="T281" s="209">
        <f t="shared" si="524"/>
        <v>0</v>
      </c>
      <c r="U281" s="210"/>
      <c r="V281" s="211"/>
      <c r="W281" s="211"/>
      <c r="X281" s="211"/>
      <c r="Y281" s="211"/>
      <c r="Z281" s="211"/>
      <c r="AA281" s="211"/>
      <c r="AB281" s="211"/>
      <c r="AC281" s="211"/>
      <c r="AD281" s="211"/>
      <c r="AE281" s="211"/>
      <c r="AF281" s="211"/>
      <c r="AG281" s="209">
        <f t="shared" si="526"/>
        <v>0</v>
      </c>
      <c r="AN281" s="15">
        <v>8</v>
      </c>
      <c r="AO281" s="15">
        <v>2</v>
      </c>
      <c r="AP281" s="15">
        <v>12</v>
      </c>
      <c r="AQ281" s="17">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15">
        <f ca="1">COUNTIF(INDIRECT("H"&amp;(ROW()+12*(($AN281-1)*3+$AO281)-ROW())/12+5):INDIRECT("S"&amp;(ROW()+12*(($AN281-1)*3+$AO281)-ROW())/12+5),AQ281)</f>
        <v>0</v>
      </c>
      <c r="AS281" s="17">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15">
        <f ca="1">COUNTIF(INDIRECT("U"&amp;(ROW()+12*(($AN281-1)*3+$AO281)-ROW())/12+5):INDIRECT("AF"&amp;(ROW()+12*(($AN281-1)*3+$AO281)-ROW())/12+5),AS281)</f>
        <v>0</v>
      </c>
      <c r="AU281" s="15">
        <f ca="1">IF(AND(AQ281+AS281&gt;0,AR281+AT281&gt;0),COUNTIF(AU$6:AU280,"&gt;0")+1,0)</f>
        <v>0</v>
      </c>
      <c r="BE281" s="15">
        <v>3</v>
      </c>
      <c r="BF281" s="19"/>
      <c r="BG281" s="18"/>
      <c r="BH281" s="18"/>
      <c r="BI281" s="18"/>
      <c r="BJ281" s="18"/>
      <c r="BK281" s="18"/>
      <c r="BL281" s="18"/>
      <c r="BM281" s="18"/>
      <c r="BN281" s="18"/>
      <c r="BO281" s="18"/>
      <c r="BP281" s="18"/>
      <c r="BQ281" s="18"/>
      <c r="BR281" s="18"/>
      <c r="BT281" s="18"/>
      <c r="BU281" s="18"/>
      <c r="BV281" s="18"/>
      <c r="BW281" s="18"/>
      <c r="BX281" s="18"/>
      <c r="BY281" s="18"/>
      <c r="BZ281" s="18"/>
      <c r="CA281" s="18"/>
      <c r="CB281" s="18"/>
      <c r="CC281" s="18"/>
      <c r="CD281" s="18"/>
      <c r="CE281" s="18"/>
    </row>
    <row r="282" spans="1:98">
      <c r="A282" s="462">
        <v>93</v>
      </c>
      <c r="B282" s="465"/>
      <c r="C282" s="465"/>
      <c r="D282" s="465"/>
      <c r="E282" s="469"/>
      <c r="F282" s="465"/>
      <c r="G282" s="194" t="s">
        <v>104</v>
      </c>
      <c r="H282" s="195"/>
      <c r="I282" s="196" t="str">
        <f t="shared" ref="I282:S283" si="563">IF(H282="","",H282)</f>
        <v/>
      </c>
      <c r="J282" s="196" t="str">
        <f t="shared" si="563"/>
        <v/>
      </c>
      <c r="K282" s="196" t="str">
        <f t="shared" si="563"/>
        <v/>
      </c>
      <c r="L282" s="196" t="str">
        <f t="shared" si="563"/>
        <v/>
      </c>
      <c r="M282" s="196" t="str">
        <f t="shared" si="563"/>
        <v/>
      </c>
      <c r="N282" s="196" t="str">
        <f t="shared" si="563"/>
        <v/>
      </c>
      <c r="O282" s="196" t="str">
        <f t="shared" si="563"/>
        <v/>
      </c>
      <c r="P282" s="196" t="str">
        <f t="shared" si="563"/>
        <v/>
      </c>
      <c r="Q282" s="196" t="str">
        <f t="shared" si="563"/>
        <v/>
      </c>
      <c r="R282" s="196" t="str">
        <f t="shared" si="563"/>
        <v/>
      </c>
      <c r="S282" s="196" t="str">
        <f t="shared" si="563"/>
        <v/>
      </c>
      <c r="T282" s="197">
        <f t="shared" si="524"/>
        <v>0</v>
      </c>
      <c r="U282" s="198"/>
      <c r="V282" s="199" t="str">
        <f t="shared" ref="V282:AF283" si="564">IF(U282="","",U282)</f>
        <v/>
      </c>
      <c r="W282" s="199" t="str">
        <f t="shared" si="564"/>
        <v/>
      </c>
      <c r="X282" s="199" t="str">
        <f t="shared" si="564"/>
        <v/>
      </c>
      <c r="Y282" s="199" t="str">
        <f t="shared" si="564"/>
        <v/>
      </c>
      <c r="Z282" s="199" t="str">
        <f t="shared" si="564"/>
        <v/>
      </c>
      <c r="AA282" s="199" t="str">
        <f t="shared" si="564"/>
        <v/>
      </c>
      <c r="AB282" s="199" t="str">
        <f t="shared" si="564"/>
        <v/>
      </c>
      <c r="AC282" s="199" t="str">
        <f t="shared" si="564"/>
        <v/>
      </c>
      <c r="AD282" s="199" t="str">
        <f t="shared" si="564"/>
        <v/>
      </c>
      <c r="AE282" s="199" t="str">
        <f t="shared" si="564"/>
        <v/>
      </c>
      <c r="AF282" s="199" t="str">
        <f t="shared" si="564"/>
        <v/>
      </c>
      <c r="AG282" s="197">
        <f t="shared" si="526"/>
        <v>0</v>
      </c>
      <c r="AN282" s="15">
        <v>8</v>
      </c>
      <c r="AO282" s="15">
        <v>3</v>
      </c>
      <c r="AP282" s="15">
        <v>1</v>
      </c>
      <c r="AQ282" s="17">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15">
        <f ca="1">COUNTIF(INDIRECT("H"&amp;(ROW()+12*(($AN282-1)*3+$AO282)-ROW())/12+5):INDIRECT("S"&amp;(ROW()+12*(($AN282-1)*3+$AO282)-ROW())/12+5),AQ282)</f>
        <v>0</v>
      </c>
      <c r="AS282" s="17">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15">
        <f ca="1">COUNTIF(INDIRECT("U"&amp;(ROW()+12*(($AN282-1)*3+$AO282)-ROW())/12+5):INDIRECT("AF"&amp;(ROW()+12*(($AN282-1)*3+$AO282)-ROW())/12+5),AS282)</f>
        <v>0</v>
      </c>
      <c r="AU282" s="15">
        <f ca="1">IF(AND(AQ282+AS282&gt;0,AR282+AT282&gt;0),COUNTIF(AU$6:AU281,"&gt;0")+1,0)</f>
        <v>0</v>
      </c>
      <c r="BE282" s="15">
        <v>1</v>
      </c>
      <c r="BG282" s="18">
        <f t="shared" ref="BG282:BR282" si="565">SUM(H282:H283)</f>
        <v>0</v>
      </c>
      <c r="BH282" s="18">
        <f t="shared" si="565"/>
        <v>0</v>
      </c>
      <c r="BI282" s="18">
        <f t="shared" si="565"/>
        <v>0</v>
      </c>
      <c r="BJ282" s="18">
        <f t="shared" si="565"/>
        <v>0</v>
      </c>
      <c r="BK282" s="18">
        <f t="shared" si="565"/>
        <v>0</v>
      </c>
      <c r="BL282" s="18">
        <f t="shared" si="565"/>
        <v>0</v>
      </c>
      <c r="BM282" s="18">
        <f t="shared" si="565"/>
        <v>0</v>
      </c>
      <c r="BN282" s="18">
        <f t="shared" si="565"/>
        <v>0</v>
      </c>
      <c r="BO282" s="18">
        <f t="shared" si="565"/>
        <v>0</v>
      </c>
      <c r="BP282" s="18">
        <f t="shared" si="565"/>
        <v>0</v>
      </c>
      <c r="BQ282" s="18">
        <f t="shared" si="565"/>
        <v>0</v>
      </c>
      <c r="BR282" s="18">
        <f t="shared" si="565"/>
        <v>0</v>
      </c>
      <c r="BT282" s="18">
        <f t="shared" ref="BT282:CE282" si="566">SUM(U282:U283)</f>
        <v>0</v>
      </c>
      <c r="BU282" s="18">
        <f t="shared" si="566"/>
        <v>0</v>
      </c>
      <c r="BV282" s="18">
        <f t="shared" si="566"/>
        <v>0</v>
      </c>
      <c r="BW282" s="18">
        <f t="shared" si="566"/>
        <v>0</v>
      </c>
      <c r="BX282" s="18">
        <f t="shared" si="566"/>
        <v>0</v>
      </c>
      <c r="BY282" s="18">
        <f t="shared" si="566"/>
        <v>0</v>
      </c>
      <c r="BZ282" s="18">
        <f t="shared" si="566"/>
        <v>0</v>
      </c>
      <c r="CA282" s="18">
        <f t="shared" si="566"/>
        <v>0</v>
      </c>
      <c r="CB282" s="18">
        <f t="shared" si="566"/>
        <v>0</v>
      </c>
      <c r="CC282" s="18">
        <f t="shared" si="566"/>
        <v>0</v>
      </c>
      <c r="CD282" s="18">
        <f t="shared" si="566"/>
        <v>0</v>
      </c>
      <c r="CE282" s="18">
        <f t="shared" si="566"/>
        <v>0</v>
      </c>
      <c r="CH282" s="19" t="s">
        <v>103</v>
      </c>
      <c r="CI282" s="18">
        <f t="shared" ref="CI282:CT282" si="567">IF(OR($D282="副園長",$D282="教頭",$D282="主任保育士",$D282="主幹教諭",$D282="主幹保育教諭"),0,BG282)</f>
        <v>0</v>
      </c>
      <c r="CJ282" s="18">
        <f t="shared" si="567"/>
        <v>0</v>
      </c>
      <c r="CK282" s="18">
        <f t="shared" si="567"/>
        <v>0</v>
      </c>
      <c r="CL282" s="18">
        <f t="shared" si="567"/>
        <v>0</v>
      </c>
      <c r="CM282" s="18">
        <f t="shared" si="567"/>
        <v>0</v>
      </c>
      <c r="CN282" s="18">
        <f t="shared" si="567"/>
        <v>0</v>
      </c>
      <c r="CO282" s="18">
        <f t="shared" si="567"/>
        <v>0</v>
      </c>
      <c r="CP282" s="18">
        <f t="shared" si="567"/>
        <v>0</v>
      </c>
      <c r="CQ282" s="18">
        <f t="shared" si="567"/>
        <v>0</v>
      </c>
      <c r="CR282" s="18">
        <f t="shared" si="567"/>
        <v>0</v>
      </c>
      <c r="CS282" s="18">
        <f t="shared" si="567"/>
        <v>0</v>
      </c>
      <c r="CT282" s="18">
        <f t="shared" si="567"/>
        <v>0</v>
      </c>
    </row>
    <row r="283" spans="1:98">
      <c r="A283" s="463"/>
      <c r="B283" s="466"/>
      <c r="C283" s="468"/>
      <c r="D283" s="468"/>
      <c r="E283" s="470"/>
      <c r="F283" s="466"/>
      <c r="G283" s="200" t="s">
        <v>102</v>
      </c>
      <c r="H283" s="201"/>
      <c r="I283" s="202" t="str">
        <f t="shared" si="563"/>
        <v/>
      </c>
      <c r="J283" s="202" t="str">
        <f t="shared" si="563"/>
        <v/>
      </c>
      <c r="K283" s="202" t="str">
        <f t="shared" si="563"/>
        <v/>
      </c>
      <c r="L283" s="202" t="str">
        <f t="shared" si="563"/>
        <v/>
      </c>
      <c r="M283" s="202" t="str">
        <f t="shared" si="563"/>
        <v/>
      </c>
      <c r="N283" s="202" t="str">
        <f t="shared" si="563"/>
        <v/>
      </c>
      <c r="O283" s="202" t="str">
        <f t="shared" si="563"/>
        <v/>
      </c>
      <c r="P283" s="202" t="str">
        <f t="shared" si="563"/>
        <v/>
      </c>
      <c r="Q283" s="202" t="str">
        <f t="shared" si="563"/>
        <v/>
      </c>
      <c r="R283" s="202" t="str">
        <f t="shared" si="563"/>
        <v/>
      </c>
      <c r="S283" s="202" t="str">
        <f t="shared" si="563"/>
        <v/>
      </c>
      <c r="T283" s="203">
        <f t="shared" si="524"/>
        <v>0</v>
      </c>
      <c r="U283" s="204"/>
      <c r="V283" s="205" t="str">
        <f t="shared" si="564"/>
        <v/>
      </c>
      <c r="W283" s="205" t="str">
        <f t="shared" si="564"/>
        <v/>
      </c>
      <c r="X283" s="205" t="str">
        <f t="shared" si="564"/>
        <v/>
      </c>
      <c r="Y283" s="205" t="str">
        <f t="shared" si="564"/>
        <v/>
      </c>
      <c r="Z283" s="205" t="str">
        <f t="shared" si="564"/>
        <v/>
      </c>
      <c r="AA283" s="205" t="str">
        <f t="shared" si="564"/>
        <v/>
      </c>
      <c r="AB283" s="205" t="str">
        <f t="shared" si="564"/>
        <v/>
      </c>
      <c r="AC283" s="205" t="str">
        <f t="shared" si="564"/>
        <v/>
      </c>
      <c r="AD283" s="205" t="str">
        <f t="shared" si="564"/>
        <v/>
      </c>
      <c r="AE283" s="205" t="str">
        <f t="shared" si="564"/>
        <v/>
      </c>
      <c r="AF283" s="205" t="str">
        <f t="shared" si="564"/>
        <v/>
      </c>
      <c r="AG283" s="203">
        <f t="shared" si="526"/>
        <v>0</v>
      </c>
      <c r="AN283" s="15">
        <v>8</v>
      </c>
      <c r="AO283" s="15">
        <v>3</v>
      </c>
      <c r="AP283" s="15">
        <v>2</v>
      </c>
      <c r="AQ283" s="17">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15">
        <f ca="1">COUNTIF(INDIRECT("H"&amp;(ROW()+12*(($AN283-1)*3+$AO283)-ROW())/12+5):INDIRECT("S"&amp;(ROW()+12*(($AN283-1)*3+$AO283)-ROW())/12+5),AQ283)</f>
        <v>0</v>
      </c>
      <c r="AS283" s="17">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15">
        <f ca="1">COUNTIF(INDIRECT("U"&amp;(ROW()+12*(($AN283-1)*3+$AO283)-ROW())/12+5):INDIRECT("AF"&amp;(ROW()+12*(($AN283-1)*3+$AO283)-ROW())/12+5),AS283)</f>
        <v>0</v>
      </c>
      <c r="AU283" s="15">
        <f ca="1">IF(AND(AQ283+AS283&gt;0,AR283+AT283&gt;0),COUNTIF(AU$6:AU282,"&gt;0")+1,0)</f>
        <v>0</v>
      </c>
      <c r="BE283" s="15">
        <v>2</v>
      </c>
      <c r="BF283" s="15" t="s">
        <v>101</v>
      </c>
      <c r="BG283" s="18">
        <f t="shared" ref="BG283:BR283" si="568">IF(BG282+BT282&gt;$AJ$27,1,0)</f>
        <v>0</v>
      </c>
      <c r="BH283" s="18">
        <f t="shared" si="568"/>
        <v>0</v>
      </c>
      <c r="BI283" s="18">
        <f t="shared" si="568"/>
        <v>0</v>
      </c>
      <c r="BJ283" s="18">
        <f t="shared" si="568"/>
        <v>0</v>
      </c>
      <c r="BK283" s="18">
        <f t="shared" si="568"/>
        <v>0</v>
      </c>
      <c r="BL283" s="18">
        <f t="shared" si="568"/>
        <v>0</v>
      </c>
      <c r="BM283" s="18">
        <f t="shared" si="568"/>
        <v>0</v>
      </c>
      <c r="BN283" s="18">
        <f t="shared" si="568"/>
        <v>0</v>
      </c>
      <c r="BO283" s="18">
        <f t="shared" si="568"/>
        <v>0</v>
      </c>
      <c r="BP283" s="18">
        <f t="shared" si="568"/>
        <v>0</v>
      </c>
      <c r="BQ283" s="18">
        <f t="shared" si="568"/>
        <v>0</v>
      </c>
      <c r="BR283" s="18">
        <f t="shared" si="568"/>
        <v>0</v>
      </c>
      <c r="BT283" s="18"/>
      <c r="BU283" s="18"/>
      <c r="BV283" s="18"/>
      <c r="BW283" s="18"/>
      <c r="BX283" s="18"/>
      <c r="BY283" s="18"/>
      <c r="BZ283" s="18"/>
      <c r="CA283" s="18"/>
      <c r="CB283" s="18"/>
      <c r="CC283" s="18"/>
      <c r="CD283" s="18"/>
      <c r="CE283" s="18"/>
    </row>
    <row r="284" spans="1:98">
      <c r="A284" s="464"/>
      <c r="B284" s="467"/>
      <c r="C284" s="472"/>
      <c r="D284" s="473"/>
      <c r="E284" s="471"/>
      <c r="F284" s="467"/>
      <c r="G284" s="206" t="s">
        <v>551</v>
      </c>
      <c r="H284" s="207"/>
      <c r="I284" s="208"/>
      <c r="J284" s="208"/>
      <c r="K284" s="208"/>
      <c r="L284" s="208"/>
      <c r="M284" s="208"/>
      <c r="N284" s="208"/>
      <c r="O284" s="208"/>
      <c r="P284" s="208"/>
      <c r="Q284" s="208"/>
      <c r="R284" s="208"/>
      <c r="S284" s="208"/>
      <c r="T284" s="209">
        <f t="shared" si="524"/>
        <v>0</v>
      </c>
      <c r="U284" s="210"/>
      <c r="V284" s="211"/>
      <c r="W284" s="211"/>
      <c r="X284" s="211"/>
      <c r="Y284" s="211"/>
      <c r="Z284" s="211"/>
      <c r="AA284" s="211"/>
      <c r="AB284" s="211"/>
      <c r="AC284" s="211"/>
      <c r="AD284" s="211"/>
      <c r="AE284" s="211"/>
      <c r="AF284" s="211"/>
      <c r="AG284" s="209">
        <f t="shared" si="526"/>
        <v>0</v>
      </c>
      <c r="AN284" s="15">
        <v>8</v>
      </c>
      <c r="AO284" s="15">
        <v>3</v>
      </c>
      <c r="AP284" s="15">
        <v>3</v>
      </c>
      <c r="AQ284" s="17">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15">
        <f ca="1">COUNTIF(INDIRECT("H"&amp;(ROW()+12*(($AN284-1)*3+$AO284)-ROW())/12+5):INDIRECT("S"&amp;(ROW()+12*(($AN284-1)*3+$AO284)-ROW())/12+5),AQ284)</f>
        <v>0</v>
      </c>
      <c r="AS284" s="17">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15">
        <f ca="1">COUNTIF(INDIRECT("U"&amp;(ROW()+12*(($AN284-1)*3+$AO284)-ROW())/12+5):INDIRECT("AF"&amp;(ROW()+12*(($AN284-1)*3+$AO284)-ROW())/12+5),AS284)</f>
        <v>0</v>
      </c>
      <c r="AU284" s="15">
        <f ca="1">IF(AND(AQ284+AS284&gt;0,AR284+AT284&gt;0),COUNTIF(AU$6:AU283,"&gt;0")+1,0)</f>
        <v>0</v>
      </c>
      <c r="BE284" s="15">
        <v>3</v>
      </c>
      <c r="BF284" s="19"/>
      <c r="BG284" s="18"/>
      <c r="BH284" s="18"/>
      <c r="BI284" s="18"/>
      <c r="BJ284" s="18"/>
      <c r="BK284" s="18"/>
      <c r="BL284" s="18"/>
      <c r="BM284" s="18"/>
      <c r="BN284" s="18"/>
      <c r="BO284" s="18"/>
      <c r="BP284" s="18"/>
      <c r="BQ284" s="18"/>
      <c r="BR284" s="18"/>
      <c r="BT284" s="18"/>
      <c r="BU284" s="18"/>
      <c r="BV284" s="18"/>
      <c r="BW284" s="18"/>
      <c r="BX284" s="18"/>
      <c r="BY284" s="18"/>
      <c r="BZ284" s="18"/>
      <c r="CA284" s="18"/>
      <c r="CB284" s="18"/>
      <c r="CC284" s="18"/>
      <c r="CD284" s="18"/>
      <c r="CE284" s="18"/>
    </row>
    <row r="285" spans="1:98">
      <c r="A285" s="462">
        <v>94</v>
      </c>
      <c r="B285" s="465"/>
      <c r="C285" s="465"/>
      <c r="D285" s="465"/>
      <c r="E285" s="469"/>
      <c r="F285" s="465"/>
      <c r="G285" s="194" t="s">
        <v>104</v>
      </c>
      <c r="H285" s="195"/>
      <c r="I285" s="196" t="str">
        <f t="shared" ref="I285:S286" si="569">IF(H285="","",H285)</f>
        <v/>
      </c>
      <c r="J285" s="196" t="str">
        <f t="shared" si="569"/>
        <v/>
      </c>
      <c r="K285" s="196" t="str">
        <f t="shared" si="569"/>
        <v/>
      </c>
      <c r="L285" s="196" t="str">
        <f t="shared" si="569"/>
        <v/>
      </c>
      <c r="M285" s="196" t="str">
        <f t="shared" si="569"/>
        <v/>
      </c>
      <c r="N285" s="196" t="str">
        <f t="shared" si="569"/>
        <v/>
      </c>
      <c r="O285" s="196" t="str">
        <f t="shared" si="569"/>
        <v/>
      </c>
      <c r="P285" s="196" t="str">
        <f t="shared" si="569"/>
        <v/>
      </c>
      <c r="Q285" s="196" t="str">
        <f t="shared" si="569"/>
        <v/>
      </c>
      <c r="R285" s="196" t="str">
        <f t="shared" si="569"/>
        <v/>
      </c>
      <c r="S285" s="196" t="str">
        <f t="shared" si="569"/>
        <v/>
      </c>
      <c r="T285" s="197">
        <f t="shared" si="524"/>
        <v>0</v>
      </c>
      <c r="U285" s="198"/>
      <c r="V285" s="199" t="str">
        <f t="shared" ref="V285:AF286" si="570">IF(U285="","",U285)</f>
        <v/>
      </c>
      <c r="W285" s="199" t="str">
        <f t="shared" si="570"/>
        <v/>
      </c>
      <c r="X285" s="199" t="str">
        <f t="shared" si="570"/>
        <v/>
      </c>
      <c r="Y285" s="199" t="str">
        <f t="shared" si="570"/>
        <v/>
      </c>
      <c r="Z285" s="199" t="str">
        <f t="shared" si="570"/>
        <v/>
      </c>
      <c r="AA285" s="199" t="str">
        <f t="shared" si="570"/>
        <v/>
      </c>
      <c r="AB285" s="199" t="str">
        <f t="shared" si="570"/>
        <v/>
      </c>
      <c r="AC285" s="199" t="str">
        <f t="shared" si="570"/>
        <v/>
      </c>
      <c r="AD285" s="199" t="str">
        <f t="shared" si="570"/>
        <v/>
      </c>
      <c r="AE285" s="199" t="str">
        <f t="shared" si="570"/>
        <v/>
      </c>
      <c r="AF285" s="199" t="str">
        <f t="shared" si="570"/>
        <v/>
      </c>
      <c r="AG285" s="197">
        <f t="shared" si="526"/>
        <v>0</v>
      </c>
      <c r="AN285" s="15">
        <v>8</v>
      </c>
      <c r="AO285" s="15">
        <v>3</v>
      </c>
      <c r="AP285" s="15">
        <v>4</v>
      </c>
      <c r="AQ285" s="17">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15">
        <f ca="1">COUNTIF(INDIRECT("H"&amp;(ROW()+12*(($AN285-1)*3+$AO285)-ROW())/12+5):INDIRECT("S"&amp;(ROW()+12*(($AN285-1)*3+$AO285)-ROW())/12+5),AQ285)</f>
        <v>0</v>
      </c>
      <c r="AS285" s="17">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15">
        <f ca="1">COUNTIF(INDIRECT("U"&amp;(ROW()+12*(($AN285-1)*3+$AO285)-ROW())/12+5):INDIRECT("AF"&amp;(ROW()+12*(($AN285-1)*3+$AO285)-ROW())/12+5),AS285)</f>
        <v>0</v>
      </c>
      <c r="AU285" s="15">
        <f ca="1">IF(AND(AQ285+AS285&gt;0,AR285+AT285&gt;0),COUNTIF(AU$6:AU284,"&gt;0")+1,0)</f>
        <v>0</v>
      </c>
      <c r="BE285" s="15">
        <v>1</v>
      </c>
      <c r="BG285" s="18">
        <f t="shared" ref="BG285:BR285" si="571">SUM(H285:H286)</f>
        <v>0</v>
      </c>
      <c r="BH285" s="18">
        <f t="shared" si="571"/>
        <v>0</v>
      </c>
      <c r="BI285" s="18">
        <f t="shared" si="571"/>
        <v>0</v>
      </c>
      <c r="BJ285" s="18">
        <f t="shared" si="571"/>
        <v>0</v>
      </c>
      <c r="BK285" s="18">
        <f t="shared" si="571"/>
        <v>0</v>
      </c>
      <c r="BL285" s="18">
        <f t="shared" si="571"/>
        <v>0</v>
      </c>
      <c r="BM285" s="18">
        <f t="shared" si="571"/>
        <v>0</v>
      </c>
      <c r="BN285" s="18">
        <f t="shared" si="571"/>
        <v>0</v>
      </c>
      <c r="BO285" s="18">
        <f t="shared" si="571"/>
        <v>0</v>
      </c>
      <c r="BP285" s="18">
        <f t="shared" si="571"/>
        <v>0</v>
      </c>
      <c r="BQ285" s="18">
        <f t="shared" si="571"/>
        <v>0</v>
      </c>
      <c r="BR285" s="18">
        <f t="shared" si="571"/>
        <v>0</v>
      </c>
      <c r="BT285" s="18">
        <f t="shared" ref="BT285:CE285" si="572">SUM(U285:U286)</f>
        <v>0</v>
      </c>
      <c r="BU285" s="18">
        <f t="shared" si="572"/>
        <v>0</v>
      </c>
      <c r="BV285" s="18">
        <f t="shared" si="572"/>
        <v>0</v>
      </c>
      <c r="BW285" s="18">
        <f t="shared" si="572"/>
        <v>0</v>
      </c>
      <c r="BX285" s="18">
        <f t="shared" si="572"/>
        <v>0</v>
      </c>
      <c r="BY285" s="18">
        <f t="shared" si="572"/>
        <v>0</v>
      </c>
      <c r="BZ285" s="18">
        <f t="shared" si="572"/>
        <v>0</v>
      </c>
      <c r="CA285" s="18">
        <f t="shared" si="572"/>
        <v>0</v>
      </c>
      <c r="CB285" s="18">
        <f t="shared" si="572"/>
        <v>0</v>
      </c>
      <c r="CC285" s="18">
        <f t="shared" si="572"/>
        <v>0</v>
      </c>
      <c r="CD285" s="18">
        <f t="shared" si="572"/>
        <v>0</v>
      </c>
      <c r="CE285" s="18">
        <f t="shared" si="572"/>
        <v>0</v>
      </c>
      <c r="CH285" s="19" t="s">
        <v>103</v>
      </c>
      <c r="CI285" s="18">
        <f t="shared" ref="CI285:CT285" si="573">IF(OR($D285="副園長",$D285="教頭",$D285="主任保育士",$D285="主幹教諭",$D285="主幹保育教諭"),0,BG285)</f>
        <v>0</v>
      </c>
      <c r="CJ285" s="18">
        <f t="shared" si="573"/>
        <v>0</v>
      </c>
      <c r="CK285" s="18">
        <f t="shared" si="573"/>
        <v>0</v>
      </c>
      <c r="CL285" s="18">
        <f t="shared" si="573"/>
        <v>0</v>
      </c>
      <c r="CM285" s="18">
        <f t="shared" si="573"/>
        <v>0</v>
      </c>
      <c r="CN285" s="18">
        <f t="shared" si="573"/>
        <v>0</v>
      </c>
      <c r="CO285" s="18">
        <f t="shared" si="573"/>
        <v>0</v>
      </c>
      <c r="CP285" s="18">
        <f t="shared" si="573"/>
        <v>0</v>
      </c>
      <c r="CQ285" s="18">
        <f t="shared" si="573"/>
        <v>0</v>
      </c>
      <c r="CR285" s="18">
        <f t="shared" si="573"/>
        <v>0</v>
      </c>
      <c r="CS285" s="18">
        <f t="shared" si="573"/>
        <v>0</v>
      </c>
      <c r="CT285" s="18">
        <f t="shared" si="573"/>
        <v>0</v>
      </c>
    </row>
    <row r="286" spans="1:98">
      <c r="A286" s="463"/>
      <c r="B286" s="466"/>
      <c r="C286" s="468"/>
      <c r="D286" s="468"/>
      <c r="E286" s="470"/>
      <c r="F286" s="466"/>
      <c r="G286" s="200" t="s">
        <v>102</v>
      </c>
      <c r="H286" s="201"/>
      <c r="I286" s="202" t="str">
        <f t="shared" si="569"/>
        <v/>
      </c>
      <c r="J286" s="202" t="str">
        <f t="shared" si="569"/>
        <v/>
      </c>
      <c r="K286" s="202" t="str">
        <f t="shared" si="569"/>
        <v/>
      </c>
      <c r="L286" s="202" t="str">
        <f t="shared" si="569"/>
        <v/>
      </c>
      <c r="M286" s="202" t="str">
        <f t="shared" si="569"/>
        <v/>
      </c>
      <c r="N286" s="202" t="str">
        <f t="shared" si="569"/>
        <v/>
      </c>
      <c r="O286" s="202" t="str">
        <f t="shared" si="569"/>
        <v/>
      </c>
      <c r="P286" s="202" t="str">
        <f t="shared" si="569"/>
        <v/>
      </c>
      <c r="Q286" s="202" t="str">
        <f t="shared" si="569"/>
        <v/>
      </c>
      <c r="R286" s="202" t="str">
        <f t="shared" si="569"/>
        <v/>
      </c>
      <c r="S286" s="202" t="str">
        <f t="shared" si="569"/>
        <v/>
      </c>
      <c r="T286" s="203">
        <f t="shared" si="524"/>
        <v>0</v>
      </c>
      <c r="U286" s="204"/>
      <c r="V286" s="205" t="str">
        <f t="shared" si="570"/>
        <v/>
      </c>
      <c r="W286" s="205" t="str">
        <f t="shared" si="570"/>
        <v/>
      </c>
      <c r="X286" s="205" t="str">
        <f t="shared" si="570"/>
        <v/>
      </c>
      <c r="Y286" s="205" t="str">
        <f t="shared" si="570"/>
        <v/>
      </c>
      <c r="Z286" s="205" t="str">
        <f t="shared" si="570"/>
        <v/>
      </c>
      <c r="AA286" s="205" t="str">
        <f t="shared" si="570"/>
        <v/>
      </c>
      <c r="AB286" s="205" t="str">
        <f t="shared" si="570"/>
        <v/>
      </c>
      <c r="AC286" s="205" t="str">
        <f t="shared" si="570"/>
        <v/>
      </c>
      <c r="AD286" s="205" t="str">
        <f t="shared" si="570"/>
        <v/>
      </c>
      <c r="AE286" s="205" t="str">
        <f t="shared" si="570"/>
        <v/>
      </c>
      <c r="AF286" s="205" t="str">
        <f t="shared" si="570"/>
        <v/>
      </c>
      <c r="AG286" s="203">
        <f t="shared" si="526"/>
        <v>0</v>
      </c>
      <c r="AN286" s="15">
        <v>8</v>
      </c>
      <c r="AO286" s="15">
        <v>3</v>
      </c>
      <c r="AP286" s="15">
        <v>5</v>
      </c>
      <c r="AQ286" s="17">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15">
        <f ca="1">COUNTIF(INDIRECT("H"&amp;(ROW()+12*(($AN286-1)*3+$AO286)-ROW())/12+5):INDIRECT("S"&amp;(ROW()+12*(($AN286-1)*3+$AO286)-ROW())/12+5),AQ286)</f>
        <v>0</v>
      </c>
      <c r="AS286" s="17">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15">
        <f ca="1">COUNTIF(INDIRECT("U"&amp;(ROW()+12*(($AN286-1)*3+$AO286)-ROW())/12+5):INDIRECT("AF"&amp;(ROW()+12*(($AN286-1)*3+$AO286)-ROW())/12+5),AS286)</f>
        <v>0</v>
      </c>
      <c r="AU286" s="15">
        <f ca="1">IF(AND(AQ286+AS286&gt;0,AR286+AT286&gt;0),COUNTIF(AU$6:AU285,"&gt;0")+1,0)</f>
        <v>0</v>
      </c>
      <c r="BE286" s="15">
        <v>2</v>
      </c>
      <c r="BF286" s="15" t="s">
        <v>101</v>
      </c>
      <c r="BG286" s="18">
        <f t="shared" ref="BG286:BR286" si="574">IF(BG285+BT285&gt;$AJ$27,1,0)</f>
        <v>0</v>
      </c>
      <c r="BH286" s="18">
        <f t="shared" si="574"/>
        <v>0</v>
      </c>
      <c r="BI286" s="18">
        <f t="shared" si="574"/>
        <v>0</v>
      </c>
      <c r="BJ286" s="18">
        <f t="shared" si="574"/>
        <v>0</v>
      </c>
      <c r="BK286" s="18">
        <f t="shared" si="574"/>
        <v>0</v>
      </c>
      <c r="BL286" s="18">
        <f t="shared" si="574"/>
        <v>0</v>
      </c>
      <c r="BM286" s="18">
        <f t="shared" si="574"/>
        <v>0</v>
      </c>
      <c r="BN286" s="18">
        <f t="shared" si="574"/>
        <v>0</v>
      </c>
      <c r="BO286" s="18">
        <f t="shared" si="574"/>
        <v>0</v>
      </c>
      <c r="BP286" s="18">
        <f t="shared" si="574"/>
        <v>0</v>
      </c>
      <c r="BQ286" s="18">
        <f t="shared" si="574"/>
        <v>0</v>
      </c>
      <c r="BR286" s="18">
        <f t="shared" si="574"/>
        <v>0</v>
      </c>
      <c r="BT286" s="18"/>
      <c r="BU286" s="18"/>
      <c r="BV286" s="18"/>
      <c r="BW286" s="18"/>
      <c r="BX286" s="18"/>
      <c r="BY286" s="18"/>
      <c r="BZ286" s="18"/>
      <c r="CA286" s="18"/>
      <c r="CB286" s="18"/>
      <c r="CC286" s="18"/>
      <c r="CD286" s="18"/>
      <c r="CE286" s="18"/>
    </row>
    <row r="287" spans="1:98">
      <c r="A287" s="464"/>
      <c r="B287" s="467"/>
      <c r="C287" s="472"/>
      <c r="D287" s="473"/>
      <c r="E287" s="471"/>
      <c r="F287" s="467"/>
      <c r="G287" s="206" t="s">
        <v>551</v>
      </c>
      <c r="H287" s="207"/>
      <c r="I287" s="208"/>
      <c r="J287" s="208"/>
      <c r="K287" s="208"/>
      <c r="L287" s="208"/>
      <c r="M287" s="208"/>
      <c r="N287" s="208"/>
      <c r="O287" s="208"/>
      <c r="P287" s="208"/>
      <c r="Q287" s="208"/>
      <c r="R287" s="208"/>
      <c r="S287" s="208"/>
      <c r="T287" s="209">
        <f t="shared" si="524"/>
        <v>0</v>
      </c>
      <c r="U287" s="210"/>
      <c r="V287" s="211"/>
      <c r="W287" s="211"/>
      <c r="X287" s="211"/>
      <c r="Y287" s="211"/>
      <c r="Z287" s="211"/>
      <c r="AA287" s="211"/>
      <c r="AB287" s="211"/>
      <c r="AC287" s="211"/>
      <c r="AD287" s="211"/>
      <c r="AE287" s="211"/>
      <c r="AF287" s="211"/>
      <c r="AG287" s="209">
        <f t="shared" si="526"/>
        <v>0</v>
      </c>
      <c r="AN287" s="15">
        <v>8</v>
      </c>
      <c r="AO287" s="15">
        <v>3</v>
      </c>
      <c r="AP287" s="15">
        <v>6</v>
      </c>
      <c r="AQ287" s="17">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15">
        <f ca="1">COUNTIF(INDIRECT("H"&amp;(ROW()+12*(($AN287-1)*3+$AO287)-ROW())/12+5):INDIRECT("S"&amp;(ROW()+12*(($AN287-1)*3+$AO287)-ROW())/12+5),AQ287)</f>
        <v>0</v>
      </c>
      <c r="AS287" s="17">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15">
        <f ca="1">COUNTIF(INDIRECT("U"&amp;(ROW()+12*(($AN287-1)*3+$AO287)-ROW())/12+5):INDIRECT("AF"&amp;(ROW()+12*(($AN287-1)*3+$AO287)-ROW())/12+5),AS287)</f>
        <v>0</v>
      </c>
      <c r="AU287" s="15">
        <f ca="1">IF(AND(AQ287+AS287&gt;0,AR287+AT287&gt;0),COUNTIF(AU$6:AU286,"&gt;0")+1,0)</f>
        <v>0</v>
      </c>
      <c r="BE287" s="15">
        <v>3</v>
      </c>
      <c r="BF287" s="19"/>
      <c r="BG287" s="18"/>
      <c r="BH287" s="18"/>
      <c r="BI287" s="18"/>
      <c r="BJ287" s="18"/>
      <c r="BK287" s="18"/>
      <c r="BL287" s="18"/>
      <c r="BM287" s="18"/>
      <c r="BN287" s="18"/>
      <c r="BO287" s="18"/>
      <c r="BP287" s="18"/>
      <c r="BQ287" s="18"/>
      <c r="BR287" s="18"/>
      <c r="BT287" s="18"/>
      <c r="BU287" s="18"/>
      <c r="BV287" s="18"/>
      <c r="BW287" s="18"/>
      <c r="BX287" s="18"/>
      <c r="BY287" s="18"/>
      <c r="BZ287" s="18"/>
      <c r="CA287" s="18"/>
      <c r="CB287" s="18"/>
      <c r="CC287" s="18"/>
      <c r="CD287" s="18"/>
      <c r="CE287" s="18"/>
    </row>
    <row r="288" spans="1:98">
      <c r="A288" s="462">
        <v>95</v>
      </c>
      <c r="B288" s="465"/>
      <c r="C288" s="465"/>
      <c r="D288" s="465"/>
      <c r="E288" s="469"/>
      <c r="F288" s="465"/>
      <c r="G288" s="194" t="s">
        <v>104</v>
      </c>
      <c r="H288" s="195"/>
      <c r="I288" s="196" t="str">
        <f t="shared" ref="I288:S289" si="575">IF(H288="","",H288)</f>
        <v/>
      </c>
      <c r="J288" s="196" t="str">
        <f t="shared" si="575"/>
        <v/>
      </c>
      <c r="K288" s="196" t="str">
        <f t="shared" si="575"/>
        <v/>
      </c>
      <c r="L288" s="196" t="str">
        <f t="shared" si="575"/>
        <v/>
      </c>
      <c r="M288" s="196" t="str">
        <f t="shared" si="575"/>
        <v/>
      </c>
      <c r="N288" s="196" t="str">
        <f t="shared" si="575"/>
        <v/>
      </c>
      <c r="O288" s="196" t="str">
        <f t="shared" si="575"/>
        <v/>
      </c>
      <c r="P288" s="196" t="str">
        <f t="shared" si="575"/>
        <v/>
      </c>
      <c r="Q288" s="196" t="str">
        <f t="shared" si="575"/>
        <v/>
      </c>
      <c r="R288" s="196" t="str">
        <f t="shared" si="575"/>
        <v/>
      </c>
      <c r="S288" s="196" t="str">
        <f t="shared" si="575"/>
        <v/>
      </c>
      <c r="T288" s="197">
        <f t="shared" si="524"/>
        <v>0</v>
      </c>
      <c r="U288" s="198"/>
      <c r="V288" s="199" t="str">
        <f t="shared" ref="V288:AF289" si="576">IF(U288="","",U288)</f>
        <v/>
      </c>
      <c r="W288" s="199" t="str">
        <f t="shared" si="576"/>
        <v/>
      </c>
      <c r="X288" s="199" t="str">
        <f t="shared" si="576"/>
        <v/>
      </c>
      <c r="Y288" s="199" t="str">
        <f t="shared" si="576"/>
        <v/>
      </c>
      <c r="Z288" s="199" t="str">
        <f t="shared" si="576"/>
        <v/>
      </c>
      <c r="AA288" s="199" t="str">
        <f t="shared" si="576"/>
        <v/>
      </c>
      <c r="AB288" s="199" t="str">
        <f t="shared" si="576"/>
        <v/>
      </c>
      <c r="AC288" s="199" t="str">
        <f t="shared" si="576"/>
        <v/>
      </c>
      <c r="AD288" s="199" t="str">
        <f t="shared" si="576"/>
        <v/>
      </c>
      <c r="AE288" s="199" t="str">
        <f t="shared" si="576"/>
        <v/>
      </c>
      <c r="AF288" s="199" t="str">
        <f t="shared" si="576"/>
        <v/>
      </c>
      <c r="AG288" s="197">
        <f t="shared" si="526"/>
        <v>0</v>
      </c>
      <c r="AN288" s="15">
        <v>8</v>
      </c>
      <c r="AO288" s="15">
        <v>3</v>
      </c>
      <c r="AP288" s="15">
        <v>7</v>
      </c>
      <c r="AQ288" s="17">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15">
        <f ca="1">COUNTIF(INDIRECT("H"&amp;(ROW()+12*(($AN288-1)*3+$AO288)-ROW())/12+5):INDIRECT("S"&amp;(ROW()+12*(($AN288-1)*3+$AO288)-ROW())/12+5),AQ288)</f>
        <v>0</v>
      </c>
      <c r="AS288" s="17">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15">
        <f ca="1">COUNTIF(INDIRECT("U"&amp;(ROW()+12*(($AN288-1)*3+$AO288)-ROW())/12+5):INDIRECT("AF"&amp;(ROW()+12*(($AN288-1)*3+$AO288)-ROW())/12+5),AS288)</f>
        <v>0</v>
      </c>
      <c r="AU288" s="15">
        <f ca="1">IF(AND(AQ288+AS288&gt;0,AR288+AT288&gt;0),COUNTIF(AU$6:AU287,"&gt;0")+1,0)</f>
        <v>0</v>
      </c>
      <c r="BE288" s="15">
        <v>1</v>
      </c>
      <c r="BG288" s="18">
        <f t="shared" ref="BG288:BR288" si="577">SUM(H288:H289)</f>
        <v>0</v>
      </c>
      <c r="BH288" s="18">
        <f t="shared" si="577"/>
        <v>0</v>
      </c>
      <c r="BI288" s="18">
        <f t="shared" si="577"/>
        <v>0</v>
      </c>
      <c r="BJ288" s="18">
        <f t="shared" si="577"/>
        <v>0</v>
      </c>
      <c r="BK288" s="18">
        <f t="shared" si="577"/>
        <v>0</v>
      </c>
      <c r="BL288" s="18">
        <f t="shared" si="577"/>
        <v>0</v>
      </c>
      <c r="BM288" s="18">
        <f t="shared" si="577"/>
        <v>0</v>
      </c>
      <c r="BN288" s="18">
        <f t="shared" si="577"/>
        <v>0</v>
      </c>
      <c r="BO288" s="18">
        <f t="shared" si="577"/>
        <v>0</v>
      </c>
      <c r="BP288" s="18">
        <f t="shared" si="577"/>
        <v>0</v>
      </c>
      <c r="BQ288" s="18">
        <f t="shared" si="577"/>
        <v>0</v>
      </c>
      <c r="BR288" s="18">
        <f t="shared" si="577"/>
        <v>0</v>
      </c>
      <c r="BT288" s="18">
        <f t="shared" ref="BT288:CE288" si="578">SUM(U288:U289)</f>
        <v>0</v>
      </c>
      <c r="BU288" s="18">
        <f t="shared" si="578"/>
        <v>0</v>
      </c>
      <c r="BV288" s="18">
        <f t="shared" si="578"/>
        <v>0</v>
      </c>
      <c r="BW288" s="18">
        <f t="shared" si="578"/>
        <v>0</v>
      </c>
      <c r="BX288" s="18">
        <f t="shared" si="578"/>
        <v>0</v>
      </c>
      <c r="BY288" s="18">
        <f t="shared" si="578"/>
        <v>0</v>
      </c>
      <c r="BZ288" s="18">
        <f t="shared" si="578"/>
        <v>0</v>
      </c>
      <c r="CA288" s="18">
        <f t="shared" si="578"/>
        <v>0</v>
      </c>
      <c r="CB288" s="18">
        <f t="shared" si="578"/>
        <v>0</v>
      </c>
      <c r="CC288" s="18">
        <f t="shared" si="578"/>
        <v>0</v>
      </c>
      <c r="CD288" s="18">
        <f t="shared" si="578"/>
        <v>0</v>
      </c>
      <c r="CE288" s="18">
        <f t="shared" si="578"/>
        <v>0</v>
      </c>
      <c r="CH288" s="19" t="s">
        <v>103</v>
      </c>
      <c r="CI288" s="18">
        <f t="shared" ref="CI288:CT288" si="579">IF(OR($D288="副園長",$D288="教頭",$D288="主任保育士",$D288="主幹教諭",$D288="主幹保育教諭"),0,BG288)</f>
        <v>0</v>
      </c>
      <c r="CJ288" s="18">
        <f t="shared" si="579"/>
        <v>0</v>
      </c>
      <c r="CK288" s="18">
        <f t="shared" si="579"/>
        <v>0</v>
      </c>
      <c r="CL288" s="18">
        <f t="shared" si="579"/>
        <v>0</v>
      </c>
      <c r="CM288" s="18">
        <f t="shared" si="579"/>
        <v>0</v>
      </c>
      <c r="CN288" s="18">
        <f t="shared" si="579"/>
        <v>0</v>
      </c>
      <c r="CO288" s="18">
        <f t="shared" si="579"/>
        <v>0</v>
      </c>
      <c r="CP288" s="18">
        <f t="shared" si="579"/>
        <v>0</v>
      </c>
      <c r="CQ288" s="18">
        <f t="shared" si="579"/>
        <v>0</v>
      </c>
      <c r="CR288" s="18">
        <f t="shared" si="579"/>
        <v>0</v>
      </c>
      <c r="CS288" s="18">
        <f t="shared" si="579"/>
        <v>0</v>
      </c>
      <c r="CT288" s="18">
        <f t="shared" si="579"/>
        <v>0</v>
      </c>
    </row>
    <row r="289" spans="1:98">
      <c r="A289" s="463"/>
      <c r="B289" s="466"/>
      <c r="C289" s="468"/>
      <c r="D289" s="468"/>
      <c r="E289" s="470"/>
      <c r="F289" s="466"/>
      <c r="G289" s="200" t="s">
        <v>102</v>
      </c>
      <c r="H289" s="201"/>
      <c r="I289" s="202" t="str">
        <f t="shared" si="575"/>
        <v/>
      </c>
      <c r="J289" s="202" t="str">
        <f t="shared" si="575"/>
        <v/>
      </c>
      <c r="K289" s="202" t="str">
        <f t="shared" si="575"/>
        <v/>
      </c>
      <c r="L289" s="202" t="str">
        <f t="shared" si="575"/>
        <v/>
      </c>
      <c r="M289" s="202" t="str">
        <f t="shared" si="575"/>
        <v/>
      </c>
      <c r="N289" s="202" t="str">
        <f t="shared" si="575"/>
        <v/>
      </c>
      <c r="O289" s="202" t="str">
        <f t="shared" si="575"/>
        <v/>
      </c>
      <c r="P289" s="202" t="str">
        <f t="shared" si="575"/>
        <v/>
      </c>
      <c r="Q289" s="202" t="str">
        <f t="shared" si="575"/>
        <v/>
      </c>
      <c r="R289" s="202" t="str">
        <f t="shared" si="575"/>
        <v/>
      </c>
      <c r="S289" s="202" t="str">
        <f t="shared" si="575"/>
        <v/>
      </c>
      <c r="T289" s="203">
        <f t="shared" si="524"/>
        <v>0</v>
      </c>
      <c r="U289" s="204"/>
      <c r="V289" s="205" t="str">
        <f t="shared" si="576"/>
        <v/>
      </c>
      <c r="W289" s="205" t="str">
        <f t="shared" si="576"/>
        <v/>
      </c>
      <c r="X289" s="205" t="str">
        <f t="shared" si="576"/>
        <v/>
      </c>
      <c r="Y289" s="205" t="str">
        <f t="shared" si="576"/>
        <v/>
      </c>
      <c r="Z289" s="205" t="str">
        <f t="shared" si="576"/>
        <v/>
      </c>
      <c r="AA289" s="205" t="str">
        <f t="shared" si="576"/>
        <v/>
      </c>
      <c r="AB289" s="205" t="str">
        <f t="shared" si="576"/>
        <v/>
      </c>
      <c r="AC289" s="205" t="str">
        <f t="shared" si="576"/>
        <v/>
      </c>
      <c r="AD289" s="205" t="str">
        <f t="shared" si="576"/>
        <v/>
      </c>
      <c r="AE289" s="205" t="str">
        <f t="shared" si="576"/>
        <v/>
      </c>
      <c r="AF289" s="205" t="str">
        <f t="shared" si="576"/>
        <v/>
      </c>
      <c r="AG289" s="203">
        <f t="shared" si="526"/>
        <v>0</v>
      </c>
      <c r="AN289" s="15">
        <v>8</v>
      </c>
      <c r="AO289" s="15">
        <v>3</v>
      </c>
      <c r="AP289" s="15">
        <v>8</v>
      </c>
      <c r="AQ289" s="17">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15">
        <f ca="1">COUNTIF(INDIRECT("H"&amp;(ROW()+12*(($AN289-1)*3+$AO289)-ROW())/12+5):INDIRECT("S"&amp;(ROW()+12*(($AN289-1)*3+$AO289)-ROW())/12+5),AQ289)</f>
        <v>0</v>
      </c>
      <c r="AS289" s="17">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15">
        <f ca="1">COUNTIF(INDIRECT("U"&amp;(ROW()+12*(($AN289-1)*3+$AO289)-ROW())/12+5):INDIRECT("AF"&amp;(ROW()+12*(($AN289-1)*3+$AO289)-ROW())/12+5),AS289)</f>
        <v>0</v>
      </c>
      <c r="AU289" s="15">
        <f ca="1">IF(AND(AQ289+AS289&gt;0,AR289+AT289&gt;0),COUNTIF(AU$6:AU288,"&gt;0")+1,0)</f>
        <v>0</v>
      </c>
      <c r="BE289" s="15">
        <v>2</v>
      </c>
      <c r="BF289" s="15" t="s">
        <v>101</v>
      </c>
      <c r="BG289" s="18">
        <f t="shared" ref="BG289:BR289" si="580">IF(BG288+BT288&gt;$AJ$27,1,0)</f>
        <v>0</v>
      </c>
      <c r="BH289" s="18">
        <f t="shared" si="580"/>
        <v>0</v>
      </c>
      <c r="BI289" s="18">
        <f t="shared" si="580"/>
        <v>0</v>
      </c>
      <c r="BJ289" s="18">
        <f t="shared" si="580"/>
        <v>0</v>
      </c>
      <c r="BK289" s="18">
        <f t="shared" si="580"/>
        <v>0</v>
      </c>
      <c r="BL289" s="18">
        <f t="shared" si="580"/>
        <v>0</v>
      </c>
      <c r="BM289" s="18">
        <f t="shared" si="580"/>
        <v>0</v>
      </c>
      <c r="BN289" s="18">
        <f t="shared" si="580"/>
        <v>0</v>
      </c>
      <c r="BO289" s="18">
        <f t="shared" si="580"/>
        <v>0</v>
      </c>
      <c r="BP289" s="18">
        <f t="shared" si="580"/>
        <v>0</v>
      </c>
      <c r="BQ289" s="18">
        <f t="shared" si="580"/>
        <v>0</v>
      </c>
      <c r="BR289" s="18">
        <f t="shared" si="580"/>
        <v>0</v>
      </c>
      <c r="BT289" s="18"/>
      <c r="BU289" s="18"/>
      <c r="BV289" s="18"/>
      <c r="BW289" s="18"/>
      <c r="BX289" s="18"/>
      <c r="BY289" s="18"/>
      <c r="BZ289" s="18"/>
      <c r="CA289" s="18"/>
      <c r="CB289" s="18"/>
      <c r="CC289" s="18"/>
      <c r="CD289" s="18"/>
      <c r="CE289" s="18"/>
    </row>
    <row r="290" spans="1:98">
      <c r="A290" s="464"/>
      <c r="B290" s="467"/>
      <c r="C290" s="472"/>
      <c r="D290" s="473"/>
      <c r="E290" s="471"/>
      <c r="F290" s="467"/>
      <c r="G290" s="206" t="s">
        <v>551</v>
      </c>
      <c r="H290" s="207"/>
      <c r="I290" s="208"/>
      <c r="J290" s="208"/>
      <c r="K290" s="208"/>
      <c r="L290" s="208"/>
      <c r="M290" s="208"/>
      <c r="N290" s="208"/>
      <c r="O290" s="208"/>
      <c r="P290" s="208"/>
      <c r="Q290" s="208"/>
      <c r="R290" s="208"/>
      <c r="S290" s="208"/>
      <c r="T290" s="209">
        <f t="shared" si="524"/>
        <v>0</v>
      </c>
      <c r="U290" s="210"/>
      <c r="V290" s="211"/>
      <c r="W290" s="211"/>
      <c r="X290" s="211"/>
      <c r="Y290" s="211"/>
      <c r="Z290" s="211"/>
      <c r="AA290" s="211"/>
      <c r="AB290" s="211"/>
      <c r="AC290" s="211"/>
      <c r="AD290" s="211"/>
      <c r="AE290" s="211"/>
      <c r="AF290" s="211"/>
      <c r="AG290" s="209">
        <f t="shared" si="526"/>
        <v>0</v>
      </c>
      <c r="AN290" s="15">
        <v>8</v>
      </c>
      <c r="AO290" s="15">
        <v>3</v>
      </c>
      <c r="AP290" s="15">
        <v>9</v>
      </c>
      <c r="AQ290" s="17">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15">
        <f ca="1">COUNTIF(INDIRECT("H"&amp;(ROW()+12*(($AN290-1)*3+$AO290)-ROW())/12+5):INDIRECT("S"&amp;(ROW()+12*(($AN290-1)*3+$AO290)-ROW())/12+5),AQ290)</f>
        <v>0</v>
      </c>
      <c r="AS290" s="17">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15">
        <f ca="1">COUNTIF(INDIRECT("U"&amp;(ROW()+12*(($AN290-1)*3+$AO290)-ROW())/12+5):INDIRECT("AF"&amp;(ROW()+12*(($AN290-1)*3+$AO290)-ROW())/12+5),AS290)</f>
        <v>0</v>
      </c>
      <c r="AU290" s="15">
        <f ca="1">IF(AND(AQ290+AS290&gt;0,AR290+AT290&gt;0),COUNTIF(AU$6:AU289,"&gt;0")+1,0)</f>
        <v>0</v>
      </c>
      <c r="BE290" s="15">
        <v>3</v>
      </c>
      <c r="BF290" s="19"/>
      <c r="BG290" s="18"/>
      <c r="BH290" s="18"/>
      <c r="BI290" s="18"/>
      <c r="BJ290" s="18"/>
      <c r="BK290" s="18"/>
      <c r="BL290" s="18"/>
      <c r="BM290" s="18"/>
      <c r="BN290" s="18"/>
      <c r="BO290" s="18"/>
      <c r="BP290" s="18"/>
      <c r="BQ290" s="18"/>
      <c r="BR290" s="18"/>
      <c r="BT290" s="18"/>
      <c r="BU290" s="18"/>
      <c r="BV290" s="18"/>
      <c r="BW290" s="18"/>
      <c r="BX290" s="18"/>
      <c r="BY290" s="18"/>
      <c r="BZ290" s="18"/>
      <c r="CA290" s="18"/>
      <c r="CB290" s="18"/>
      <c r="CC290" s="18"/>
      <c r="CD290" s="18"/>
      <c r="CE290" s="18"/>
    </row>
    <row r="291" spans="1:98">
      <c r="A291" s="462">
        <v>96</v>
      </c>
      <c r="B291" s="465"/>
      <c r="C291" s="465"/>
      <c r="D291" s="465"/>
      <c r="E291" s="469"/>
      <c r="F291" s="465"/>
      <c r="G291" s="194" t="s">
        <v>104</v>
      </c>
      <c r="H291" s="195"/>
      <c r="I291" s="196" t="str">
        <f t="shared" ref="I291:S292" si="581">IF(H291="","",H291)</f>
        <v/>
      </c>
      <c r="J291" s="196" t="str">
        <f t="shared" si="581"/>
        <v/>
      </c>
      <c r="K291" s="196" t="str">
        <f t="shared" si="581"/>
        <v/>
      </c>
      <c r="L291" s="196" t="str">
        <f t="shared" si="581"/>
        <v/>
      </c>
      <c r="M291" s="196" t="str">
        <f t="shared" si="581"/>
        <v/>
      </c>
      <c r="N291" s="196" t="str">
        <f t="shared" si="581"/>
        <v/>
      </c>
      <c r="O291" s="196" t="str">
        <f t="shared" si="581"/>
        <v/>
      </c>
      <c r="P291" s="196" t="str">
        <f t="shared" si="581"/>
        <v/>
      </c>
      <c r="Q291" s="196" t="str">
        <f t="shared" si="581"/>
        <v/>
      </c>
      <c r="R291" s="196" t="str">
        <f t="shared" si="581"/>
        <v/>
      </c>
      <c r="S291" s="196" t="str">
        <f t="shared" si="581"/>
        <v/>
      </c>
      <c r="T291" s="197">
        <f t="shared" si="524"/>
        <v>0</v>
      </c>
      <c r="U291" s="198"/>
      <c r="V291" s="199" t="str">
        <f t="shared" ref="V291:AF292" si="582">IF(U291="","",U291)</f>
        <v/>
      </c>
      <c r="W291" s="199" t="str">
        <f t="shared" si="582"/>
        <v/>
      </c>
      <c r="X291" s="199" t="str">
        <f t="shared" si="582"/>
        <v/>
      </c>
      <c r="Y291" s="199" t="str">
        <f t="shared" si="582"/>
        <v/>
      </c>
      <c r="Z291" s="199" t="str">
        <f t="shared" si="582"/>
        <v/>
      </c>
      <c r="AA291" s="199" t="str">
        <f t="shared" si="582"/>
        <v/>
      </c>
      <c r="AB291" s="199" t="str">
        <f t="shared" si="582"/>
        <v/>
      </c>
      <c r="AC291" s="199" t="str">
        <f t="shared" si="582"/>
        <v/>
      </c>
      <c r="AD291" s="199" t="str">
        <f t="shared" si="582"/>
        <v/>
      </c>
      <c r="AE291" s="199" t="str">
        <f t="shared" si="582"/>
        <v/>
      </c>
      <c r="AF291" s="199" t="str">
        <f t="shared" si="582"/>
        <v/>
      </c>
      <c r="AG291" s="197">
        <f t="shared" si="526"/>
        <v>0</v>
      </c>
      <c r="AN291" s="15">
        <v>8</v>
      </c>
      <c r="AO291" s="15">
        <v>3</v>
      </c>
      <c r="AP291" s="15">
        <v>10</v>
      </c>
      <c r="AQ291" s="17">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15">
        <f ca="1">COUNTIF(INDIRECT("H"&amp;(ROW()+12*(($AN291-1)*3+$AO291)-ROW())/12+5):INDIRECT("S"&amp;(ROW()+12*(($AN291-1)*3+$AO291)-ROW())/12+5),AQ291)</f>
        <v>0</v>
      </c>
      <c r="AS291" s="17">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15">
        <f ca="1">COUNTIF(INDIRECT("U"&amp;(ROW()+12*(($AN291-1)*3+$AO291)-ROW())/12+5):INDIRECT("AF"&amp;(ROW()+12*(($AN291-1)*3+$AO291)-ROW())/12+5),AS291)</f>
        <v>0</v>
      </c>
      <c r="AU291" s="15">
        <f ca="1">IF(AND(AQ291+AS291&gt;0,AR291+AT291&gt;0),COUNTIF(AU$6:AU290,"&gt;0")+1,0)</f>
        <v>0</v>
      </c>
      <c r="BE291" s="15">
        <v>1</v>
      </c>
      <c r="BG291" s="18">
        <f t="shared" ref="BG291:BR291" si="583">SUM(H291:H292)</f>
        <v>0</v>
      </c>
      <c r="BH291" s="18">
        <f t="shared" si="583"/>
        <v>0</v>
      </c>
      <c r="BI291" s="18">
        <f t="shared" si="583"/>
        <v>0</v>
      </c>
      <c r="BJ291" s="18">
        <f t="shared" si="583"/>
        <v>0</v>
      </c>
      <c r="BK291" s="18">
        <f t="shared" si="583"/>
        <v>0</v>
      </c>
      <c r="BL291" s="18">
        <f t="shared" si="583"/>
        <v>0</v>
      </c>
      <c r="BM291" s="18">
        <f t="shared" si="583"/>
        <v>0</v>
      </c>
      <c r="BN291" s="18">
        <f t="shared" si="583"/>
        <v>0</v>
      </c>
      <c r="BO291" s="18">
        <f t="shared" si="583"/>
        <v>0</v>
      </c>
      <c r="BP291" s="18">
        <f t="shared" si="583"/>
        <v>0</v>
      </c>
      <c r="BQ291" s="18">
        <f t="shared" si="583"/>
        <v>0</v>
      </c>
      <c r="BR291" s="18">
        <f t="shared" si="583"/>
        <v>0</v>
      </c>
      <c r="BT291" s="18">
        <f t="shared" ref="BT291:CE291" si="584">SUM(U291:U292)</f>
        <v>0</v>
      </c>
      <c r="BU291" s="18">
        <f t="shared" si="584"/>
        <v>0</v>
      </c>
      <c r="BV291" s="18">
        <f t="shared" si="584"/>
        <v>0</v>
      </c>
      <c r="BW291" s="18">
        <f t="shared" si="584"/>
        <v>0</v>
      </c>
      <c r="BX291" s="18">
        <f t="shared" si="584"/>
        <v>0</v>
      </c>
      <c r="BY291" s="18">
        <f t="shared" si="584"/>
        <v>0</v>
      </c>
      <c r="BZ291" s="18">
        <f t="shared" si="584"/>
        <v>0</v>
      </c>
      <c r="CA291" s="18">
        <f t="shared" si="584"/>
        <v>0</v>
      </c>
      <c r="CB291" s="18">
        <f t="shared" si="584"/>
        <v>0</v>
      </c>
      <c r="CC291" s="18">
        <f t="shared" si="584"/>
        <v>0</v>
      </c>
      <c r="CD291" s="18">
        <f t="shared" si="584"/>
        <v>0</v>
      </c>
      <c r="CE291" s="18">
        <f t="shared" si="584"/>
        <v>0</v>
      </c>
      <c r="CH291" s="19" t="s">
        <v>103</v>
      </c>
      <c r="CI291" s="18">
        <f t="shared" ref="CI291:CT291" si="585">IF(OR($D291="副園長",$D291="教頭",$D291="主任保育士",$D291="主幹教諭",$D291="主幹保育教諭"),0,BG291)</f>
        <v>0</v>
      </c>
      <c r="CJ291" s="18">
        <f t="shared" si="585"/>
        <v>0</v>
      </c>
      <c r="CK291" s="18">
        <f t="shared" si="585"/>
        <v>0</v>
      </c>
      <c r="CL291" s="18">
        <f t="shared" si="585"/>
        <v>0</v>
      </c>
      <c r="CM291" s="18">
        <f t="shared" si="585"/>
        <v>0</v>
      </c>
      <c r="CN291" s="18">
        <f t="shared" si="585"/>
        <v>0</v>
      </c>
      <c r="CO291" s="18">
        <f t="shared" si="585"/>
        <v>0</v>
      </c>
      <c r="CP291" s="18">
        <f t="shared" si="585"/>
        <v>0</v>
      </c>
      <c r="CQ291" s="18">
        <f t="shared" si="585"/>
        <v>0</v>
      </c>
      <c r="CR291" s="18">
        <f t="shared" si="585"/>
        <v>0</v>
      </c>
      <c r="CS291" s="18">
        <f t="shared" si="585"/>
        <v>0</v>
      </c>
      <c r="CT291" s="18">
        <f t="shared" si="585"/>
        <v>0</v>
      </c>
    </row>
    <row r="292" spans="1:98">
      <c r="A292" s="463"/>
      <c r="B292" s="466"/>
      <c r="C292" s="468"/>
      <c r="D292" s="468"/>
      <c r="E292" s="470"/>
      <c r="F292" s="466"/>
      <c r="G292" s="200" t="s">
        <v>102</v>
      </c>
      <c r="H292" s="201"/>
      <c r="I292" s="202" t="str">
        <f t="shared" si="581"/>
        <v/>
      </c>
      <c r="J292" s="202" t="str">
        <f t="shared" si="581"/>
        <v/>
      </c>
      <c r="K292" s="202" t="str">
        <f t="shared" si="581"/>
        <v/>
      </c>
      <c r="L292" s="202" t="str">
        <f t="shared" si="581"/>
        <v/>
      </c>
      <c r="M292" s="202" t="str">
        <f t="shared" si="581"/>
        <v/>
      </c>
      <c r="N292" s="202" t="str">
        <f t="shared" si="581"/>
        <v/>
      </c>
      <c r="O292" s="202" t="str">
        <f t="shared" si="581"/>
        <v/>
      </c>
      <c r="P292" s="202" t="str">
        <f t="shared" si="581"/>
        <v/>
      </c>
      <c r="Q292" s="202" t="str">
        <f t="shared" si="581"/>
        <v/>
      </c>
      <c r="R292" s="202" t="str">
        <f t="shared" si="581"/>
        <v/>
      </c>
      <c r="S292" s="202" t="str">
        <f t="shared" si="581"/>
        <v/>
      </c>
      <c r="T292" s="203">
        <f t="shared" si="524"/>
        <v>0</v>
      </c>
      <c r="U292" s="204"/>
      <c r="V292" s="205" t="str">
        <f t="shared" si="582"/>
        <v/>
      </c>
      <c r="W292" s="205" t="str">
        <f t="shared" si="582"/>
        <v/>
      </c>
      <c r="X292" s="205" t="str">
        <f t="shared" si="582"/>
        <v/>
      </c>
      <c r="Y292" s="205" t="str">
        <f t="shared" si="582"/>
        <v/>
      </c>
      <c r="Z292" s="205" t="str">
        <f t="shared" si="582"/>
        <v/>
      </c>
      <c r="AA292" s="205" t="str">
        <f t="shared" si="582"/>
        <v/>
      </c>
      <c r="AB292" s="205" t="str">
        <f t="shared" si="582"/>
        <v/>
      </c>
      <c r="AC292" s="205" t="str">
        <f t="shared" si="582"/>
        <v/>
      </c>
      <c r="AD292" s="205" t="str">
        <f t="shared" si="582"/>
        <v/>
      </c>
      <c r="AE292" s="205" t="str">
        <f t="shared" si="582"/>
        <v/>
      </c>
      <c r="AF292" s="205" t="str">
        <f t="shared" si="582"/>
        <v/>
      </c>
      <c r="AG292" s="203">
        <f t="shared" si="526"/>
        <v>0</v>
      </c>
      <c r="AN292" s="15">
        <v>8</v>
      </c>
      <c r="AO292" s="15">
        <v>3</v>
      </c>
      <c r="AP292" s="15">
        <v>11</v>
      </c>
      <c r="AQ292" s="17">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15">
        <f ca="1">COUNTIF(INDIRECT("H"&amp;(ROW()+12*(($AN292-1)*3+$AO292)-ROW())/12+5):INDIRECT("S"&amp;(ROW()+12*(($AN292-1)*3+$AO292)-ROW())/12+5),AQ292)</f>
        <v>0</v>
      </c>
      <c r="AS292" s="17">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15">
        <f ca="1">COUNTIF(INDIRECT("U"&amp;(ROW()+12*(($AN292-1)*3+$AO292)-ROW())/12+5):INDIRECT("AF"&amp;(ROW()+12*(($AN292-1)*3+$AO292)-ROW())/12+5),AS292)</f>
        <v>0</v>
      </c>
      <c r="AU292" s="15">
        <f ca="1">IF(AND(AQ292+AS292&gt;0,AR292+AT292&gt;0),COUNTIF(AU$6:AU291,"&gt;0")+1,0)</f>
        <v>0</v>
      </c>
      <c r="BE292" s="15">
        <v>2</v>
      </c>
      <c r="BF292" s="15" t="s">
        <v>101</v>
      </c>
      <c r="BG292" s="18">
        <f t="shared" ref="BG292:BR292" si="586">IF(BG291+BT291&gt;$AJ$27,1,0)</f>
        <v>0</v>
      </c>
      <c r="BH292" s="18">
        <f t="shared" si="586"/>
        <v>0</v>
      </c>
      <c r="BI292" s="18">
        <f t="shared" si="586"/>
        <v>0</v>
      </c>
      <c r="BJ292" s="18">
        <f t="shared" si="586"/>
        <v>0</v>
      </c>
      <c r="BK292" s="18">
        <f t="shared" si="586"/>
        <v>0</v>
      </c>
      <c r="BL292" s="18">
        <f t="shared" si="586"/>
        <v>0</v>
      </c>
      <c r="BM292" s="18">
        <f t="shared" si="586"/>
        <v>0</v>
      </c>
      <c r="BN292" s="18">
        <f t="shared" si="586"/>
        <v>0</v>
      </c>
      <c r="BO292" s="18">
        <f t="shared" si="586"/>
        <v>0</v>
      </c>
      <c r="BP292" s="18">
        <f t="shared" si="586"/>
        <v>0</v>
      </c>
      <c r="BQ292" s="18">
        <f t="shared" si="586"/>
        <v>0</v>
      </c>
      <c r="BR292" s="18">
        <f t="shared" si="586"/>
        <v>0</v>
      </c>
      <c r="BT292" s="18"/>
      <c r="BU292" s="18"/>
      <c r="BV292" s="18"/>
      <c r="BW292" s="18"/>
      <c r="BX292" s="18"/>
      <c r="BY292" s="18"/>
      <c r="BZ292" s="18"/>
      <c r="CA292" s="18"/>
      <c r="CB292" s="18"/>
      <c r="CC292" s="18"/>
      <c r="CD292" s="18"/>
      <c r="CE292" s="18"/>
    </row>
    <row r="293" spans="1:98">
      <c r="A293" s="464"/>
      <c r="B293" s="467"/>
      <c r="C293" s="472"/>
      <c r="D293" s="473"/>
      <c r="E293" s="471"/>
      <c r="F293" s="467"/>
      <c r="G293" s="206" t="s">
        <v>551</v>
      </c>
      <c r="H293" s="207"/>
      <c r="I293" s="208"/>
      <c r="J293" s="208"/>
      <c r="K293" s="208"/>
      <c r="L293" s="208"/>
      <c r="M293" s="208"/>
      <c r="N293" s="208"/>
      <c r="O293" s="208"/>
      <c r="P293" s="208"/>
      <c r="Q293" s="208"/>
      <c r="R293" s="208"/>
      <c r="S293" s="208"/>
      <c r="T293" s="209">
        <f t="shared" si="524"/>
        <v>0</v>
      </c>
      <c r="U293" s="210"/>
      <c r="V293" s="211"/>
      <c r="W293" s="211"/>
      <c r="X293" s="211"/>
      <c r="Y293" s="211"/>
      <c r="Z293" s="211"/>
      <c r="AA293" s="211"/>
      <c r="AB293" s="211"/>
      <c r="AC293" s="211"/>
      <c r="AD293" s="211"/>
      <c r="AE293" s="211"/>
      <c r="AF293" s="211"/>
      <c r="AG293" s="209">
        <f t="shared" si="526"/>
        <v>0</v>
      </c>
      <c r="AN293" s="306">
        <v>8</v>
      </c>
      <c r="AO293" s="306">
        <v>3</v>
      </c>
      <c r="AP293" s="306">
        <v>12</v>
      </c>
      <c r="AQ293" s="31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306">
        <f ca="1">COUNTIF(INDIRECT("H"&amp;(ROW()+12*(($AN293-1)*3+$AO293)-ROW())/12+5):INDIRECT("S"&amp;(ROW()+12*(($AN293-1)*3+$AO293)-ROW())/12+5),AQ293)</f>
        <v>0</v>
      </c>
      <c r="AS293" s="313">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306">
        <f ca="1">COUNTIF(INDIRECT("U"&amp;(ROW()+12*(($AN293-1)*3+$AO293)-ROW())/12+5):INDIRECT("AF"&amp;(ROW()+12*(($AN293-1)*3+$AO293)-ROW())/12+5),AS293)</f>
        <v>0</v>
      </c>
      <c r="AU293" s="15">
        <f ca="1">IF(AND(AQ293+AS293&gt;0,AR293+AT293&gt;0),COUNTIF(AU$6:AU292,"&gt;0")+1,0)</f>
        <v>0</v>
      </c>
      <c r="BE293" s="15">
        <v>3</v>
      </c>
      <c r="BF293" s="19"/>
      <c r="BG293" s="18"/>
      <c r="BH293" s="18"/>
      <c r="BI293" s="18"/>
      <c r="BJ293" s="18"/>
      <c r="BK293" s="18"/>
      <c r="BL293" s="18"/>
      <c r="BM293" s="18"/>
      <c r="BN293" s="18"/>
      <c r="BO293" s="18"/>
      <c r="BP293" s="18"/>
      <c r="BQ293" s="18"/>
      <c r="BR293" s="18"/>
      <c r="BT293" s="18"/>
      <c r="BU293" s="18"/>
      <c r="BV293" s="18"/>
      <c r="BW293" s="18"/>
      <c r="BX293" s="18"/>
      <c r="BY293" s="18"/>
      <c r="BZ293" s="18"/>
      <c r="CA293" s="18"/>
      <c r="CB293" s="18"/>
      <c r="CC293" s="18"/>
      <c r="CD293" s="18"/>
      <c r="CE293" s="18"/>
    </row>
    <row r="294" spans="1:98">
      <c r="A294" s="462">
        <v>97</v>
      </c>
      <c r="B294" s="465"/>
      <c r="C294" s="465"/>
      <c r="D294" s="465"/>
      <c r="E294" s="469"/>
      <c r="F294" s="465"/>
      <c r="G294" s="194" t="s">
        <v>104</v>
      </c>
      <c r="H294" s="195"/>
      <c r="I294" s="196" t="str">
        <f t="shared" ref="I294:S295" si="587">IF(H294="","",H294)</f>
        <v/>
      </c>
      <c r="J294" s="196" t="str">
        <f t="shared" si="587"/>
        <v/>
      </c>
      <c r="K294" s="196" t="str">
        <f t="shared" si="587"/>
        <v/>
      </c>
      <c r="L294" s="196" t="str">
        <f t="shared" si="587"/>
        <v/>
      </c>
      <c r="M294" s="196" t="str">
        <f t="shared" si="587"/>
        <v/>
      </c>
      <c r="N294" s="196" t="str">
        <f t="shared" si="587"/>
        <v/>
      </c>
      <c r="O294" s="196" t="str">
        <f t="shared" si="587"/>
        <v/>
      </c>
      <c r="P294" s="196" t="str">
        <f t="shared" si="587"/>
        <v/>
      </c>
      <c r="Q294" s="196" t="str">
        <f t="shared" si="587"/>
        <v/>
      </c>
      <c r="R294" s="196" t="str">
        <f t="shared" si="587"/>
        <v/>
      </c>
      <c r="S294" s="196" t="str">
        <f t="shared" si="587"/>
        <v/>
      </c>
      <c r="T294" s="197">
        <f t="shared" si="524"/>
        <v>0</v>
      </c>
      <c r="U294" s="198"/>
      <c r="V294" s="199" t="str">
        <f t="shared" ref="V294:AF295" si="588">IF(U294="","",U294)</f>
        <v/>
      </c>
      <c r="W294" s="199" t="str">
        <f t="shared" si="588"/>
        <v/>
      </c>
      <c r="X294" s="199" t="str">
        <f t="shared" si="588"/>
        <v/>
      </c>
      <c r="Y294" s="199" t="str">
        <f t="shared" si="588"/>
        <v/>
      </c>
      <c r="Z294" s="199" t="str">
        <f t="shared" si="588"/>
        <v/>
      </c>
      <c r="AA294" s="199" t="str">
        <f t="shared" si="588"/>
        <v/>
      </c>
      <c r="AB294" s="199" t="str">
        <f t="shared" si="588"/>
        <v/>
      </c>
      <c r="AC294" s="199" t="str">
        <f t="shared" si="588"/>
        <v/>
      </c>
      <c r="AD294" s="199" t="str">
        <f t="shared" si="588"/>
        <v/>
      </c>
      <c r="AE294" s="199" t="str">
        <f t="shared" si="588"/>
        <v/>
      </c>
      <c r="AF294" s="199" t="str">
        <f t="shared" si="588"/>
        <v/>
      </c>
      <c r="AG294" s="197">
        <f t="shared" si="526"/>
        <v>0</v>
      </c>
      <c r="AN294" s="15">
        <v>9</v>
      </c>
      <c r="AO294" s="15">
        <v>1</v>
      </c>
      <c r="AP294" s="15">
        <v>1</v>
      </c>
      <c r="AQ294" s="17">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15">
        <f ca="1">COUNTIF(INDIRECT("H"&amp;(ROW()+12*(($AN294-1)*3+$AO294)-ROW())/12+5):INDIRECT("S"&amp;(ROW()+12*(($AN294-1)*3+$AO294)-ROW())/12+5),AQ294)</f>
        <v>0</v>
      </c>
      <c r="AS294" s="17">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15">
        <f ca="1">COUNTIF(INDIRECT("U"&amp;(ROW()+12*(($AN294-1)*3+$AO294)-ROW())/12+5):INDIRECT("AF"&amp;(ROW()+12*(($AN294-1)*3+$AO294)-ROW())/12+5),AS294)</f>
        <v>0</v>
      </c>
      <c r="AU294" s="15">
        <f ca="1">IF(AND(AQ294+AS294&gt;0,AR294+AT294&gt;0),COUNTIF(AU$6:AU293,"&gt;0")+1,0)</f>
        <v>0</v>
      </c>
      <c r="BE294" s="15">
        <v>1</v>
      </c>
      <c r="BG294" s="18">
        <f t="shared" ref="BG294:BR294" si="589">SUM(H294:H295)</f>
        <v>0</v>
      </c>
      <c r="BH294" s="18">
        <f t="shared" si="589"/>
        <v>0</v>
      </c>
      <c r="BI294" s="18">
        <f t="shared" si="589"/>
        <v>0</v>
      </c>
      <c r="BJ294" s="18">
        <f t="shared" si="589"/>
        <v>0</v>
      </c>
      <c r="BK294" s="18">
        <f t="shared" si="589"/>
        <v>0</v>
      </c>
      <c r="BL294" s="18">
        <f t="shared" si="589"/>
        <v>0</v>
      </c>
      <c r="BM294" s="18">
        <f t="shared" si="589"/>
        <v>0</v>
      </c>
      <c r="BN294" s="18">
        <f t="shared" si="589"/>
        <v>0</v>
      </c>
      <c r="BO294" s="18">
        <f t="shared" si="589"/>
        <v>0</v>
      </c>
      <c r="BP294" s="18">
        <f t="shared" si="589"/>
        <v>0</v>
      </c>
      <c r="BQ294" s="18">
        <f t="shared" si="589"/>
        <v>0</v>
      </c>
      <c r="BR294" s="18">
        <f t="shared" si="589"/>
        <v>0</v>
      </c>
      <c r="BT294" s="18">
        <f t="shared" ref="BT294:CE294" si="590">SUM(U294:U295)</f>
        <v>0</v>
      </c>
      <c r="BU294" s="18">
        <f t="shared" si="590"/>
        <v>0</v>
      </c>
      <c r="BV294" s="18">
        <f t="shared" si="590"/>
        <v>0</v>
      </c>
      <c r="BW294" s="18">
        <f t="shared" si="590"/>
        <v>0</v>
      </c>
      <c r="BX294" s="18">
        <f t="shared" si="590"/>
        <v>0</v>
      </c>
      <c r="BY294" s="18">
        <f t="shared" si="590"/>
        <v>0</v>
      </c>
      <c r="BZ294" s="18">
        <f t="shared" si="590"/>
        <v>0</v>
      </c>
      <c r="CA294" s="18">
        <f t="shared" si="590"/>
        <v>0</v>
      </c>
      <c r="CB294" s="18">
        <f t="shared" si="590"/>
        <v>0</v>
      </c>
      <c r="CC294" s="18">
        <f t="shared" si="590"/>
        <v>0</v>
      </c>
      <c r="CD294" s="18">
        <f t="shared" si="590"/>
        <v>0</v>
      </c>
      <c r="CE294" s="18">
        <f t="shared" si="590"/>
        <v>0</v>
      </c>
      <c r="CH294" s="19" t="s">
        <v>103</v>
      </c>
      <c r="CI294" s="18">
        <f t="shared" ref="CI294:CT294" si="591">IF(OR($D294="副園長",$D294="教頭",$D294="主任保育士",$D294="主幹教諭",$D294="主幹保育教諭"),0,BG294)</f>
        <v>0</v>
      </c>
      <c r="CJ294" s="18">
        <f t="shared" si="591"/>
        <v>0</v>
      </c>
      <c r="CK294" s="18">
        <f t="shared" si="591"/>
        <v>0</v>
      </c>
      <c r="CL294" s="18">
        <f t="shared" si="591"/>
        <v>0</v>
      </c>
      <c r="CM294" s="18">
        <f t="shared" si="591"/>
        <v>0</v>
      </c>
      <c r="CN294" s="18">
        <f t="shared" si="591"/>
        <v>0</v>
      </c>
      <c r="CO294" s="18">
        <f t="shared" si="591"/>
        <v>0</v>
      </c>
      <c r="CP294" s="18">
        <f t="shared" si="591"/>
        <v>0</v>
      </c>
      <c r="CQ294" s="18">
        <f t="shared" si="591"/>
        <v>0</v>
      </c>
      <c r="CR294" s="18">
        <f t="shared" si="591"/>
        <v>0</v>
      </c>
      <c r="CS294" s="18">
        <f t="shared" si="591"/>
        <v>0</v>
      </c>
      <c r="CT294" s="18">
        <f t="shared" si="591"/>
        <v>0</v>
      </c>
    </row>
    <row r="295" spans="1:98">
      <c r="A295" s="463"/>
      <c r="B295" s="466"/>
      <c r="C295" s="468"/>
      <c r="D295" s="468"/>
      <c r="E295" s="470"/>
      <c r="F295" s="466"/>
      <c r="G295" s="200" t="s">
        <v>102</v>
      </c>
      <c r="H295" s="201"/>
      <c r="I295" s="202" t="str">
        <f t="shared" si="587"/>
        <v/>
      </c>
      <c r="J295" s="202" t="str">
        <f t="shared" si="587"/>
        <v/>
      </c>
      <c r="K295" s="202" t="str">
        <f t="shared" si="587"/>
        <v/>
      </c>
      <c r="L295" s="202" t="str">
        <f t="shared" si="587"/>
        <v/>
      </c>
      <c r="M295" s="202" t="str">
        <f t="shared" si="587"/>
        <v/>
      </c>
      <c r="N295" s="202" t="str">
        <f t="shared" si="587"/>
        <v/>
      </c>
      <c r="O295" s="202" t="str">
        <f t="shared" si="587"/>
        <v/>
      </c>
      <c r="P295" s="202" t="str">
        <f t="shared" si="587"/>
        <v/>
      </c>
      <c r="Q295" s="202" t="str">
        <f t="shared" si="587"/>
        <v/>
      </c>
      <c r="R295" s="202" t="str">
        <f t="shared" si="587"/>
        <v/>
      </c>
      <c r="S295" s="202" t="str">
        <f t="shared" si="587"/>
        <v/>
      </c>
      <c r="T295" s="203">
        <f t="shared" si="524"/>
        <v>0</v>
      </c>
      <c r="U295" s="204"/>
      <c r="V295" s="205" t="str">
        <f t="shared" si="588"/>
        <v/>
      </c>
      <c r="W295" s="205" t="str">
        <f t="shared" si="588"/>
        <v/>
      </c>
      <c r="X295" s="205" t="str">
        <f t="shared" si="588"/>
        <v/>
      </c>
      <c r="Y295" s="205" t="str">
        <f t="shared" si="588"/>
        <v/>
      </c>
      <c r="Z295" s="205" t="str">
        <f t="shared" si="588"/>
        <v/>
      </c>
      <c r="AA295" s="205" t="str">
        <f t="shared" si="588"/>
        <v/>
      </c>
      <c r="AB295" s="205" t="str">
        <f t="shared" si="588"/>
        <v/>
      </c>
      <c r="AC295" s="205" t="str">
        <f t="shared" si="588"/>
        <v/>
      </c>
      <c r="AD295" s="205" t="str">
        <f t="shared" si="588"/>
        <v/>
      </c>
      <c r="AE295" s="205" t="str">
        <f t="shared" si="588"/>
        <v/>
      </c>
      <c r="AF295" s="205" t="str">
        <f t="shared" si="588"/>
        <v/>
      </c>
      <c r="AG295" s="203">
        <f t="shared" si="526"/>
        <v>0</v>
      </c>
      <c r="AN295" s="15">
        <v>9</v>
      </c>
      <c r="AO295" s="15">
        <v>1</v>
      </c>
      <c r="AP295" s="15">
        <v>2</v>
      </c>
      <c r="AQ295" s="17">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15">
        <f ca="1">COUNTIF(INDIRECT("H"&amp;(ROW()+12*(($AN295-1)*3+$AO295)-ROW())/12+5):INDIRECT("S"&amp;(ROW()+12*(($AN295-1)*3+$AO295)-ROW())/12+5),AQ295)</f>
        <v>0</v>
      </c>
      <c r="AS295" s="17">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15">
        <f ca="1">COUNTIF(INDIRECT("U"&amp;(ROW()+12*(($AN295-1)*3+$AO295)-ROW())/12+5):INDIRECT("AF"&amp;(ROW()+12*(($AN295-1)*3+$AO295)-ROW())/12+5),AS295)</f>
        <v>0</v>
      </c>
      <c r="AU295" s="15">
        <f ca="1">IF(AND(AQ295+AS295&gt;0,AR295+AT295&gt;0),COUNTIF(AU$6:AU294,"&gt;0")+1,0)</f>
        <v>0</v>
      </c>
      <c r="BE295" s="15">
        <v>2</v>
      </c>
      <c r="BF295" s="15" t="s">
        <v>101</v>
      </c>
      <c r="BG295" s="18">
        <f t="shared" ref="BG295:BR295" si="592">IF(BG294+BT294&gt;$AJ$27,1,0)</f>
        <v>0</v>
      </c>
      <c r="BH295" s="18">
        <f t="shared" si="592"/>
        <v>0</v>
      </c>
      <c r="BI295" s="18">
        <f t="shared" si="592"/>
        <v>0</v>
      </c>
      <c r="BJ295" s="18">
        <f t="shared" si="592"/>
        <v>0</v>
      </c>
      <c r="BK295" s="18">
        <f t="shared" si="592"/>
        <v>0</v>
      </c>
      <c r="BL295" s="18">
        <f t="shared" si="592"/>
        <v>0</v>
      </c>
      <c r="BM295" s="18">
        <f t="shared" si="592"/>
        <v>0</v>
      </c>
      <c r="BN295" s="18">
        <f t="shared" si="592"/>
        <v>0</v>
      </c>
      <c r="BO295" s="18">
        <f t="shared" si="592"/>
        <v>0</v>
      </c>
      <c r="BP295" s="18">
        <f t="shared" si="592"/>
        <v>0</v>
      </c>
      <c r="BQ295" s="18">
        <f t="shared" si="592"/>
        <v>0</v>
      </c>
      <c r="BR295" s="18">
        <f t="shared" si="592"/>
        <v>0</v>
      </c>
      <c r="BT295" s="18"/>
      <c r="BU295" s="18"/>
      <c r="BV295" s="18"/>
      <c r="BW295" s="18"/>
      <c r="BX295" s="18"/>
      <c r="BY295" s="18"/>
      <c r="BZ295" s="18"/>
      <c r="CA295" s="18"/>
      <c r="CB295" s="18"/>
      <c r="CC295" s="18"/>
      <c r="CD295" s="18"/>
      <c r="CE295" s="18"/>
    </row>
    <row r="296" spans="1:98">
      <c r="A296" s="464"/>
      <c r="B296" s="467"/>
      <c r="C296" s="472"/>
      <c r="D296" s="473"/>
      <c r="E296" s="471"/>
      <c r="F296" s="467"/>
      <c r="G296" s="206" t="s">
        <v>551</v>
      </c>
      <c r="H296" s="207"/>
      <c r="I296" s="208"/>
      <c r="J296" s="208"/>
      <c r="K296" s="208"/>
      <c r="L296" s="208"/>
      <c r="M296" s="208"/>
      <c r="N296" s="208"/>
      <c r="O296" s="208"/>
      <c r="P296" s="208"/>
      <c r="Q296" s="208"/>
      <c r="R296" s="208"/>
      <c r="S296" s="208"/>
      <c r="T296" s="209">
        <f t="shared" si="524"/>
        <v>0</v>
      </c>
      <c r="U296" s="210"/>
      <c r="V296" s="211"/>
      <c r="W296" s="211"/>
      <c r="X296" s="211"/>
      <c r="Y296" s="211"/>
      <c r="Z296" s="211"/>
      <c r="AA296" s="211"/>
      <c r="AB296" s="211"/>
      <c r="AC296" s="211"/>
      <c r="AD296" s="211"/>
      <c r="AE296" s="211"/>
      <c r="AF296" s="211"/>
      <c r="AG296" s="209">
        <f t="shared" si="526"/>
        <v>0</v>
      </c>
      <c r="AN296" s="15">
        <v>9</v>
      </c>
      <c r="AO296" s="15">
        <v>1</v>
      </c>
      <c r="AP296" s="15">
        <v>3</v>
      </c>
      <c r="AQ296" s="17">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15">
        <f ca="1">COUNTIF(INDIRECT("H"&amp;(ROW()+12*(($AN296-1)*3+$AO296)-ROW())/12+5):INDIRECT("S"&amp;(ROW()+12*(($AN296-1)*3+$AO296)-ROW())/12+5),AQ296)</f>
        <v>0</v>
      </c>
      <c r="AS296" s="17">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15">
        <f ca="1">COUNTIF(INDIRECT("U"&amp;(ROW()+12*(($AN296-1)*3+$AO296)-ROW())/12+5):INDIRECT("AF"&amp;(ROW()+12*(($AN296-1)*3+$AO296)-ROW())/12+5),AS296)</f>
        <v>0</v>
      </c>
      <c r="AU296" s="15">
        <f ca="1">IF(AND(AQ296+AS296&gt;0,AR296+AT296&gt;0),COUNTIF(AU$6:AU295,"&gt;0")+1,0)</f>
        <v>0</v>
      </c>
      <c r="BE296" s="15">
        <v>3</v>
      </c>
      <c r="BF296" s="19"/>
      <c r="BG296" s="18"/>
      <c r="BH296" s="18"/>
      <c r="BI296" s="18"/>
      <c r="BJ296" s="18"/>
      <c r="BK296" s="18"/>
      <c r="BL296" s="18"/>
      <c r="BM296" s="18"/>
      <c r="BN296" s="18"/>
      <c r="BO296" s="18"/>
      <c r="BP296" s="18"/>
      <c r="BQ296" s="18"/>
      <c r="BR296" s="18"/>
      <c r="BT296" s="18"/>
      <c r="BU296" s="18"/>
      <c r="BV296" s="18"/>
      <c r="BW296" s="18"/>
      <c r="BX296" s="18"/>
      <c r="BY296" s="18"/>
      <c r="BZ296" s="18"/>
      <c r="CA296" s="18"/>
      <c r="CB296" s="18"/>
      <c r="CC296" s="18"/>
      <c r="CD296" s="18"/>
      <c r="CE296" s="18"/>
    </row>
    <row r="297" spans="1:98">
      <c r="A297" s="462">
        <v>98</v>
      </c>
      <c r="B297" s="465"/>
      <c r="C297" s="465"/>
      <c r="D297" s="465"/>
      <c r="E297" s="469"/>
      <c r="F297" s="465"/>
      <c r="G297" s="194" t="s">
        <v>104</v>
      </c>
      <c r="H297" s="195"/>
      <c r="I297" s="196" t="str">
        <f t="shared" ref="I297:S298" si="593">IF(H297="","",H297)</f>
        <v/>
      </c>
      <c r="J297" s="196" t="str">
        <f t="shared" si="593"/>
        <v/>
      </c>
      <c r="K297" s="196" t="str">
        <f t="shared" si="593"/>
        <v/>
      </c>
      <c r="L297" s="196" t="str">
        <f t="shared" si="593"/>
        <v/>
      </c>
      <c r="M297" s="196" t="str">
        <f t="shared" si="593"/>
        <v/>
      </c>
      <c r="N297" s="196" t="str">
        <f t="shared" si="593"/>
        <v/>
      </c>
      <c r="O297" s="196" t="str">
        <f t="shared" si="593"/>
        <v/>
      </c>
      <c r="P297" s="196" t="str">
        <f t="shared" si="593"/>
        <v/>
      </c>
      <c r="Q297" s="196" t="str">
        <f t="shared" si="593"/>
        <v/>
      </c>
      <c r="R297" s="196" t="str">
        <f t="shared" si="593"/>
        <v/>
      </c>
      <c r="S297" s="196" t="str">
        <f t="shared" si="593"/>
        <v/>
      </c>
      <c r="T297" s="197">
        <f t="shared" si="524"/>
        <v>0</v>
      </c>
      <c r="U297" s="198"/>
      <c r="V297" s="199" t="str">
        <f t="shared" ref="V297:AF298" si="594">IF(U297="","",U297)</f>
        <v/>
      </c>
      <c r="W297" s="199" t="str">
        <f t="shared" si="594"/>
        <v/>
      </c>
      <c r="X297" s="199" t="str">
        <f t="shared" si="594"/>
        <v/>
      </c>
      <c r="Y297" s="199" t="str">
        <f t="shared" si="594"/>
        <v/>
      </c>
      <c r="Z297" s="199" t="str">
        <f t="shared" si="594"/>
        <v/>
      </c>
      <c r="AA297" s="199" t="str">
        <f t="shared" si="594"/>
        <v/>
      </c>
      <c r="AB297" s="199" t="str">
        <f t="shared" si="594"/>
        <v/>
      </c>
      <c r="AC297" s="199" t="str">
        <f t="shared" si="594"/>
        <v/>
      </c>
      <c r="AD297" s="199" t="str">
        <f t="shared" si="594"/>
        <v/>
      </c>
      <c r="AE297" s="199" t="str">
        <f t="shared" si="594"/>
        <v/>
      </c>
      <c r="AF297" s="199" t="str">
        <f t="shared" si="594"/>
        <v/>
      </c>
      <c r="AG297" s="197">
        <f t="shared" si="526"/>
        <v>0</v>
      </c>
      <c r="AN297" s="15">
        <v>9</v>
      </c>
      <c r="AO297" s="15">
        <v>1</v>
      </c>
      <c r="AP297" s="15">
        <v>4</v>
      </c>
      <c r="AQ297" s="17">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15">
        <f ca="1">COUNTIF(INDIRECT("H"&amp;(ROW()+12*(($AN297-1)*3+$AO297)-ROW())/12+5):INDIRECT("S"&amp;(ROW()+12*(($AN297-1)*3+$AO297)-ROW())/12+5),AQ297)</f>
        <v>0</v>
      </c>
      <c r="AS297" s="17">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15">
        <f ca="1">COUNTIF(INDIRECT("U"&amp;(ROW()+12*(($AN297-1)*3+$AO297)-ROW())/12+5):INDIRECT("AF"&amp;(ROW()+12*(($AN297-1)*3+$AO297)-ROW())/12+5),AS297)</f>
        <v>0</v>
      </c>
      <c r="AU297" s="15">
        <f ca="1">IF(AND(AQ297+AS297&gt;0,AR297+AT297&gt;0),COUNTIF(AU$6:AU296,"&gt;0")+1,0)</f>
        <v>0</v>
      </c>
      <c r="BE297" s="15">
        <v>1</v>
      </c>
      <c r="BG297" s="18">
        <f t="shared" ref="BG297:BR297" si="595">SUM(H297:H298)</f>
        <v>0</v>
      </c>
      <c r="BH297" s="18">
        <f t="shared" si="595"/>
        <v>0</v>
      </c>
      <c r="BI297" s="18">
        <f t="shared" si="595"/>
        <v>0</v>
      </c>
      <c r="BJ297" s="18">
        <f t="shared" si="595"/>
        <v>0</v>
      </c>
      <c r="BK297" s="18">
        <f t="shared" si="595"/>
        <v>0</v>
      </c>
      <c r="BL297" s="18">
        <f t="shared" si="595"/>
        <v>0</v>
      </c>
      <c r="BM297" s="18">
        <f t="shared" si="595"/>
        <v>0</v>
      </c>
      <c r="BN297" s="18">
        <f t="shared" si="595"/>
        <v>0</v>
      </c>
      <c r="BO297" s="18">
        <f t="shared" si="595"/>
        <v>0</v>
      </c>
      <c r="BP297" s="18">
        <f t="shared" si="595"/>
        <v>0</v>
      </c>
      <c r="BQ297" s="18">
        <f t="shared" si="595"/>
        <v>0</v>
      </c>
      <c r="BR297" s="18">
        <f t="shared" si="595"/>
        <v>0</v>
      </c>
      <c r="BT297" s="18">
        <f t="shared" ref="BT297:CE297" si="596">SUM(U297:U298)</f>
        <v>0</v>
      </c>
      <c r="BU297" s="18">
        <f t="shared" si="596"/>
        <v>0</v>
      </c>
      <c r="BV297" s="18">
        <f t="shared" si="596"/>
        <v>0</v>
      </c>
      <c r="BW297" s="18">
        <f t="shared" si="596"/>
        <v>0</v>
      </c>
      <c r="BX297" s="18">
        <f t="shared" si="596"/>
        <v>0</v>
      </c>
      <c r="BY297" s="18">
        <f t="shared" si="596"/>
        <v>0</v>
      </c>
      <c r="BZ297" s="18">
        <f t="shared" si="596"/>
        <v>0</v>
      </c>
      <c r="CA297" s="18">
        <f t="shared" si="596"/>
        <v>0</v>
      </c>
      <c r="CB297" s="18">
        <f t="shared" si="596"/>
        <v>0</v>
      </c>
      <c r="CC297" s="18">
        <f t="shared" si="596"/>
        <v>0</v>
      </c>
      <c r="CD297" s="18">
        <f t="shared" si="596"/>
        <v>0</v>
      </c>
      <c r="CE297" s="18">
        <f t="shared" si="596"/>
        <v>0</v>
      </c>
      <c r="CH297" s="19" t="s">
        <v>103</v>
      </c>
      <c r="CI297" s="18">
        <f t="shared" ref="CI297:CT297" si="597">IF(OR($D297="副園長",$D297="教頭",$D297="主任保育士",$D297="主幹教諭",$D297="主幹保育教諭"),0,BG297)</f>
        <v>0</v>
      </c>
      <c r="CJ297" s="18">
        <f t="shared" si="597"/>
        <v>0</v>
      </c>
      <c r="CK297" s="18">
        <f t="shared" si="597"/>
        <v>0</v>
      </c>
      <c r="CL297" s="18">
        <f t="shared" si="597"/>
        <v>0</v>
      </c>
      <c r="CM297" s="18">
        <f t="shared" si="597"/>
        <v>0</v>
      </c>
      <c r="CN297" s="18">
        <f t="shared" si="597"/>
        <v>0</v>
      </c>
      <c r="CO297" s="18">
        <f t="shared" si="597"/>
        <v>0</v>
      </c>
      <c r="CP297" s="18">
        <f t="shared" si="597"/>
        <v>0</v>
      </c>
      <c r="CQ297" s="18">
        <f t="shared" si="597"/>
        <v>0</v>
      </c>
      <c r="CR297" s="18">
        <f t="shared" si="597"/>
        <v>0</v>
      </c>
      <c r="CS297" s="18">
        <f t="shared" si="597"/>
        <v>0</v>
      </c>
      <c r="CT297" s="18">
        <f t="shared" si="597"/>
        <v>0</v>
      </c>
    </row>
    <row r="298" spans="1:98">
      <c r="A298" s="463"/>
      <c r="B298" s="466"/>
      <c r="C298" s="468"/>
      <c r="D298" s="468"/>
      <c r="E298" s="470"/>
      <c r="F298" s="466"/>
      <c r="G298" s="200" t="s">
        <v>102</v>
      </c>
      <c r="H298" s="201"/>
      <c r="I298" s="202" t="str">
        <f t="shared" si="593"/>
        <v/>
      </c>
      <c r="J298" s="202" t="str">
        <f t="shared" si="593"/>
        <v/>
      </c>
      <c r="K298" s="202" t="str">
        <f t="shared" si="593"/>
        <v/>
      </c>
      <c r="L298" s="202" t="str">
        <f t="shared" si="593"/>
        <v/>
      </c>
      <c r="M298" s="202" t="str">
        <f t="shared" si="593"/>
        <v/>
      </c>
      <c r="N298" s="202" t="str">
        <f t="shared" si="593"/>
        <v/>
      </c>
      <c r="O298" s="202" t="str">
        <f t="shared" si="593"/>
        <v/>
      </c>
      <c r="P298" s="202" t="str">
        <f t="shared" si="593"/>
        <v/>
      </c>
      <c r="Q298" s="202" t="str">
        <f t="shared" si="593"/>
        <v/>
      </c>
      <c r="R298" s="202" t="str">
        <f t="shared" si="593"/>
        <v/>
      </c>
      <c r="S298" s="202" t="str">
        <f t="shared" si="593"/>
        <v/>
      </c>
      <c r="T298" s="203">
        <f t="shared" si="524"/>
        <v>0</v>
      </c>
      <c r="U298" s="204"/>
      <c r="V298" s="205" t="str">
        <f t="shared" si="594"/>
        <v/>
      </c>
      <c r="W298" s="205" t="str">
        <f t="shared" si="594"/>
        <v/>
      </c>
      <c r="X298" s="205" t="str">
        <f t="shared" si="594"/>
        <v/>
      </c>
      <c r="Y298" s="205" t="str">
        <f t="shared" si="594"/>
        <v/>
      </c>
      <c r="Z298" s="205" t="str">
        <f t="shared" si="594"/>
        <v/>
      </c>
      <c r="AA298" s="205" t="str">
        <f t="shared" si="594"/>
        <v/>
      </c>
      <c r="AB298" s="205" t="str">
        <f t="shared" si="594"/>
        <v/>
      </c>
      <c r="AC298" s="205" t="str">
        <f t="shared" si="594"/>
        <v/>
      </c>
      <c r="AD298" s="205" t="str">
        <f t="shared" si="594"/>
        <v/>
      </c>
      <c r="AE298" s="205" t="str">
        <f t="shared" si="594"/>
        <v/>
      </c>
      <c r="AF298" s="205" t="str">
        <f t="shared" si="594"/>
        <v/>
      </c>
      <c r="AG298" s="203">
        <f t="shared" si="526"/>
        <v>0</v>
      </c>
      <c r="AN298" s="15">
        <v>9</v>
      </c>
      <c r="AO298" s="15">
        <v>1</v>
      </c>
      <c r="AP298" s="15">
        <v>5</v>
      </c>
      <c r="AQ298" s="17">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15">
        <f ca="1">COUNTIF(INDIRECT("H"&amp;(ROW()+12*(($AN298-1)*3+$AO298)-ROW())/12+5):INDIRECT("S"&amp;(ROW()+12*(($AN298-1)*3+$AO298)-ROW())/12+5),AQ298)</f>
        <v>0</v>
      </c>
      <c r="AS298" s="17">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15">
        <f ca="1">COUNTIF(INDIRECT("U"&amp;(ROW()+12*(($AN298-1)*3+$AO298)-ROW())/12+5):INDIRECT("AF"&amp;(ROW()+12*(($AN298-1)*3+$AO298)-ROW())/12+5),AS298)</f>
        <v>0</v>
      </c>
      <c r="AU298" s="15">
        <f ca="1">IF(AND(AQ298+AS298&gt;0,AR298+AT298&gt;0),COUNTIF(AU$6:AU297,"&gt;0")+1,0)</f>
        <v>0</v>
      </c>
      <c r="BE298" s="15">
        <v>2</v>
      </c>
      <c r="BF298" s="15" t="s">
        <v>101</v>
      </c>
      <c r="BG298" s="18">
        <f t="shared" ref="BG298:BR298" si="598">IF(BG297+BT297&gt;$AJ$27,1,0)</f>
        <v>0</v>
      </c>
      <c r="BH298" s="18">
        <f t="shared" si="598"/>
        <v>0</v>
      </c>
      <c r="BI298" s="18">
        <f t="shared" si="598"/>
        <v>0</v>
      </c>
      <c r="BJ298" s="18">
        <f t="shared" si="598"/>
        <v>0</v>
      </c>
      <c r="BK298" s="18">
        <f t="shared" si="598"/>
        <v>0</v>
      </c>
      <c r="BL298" s="18">
        <f t="shared" si="598"/>
        <v>0</v>
      </c>
      <c r="BM298" s="18">
        <f t="shared" si="598"/>
        <v>0</v>
      </c>
      <c r="BN298" s="18">
        <f t="shared" si="598"/>
        <v>0</v>
      </c>
      <c r="BO298" s="18">
        <f t="shared" si="598"/>
        <v>0</v>
      </c>
      <c r="BP298" s="18">
        <f t="shared" si="598"/>
        <v>0</v>
      </c>
      <c r="BQ298" s="18">
        <f t="shared" si="598"/>
        <v>0</v>
      </c>
      <c r="BR298" s="18">
        <f t="shared" si="598"/>
        <v>0</v>
      </c>
      <c r="BT298" s="18"/>
      <c r="BU298" s="18"/>
      <c r="BV298" s="18"/>
      <c r="BW298" s="18"/>
      <c r="BX298" s="18"/>
      <c r="BY298" s="18"/>
      <c r="BZ298" s="18"/>
      <c r="CA298" s="18"/>
      <c r="CB298" s="18"/>
      <c r="CC298" s="18"/>
      <c r="CD298" s="18"/>
      <c r="CE298" s="18"/>
    </row>
    <row r="299" spans="1:98">
      <c r="A299" s="464"/>
      <c r="B299" s="467"/>
      <c r="C299" s="472"/>
      <c r="D299" s="473"/>
      <c r="E299" s="471"/>
      <c r="F299" s="467"/>
      <c r="G299" s="206" t="s">
        <v>551</v>
      </c>
      <c r="H299" s="207"/>
      <c r="I299" s="208"/>
      <c r="J299" s="208"/>
      <c r="K299" s="208"/>
      <c r="L299" s="208"/>
      <c r="M299" s="208"/>
      <c r="N299" s="208"/>
      <c r="O299" s="208"/>
      <c r="P299" s="208"/>
      <c r="Q299" s="208"/>
      <c r="R299" s="208"/>
      <c r="S299" s="208"/>
      <c r="T299" s="209">
        <f t="shared" si="524"/>
        <v>0</v>
      </c>
      <c r="U299" s="210"/>
      <c r="V299" s="211"/>
      <c r="W299" s="211"/>
      <c r="X299" s="211"/>
      <c r="Y299" s="211"/>
      <c r="Z299" s="211"/>
      <c r="AA299" s="211"/>
      <c r="AB299" s="211"/>
      <c r="AC299" s="211"/>
      <c r="AD299" s="211"/>
      <c r="AE299" s="211"/>
      <c r="AF299" s="211"/>
      <c r="AG299" s="209">
        <f t="shared" si="526"/>
        <v>0</v>
      </c>
      <c r="AN299" s="15">
        <v>9</v>
      </c>
      <c r="AO299" s="15">
        <v>1</v>
      </c>
      <c r="AP299" s="15">
        <v>6</v>
      </c>
      <c r="AQ299" s="17">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15">
        <f ca="1">COUNTIF(INDIRECT("H"&amp;(ROW()+12*(($AN299-1)*3+$AO299)-ROW())/12+5):INDIRECT("S"&amp;(ROW()+12*(($AN299-1)*3+$AO299)-ROW())/12+5),AQ299)</f>
        <v>0</v>
      </c>
      <c r="AS299" s="17">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15">
        <f ca="1">COUNTIF(INDIRECT("U"&amp;(ROW()+12*(($AN299-1)*3+$AO299)-ROW())/12+5):INDIRECT("AF"&amp;(ROW()+12*(($AN299-1)*3+$AO299)-ROW())/12+5),AS299)</f>
        <v>0</v>
      </c>
      <c r="AU299" s="15">
        <f ca="1">IF(AND(AQ299+AS299&gt;0,AR299+AT299&gt;0),COUNTIF(AU$6:AU298,"&gt;0")+1,0)</f>
        <v>0</v>
      </c>
      <c r="BE299" s="15">
        <v>3</v>
      </c>
      <c r="BF299" s="19"/>
      <c r="BG299" s="18"/>
      <c r="BH299" s="18"/>
      <c r="BI299" s="18"/>
      <c r="BJ299" s="18"/>
      <c r="BK299" s="18"/>
      <c r="BL299" s="18"/>
      <c r="BM299" s="18"/>
      <c r="BN299" s="18"/>
      <c r="BO299" s="18"/>
      <c r="BP299" s="18"/>
      <c r="BQ299" s="18"/>
      <c r="BR299" s="18"/>
    </row>
    <row r="300" spans="1:98">
      <c r="A300" s="462">
        <v>99</v>
      </c>
      <c r="B300" s="465"/>
      <c r="C300" s="465"/>
      <c r="D300" s="465"/>
      <c r="E300" s="469"/>
      <c r="F300" s="465"/>
      <c r="G300" s="194" t="s">
        <v>104</v>
      </c>
      <c r="H300" s="195"/>
      <c r="I300" s="196" t="str">
        <f t="shared" ref="I300:S301" si="599">IF(H300="","",H300)</f>
        <v/>
      </c>
      <c r="J300" s="196" t="str">
        <f t="shared" si="599"/>
        <v/>
      </c>
      <c r="K300" s="196" t="str">
        <f t="shared" si="599"/>
        <v/>
      </c>
      <c r="L300" s="196" t="str">
        <f t="shared" si="599"/>
        <v/>
      </c>
      <c r="M300" s="196" t="str">
        <f t="shared" si="599"/>
        <v/>
      </c>
      <c r="N300" s="196" t="str">
        <f t="shared" si="599"/>
        <v/>
      </c>
      <c r="O300" s="196" t="str">
        <f t="shared" si="599"/>
        <v/>
      </c>
      <c r="P300" s="196" t="str">
        <f t="shared" si="599"/>
        <v/>
      </c>
      <c r="Q300" s="196" t="str">
        <f t="shared" si="599"/>
        <v/>
      </c>
      <c r="R300" s="196" t="str">
        <f t="shared" si="599"/>
        <v/>
      </c>
      <c r="S300" s="196" t="str">
        <f t="shared" si="599"/>
        <v/>
      </c>
      <c r="T300" s="197">
        <f t="shared" si="524"/>
        <v>0</v>
      </c>
      <c r="U300" s="198"/>
      <c r="V300" s="199" t="str">
        <f t="shared" ref="V300:AF301" si="600">IF(U300="","",U300)</f>
        <v/>
      </c>
      <c r="W300" s="199" t="str">
        <f t="shared" si="600"/>
        <v/>
      </c>
      <c r="X300" s="199" t="str">
        <f t="shared" si="600"/>
        <v/>
      </c>
      <c r="Y300" s="199" t="str">
        <f t="shared" si="600"/>
        <v/>
      </c>
      <c r="Z300" s="199" t="str">
        <f t="shared" si="600"/>
        <v/>
      </c>
      <c r="AA300" s="199" t="str">
        <f t="shared" si="600"/>
        <v/>
      </c>
      <c r="AB300" s="199" t="str">
        <f t="shared" si="600"/>
        <v/>
      </c>
      <c r="AC300" s="199" t="str">
        <f t="shared" si="600"/>
        <v/>
      </c>
      <c r="AD300" s="199" t="str">
        <f t="shared" si="600"/>
        <v/>
      </c>
      <c r="AE300" s="199" t="str">
        <f t="shared" si="600"/>
        <v/>
      </c>
      <c r="AF300" s="199" t="str">
        <f t="shared" si="600"/>
        <v/>
      </c>
      <c r="AG300" s="197">
        <f t="shared" si="526"/>
        <v>0</v>
      </c>
      <c r="AN300" s="15">
        <v>9</v>
      </c>
      <c r="AO300" s="15">
        <v>1</v>
      </c>
      <c r="AP300" s="15">
        <v>7</v>
      </c>
      <c r="AQ300" s="17">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15">
        <f ca="1">COUNTIF(INDIRECT("H"&amp;(ROW()+12*(($AN300-1)*3+$AO300)-ROW())/12+5):INDIRECT("S"&amp;(ROW()+12*(($AN300-1)*3+$AO300)-ROW())/12+5),AQ300)</f>
        <v>0</v>
      </c>
      <c r="AS300" s="17">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15">
        <f ca="1">COUNTIF(INDIRECT("U"&amp;(ROW()+12*(($AN300-1)*3+$AO300)-ROW())/12+5):INDIRECT("AF"&amp;(ROW()+12*(($AN300-1)*3+$AO300)-ROW())/12+5),AS300)</f>
        <v>0</v>
      </c>
      <c r="AU300" s="15">
        <f ca="1">IF(AND(AQ300+AS300&gt;0,AR300+AT300&gt;0),COUNTIF(AU$6:AU299,"&gt;0")+1,0)</f>
        <v>0</v>
      </c>
      <c r="BE300" s="15">
        <v>1</v>
      </c>
      <c r="BG300" s="18">
        <f t="shared" ref="BG300:BR300" si="601">SUM(H300:H301)</f>
        <v>0</v>
      </c>
      <c r="BH300" s="18">
        <f t="shared" si="601"/>
        <v>0</v>
      </c>
      <c r="BI300" s="18">
        <f t="shared" si="601"/>
        <v>0</v>
      </c>
      <c r="BJ300" s="18">
        <f t="shared" si="601"/>
        <v>0</v>
      </c>
      <c r="BK300" s="18">
        <f t="shared" si="601"/>
        <v>0</v>
      </c>
      <c r="BL300" s="18">
        <f t="shared" si="601"/>
        <v>0</v>
      </c>
      <c r="BM300" s="18">
        <f t="shared" si="601"/>
        <v>0</v>
      </c>
      <c r="BN300" s="18">
        <f t="shared" si="601"/>
        <v>0</v>
      </c>
      <c r="BO300" s="18">
        <f t="shared" si="601"/>
        <v>0</v>
      </c>
      <c r="BP300" s="18">
        <f t="shared" si="601"/>
        <v>0</v>
      </c>
      <c r="BQ300" s="18">
        <f t="shared" si="601"/>
        <v>0</v>
      </c>
      <c r="BR300" s="18">
        <f t="shared" si="601"/>
        <v>0</v>
      </c>
      <c r="BT300" s="18">
        <f t="shared" ref="BT300:CE300" si="602">SUM(U300:U301)</f>
        <v>0</v>
      </c>
      <c r="BU300" s="18">
        <f t="shared" si="602"/>
        <v>0</v>
      </c>
      <c r="BV300" s="18">
        <f t="shared" si="602"/>
        <v>0</v>
      </c>
      <c r="BW300" s="18">
        <f t="shared" si="602"/>
        <v>0</v>
      </c>
      <c r="BX300" s="18">
        <f t="shared" si="602"/>
        <v>0</v>
      </c>
      <c r="BY300" s="18">
        <f t="shared" si="602"/>
        <v>0</v>
      </c>
      <c r="BZ300" s="18">
        <f t="shared" si="602"/>
        <v>0</v>
      </c>
      <c r="CA300" s="18">
        <f t="shared" si="602"/>
        <v>0</v>
      </c>
      <c r="CB300" s="18">
        <f t="shared" si="602"/>
        <v>0</v>
      </c>
      <c r="CC300" s="18">
        <f t="shared" si="602"/>
        <v>0</v>
      </c>
      <c r="CD300" s="18">
        <f t="shared" si="602"/>
        <v>0</v>
      </c>
      <c r="CE300" s="18">
        <f t="shared" si="602"/>
        <v>0</v>
      </c>
      <c r="CH300" s="19" t="s">
        <v>103</v>
      </c>
      <c r="CI300" s="18">
        <f t="shared" ref="CI300:CT300" si="603">IF(OR($D300="副園長",$D300="教頭",$D300="主任保育士",$D300="主幹教諭",$D300="主幹保育教諭"),0,BG300)</f>
        <v>0</v>
      </c>
      <c r="CJ300" s="18">
        <f t="shared" si="603"/>
        <v>0</v>
      </c>
      <c r="CK300" s="18">
        <f t="shared" si="603"/>
        <v>0</v>
      </c>
      <c r="CL300" s="18">
        <f t="shared" si="603"/>
        <v>0</v>
      </c>
      <c r="CM300" s="18">
        <f t="shared" si="603"/>
        <v>0</v>
      </c>
      <c r="CN300" s="18">
        <f t="shared" si="603"/>
        <v>0</v>
      </c>
      <c r="CO300" s="18">
        <f t="shared" si="603"/>
        <v>0</v>
      </c>
      <c r="CP300" s="18">
        <f t="shared" si="603"/>
        <v>0</v>
      </c>
      <c r="CQ300" s="18">
        <f t="shared" si="603"/>
        <v>0</v>
      </c>
      <c r="CR300" s="18">
        <f t="shared" si="603"/>
        <v>0</v>
      </c>
      <c r="CS300" s="18">
        <f t="shared" si="603"/>
        <v>0</v>
      </c>
      <c r="CT300" s="18">
        <f t="shared" si="603"/>
        <v>0</v>
      </c>
    </row>
    <row r="301" spans="1:98">
      <c r="A301" s="463"/>
      <c r="B301" s="466"/>
      <c r="C301" s="468"/>
      <c r="D301" s="468"/>
      <c r="E301" s="470"/>
      <c r="F301" s="466"/>
      <c r="G301" s="200" t="s">
        <v>102</v>
      </c>
      <c r="H301" s="201"/>
      <c r="I301" s="202" t="str">
        <f t="shared" si="599"/>
        <v/>
      </c>
      <c r="J301" s="202" t="str">
        <f t="shared" si="599"/>
        <v/>
      </c>
      <c r="K301" s="202" t="str">
        <f t="shared" si="599"/>
        <v/>
      </c>
      <c r="L301" s="202" t="str">
        <f t="shared" si="599"/>
        <v/>
      </c>
      <c r="M301" s="202" t="str">
        <f t="shared" si="599"/>
        <v/>
      </c>
      <c r="N301" s="202" t="str">
        <f t="shared" si="599"/>
        <v/>
      </c>
      <c r="O301" s="202" t="str">
        <f t="shared" si="599"/>
        <v/>
      </c>
      <c r="P301" s="202" t="str">
        <f t="shared" si="599"/>
        <v/>
      </c>
      <c r="Q301" s="202" t="str">
        <f t="shared" si="599"/>
        <v/>
      </c>
      <c r="R301" s="202" t="str">
        <f t="shared" si="599"/>
        <v/>
      </c>
      <c r="S301" s="202" t="str">
        <f t="shared" si="599"/>
        <v/>
      </c>
      <c r="T301" s="203">
        <f t="shared" si="524"/>
        <v>0</v>
      </c>
      <c r="U301" s="204"/>
      <c r="V301" s="205" t="str">
        <f t="shared" si="600"/>
        <v/>
      </c>
      <c r="W301" s="205" t="str">
        <f t="shared" si="600"/>
        <v/>
      </c>
      <c r="X301" s="205" t="str">
        <f t="shared" si="600"/>
        <v/>
      </c>
      <c r="Y301" s="205" t="str">
        <f t="shared" si="600"/>
        <v/>
      </c>
      <c r="Z301" s="205" t="str">
        <f t="shared" si="600"/>
        <v/>
      </c>
      <c r="AA301" s="205" t="str">
        <f t="shared" si="600"/>
        <v/>
      </c>
      <c r="AB301" s="205" t="str">
        <f t="shared" si="600"/>
        <v/>
      </c>
      <c r="AC301" s="205" t="str">
        <f t="shared" si="600"/>
        <v/>
      </c>
      <c r="AD301" s="205" t="str">
        <f t="shared" si="600"/>
        <v/>
      </c>
      <c r="AE301" s="205" t="str">
        <f t="shared" si="600"/>
        <v/>
      </c>
      <c r="AF301" s="205" t="str">
        <f t="shared" si="600"/>
        <v/>
      </c>
      <c r="AG301" s="203">
        <f t="shared" si="526"/>
        <v>0</v>
      </c>
      <c r="AN301" s="15">
        <v>9</v>
      </c>
      <c r="AO301" s="15">
        <v>1</v>
      </c>
      <c r="AP301" s="15">
        <v>8</v>
      </c>
      <c r="AQ301" s="17">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15">
        <f ca="1">COUNTIF(INDIRECT("H"&amp;(ROW()+12*(($AN301-1)*3+$AO301)-ROW())/12+5):INDIRECT("S"&amp;(ROW()+12*(($AN301-1)*3+$AO301)-ROW())/12+5),AQ301)</f>
        <v>0</v>
      </c>
      <c r="AS301" s="17">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15">
        <f ca="1">COUNTIF(INDIRECT("U"&amp;(ROW()+12*(($AN301-1)*3+$AO301)-ROW())/12+5):INDIRECT("AF"&amp;(ROW()+12*(($AN301-1)*3+$AO301)-ROW())/12+5),AS301)</f>
        <v>0</v>
      </c>
      <c r="AU301" s="15">
        <f ca="1">IF(AND(AQ301+AS301&gt;0,AR301+AT301&gt;0),COUNTIF(AU$6:AU300,"&gt;0")+1,0)</f>
        <v>0</v>
      </c>
      <c r="BE301" s="15">
        <v>2</v>
      </c>
      <c r="BF301" s="15" t="s">
        <v>101</v>
      </c>
      <c r="BG301" s="18">
        <f t="shared" ref="BG301:BR301" si="604">IF(BG300+BT300&gt;$AJ$27,1,0)</f>
        <v>0</v>
      </c>
      <c r="BH301" s="18">
        <f t="shared" si="604"/>
        <v>0</v>
      </c>
      <c r="BI301" s="18">
        <f t="shared" si="604"/>
        <v>0</v>
      </c>
      <c r="BJ301" s="18">
        <f t="shared" si="604"/>
        <v>0</v>
      </c>
      <c r="BK301" s="18">
        <f t="shared" si="604"/>
        <v>0</v>
      </c>
      <c r="BL301" s="18">
        <f t="shared" si="604"/>
        <v>0</v>
      </c>
      <c r="BM301" s="18">
        <f t="shared" si="604"/>
        <v>0</v>
      </c>
      <c r="BN301" s="18">
        <f t="shared" si="604"/>
        <v>0</v>
      </c>
      <c r="BO301" s="18">
        <f t="shared" si="604"/>
        <v>0</v>
      </c>
      <c r="BP301" s="18">
        <f t="shared" si="604"/>
        <v>0</v>
      </c>
      <c r="BQ301" s="18">
        <f t="shared" si="604"/>
        <v>0</v>
      </c>
      <c r="BR301" s="18">
        <f t="shared" si="604"/>
        <v>0</v>
      </c>
      <c r="BT301" s="18"/>
      <c r="BU301" s="18"/>
      <c r="BV301" s="18"/>
      <c r="BW301" s="18"/>
      <c r="BX301" s="18"/>
      <c r="BY301" s="18"/>
      <c r="BZ301" s="18"/>
      <c r="CA301" s="18"/>
      <c r="CB301" s="18"/>
      <c r="CC301" s="18"/>
      <c r="CD301" s="18"/>
      <c r="CE301" s="18"/>
    </row>
    <row r="302" spans="1:98">
      <c r="A302" s="464"/>
      <c r="B302" s="467"/>
      <c r="C302" s="472"/>
      <c r="D302" s="473"/>
      <c r="E302" s="471"/>
      <c r="F302" s="467"/>
      <c r="G302" s="206" t="s">
        <v>551</v>
      </c>
      <c r="H302" s="207"/>
      <c r="I302" s="208"/>
      <c r="J302" s="208"/>
      <c r="K302" s="208"/>
      <c r="L302" s="208"/>
      <c r="M302" s="208"/>
      <c r="N302" s="208"/>
      <c r="O302" s="208"/>
      <c r="P302" s="208"/>
      <c r="Q302" s="208"/>
      <c r="R302" s="208"/>
      <c r="S302" s="208"/>
      <c r="T302" s="209">
        <f t="shared" si="524"/>
        <v>0</v>
      </c>
      <c r="U302" s="210"/>
      <c r="V302" s="211"/>
      <c r="W302" s="211"/>
      <c r="X302" s="211"/>
      <c r="Y302" s="211"/>
      <c r="Z302" s="211"/>
      <c r="AA302" s="211"/>
      <c r="AB302" s="211"/>
      <c r="AC302" s="211"/>
      <c r="AD302" s="211"/>
      <c r="AE302" s="211"/>
      <c r="AF302" s="211"/>
      <c r="AG302" s="209">
        <f t="shared" si="526"/>
        <v>0</v>
      </c>
      <c r="AN302" s="15">
        <v>9</v>
      </c>
      <c r="AO302" s="15">
        <v>1</v>
      </c>
      <c r="AP302" s="15">
        <v>9</v>
      </c>
      <c r="AQ302" s="17">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15">
        <f ca="1">COUNTIF(INDIRECT("H"&amp;(ROW()+12*(($AN302-1)*3+$AO302)-ROW())/12+5):INDIRECT("S"&amp;(ROW()+12*(($AN302-1)*3+$AO302)-ROW())/12+5),AQ302)</f>
        <v>0</v>
      </c>
      <c r="AS302" s="17">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15">
        <f ca="1">COUNTIF(INDIRECT("U"&amp;(ROW()+12*(($AN302-1)*3+$AO302)-ROW())/12+5):INDIRECT("AF"&amp;(ROW()+12*(($AN302-1)*3+$AO302)-ROW())/12+5),AS302)</f>
        <v>0</v>
      </c>
      <c r="AU302" s="15">
        <f ca="1">IF(AND(AQ302+AS302&gt;0,AR302+AT302&gt;0),COUNTIF(AU$6:AU301,"&gt;0")+1,0)</f>
        <v>0</v>
      </c>
      <c r="BE302" s="15">
        <v>3</v>
      </c>
      <c r="BF302" s="19"/>
      <c r="BG302" s="18"/>
      <c r="BH302" s="18"/>
      <c r="BI302" s="18"/>
      <c r="BJ302" s="18"/>
      <c r="BK302" s="18"/>
      <c r="BL302" s="18"/>
      <c r="BM302" s="18"/>
      <c r="BN302" s="18"/>
      <c r="BO302" s="18"/>
      <c r="BP302" s="18"/>
      <c r="BQ302" s="18"/>
      <c r="BR302" s="18"/>
      <c r="BT302" s="18"/>
      <c r="BU302" s="18"/>
      <c r="BV302" s="18"/>
      <c r="BW302" s="18"/>
      <c r="BX302" s="18"/>
      <c r="BY302" s="18"/>
      <c r="BZ302" s="18"/>
      <c r="CA302" s="18"/>
      <c r="CB302" s="18"/>
      <c r="CC302" s="18"/>
      <c r="CD302" s="18"/>
      <c r="CE302" s="18"/>
    </row>
    <row r="303" spans="1:98">
      <c r="A303" s="462">
        <v>100</v>
      </c>
      <c r="B303" s="465"/>
      <c r="C303" s="465"/>
      <c r="D303" s="465"/>
      <c r="E303" s="469"/>
      <c r="F303" s="465"/>
      <c r="G303" s="194" t="s">
        <v>104</v>
      </c>
      <c r="H303" s="195"/>
      <c r="I303" s="196" t="str">
        <f t="shared" ref="I303:S304" si="605">IF(H303="","",H303)</f>
        <v/>
      </c>
      <c r="J303" s="196" t="str">
        <f t="shared" si="605"/>
        <v/>
      </c>
      <c r="K303" s="196" t="str">
        <f t="shared" si="605"/>
        <v/>
      </c>
      <c r="L303" s="196" t="str">
        <f t="shared" si="605"/>
        <v/>
      </c>
      <c r="M303" s="196" t="str">
        <f t="shared" si="605"/>
        <v/>
      </c>
      <c r="N303" s="196" t="str">
        <f t="shared" si="605"/>
        <v/>
      </c>
      <c r="O303" s="196" t="str">
        <f t="shared" si="605"/>
        <v/>
      </c>
      <c r="P303" s="196" t="str">
        <f t="shared" si="605"/>
        <v/>
      </c>
      <c r="Q303" s="196" t="str">
        <f t="shared" si="605"/>
        <v/>
      </c>
      <c r="R303" s="196" t="str">
        <f t="shared" si="605"/>
        <v/>
      </c>
      <c r="S303" s="196" t="str">
        <f t="shared" si="605"/>
        <v/>
      </c>
      <c r="T303" s="197">
        <f t="shared" si="524"/>
        <v>0</v>
      </c>
      <c r="U303" s="198"/>
      <c r="V303" s="199" t="str">
        <f t="shared" ref="V303:AF304" si="606">IF(U303="","",U303)</f>
        <v/>
      </c>
      <c r="W303" s="199" t="str">
        <f t="shared" si="606"/>
        <v/>
      </c>
      <c r="X303" s="199" t="str">
        <f t="shared" si="606"/>
        <v/>
      </c>
      <c r="Y303" s="199" t="str">
        <f t="shared" si="606"/>
        <v/>
      </c>
      <c r="Z303" s="199" t="str">
        <f t="shared" si="606"/>
        <v/>
      </c>
      <c r="AA303" s="199" t="str">
        <f t="shared" si="606"/>
        <v/>
      </c>
      <c r="AB303" s="199" t="str">
        <f t="shared" si="606"/>
        <v/>
      </c>
      <c r="AC303" s="199" t="str">
        <f t="shared" si="606"/>
        <v/>
      </c>
      <c r="AD303" s="199" t="str">
        <f t="shared" si="606"/>
        <v/>
      </c>
      <c r="AE303" s="199" t="str">
        <f t="shared" si="606"/>
        <v/>
      </c>
      <c r="AF303" s="199" t="str">
        <f t="shared" si="606"/>
        <v/>
      </c>
      <c r="AG303" s="197">
        <f t="shared" si="526"/>
        <v>0</v>
      </c>
      <c r="AN303" s="15">
        <v>9</v>
      </c>
      <c r="AO303" s="15">
        <v>1</v>
      </c>
      <c r="AP303" s="15">
        <v>10</v>
      </c>
      <c r="AQ303" s="17">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15">
        <f ca="1">COUNTIF(INDIRECT("H"&amp;(ROW()+12*(($AN303-1)*3+$AO303)-ROW())/12+5):INDIRECT("S"&amp;(ROW()+12*(($AN303-1)*3+$AO303)-ROW())/12+5),AQ303)</f>
        <v>0</v>
      </c>
      <c r="AS303" s="17">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15">
        <f ca="1">COUNTIF(INDIRECT("U"&amp;(ROW()+12*(($AN303-1)*3+$AO303)-ROW())/12+5):INDIRECT("AF"&amp;(ROW()+12*(($AN303-1)*3+$AO303)-ROW())/12+5),AS303)</f>
        <v>0</v>
      </c>
      <c r="AU303" s="15">
        <f ca="1">IF(AND(AQ303+AS303&gt;0,AR303+AT303&gt;0),COUNTIF(AU$6:AU302,"&gt;0")+1,0)</f>
        <v>0</v>
      </c>
      <c r="BE303" s="15">
        <v>1</v>
      </c>
      <c r="BG303" s="18">
        <f t="shared" ref="BG303:BR303" si="607">SUM(H303:H304)</f>
        <v>0</v>
      </c>
      <c r="BH303" s="18">
        <f t="shared" si="607"/>
        <v>0</v>
      </c>
      <c r="BI303" s="18">
        <f t="shared" si="607"/>
        <v>0</v>
      </c>
      <c r="BJ303" s="18">
        <f t="shared" si="607"/>
        <v>0</v>
      </c>
      <c r="BK303" s="18">
        <f t="shared" si="607"/>
        <v>0</v>
      </c>
      <c r="BL303" s="18">
        <f t="shared" si="607"/>
        <v>0</v>
      </c>
      <c r="BM303" s="18">
        <f t="shared" si="607"/>
        <v>0</v>
      </c>
      <c r="BN303" s="18">
        <f t="shared" si="607"/>
        <v>0</v>
      </c>
      <c r="BO303" s="18">
        <f t="shared" si="607"/>
        <v>0</v>
      </c>
      <c r="BP303" s="18">
        <f t="shared" si="607"/>
        <v>0</v>
      </c>
      <c r="BQ303" s="18">
        <f t="shared" si="607"/>
        <v>0</v>
      </c>
      <c r="BR303" s="18">
        <f t="shared" si="607"/>
        <v>0</v>
      </c>
      <c r="BT303" s="18">
        <f t="shared" ref="BT303:CE303" si="608">SUM(U303:U304)</f>
        <v>0</v>
      </c>
      <c r="BU303" s="18">
        <f t="shared" si="608"/>
        <v>0</v>
      </c>
      <c r="BV303" s="18">
        <f t="shared" si="608"/>
        <v>0</v>
      </c>
      <c r="BW303" s="18">
        <f t="shared" si="608"/>
        <v>0</v>
      </c>
      <c r="BX303" s="18">
        <f t="shared" si="608"/>
        <v>0</v>
      </c>
      <c r="BY303" s="18">
        <f t="shared" si="608"/>
        <v>0</v>
      </c>
      <c r="BZ303" s="18">
        <f t="shared" si="608"/>
        <v>0</v>
      </c>
      <c r="CA303" s="18">
        <f t="shared" si="608"/>
        <v>0</v>
      </c>
      <c r="CB303" s="18">
        <f t="shared" si="608"/>
        <v>0</v>
      </c>
      <c r="CC303" s="18">
        <f t="shared" si="608"/>
        <v>0</v>
      </c>
      <c r="CD303" s="18">
        <f t="shared" si="608"/>
        <v>0</v>
      </c>
      <c r="CE303" s="18">
        <f t="shared" si="608"/>
        <v>0</v>
      </c>
      <c r="CH303" s="19" t="s">
        <v>103</v>
      </c>
      <c r="CI303" s="18">
        <f t="shared" ref="CI303:CT303" si="609">IF(OR($D303="副園長",$D303="教頭",$D303="主任保育士",$D303="主幹教諭",$D303="主幹保育教諭"),0,BG303)</f>
        <v>0</v>
      </c>
      <c r="CJ303" s="18">
        <f t="shared" si="609"/>
        <v>0</v>
      </c>
      <c r="CK303" s="18">
        <f t="shared" si="609"/>
        <v>0</v>
      </c>
      <c r="CL303" s="18">
        <f t="shared" si="609"/>
        <v>0</v>
      </c>
      <c r="CM303" s="18">
        <f t="shared" si="609"/>
        <v>0</v>
      </c>
      <c r="CN303" s="18">
        <f t="shared" si="609"/>
        <v>0</v>
      </c>
      <c r="CO303" s="18">
        <f t="shared" si="609"/>
        <v>0</v>
      </c>
      <c r="CP303" s="18">
        <f t="shared" si="609"/>
        <v>0</v>
      </c>
      <c r="CQ303" s="18">
        <f t="shared" si="609"/>
        <v>0</v>
      </c>
      <c r="CR303" s="18">
        <f t="shared" si="609"/>
        <v>0</v>
      </c>
      <c r="CS303" s="18">
        <f t="shared" si="609"/>
        <v>0</v>
      </c>
      <c r="CT303" s="18">
        <f t="shared" si="609"/>
        <v>0</v>
      </c>
    </row>
    <row r="304" spans="1:98">
      <c r="A304" s="463"/>
      <c r="B304" s="466"/>
      <c r="C304" s="468"/>
      <c r="D304" s="468"/>
      <c r="E304" s="470"/>
      <c r="F304" s="466"/>
      <c r="G304" s="200" t="s">
        <v>102</v>
      </c>
      <c r="H304" s="201"/>
      <c r="I304" s="202" t="str">
        <f t="shared" si="605"/>
        <v/>
      </c>
      <c r="J304" s="202" t="str">
        <f t="shared" si="605"/>
        <v/>
      </c>
      <c r="K304" s="202" t="str">
        <f t="shared" si="605"/>
        <v/>
      </c>
      <c r="L304" s="202" t="str">
        <f t="shared" si="605"/>
        <v/>
      </c>
      <c r="M304" s="202" t="str">
        <f t="shared" si="605"/>
        <v/>
      </c>
      <c r="N304" s="202" t="str">
        <f t="shared" si="605"/>
        <v/>
      </c>
      <c r="O304" s="202" t="str">
        <f t="shared" si="605"/>
        <v/>
      </c>
      <c r="P304" s="202" t="str">
        <f t="shared" si="605"/>
        <v/>
      </c>
      <c r="Q304" s="202" t="str">
        <f t="shared" si="605"/>
        <v/>
      </c>
      <c r="R304" s="202" t="str">
        <f t="shared" si="605"/>
        <v/>
      </c>
      <c r="S304" s="202" t="str">
        <f t="shared" si="605"/>
        <v/>
      </c>
      <c r="T304" s="203">
        <f t="shared" si="524"/>
        <v>0</v>
      </c>
      <c r="U304" s="204"/>
      <c r="V304" s="205" t="str">
        <f t="shared" si="606"/>
        <v/>
      </c>
      <c r="W304" s="205" t="str">
        <f t="shared" si="606"/>
        <v/>
      </c>
      <c r="X304" s="205" t="str">
        <f t="shared" si="606"/>
        <v/>
      </c>
      <c r="Y304" s="205" t="str">
        <f t="shared" si="606"/>
        <v/>
      </c>
      <c r="Z304" s="205" t="str">
        <f t="shared" si="606"/>
        <v/>
      </c>
      <c r="AA304" s="205" t="str">
        <f t="shared" si="606"/>
        <v/>
      </c>
      <c r="AB304" s="205" t="str">
        <f t="shared" si="606"/>
        <v/>
      </c>
      <c r="AC304" s="205" t="str">
        <f t="shared" si="606"/>
        <v/>
      </c>
      <c r="AD304" s="205" t="str">
        <f t="shared" si="606"/>
        <v/>
      </c>
      <c r="AE304" s="205" t="str">
        <f t="shared" si="606"/>
        <v/>
      </c>
      <c r="AF304" s="205" t="str">
        <f t="shared" si="606"/>
        <v/>
      </c>
      <c r="AG304" s="203">
        <f t="shared" si="526"/>
        <v>0</v>
      </c>
      <c r="AN304" s="15">
        <v>9</v>
      </c>
      <c r="AO304" s="15">
        <v>1</v>
      </c>
      <c r="AP304" s="15">
        <v>11</v>
      </c>
      <c r="AQ304" s="17">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15">
        <f ca="1">COUNTIF(INDIRECT("H"&amp;(ROW()+12*(($AN304-1)*3+$AO304)-ROW())/12+5):INDIRECT("S"&amp;(ROW()+12*(($AN304-1)*3+$AO304)-ROW())/12+5),AQ304)</f>
        <v>0</v>
      </c>
      <c r="AS304" s="17">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15">
        <f ca="1">COUNTIF(INDIRECT("U"&amp;(ROW()+12*(($AN304-1)*3+$AO304)-ROW())/12+5):INDIRECT("AF"&amp;(ROW()+12*(($AN304-1)*3+$AO304)-ROW())/12+5),AS304)</f>
        <v>0</v>
      </c>
      <c r="AU304" s="15">
        <f ca="1">IF(AND(AQ304+AS304&gt;0,AR304+AT304&gt;0),COUNTIF(AU$6:AU303,"&gt;0")+1,0)</f>
        <v>0</v>
      </c>
      <c r="BE304" s="15">
        <v>2</v>
      </c>
      <c r="BF304" s="15" t="s">
        <v>101</v>
      </c>
      <c r="BG304" s="18">
        <f t="shared" ref="BG304:BR304" si="610">IF(BG303+BT303&gt;$AJ$27,1,0)</f>
        <v>0</v>
      </c>
      <c r="BH304" s="18">
        <f t="shared" si="610"/>
        <v>0</v>
      </c>
      <c r="BI304" s="18">
        <f t="shared" si="610"/>
        <v>0</v>
      </c>
      <c r="BJ304" s="18">
        <f t="shared" si="610"/>
        <v>0</v>
      </c>
      <c r="BK304" s="18">
        <f t="shared" si="610"/>
        <v>0</v>
      </c>
      <c r="BL304" s="18">
        <f t="shared" si="610"/>
        <v>0</v>
      </c>
      <c r="BM304" s="18">
        <f t="shared" si="610"/>
        <v>0</v>
      </c>
      <c r="BN304" s="18">
        <f t="shared" si="610"/>
        <v>0</v>
      </c>
      <c r="BO304" s="18">
        <f t="shared" si="610"/>
        <v>0</v>
      </c>
      <c r="BP304" s="18">
        <f t="shared" si="610"/>
        <v>0</v>
      </c>
      <c r="BQ304" s="18">
        <f t="shared" si="610"/>
        <v>0</v>
      </c>
      <c r="BR304" s="18">
        <f t="shared" si="610"/>
        <v>0</v>
      </c>
    </row>
    <row r="305" spans="1:83">
      <c r="A305" s="464"/>
      <c r="B305" s="467"/>
      <c r="C305" s="472"/>
      <c r="D305" s="473"/>
      <c r="E305" s="471"/>
      <c r="F305" s="467"/>
      <c r="G305" s="206" t="s">
        <v>551</v>
      </c>
      <c r="H305" s="207"/>
      <c r="I305" s="208"/>
      <c r="J305" s="208"/>
      <c r="K305" s="208"/>
      <c r="L305" s="208"/>
      <c r="M305" s="208"/>
      <c r="N305" s="208"/>
      <c r="O305" s="208"/>
      <c r="P305" s="208"/>
      <c r="Q305" s="208"/>
      <c r="R305" s="208"/>
      <c r="S305" s="208"/>
      <c r="T305" s="209">
        <f t="shared" si="524"/>
        <v>0</v>
      </c>
      <c r="U305" s="210"/>
      <c r="V305" s="211"/>
      <c r="W305" s="211"/>
      <c r="X305" s="211"/>
      <c r="Y305" s="211"/>
      <c r="Z305" s="211"/>
      <c r="AA305" s="211"/>
      <c r="AB305" s="211"/>
      <c r="AC305" s="211"/>
      <c r="AD305" s="211"/>
      <c r="AE305" s="211"/>
      <c r="AF305" s="211"/>
      <c r="AG305" s="209">
        <f t="shared" si="526"/>
        <v>0</v>
      </c>
      <c r="AN305" s="15">
        <v>9</v>
      </c>
      <c r="AO305" s="15">
        <v>1</v>
      </c>
      <c r="AP305" s="15">
        <v>12</v>
      </c>
      <c r="AQ305" s="17">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15">
        <f ca="1">COUNTIF(INDIRECT("H"&amp;(ROW()+12*(($AN305-1)*3+$AO305)-ROW())/12+5):INDIRECT("S"&amp;(ROW()+12*(($AN305-1)*3+$AO305)-ROW())/12+5),AQ305)</f>
        <v>0</v>
      </c>
      <c r="AS305" s="17">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15">
        <f ca="1">COUNTIF(INDIRECT("U"&amp;(ROW()+12*(($AN305-1)*3+$AO305)-ROW())/12+5):INDIRECT("AF"&amp;(ROW()+12*(($AN305-1)*3+$AO305)-ROW())/12+5),AS305)</f>
        <v>0</v>
      </c>
      <c r="AU305" s="15">
        <f ca="1">IF(AND(AQ305+AS305&gt;0,AR305+AT305&gt;0),COUNTIF(AU$6:AU304,"&gt;0")+1,0)</f>
        <v>0</v>
      </c>
      <c r="BE305" s="15">
        <v>3</v>
      </c>
      <c r="BF305" s="19"/>
      <c r="BG305" s="18"/>
      <c r="BH305" s="18"/>
      <c r="BI305" s="18"/>
      <c r="BJ305" s="18"/>
      <c r="BK305" s="18"/>
      <c r="BL305" s="18"/>
      <c r="BM305" s="18"/>
      <c r="BN305" s="18"/>
      <c r="BO305" s="18"/>
      <c r="BP305" s="18"/>
      <c r="BQ305" s="18"/>
      <c r="BR305" s="18"/>
      <c r="BT305" s="18"/>
      <c r="BU305" s="18"/>
      <c r="BV305" s="18"/>
      <c r="BW305" s="18"/>
      <c r="BX305" s="18"/>
      <c r="BY305" s="18"/>
      <c r="BZ305" s="18"/>
      <c r="CA305" s="18"/>
      <c r="CB305" s="18"/>
      <c r="CC305" s="18"/>
      <c r="CD305" s="18"/>
      <c r="CE305" s="18"/>
    </row>
    <row r="306" spans="1:83">
      <c r="AN306" s="15">
        <v>9</v>
      </c>
      <c r="AO306" s="15">
        <v>2</v>
      </c>
      <c r="AP306" s="15">
        <v>1</v>
      </c>
      <c r="AQ306" s="17">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15">
        <f ca="1">COUNTIF(INDIRECT("H"&amp;(ROW()+12*(($AN306-1)*3+$AO306)-ROW())/12+5):INDIRECT("S"&amp;(ROW()+12*(($AN306-1)*3+$AO306)-ROW())/12+5),AQ306)</f>
        <v>0</v>
      </c>
      <c r="AS306" s="17">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15">
        <f ca="1">COUNTIF(INDIRECT("U"&amp;(ROW()+12*(($AN306-1)*3+$AO306)-ROW())/12+5):INDIRECT("AF"&amp;(ROW()+12*(($AN306-1)*3+$AO306)-ROW())/12+5),AS306)</f>
        <v>0</v>
      </c>
      <c r="AU306" s="15">
        <f ca="1">IF(AND(AQ306+AS306&gt;0,AR306+AT306&gt;0),COUNTIF(AU$6:AU305,"&gt;0")+1,0)</f>
        <v>0</v>
      </c>
    </row>
    <row r="307" spans="1:83">
      <c r="AN307" s="15">
        <v>9</v>
      </c>
      <c r="AO307" s="15">
        <v>2</v>
      </c>
      <c r="AP307" s="15">
        <v>2</v>
      </c>
      <c r="AQ307" s="17">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15">
        <f ca="1">COUNTIF(INDIRECT("H"&amp;(ROW()+12*(($AN307-1)*3+$AO307)-ROW())/12+5):INDIRECT("S"&amp;(ROW()+12*(($AN307-1)*3+$AO307)-ROW())/12+5),AQ307)</f>
        <v>0</v>
      </c>
      <c r="AS307" s="17">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15">
        <f ca="1">COUNTIF(INDIRECT("U"&amp;(ROW()+12*(($AN307-1)*3+$AO307)-ROW())/12+5):INDIRECT("AF"&amp;(ROW()+12*(($AN307-1)*3+$AO307)-ROW())/12+5),AS307)</f>
        <v>0</v>
      </c>
      <c r="AU307" s="15">
        <f ca="1">IF(AND(AQ307+AS307&gt;0,AR307+AT307&gt;0),COUNTIF(AU$6:AU306,"&gt;0")+1,0)</f>
        <v>0</v>
      </c>
    </row>
    <row r="308" spans="1:83">
      <c r="AN308" s="15">
        <v>9</v>
      </c>
      <c r="AO308" s="15">
        <v>2</v>
      </c>
      <c r="AP308" s="15">
        <v>3</v>
      </c>
      <c r="AQ308" s="17">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15">
        <f ca="1">COUNTIF(INDIRECT("H"&amp;(ROW()+12*(($AN308-1)*3+$AO308)-ROW())/12+5):INDIRECT("S"&amp;(ROW()+12*(($AN308-1)*3+$AO308)-ROW())/12+5),AQ308)</f>
        <v>0</v>
      </c>
      <c r="AS308" s="17">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15">
        <f ca="1">COUNTIF(INDIRECT("U"&amp;(ROW()+12*(($AN308-1)*3+$AO308)-ROW())/12+5):INDIRECT("AF"&amp;(ROW()+12*(($AN308-1)*3+$AO308)-ROW())/12+5),AS308)</f>
        <v>0</v>
      </c>
      <c r="AU308" s="15">
        <f ca="1">IF(AND(AQ308+AS308&gt;0,AR308+AT308&gt;0),COUNTIF(AU$6:AU307,"&gt;0")+1,0)</f>
        <v>0</v>
      </c>
    </row>
    <row r="309" spans="1:83">
      <c r="AN309" s="15">
        <v>9</v>
      </c>
      <c r="AO309" s="15">
        <v>2</v>
      </c>
      <c r="AP309" s="15">
        <v>4</v>
      </c>
      <c r="AQ309" s="17">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15">
        <f ca="1">COUNTIF(INDIRECT("H"&amp;(ROW()+12*(($AN309-1)*3+$AO309)-ROW())/12+5):INDIRECT("S"&amp;(ROW()+12*(($AN309-1)*3+$AO309)-ROW())/12+5),AQ309)</f>
        <v>0</v>
      </c>
      <c r="AS309" s="17">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15">
        <f ca="1">COUNTIF(INDIRECT("U"&amp;(ROW()+12*(($AN309-1)*3+$AO309)-ROW())/12+5):INDIRECT("AF"&amp;(ROW()+12*(($AN309-1)*3+$AO309)-ROW())/12+5),AS309)</f>
        <v>0</v>
      </c>
      <c r="AU309" s="15">
        <f ca="1">IF(AND(AQ309+AS309&gt;0,AR309+AT309&gt;0),COUNTIF(AU$6:AU308,"&gt;0")+1,0)</f>
        <v>0</v>
      </c>
    </row>
    <row r="310" spans="1:83">
      <c r="AN310" s="15">
        <v>9</v>
      </c>
      <c r="AO310" s="15">
        <v>2</v>
      </c>
      <c r="AP310" s="15">
        <v>5</v>
      </c>
      <c r="AQ310" s="17">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15">
        <f ca="1">COUNTIF(INDIRECT("H"&amp;(ROW()+12*(($AN310-1)*3+$AO310)-ROW())/12+5):INDIRECT("S"&amp;(ROW()+12*(($AN310-1)*3+$AO310)-ROW())/12+5),AQ310)</f>
        <v>0</v>
      </c>
      <c r="AS310" s="17">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15">
        <f ca="1">COUNTIF(INDIRECT("U"&amp;(ROW()+12*(($AN310-1)*3+$AO310)-ROW())/12+5):INDIRECT("AF"&amp;(ROW()+12*(($AN310-1)*3+$AO310)-ROW())/12+5),AS310)</f>
        <v>0</v>
      </c>
      <c r="AU310" s="15">
        <f ca="1">IF(AND(AQ310+AS310&gt;0,AR310+AT310&gt;0),COUNTIF(AU$6:AU309,"&gt;0")+1,0)</f>
        <v>0</v>
      </c>
    </row>
    <row r="311" spans="1:83">
      <c r="AN311" s="15">
        <v>9</v>
      </c>
      <c r="AO311" s="15">
        <v>2</v>
      </c>
      <c r="AP311" s="15">
        <v>6</v>
      </c>
      <c r="AQ311" s="17">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15">
        <f ca="1">COUNTIF(INDIRECT("H"&amp;(ROW()+12*(($AN311-1)*3+$AO311)-ROW())/12+5):INDIRECT("S"&amp;(ROW()+12*(($AN311-1)*3+$AO311)-ROW())/12+5),AQ311)</f>
        <v>0</v>
      </c>
      <c r="AS311" s="17">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15">
        <f ca="1">COUNTIF(INDIRECT("U"&amp;(ROW()+12*(($AN311-1)*3+$AO311)-ROW())/12+5):INDIRECT("AF"&amp;(ROW()+12*(($AN311-1)*3+$AO311)-ROW())/12+5),AS311)</f>
        <v>0</v>
      </c>
      <c r="AU311" s="15">
        <f ca="1">IF(AND(AQ311+AS311&gt;0,AR311+AT311&gt;0),COUNTIF(AU$6:AU310,"&gt;0")+1,0)</f>
        <v>0</v>
      </c>
    </row>
    <row r="312" spans="1:83">
      <c r="AN312" s="15">
        <v>9</v>
      </c>
      <c r="AO312" s="15">
        <v>2</v>
      </c>
      <c r="AP312" s="15">
        <v>7</v>
      </c>
      <c r="AQ312" s="17">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15">
        <f ca="1">COUNTIF(INDIRECT("H"&amp;(ROW()+12*(($AN312-1)*3+$AO312)-ROW())/12+5):INDIRECT("S"&amp;(ROW()+12*(($AN312-1)*3+$AO312)-ROW())/12+5),AQ312)</f>
        <v>0</v>
      </c>
      <c r="AS312" s="17">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15">
        <f ca="1">COUNTIF(INDIRECT("U"&amp;(ROW()+12*(($AN312-1)*3+$AO312)-ROW())/12+5):INDIRECT("AF"&amp;(ROW()+12*(($AN312-1)*3+$AO312)-ROW())/12+5),AS312)</f>
        <v>0</v>
      </c>
      <c r="AU312" s="15">
        <f ca="1">IF(AND(AQ312+AS312&gt;0,AR312+AT312&gt;0),COUNTIF(AU$6:AU311,"&gt;0")+1,0)</f>
        <v>0</v>
      </c>
    </row>
    <row r="313" spans="1:83">
      <c r="AN313" s="15">
        <v>9</v>
      </c>
      <c r="AO313" s="15">
        <v>2</v>
      </c>
      <c r="AP313" s="15">
        <v>8</v>
      </c>
      <c r="AQ313" s="17">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15">
        <f ca="1">COUNTIF(INDIRECT("H"&amp;(ROW()+12*(($AN313-1)*3+$AO313)-ROW())/12+5):INDIRECT("S"&amp;(ROW()+12*(($AN313-1)*3+$AO313)-ROW())/12+5),AQ313)</f>
        <v>0</v>
      </c>
      <c r="AS313" s="17">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15">
        <f ca="1">COUNTIF(INDIRECT("U"&amp;(ROW()+12*(($AN313-1)*3+$AO313)-ROW())/12+5):INDIRECT("AF"&amp;(ROW()+12*(($AN313-1)*3+$AO313)-ROW())/12+5),AS313)</f>
        <v>0</v>
      </c>
      <c r="AU313" s="15">
        <f ca="1">IF(AND(AQ313+AS313&gt;0,AR313+AT313&gt;0),COUNTIF(AU$6:AU312,"&gt;0")+1,0)</f>
        <v>0</v>
      </c>
    </row>
    <row r="314" spans="1:83">
      <c r="AN314" s="15">
        <v>9</v>
      </c>
      <c r="AO314" s="15">
        <v>2</v>
      </c>
      <c r="AP314" s="15">
        <v>9</v>
      </c>
      <c r="AQ314" s="17">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15">
        <f ca="1">COUNTIF(INDIRECT("H"&amp;(ROW()+12*(($AN314-1)*3+$AO314)-ROW())/12+5):INDIRECT("S"&amp;(ROW()+12*(($AN314-1)*3+$AO314)-ROW())/12+5),AQ314)</f>
        <v>0</v>
      </c>
      <c r="AS314" s="17">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15">
        <f ca="1">COUNTIF(INDIRECT("U"&amp;(ROW()+12*(($AN314-1)*3+$AO314)-ROW())/12+5):INDIRECT("AF"&amp;(ROW()+12*(($AN314-1)*3+$AO314)-ROW())/12+5),AS314)</f>
        <v>0</v>
      </c>
      <c r="AU314" s="15">
        <f ca="1">IF(AND(AQ314+AS314&gt;0,AR314+AT314&gt;0),COUNTIF(AU$6:AU313,"&gt;0")+1,0)</f>
        <v>0</v>
      </c>
    </row>
    <row r="315" spans="1:83">
      <c r="AN315" s="15">
        <v>9</v>
      </c>
      <c r="AO315" s="15">
        <v>2</v>
      </c>
      <c r="AP315" s="15">
        <v>10</v>
      </c>
      <c r="AQ315" s="17">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15">
        <f ca="1">COUNTIF(INDIRECT("H"&amp;(ROW()+12*(($AN315-1)*3+$AO315)-ROW())/12+5):INDIRECT("S"&amp;(ROW()+12*(($AN315-1)*3+$AO315)-ROW())/12+5),AQ315)</f>
        <v>0</v>
      </c>
      <c r="AS315" s="17">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15">
        <f ca="1">COUNTIF(INDIRECT("U"&amp;(ROW()+12*(($AN315-1)*3+$AO315)-ROW())/12+5):INDIRECT("AF"&amp;(ROW()+12*(($AN315-1)*3+$AO315)-ROW())/12+5),AS315)</f>
        <v>0</v>
      </c>
      <c r="AU315" s="15">
        <f ca="1">IF(AND(AQ315+AS315&gt;0,AR315+AT315&gt;0),COUNTIF(AU$6:AU314,"&gt;0")+1,0)</f>
        <v>0</v>
      </c>
    </row>
    <row r="316" spans="1:83">
      <c r="AN316" s="15">
        <v>9</v>
      </c>
      <c r="AO316" s="15">
        <v>2</v>
      </c>
      <c r="AP316" s="15">
        <v>11</v>
      </c>
      <c r="AQ316" s="17">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15">
        <f ca="1">COUNTIF(INDIRECT("H"&amp;(ROW()+12*(($AN316-1)*3+$AO316)-ROW())/12+5):INDIRECT("S"&amp;(ROW()+12*(($AN316-1)*3+$AO316)-ROW())/12+5),AQ316)</f>
        <v>0</v>
      </c>
      <c r="AS316" s="17">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15">
        <f ca="1">COUNTIF(INDIRECT("U"&amp;(ROW()+12*(($AN316-1)*3+$AO316)-ROW())/12+5):INDIRECT("AF"&amp;(ROW()+12*(($AN316-1)*3+$AO316)-ROW())/12+5),AS316)</f>
        <v>0</v>
      </c>
      <c r="AU316" s="15">
        <f ca="1">IF(AND(AQ316+AS316&gt;0,AR316+AT316&gt;0),COUNTIF(AU$6:AU315,"&gt;0")+1,0)</f>
        <v>0</v>
      </c>
    </row>
    <row r="317" spans="1:83">
      <c r="AN317" s="15">
        <v>9</v>
      </c>
      <c r="AO317" s="15">
        <v>2</v>
      </c>
      <c r="AP317" s="15">
        <v>12</v>
      </c>
      <c r="AQ317" s="17">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15">
        <f ca="1">COUNTIF(INDIRECT("H"&amp;(ROW()+12*(($AN317-1)*3+$AO317)-ROW())/12+5):INDIRECT("S"&amp;(ROW()+12*(($AN317-1)*3+$AO317)-ROW())/12+5),AQ317)</f>
        <v>0</v>
      </c>
      <c r="AS317" s="17">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15">
        <f ca="1">COUNTIF(INDIRECT("U"&amp;(ROW()+12*(($AN317-1)*3+$AO317)-ROW())/12+5):INDIRECT("AF"&amp;(ROW()+12*(($AN317-1)*3+$AO317)-ROW())/12+5),AS317)</f>
        <v>0</v>
      </c>
      <c r="AU317" s="15">
        <f ca="1">IF(AND(AQ317+AS317&gt;0,AR317+AT317&gt;0),COUNTIF(AU$6:AU316,"&gt;0")+1,0)</f>
        <v>0</v>
      </c>
    </row>
    <row r="318" spans="1:83">
      <c r="AN318" s="15">
        <v>9</v>
      </c>
      <c r="AO318" s="15">
        <v>3</v>
      </c>
      <c r="AP318" s="15">
        <v>1</v>
      </c>
      <c r="AQ318" s="17">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15">
        <f ca="1">COUNTIF(INDIRECT("H"&amp;(ROW()+12*(($AN318-1)*3+$AO318)-ROW())/12+5):INDIRECT("S"&amp;(ROW()+12*(($AN318-1)*3+$AO318)-ROW())/12+5),AQ318)</f>
        <v>0</v>
      </c>
      <c r="AS318" s="17">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15">
        <f ca="1">COUNTIF(INDIRECT("U"&amp;(ROW()+12*(($AN318-1)*3+$AO318)-ROW())/12+5):INDIRECT("AF"&amp;(ROW()+12*(($AN318-1)*3+$AO318)-ROW())/12+5),AS318)</f>
        <v>0</v>
      </c>
      <c r="AU318" s="15">
        <f ca="1">IF(AND(AQ318+AS318&gt;0,AR318+AT318&gt;0),COUNTIF(AU$6:AU317,"&gt;0")+1,0)</f>
        <v>0</v>
      </c>
    </row>
    <row r="319" spans="1:83">
      <c r="AN319" s="15">
        <v>9</v>
      </c>
      <c r="AO319" s="15">
        <v>3</v>
      </c>
      <c r="AP319" s="15">
        <v>2</v>
      </c>
      <c r="AQ319" s="17">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15">
        <f ca="1">COUNTIF(INDIRECT("H"&amp;(ROW()+12*(($AN319-1)*3+$AO319)-ROW())/12+5):INDIRECT("S"&amp;(ROW()+12*(($AN319-1)*3+$AO319)-ROW())/12+5),AQ319)</f>
        <v>0</v>
      </c>
      <c r="AS319" s="17">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15">
        <f ca="1">COUNTIF(INDIRECT("U"&amp;(ROW()+12*(($AN319-1)*3+$AO319)-ROW())/12+5):INDIRECT("AF"&amp;(ROW()+12*(($AN319-1)*3+$AO319)-ROW())/12+5),AS319)</f>
        <v>0</v>
      </c>
      <c r="AU319" s="15">
        <f ca="1">IF(AND(AQ319+AS319&gt;0,AR319+AT319&gt;0),COUNTIF(AU$6:AU318,"&gt;0")+1,0)</f>
        <v>0</v>
      </c>
    </row>
    <row r="320" spans="1:83">
      <c r="AN320" s="15">
        <v>9</v>
      </c>
      <c r="AO320" s="15">
        <v>3</v>
      </c>
      <c r="AP320" s="15">
        <v>3</v>
      </c>
      <c r="AQ320" s="17">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15">
        <f ca="1">COUNTIF(INDIRECT("H"&amp;(ROW()+12*(($AN320-1)*3+$AO320)-ROW())/12+5):INDIRECT("S"&amp;(ROW()+12*(($AN320-1)*3+$AO320)-ROW())/12+5),AQ320)</f>
        <v>0</v>
      </c>
      <c r="AS320" s="17">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15">
        <f ca="1">COUNTIF(INDIRECT("U"&amp;(ROW()+12*(($AN320-1)*3+$AO320)-ROW())/12+5):INDIRECT("AF"&amp;(ROW()+12*(($AN320-1)*3+$AO320)-ROW())/12+5),AS320)</f>
        <v>0</v>
      </c>
      <c r="AU320" s="15">
        <f ca="1">IF(AND(AQ320+AS320&gt;0,AR320+AT320&gt;0),COUNTIF(AU$6:AU319,"&gt;0")+1,0)</f>
        <v>0</v>
      </c>
    </row>
    <row r="321" spans="40:47">
      <c r="AN321" s="15">
        <v>9</v>
      </c>
      <c r="AO321" s="15">
        <v>3</v>
      </c>
      <c r="AP321" s="15">
        <v>4</v>
      </c>
      <c r="AQ321" s="17">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15">
        <f ca="1">COUNTIF(INDIRECT("H"&amp;(ROW()+12*(($AN321-1)*3+$AO321)-ROW())/12+5):INDIRECT("S"&amp;(ROW()+12*(($AN321-1)*3+$AO321)-ROW())/12+5),AQ321)</f>
        <v>0</v>
      </c>
      <c r="AS321" s="17">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15">
        <f ca="1">COUNTIF(INDIRECT("U"&amp;(ROW()+12*(($AN321-1)*3+$AO321)-ROW())/12+5):INDIRECT("AF"&amp;(ROW()+12*(($AN321-1)*3+$AO321)-ROW())/12+5),AS321)</f>
        <v>0</v>
      </c>
      <c r="AU321" s="15">
        <f ca="1">IF(AND(AQ321+AS321&gt;0,AR321+AT321&gt;0),COUNTIF(AU$6:AU320,"&gt;0")+1,0)</f>
        <v>0</v>
      </c>
    </row>
    <row r="322" spans="40:47">
      <c r="AN322" s="15">
        <v>9</v>
      </c>
      <c r="AO322" s="15">
        <v>3</v>
      </c>
      <c r="AP322" s="15">
        <v>5</v>
      </c>
      <c r="AQ322" s="17">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15">
        <f ca="1">COUNTIF(INDIRECT("H"&amp;(ROW()+12*(($AN322-1)*3+$AO322)-ROW())/12+5):INDIRECT("S"&amp;(ROW()+12*(($AN322-1)*3+$AO322)-ROW())/12+5),AQ322)</f>
        <v>0</v>
      </c>
      <c r="AS322" s="17">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15">
        <f ca="1">COUNTIF(INDIRECT("U"&amp;(ROW()+12*(($AN322-1)*3+$AO322)-ROW())/12+5):INDIRECT("AF"&amp;(ROW()+12*(($AN322-1)*3+$AO322)-ROW())/12+5),AS322)</f>
        <v>0</v>
      </c>
      <c r="AU322" s="15">
        <f ca="1">IF(AND(AQ322+AS322&gt;0,AR322+AT322&gt;0),COUNTIF(AU$6:AU321,"&gt;0")+1,0)</f>
        <v>0</v>
      </c>
    </row>
    <row r="323" spans="40:47">
      <c r="AN323" s="15">
        <v>9</v>
      </c>
      <c r="AO323" s="15">
        <v>3</v>
      </c>
      <c r="AP323" s="15">
        <v>6</v>
      </c>
      <c r="AQ323" s="17">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15">
        <f ca="1">COUNTIF(INDIRECT("H"&amp;(ROW()+12*(($AN323-1)*3+$AO323)-ROW())/12+5):INDIRECT("S"&amp;(ROW()+12*(($AN323-1)*3+$AO323)-ROW())/12+5),AQ323)</f>
        <v>0</v>
      </c>
      <c r="AS323" s="17">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15">
        <f ca="1">COUNTIF(INDIRECT("U"&amp;(ROW()+12*(($AN323-1)*3+$AO323)-ROW())/12+5):INDIRECT("AF"&amp;(ROW()+12*(($AN323-1)*3+$AO323)-ROW())/12+5),AS323)</f>
        <v>0</v>
      </c>
      <c r="AU323" s="15">
        <f ca="1">IF(AND(AQ323+AS323&gt;0,AR323+AT323&gt;0),COUNTIF(AU$6:AU322,"&gt;0")+1,0)</f>
        <v>0</v>
      </c>
    </row>
    <row r="324" spans="40:47">
      <c r="AN324" s="15">
        <v>9</v>
      </c>
      <c r="AO324" s="15">
        <v>3</v>
      </c>
      <c r="AP324" s="15">
        <v>7</v>
      </c>
      <c r="AQ324" s="17">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15">
        <f ca="1">COUNTIF(INDIRECT("H"&amp;(ROW()+12*(($AN324-1)*3+$AO324)-ROW())/12+5):INDIRECT("S"&amp;(ROW()+12*(($AN324-1)*3+$AO324)-ROW())/12+5),AQ324)</f>
        <v>0</v>
      </c>
      <c r="AS324" s="17">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15">
        <f ca="1">COUNTIF(INDIRECT("U"&amp;(ROW()+12*(($AN324-1)*3+$AO324)-ROW())/12+5):INDIRECT("AF"&amp;(ROW()+12*(($AN324-1)*3+$AO324)-ROW())/12+5),AS324)</f>
        <v>0</v>
      </c>
      <c r="AU324" s="15">
        <f ca="1">IF(AND(AQ324+AS324&gt;0,AR324+AT324&gt;0),COUNTIF(AU$6:AU323,"&gt;0")+1,0)</f>
        <v>0</v>
      </c>
    </row>
    <row r="325" spans="40:47">
      <c r="AN325" s="15">
        <v>9</v>
      </c>
      <c r="AO325" s="15">
        <v>3</v>
      </c>
      <c r="AP325" s="15">
        <v>8</v>
      </c>
      <c r="AQ325" s="17">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15">
        <f ca="1">COUNTIF(INDIRECT("H"&amp;(ROW()+12*(($AN325-1)*3+$AO325)-ROW())/12+5):INDIRECT("S"&amp;(ROW()+12*(($AN325-1)*3+$AO325)-ROW())/12+5),AQ325)</f>
        <v>0</v>
      </c>
      <c r="AS325" s="17">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15">
        <f ca="1">COUNTIF(INDIRECT("U"&amp;(ROW()+12*(($AN325-1)*3+$AO325)-ROW())/12+5):INDIRECT("AF"&amp;(ROW()+12*(($AN325-1)*3+$AO325)-ROW())/12+5),AS325)</f>
        <v>0</v>
      </c>
      <c r="AU325" s="15">
        <f ca="1">IF(AND(AQ325+AS325&gt;0,AR325+AT325&gt;0),COUNTIF(AU$6:AU324,"&gt;0")+1,0)</f>
        <v>0</v>
      </c>
    </row>
    <row r="326" spans="40:47">
      <c r="AN326" s="15">
        <v>9</v>
      </c>
      <c r="AO326" s="15">
        <v>3</v>
      </c>
      <c r="AP326" s="15">
        <v>9</v>
      </c>
      <c r="AQ326" s="17">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15">
        <f ca="1">COUNTIF(INDIRECT("H"&amp;(ROW()+12*(($AN326-1)*3+$AO326)-ROW())/12+5):INDIRECT("S"&amp;(ROW()+12*(($AN326-1)*3+$AO326)-ROW())/12+5),AQ326)</f>
        <v>0</v>
      </c>
      <c r="AS326" s="17">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15">
        <f ca="1">COUNTIF(INDIRECT("U"&amp;(ROW()+12*(($AN326-1)*3+$AO326)-ROW())/12+5):INDIRECT("AF"&amp;(ROW()+12*(($AN326-1)*3+$AO326)-ROW())/12+5),AS326)</f>
        <v>0</v>
      </c>
      <c r="AU326" s="15">
        <f ca="1">IF(AND(AQ326+AS326&gt;0,AR326+AT326&gt;0),COUNTIF(AU$6:AU325,"&gt;0")+1,0)</f>
        <v>0</v>
      </c>
    </row>
    <row r="327" spans="40:47">
      <c r="AN327" s="15">
        <v>9</v>
      </c>
      <c r="AO327" s="15">
        <v>3</v>
      </c>
      <c r="AP327" s="15">
        <v>10</v>
      </c>
      <c r="AQ327" s="17">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15">
        <f ca="1">COUNTIF(INDIRECT("H"&amp;(ROW()+12*(($AN327-1)*3+$AO327)-ROW())/12+5):INDIRECT("S"&amp;(ROW()+12*(($AN327-1)*3+$AO327)-ROW())/12+5),AQ327)</f>
        <v>0</v>
      </c>
      <c r="AS327" s="17">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15">
        <f ca="1">COUNTIF(INDIRECT("U"&amp;(ROW()+12*(($AN327-1)*3+$AO327)-ROW())/12+5):INDIRECT("AF"&amp;(ROW()+12*(($AN327-1)*3+$AO327)-ROW())/12+5),AS327)</f>
        <v>0</v>
      </c>
      <c r="AU327" s="15">
        <f ca="1">IF(AND(AQ327+AS327&gt;0,AR327+AT327&gt;0),COUNTIF(AU$6:AU326,"&gt;0")+1,0)</f>
        <v>0</v>
      </c>
    </row>
    <row r="328" spans="40:47">
      <c r="AN328" s="15">
        <v>9</v>
      </c>
      <c r="AO328" s="15">
        <v>3</v>
      </c>
      <c r="AP328" s="15">
        <v>11</v>
      </c>
      <c r="AQ328" s="17">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15">
        <f ca="1">COUNTIF(INDIRECT("H"&amp;(ROW()+12*(($AN328-1)*3+$AO328)-ROW())/12+5):INDIRECT("S"&amp;(ROW()+12*(($AN328-1)*3+$AO328)-ROW())/12+5),AQ328)</f>
        <v>0</v>
      </c>
      <c r="AS328" s="17">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15">
        <f ca="1">COUNTIF(INDIRECT("U"&amp;(ROW()+12*(($AN328-1)*3+$AO328)-ROW())/12+5):INDIRECT("AF"&amp;(ROW()+12*(($AN328-1)*3+$AO328)-ROW())/12+5),AS328)</f>
        <v>0</v>
      </c>
      <c r="AU328" s="15">
        <f ca="1">IF(AND(AQ328+AS328&gt;0,AR328+AT328&gt;0),COUNTIF(AU$6:AU327,"&gt;0")+1,0)</f>
        <v>0</v>
      </c>
    </row>
    <row r="329" spans="40:47">
      <c r="AN329" s="306">
        <v>9</v>
      </c>
      <c r="AO329" s="306">
        <v>3</v>
      </c>
      <c r="AP329" s="306">
        <v>12</v>
      </c>
      <c r="AQ329" s="31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306">
        <f ca="1">COUNTIF(INDIRECT("H"&amp;(ROW()+12*(($AN329-1)*3+$AO329)-ROW())/12+5):INDIRECT("S"&amp;(ROW()+12*(($AN329-1)*3+$AO329)-ROW())/12+5),AQ329)</f>
        <v>0</v>
      </c>
      <c r="AS329" s="313">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306">
        <f ca="1">COUNTIF(INDIRECT("U"&amp;(ROW()+12*(($AN329-1)*3+$AO329)-ROW())/12+5):INDIRECT("AF"&amp;(ROW()+12*(($AN329-1)*3+$AO329)-ROW())/12+5),AS329)</f>
        <v>0</v>
      </c>
      <c r="AU329" s="15">
        <f ca="1">IF(AND(AQ329+AS329&gt;0,AR329+AT329&gt;0),COUNTIF(AU$6:AU328,"&gt;0")+1,0)</f>
        <v>0</v>
      </c>
    </row>
    <row r="330" spans="40:47">
      <c r="AN330" s="15">
        <v>10</v>
      </c>
      <c r="AO330" s="15">
        <v>1</v>
      </c>
      <c r="AP330" s="15">
        <v>1</v>
      </c>
      <c r="AQ330" s="17">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15">
        <f ca="1">COUNTIF(INDIRECT("H"&amp;(ROW()+12*(($AN330-1)*3+$AO330)-ROW())/12+5):INDIRECT("S"&amp;(ROW()+12*(($AN330-1)*3+$AO330)-ROW())/12+5),AQ330)</f>
        <v>0</v>
      </c>
      <c r="AS330" s="17">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15">
        <f ca="1">COUNTIF(INDIRECT("U"&amp;(ROW()+12*(($AN330-1)*3+$AO330)-ROW())/12+5):INDIRECT("AF"&amp;(ROW()+12*(($AN330-1)*3+$AO330)-ROW())/12+5),AS330)</f>
        <v>0</v>
      </c>
      <c r="AU330" s="15">
        <f ca="1">IF(AND(AQ330+AS330&gt;0,AR330+AT330&gt;0),COUNTIF(AU$6:AU329,"&gt;0")+1,0)</f>
        <v>0</v>
      </c>
    </row>
    <row r="331" spans="40:47">
      <c r="AN331" s="15">
        <v>10</v>
      </c>
      <c r="AO331" s="15">
        <v>1</v>
      </c>
      <c r="AP331" s="15">
        <v>2</v>
      </c>
      <c r="AQ331" s="17">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15">
        <f ca="1">COUNTIF(INDIRECT("H"&amp;(ROW()+12*(($AN331-1)*3+$AO331)-ROW())/12+5):INDIRECT("S"&amp;(ROW()+12*(($AN331-1)*3+$AO331)-ROW())/12+5),AQ331)</f>
        <v>0</v>
      </c>
      <c r="AS331" s="17">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15">
        <f ca="1">COUNTIF(INDIRECT("U"&amp;(ROW()+12*(($AN331-1)*3+$AO331)-ROW())/12+5):INDIRECT("AF"&amp;(ROW()+12*(($AN331-1)*3+$AO331)-ROW())/12+5),AS331)</f>
        <v>0</v>
      </c>
      <c r="AU331" s="15">
        <f ca="1">IF(AND(AQ331+AS331&gt;0,AR331+AT331&gt;0),COUNTIF(AU$6:AU330,"&gt;0")+1,0)</f>
        <v>0</v>
      </c>
    </row>
    <row r="332" spans="40:47">
      <c r="AN332" s="15">
        <v>10</v>
      </c>
      <c r="AO332" s="15">
        <v>1</v>
      </c>
      <c r="AP332" s="15">
        <v>3</v>
      </c>
      <c r="AQ332" s="17">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15">
        <f ca="1">COUNTIF(INDIRECT("H"&amp;(ROW()+12*(($AN332-1)*3+$AO332)-ROW())/12+5):INDIRECT("S"&amp;(ROW()+12*(($AN332-1)*3+$AO332)-ROW())/12+5),AQ332)</f>
        <v>0</v>
      </c>
      <c r="AS332" s="17">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15">
        <f ca="1">COUNTIF(INDIRECT("U"&amp;(ROW()+12*(($AN332-1)*3+$AO332)-ROW())/12+5):INDIRECT("AF"&amp;(ROW()+12*(($AN332-1)*3+$AO332)-ROW())/12+5),AS332)</f>
        <v>0</v>
      </c>
      <c r="AU332" s="15">
        <f ca="1">IF(AND(AQ332+AS332&gt;0,AR332+AT332&gt;0),COUNTIF(AU$6:AU331,"&gt;0")+1,0)</f>
        <v>0</v>
      </c>
    </row>
    <row r="333" spans="40:47">
      <c r="AN333" s="15">
        <v>10</v>
      </c>
      <c r="AO333" s="15">
        <v>1</v>
      </c>
      <c r="AP333" s="15">
        <v>4</v>
      </c>
      <c r="AQ333" s="17">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15">
        <f ca="1">COUNTIF(INDIRECT("H"&amp;(ROW()+12*(($AN333-1)*3+$AO333)-ROW())/12+5):INDIRECT("S"&amp;(ROW()+12*(($AN333-1)*3+$AO333)-ROW())/12+5),AQ333)</f>
        <v>0</v>
      </c>
      <c r="AS333" s="17">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15">
        <f ca="1">COUNTIF(INDIRECT("U"&amp;(ROW()+12*(($AN333-1)*3+$AO333)-ROW())/12+5):INDIRECT("AF"&amp;(ROW()+12*(($AN333-1)*3+$AO333)-ROW())/12+5),AS333)</f>
        <v>0</v>
      </c>
      <c r="AU333" s="15">
        <f ca="1">IF(AND(AQ333+AS333&gt;0,AR333+AT333&gt;0),COUNTIF(AU$6:AU332,"&gt;0")+1,0)</f>
        <v>0</v>
      </c>
    </row>
    <row r="334" spans="40:47">
      <c r="AN334" s="15">
        <v>10</v>
      </c>
      <c r="AO334" s="15">
        <v>1</v>
      </c>
      <c r="AP334" s="15">
        <v>5</v>
      </c>
      <c r="AQ334" s="17">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15">
        <f ca="1">COUNTIF(INDIRECT("H"&amp;(ROW()+12*(($AN334-1)*3+$AO334)-ROW())/12+5):INDIRECT("S"&amp;(ROW()+12*(($AN334-1)*3+$AO334)-ROW())/12+5),AQ334)</f>
        <v>0</v>
      </c>
      <c r="AS334" s="17">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15">
        <f ca="1">COUNTIF(INDIRECT("U"&amp;(ROW()+12*(($AN334-1)*3+$AO334)-ROW())/12+5):INDIRECT("AF"&amp;(ROW()+12*(($AN334-1)*3+$AO334)-ROW())/12+5),AS334)</f>
        <v>0</v>
      </c>
      <c r="AU334" s="15">
        <f ca="1">IF(AND(AQ334+AS334&gt;0,AR334+AT334&gt;0),COUNTIF(AU$6:AU333,"&gt;0")+1,0)</f>
        <v>0</v>
      </c>
    </row>
    <row r="335" spans="40:47">
      <c r="AN335" s="15">
        <v>10</v>
      </c>
      <c r="AO335" s="15">
        <v>1</v>
      </c>
      <c r="AP335" s="15">
        <v>6</v>
      </c>
      <c r="AQ335" s="17">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15">
        <f ca="1">COUNTIF(INDIRECT("H"&amp;(ROW()+12*(($AN335-1)*3+$AO335)-ROW())/12+5):INDIRECT("S"&amp;(ROW()+12*(($AN335-1)*3+$AO335)-ROW())/12+5),AQ335)</f>
        <v>0</v>
      </c>
      <c r="AS335" s="17">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15">
        <f ca="1">COUNTIF(INDIRECT("U"&amp;(ROW()+12*(($AN335-1)*3+$AO335)-ROW())/12+5):INDIRECT("AF"&amp;(ROW()+12*(($AN335-1)*3+$AO335)-ROW())/12+5),AS335)</f>
        <v>0</v>
      </c>
      <c r="AU335" s="15">
        <f ca="1">IF(AND(AQ335+AS335&gt;0,AR335+AT335&gt;0),COUNTIF(AU$6:AU334,"&gt;0")+1,0)</f>
        <v>0</v>
      </c>
    </row>
    <row r="336" spans="40:47">
      <c r="AN336" s="15">
        <v>10</v>
      </c>
      <c r="AO336" s="15">
        <v>1</v>
      </c>
      <c r="AP336" s="15">
        <v>7</v>
      </c>
      <c r="AQ336" s="17">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15">
        <f ca="1">COUNTIF(INDIRECT("H"&amp;(ROW()+12*(($AN336-1)*3+$AO336)-ROW())/12+5):INDIRECT("S"&amp;(ROW()+12*(($AN336-1)*3+$AO336)-ROW())/12+5),AQ336)</f>
        <v>0</v>
      </c>
      <c r="AS336" s="17">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15">
        <f ca="1">COUNTIF(INDIRECT("U"&amp;(ROW()+12*(($AN336-1)*3+$AO336)-ROW())/12+5):INDIRECT("AF"&amp;(ROW()+12*(($AN336-1)*3+$AO336)-ROW())/12+5),AS336)</f>
        <v>0</v>
      </c>
      <c r="AU336" s="15">
        <f ca="1">IF(AND(AQ336+AS336&gt;0,AR336+AT336&gt;0),COUNTIF(AU$6:AU335,"&gt;0")+1,0)</f>
        <v>0</v>
      </c>
    </row>
    <row r="337" spans="40:47">
      <c r="AN337" s="15">
        <v>10</v>
      </c>
      <c r="AO337" s="15">
        <v>1</v>
      </c>
      <c r="AP337" s="15">
        <v>8</v>
      </c>
      <c r="AQ337" s="17">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15">
        <f ca="1">COUNTIF(INDIRECT("H"&amp;(ROW()+12*(($AN337-1)*3+$AO337)-ROW())/12+5):INDIRECT("S"&amp;(ROW()+12*(($AN337-1)*3+$AO337)-ROW())/12+5),AQ337)</f>
        <v>0</v>
      </c>
      <c r="AS337" s="17">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15">
        <f ca="1">COUNTIF(INDIRECT("U"&amp;(ROW()+12*(($AN337-1)*3+$AO337)-ROW())/12+5):INDIRECT("AF"&amp;(ROW()+12*(($AN337-1)*3+$AO337)-ROW())/12+5),AS337)</f>
        <v>0</v>
      </c>
      <c r="AU337" s="15">
        <f ca="1">IF(AND(AQ337+AS337&gt;0,AR337+AT337&gt;0),COUNTIF(AU$6:AU336,"&gt;0")+1,0)</f>
        <v>0</v>
      </c>
    </row>
    <row r="338" spans="40:47">
      <c r="AN338" s="15">
        <v>10</v>
      </c>
      <c r="AO338" s="15">
        <v>1</v>
      </c>
      <c r="AP338" s="15">
        <v>9</v>
      </c>
      <c r="AQ338" s="17">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15">
        <f ca="1">COUNTIF(INDIRECT("H"&amp;(ROW()+12*(($AN338-1)*3+$AO338)-ROW())/12+5):INDIRECT("S"&amp;(ROW()+12*(($AN338-1)*3+$AO338)-ROW())/12+5),AQ338)</f>
        <v>0</v>
      </c>
      <c r="AS338" s="17">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15">
        <f ca="1">COUNTIF(INDIRECT("U"&amp;(ROW()+12*(($AN338-1)*3+$AO338)-ROW())/12+5):INDIRECT("AF"&amp;(ROW()+12*(($AN338-1)*3+$AO338)-ROW())/12+5),AS338)</f>
        <v>0</v>
      </c>
      <c r="AU338" s="15">
        <f ca="1">IF(AND(AQ338+AS338&gt;0,AR338+AT338&gt;0),COUNTIF(AU$6:AU337,"&gt;0")+1,0)</f>
        <v>0</v>
      </c>
    </row>
    <row r="339" spans="40:47">
      <c r="AN339" s="15">
        <v>10</v>
      </c>
      <c r="AO339" s="15">
        <v>1</v>
      </c>
      <c r="AP339" s="15">
        <v>10</v>
      </c>
      <c r="AQ339" s="17">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15">
        <f ca="1">COUNTIF(INDIRECT("H"&amp;(ROW()+12*(($AN339-1)*3+$AO339)-ROW())/12+5):INDIRECT("S"&amp;(ROW()+12*(($AN339-1)*3+$AO339)-ROW())/12+5),AQ339)</f>
        <v>0</v>
      </c>
      <c r="AS339" s="17">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15">
        <f ca="1">COUNTIF(INDIRECT("U"&amp;(ROW()+12*(($AN339-1)*3+$AO339)-ROW())/12+5):INDIRECT("AF"&amp;(ROW()+12*(($AN339-1)*3+$AO339)-ROW())/12+5),AS339)</f>
        <v>0</v>
      </c>
      <c r="AU339" s="15">
        <f ca="1">IF(AND(AQ339+AS339&gt;0,AR339+AT339&gt;0),COUNTIF(AU$6:AU338,"&gt;0")+1,0)</f>
        <v>0</v>
      </c>
    </row>
    <row r="340" spans="40:47">
      <c r="AN340" s="15">
        <v>10</v>
      </c>
      <c r="AO340" s="15">
        <v>1</v>
      </c>
      <c r="AP340" s="15">
        <v>11</v>
      </c>
      <c r="AQ340" s="17">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15">
        <f ca="1">COUNTIF(INDIRECT("H"&amp;(ROW()+12*(($AN340-1)*3+$AO340)-ROW())/12+5):INDIRECT("S"&amp;(ROW()+12*(($AN340-1)*3+$AO340)-ROW())/12+5),AQ340)</f>
        <v>0</v>
      </c>
      <c r="AS340" s="17">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15">
        <f ca="1">COUNTIF(INDIRECT("U"&amp;(ROW()+12*(($AN340-1)*3+$AO340)-ROW())/12+5):INDIRECT("AF"&amp;(ROW()+12*(($AN340-1)*3+$AO340)-ROW())/12+5),AS340)</f>
        <v>0</v>
      </c>
      <c r="AU340" s="15">
        <f ca="1">IF(AND(AQ340+AS340&gt;0,AR340+AT340&gt;0),COUNTIF(AU$6:AU339,"&gt;0")+1,0)</f>
        <v>0</v>
      </c>
    </row>
    <row r="341" spans="40:47">
      <c r="AN341" s="15">
        <v>10</v>
      </c>
      <c r="AO341" s="15">
        <v>1</v>
      </c>
      <c r="AP341" s="15">
        <v>12</v>
      </c>
      <c r="AQ341" s="17">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15">
        <f ca="1">COUNTIF(INDIRECT("H"&amp;(ROW()+12*(($AN341-1)*3+$AO341)-ROW())/12+5):INDIRECT("S"&amp;(ROW()+12*(($AN341-1)*3+$AO341)-ROW())/12+5),AQ341)</f>
        <v>0</v>
      </c>
      <c r="AS341" s="17">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15">
        <f ca="1">COUNTIF(INDIRECT("U"&amp;(ROW()+12*(($AN341-1)*3+$AO341)-ROW())/12+5):INDIRECT("AF"&amp;(ROW()+12*(($AN341-1)*3+$AO341)-ROW())/12+5),AS341)</f>
        <v>0</v>
      </c>
      <c r="AU341" s="15">
        <f ca="1">IF(AND(AQ341+AS341&gt;0,AR341+AT341&gt;0),COUNTIF(AU$6:AU340,"&gt;0")+1,0)</f>
        <v>0</v>
      </c>
    </row>
    <row r="342" spans="40:47">
      <c r="AN342" s="15">
        <v>10</v>
      </c>
      <c r="AO342" s="15">
        <v>2</v>
      </c>
      <c r="AP342" s="15">
        <v>1</v>
      </c>
      <c r="AQ342" s="17">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15">
        <f ca="1">COUNTIF(INDIRECT("H"&amp;(ROW()+12*(($AN342-1)*3+$AO342)-ROW())/12+5):INDIRECT("S"&amp;(ROW()+12*(($AN342-1)*3+$AO342)-ROW())/12+5),AQ342)</f>
        <v>0</v>
      </c>
      <c r="AS342" s="17">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15">
        <f ca="1">COUNTIF(INDIRECT("U"&amp;(ROW()+12*(($AN342-1)*3+$AO342)-ROW())/12+5):INDIRECT("AF"&amp;(ROW()+12*(($AN342-1)*3+$AO342)-ROW())/12+5),AS342)</f>
        <v>0</v>
      </c>
      <c r="AU342" s="15">
        <f ca="1">IF(AND(AQ342+AS342&gt;0,AR342+AT342&gt;0),COUNTIF(AU$6:AU341,"&gt;0")+1,0)</f>
        <v>0</v>
      </c>
    </row>
    <row r="343" spans="40:47">
      <c r="AN343" s="15">
        <v>10</v>
      </c>
      <c r="AO343" s="15">
        <v>2</v>
      </c>
      <c r="AP343" s="15">
        <v>2</v>
      </c>
      <c r="AQ343" s="17">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15">
        <f ca="1">COUNTIF(INDIRECT("H"&amp;(ROW()+12*(($AN343-1)*3+$AO343)-ROW())/12+5):INDIRECT("S"&amp;(ROW()+12*(($AN343-1)*3+$AO343)-ROW())/12+5),AQ343)</f>
        <v>0</v>
      </c>
      <c r="AS343" s="17">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15">
        <f ca="1">COUNTIF(INDIRECT("U"&amp;(ROW()+12*(($AN343-1)*3+$AO343)-ROW())/12+5):INDIRECT("AF"&amp;(ROW()+12*(($AN343-1)*3+$AO343)-ROW())/12+5),AS343)</f>
        <v>0</v>
      </c>
      <c r="AU343" s="15">
        <f ca="1">IF(AND(AQ343+AS343&gt;0,AR343+AT343&gt;0),COUNTIF(AU$6:AU342,"&gt;0")+1,0)</f>
        <v>0</v>
      </c>
    </row>
    <row r="344" spans="40:47">
      <c r="AN344" s="15">
        <v>10</v>
      </c>
      <c r="AO344" s="15">
        <v>2</v>
      </c>
      <c r="AP344" s="15">
        <v>3</v>
      </c>
      <c r="AQ344" s="17">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15">
        <f ca="1">COUNTIF(INDIRECT("H"&amp;(ROW()+12*(($AN344-1)*3+$AO344)-ROW())/12+5):INDIRECT("S"&amp;(ROW()+12*(($AN344-1)*3+$AO344)-ROW())/12+5),AQ344)</f>
        <v>0</v>
      </c>
      <c r="AS344" s="17">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15">
        <f ca="1">COUNTIF(INDIRECT("U"&amp;(ROW()+12*(($AN344-1)*3+$AO344)-ROW())/12+5):INDIRECT("AF"&amp;(ROW()+12*(($AN344-1)*3+$AO344)-ROW())/12+5),AS344)</f>
        <v>0</v>
      </c>
      <c r="AU344" s="15">
        <f ca="1">IF(AND(AQ344+AS344&gt;0,AR344+AT344&gt;0),COUNTIF(AU$6:AU343,"&gt;0")+1,0)</f>
        <v>0</v>
      </c>
    </row>
    <row r="345" spans="40:47">
      <c r="AN345" s="15">
        <v>10</v>
      </c>
      <c r="AO345" s="15">
        <v>2</v>
      </c>
      <c r="AP345" s="15">
        <v>4</v>
      </c>
      <c r="AQ345" s="17">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15">
        <f ca="1">COUNTIF(INDIRECT("H"&amp;(ROW()+12*(($AN345-1)*3+$AO345)-ROW())/12+5):INDIRECT("S"&amp;(ROW()+12*(($AN345-1)*3+$AO345)-ROW())/12+5),AQ345)</f>
        <v>0</v>
      </c>
      <c r="AS345" s="17">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15">
        <f ca="1">COUNTIF(INDIRECT("U"&amp;(ROW()+12*(($AN345-1)*3+$AO345)-ROW())/12+5):INDIRECT("AF"&amp;(ROW()+12*(($AN345-1)*3+$AO345)-ROW())/12+5),AS345)</f>
        <v>0</v>
      </c>
      <c r="AU345" s="15">
        <f ca="1">IF(AND(AQ345+AS345&gt;0,AR345+AT345&gt;0),COUNTIF(AU$6:AU344,"&gt;0")+1,0)</f>
        <v>0</v>
      </c>
    </row>
    <row r="346" spans="40:47">
      <c r="AN346" s="15">
        <v>10</v>
      </c>
      <c r="AO346" s="15">
        <v>2</v>
      </c>
      <c r="AP346" s="15">
        <v>5</v>
      </c>
      <c r="AQ346" s="17">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15">
        <f ca="1">COUNTIF(INDIRECT("H"&amp;(ROW()+12*(($AN346-1)*3+$AO346)-ROW())/12+5):INDIRECT("S"&amp;(ROW()+12*(($AN346-1)*3+$AO346)-ROW())/12+5),AQ346)</f>
        <v>0</v>
      </c>
      <c r="AS346" s="17">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15">
        <f ca="1">COUNTIF(INDIRECT("U"&amp;(ROW()+12*(($AN346-1)*3+$AO346)-ROW())/12+5):INDIRECT("AF"&amp;(ROW()+12*(($AN346-1)*3+$AO346)-ROW())/12+5),AS346)</f>
        <v>0</v>
      </c>
      <c r="AU346" s="15">
        <f ca="1">IF(AND(AQ346+AS346&gt;0,AR346+AT346&gt;0),COUNTIF(AU$6:AU345,"&gt;0")+1,0)</f>
        <v>0</v>
      </c>
    </row>
    <row r="347" spans="40:47">
      <c r="AN347" s="15">
        <v>10</v>
      </c>
      <c r="AO347" s="15">
        <v>2</v>
      </c>
      <c r="AP347" s="15">
        <v>6</v>
      </c>
      <c r="AQ347" s="17">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15">
        <f ca="1">COUNTIF(INDIRECT("H"&amp;(ROW()+12*(($AN347-1)*3+$AO347)-ROW())/12+5):INDIRECT("S"&amp;(ROW()+12*(($AN347-1)*3+$AO347)-ROW())/12+5),AQ347)</f>
        <v>0</v>
      </c>
      <c r="AS347" s="17">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15">
        <f ca="1">COUNTIF(INDIRECT("U"&amp;(ROW()+12*(($AN347-1)*3+$AO347)-ROW())/12+5):INDIRECT("AF"&amp;(ROW()+12*(($AN347-1)*3+$AO347)-ROW())/12+5),AS347)</f>
        <v>0</v>
      </c>
      <c r="AU347" s="15">
        <f ca="1">IF(AND(AQ347+AS347&gt;0,AR347+AT347&gt;0),COUNTIF(AU$6:AU346,"&gt;0")+1,0)</f>
        <v>0</v>
      </c>
    </row>
    <row r="348" spans="40:47">
      <c r="AN348" s="15">
        <v>10</v>
      </c>
      <c r="AO348" s="15">
        <v>2</v>
      </c>
      <c r="AP348" s="15">
        <v>7</v>
      </c>
      <c r="AQ348" s="17">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15">
        <f ca="1">COUNTIF(INDIRECT("H"&amp;(ROW()+12*(($AN348-1)*3+$AO348)-ROW())/12+5):INDIRECT("S"&amp;(ROW()+12*(($AN348-1)*3+$AO348)-ROW())/12+5),AQ348)</f>
        <v>0</v>
      </c>
      <c r="AS348" s="17">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15">
        <f ca="1">COUNTIF(INDIRECT("U"&amp;(ROW()+12*(($AN348-1)*3+$AO348)-ROW())/12+5):INDIRECT("AF"&amp;(ROW()+12*(($AN348-1)*3+$AO348)-ROW())/12+5),AS348)</f>
        <v>0</v>
      </c>
      <c r="AU348" s="15">
        <f ca="1">IF(AND(AQ348+AS348&gt;0,AR348+AT348&gt;0),COUNTIF(AU$6:AU347,"&gt;0")+1,0)</f>
        <v>0</v>
      </c>
    </row>
    <row r="349" spans="40:47">
      <c r="AN349" s="15">
        <v>10</v>
      </c>
      <c r="AO349" s="15">
        <v>2</v>
      </c>
      <c r="AP349" s="15">
        <v>8</v>
      </c>
      <c r="AQ349" s="17">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15">
        <f ca="1">COUNTIF(INDIRECT("H"&amp;(ROW()+12*(($AN349-1)*3+$AO349)-ROW())/12+5):INDIRECT("S"&amp;(ROW()+12*(($AN349-1)*3+$AO349)-ROW())/12+5),AQ349)</f>
        <v>0</v>
      </c>
      <c r="AS349" s="17">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15">
        <f ca="1">COUNTIF(INDIRECT("U"&amp;(ROW()+12*(($AN349-1)*3+$AO349)-ROW())/12+5):INDIRECT("AF"&amp;(ROW()+12*(($AN349-1)*3+$AO349)-ROW())/12+5),AS349)</f>
        <v>0</v>
      </c>
      <c r="AU349" s="15">
        <f ca="1">IF(AND(AQ349+AS349&gt;0,AR349+AT349&gt;0),COUNTIF(AU$6:AU348,"&gt;0")+1,0)</f>
        <v>0</v>
      </c>
    </row>
    <row r="350" spans="40:47">
      <c r="AN350" s="15">
        <v>10</v>
      </c>
      <c r="AO350" s="15">
        <v>2</v>
      </c>
      <c r="AP350" s="15">
        <v>9</v>
      </c>
      <c r="AQ350" s="17">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15">
        <f ca="1">COUNTIF(INDIRECT("H"&amp;(ROW()+12*(($AN350-1)*3+$AO350)-ROW())/12+5):INDIRECT("S"&amp;(ROW()+12*(($AN350-1)*3+$AO350)-ROW())/12+5),AQ350)</f>
        <v>0</v>
      </c>
      <c r="AS350" s="17">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15">
        <f ca="1">COUNTIF(INDIRECT("U"&amp;(ROW()+12*(($AN350-1)*3+$AO350)-ROW())/12+5):INDIRECT("AF"&amp;(ROW()+12*(($AN350-1)*3+$AO350)-ROW())/12+5),AS350)</f>
        <v>0</v>
      </c>
      <c r="AU350" s="15">
        <f ca="1">IF(AND(AQ350+AS350&gt;0,AR350+AT350&gt;0),COUNTIF(AU$6:AU349,"&gt;0")+1,0)</f>
        <v>0</v>
      </c>
    </row>
    <row r="351" spans="40:47">
      <c r="AN351" s="15">
        <v>10</v>
      </c>
      <c r="AO351" s="15">
        <v>2</v>
      </c>
      <c r="AP351" s="15">
        <v>10</v>
      </c>
      <c r="AQ351" s="17">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15">
        <f ca="1">COUNTIF(INDIRECT("H"&amp;(ROW()+12*(($AN351-1)*3+$AO351)-ROW())/12+5):INDIRECT("S"&amp;(ROW()+12*(($AN351-1)*3+$AO351)-ROW())/12+5),AQ351)</f>
        <v>0</v>
      </c>
      <c r="AS351" s="17">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15">
        <f ca="1">COUNTIF(INDIRECT("U"&amp;(ROW()+12*(($AN351-1)*3+$AO351)-ROW())/12+5):INDIRECT("AF"&amp;(ROW()+12*(($AN351-1)*3+$AO351)-ROW())/12+5),AS351)</f>
        <v>0</v>
      </c>
      <c r="AU351" s="15">
        <f ca="1">IF(AND(AQ351+AS351&gt;0,AR351+AT351&gt;0),COUNTIF(AU$6:AU350,"&gt;0")+1,0)</f>
        <v>0</v>
      </c>
    </row>
    <row r="352" spans="40:47">
      <c r="AN352" s="15">
        <v>10</v>
      </c>
      <c r="AO352" s="15">
        <v>2</v>
      </c>
      <c r="AP352" s="15">
        <v>11</v>
      </c>
      <c r="AQ352" s="17">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15">
        <f ca="1">COUNTIF(INDIRECT("H"&amp;(ROW()+12*(($AN352-1)*3+$AO352)-ROW())/12+5):INDIRECT("S"&amp;(ROW()+12*(($AN352-1)*3+$AO352)-ROW())/12+5),AQ352)</f>
        <v>0</v>
      </c>
      <c r="AS352" s="17">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15">
        <f ca="1">COUNTIF(INDIRECT("U"&amp;(ROW()+12*(($AN352-1)*3+$AO352)-ROW())/12+5):INDIRECT("AF"&amp;(ROW()+12*(($AN352-1)*3+$AO352)-ROW())/12+5),AS352)</f>
        <v>0</v>
      </c>
      <c r="AU352" s="15">
        <f ca="1">IF(AND(AQ352+AS352&gt;0,AR352+AT352&gt;0),COUNTIF(AU$6:AU351,"&gt;0")+1,0)</f>
        <v>0</v>
      </c>
    </row>
    <row r="353" spans="40:47">
      <c r="AN353" s="15">
        <v>10</v>
      </c>
      <c r="AO353" s="15">
        <v>2</v>
      </c>
      <c r="AP353" s="15">
        <v>12</v>
      </c>
      <c r="AQ353" s="17">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15">
        <f ca="1">COUNTIF(INDIRECT("H"&amp;(ROW()+12*(($AN353-1)*3+$AO353)-ROW())/12+5):INDIRECT("S"&amp;(ROW()+12*(($AN353-1)*3+$AO353)-ROW())/12+5),AQ353)</f>
        <v>0</v>
      </c>
      <c r="AS353" s="17">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15">
        <f ca="1">COUNTIF(INDIRECT("U"&amp;(ROW()+12*(($AN353-1)*3+$AO353)-ROW())/12+5):INDIRECT("AF"&amp;(ROW()+12*(($AN353-1)*3+$AO353)-ROW())/12+5),AS353)</f>
        <v>0</v>
      </c>
      <c r="AU353" s="15">
        <f ca="1">IF(AND(AQ353+AS353&gt;0,AR353+AT353&gt;0),COUNTIF(AU$6:AU352,"&gt;0")+1,0)</f>
        <v>0</v>
      </c>
    </row>
    <row r="354" spans="40:47">
      <c r="AN354" s="15">
        <v>10</v>
      </c>
      <c r="AO354" s="15">
        <v>3</v>
      </c>
      <c r="AP354" s="15">
        <v>1</v>
      </c>
      <c r="AQ354" s="17">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15">
        <f ca="1">COUNTIF(INDIRECT("H"&amp;(ROW()+12*(($AN354-1)*3+$AO354)-ROW())/12+5):INDIRECT("S"&amp;(ROW()+12*(($AN354-1)*3+$AO354)-ROW())/12+5),AQ354)</f>
        <v>0</v>
      </c>
      <c r="AS354" s="17">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15">
        <f ca="1">COUNTIF(INDIRECT("U"&amp;(ROW()+12*(($AN354-1)*3+$AO354)-ROW())/12+5):INDIRECT("AF"&amp;(ROW()+12*(($AN354-1)*3+$AO354)-ROW())/12+5),AS354)</f>
        <v>0</v>
      </c>
      <c r="AU354" s="15">
        <f ca="1">IF(AND(AQ354+AS354&gt;0,AR354+AT354&gt;0),COUNTIF(AU$6:AU353,"&gt;0")+1,0)</f>
        <v>0</v>
      </c>
    </row>
    <row r="355" spans="40:47">
      <c r="AN355" s="15">
        <v>10</v>
      </c>
      <c r="AO355" s="15">
        <v>3</v>
      </c>
      <c r="AP355" s="15">
        <v>2</v>
      </c>
      <c r="AQ355" s="17">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15">
        <f ca="1">COUNTIF(INDIRECT("H"&amp;(ROW()+12*(($AN355-1)*3+$AO355)-ROW())/12+5):INDIRECT("S"&amp;(ROW()+12*(($AN355-1)*3+$AO355)-ROW())/12+5),AQ355)</f>
        <v>0</v>
      </c>
      <c r="AS355" s="17">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15">
        <f ca="1">COUNTIF(INDIRECT("U"&amp;(ROW()+12*(($AN355-1)*3+$AO355)-ROW())/12+5):INDIRECT("AF"&amp;(ROW()+12*(($AN355-1)*3+$AO355)-ROW())/12+5),AS355)</f>
        <v>0</v>
      </c>
      <c r="AU355" s="15">
        <f ca="1">IF(AND(AQ355+AS355&gt;0,AR355+AT355&gt;0),COUNTIF(AU$6:AU354,"&gt;0")+1,0)</f>
        <v>0</v>
      </c>
    </row>
    <row r="356" spans="40:47">
      <c r="AN356" s="15">
        <v>10</v>
      </c>
      <c r="AO356" s="15">
        <v>3</v>
      </c>
      <c r="AP356" s="15">
        <v>3</v>
      </c>
      <c r="AQ356" s="17">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15">
        <f ca="1">COUNTIF(INDIRECT("H"&amp;(ROW()+12*(($AN356-1)*3+$AO356)-ROW())/12+5):INDIRECT("S"&amp;(ROW()+12*(($AN356-1)*3+$AO356)-ROW())/12+5),AQ356)</f>
        <v>0</v>
      </c>
      <c r="AS356" s="17">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15">
        <f ca="1">COUNTIF(INDIRECT("U"&amp;(ROW()+12*(($AN356-1)*3+$AO356)-ROW())/12+5):INDIRECT("AF"&amp;(ROW()+12*(($AN356-1)*3+$AO356)-ROW())/12+5),AS356)</f>
        <v>0</v>
      </c>
      <c r="AU356" s="15">
        <f ca="1">IF(AND(AQ356+AS356&gt;0,AR356+AT356&gt;0),COUNTIF(AU$6:AU355,"&gt;0")+1,0)</f>
        <v>0</v>
      </c>
    </row>
    <row r="357" spans="40:47">
      <c r="AN357" s="15">
        <v>10</v>
      </c>
      <c r="AO357" s="15">
        <v>3</v>
      </c>
      <c r="AP357" s="15">
        <v>4</v>
      </c>
      <c r="AQ357" s="17">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15">
        <f ca="1">COUNTIF(INDIRECT("H"&amp;(ROW()+12*(($AN357-1)*3+$AO357)-ROW())/12+5):INDIRECT("S"&amp;(ROW()+12*(($AN357-1)*3+$AO357)-ROW())/12+5),AQ357)</f>
        <v>0</v>
      </c>
      <c r="AS357" s="17">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15">
        <f ca="1">COUNTIF(INDIRECT("U"&amp;(ROW()+12*(($AN357-1)*3+$AO357)-ROW())/12+5):INDIRECT("AF"&amp;(ROW()+12*(($AN357-1)*3+$AO357)-ROW())/12+5),AS357)</f>
        <v>0</v>
      </c>
      <c r="AU357" s="15">
        <f ca="1">IF(AND(AQ357+AS357&gt;0,AR357+AT357&gt;0),COUNTIF(AU$6:AU356,"&gt;0")+1,0)</f>
        <v>0</v>
      </c>
    </row>
    <row r="358" spans="40:47">
      <c r="AN358" s="15">
        <v>10</v>
      </c>
      <c r="AO358" s="15">
        <v>3</v>
      </c>
      <c r="AP358" s="15">
        <v>5</v>
      </c>
      <c r="AQ358" s="17">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15">
        <f ca="1">COUNTIF(INDIRECT("H"&amp;(ROW()+12*(($AN358-1)*3+$AO358)-ROW())/12+5):INDIRECT("S"&amp;(ROW()+12*(($AN358-1)*3+$AO358)-ROW())/12+5),AQ358)</f>
        <v>0</v>
      </c>
      <c r="AS358" s="17">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15">
        <f ca="1">COUNTIF(INDIRECT("U"&amp;(ROW()+12*(($AN358-1)*3+$AO358)-ROW())/12+5):INDIRECT("AF"&amp;(ROW()+12*(($AN358-1)*3+$AO358)-ROW())/12+5),AS358)</f>
        <v>0</v>
      </c>
      <c r="AU358" s="15">
        <f ca="1">IF(AND(AQ358+AS358&gt;0,AR358+AT358&gt;0),COUNTIF(AU$6:AU357,"&gt;0")+1,0)</f>
        <v>0</v>
      </c>
    </row>
    <row r="359" spans="40:47">
      <c r="AN359" s="15">
        <v>10</v>
      </c>
      <c r="AO359" s="15">
        <v>3</v>
      </c>
      <c r="AP359" s="15">
        <v>6</v>
      </c>
      <c r="AQ359" s="17">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15">
        <f ca="1">COUNTIF(INDIRECT("H"&amp;(ROW()+12*(($AN359-1)*3+$AO359)-ROW())/12+5):INDIRECT("S"&amp;(ROW()+12*(($AN359-1)*3+$AO359)-ROW())/12+5),AQ359)</f>
        <v>0</v>
      </c>
      <c r="AS359" s="17">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15">
        <f ca="1">COUNTIF(INDIRECT("U"&amp;(ROW()+12*(($AN359-1)*3+$AO359)-ROW())/12+5):INDIRECT("AF"&amp;(ROW()+12*(($AN359-1)*3+$AO359)-ROW())/12+5),AS359)</f>
        <v>0</v>
      </c>
      <c r="AU359" s="15">
        <f ca="1">IF(AND(AQ359+AS359&gt;0,AR359+AT359&gt;0),COUNTIF(AU$6:AU358,"&gt;0")+1,0)</f>
        <v>0</v>
      </c>
    </row>
    <row r="360" spans="40:47">
      <c r="AN360" s="15">
        <v>10</v>
      </c>
      <c r="AO360" s="15">
        <v>3</v>
      </c>
      <c r="AP360" s="15">
        <v>7</v>
      </c>
      <c r="AQ360" s="17">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15">
        <f ca="1">COUNTIF(INDIRECT("H"&amp;(ROW()+12*(($AN360-1)*3+$AO360)-ROW())/12+5):INDIRECT("S"&amp;(ROW()+12*(($AN360-1)*3+$AO360)-ROW())/12+5),AQ360)</f>
        <v>0</v>
      </c>
      <c r="AS360" s="17">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15">
        <f ca="1">COUNTIF(INDIRECT("U"&amp;(ROW()+12*(($AN360-1)*3+$AO360)-ROW())/12+5):INDIRECT("AF"&amp;(ROW()+12*(($AN360-1)*3+$AO360)-ROW())/12+5),AS360)</f>
        <v>0</v>
      </c>
      <c r="AU360" s="15">
        <f ca="1">IF(AND(AQ360+AS360&gt;0,AR360+AT360&gt;0),COUNTIF(AU$6:AU359,"&gt;0")+1,0)</f>
        <v>0</v>
      </c>
    </row>
    <row r="361" spans="40:47">
      <c r="AN361" s="15">
        <v>10</v>
      </c>
      <c r="AO361" s="15">
        <v>3</v>
      </c>
      <c r="AP361" s="15">
        <v>8</v>
      </c>
      <c r="AQ361" s="17">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15">
        <f ca="1">COUNTIF(INDIRECT("H"&amp;(ROW()+12*(($AN361-1)*3+$AO361)-ROW())/12+5):INDIRECT("S"&amp;(ROW()+12*(($AN361-1)*3+$AO361)-ROW())/12+5),AQ361)</f>
        <v>0</v>
      </c>
      <c r="AS361" s="17">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15">
        <f ca="1">COUNTIF(INDIRECT("U"&amp;(ROW()+12*(($AN361-1)*3+$AO361)-ROW())/12+5):INDIRECT("AF"&amp;(ROW()+12*(($AN361-1)*3+$AO361)-ROW())/12+5),AS361)</f>
        <v>0</v>
      </c>
      <c r="AU361" s="15">
        <f ca="1">IF(AND(AQ361+AS361&gt;0,AR361+AT361&gt;0),COUNTIF(AU$6:AU360,"&gt;0")+1,0)</f>
        <v>0</v>
      </c>
    </row>
    <row r="362" spans="40:47">
      <c r="AN362" s="15">
        <v>10</v>
      </c>
      <c r="AO362" s="15">
        <v>3</v>
      </c>
      <c r="AP362" s="15">
        <v>9</v>
      </c>
      <c r="AQ362" s="17">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15">
        <f ca="1">COUNTIF(INDIRECT("H"&amp;(ROW()+12*(($AN362-1)*3+$AO362)-ROW())/12+5):INDIRECT("S"&amp;(ROW()+12*(($AN362-1)*3+$AO362)-ROW())/12+5),AQ362)</f>
        <v>0</v>
      </c>
      <c r="AS362" s="17">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15">
        <f ca="1">COUNTIF(INDIRECT("U"&amp;(ROW()+12*(($AN362-1)*3+$AO362)-ROW())/12+5):INDIRECT("AF"&amp;(ROW()+12*(($AN362-1)*3+$AO362)-ROW())/12+5),AS362)</f>
        <v>0</v>
      </c>
      <c r="AU362" s="15">
        <f ca="1">IF(AND(AQ362+AS362&gt;0,AR362+AT362&gt;0),COUNTIF(AU$6:AU361,"&gt;0")+1,0)</f>
        <v>0</v>
      </c>
    </row>
    <row r="363" spans="40:47">
      <c r="AN363" s="15">
        <v>10</v>
      </c>
      <c r="AO363" s="15">
        <v>3</v>
      </c>
      <c r="AP363" s="15">
        <v>10</v>
      </c>
      <c r="AQ363" s="17">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15">
        <f ca="1">COUNTIF(INDIRECT("H"&amp;(ROW()+12*(($AN363-1)*3+$AO363)-ROW())/12+5):INDIRECT("S"&amp;(ROW()+12*(($AN363-1)*3+$AO363)-ROW())/12+5),AQ363)</f>
        <v>0</v>
      </c>
      <c r="AS363" s="17">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15">
        <f ca="1">COUNTIF(INDIRECT("U"&amp;(ROW()+12*(($AN363-1)*3+$AO363)-ROW())/12+5):INDIRECT("AF"&amp;(ROW()+12*(($AN363-1)*3+$AO363)-ROW())/12+5),AS363)</f>
        <v>0</v>
      </c>
      <c r="AU363" s="15">
        <f ca="1">IF(AND(AQ363+AS363&gt;0,AR363+AT363&gt;0),COUNTIF(AU$6:AU362,"&gt;0")+1,0)</f>
        <v>0</v>
      </c>
    </row>
    <row r="364" spans="40:47">
      <c r="AN364" s="15">
        <v>10</v>
      </c>
      <c r="AO364" s="15">
        <v>3</v>
      </c>
      <c r="AP364" s="15">
        <v>11</v>
      </c>
      <c r="AQ364" s="17">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15">
        <f ca="1">COUNTIF(INDIRECT("H"&amp;(ROW()+12*(($AN364-1)*3+$AO364)-ROW())/12+5):INDIRECT("S"&amp;(ROW()+12*(($AN364-1)*3+$AO364)-ROW())/12+5),AQ364)</f>
        <v>0</v>
      </c>
      <c r="AS364" s="17">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15">
        <f ca="1">COUNTIF(INDIRECT("U"&amp;(ROW()+12*(($AN364-1)*3+$AO364)-ROW())/12+5):INDIRECT("AF"&amp;(ROW()+12*(($AN364-1)*3+$AO364)-ROW())/12+5),AS364)</f>
        <v>0</v>
      </c>
      <c r="AU364" s="15">
        <f ca="1">IF(AND(AQ364+AS364&gt;0,AR364+AT364&gt;0),COUNTIF(AU$6:AU363,"&gt;0")+1,0)</f>
        <v>0</v>
      </c>
    </row>
    <row r="365" spans="40:47">
      <c r="AN365" s="306">
        <v>10</v>
      </c>
      <c r="AO365" s="306">
        <v>3</v>
      </c>
      <c r="AP365" s="306">
        <v>12</v>
      </c>
      <c r="AQ365" s="31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306">
        <f ca="1">COUNTIF(INDIRECT("H"&amp;(ROW()+12*(($AN365-1)*3+$AO365)-ROW())/12+5):INDIRECT("S"&amp;(ROW()+12*(($AN365-1)*3+$AO365)-ROW())/12+5),AQ365)</f>
        <v>0</v>
      </c>
      <c r="AS365" s="313">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306">
        <f ca="1">COUNTIF(INDIRECT("U"&amp;(ROW()+12*(($AN365-1)*3+$AO365)-ROW())/12+5):INDIRECT("AF"&amp;(ROW()+12*(($AN365-1)*3+$AO365)-ROW())/12+5),AS365)</f>
        <v>0</v>
      </c>
      <c r="AU365" s="15">
        <f ca="1">IF(AND(AQ365+AS365&gt;0,AR365+AT365&gt;0),COUNTIF(AU$6:AU364,"&gt;0")+1,0)</f>
        <v>0</v>
      </c>
    </row>
    <row r="366" spans="40:47">
      <c r="AN366" s="15">
        <v>11</v>
      </c>
      <c r="AO366" s="15">
        <v>1</v>
      </c>
      <c r="AP366" s="15">
        <v>1</v>
      </c>
      <c r="AQ366" s="17">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15">
        <f ca="1">COUNTIF(INDIRECT("H"&amp;(ROW()+12*(($AN366-1)*3+$AO366)-ROW())/12+5):INDIRECT("S"&amp;(ROW()+12*(($AN366-1)*3+$AO366)-ROW())/12+5),AQ366)</f>
        <v>0</v>
      </c>
      <c r="AS366" s="17">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15">
        <f ca="1">COUNTIF(INDIRECT("U"&amp;(ROW()+12*(($AN366-1)*3+$AO366)-ROW())/12+5):INDIRECT("AF"&amp;(ROW()+12*(($AN366-1)*3+$AO366)-ROW())/12+5),AS366)</f>
        <v>0</v>
      </c>
      <c r="AU366" s="15">
        <f ca="1">IF(AND(AQ366+AS366&gt;0,AR366+AT366&gt;0),COUNTIF(AU$6:AU365,"&gt;0")+1,0)</f>
        <v>0</v>
      </c>
    </row>
    <row r="367" spans="40:47">
      <c r="AN367" s="15">
        <v>11</v>
      </c>
      <c r="AO367" s="15">
        <v>1</v>
      </c>
      <c r="AP367" s="15">
        <v>2</v>
      </c>
      <c r="AQ367" s="17">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15">
        <f ca="1">COUNTIF(INDIRECT("H"&amp;(ROW()+12*(($AN367-1)*3+$AO367)-ROW())/12+5):INDIRECT("S"&amp;(ROW()+12*(($AN367-1)*3+$AO367)-ROW())/12+5),AQ367)</f>
        <v>0</v>
      </c>
      <c r="AS367" s="17">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15">
        <f ca="1">COUNTIF(INDIRECT("U"&amp;(ROW()+12*(($AN367-1)*3+$AO367)-ROW())/12+5):INDIRECT("AF"&amp;(ROW()+12*(($AN367-1)*3+$AO367)-ROW())/12+5),AS367)</f>
        <v>0</v>
      </c>
      <c r="AU367" s="15">
        <f ca="1">IF(AND(AQ367+AS367&gt;0,AR367+AT367&gt;0),COUNTIF(AU$6:AU366,"&gt;0")+1,0)</f>
        <v>0</v>
      </c>
    </row>
    <row r="368" spans="40:47">
      <c r="AN368" s="15">
        <v>11</v>
      </c>
      <c r="AO368" s="15">
        <v>1</v>
      </c>
      <c r="AP368" s="15">
        <v>3</v>
      </c>
      <c r="AQ368" s="17">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15">
        <f ca="1">COUNTIF(INDIRECT("H"&amp;(ROW()+12*(($AN368-1)*3+$AO368)-ROW())/12+5):INDIRECT("S"&amp;(ROW()+12*(($AN368-1)*3+$AO368)-ROW())/12+5),AQ368)</f>
        <v>0</v>
      </c>
      <c r="AS368" s="17">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15">
        <f ca="1">COUNTIF(INDIRECT("U"&amp;(ROW()+12*(($AN368-1)*3+$AO368)-ROW())/12+5):INDIRECT("AF"&amp;(ROW()+12*(($AN368-1)*3+$AO368)-ROW())/12+5),AS368)</f>
        <v>0</v>
      </c>
      <c r="AU368" s="15">
        <f ca="1">IF(AND(AQ368+AS368&gt;0,AR368+AT368&gt;0),COUNTIF(AU$6:AU367,"&gt;0")+1,0)</f>
        <v>0</v>
      </c>
    </row>
    <row r="369" spans="40:47">
      <c r="AN369" s="15">
        <v>11</v>
      </c>
      <c r="AO369" s="15">
        <v>1</v>
      </c>
      <c r="AP369" s="15">
        <v>4</v>
      </c>
      <c r="AQ369" s="17">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15">
        <f ca="1">COUNTIF(INDIRECT("H"&amp;(ROW()+12*(($AN369-1)*3+$AO369)-ROW())/12+5):INDIRECT("S"&amp;(ROW()+12*(($AN369-1)*3+$AO369)-ROW())/12+5),AQ369)</f>
        <v>0</v>
      </c>
      <c r="AS369" s="17">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15">
        <f ca="1">COUNTIF(INDIRECT("U"&amp;(ROW()+12*(($AN369-1)*3+$AO369)-ROW())/12+5):INDIRECT("AF"&amp;(ROW()+12*(($AN369-1)*3+$AO369)-ROW())/12+5),AS369)</f>
        <v>0</v>
      </c>
      <c r="AU369" s="15">
        <f ca="1">IF(AND(AQ369+AS369&gt;0,AR369+AT369&gt;0),COUNTIF(AU$6:AU368,"&gt;0")+1,0)</f>
        <v>0</v>
      </c>
    </row>
    <row r="370" spans="40:47">
      <c r="AN370" s="15">
        <v>11</v>
      </c>
      <c r="AO370" s="15">
        <v>1</v>
      </c>
      <c r="AP370" s="15">
        <v>5</v>
      </c>
      <c r="AQ370" s="17">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15">
        <f ca="1">COUNTIF(INDIRECT("H"&amp;(ROW()+12*(($AN370-1)*3+$AO370)-ROW())/12+5):INDIRECT("S"&amp;(ROW()+12*(($AN370-1)*3+$AO370)-ROW())/12+5),AQ370)</f>
        <v>0</v>
      </c>
      <c r="AS370" s="17">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15">
        <f ca="1">COUNTIF(INDIRECT("U"&amp;(ROW()+12*(($AN370-1)*3+$AO370)-ROW())/12+5):INDIRECT("AF"&amp;(ROW()+12*(($AN370-1)*3+$AO370)-ROW())/12+5),AS370)</f>
        <v>0</v>
      </c>
      <c r="AU370" s="15">
        <f ca="1">IF(AND(AQ370+AS370&gt;0,AR370+AT370&gt;0),COUNTIF(AU$6:AU369,"&gt;0")+1,0)</f>
        <v>0</v>
      </c>
    </row>
    <row r="371" spans="40:47">
      <c r="AN371" s="15">
        <v>11</v>
      </c>
      <c r="AO371" s="15">
        <v>1</v>
      </c>
      <c r="AP371" s="15">
        <v>6</v>
      </c>
      <c r="AQ371" s="17">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15">
        <f ca="1">COUNTIF(INDIRECT("H"&amp;(ROW()+12*(($AN371-1)*3+$AO371)-ROW())/12+5):INDIRECT("S"&amp;(ROW()+12*(($AN371-1)*3+$AO371)-ROW())/12+5),AQ371)</f>
        <v>0</v>
      </c>
      <c r="AS371" s="17">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15">
        <f ca="1">COUNTIF(INDIRECT("U"&amp;(ROW()+12*(($AN371-1)*3+$AO371)-ROW())/12+5):INDIRECT("AF"&amp;(ROW()+12*(($AN371-1)*3+$AO371)-ROW())/12+5),AS371)</f>
        <v>0</v>
      </c>
      <c r="AU371" s="15">
        <f ca="1">IF(AND(AQ371+AS371&gt;0,AR371+AT371&gt;0),COUNTIF(AU$6:AU370,"&gt;0")+1,0)</f>
        <v>0</v>
      </c>
    </row>
    <row r="372" spans="40:47">
      <c r="AN372" s="15">
        <v>11</v>
      </c>
      <c r="AO372" s="15">
        <v>1</v>
      </c>
      <c r="AP372" s="15">
        <v>7</v>
      </c>
      <c r="AQ372" s="17">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15">
        <f ca="1">COUNTIF(INDIRECT("H"&amp;(ROW()+12*(($AN372-1)*3+$AO372)-ROW())/12+5):INDIRECT("S"&amp;(ROW()+12*(($AN372-1)*3+$AO372)-ROW())/12+5),AQ372)</f>
        <v>0</v>
      </c>
      <c r="AS372" s="17">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15">
        <f ca="1">COUNTIF(INDIRECT("U"&amp;(ROW()+12*(($AN372-1)*3+$AO372)-ROW())/12+5):INDIRECT("AF"&amp;(ROW()+12*(($AN372-1)*3+$AO372)-ROW())/12+5),AS372)</f>
        <v>0</v>
      </c>
      <c r="AU372" s="15">
        <f ca="1">IF(AND(AQ372+AS372&gt;0,AR372+AT372&gt;0),COUNTIF(AU$6:AU371,"&gt;0")+1,0)</f>
        <v>0</v>
      </c>
    </row>
    <row r="373" spans="40:47">
      <c r="AN373" s="15">
        <v>11</v>
      </c>
      <c r="AO373" s="15">
        <v>1</v>
      </c>
      <c r="AP373" s="15">
        <v>8</v>
      </c>
      <c r="AQ373" s="17">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15">
        <f ca="1">COUNTIF(INDIRECT("H"&amp;(ROW()+12*(($AN373-1)*3+$AO373)-ROW())/12+5):INDIRECT("S"&amp;(ROW()+12*(($AN373-1)*3+$AO373)-ROW())/12+5),AQ373)</f>
        <v>0</v>
      </c>
      <c r="AS373" s="17">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15">
        <f ca="1">COUNTIF(INDIRECT("U"&amp;(ROW()+12*(($AN373-1)*3+$AO373)-ROW())/12+5):INDIRECT("AF"&amp;(ROW()+12*(($AN373-1)*3+$AO373)-ROW())/12+5),AS373)</f>
        <v>0</v>
      </c>
      <c r="AU373" s="15">
        <f ca="1">IF(AND(AQ373+AS373&gt;0,AR373+AT373&gt;0),COUNTIF(AU$6:AU372,"&gt;0")+1,0)</f>
        <v>0</v>
      </c>
    </row>
    <row r="374" spans="40:47">
      <c r="AN374" s="15">
        <v>11</v>
      </c>
      <c r="AO374" s="15">
        <v>1</v>
      </c>
      <c r="AP374" s="15">
        <v>9</v>
      </c>
      <c r="AQ374" s="17">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15">
        <f ca="1">COUNTIF(INDIRECT("H"&amp;(ROW()+12*(($AN374-1)*3+$AO374)-ROW())/12+5):INDIRECT("S"&amp;(ROW()+12*(($AN374-1)*3+$AO374)-ROW())/12+5),AQ374)</f>
        <v>0</v>
      </c>
      <c r="AS374" s="17">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15">
        <f ca="1">COUNTIF(INDIRECT("U"&amp;(ROW()+12*(($AN374-1)*3+$AO374)-ROW())/12+5):INDIRECT("AF"&amp;(ROW()+12*(($AN374-1)*3+$AO374)-ROW())/12+5),AS374)</f>
        <v>0</v>
      </c>
      <c r="AU374" s="15">
        <f ca="1">IF(AND(AQ374+AS374&gt;0,AR374+AT374&gt;0),COUNTIF(AU$6:AU373,"&gt;0")+1,0)</f>
        <v>0</v>
      </c>
    </row>
    <row r="375" spans="40:47">
      <c r="AN375" s="15">
        <v>11</v>
      </c>
      <c r="AO375" s="15">
        <v>1</v>
      </c>
      <c r="AP375" s="15">
        <v>10</v>
      </c>
      <c r="AQ375" s="17">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15">
        <f ca="1">COUNTIF(INDIRECT("H"&amp;(ROW()+12*(($AN375-1)*3+$AO375)-ROW())/12+5):INDIRECT("S"&amp;(ROW()+12*(($AN375-1)*3+$AO375)-ROW())/12+5),AQ375)</f>
        <v>0</v>
      </c>
      <c r="AS375" s="17">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15">
        <f ca="1">COUNTIF(INDIRECT("U"&amp;(ROW()+12*(($AN375-1)*3+$AO375)-ROW())/12+5):INDIRECT("AF"&amp;(ROW()+12*(($AN375-1)*3+$AO375)-ROW())/12+5),AS375)</f>
        <v>0</v>
      </c>
      <c r="AU375" s="15">
        <f ca="1">IF(AND(AQ375+AS375&gt;0,AR375+AT375&gt;0),COUNTIF(AU$6:AU374,"&gt;0")+1,0)</f>
        <v>0</v>
      </c>
    </row>
    <row r="376" spans="40:47">
      <c r="AN376" s="15">
        <v>11</v>
      </c>
      <c r="AO376" s="15">
        <v>1</v>
      </c>
      <c r="AP376" s="15">
        <v>11</v>
      </c>
      <c r="AQ376" s="17">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15">
        <f ca="1">COUNTIF(INDIRECT("H"&amp;(ROW()+12*(($AN376-1)*3+$AO376)-ROW())/12+5):INDIRECT("S"&amp;(ROW()+12*(($AN376-1)*3+$AO376)-ROW())/12+5),AQ376)</f>
        <v>0</v>
      </c>
      <c r="AS376" s="17">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15">
        <f ca="1">COUNTIF(INDIRECT("U"&amp;(ROW()+12*(($AN376-1)*3+$AO376)-ROW())/12+5):INDIRECT("AF"&amp;(ROW()+12*(($AN376-1)*3+$AO376)-ROW())/12+5),AS376)</f>
        <v>0</v>
      </c>
      <c r="AU376" s="15">
        <f ca="1">IF(AND(AQ376+AS376&gt;0,AR376+AT376&gt;0),COUNTIF(AU$6:AU375,"&gt;0")+1,0)</f>
        <v>0</v>
      </c>
    </row>
    <row r="377" spans="40:47">
      <c r="AN377" s="15">
        <v>11</v>
      </c>
      <c r="AO377" s="15">
        <v>1</v>
      </c>
      <c r="AP377" s="15">
        <v>12</v>
      </c>
      <c r="AQ377" s="17">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15">
        <f ca="1">COUNTIF(INDIRECT("H"&amp;(ROW()+12*(($AN377-1)*3+$AO377)-ROW())/12+5):INDIRECT("S"&amp;(ROW()+12*(($AN377-1)*3+$AO377)-ROW())/12+5),AQ377)</f>
        <v>0</v>
      </c>
      <c r="AS377" s="17">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15">
        <f ca="1">COUNTIF(INDIRECT("U"&amp;(ROW()+12*(($AN377-1)*3+$AO377)-ROW())/12+5):INDIRECT("AF"&amp;(ROW()+12*(($AN377-1)*3+$AO377)-ROW())/12+5),AS377)</f>
        <v>0</v>
      </c>
      <c r="AU377" s="15">
        <f ca="1">IF(AND(AQ377+AS377&gt;0,AR377+AT377&gt;0),COUNTIF(AU$6:AU376,"&gt;0")+1,0)</f>
        <v>0</v>
      </c>
    </row>
    <row r="378" spans="40:47">
      <c r="AN378" s="15">
        <v>11</v>
      </c>
      <c r="AO378" s="15">
        <v>2</v>
      </c>
      <c r="AP378" s="15">
        <v>1</v>
      </c>
      <c r="AQ378" s="17">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15">
        <f ca="1">COUNTIF(INDIRECT("H"&amp;(ROW()+12*(($AN378-1)*3+$AO378)-ROW())/12+5):INDIRECT("S"&amp;(ROW()+12*(($AN378-1)*3+$AO378)-ROW())/12+5),AQ378)</f>
        <v>0</v>
      </c>
      <c r="AS378" s="17">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15">
        <f ca="1">COUNTIF(INDIRECT("U"&amp;(ROW()+12*(($AN378-1)*3+$AO378)-ROW())/12+5):INDIRECT("AF"&amp;(ROW()+12*(($AN378-1)*3+$AO378)-ROW())/12+5),AS378)</f>
        <v>0</v>
      </c>
      <c r="AU378" s="15">
        <f ca="1">IF(AND(AQ378+AS378&gt;0,AR378+AT378&gt;0),COUNTIF(AU$6:AU377,"&gt;0")+1,0)</f>
        <v>0</v>
      </c>
    </row>
    <row r="379" spans="40:47">
      <c r="AN379" s="15">
        <v>11</v>
      </c>
      <c r="AO379" s="15">
        <v>2</v>
      </c>
      <c r="AP379" s="15">
        <v>2</v>
      </c>
      <c r="AQ379" s="17">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15">
        <f ca="1">COUNTIF(INDIRECT("H"&amp;(ROW()+12*(($AN379-1)*3+$AO379)-ROW())/12+5):INDIRECT("S"&amp;(ROW()+12*(($AN379-1)*3+$AO379)-ROW())/12+5),AQ379)</f>
        <v>0</v>
      </c>
      <c r="AS379" s="17">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15">
        <f ca="1">COUNTIF(INDIRECT("U"&amp;(ROW()+12*(($AN379-1)*3+$AO379)-ROW())/12+5):INDIRECT("AF"&amp;(ROW()+12*(($AN379-1)*3+$AO379)-ROW())/12+5),AS379)</f>
        <v>0</v>
      </c>
      <c r="AU379" s="15">
        <f ca="1">IF(AND(AQ379+AS379&gt;0,AR379+AT379&gt;0),COUNTIF(AU$6:AU378,"&gt;0")+1,0)</f>
        <v>0</v>
      </c>
    </row>
    <row r="380" spans="40:47">
      <c r="AN380" s="15">
        <v>11</v>
      </c>
      <c r="AO380" s="15">
        <v>2</v>
      </c>
      <c r="AP380" s="15">
        <v>3</v>
      </c>
      <c r="AQ380" s="17">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15">
        <f ca="1">COUNTIF(INDIRECT("H"&amp;(ROW()+12*(($AN380-1)*3+$AO380)-ROW())/12+5):INDIRECT("S"&amp;(ROW()+12*(($AN380-1)*3+$AO380)-ROW())/12+5),AQ380)</f>
        <v>0</v>
      </c>
      <c r="AS380" s="17">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15">
        <f ca="1">COUNTIF(INDIRECT("U"&amp;(ROW()+12*(($AN380-1)*3+$AO380)-ROW())/12+5):INDIRECT("AF"&amp;(ROW()+12*(($AN380-1)*3+$AO380)-ROW())/12+5),AS380)</f>
        <v>0</v>
      </c>
      <c r="AU380" s="15">
        <f ca="1">IF(AND(AQ380+AS380&gt;0,AR380+AT380&gt;0),COUNTIF(AU$6:AU379,"&gt;0")+1,0)</f>
        <v>0</v>
      </c>
    </row>
    <row r="381" spans="40:47">
      <c r="AN381" s="15">
        <v>11</v>
      </c>
      <c r="AO381" s="15">
        <v>2</v>
      </c>
      <c r="AP381" s="15">
        <v>4</v>
      </c>
      <c r="AQ381" s="17">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15">
        <f ca="1">COUNTIF(INDIRECT("H"&amp;(ROW()+12*(($AN381-1)*3+$AO381)-ROW())/12+5):INDIRECT("S"&amp;(ROW()+12*(($AN381-1)*3+$AO381)-ROW())/12+5),AQ381)</f>
        <v>0</v>
      </c>
      <c r="AS381" s="17">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15">
        <f ca="1">COUNTIF(INDIRECT("U"&amp;(ROW()+12*(($AN381-1)*3+$AO381)-ROW())/12+5):INDIRECT("AF"&amp;(ROW()+12*(($AN381-1)*3+$AO381)-ROW())/12+5),AS381)</f>
        <v>0</v>
      </c>
      <c r="AU381" s="15">
        <f ca="1">IF(AND(AQ381+AS381&gt;0,AR381+AT381&gt;0),COUNTIF(AU$6:AU380,"&gt;0")+1,0)</f>
        <v>0</v>
      </c>
    </row>
    <row r="382" spans="40:47">
      <c r="AN382" s="15">
        <v>11</v>
      </c>
      <c r="AO382" s="15">
        <v>2</v>
      </c>
      <c r="AP382" s="15">
        <v>5</v>
      </c>
      <c r="AQ382" s="17">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15">
        <f ca="1">COUNTIF(INDIRECT("H"&amp;(ROW()+12*(($AN382-1)*3+$AO382)-ROW())/12+5):INDIRECT("S"&amp;(ROW()+12*(($AN382-1)*3+$AO382)-ROW())/12+5),AQ382)</f>
        <v>0</v>
      </c>
      <c r="AS382" s="17">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15">
        <f ca="1">COUNTIF(INDIRECT("U"&amp;(ROW()+12*(($AN382-1)*3+$AO382)-ROW())/12+5):INDIRECT("AF"&amp;(ROW()+12*(($AN382-1)*3+$AO382)-ROW())/12+5),AS382)</f>
        <v>0</v>
      </c>
      <c r="AU382" s="15">
        <f ca="1">IF(AND(AQ382+AS382&gt;0,AR382+AT382&gt;0),COUNTIF(AU$6:AU381,"&gt;0")+1,0)</f>
        <v>0</v>
      </c>
    </row>
    <row r="383" spans="40:47">
      <c r="AN383" s="15">
        <v>11</v>
      </c>
      <c r="AO383" s="15">
        <v>2</v>
      </c>
      <c r="AP383" s="15">
        <v>6</v>
      </c>
      <c r="AQ383" s="17">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15">
        <f ca="1">COUNTIF(INDIRECT("H"&amp;(ROW()+12*(($AN383-1)*3+$AO383)-ROW())/12+5):INDIRECT("S"&amp;(ROW()+12*(($AN383-1)*3+$AO383)-ROW())/12+5),AQ383)</f>
        <v>0</v>
      </c>
      <c r="AS383" s="17">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15">
        <f ca="1">COUNTIF(INDIRECT("U"&amp;(ROW()+12*(($AN383-1)*3+$AO383)-ROW())/12+5):INDIRECT("AF"&amp;(ROW()+12*(($AN383-1)*3+$AO383)-ROW())/12+5),AS383)</f>
        <v>0</v>
      </c>
      <c r="AU383" s="15">
        <f ca="1">IF(AND(AQ383+AS383&gt;0,AR383+AT383&gt;0),COUNTIF(AU$6:AU382,"&gt;0")+1,0)</f>
        <v>0</v>
      </c>
    </row>
    <row r="384" spans="40:47">
      <c r="AN384" s="15">
        <v>11</v>
      </c>
      <c r="AO384" s="15">
        <v>2</v>
      </c>
      <c r="AP384" s="15">
        <v>7</v>
      </c>
      <c r="AQ384" s="17">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15">
        <f ca="1">COUNTIF(INDIRECT("H"&amp;(ROW()+12*(($AN384-1)*3+$AO384)-ROW())/12+5):INDIRECT("S"&amp;(ROW()+12*(($AN384-1)*3+$AO384)-ROW())/12+5),AQ384)</f>
        <v>0</v>
      </c>
      <c r="AS384" s="17">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15">
        <f ca="1">COUNTIF(INDIRECT("U"&amp;(ROW()+12*(($AN384-1)*3+$AO384)-ROW())/12+5):INDIRECT("AF"&amp;(ROW()+12*(($AN384-1)*3+$AO384)-ROW())/12+5),AS384)</f>
        <v>0</v>
      </c>
      <c r="AU384" s="15">
        <f ca="1">IF(AND(AQ384+AS384&gt;0,AR384+AT384&gt;0),COUNTIF(AU$6:AU383,"&gt;0")+1,0)</f>
        <v>0</v>
      </c>
    </row>
    <row r="385" spans="40:47">
      <c r="AN385" s="15">
        <v>11</v>
      </c>
      <c r="AO385" s="15">
        <v>2</v>
      </c>
      <c r="AP385" s="15">
        <v>8</v>
      </c>
      <c r="AQ385" s="17">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15">
        <f ca="1">COUNTIF(INDIRECT("H"&amp;(ROW()+12*(($AN385-1)*3+$AO385)-ROW())/12+5):INDIRECT("S"&amp;(ROW()+12*(($AN385-1)*3+$AO385)-ROW())/12+5),AQ385)</f>
        <v>0</v>
      </c>
      <c r="AS385" s="17">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15">
        <f ca="1">COUNTIF(INDIRECT("U"&amp;(ROW()+12*(($AN385-1)*3+$AO385)-ROW())/12+5):INDIRECT("AF"&amp;(ROW()+12*(($AN385-1)*3+$AO385)-ROW())/12+5),AS385)</f>
        <v>0</v>
      </c>
      <c r="AU385" s="15">
        <f ca="1">IF(AND(AQ385+AS385&gt;0,AR385+AT385&gt;0),COUNTIF(AU$6:AU384,"&gt;0")+1,0)</f>
        <v>0</v>
      </c>
    </row>
    <row r="386" spans="40:47">
      <c r="AN386" s="15">
        <v>11</v>
      </c>
      <c r="AO386" s="15">
        <v>2</v>
      </c>
      <c r="AP386" s="15">
        <v>9</v>
      </c>
      <c r="AQ386" s="17">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15">
        <f ca="1">COUNTIF(INDIRECT("H"&amp;(ROW()+12*(($AN386-1)*3+$AO386)-ROW())/12+5):INDIRECT("S"&amp;(ROW()+12*(($AN386-1)*3+$AO386)-ROW())/12+5),AQ386)</f>
        <v>0</v>
      </c>
      <c r="AS386" s="17">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15">
        <f ca="1">COUNTIF(INDIRECT("U"&amp;(ROW()+12*(($AN386-1)*3+$AO386)-ROW())/12+5):INDIRECT("AF"&amp;(ROW()+12*(($AN386-1)*3+$AO386)-ROW())/12+5),AS386)</f>
        <v>0</v>
      </c>
      <c r="AU386" s="15">
        <f ca="1">IF(AND(AQ386+AS386&gt;0,AR386+AT386&gt;0),COUNTIF(AU$6:AU385,"&gt;0")+1,0)</f>
        <v>0</v>
      </c>
    </row>
    <row r="387" spans="40:47">
      <c r="AN387" s="15">
        <v>11</v>
      </c>
      <c r="AO387" s="15">
        <v>2</v>
      </c>
      <c r="AP387" s="15">
        <v>10</v>
      </c>
      <c r="AQ387" s="17">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15">
        <f ca="1">COUNTIF(INDIRECT("H"&amp;(ROW()+12*(($AN387-1)*3+$AO387)-ROW())/12+5):INDIRECT("S"&amp;(ROW()+12*(($AN387-1)*3+$AO387)-ROW())/12+5),AQ387)</f>
        <v>0</v>
      </c>
      <c r="AS387" s="17">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15">
        <f ca="1">COUNTIF(INDIRECT("U"&amp;(ROW()+12*(($AN387-1)*3+$AO387)-ROW())/12+5):INDIRECT("AF"&amp;(ROW()+12*(($AN387-1)*3+$AO387)-ROW())/12+5),AS387)</f>
        <v>0</v>
      </c>
      <c r="AU387" s="15">
        <f ca="1">IF(AND(AQ387+AS387&gt;0,AR387+AT387&gt;0),COUNTIF(AU$6:AU386,"&gt;0")+1,0)</f>
        <v>0</v>
      </c>
    </row>
    <row r="388" spans="40:47">
      <c r="AN388" s="15">
        <v>11</v>
      </c>
      <c r="AO388" s="15">
        <v>2</v>
      </c>
      <c r="AP388" s="15">
        <v>11</v>
      </c>
      <c r="AQ388" s="17">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15">
        <f ca="1">COUNTIF(INDIRECT("H"&amp;(ROW()+12*(($AN388-1)*3+$AO388)-ROW())/12+5):INDIRECT("S"&amp;(ROW()+12*(($AN388-1)*3+$AO388)-ROW())/12+5),AQ388)</f>
        <v>0</v>
      </c>
      <c r="AS388" s="17">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15">
        <f ca="1">COUNTIF(INDIRECT("U"&amp;(ROW()+12*(($AN388-1)*3+$AO388)-ROW())/12+5):INDIRECT("AF"&amp;(ROW()+12*(($AN388-1)*3+$AO388)-ROW())/12+5),AS388)</f>
        <v>0</v>
      </c>
      <c r="AU388" s="15">
        <f ca="1">IF(AND(AQ388+AS388&gt;0,AR388+AT388&gt;0),COUNTIF(AU$6:AU387,"&gt;0")+1,0)</f>
        <v>0</v>
      </c>
    </row>
    <row r="389" spans="40:47">
      <c r="AN389" s="15">
        <v>11</v>
      </c>
      <c r="AO389" s="15">
        <v>2</v>
      </c>
      <c r="AP389" s="15">
        <v>12</v>
      </c>
      <c r="AQ389" s="17">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15">
        <f ca="1">COUNTIF(INDIRECT("H"&amp;(ROW()+12*(($AN389-1)*3+$AO389)-ROW())/12+5):INDIRECT("S"&amp;(ROW()+12*(($AN389-1)*3+$AO389)-ROW())/12+5),AQ389)</f>
        <v>0</v>
      </c>
      <c r="AS389" s="17">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15">
        <f ca="1">COUNTIF(INDIRECT("U"&amp;(ROW()+12*(($AN389-1)*3+$AO389)-ROW())/12+5):INDIRECT("AF"&amp;(ROW()+12*(($AN389-1)*3+$AO389)-ROW())/12+5),AS389)</f>
        <v>0</v>
      </c>
      <c r="AU389" s="15">
        <f ca="1">IF(AND(AQ389+AS389&gt;0,AR389+AT389&gt;0),COUNTIF(AU$6:AU388,"&gt;0")+1,0)</f>
        <v>0</v>
      </c>
    </row>
    <row r="390" spans="40:47">
      <c r="AN390" s="15">
        <v>11</v>
      </c>
      <c r="AO390" s="15">
        <v>3</v>
      </c>
      <c r="AP390" s="15">
        <v>1</v>
      </c>
      <c r="AQ390" s="17">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15">
        <f ca="1">COUNTIF(INDIRECT("H"&amp;(ROW()+12*(($AN390-1)*3+$AO390)-ROW())/12+5):INDIRECT("S"&amp;(ROW()+12*(($AN390-1)*3+$AO390)-ROW())/12+5),AQ390)</f>
        <v>0</v>
      </c>
      <c r="AS390" s="17">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15">
        <f ca="1">COUNTIF(INDIRECT("U"&amp;(ROW()+12*(($AN390-1)*3+$AO390)-ROW())/12+5):INDIRECT("AF"&amp;(ROW()+12*(($AN390-1)*3+$AO390)-ROW())/12+5),AS390)</f>
        <v>0</v>
      </c>
      <c r="AU390" s="15">
        <f ca="1">IF(AND(AQ390+AS390&gt;0,AR390+AT390&gt;0),COUNTIF(AU$6:AU389,"&gt;0")+1,0)</f>
        <v>0</v>
      </c>
    </row>
    <row r="391" spans="40:47">
      <c r="AN391" s="15">
        <v>11</v>
      </c>
      <c r="AO391" s="15">
        <v>3</v>
      </c>
      <c r="AP391" s="15">
        <v>2</v>
      </c>
      <c r="AQ391" s="17">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15">
        <f ca="1">COUNTIF(INDIRECT("H"&amp;(ROW()+12*(($AN391-1)*3+$AO391)-ROW())/12+5):INDIRECT("S"&amp;(ROW()+12*(($AN391-1)*3+$AO391)-ROW())/12+5),AQ391)</f>
        <v>0</v>
      </c>
      <c r="AS391" s="17">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15">
        <f ca="1">COUNTIF(INDIRECT("U"&amp;(ROW()+12*(($AN391-1)*3+$AO391)-ROW())/12+5):INDIRECT("AF"&amp;(ROW()+12*(($AN391-1)*3+$AO391)-ROW())/12+5),AS391)</f>
        <v>0</v>
      </c>
      <c r="AU391" s="15">
        <f ca="1">IF(AND(AQ391+AS391&gt;0,AR391+AT391&gt;0),COUNTIF(AU$6:AU390,"&gt;0")+1,0)</f>
        <v>0</v>
      </c>
    </row>
    <row r="392" spans="40:47">
      <c r="AN392" s="15">
        <v>11</v>
      </c>
      <c r="AO392" s="15">
        <v>3</v>
      </c>
      <c r="AP392" s="15">
        <v>3</v>
      </c>
      <c r="AQ392" s="17">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15">
        <f ca="1">COUNTIF(INDIRECT("H"&amp;(ROW()+12*(($AN392-1)*3+$AO392)-ROW())/12+5):INDIRECT("S"&amp;(ROW()+12*(($AN392-1)*3+$AO392)-ROW())/12+5),AQ392)</f>
        <v>0</v>
      </c>
      <c r="AS392" s="17">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15">
        <f ca="1">COUNTIF(INDIRECT("U"&amp;(ROW()+12*(($AN392-1)*3+$AO392)-ROW())/12+5):INDIRECT("AF"&amp;(ROW()+12*(($AN392-1)*3+$AO392)-ROW())/12+5),AS392)</f>
        <v>0</v>
      </c>
      <c r="AU392" s="15">
        <f ca="1">IF(AND(AQ392+AS392&gt;0,AR392+AT392&gt;0),COUNTIF(AU$6:AU391,"&gt;0")+1,0)</f>
        <v>0</v>
      </c>
    </row>
    <row r="393" spans="40:47">
      <c r="AN393" s="15">
        <v>11</v>
      </c>
      <c r="AO393" s="15">
        <v>3</v>
      </c>
      <c r="AP393" s="15">
        <v>4</v>
      </c>
      <c r="AQ393" s="17">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15">
        <f ca="1">COUNTIF(INDIRECT("H"&amp;(ROW()+12*(($AN393-1)*3+$AO393)-ROW())/12+5):INDIRECT("S"&amp;(ROW()+12*(($AN393-1)*3+$AO393)-ROW())/12+5),AQ393)</f>
        <v>0</v>
      </c>
      <c r="AS393" s="17">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15">
        <f ca="1">COUNTIF(INDIRECT("U"&amp;(ROW()+12*(($AN393-1)*3+$AO393)-ROW())/12+5):INDIRECT("AF"&amp;(ROW()+12*(($AN393-1)*3+$AO393)-ROW())/12+5),AS393)</f>
        <v>0</v>
      </c>
      <c r="AU393" s="15">
        <f ca="1">IF(AND(AQ393+AS393&gt;0,AR393+AT393&gt;0),COUNTIF(AU$6:AU392,"&gt;0")+1,0)</f>
        <v>0</v>
      </c>
    </row>
    <row r="394" spans="40:47">
      <c r="AN394" s="15">
        <v>11</v>
      </c>
      <c r="AO394" s="15">
        <v>3</v>
      </c>
      <c r="AP394" s="15">
        <v>5</v>
      </c>
      <c r="AQ394" s="17">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15">
        <f ca="1">COUNTIF(INDIRECT("H"&amp;(ROW()+12*(($AN394-1)*3+$AO394)-ROW())/12+5):INDIRECT("S"&amp;(ROW()+12*(($AN394-1)*3+$AO394)-ROW())/12+5),AQ394)</f>
        <v>0</v>
      </c>
      <c r="AS394" s="17">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15">
        <f ca="1">COUNTIF(INDIRECT("U"&amp;(ROW()+12*(($AN394-1)*3+$AO394)-ROW())/12+5):INDIRECT("AF"&amp;(ROW()+12*(($AN394-1)*3+$AO394)-ROW())/12+5),AS394)</f>
        <v>0</v>
      </c>
      <c r="AU394" s="15">
        <f ca="1">IF(AND(AQ394+AS394&gt;0,AR394+AT394&gt;0),COUNTIF(AU$6:AU393,"&gt;0")+1,0)</f>
        <v>0</v>
      </c>
    </row>
    <row r="395" spans="40:47">
      <c r="AN395" s="15">
        <v>11</v>
      </c>
      <c r="AO395" s="15">
        <v>3</v>
      </c>
      <c r="AP395" s="15">
        <v>6</v>
      </c>
      <c r="AQ395" s="17">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15">
        <f ca="1">COUNTIF(INDIRECT("H"&amp;(ROW()+12*(($AN395-1)*3+$AO395)-ROW())/12+5):INDIRECT("S"&amp;(ROW()+12*(($AN395-1)*3+$AO395)-ROW())/12+5),AQ395)</f>
        <v>0</v>
      </c>
      <c r="AS395" s="17">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15">
        <f ca="1">COUNTIF(INDIRECT("U"&amp;(ROW()+12*(($AN395-1)*3+$AO395)-ROW())/12+5):INDIRECT("AF"&amp;(ROW()+12*(($AN395-1)*3+$AO395)-ROW())/12+5),AS395)</f>
        <v>0</v>
      </c>
      <c r="AU395" s="15">
        <f ca="1">IF(AND(AQ395+AS395&gt;0,AR395+AT395&gt;0),COUNTIF(AU$6:AU394,"&gt;0")+1,0)</f>
        <v>0</v>
      </c>
    </row>
    <row r="396" spans="40:47">
      <c r="AN396" s="15">
        <v>11</v>
      </c>
      <c r="AO396" s="15">
        <v>3</v>
      </c>
      <c r="AP396" s="15">
        <v>7</v>
      </c>
      <c r="AQ396" s="17">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15">
        <f ca="1">COUNTIF(INDIRECT("H"&amp;(ROW()+12*(($AN396-1)*3+$AO396)-ROW())/12+5):INDIRECT("S"&amp;(ROW()+12*(($AN396-1)*3+$AO396)-ROW())/12+5),AQ396)</f>
        <v>0</v>
      </c>
      <c r="AS396" s="17">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15">
        <f ca="1">COUNTIF(INDIRECT("U"&amp;(ROW()+12*(($AN396-1)*3+$AO396)-ROW())/12+5):INDIRECT("AF"&amp;(ROW()+12*(($AN396-1)*3+$AO396)-ROW())/12+5),AS396)</f>
        <v>0</v>
      </c>
      <c r="AU396" s="15">
        <f ca="1">IF(AND(AQ396+AS396&gt;0,AR396+AT396&gt;0),COUNTIF(AU$6:AU395,"&gt;0")+1,0)</f>
        <v>0</v>
      </c>
    </row>
    <row r="397" spans="40:47">
      <c r="AN397" s="15">
        <v>11</v>
      </c>
      <c r="AO397" s="15">
        <v>3</v>
      </c>
      <c r="AP397" s="15">
        <v>8</v>
      </c>
      <c r="AQ397" s="17">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15">
        <f ca="1">COUNTIF(INDIRECT("H"&amp;(ROW()+12*(($AN397-1)*3+$AO397)-ROW())/12+5):INDIRECT("S"&amp;(ROW()+12*(($AN397-1)*3+$AO397)-ROW())/12+5),AQ397)</f>
        <v>0</v>
      </c>
      <c r="AS397" s="17">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15">
        <f ca="1">COUNTIF(INDIRECT("U"&amp;(ROW()+12*(($AN397-1)*3+$AO397)-ROW())/12+5):INDIRECT("AF"&amp;(ROW()+12*(($AN397-1)*3+$AO397)-ROW())/12+5),AS397)</f>
        <v>0</v>
      </c>
      <c r="AU397" s="15">
        <f ca="1">IF(AND(AQ397+AS397&gt;0,AR397+AT397&gt;0),COUNTIF(AU$6:AU396,"&gt;0")+1,0)</f>
        <v>0</v>
      </c>
    </row>
    <row r="398" spans="40:47">
      <c r="AN398" s="15">
        <v>11</v>
      </c>
      <c r="AO398" s="15">
        <v>3</v>
      </c>
      <c r="AP398" s="15">
        <v>9</v>
      </c>
      <c r="AQ398" s="17">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15">
        <f ca="1">COUNTIF(INDIRECT("H"&amp;(ROW()+12*(($AN398-1)*3+$AO398)-ROW())/12+5):INDIRECT("S"&amp;(ROW()+12*(($AN398-1)*3+$AO398)-ROW())/12+5),AQ398)</f>
        <v>0</v>
      </c>
      <c r="AS398" s="17">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15">
        <f ca="1">COUNTIF(INDIRECT("U"&amp;(ROW()+12*(($AN398-1)*3+$AO398)-ROW())/12+5):INDIRECT("AF"&amp;(ROW()+12*(($AN398-1)*3+$AO398)-ROW())/12+5),AS398)</f>
        <v>0</v>
      </c>
      <c r="AU398" s="15">
        <f ca="1">IF(AND(AQ398+AS398&gt;0,AR398+AT398&gt;0),COUNTIF(AU$6:AU397,"&gt;0")+1,0)</f>
        <v>0</v>
      </c>
    </row>
    <row r="399" spans="40:47">
      <c r="AN399" s="15">
        <v>11</v>
      </c>
      <c r="AO399" s="15">
        <v>3</v>
      </c>
      <c r="AP399" s="15">
        <v>10</v>
      </c>
      <c r="AQ399" s="17">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15">
        <f ca="1">COUNTIF(INDIRECT("H"&amp;(ROW()+12*(($AN399-1)*3+$AO399)-ROW())/12+5):INDIRECT("S"&amp;(ROW()+12*(($AN399-1)*3+$AO399)-ROW())/12+5),AQ399)</f>
        <v>0</v>
      </c>
      <c r="AS399" s="17">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15">
        <f ca="1">COUNTIF(INDIRECT("U"&amp;(ROW()+12*(($AN399-1)*3+$AO399)-ROW())/12+5):INDIRECT("AF"&amp;(ROW()+12*(($AN399-1)*3+$AO399)-ROW())/12+5),AS399)</f>
        <v>0</v>
      </c>
      <c r="AU399" s="15">
        <f ca="1">IF(AND(AQ399+AS399&gt;0,AR399+AT399&gt;0),COUNTIF(AU$6:AU398,"&gt;0")+1,0)</f>
        <v>0</v>
      </c>
    </row>
    <row r="400" spans="40:47">
      <c r="AN400" s="15">
        <v>11</v>
      </c>
      <c r="AO400" s="15">
        <v>3</v>
      </c>
      <c r="AP400" s="15">
        <v>11</v>
      </c>
      <c r="AQ400" s="17">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15">
        <f ca="1">COUNTIF(INDIRECT("H"&amp;(ROW()+12*(($AN400-1)*3+$AO400)-ROW())/12+5):INDIRECT("S"&amp;(ROW()+12*(($AN400-1)*3+$AO400)-ROW())/12+5),AQ400)</f>
        <v>0</v>
      </c>
      <c r="AS400" s="17">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15">
        <f ca="1">COUNTIF(INDIRECT("U"&amp;(ROW()+12*(($AN400-1)*3+$AO400)-ROW())/12+5):INDIRECT("AF"&amp;(ROW()+12*(($AN400-1)*3+$AO400)-ROW())/12+5),AS400)</f>
        <v>0</v>
      </c>
      <c r="AU400" s="15">
        <f ca="1">IF(AND(AQ400+AS400&gt;0,AR400+AT400&gt;0),COUNTIF(AU$6:AU399,"&gt;0")+1,0)</f>
        <v>0</v>
      </c>
    </row>
    <row r="401" spans="40:47">
      <c r="AN401" s="306">
        <v>11</v>
      </c>
      <c r="AO401" s="306">
        <v>3</v>
      </c>
      <c r="AP401" s="306">
        <v>12</v>
      </c>
      <c r="AQ401" s="31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306">
        <f ca="1">COUNTIF(INDIRECT("H"&amp;(ROW()+12*(($AN401-1)*3+$AO401)-ROW())/12+5):INDIRECT("S"&amp;(ROW()+12*(($AN401-1)*3+$AO401)-ROW())/12+5),AQ401)</f>
        <v>0</v>
      </c>
      <c r="AS401" s="313">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306">
        <f ca="1">COUNTIF(INDIRECT("U"&amp;(ROW()+12*(($AN401-1)*3+$AO401)-ROW())/12+5):INDIRECT("AF"&amp;(ROW()+12*(($AN401-1)*3+$AO401)-ROW())/12+5),AS401)</f>
        <v>0</v>
      </c>
      <c r="AU401" s="15">
        <f ca="1">IF(AND(AQ401+AS401&gt;0,AR401+AT401&gt;0),COUNTIF(AU$6:AU400,"&gt;0")+1,0)</f>
        <v>0</v>
      </c>
    </row>
    <row r="402" spans="40:47">
      <c r="AN402" s="15">
        <v>12</v>
      </c>
      <c r="AO402" s="15">
        <v>1</v>
      </c>
      <c r="AP402" s="15">
        <v>1</v>
      </c>
      <c r="AQ402" s="17">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15">
        <f ca="1">COUNTIF(INDIRECT("H"&amp;(ROW()+12*(($AN402-1)*3+$AO402)-ROW())/12+5):INDIRECT("S"&amp;(ROW()+12*(($AN402-1)*3+$AO402)-ROW())/12+5),AQ402)</f>
        <v>0</v>
      </c>
      <c r="AS402" s="17">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15">
        <f ca="1">COUNTIF(INDIRECT("U"&amp;(ROW()+12*(($AN402-1)*3+$AO402)-ROW())/12+5):INDIRECT("AF"&amp;(ROW()+12*(($AN402-1)*3+$AO402)-ROW())/12+5),AS402)</f>
        <v>0</v>
      </c>
      <c r="AU402" s="15">
        <f ca="1">IF(AND(AQ402+AS402&gt;0,AR402+AT402&gt;0),COUNTIF(AU$6:AU401,"&gt;0")+1,0)</f>
        <v>0</v>
      </c>
    </row>
    <row r="403" spans="40:47">
      <c r="AN403" s="15">
        <v>12</v>
      </c>
      <c r="AO403" s="15">
        <v>1</v>
      </c>
      <c r="AP403" s="15">
        <v>2</v>
      </c>
      <c r="AQ403" s="17">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15">
        <f ca="1">COUNTIF(INDIRECT("H"&amp;(ROW()+12*(($AN403-1)*3+$AO403)-ROW())/12+5):INDIRECT("S"&amp;(ROW()+12*(($AN403-1)*3+$AO403)-ROW())/12+5),AQ403)</f>
        <v>0</v>
      </c>
      <c r="AS403" s="17">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15">
        <f ca="1">COUNTIF(INDIRECT("U"&amp;(ROW()+12*(($AN403-1)*3+$AO403)-ROW())/12+5):INDIRECT("AF"&amp;(ROW()+12*(($AN403-1)*3+$AO403)-ROW())/12+5),AS403)</f>
        <v>0</v>
      </c>
      <c r="AU403" s="15">
        <f ca="1">IF(AND(AQ403+AS403&gt;0,AR403+AT403&gt;0),COUNTIF(AU$6:AU402,"&gt;0")+1,0)</f>
        <v>0</v>
      </c>
    </row>
    <row r="404" spans="40:47">
      <c r="AN404" s="15">
        <v>12</v>
      </c>
      <c r="AO404" s="15">
        <v>1</v>
      </c>
      <c r="AP404" s="15">
        <v>3</v>
      </c>
      <c r="AQ404" s="17">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15">
        <f ca="1">COUNTIF(INDIRECT("H"&amp;(ROW()+12*(($AN404-1)*3+$AO404)-ROW())/12+5):INDIRECT("S"&amp;(ROW()+12*(($AN404-1)*3+$AO404)-ROW())/12+5),AQ404)</f>
        <v>0</v>
      </c>
      <c r="AS404" s="17">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15">
        <f ca="1">COUNTIF(INDIRECT("U"&amp;(ROW()+12*(($AN404-1)*3+$AO404)-ROW())/12+5):INDIRECT("AF"&amp;(ROW()+12*(($AN404-1)*3+$AO404)-ROW())/12+5),AS404)</f>
        <v>0</v>
      </c>
      <c r="AU404" s="15">
        <f ca="1">IF(AND(AQ404+AS404&gt;0,AR404+AT404&gt;0),COUNTIF(AU$6:AU403,"&gt;0")+1,0)</f>
        <v>0</v>
      </c>
    </row>
    <row r="405" spans="40:47">
      <c r="AN405" s="15">
        <v>12</v>
      </c>
      <c r="AO405" s="15">
        <v>1</v>
      </c>
      <c r="AP405" s="15">
        <v>4</v>
      </c>
      <c r="AQ405" s="17">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15">
        <f ca="1">COUNTIF(INDIRECT("H"&amp;(ROW()+12*(($AN405-1)*3+$AO405)-ROW())/12+5):INDIRECT("S"&amp;(ROW()+12*(($AN405-1)*3+$AO405)-ROW())/12+5),AQ405)</f>
        <v>0</v>
      </c>
      <c r="AS405" s="17">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15">
        <f ca="1">COUNTIF(INDIRECT("U"&amp;(ROW()+12*(($AN405-1)*3+$AO405)-ROW())/12+5):INDIRECT("AF"&amp;(ROW()+12*(($AN405-1)*3+$AO405)-ROW())/12+5),AS405)</f>
        <v>0</v>
      </c>
      <c r="AU405" s="15">
        <f ca="1">IF(AND(AQ405+AS405&gt;0,AR405+AT405&gt;0),COUNTIF(AU$6:AU404,"&gt;0")+1,0)</f>
        <v>0</v>
      </c>
    </row>
    <row r="406" spans="40:47">
      <c r="AN406" s="15">
        <v>12</v>
      </c>
      <c r="AO406" s="15">
        <v>1</v>
      </c>
      <c r="AP406" s="15">
        <v>5</v>
      </c>
      <c r="AQ406" s="17">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15">
        <f ca="1">COUNTIF(INDIRECT("H"&amp;(ROW()+12*(($AN406-1)*3+$AO406)-ROW())/12+5):INDIRECT("S"&amp;(ROW()+12*(($AN406-1)*3+$AO406)-ROW())/12+5),AQ406)</f>
        <v>0</v>
      </c>
      <c r="AS406" s="17">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15">
        <f ca="1">COUNTIF(INDIRECT("U"&amp;(ROW()+12*(($AN406-1)*3+$AO406)-ROW())/12+5):INDIRECT("AF"&amp;(ROW()+12*(($AN406-1)*3+$AO406)-ROW())/12+5),AS406)</f>
        <v>0</v>
      </c>
      <c r="AU406" s="15">
        <f ca="1">IF(AND(AQ406+AS406&gt;0,AR406+AT406&gt;0),COUNTIF(AU$6:AU405,"&gt;0")+1,0)</f>
        <v>0</v>
      </c>
    </row>
    <row r="407" spans="40:47">
      <c r="AN407" s="15">
        <v>12</v>
      </c>
      <c r="AO407" s="15">
        <v>1</v>
      </c>
      <c r="AP407" s="15">
        <v>6</v>
      </c>
      <c r="AQ407" s="17">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15">
        <f ca="1">COUNTIF(INDIRECT("H"&amp;(ROW()+12*(($AN407-1)*3+$AO407)-ROW())/12+5):INDIRECT("S"&amp;(ROW()+12*(($AN407-1)*3+$AO407)-ROW())/12+5),AQ407)</f>
        <v>0</v>
      </c>
      <c r="AS407" s="17">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15">
        <f ca="1">COUNTIF(INDIRECT("U"&amp;(ROW()+12*(($AN407-1)*3+$AO407)-ROW())/12+5):INDIRECT("AF"&amp;(ROW()+12*(($AN407-1)*3+$AO407)-ROW())/12+5),AS407)</f>
        <v>0</v>
      </c>
      <c r="AU407" s="15">
        <f ca="1">IF(AND(AQ407+AS407&gt;0,AR407+AT407&gt;0),COUNTIF(AU$6:AU406,"&gt;0")+1,0)</f>
        <v>0</v>
      </c>
    </row>
    <row r="408" spans="40:47">
      <c r="AN408" s="15">
        <v>12</v>
      </c>
      <c r="AO408" s="15">
        <v>1</v>
      </c>
      <c r="AP408" s="15">
        <v>7</v>
      </c>
      <c r="AQ408" s="17">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15">
        <f ca="1">COUNTIF(INDIRECT("H"&amp;(ROW()+12*(($AN408-1)*3+$AO408)-ROW())/12+5):INDIRECT("S"&amp;(ROW()+12*(($AN408-1)*3+$AO408)-ROW())/12+5),AQ408)</f>
        <v>0</v>
      </c>
      <c r="AS408" s="17">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15">
        <f ca="1">COUNTIF(INDIRECT("U"&amp;(ROW()+12*(($AN408-1)*3+$AO408)-ROW())/12+5):INDIRECT("AF"&amp;(ROW()+12*(($AN408-1)*3+$AO408)-ROW())/12+5),AS408)</f>
        <v>0</v>
      </c>
      <c r="AU408" s="15">
        <f ca="1">IF(AND(AQ408+AS408&gt;0,AR408+AT408&gt;0),COUNTIF(AU$6:AU407,"&gt;0")+1,0)</f>
        <v>0</v>
      </c>
    </row>
    <row r="409" spans="40:47">
      <c r="AN409" s="15">
        <v>12</v>
      </c>
      <c r="AO409" s="15">
        <v>1</v>
      </c>
      <c r="AP409" s="15">
        <v>8</v>
      </c>
      <c r="AQ409" s="17">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15">
        <f ca="1">COUNTIF(INDIRECT("H"&amp;(ROW()+12*(($AN409-1)*3+$AO409)-ROW())/12+5):INDIRECT("S"&amp;(ROW()+12*(($AN409-1)*3+$AO409)-ROW())/12+5),AQ409)</f>
        <v>0</v>
      </c>
      <c r="AS409" s="17">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15">
        <f ca="1">COUNTIF(INDIRECT("U"&amp;(ROW()+12*(($AN409-1)*3+$AO409)-ROW())/12+5):INDIRECT("AF"&amp;(ROW()+12*(($AN409-1)*3+$AO409)-ROW())/12+5),AS409)</f>
        <v>0</v>
      </c>
      <c r="AU409" s="15">
        <f ca="1">IF(AND(AQ409+AS409&gt;0,AR409+AT409&gt;0),COUNTIF(AU$6:AU408,"&gt;0")+1,0)</f>
        <v>0</v>
      </c>
    </row>
    <row r="410" spans="40:47">
      <c r="AN410" s="15">
        <v>12</v>
      </c>
      <c r="AO410" s="15">
        <v>1</v>
      </c>
      <c r="AP410" s="15">
        <v>9</v>
      </c>
      <c r="AQ410" s="17">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15">
        <f ca="1">COUNTIF(INDIRECT("H"&amp;(ROW()+12*(($AN410-1)*3+$AO410)-ROW())/12+5):INDIRECT("S"&amp;(ROW()+12*(($AN410-1)*3+$AO410)-ROW())/12+5),AQ410)</f>
        <v>0</v>
      </c>
      <c r="AS410" s="17">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15">
        <f ca="1">COUNTIF(INDIRECT("U"&amp;(ROW()+12*(($AN410-1)*3+$AO410)-ROW())/12+5):INDIRECT("AF"&amp;(ROW()+12*(($AN410-1)*3+$AO410)-ROW())/12+5),AS410)</f>
        <v>0</v>
      </c>
      <c r="AU410" s="15">
        <f ca="1">IF(AND(AQ410+AS410&gt;0,AR410+AT410&gt;0),COUNTIF(AU$6:AU409,"&gt;0")+1,0)</f>
        <v>0</v>
      </c>
    </row>
    <row r="411" spans="40:47">
      <c r="AN411" s="15">
        <v>12</v>
      </c>
      <c r="AO411" s="15">
        <v>1</v>
      </c>
      <c r="AP411" s="15">
        <v>10</v>
      </c>
      <c r="AQ411" s="17">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15">
        <f ca="1">COUNTIF(INDIRECT("H"&amp;(ROW()+12*(($AN411-1)*3+$AO411)-ROW())/12+5):INDIRECT("S"&amp;(ROW()+12*(($AN411-1)*3+$AO411)-ROW())/12+5),AQ411)</f>
        <v>0</v>
      </c>
      <c r="AS411" s="17">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15">
        <f ca="1">COUNTIF(INDIRECT("U"&amp;(ROW()+12*(($AN411-1)*3+$AO411)-ROW())/12+5):INDIRECT("AF"&amp;(ROW()+12*(($AN411-1)*3+$AO411)-ROW())/12+5),AS411)</f>
        <v>0</v>
      </c>
      <c r="AU411" s="15">
        <f ca="1">IF(AND(AQ411+AS411&gt;0,AR411+AT411&gt;0),COUNTIF(AU$6:AU410,"&gt;0")+1,0)</f>
        <v>0</v>
      </c>
    </row>
    <row r="412" spans="40:47">
      <c r="AN412" s="15">
        <v>12</v>
      </c>
      <c r="AO412" s="15">
        <v>1</v>
      </c>
      <c r="AP412" s="15">
        <v>11</v>
      </c>
      <c r="AQ412" s="17">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15">
        <f ca="1">COUNTIF(INDIRECT("H"&amp;(ROW()+12*(($AN412-1)*3+$AO412)-ROW())/12+5):INDIRECT("S"&amp;(ROW()+12*(($AN412-1)*3+$AO412)-ROW())/12+5),AQ412)</f>
        <v>0</v>
      </c>
      <c r="AS412" s="17">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15">
        <f ca="1">COUNTIF(INDIRECT("U"&amp;(ROW()+12*(($AN412-1)*3+$AO412)-ROW())/12+5):INDIRECT("AF"&amp;(ROW()+12*(($AN412-1)*3+$AO412)-ROW())/12+5),AS412)</f>
        <v>0</v>
      </c>
      <c r="AU412" s="15">
        <f ca="1">IF(AND(AQ412+AS412&gt;0,AR412+AT412&gt;0),COUNTIF(AU$6:AU411,"&gt;0")+1,0)</f>
        <v>0</v>
      </c>
    </row>
    <row r="413" spans="40:47">
      <c r="AN413" s="15">
        <v>12</v>
      </c>
      <c r="AO413" s="15">
        <v>1</v>
      </c>
      <c r="AP413" s="15">
        <v>12</v>
      </c>
      <c r="AQ413" s="17">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15">
        <f ca="1">COUNTIF(INDIRECT("H"&amp;(ROW()+12*(($AN413-1)*3+$AO413)-ROW())/12+5):INDIRECT("S"&amp;(ROW()+12*(($AN413-1)*3+$AO413)-ROW())/12+5),AQ413)</f>
        <v>0</v>
      </c>
      <c r="AS413" s="17">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15">
        <f ca="1">COUNTIF(INDIRECT("U"&amp;(ROW()+12*(($AN413-1)*3+$AO413)-ROW())/12+5):INDIRECT("AF"&amp;(ROW()+12*(($AN413-1)*3+$AO413)-ROW())/12+5),AS413)</f>
        <v>0</v>
      </c>
      <c r="AU413" s="15">
        <f ca="1">IF(AND(AQ413+AS413&gt;0,AR413+AT413&gt;0),COUNTIF(AU$6:AU412,"&gt;0")+1,0)</f>
        <v>0</v>
      </c>
    </row>
    <row r="414" spans="40:47">
      <c r="AN414" s="15">
        <v>12</v>
      </c>
      <c r="AO414" s="15">
        <v>2</v>
      </c>
      <c r="AP414" s="15">
        <v>1</v>
      </c>
      <c r="AQ414" s="17">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15">
        <f ca="1">COUNTIF(INDIRECT("H"&amp;(ROW()+12*(($AN414-1)*3+$AO414)-ROW())/12+5):INDIRECT("S"&amp;(ROW()+12*(($AN414-1)*3+$AO414)-ROW())/12+5),AQ414)</f>
        <v>0</v>
      </c>
      <c r="AS414" s="17">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15">
        <f ca="1">COUNTIF(INDIRECT("U"&amp;(ROW()+12*(($AN414-1)*3+$AO414)-ROW())/12+5):INDIRECT("AF"&amp;(ROW()+12*(($AN414-1)*3+$AO414)-ROW())/12+5),AS414)</f>
        <v>0</v>
      </c>
      <c r="AU414" s="15">
        <f ca="1">IF(AND(AQ414+AS414&gt;0,AR414+AT414&gt;0),COUNTIF(AU$6:AU413,"&gt;0")+1,0)</f>
        <v>0</v>
      </c>
    </row>
    <row r="415" spans="40:47">
      <c r="AN415" s="15">
        <v>12</v>
      </c>
      <c r="AO415" s="15">
        <v>2</v>
      </c>
      <c r="AP415" s="15">
        <v>2</v>
      </c>
      <c r="AQ415" s="17">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15">
        <f ca="1">COUNTIF(INDIRECT("H"&amp;(ROW()+12*(($AN415-1)*3+$AO415)-ROW())/12+5):INDIRECT("S"&amp;(ROW()+12*(($AN415-1)*3+$AO415)-ROW())/12+5),AQ415)</f>
        <v>0</v>
      </c>
      <c r="AS415" s="17">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15">
        <f ca="1">COUNTIF(INDIRECT("U"&amp;(ROW()+12*(($AN415-1)*3+$AO415)-ROW())/12+5):INDIRECT("AF"&amp;(ROW()+12*(($AN415-1)*3+$AO415)-ROW())/12+5),AS415)</f>
        <v>0</v>
      </c>
      <c r="AU415" s="15">
        <f ca="1">IF(AND(AQ415+AS415&gt;0,AR415+AT415&gt;0),COUNTIF(AU$6:AU414,"&gt;0")+1,0)</f>
        <v>0</v>
      </c>
    </row>
    <row r="416" spans="40:47">
      <c r="AN416" s="15">
        <v>12</v>
      </c>
      <c r="AO416" s="15">
        <v>2</v>
      </c>
      <c r="AP416" s="15">
        <v>3</v>
      </c>
      <c r="AQ416" s="17">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15">
        <f ca="1">COUNTIF(INDIRECT("H"&amp;(ROW()+12*(($AN416-1)*3+$AO416)-ROW())/12+5):INDIRECT("S"&amp;(ROW()+12*(($AN416-1)*3+$AO416)-ROW())/12+5),AQ416)</f>
        <v>0</v>
      </c>
      <c r="AS416" s="17">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15">
        <f ca="1">COUNTIF(INDIRECT("U"&amp;(ROW()+12*(($AN416-1)*3+$AO416)-ROW())/12+5):INDIRECT("AF"&amp;(ROW()+12*(($AN416-1)*3+$AO416)-ROW())/12+5),AS416)</f>
        <v>0</v>
      </c>
      <c r="AU416" s="15">
        <f ca="1">IF(AND(AQ416+AS416&gt;0,AR416+AT416&gt;0),COUNTIF(AU$6:AU415,"&gt;0")+1,0)</f>
        <v>0</v>
      </c>
    </row>
    <row r="417" spans="40:47">
      <c r="AN417" s="15">
        <v>12</v>
      </c>
      <c r="AO417" s="15">
        <v>2</v>
      </c>
      <c r="AP417" s="15">
        <v>4</v>
      </c>
      <c r="AQ417" s="17">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15">
        <f ca="1">COUNTIF(INDIRECT("H"&amp;(ROW()+12*(($AN417-1)*3+$AO417)-ROW())/12+5):INDIRECT("S"&amp;(ROW()+12*(($AN417-1)*3+$AO417)-ROW())/12+5),AQ417)</f>
        <v>0</v>
      </c>
      <c r="AS417" s="17">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15">
        <f ca="1">COUNTIF(INDIRECT("U"&amp;(ROW()+12*(($AN417-1)*3+$AO417)-ROW())/12+5):INDIRECT("AF"&amp;(ROW()+12*(($AN417-1)*3+$AO417)-ROW())/12+5),AS417)</f>
        <v>0</v>
      </c>
      <c r="AU417" s="15">
        <f ca="1">IF(AND(AQ417+AS417&gt;0,AR417+AT417&gt;0),COUNTIF(AU$6:AU416,"&gt;0")+1,0)</f>
        <v>0</v>
      </c>
    </row>
    <row r="418" spans="40:47">
      <c r="AN418" s="15">
        <v>12</v>
      </c>
      <c r="AO418" s="15">
        <v>2</v>
      </c>
      <c r="AP418" s="15">
        <v>5</v>
      </c>
      <c r="AQ418" s="17">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15">
        <f ca="1">COUNTIF(INDIRECT("H"&amp;(ROW()+12*(($AN418-1)*3+$AO418)-ROW())/12+5):INDIRECT("S"&amp;(ROW()+12*(($AN418-1)*3+$AO418)-ROW())/12+5),AQ418)</f>
        <v>0</v>
      </c>
      <c r="AS418" s="17">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15">
        <f ca="1">COUNTIF(INDIRECT("U"&amp;(ROW()+12*(($AN418-1)*3+$AO418)-ROW())/12+5):INDIRECT("AF"&amp;(ROW()+12*(($AN418-1)*3+$AO418)-ROW())/12+5),AS418)</f>
        <v>0</v>
      </c>
      <c r="AU418" s="15">
        <f ca="1">IF(AND(AQ418+AS418&gt;0,AR418+AT418&gt;0),COUNTIF(AU$6:AU417,"&gt;0")+1,0)</f>
        <v>0</v>
      </c>
    </row>
    <row r="419" spans="40:47">
      <c r="AN419" s="15">
        <v>12</v>
      </c>
      <c r="AO419" s="15">
        <v>2</v>
      </c>
      <c r="AP419" s="15">
        <v>6</v>
      </c>
      <c r="AQ419" s="17">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15">
        <f ca="1">COUNTIF(INDIRECT("H"&amp;(ROW()+12*(($AN419-1)*3+$AO419)-ROW())/12+5):INDIRECT("S"&amp;(ROW()+12*(($AN419-1)*3+$AO419)-ROW())/12+5),AQ419)</f>
        <v>0</v>
      </c>
      <c r="AS419" s="17">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15">
        <f ca="1">COUNTIF(INDIRECT("U"&amp;(ROW()+12*(($AN419-1)*3+$AO419)-ROW())/12+5):INDIRECT("AF"&amp;(ROW()+12*(($AN419-1)*3+$AO419)-ROW())/12+5),AS419)</f>
        <v>0</v>
      </c>
      <c r="AU419" s="15">
        <f ca="1">IF(AND(AQ419+AS419&gt;0,AR419+AT419&gt;0),COUNTIF(AU$6:AU418,"&gt;0")+1,0)</f>
        <v>0</v>
      </c>
    </row>
    <row r="420" spans="40:47">
      <c r="AN420" s="15">
        <v>12</v>
      </c>
      <c r="AO420" s="15">
        <v>2</v>
      </c>
      <c r="AP420" s="15">
        <v>7</v>
      </c>
      <c r="AQ420" s="17">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15">
        <f ca="1">COUNTIF(INDIRECT("H"&amp;(ROW()+12*(($AN420-1)*3+$AO420)-ROW())/12+5):INDIRECT("S"&amp;(ROW()+12*(($AN420-1)*3+$AO420)-ROW())/12+5),AQ420)</f>
        <v>0</v>
      </c>
      <c r="AS420" s="17">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15">
        <f ca="1">COUNTIF(INDIRECT("U"&amp;(ROW()+12*(($AN420-1)*3+$AO420)-ROW())/12+5):INDIRECT("AF"&amp;(ROW()+12*(($AN420-1)*3+$AO420)-ROW())/12+5),AS420)</f>
        <v>0</v>
      </c>
      <c r="AU420" s="15">
        <f ca="1">IF(AND(AQ420+AS420&gt;0,AR420+AT420&gt;0),COUNTIF(AU$6:AU419,"&gt;0")+1,0)</f>
        <v>0</v>
      </c>
    </row>
    <row r="421" spans="40:47">
      <c r="AN421" s="15">
        <v>12</v>
      </c>
      <c r="AO421" s="15">
        <v>2</v>
      </c>
      <c r="AP421" s="15">
        <v>8</v>
      </c>
      <c r="AQ421" s="17">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15">
        <f ca="1">COUNTIF(INDIRECT("H"&amp;(ROW()+12*(($AN421-1)*3+$AO421)-ROW())/12+5):INDIRECT("S"&amp;(ROW()+12*(($AN421-1)*3+$AO421)-ROW())/12+5),AQ421)</f>
        <v>0</v>
      </c>
      <c r="AS421" s="17">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15">
        <f ca="1">COUNTIF(INDIRECT("U"&amp;(ROW()+12*(($AN421-1)*3+$AO421)-ROW())/12+5):INDIRECT("AF"&amp;(ROW()+12*(($AN421-1)*3+$AO421)-ROW())/12+5),AS421)</f>
        <v>0</v>
      </c>
      <c r="AU421" s="15">
        <f ca="1">IF(AND(AQ421+AS421&gt;0,AR421+AT421&gt;0),COUNTIF(AU$6:AU420,"&gt;0")+1,0)</f>
        <v>0</v>
      </c>
    </row>
    <row r="422" spans="40:47">
      <c r="AN422" s="15">
        <v>12</v>
      </c>
      <c r="AO422" s="15">
        <v>2</v>
      </c>
      <c r="AP422" s="15">
        <v>9</v>
      </c>
      <c r="AQ422" s="17">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15">
        <f ca="1">COUNTIF(INDIRECT("H"&amp;(ROW()+12*(($AN422-1)*3+$AO422)-ROW())/12+5):INDIRECT("S"&amp;(ROW()+12*(($AN422-1)*3+$AO422)-ROW())/12+5),AQ422)</f>
        <v>0</v>
      </c>
      <c r="AS422" s="17">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15">
        <f ca="1">COUNTIF(INDIRECT("U"&amp;(ROW()+12*(($AN422-1)*3+$AO422)-ROW())/12+5):INDIRECT("AF"&amp;(ROW()+12*(($AN422-1)*3+$AO422)-ROW())/12+5),AS422)</f>
        <v>0</v>
      </c>
      <c r="AU422" s="15">
        <f ca="1">IF(AND(AQ422+AS422&gt;0,AR422+AT422&gt;0),COUNTIF(AU$6:AU421,"&gt;0")+1,0)</f>
        <v>0</v>
      </c>
    </row>
    <row r="423" spans="40:47">
      <c r="AN423" s="15">
        <v>12</v>
      </c>
      <c r="AO423" s="15">
        <v>2</v>
      </c>
      <c r="AP423" s="15">
        <v>10</v>
      </c>
      <c r="AQ423" s="17">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15">
        <f ca="1">COUNTIF(INDIRECT("H"&amp;(ROW()+12*(($AN423-1)*3+$AO423)-ROW())/12+5):INDIRECT("S"&amp;(ROW()+12*(($AN423-1)*3+$AO423)-ROW())/12+5),AQ423)</f>
        <v>0</v>
      </c>
      <c r="AS423" s="17">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15">
        <f ca="1">COUNTIF(INDIRECT("U"&amp;(ROW()+12*(($AN423-1)*3+$AO423)-ROW())/12+5):INDIRECT("AF"&amp;(ROW()+12*(($AN423-1)*3+$AO423)-ROW())/12+5),AS423)</f>
        <v>0</v>
      </c>
      <c r="AU423" s="15">
        <f ca="1">IF(AND(AQ423+AS423&gt;0,AR423+AT423&gt;0),COUNTIF(AU$6:AU422,"&gt;0")+1,0)</f>
        <v>0</v>
      </c>
    </row>
    <row r="424" spans="40:47">
      <c r="AN424" s="15">
        <v>12</v>
      </c>
      <c r="AO424" s="15">
        <v>2</v>
      </c>
      <c r="AP424" s="15">
        <v>11</v>
      </c>
      <c r="AQ424" s="17">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15">
        <f ca="1">COUNTIF(INDIRECT("H"&amp;(ROW()+12*(($AN424-1)*3+$AO424)-ROW())/12+5):INDIRECT("S"&amp;(ROW()+12*(($AN424-1)*3+$AO424)-ROW())/12+5),AQ424)</f>
        <v>0</v>
      </c>
      <c r="AS424" s="17">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15">
        <f ca="1">COUNTIF(INDIRECT("U"&amp;(ROW()+12*(($AN424-1)*3+$AO424)-ROW())/12+5):INDIRECT("AF"&amp;(ROW()+12*(($AN424-1)*3+$AO424)-ROW())/12+5),AS424)</f>
        <v>0</v>
      </c>
      <c r="AU424" s="15">
        <f ca="1">IF(AND(AQ424+AS424&gt;0,AR424+AT424&gt;0),COUNTIF(AU$6:AU423,"&gt;0")+1,0)</f>
        <v>0</v>
      </c>
    </row>
    <row r="425" spans="40:47">
      <c r="AN425" s="15">
        <v>12</v>
      </c>
      <c r="AO425" s="15">
        <v>2</v>
      </c>
      <c r="AP425" s="15">
        <v>12</v>
      </c>
      <c r="AQ425" s="17">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15">
        <f ca="1">COUNTIF(INDIRECT("H"&amp;(ROW()+12*(($AN425-1)*3+$AO425)-ROW())/12+5):INDIRECT("S"&amp;(ROW()+12*(($AN425-1)*3+$AO425)-ROW())/12+5),AQ425)</f>
        <v>0</v>
      </c>
      <c r="AS425" s="17">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15">
        <f ca="1">COUNTIF(INDIRECT("U"&amp;(ROW()+12*(($AN425-1)*3+$AO425)-ROW())/12+5):INDIRECT("AF"&amp;(ROW()+12*(($AN425-1)*3+$AO425)-ROW())/12+5),AS425)</f>
        <v>0</v>
      </c>
      <c r="AU425" s="15">
        <f ca="1">IF(AND(AQ425+AS425&gt;0,AR425+AT425&gt;0),COUNTIF(AU$6:AU424,"&gt;0")+1,0)</f>
        <v>0</v>
      </c>
    </row>
    <row r="426" spans="40:47">
      <c r="AN426" s="15">
        <v>12</v>
      </c>
      <c r="AO426" s="15">
        <v>3</v>
      </c>
      <c r="AP426" s="15">
        <v>1</v>
      </c>
      <c r="AQ426" s="17">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15">
        <f ca="1">COUNTIF(INDIRECT("H"&amp;(ROW()+12*(($AN426-1)*3+$AO426)-ROW())/12+5):INDIRECT("S"&amp;(ROW()+12*(($AN426-1)*3+$AO426)-ROW())/12+5),AQ426)</f>
        <v>0</v>
      </c>
      <c r="AS426" s="17">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15">
        <f ca="1">COUNTIF(INDIRECT("U"&amp;(ROW()+12*(($AN426-1)*3+$AO426)-ROW())/12+5):INDIRECT("AF"&amp;(ROW()+12*(($AN426-1)*3+$AO426)-ROW())/12+5),AS426)</f>
        <v>0</v>
      </c>
      <c r="AU426" s="15">
        <f ca="1">IF(AND(AQ426+AS426&gt;0,AR426+AT426&gt;0),COUNTIF(AU$6:AU425,"&gt;0")+1,0)</f>
        <v>0</v>
      </c>
    </row>
    <row r="427" spans="40:47">
      <c r="AN427" s="15">
        <v>12</v>
      </c>
      <c r="AO427" s="15">
        <v>3</v>
      </c>
      <c r="AP427" s="15">
        <v>2</v>
      </c>
      <c r="AQ427" s="17">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15">
        <f ca="1">COUNTIF(INDIRECT("H"&amp;(ROW()+12*(($AN427-1)*3+$AO427)-ROW())/12+5):INDIRECT("S"&amp;(ROW()+12*(($AN427-1)*3+$AO427)-ROW())/12+5),AQ427)</f>
        <v>0</v>
      </c>
      <c r="AS427" s="17">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15">
        <f ca="1">COUNTIF(INDIRECT("U"&amp;(ROW()+12*(($AN427-1)*3+$AO427)-ROW())/12+5):INDIRECT("AF"&amp;(ROW()+12*(($AN427-1)*3+$AO427)-ROW())/12+5),AS427)</f>
        <v>0</v>
      </c>
      <c r="AU427" s="15">
        <f ca="1">IF(AND(AQ427+AS427&gt;0,AR427+AT427&gt;0),COUNTIF(AU$6:AU426,"&gt;0")+1,0)</f>
        <v>0</v>
      </c>
    </row>
    <row r="428" spans="40:47">
      <c r="AN428" s="15">
        <v>12</v>
      </c>
      <c r="AO428" s="15">
        <v>3</v>
      </c>
      <c r="AP428" s="15">
        <v>3</v>
      </c>
      <c r="AQ428" s="17">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15">
        <f ca="1">COUNTIF(INDIRECT("H"&amp;(ROW()+12*(($AN428-1)*3+$AO428)-ROW())/12+5):INDIRECT("S"&amp;(ROW()+12*(($AN428-1)*3+$AO428)-ROW())/12+5),AQ428)</f>
        <v>0</v>
      </c>
      <c r="AS428" s="17">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15">
        <f ca="1">COUNTIF(INDIRECT("U"&amp;(ROW()+12*(($AN428-1)*3+$AO428)-ROW())/12+5):INDIRECT("AF"&amp;(ROW()+12*(($AN428-1)*3+$AO428)-ROW())/12+5),AS428)</f>
        <v>0</v>
      </c>
      <c r="AU428" s="15">
        <f ca="1">IF(AND(AQ428+AS428&gt;0,AR428+AT428&gt;0),COUNTIF(AU$6:AU427,"&gt;0")+1,0)</f>
        <v>0</v>
      </c>
    </row>
    <row r="429" spans="40:47">
      <c r="AN429" s="15">
        <v>12</v>
      </c>
      <c r="AO429" s="15">
        <v>3</v>
      </c>
      <c r="AP429" s="15">
        <v>4</v>
      </c>
      <c r="AQ429" s="17">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15">
        <f ca="1">COUNTIF(INDIRECT("H"&amp;(ROW()+12*(($AN429-1)*3+$AO429)-ROW())/12+5):INDIRECT("S"&amp;(ROW()+12*(($AN429-1)*3+$AO429)-ROW())/12+5),AQ429)</f>
        <v>0</v>
      </c>
      <c r="AS429" s="17">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15">
        <f ca="1">COUNTIF(INDIRECT("U"&amp;(ROW()+12*(($AN429-1)*3+$AO429)-ROW())/12+5):INDIRECT("AF"&amp;(ROW()+12*(($AN429-1)*3+$AO429)-ROW())/12+5),AS429)</f>
        <v>0</v>
      </c>
      <c r="AU429" s="15">
        <f ca="1">IF(AND(AQ429+AS429&gt;0,AR429+AT429&gt;0),COUNTIF(AU$6:AU428,"&gt;0")+1,0)</f>
        <v>0</v>
      </c>
    </row>
    <row r="430" spans="40:47">
      <c r="AN430" s="15">
        <v>12</v>
      </c>
      <c r="AO430" s="15">
        <v>3</v>
      </c>
      <c r="AP430" s="15">
        <v>5</v>
      </c>
      <c r="AQ430" s="17">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15">
        <f ca="1">COUNTIF(INDIRECT("H"&amp;(ROW()+12*(($AN430-1)*3+$AO430)-ROW())/12+5):INDIRECT("S"&amp;(ROW()+12*(($AN430-1)*3+$AO430)-ROW())/12+5),AQ430)</f>
        <v>0</v>
      </c>
      <c r="AS430" s="17">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15">
        <f ca="1">COUNTIF(INDIRECT("U"&amp;(ROW()+12*(($AN430-1)*3+$AO430)-ROW())/12+5):INDIRECT("AF"&amp;(ROW()+12*(($AN430-1)*3+$AO430)-ROW())/12+5),AS430)</f>
        <v>0</v>
      </c>
      <c r="AU430" s="15">
        <f ca="1">IF(AND(AQ430+AS430&gt;0,AR430+AT430&gt;0),COUNTIF(AU$6:AU429,"&gt;0")+1,0)</f>
        <v>0</v>
      </c>
    </row>
    <row r="431" spans="40:47">
      <c r="AN431" s="15">
        <v>12</v>
      </c>
      <c r="AO431" s="15">
        <v>3</v>
      </c>
      <c r="AP431" s="15">
        <v>6</v>
      </c>
      <c r="AQ431" s="17">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15">
        <f ca="1">COUNTIF(INDIRECT("H"&amp;(ROW()+12*(($AN431-1)*3+$AO431)-ROW())/12+5):INDIRECT("S"&amp;(ROW()+12*(($AN431-1)*3+$AO431)-ROW())/12+5),AQ431)</f>
        <v>0</v>
      </c>
      <c r="AS431" s="17">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15">
        <f ca="1">COUNTIF(INDIRECT("U"&amp;(ROW()+12*(($AN431-1)*3+$AO431)-ROW())/12+5):INDIRECT("AF"&amp;(ROW()+12*(($AN431-1)*3+$AO431)-ROW())/12+5),AS431)</f>
        <v>0</v>
      </c>
      <c r="AU431" s="15">
        <f ca="1">IF(AND(AQ431+AS431&gt;0,AR431+AT431&gt;0),COUNTIF(AU$6:AU430,"&gt;0")+1,0)</f>
        <v>0</v>
      </c>
    </row>
    <row r="432" spans="40:47">
      <c r="AN432" s="15">
        <v>12</v>
      </c>
      <c r="AO432" s="15">
        <v>3</v>
      </c>
      <c r="AP432" s="15">
        <v>7</v>
      </c>
      <c r="AQ432" s="17">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15">
        <f ca="1">COUNTIF(INDIRECT("H"&amp;(ROW()+12*(($AN432-1)*3+$AO432)-ROW())/12+5):INDIRECT("S"&amp;(ROW()+12*(($AN432-1)*3+$AO432)-ROW())/12+5),AQ432)</f>
        <v>0</v>
      </c>
      <c r="AS432" s="17">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15">
        <f ca="1">COUNTIF(INDIRECT("U"&amp;(ROW()+12*(($AN432-1)*3+$AO432)-ROW())/12+5):INDIRECT("AF"&amp;(ROW()+12*(($AN432-1)*3+$AO432)-ROW())/12+5),AS432)</f>
        <v>0</v>
      </c>
      <c r="AU432" s="15">
        <f ca="1">IF(AND(AQ432+AS432&gt;0,AR432+AT432&gt;0),COUNTIF(AU$6:AU431,"&gt;0")+1,0)</f>
        <v>0</v>
      </c>
    </row>
    <row r="433" spans="40:47">
      <c r="AN433" s="15">
        <v>12</v>
      </c>
      <c r="AO433" s="15">
        <v>3</v>
      </c>
      <c r="AP433" s="15">
        <v>8</v>
      </c>
      <c r="AQ433" s="17">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15">
        <f ca="1">COUNTIF(INDIRECT("H"&amp;(ROW()+12*(($AN433-1)*3+$AO433)-ROW())/12+5):INDIRECT("S"&amp;(ROW()+12*(($AN433-1)*3+$AO433)-ROW())/12+5),AQ433)</f>
        <v>0</v>
      </c>
      <c r="AS433" s="17">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15">
        <f ca="1">COUNTIF(INDIRECT("U"&amp;(ROW()+12*(($AN433-1)*3+$AO433)-ROW())/12+5):INDIRECT("AF"&amp;(ROW()+12*(($AN433-1)*3+$AO433)-ROW())/12+5),AS433)</f>
        <v>0</v>
      </c>
      <c r="AU433" s="15">
        <f ca="1">IF(AND(AQ433+AS433&gt;0,AR433+AT433&gt;0),COUNTIF(AU$6:AU432,"&gt;0")+1,0)</f>
        <v>0</v>
      </c>
    </row>
    <row r="434" spans="40:47">
      <c r="AN434" s="15">
        <v>12</v>
      </c>
      <c r="AO434" s="15">
        <v>3</v>
      </c>
      <c r="AP434" s="15">
        <v>9</v>
      </c>
      <c r="AQ434" s="17">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15">
        <f ca="1">COUNTIF(INDIRECT("H"&amp;(ROW()+12*(($AN434-1)*3+$AO434)-ROW())/12+5):INDIRECT("S"&amp;(ROW()+12*(($AN434-1)*3+$AO434)-ROW())/12+5),AQ434)</f>
        <v>0</v>
      </c>
      <c r="AS434" s="17">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15">
        <f ca="1">COUNTIF(INDIRECT("U"&amp;(ROW()+12*(($AN434-1)*3+$AO434)-ROW())/12+5):INDIRECT("AF"&amp;(ROW()+12*(($AN434-1)*3+$AO434)-ROW())/12+5),AS434)</f>
        <v>0</v>
      </c>
      <c r="AU434" s="15">
        <f ca="1">IF(AND(AQ434+AS434&gt;0,AR434+AT434&gt;0),COUNTIF(AU$6:AU433,"&gt;0")+1,0)</f>
        <v>0</v>
      </c>
    </row>
    <row r="435" spans="40:47">
      <c r="AN435" s="15">
        <v>12</v>
      </c>
      <c r="AO435" s="15">
        <v>3</v>
      </c>
      <c r="AP435" s="15">
        <v>10</v>
      </c>
      <c r="AQ435" s="17">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15">
        <f ca="1">COUNTIF(INDIRECT("H"&amp;(ROW()+12*(($AN435-1)*3+$AO435)-ROW())/12+5):INDIRECT("S"&amp;(ROW()+12*(($AN435-1)*3+$AO435)-ROW())/12+5),AQ435)</f>
        <v>0</v>
      </c>
      <c r="AS435" s="17">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15">
        <f ca="1">COUNTIF(INDIRECT("U"&amp;(ROW()+12*(($AN435-1)*3+$AO435)-ROW())/12+5):INDIRECT("AF"&amp;(ROW()+12*(($AN435-1)*3+$AO435)-ROW())/12+5),AS435)</f>
        <v>0</v>
      </c>
      <c r="AU435" s="15">
        <f ca="1">IF(AND(AQ435+AS435&gt;0,AR435+AT435&gt;0),COUNTIF(AU$6:AU434,"&gt;0")+1,0)</f>
        <v>0</v>
      </c>
    </row>
    <row r="436" spans="40:47">
      <c r="AN436" s="15">
        <v>12</v>
      </c>
      <c r="AO436" s="15">
        <v>3</v>
      </c>
      <c r="AP436" s="15">
        <v>11</v>
      </c>
      <c r="AQ436" s="17">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15">
        <f ca="1">COUNTIF(INDIRECT("H"&amp;(ROW()+12*(($AN436-1)*3+$AO436)-ROW())/12+5):INDIRECT("S"&amp;(ROW()+12*(($AN436-1)*3+$AO436)-ROW())/12+5),AQ436)</f>
        <v>0</v>
      </c>
      <c r="AS436" s="17">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15">
        <f ca="1">COUNTIF(INDIRECT("U"&amp;(ROW()+12*(($AN436-1)*3+$AO436)-ROW())/12+5):INDIRECT("AF"&amp;(ROW()+12*(($AN436-1)*3+$AO436)-ROW())/12+5),AS436)</f>
        <v>0</v>
      </c>
      <c r="AU436" s="15">
        <f ca="1">IF(AND(AQ436+AS436&gt;0,AR436+AT436&gt;0),COUNTIF(AU$6:AU435,"&gt;0")+1,0)</f>
        <v>0</v>
      </c>
    </row>
    <row r="437" spans="40:47">
      <c r="AN437" s="306">
        <v>12</v>
      </c>
      <c r="AO437" s="306">
        <v>3</v>
      </c>
      <c r="AP437" s="306">
        <v>12</v>
      </c>
      <c r="AQ437" s="31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306">
        <f ca="1">COUNTIF(INDIRECT("H"&amp;(ROW()+12*(($AN437-1)*3+$AO437)-ROW())/12+5):INDIRECT("S"&amp;(ROW()+12*(($AN437-1)*3+$AO437)-ROW())/12+5),AQ437)</f>
        <v>0</v>
      </c>
      <c r="AS437" s="313">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306">
        <f ca="1">COUNTIF(INDIRECT("U"&amp;(ROW()+12*(($AN437-1)*3+$AO437)-ROW())/12+5):INDIRECT("AF"&amp;(ROW()+12*(($AN437-1)*3+$AO437)-ROW())/12+5),AS437)</f>
        <v>0</v>
      </c>
      <c r="AU437" s="15">
        <f ca="1">IF(AND(AQ437+AS437&gt;0,AR437+AT437&gt;0),COUNTIF(AU$6:AU436,"&gt;0")+1,0)</f>
        <v>0</v>
      </c>
    </row>
    <row r="438" spans="40:47">
      <c r="AN438" s="15">
        <v>13</v>
      </c>
      <c r="AO438" s="15">
        <v>1</v>
      </c>
      <c r="AP438" s="15">
        <v>1</v>
      </c>
      <c r="AQ438" s="17">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15">
        <f ca="1">COUNTIF(INDIRECT("H"&amp;(ROW()+12*(($AN438-1)*3+$AO438)-ROW())/12+5):INDIRECT("S"&amp;(ROW()+12*(($AN438-1)*3+$AO438)-ROW())/12+5),AQ438)</f>
        <v>0</v>
      </c>
      <c r="AS438" s="17">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15">
        <f ca="1">COUNTIF(INDIRECT("U"&amp;(ROW()+12*(($AN438-1)*3+$AO438)-ROW())/12+5):INDIRECT("AF"&amp;(ROW()+12*(($AN438-1)*3+$AO438)-ROW())/12+5),AS438)</f>
        <v>0</v>
      </c>
      <c r="AU438" s="15">
        <f ca="1">IF(AND(AQ438+AS438&gt;0,AR438+AT438&gt;0),COUNTIF(AU$6:AU437,"&gt;0")+1,0)</f>
        <v>0</v>
      </c>
    </row>
    <row r="439" spans="40:47">
      <c r="AN439" s="15">
        <v>13</v>
      </c>
      <c r="AO439" s="15">
        <v>1</v>
      </c>
      <c r="AP439" s="15">
        <v>2</v>
      </c>
      <c r="AQ439" s="17">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15">
        <f ca="1">COUNTIF(INDIRECT("H"&amp;(ROW()+12*(($AN439-1)*3+$AO439)-ROW())/12+5):INDIRECT("S"&amp;(ROW()+12*(($AN439-1)*3+$AO439)-ROW())/12+5),AQ439)</f>
        <v>0</v>
      </c>
      <c r="AS439" s="17">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15">
        <f ca="1">COUNTIF(INDIRECT("U"&amp;(ROW()+12*(($AN439-1)*3+$AO439)-ROW())/12+5):INDIRECT("AF"&amp;(ROW()+12*(($AN439-1)*3+$AO439)-ROW())/12+5),AS439)</f>
        <v>0</v>
      </c>
      <c r="AU439" s="15">
        <f ca="1">IF(AND(AQ439+AS439&gt;0,AR439+AT439&gt;0),COUNTIF(AU$6:AU438,"&gt;0")+1,0)</f>
        <v>0</v>
      </c>
    </row>
    <row r="440" spans="40:47">
      <c r="AN440" s="15">
        <v>13</v>
      </c>
      <c r="AO440" s="15">
        <v>1</v>
      </c>
      <c r="AP440" s="15">
        <v>3</v>
      </c>
      <c r="AQ440" s="17">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15">
        <f ca="1">COUNTIF(INDIRECT("H"&amp;(ROW()+12*(($AN440-1)*3+$AO440)-ROW())/12+5):INDIRECT("S"&amp;(ROW()+12*(($AN440-1)*3+$AO440)-ROW())/12+5),AQ440)</f>
        <v>0</v>
      </c>
      <c r="AS440" s="17">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15">
        <f ca="1">COUNTIF(INDIRECT("U"&amp;(ROW()+12*(($AN440-1)*3+$AO440)-ROW())/12+5):INDIRECT("AF"&amp;(ROW()+12*(($AN440-1)*3+$AO440)-ROW())/12+5),AS440)</f>
        <v>0</v>
      </c>
      <c r="AU440" s="15">
        <f ca="1">IF(AND(AQ440+AS440&gt;0,AR440+AT440&gt;0),COUNTIF(AU$6:AU439,"&gt;0")+1,0)</f>
        <v>0</v>
      </c>
    </row>
    <row r="441" spans="40:47">
      <c r="AN441" s="15">
        <v>13</v>
      </c>
      <c r="AO441" s="15">
        <v>1</v>
      </c>
      <c r="AP441" s="15">
        <v>4</v>
      </c>
      <c r="AQ441" s="17">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15">
        <f ca="1">COUNTIF(INDIRECT("H"&amp;(ROW()+12*(($AN441-1)*3+$AO441)-ROW())/12+5):INDIRECT("S"&amp;(ROW()+12*(($AN441-1)*3+$AO441)-ROW())/12+5),AQ441)</f>
        <v>0</v>
      </c>
      <c r="AS441" s="17">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15">
        <f ca="1">COUNTIF(INDIRECT("U"&amp;(ROW()+12*(($AN441-1)*3+$AO441)-ROW())/12+5):INDIRECT("AF"&amp;(ROW()+12*(($AN441-1)*3+$AO441)-ROW())/12+5),AS441)</f>
        <v>0</v>
      </c>
      <c r="AU441" s="15">
        <f ca="1">IF(AND(AQ441+AS441&gt;0,AR441+AT441&gt;0),COUNTIF(AU$6:AU440,"&gt;0")+1,0)</f>
        <v>0</v>
      </c>
    </row>
    <row r="442" spans="40:47">
      <c r="AN442" s="15">
        <v>13</v>
      </c>
      <c r="AO442" s="15">
        <v>1</v>
      </c>
      <c r="AP442" s="15">
        <v>5</v>
      </c>
      <c r="AQ442" s="17">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15">
        <f ca="1">COUNTIF(INDIRECT("H"&amp;(ROW()+12*(($AN442-1)*3+$AO442)-ROW())/12+5):INDIRECT("S"&amp;(ROW()+12*(($AN442-1)*3+$AO442)-ROW())/12+5),AQ442)</f>
        <v>0</v>
      </c>
      <c r="AS442" s="17">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15">
        <f ca="1">COUNTIF(INDIRECT("U"&amp;(ROW()+12*(($AN442-1)*3+$AO442)-ROW())/12+5):INDIRECT("AF"&amp;(ROW()+12*(($AN442-1)*3+$AO442)-ROW())/12+5),AS442)</f>
        <v>0</v>
      </c>
      <c r="AU442" s="15">
        <f ca="1">IF(AND(AQ442+AS442&gt;0,AR442+AT442&gt;0),COUNTIF(AU$6:AU441,"&gt;0")+1,0)</f>
        <v>0</v>
      </c>
    </row>
    <row r="443" spans="40:47">
      <c r="AN443" s="15">
        <v>13</v>
      </c>
      <c r="AO443" s="15">
        <v>1</v>
      </c>
      <c r="AP443" s="15">
        <v>6</v>
      </c>
      <c r="AQ443" s="17">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15">
        <f ca="1">COUNTIF(INDIRECT("H"&amp;(ROW()+12*(($AN443-1)*3+$AO443)-ROW())/12+5):INDIRECT("S"&amp;(ROW()+12*(($AN443-1)*3+$AO443)-ROW())/12+5),AQ443)</f>
        <v>0</v>
      </c>
      <c r="AS443" s="17">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15">
        <f ca="1">COUNTIF(INDIRECT("U"&amp;(ROW()+12*(($AN443-1)*3+$AO443)-ROW())/12+5):INDIRECT("AF"&amp;(ROW()+12*(($AN443-1)*3+$AO443)-ROW())/12+5),AS443)</f>
        <v>0</v>
      </c>
      <c r="AU443" s="15">
        <f ca="1">IF(AND(AQ443+AS443&gt;0,AR443+AT443&gt;0),COUNTIF(AU$6:AU442,"&gt;0")+1,0)</f>
        <v>0</v>
      </c>
    </row>
    <row r="444" spans="40:47">
      <c r="AN444" s="15">
        <v>13</v>
      </c>
      <c r="AO444" s="15">
        <v>1</v>
      </c>
      <c r="AP444" s="15">
        <v>7</v>
      </c>
      <c r="AQ444" s="17">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15">
        <f ca="1">COUNTIF(INDIRECT("H"&amp;(ROW()+12*(($AN444-1)*3+$AO444)-ROW())/12+5):INDIRECT("S"&amp;(ROW()+12*(($AN444-1)*3+$AO444)-ROW())/12+5),AQ444)</f>
        <v>0</v>
      </c>
      <c r="AS444" s="17">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15">
        <f ca="1">COUNTIF(INDIRECT("U"&amp;(ROW()+12*(($AN444-1)*3+$AO444)-ROW())/12+5):INDIRECT("AF"&amp;(ROW()+12*(($AN444-1)*3+$AO444)-ROW())/12+5),AS444)</f>
        <v>0</v>
      </c>
      <c r="AU444" s="15">
        <f ca="1">IF(AND(AQ444+AS444&gt;0,AR444+AT444&gt;0),COUNTIF(AU$6:AU443,"&gt;0")+1,0)</f>
        <v>0</v>
      </c>
    </row>
    <row r="445" spans="40:47">
      <c r="AN445" s="15">
        <v>13</v>
      </c>
      <c r="AO445" s="15">
        <v>1</v>
      </c>
      <c r="AP445" s="15">
        <v>8</v>
      </c>
      <c r="AQ445" s="17">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15">
        <f ca="1">COUNTIF(INDIRECT("H"&amp;(ROW()+12*(($AN445-1)*3+$AO445)-ROW())/12+5):INDIRECT("S"&amp;(ROW()+12*(($AN445-1)*3+$AO445)-ROW())/12+5),AQ445)</f>
        <v>0</v>
      </c>
      <c r="AS445" s="17">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15">
        <f ca="1">COUNTIF(INDIRECT("U"&amp;(ROW()+12*(($AN445-1)*3+$AO445)-ROW())/12+5):INDIRECT("AF"&amp;(ROW()+12*(($AN445-1)*3+$AO445)-ROW())/12+5),AS445)</f>
        <v>0</v>
      </c>
      <c r="AU445" s="15">
        <f ca="1">IF(AND(AQ445+AS445&gt;0,AR445+AT445&gt;0),COUNTIF(AU$6:AU444,"&gt;0")+1,0)</f>
        <v>0</v>
      </c>
    </row>
    <row r="446" spans="40:47">
      <c r="AN446" s="15">
        <v>13</v>
      </c>
      <c r="AO446" s="15">
        <v>1</v>
      </c>
      <c r="AP446" s="15">
        <v>9</v>
      </c>
      <c r="AQ446" s="17">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15">
        <f ca="1">COUNTIF(INDIRECT("H"&amp;(ROW()+12*(($AN446-1)*3+$AO446)-ROW())/12+5):INDIRECT("S"&amp;(ROW()+12*(($AN446-1)*3+$AO446)-ROW())/12+5),AQ446)</f>
        <v>0</v>
      </c>
      <c r="AS446" s="17">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15">
        <f ca="1">COUNTIF(INDIRECT("U"&amp;(ROW()+12*(($AN446-1)*3+$AO446)-ROW())/12+5):INDIRECT("AF"&amp;(ROW()+12*(($AN446-1)*3+$AO446)-ROW())/12+5),AS446)</f>
        <v>0</v>
      </c>
      <c r="AU446" s="15">
        <f ca="1">IF(AND(AQ446+AS446&gt;0,AR446+AT446&gt;0),COUNTIF(AU$6:AU445,"&gt;0")+1,0)</f>
        <v>0</v>
      </c>
    </row>
    <row r="447" spans="40:47">
      <c r="AN447" s="15">
        <v>13</v>
      </c>
      <c r="AO447" s="15">
        <v>1</v>
      </c>
      <c r="AP447" s="15">
        <v>10</v>
      </c>
      <c r="AQ447" s="17">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15">
        <f ca="1">COUNTIF(INDIRECT("H"&amp;(ROW()+12*(($AN447-1)*3+$AO447)-ROW())/12+5):INDIRECT("S"&amp;(ROW()+12*(($AN447-1)*3+$AO447)-ROW())/12+5),AQ447)</f>
        <v>0</v>
      </c>
      <c r="AS447" s="17">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15">
        <f ca="1">COUNTIF(INDIRECT("U"&amp;(ROW()+12*(($AN447-1)*3+$AO447)-ROW())/12+5):INDIRECT("AF"&amp;(ROW()+12*(($AN447-1)*3+$AO447)-ROW())/12+5),AS447)</f>
        <v>0</v>
      </c>
      <c r="AU447" s="15">
        <f ca="1">IF(AND(AQ447+AS447&gt;0,AR447+AT447&gt;0),COUNTIF(AU$6:AU446,"&gt;0")+1,0)</f>
        <v>0</v>
      </c>
    </row>
    <row r="448" spans="40:47">
      <c r="AN448" s="15">
        <v>13</v>
      </c>
      <c r="AO448" s="15">
        <v>1</v>
      </c>
      <c r="AP448" s="15">
        <v>11</v>
      </c>
      <c r="AQ448" s="17">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15">
        <f ca="1">COUNTIF(INDIRECT("H"&amp;(ROW()+12*(($AN448-1)*3+$AO448)-ROW())/12+5):INDIRECT("S"&amp;(ROW()+12*(($AN448-1)*3+$AO448)-ROW())/12+5),AQ448)</f>
        <v>0</v>
      </c>
      <c r="AS448" s="17">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15">
        <f ca="1">COUNTIF(INDIRECT("U"&amp;(ROW()+12*(($AN448-1)*3+$AO448)-ROW())/12+5):INDIRECT("AF"&amp;(ROW()+12*(($AN448-1)*3+$AO448)-ROW())/12+5),AS448)</f>
        <v>0</v>
      </c>
      <c r="AU448" s="15">
        <f ca="1">IF(AND(AQ448+AS448&gt;0,AR448+AT448&gt;0),COUNTIF(AU$6:AU447,"&gt;0")+1,0)</f>
        <v>0</v>
      </c>
    </row>
    <row r="449" spans="40:47">
      <c r="AN449" s="15">
        <v>13</v>
      </c>
      <c r="AO449" s="15">
        <v>1</v>
      </c>
      <c r="AP449" s="15">
        <v>12</v>
      </c>
      <c r="AQ449" s="17">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15">
        <f ca="1">COUNTIF(INDIRECT("H"&amp;(ROW()+12*(($AN449-1)*3+$AO449)-ROW())/12+5):INDIRECT("S"&amp;(ROW()+12*(($AN449-1)*3+$AO449)-ROW())/12+5),AQ449)</f>
        <v>0</v>
      </c>
      <c r="AS449" s="17">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15">
        <f ca="1">COUNTIF(INDIRECT("U"&amp;(ROW()+12*(($AN449-1)*3+$AO449)-ROW())/12+5):INDIRECT("AF"&amp;(ROW()+12*(($AN449-1)*3+$AO449)-ROW())/12+5),AS449)</f>
        <v>0</v>
      </c>
      <c r="AU449" s="15">
        <f ca="1">IF(AND(AQ449+AS449&gt;0,AR449+AT449&gt;0),COUNTIF(AU$6:AU448,"&gt;0")+1,0)</f>
        <v>0</v>
      </c>
    </row>
    <row r="450" spans="40:47">
      <c r="AN450" s="15">
        <v>13</v>
      </c>
      <c r="AO450" s="15">
        <v>2</v>
      </c>
      <c r="AP450" s="15">
        <v>1</v>
      </c>
      <c r="AQ450" s="17">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15">
        <f ca="1">COUNTIF(INDIRECT("H"&amp;(ROW()+12*(($AN450-1)*3+$AO450)-ROW())/12+5):INDIRECT("S"&amp;(ROW()+12*(($AN450-1)*3+$AO450)-ROW())/12+5),AQ450)</f>
        <v>0</v>
      </c>
      <c r="AS450" s="17">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15">
        <f ca="1">COUNTIF(INDIRECT("U"&amp;(ROW()+12*(($AN450-1)*3+$AO450)-ROW())/12+5):INDIRECT("AF"&amp;(ROW()+12*(($AN450-1)*3+$AO450)-ROW())/12+5),AS450)</f>
        <v>0</v>
      </c>
      <c r="AU450" s="15">
        <f ca="1">IF(AND(AQ450+AS450&gt;0,AR450+AT450&gt;0),COUNTIF(AU$6:AU449,"&gt;0")+1,0)</f>
        <v>0</v>
      </c>
    </row>
    <row r="451" spans="40:47">
      <c r="AN451" s="15">
        <v>13</v>
      </c>
      <c r="AO451" s="15">
        <v>2</v>
      </c>
      <c r="AP451" s="15">
        <v>2</v>
      </c>
      <c r="AQ451" s="17">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15">
        <f ca="1">COUNTIF(INDIRECT("H"&amp;(ROW()+12*(($AN451-1)*3+$AO451)-ROW())/12+5):INDIRECT("S"&amp;(ROW()+12*(($AN451-1)*3+$AO451)-ROW())/12+5),AQ451)</f>
        <v>0</v>
      </c>
      <c r="AS451" s="17">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15">
        <f ca="1">COUNTIF(INDIRECT("U"&amp;(ROW()+12*(($AN451-1)*3+$AO451)-ROW())/12+5):INDIRECT("AF"&amp;(ROW()+12*(($AN451-1)*3+$AO451)-ROW())/12+5),AS451)</f>
        <v>0</v>
      </c>
      <c r="AU451" s="15">
        <f ca="1">IF(AND(AQ451+AS451&gt;0,AR451+AT451&gt;0),COUNTIF(AU$6:AU450,"&gt;0")+1,0)</f>
        <v>0</v>
      </c>
    </row>
    <row r="452" spans="40:47">
      <c r="AN452" s="15">
        <v>13</v>
      </c>
      <c r="AO452" s="15">
        <v>2</v>
      </c>
      <c r="AP452" s="15">
        <v>3</v>
      </c>
      <c r="AQ452" s="17">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15">
        <f ca="1">COUNTIF(INDIRECT("H"&amp;(ROW()+12*(($AN452-1)*3+$AO452)-ROW())/12+5):INDIRECT("S"&amp;(ROW()+12*(($AN452-1)*3+$AO452)-ROW())/12+5),AQ452)</f>
        <v>0</v>
      </c>
      <c r="AS452" s="17">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15">
        <f ca="1">COUNTIF(INDIRECT("U"&amp;(ROW()+12*(($AN452-1)*3+$AO452)-ROW())/12+5):INDIRECT("AF"&amp;(ROW()+12*(($AN452-1)*3+$AO452)-ROW())/12+5),AS452)</f>
        <v>0</v>
      </c>
      <c r="AU452" s="15">
        <f ca="1">IF(AND(AQ452+AS452&gt;0,AR452+AT452&gt;0),COUNTIF(AU$6:AU451,"&gt;0")+1,0)</f>
        <v>0</v>
      </c>
    </row>
    <row r="453" spans="40:47">
      <c r="AN453" s="15">
        <v>13</v>
      </c>
      <c r="AO453" s="15">
        <v>2</v>
      </c>
      <c r="AP453" s="15">
        <v>4</v>
      </c>
      <c r="AQ453" s="17">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15">
        <f ca="1">COUNTIF(INDIRECT("H"&amp;(ROW()+12*(($AN453-1)*3+$AO453)-ROW())/12+5):INDIRECT("S"&amp;(ROW()+12*(($AN453-1)*3+$AO453)-ROW())/12+5),AQ453)</f>
        <v>0</v>
      </c>
      <c r="AS453" s="17">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15">
        <f ca="1">COUNTIF(INDIRECT("U"&amp;(ROW()+12*(($AN453-1)*3+$AO453)-ROW())/12+5):INDIRECT("AF"&amp;(ROW()+12*(($AN453-1)*3+$AO453)-ROW())/12+5),AS453)</f>
        <v>0</v>
      </c>
      <c r="AU453" s="15">
        <f ca="1">IF(AND(AQ453+AS453&gt;0,AR453+AT453&gt;0),COUNTIF(AU$6:AU452,"&gt;0")+1,0)</f>
        <v>0</v>
      </c>
    </row>
    <row r="454" spans="40:47">
      <c r="AN454" s="15">
        <v>13</v>
      </c>
      <c r="AO454" s="15">
        <v>2</v>
      </c>
      <c r="AP454" s="15">
        <v>5</v>
      </c>
      <c r="AQ454" s="17">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15">
        <f ca="1">COUNTIF(INDIRECT("H"&amp;(ROW()+12*(($AN454-1)*3+$AO454)-ROW())/12+5):INDIRECT("S"&amp;(ROW()+12*(($AN454-1)*3+$AO454)-ROW())/12+5),AQ454)</f>
        <v>0</v>
      </c>
      <c r="AS454" s="17">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15">
        <f ca="1">COUNTIF(INDIRECT("U"&amp;(ROW()+12*(($AN454-1)*3+$AO454)-ROW())/12+5):INDIRECT("AF"&amp;(ROW()+12*(($AN454-1)*3+$AO454)-ROW())/12+5),AS454)</f>
        <v>0</v>
      </c>
      <c r="AU454" s="15">
        <f ca="1">IF(AND(AQ454+AS454&gt;0,AR454+AT454&gt;0),COUNTIF(AU$6:AU453,"&gt;0")+1,0)</f>
        <v>0</v>
      </c>
    </row>
    <row r="455" spans="40:47">
      <c r="AN455" s="15">
        <v>13</v>
      </c>
      <c r="AO455" s="15">
        <v>2</v>
      </c>
      <c r="AP455" s="15">
        <v>6</v>
      </c>
      <c r="AQ455" s="17">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15">
        <f ca="1">COUNTIF(INDIRECT("H"&amp;(ROW()+12*(($AN455-1)*3+$AO455)-ROW())/12+5):INDIRECT("S"&amp;(ROW()+12*(($AN455-1)*3+$AO455)-ROW())/12+5),AQ455)</f>
        <v>0</v>
      </c>
      <c r="AS455" s="17">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15">
        <f ca="1">COUNTIF(INDIRECT("U"&amp;(ROW()+12*(($AN455-1)*3+$AO455)-ROW())/12+5):INDIRECT("AF"&amp;(ROW()+12*(($AN455-1)*3+$AO455)-ROW())/12+5),AS455)</f>
        <v>0</v>
      </c>
      <c r="AU455" s="15">
        <f ca="1">IF(AND(AQ455+AS455&gt;0,AR455+AT455&gt;0),COUNTIF(AU$6:AU454,"&gt;0")+1,0)</f>
        <v>0</v>
      </c>
    </row>
    <row r="456" spans="40:47">
      <c r="AN456" s="15">
        <v>13</v>
      </c>
      <c r="AO456" s="15">
        <v>2</v>
      </c>
      <c r="AP456" s="15">
        <v>7</v>
      </c>
      <c r="AQ456" s="17">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15">
        <f ca="1">COUNTIF(INDIRECT("H"&amp;(ROW()+12*(($AN456-1)*3+$AO456)-ROW())/12+5):INDIRECT("S"&amp;(ROW()+12*(($AN456-1)*3+$AO456)-ROW())/12+5),AQ456)</f>
        <v>0</v>
      </c>
      <c r="AS456" s="17">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15">
        <f ca="1">COUNTIF(INDIRECT("U"&amp;(ROW()+12*(($AN456-1)*3+$AO456)-ROW())/12+5):INDIRECT("AF"&amp;(ROW()+12*(($AN456-1)*3+$AO456)-ROW())/12+5),AS456)</f>
        <v>0</v>
      </c>
      <c r="AU456" s="15">
        <f ca="1">IF(AND(AQ456+AS456&gt;0,AR456+AT456&gt;0),COUNTIF(AU$6:AU455,"&gt;0")+1,0)</f>
        <v>0</v>
      </c>
    </row>
    <row r="457" spans="40:47">
      <c r="AN457" s="15">
        <v>13</v>
      </c>
      <c r="AO457" s="15">
        <v>2</v>
      </c>
      <c r="AP457" s="15">
        <v>8</v>
      </c>
      <c r="AQ457" s="17">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15">
        <f ca="1">COUNTIF(INDIRECT("H"&amp;(ROW()+12*(($AN457-1)*3+$AO457)-ROW())/12+5):INDIRECT("S"&amp;(ROW()+12*(($AN457-1)*3+$AO457)-ROW())/12+5),AQ457)</f>
        <v>0</v>
      </c>
      <c r="AS457" s="17">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15">
        <f ca="1">COUNTIF(INDIRECT("U"&amp;(ROW()+12*(($AN457-1)*3+$AO457)-ROW())/12+5):INDIRECT("AF"&amp;(ROW()+12*(($AN457-1)*3+$AO457)-ROW())/12+5),AS457)</f>
        <v>0</v>
      </c>
      <c r="AU457" s="15">
        <f ca="1">IF(AND(AQ457+AS457&gt;0,AR457+AT457&gt;0),COUNTIF(AU$6:AU456,"&gt;0")+1,0)</f>
        <v>0</v>
      </c>
    </row>
    <row r="458" spans="40:47">
      <c r="AN458" s="15">
        <v>13</v>
      </c>
      <c r="AO458" s="15">
        <v>2</v>
      </c>
      <c r="AP458" s="15">
        <v>9</v>
      </c>
      <c r="AQ458" s="17">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15">
        <f ca="1">COUNTIF(INDIRECT("H"&amp;(ROW()+12*(($AN458-1)*3+$AO458)-ROW())/12+5):INDIRECT("S"&amp;(ROW()+12*(($AN458-1)*3+$AO458)-ROW())/12+5),AQ458)</f>
        <v>0</v>
      </c>
      <c r="AS458" s="17">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15">
        <f ca="1">COUNTIF(INDIRECT("U"&amp;(ROW()+12*(($AN458-1)*3+$AO458)-ROW())/12+5):INDIRECT("AF"&amp;(ROW()+12*(($AN458-1)*3+$AO458)-ROW())/12+5),AS458)</f>
        <v>0</v>
      </c>
      <c r="AU458" s="15">
        <f ca="1">IF(AND(AQ458+AS458&gt;0,AR458+AT458&gt;0),COUNTIF(AU$6:AU457,"&gt;0")+1,0)</f>
        <v>0</v>
      </c>
    </row>
    <row r="459" spans="40:47">
      <c r="AN459" s="15">
        <v>13</v>
      </c>
      <c r="AO459" s="15">
        <v>2</v>
      </c>
      <c r="AP459" s="15">
        <v>10</v>
      </c>
      <c r="AQ459" s="17">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15">
        <f ca="1">COUNTIF(INDIRECT("H"&amp;(ROW()+12*(($AN459-1)*3+$AO459)-ROW())/12+5):INDIRECT("S"&amp;(ROW()+12*(($AN459-1)*3+$AO459)-ROW())/12+5),AQ459)</f>
        <v>0</v>
      </c>
      <c r="AS459" s="17">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15">
        <f ca="1">COUNTIF(INDIRECT("U"&amp;(ROW()+12*(($AN459-1)*3+$AO459)-ROW())/12+5):INDIRECT("AF"&amp;(ROW()+12*(($AN459-1)*3+$AO459)-ROW())/12+5),AS459)</f>
        <v>0</v>
      </c>
      <c r="AU459" s="15">
        <f ca="1">IF(AND(AQ459+AS459&gt;0,AR459+AT459&gt;0),COUNTIF(AU$6:AU458,"&gt;0")+1,0)</f>
        <v>0</v>
      </c>
    </row>
    <row r="460" spans="40:47">
      <c r="AN460" s="15">
        <v>13</v>
      </c>
      <c r="AO460" s="15">
        <v>2</v>
      </c>
      <c r="AP460" s="15">
        <v>11</v>
      </c>
      <c r="AQ460" s="17">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15">
        <f ca="1">COUNTIF(INDIRECT("H"&amp;(ROW()+12*(($AN460-1)*3+$AO460)-ROW())/12+5):INDIRECT("S"&amp;(ROW()+12*(($AN460-1)*3+$AO460)-ROW())/12+5),AQ460)</f>
        <v>0</v>
      </c>
      <c r="AS460" s="17">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15">
        <f ca="1">COUNTIF(INDIRECT("U"&amp;(ROW()+12*(($AN460-1)*3+$AO460)-ROW())/12+5):INDIRECT("AF"&amp;(ROW()+12*(($AN460-1)*3+$AO460)-ROW())/12+5),AS460)</f>
        <v>0</v>
      </c>
      <c r="AU460" s="15">
        <f ca="1">IF(AND(AQ460+AS460&gt;0,AR460+AT460&gt;0),COUNTIF(AU$6:AU459,"&gt;0")+1,0)</f>
        <v>0</v>
      </c>
    </row>
    <row r="461" spans="40:47">
      <c r="AN461" s="15">
        <v>13</v>
      </c>
      <c r="AO461" s="15">
        <v>2</v>
      </c>
      <c r="AP461" s="15">
        <v>12</v>
      </c>
      <c r="AQ461" s="17">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15">
        <f ca="1">COUNTIF(INDIRECT("H"&amp;(ROW()+12*(($AN461-1)*3+$AO461)-ROW())/12+5):INDIRECT("S"&amp;(ROW()+12*(($AN461-1)*3+$AO461)-ROW())/12+5),AQ461)</f>
        <v>0</v>
      </c>
      <c r="AS461" s="17">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15">
        <f ca="1">COUNTIF(INDIRECT("U"&amp;(ROW()+12*(($AN461-1)*3+$AO461)-ROW())/12+5):INDIRECT("AF"&amp;(ROW()+12*(($AN461-1)*3+$AO461)-ROW())/12+5),AS461)</f>
        <v>0</v>
      </c>
      <c r="AU461" s="15">
        <f ca="1">IF(AND(AQ461+AS461&gt;0,AR461+AT461&gt;0),COUNTIF(AU$6:AU460,"&gt;0")+1,0)</f>
        <v>0</v>
      </c>
    </row>
    <row r="462" spans="40:47">
      <c r="AN462" s="15">
        <v>13</v>
      </c>
      <c r="AO462" s="15">
        <v>3</v>
      </c>
      <c r="AP462" s="15">
        <v>1</v>
      </c>
      <c r="AQ462" s="17">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15">
        <f ca="1">COUNTIF(INDIRECT("H"&amp;(ROW()+12*(($AN462-1)*3+$AO462)-ROW())/12+5):INDIRECT("S"&amp;(ROW()+12*(($AN462-1)*3+$AO462)-ROW())/12+5),AQ462)</f>
        <v>0</v>
      </c>
      <c r="AS462" s="17">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15">
        <f ca="1">COUNTIF(INDIRECT("U"&amp;(ROW()+12*(($AN462-1)*3+$AO462)-ROW())/12+5):INDIRECT("AF"&amp;(ROW()+12*(($AN462-1)*3+$AO462)-ROW())/12+5),AS462)</f>
        <v>0</v>
      </c>
      <c r="AU462" s="15">
        <f ca="1">IF(AND(AQ462+AS462&gt;0,AR462+AT462&gt;0),COUNTIF(AU$6:AU461,"&gt;0")+1,0)</f>
        <v>0</v>
      </c>
    </row>
    <row r="463" spans="40:47">
      <c r="AN463" s="15">
        <v>13</v>
      </c>
      <c r="AO463" s="15">
        <v>3</v>
      </c>
      <c r="AP463" s="15">
        <v>2</v>
      </c>
      <c r="AQ463" s="17">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15">
        <f ca="1">COUNTIF(INDIRECT("H"&amp;(ROW()+12*(($AN463-1)*3+$AO463)-ROW())/12+5):INDIRECT("S"&amp;(ROW()+12*(($AN463-1)*3+$AO463)-ROW())/12+5),AQ463)</f>
        <v>0</v>
      </c>
      <c r="AS463" s="17">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15">
        <f ca="1">COUNTIF(INDIRECT("U"&amp;(ROW()+12*(($AN463-1)*3+$AO463)-ROW())/12+5):INDIRECT("AF"&amp;(ROW()+12*(($AN463-1)*3+$AO463)-ROW())/12+5),AS463)</f>
        <v>0</v>
      </c>
      <c r="AU463" s="15">
        <f ca="1">IF(AND(AQ463+AS463&gt;0,AR463+AT463&gt;0),COUNTIF(AU$6:AU462,"&gt;0")+1,0)</f>
        <v>0</v>
      </c>
    </row>
    <row r="464" spans="40:47">
      <c r="AN464" s="15">
        <v>13</v>
      </c>
      <c r="AO464" s="15">
        <v>3</v>
      </c>
      <c r="AP464" s="15">
        <v>3</v>
      </c>
      <c r="AQ464" s="17">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15">
        <f ca="1">COUNTIF(INDIRECT("H"&amp;(ROW()+12*(($AN464-1)*3+$AO464)-ROW())/12+5):INDIRECT("S"&amp;(ROW()+12*(($AN464-1)*3+$AO464)-ROW())/12+5),AQ464)</f>
        <v>0</v>
      </c>
      <c r="AS464" s="17">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15">
        <f ca="1">COUNTIF(INDIRECT("U"&amp;(ROW()+12*(($AN464-1)*3+$AO464)-ROW())/12+5):INDIRECT("AF"&amp;(ROW()+12*(($AN464-1)*3+$AO464)-ROW())/12+5),AS464)</f>
        <v>0</v>
      </c>
      <c r="AU464" s="15">
        <f ca="1">IF(AND(AQ464+AS464&gt;0,AR464+AT464&gt;0),COUNTIF(AU$6:AU463,"&gt;0")+1,0)</f>
        <v>0</v>
      </c>
    </row>
    <row r="465" spans="40:47">
      <c r="AN465" s="15">
        <v>13</v>
      </c>
      <c r="AO465" s="15">
        <v>3</v>
      </c>
      <c r="AP465" s="15">
        <v>4</v>
      </c>
      <c r="AQ465" s="17">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15">
        <f ca="1">COUNTIF(INDIRECT("H"&amp;(ROW()+12*(($AN465-1)*3+$AO465)-ROW())/12+5):INDIRECT("S"&amp;(ROW()+12*(($AN465-1)*3+$AO465)-ROW())/12+5),AQ465)</f>
        <v>0</v>
      </c>
      <c r="AS465" s="17">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15">
        <f ca="1">COUNTIF(INDIRECT("U"&amp;(ROW()+12*(($AN465-1)*3+$AO465)-ROW())/12+5):INDIRECT("AF"&amp;(ROW()+12*(($AN465-1)*3+$AO465)-ROW())/12+5),AS465)</f>
        <v>0</v>
      </c>
      <c r="AU465" s="15">
        <f ca="1">IF(AND(AQ465+AS465&gt;0,AR465+AT465&gt;0),COUNTIF(AU$6:AU464,"&gt;0")+1,0)</f>
        <v>0</v>
      </c>
    </row>
    <row r="466" spans="40:47">
      <c r="AN466" s="15">
        <v>13</v>
      </c>
      <c r="AO466" s="15">
        <v>3</v>
      </c>
      <c r="AP466" s="15">
        <v>5</v>
      </c>
      <c r="AQ466" s="17">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15">
        <f ca="1">COUNTIF(INDIRECT("H"&amp;(ROW()+12*(($AN466-1)*3+$AO466)-ROW())/12+5):INDIRECT("S"&amp;(ROW()+12*(($AN466-1)*3+$AO466)-ROW())/12+5),AQ466)</f>
        <v>0</v>
      </c>
      <c r="AS466" s="17">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15">
        <f ca="1">COUNTIF(INDIRECT("U"&amp;(ROW()+12*(($AN466-1)*3+$AO466)-ROW())/12+5):INDIRECT("AF"&amp;(ROW()+12*(($AN466-1)*3+$AO466)-ROW())/12+5),AS466)</f>
        <v>0</v>
      </c>
      <c r="AU466" s="15">
        <f ca="1">IF(AND(AQ466+AS466&gt;0,AR466+AT466&gt;0),COUNTIF(AU$6:AU465,"&gt;0")+1,0)</f>
        <v>0</v>
      </c>
    </row>
    <row r="467" spans="40:47">
      <c r="AN467" s="15">
        <v>13</v>
      </c>
      <c r="AO467" s="15">
        <v>3</v>
      </c>
      <c r="AP467" s="15">
        <v>6</v>
      </c>
      <c r="AQ467" s="17">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15">
        <f ca="1">COUNTIF(INDIRECT("H"&amp;(ROW()+12*(($AN467-1)*3+$AO467)-ROW())/12+5):INDIRECT("S"&amp;(ROW()+12*(($AN467-1)*3+$AO467)-ROW())/12+5),AQ467)</f>
        <v>0</v>
      </c>
      <c r="AS467" s="17">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15">
        <f ca="1">COUNTIF(INDIRECT("U"&amp;(ROW()+12*(($AN467-1)*3+$AO467)-ROW())/12+5):INDIRECT("AF"&amp;(ROW()+12*(($AN467-1)*3+$AO467)-ROW())/12+5),AS467)</f>
        <v>0</v>
      </c>
      <c r="AU467" s="15">
        <f ca="1">IF(AND(AQ467+AS467&gt;0,AR467+AT467&gt;0),COUNTIF(AU$6:AU466,"&gt;0")+1,0)</f>
        <v>0</v>
      </c>
    </row>
    <row r="468" spans="40:47">
      <c r="AN468" s="15">
        <v>13</v>
      </c>
      <c r="AO468" s="15">
        <v>3</v>
      </c>
      <c r="AP468" s="15">
        <v>7</v>
      </c>
      <c r="AQ468" s="17">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15">
        <f ca="1">COUNTIF(INDIRECT("H"&amp;(ROW()+12*(($AN468-1)*3+$AO468)-ROW())/12+5):INDIRECT("S"&amp;(ROW()+12*(($AN468-1)*3+$AO468)-ROW())/12+5),AQ468)</f>
        <v>0</v>
      </c>
      <c r="AS468" s="17">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15">
        <f ca="1">COUNTIF(INDIRECT("U"&amp;(ROW()+12*(($AN468-1)*3+$AO468)-ROW())/12+5):INDIRECT("AF"&amp;(ROW()+12*(($AN468-1)*3+$AO468)-ROW())/12+5),AS468)</f>
        <v>0</v>
      </c>
      <c r="AU468" s="15">
        <f ca="1">IF(AND(AQ468+AS468&gt;0,AR468+AT468&gt;0),COUNTIF(AU$6:AU467,"&gt;0")+1,0)</f>
        <v>0</v>
      </c>
    </row>
    <row r="469" spans="40:47">
      <c r="AN469" s="15">
        <v>13</v>
      </c>
      <c r="AO469" s="15">
        <v>3</v>
      </c>
      <c r="AP469" s="15">
        <v>8</v>
      </c>
      <c r="AQ469" s="17">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15">
        <f ca="1">COUNTIF(INDIRECT("H"&amp;(ROW()+12*(($AN469-1)*3+$AO469)-ROW())/12+5):INDIRECT("S"&amp;(ROW()+12*(($AN469-1)*3+$AO469)-ROW())/12+5),AQ469)</f>
        <v>0</v>
      </c>
      <c r="AS469" s="17">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15">
        <f ca="1">COUNTIF(INDIRECT("U"&amp;(ROW()+12*(($AN469-1)*3+$AO469)-ROW())/12+5):INDIRECT("AF"&amp;(ROW()+12*(($AN469-1)*3+$AO469)-ROW())/12+5),AS469)</f>
        <v>0</v>
      </c>
      <c r="AU469" s="15">
        <f ca="1">IF(AND(AQ469+AS469&gt;0,AR469+AT469&gt;0),COUNTIF(AU$6:AU468,"&gt;0")+1,0)</f>
        <v>0</v>
      </c>
    </row>
    <row r="470" spans="40:47">
      <c r="AN470" s="15">
        <v>13</v>
      </c>
      <c r="AO470" s="15">
        <v>3</v>
      </c>
      <c r="AP470" s="15">
        <v>9</v>
      </c>
      <c r="AQ470" s="17">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15">
        <f ca="1">COUNTIF(INDIRECT("H"&amp;(ROW()+12*(($AN470-1)*3+$AO470)-ROW())/12+5):INDIRECT("S"&amp;(ROW()+12*(($AN470-1)*3+$AO470)-ROW())/12+5),AQ470)</f>
        <v>0</v>
      </c>
      <c r="AS470" s="17">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15">
        <f ca="1">COUNTIF(INDIRECT("U"&amp;(ROW()+12*(($AN470-1)*3+$AO470)-ROW())/12+5):INDIRECT("AF"&amp;(ROW()+12*(($AN470-1)*3+$AO470)-ROW())/12+5),AS470)</f>
        <v>0</v>
      </c>
      <c r="AU470" s="15">
        <f ca="1">IF(AND(AQ470+AS470&gt;0,AR470+AT470&gt;0),COUNTIF(AU$6:AU469,"&gt;0")+1,0)</f>
        <v>0</v>
      </c>
    </row>
    <row r="471" spans="40:47">
      <c r="AN471" s="15">
        <v>13</v>
      </c>
      <c r="AO471" s="15">
        <v>3</v>
      </c>
      <c r="AP471" s="15">
        <v>10</v>
      </c>
      <c r="AQ471" s="17">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15">
        <f ca="1">COUNTIF(INDIRECT("H"&amp;(ROW()+12*(($AN471-1)*3+$AO471)-ROW())/12+5):INDIRECT("S"&amp;(ROW()+12*(($AN471-1)*3+$AO471)-ROW())/12+5),AQ471)</f>
        <v>0</v>
      </c>
      <c r="AS471" s="17">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15">
        <f ca="1">COUNTIF(INDIRECT("U"&amp;(ROW()+12*(($AN471-1)*3+$AO471)-ROW())/12+5):INDIRECT("AF"&amp;(ROW()+12*(($AN471-1)*3+$AO471)-ROW())/12+5),AS471)</f>
        <v>0</v>
      </c>
      <c r="AU471" s="15">
        <f ca="1">IF(AND(AQ471+AS471&gt;0,AR471+AT471&gt;0),COUNTIF(AU$6:AU470,"&gt;0")+1,0)</f>
        <v>0</v>
      </c>
    </row>
    <row r="472" spans="40:47">
      <c r="AN472" s="15">
        <v>13</v>
      </c>
      <c r="AO472" s="15">
        <v>3</v>
      </c>
      <c r="AP472" s="15">
        <v>11</v>
      </c>
      <c r="AQ472" s="17">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15">
        <f ca="1">COUNTIF(INDIRECT("H"&amp;(ROW()+12*(($AN472-1)*3+$AO472)-ROW())/12+5):INDIRECT("S"&amp;(ROW()+12*(($AN472-1)*3+$AO472)-ROW())/12+5),AQ472)</f>
        <v>0</v>
      </c>
      <c r="AS472" s="17">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15">
        <f ca="1">COUNTIF(INDIRECT("U"&amp;(ROW()+12*(($AN472-1)*3+$AO472)-ROW())/12+5):INDIRECT("AF"&amp;(ROW()+12*(($AN472-1)*3+$AO472)-ROW())/12+5),AS472)</f>
        <v>0</v>
      </c>
      <c r="AU472" s="15">
        <f ca="1">IF(AND(AQ472+AS472&gt;0,AR472+AT472&gt;0),COUNTIF(AU$6:AU471,"&gt;0")+1,0)</f>
        <v>0</v>
      </c>
    </row>
    <row r="473" spans="40:47">
      <c r="AN473" s="306">
        <v>13</v>
      </c>
      <c r="AO473" s="306">
        <v>3</v>
      </c>
      <c r="AP473" s="306">
        <v>12</v>
      </c>
      <c r="AQ473" s="31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306">
        <f ca="1">COUNTIF(INDIRECT("H"&amp;(ROW()+12*(($AN473-1)*3+$AO473)-ROW())/12+5):INDIRECT("S"&amp;(ROW()+12*(($AN473-1)*3+$AO473)-ROW())/12+5),AQ473)</f>
        <v>0</v>
      </c>
      <c r="AS473" s="313">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306">
        <f ca="1">COUNTIF(INDIRECT("U"&amp;(ROW()+12*(($AN473-1)*3+$AO473)-ROW())/12+5):INDIRECT("AF"&amp;(ROW()+12*(($AN473-1)*3+$AO473)-ROW())/12+5),AS473)</f>
        <v>0</v>
      </c>
      <c r="AU473" s="15">
        <f ca="1">IF(AND(AQ473+AS473&gt;0,AR473+AT473&gt;0),COUNTIF(AU$6:AU472,"&gt;0")+1,0)</f>
        <v>0</v>
      </c>
    </row>
    <row r="474" spans="40:47">
      <c r="AN474" s="15">
        <v>14</v>
      </c>
      <c r="AO474" s="15">
        <v>1</v>
      </c>
      <c r="AP474" s="15">
        <v>1</v>
      </c>
      <c r="AQ474" s="17">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15">
        <f ca="1">COUNTIF(INDIRECT("H"&amp;(ROW()+12*(($AN474-1)*3+$AO474)-ROW())/12+5):INDIRECT("S"&amp;(ROW()+12*(($AN474-1)*3+$AO474)-ROW())/12+5),AQ474)</f>
        <v>0</v>
      </c>
      <c r="AS474" s="17">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15">
        <f ca="1">COUNTIF(INDIRECT("U"&amp;(ROW()+12*(($AN474-1)*3+$AO474)-ROW())/12+5):INDIRECT("AF"&amp;(ROW()+12*(($AN474-1)*3+$AO474)-ROW())/12+5),AS474)</f>
        <v>0</v>
      </c>
      <c r="AU474" s="15">
        <f ca="1">IF(AND(AQ474+AS474&gt;0,AR474+AT474&gt;0),COUNTIF(AU$6:AU473,"&gt;0")+1,0)</f>
        <v>0</v>
      </c>
    </row>
    <row r="475" spans="40:47">
      <c r="AN475" s="15">
        <v>14</v>
      </c>
      <c r="AO475" s="15">
        <v>1</v>
      </c>
      <c r="AP475" s="15">
        <v>2</v>
      </c>
      <c r="AQ475" s="17">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15">
        <f ca="1">COUNTIF(INDIRECT("H"&amp;(ROW()+12*(($AN475-1)*3+$AO475)-ROW())/12+5):INDIRECT("S"&amp;(ROW()+12*(($AN475-1)*3+$AO475)-ROW())/12+5),AQ475)</f>
        <v>0</v>
      </c>
      <c r="AS475" s="17">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15">
        <f ca="1">COUNTIF(INDIRECT("U"&amp;(ROW()+12*(($AN475-1)*3+$AO475)-ROW())/12+5):INDIRECT("AF"&amp;(ROW()+12*(($AN475-1)*3+$AO475)-ROW())/12+5),AS475)</f>
        <v>0</v>
      </c>
      <c r="AU475" s="15">
        <f ca="1">IF(AND(AQ475+AS475&gt;0,AR475+AT475&gt;0),COUNTIF(AU$6:AU474,"&gt;0")+1,0)</f>
        <v>0</v>
      </c>
    </row>
    <row r="476" spans="40:47">
      <c r="AN476" s="15">
        <v>14</v>
      </c>
      <c r="AO476" s="15">
        <v>1</v>
      </c>
      <c r="AP476" s="15">
        <v>3</v>
      </c>
      <c r="AQ476" s="17">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15">
        <f ca="1">COUNTIF(INDIRECT("H"&amp;(ROW()+12*(($AN476-1)*3+$AO476)-ROW())/12+5):INDIRECT("S"&amp;(ROW()+12*(($AN476-1)*3+$AO476)-ROW())/12+5),AQ476)</f>
        <v>0</v>
      </c>
      <c r="AS476" s="17">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15">
        <f ca="1">COUNTIF(INDIRECT("U"&amp;(ROW()+12*(($AN476-1)*3+$AO476)-ROW())/12+5):INDIRECT("AF"&amp;(ROW()+12*(($AN476-1)*3+$AO476)-ROW())/12+5),AS476)</f>
        <v>0</v>
      </c>
      <c r="AU476" s="15">
        <f ca="1">IF(AND(AQ476+AS476&gt;0,AR476+AT476&gt;0),COUNTIF(AU$6:AU475,"&gt;0")+1,0)</f>
        <v>0</v>
      </c>
    </row>
    <row r="477" spans="40:47">
      <c r="AN477" s="15">
        <v>14</v>
      </c>
      <c r="AO477" s="15">
        <v>1</v>
      </c>
      <c r="AP477" s="15">
        <v>4</v>
      </c>
      <c r="AQ477" s="17">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15">
        <f ca="1">COUNTIF(INDIRECT("H"&amp;(ROW()+12*(($AN477-1)*3+$AO477)-ROW())/12+5):INDIRECT("S"&amp;(ROW()+12*(($AN477-1)*3+$AO477)-ROW())/12+5),AQ477)</f>
        <v>0</v>
      </c>
      <c r="AS477" s="17">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15">
        <f ca="1">COUNTIF(INDIRECT("U"&amp;(ROW()+12*(($AN477-1)*3+$AO477)-ROW())/12+5):INDIRECT("AF"&amp;(ROW()+12*(($AN477-1)*3+$AO477)-ROW())/12+5),AS477)</f>
        <v>0</v>
      </c>
      <c r="AU477" s="15">
        <f ca="1">IF(AND(AQ477+AS477&gt;0,AR477+AT477&gt;0),COUNTIF(AU$6:AU476,"&gt;0")+1,0)</f>
        <v>0</v>
      </c>
    </row>
    <row r="478" spans="40:47">
      <c r="AN478" s="15">
        <v>14</v>
      </c>
      <c r="AO478" s="15">
        <v>1</v>
      </c>
      <c r="AP478" s="15">
        <v>5</v>
      </c>
      <c r="AQ478" s="17">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15">
        <f ca="1">COUNTIF(INDIRECT("H"&amp;(ROW()+12*(($AN478-1)*3+$AO478)-ROW())/12+5):INDIRECT("S"&amp;(ROW()+12*(($AN478-1)*3+$AO478)-ROW())/12+5),AQ478)</f>
        <v>0</v>
      </c>
      <c r="AS478" s="17">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15">
        <f ca="1">COUNTIF(INDIRECT("U"&amp;(ROW()+12*(($AN478-1)*3+$AO478)-ROW())/12+5):INDIRECT("AF"&amp;(ROW()+12*(($AN478-1)*3+$AO478)-ROW())/12+5),AS478)</f>
        <v>0</v>
      </c>
      <c r="AU478" s="15">
        <f ca="1">IF(AND(AQ478+AS478&gt;0,AR478+AT478&gt;0),COUNTIF(AU$6:AU477,"&gt;0")+1,0)</f>
        <v>0</v>
      </c>
    </row>
    <row r="479" spans="40:47">
      <c r="AN479" s="15">
        <v>14</v>
      </c>
      <c r="AO479" s="15">
        <v>1</v>
      </c>
      <c r="AP479" s="15">
        <v>6</v>
      </c>
      <c r="AQ479" s="17">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15">
        <f ca="1">COUNTIF(INDIRECT("H"&amp;(ROW()+12*(($AN479-1)*3+$AO479)-ROW())/12+5):INDIRECT("S"&amp;(ROW()+12*(($AN479-1)*3+$AO479)-ROW())/12+5),AQ479)</f>
        <v>0</v>
      </c>
      <c r="AS479" s="17">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15">
        <f ca="1">COUNTIF(INDIRECT("U"&amp;(ROW()+12*(($AN479-1)*3+$AO479)-ROW())/12+5):INDIRECT("AF"&amp;(ROW()+12*(($AN479-1)*3+$AO479)-ROW())/12+5),AS479)</f>
        <v>0</v>
      </c>
      <c r="AU479" s="15">
        <f ca="1">IF(AND(AQ479+AS479&gt;0,AR479+AT479&gt;0),COUNTIF(AU$6:AU478,"&gt;0")+1,0)</f>
        <v>0</v>
      </c>
    </row>
    <row r="480" spans="40:47">
      <c r="AN480" s="15">
        <v>14</v>
      </c>
      <c r="AO480" s="15">
        <v>1</v>
      </c>
      <c r="AP480" s="15">
        <v>7</v>
      </c>
      <c r="AQ480" s="17">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15">
        <f ca="1">COUNTIF(INDIRECT("H"&amp;(ROW()+12*(($AN480-1)*3+$AO480)-ROW())/12+5):INDIRECT("S"&amp;(ROW()+12*(($AN480-1)*3+$AO480)-ROW())/12+5),AQ480)</f>
        <v>0</v>
      </c>
      <c r="AS480" s="17">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15">
        <f ca="1">COUNTIF(INDIRECT("U"&amp;(ROW()+12*(($AN480-1)*3+$AO480)-ROW())/12+5):INDIRECT("AF"&amp;(ROW()+12*(($AN480-1)*3+$AO480)-ROW())/12+5),AS480)</f>
        <v>0</v>
      </c>
      <c r="AU480" s="15">
        <f ca="1">IF(AND(AQ480+AS480&gt;0,AR480+AT480&gt;0),COUNTIF(AU$6:AU479,"&gt;0")+1,0)</f>
        <v>0</v>
      </c>
    </row>
    <row r="481" spans="40:47">
      <c r="AN481" s="15">
        <v>14</v>
      </c>
      <c r="AO481" s="15">
        <v>1</v>
      </c>
      <c r="AP481" s="15">
        <v>8</v>
      </c>
      <c r="AQ481" s="17">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15">
        <f ca="1">COUNTIF(INDIRECT("H"&amp;(ROW()+12*(($AN481-1)*3+$AO481)-ROW())/12+5):INDIRECT("S"&amp;(ROW()+12*(($AN481-1)*3+$AO481)-ROW())/12+5),AQ481)</f>
        <v>0</v>
      </c>
      <c r="AS481" s="17">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15">
        <f ca="1">COUNTIF(INDIRECT("U"&amp;(ROW()+12*(($AN481-1)*3+$AO481)-ROW())/12+5):INDIRECT("AF"&amp;(ROW()+12*(($AN481-1)*3+$AO481)-ROW())/12+5),AS481)</f>
        <v>0</v>
      </c>
      <c r="AU481" s="15">
        <f ca="1">IF(AND(AQ481+AS481&gt;0,AR481+AT481&gt;0),COUNTIF(AU$6:AU480,"&gt;0")+1,0)</f>
        <v>0</v>
      </c>
    </row>
    <row r="482" spans="40:47">
      <c r="AN482" s="15">
        <v>14</v>
      </c>
      <c r="AO482" s="15">
        <v>1</v>
      </c>
      <c r="AP482" s="15">
        <v>9</v>
      </c>
      <c r="AQ482" s="17">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15">
        <f ca="1">COUNTIF(INDIRECT("H"&amp;(ROW()+12*(($AN482-1)*3+$AO482)-ROW())/12+5):INDIRECT("S"&amp;(ROW()+12*(($AN482-1)*3+$AO482)-ROW())/12+5),AQ482)</f>
        <v>0</v>
      </c>
      <c r="AS482" s="17">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15">
        <f ca="1">COUNTIF(INDIRECT("U"&amp;(ROW()+12*(($AN482-1)*3+$AO482)-ROW())/12+5):INDIRECT("AF"&amp;(ROW()+12*(($AN482-1)*3+$AO482)-ROW())/12+5),AS482)</f>
        <v>0</v>
      </c>
      <c r="AU482" s="15">
        <f ca="1">IF(AND(AQ482+AS482&gt;0,AR482+AT482&gt;0),COUNTIF(AU$6:AU481,"&gt;0")+1,0)</f>
        <v>0</v>
      </c>
    </row>
    <row r="483" spans="40:47">
      <c r="AN483" s="15">
        <v>14</v>
      </c>
      <c r="AO483" s="15">
        <v>1</v>
      </c>
      <c r="AP483" s="15">
        <v>10</v>
      </c>
      <c r="AQ483" s="17">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15">
        <f ca="1">COUNTIF(INDIRECT("H"&amp;(ROW()+12*(($AN483-1)*3+$AO483)-ROW())/12+5):INDIRECT("S"&amp;(ROW()+12*(($AN483-1)*3+$AO483)-ROW())/12+5),AQ483)</f>
        <v>0</v>
      </c>
      <c r="AS483" s="17">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15">
        <f ca="1">COUNTIF(INDIRECT("U"&amp;(ROW()+12*(($AN483-1)*3+$AO483)-ROW())/12+5):INDIRECT("AF"&amp;(ROW()+12*(($AN483-1)*3+$AO483)-ROW())/12+5),AS483)</f>
        <v>0</v>
      </c>
      <c r="AU483" s="15">
        <f ca="1">IF(AND(AQ483+AS483&gt;0,AR483+AT483&gt;0),COUNTIF(AU$6:AU482,"&gt;0")+1,0)</f>
        <v>0</v>
      </c>
    </row>
    <row r="484" spans="40:47">
      <c r="AN484" s="15">
        <v>14</v>
      </c>
      <c r="AO484" s="15">
        <v>1</v>
      </c>
      <c r="AP484" s="15">
        <v>11</v>
      </c>
      <c r="AQ484" s="17">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15">
        <f ca="1">COUNTIF(INDIRECT("H"&amp;(ROW()+12*(($AN484-1)*3+$AO484)-ROW())/12+5):INDIRECT("S"&amp;(ROW()+12*(($AN484-1)*3+$AO484)-ROW())/12+5),AQ484)</f>
        <v>0</v>
      </c>
      <c r="AS484" s="17">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15">
        <f ca="1">COUNTIF(INDIRECT("U"&amp;(ROW()+12*(($AN484-1)*3+$AO484)-ROW())/12+5):INDIRECT("AF"&amp;(ROW()+12*(($AN484-1)*3+$AO484)-ROW())/12+5),AS484)</f>
        <v>0</v>
      </c>
      <c r="AU484" s="15">
        <f ca="1">IF(AND(AQ484+AS484&gt;0,AR484+AT484&gt;0),COUNTIF(AU$6:AU483,"&gt;0")+1,0)</f>
        <v>0</v>
      </c>
    </row>
    <row r="485" spans="40:47">
      <c r="AN485" s="15">
        <v>14</v>
      </c>
      <c r="AO485" s="15">
        <v>1</v>
      </c>
      <c r="AP485" s="15">
        <v>12</v>
      </c>
      <c r="AQ485" s="17">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15">
        <f ca="1">COUNTIF(INDIRECT("H"&amp;(ROW()+12*(($AN485-1)*3+$AO485)-ROW())/12+5):INDIRECT("S"&amp;(ROW()+12*(($AN485-1)*3+$AO485)-ROW())/12+5),AQ485)</f>
        <v>0</v>
      </c>
      <c r="AS485" s="17">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15">
        <f ca="1">COUNTIF(INDIRECT("U"&amp;(ROW()+12*(($AN485-1)*3+$AO485)-ROW())/12+5):INDIRECT("AF"&amp;(ROW()+12*(($AN485-1)*3+$AO485)-ROW())/12+5),AS485)</f>
        <v>0</v>
      </c>
      <c r="AU485" s="15">
        <f ca="1">IF(AND(AQ485+AS485&gt;0,AR485+AT485&gt;0),COUNTIF(AU$6:AU484,"&gt;0")+1,0)</f>
        <v>0</v>
      </c>
    </row>
    <row r="486" spans="40:47">
      <c r="AN486" s="15">
        <v>14</v>
      </c>
      <c r="AO486" s="15">
        <v>2</v>
      </c>
      <c r="AP486" s="15">
        <v>1</v>
      </c>
      <c r="AQ486" s="17">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15">
        <f ca="1">COUNTIF(INDIRECT("H"&amp;(ROW()+12*(($AN486-1)*3+$AO486)-ROW())/12+5):INDIRECT("S"&amp;(ROW()+12*(($AN486-1)*3+$AO486)-ROW())/12+5),AQ486)</f>
        <v>0</v>
      </c>
      <c r="AS486" s="17">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15">
        <f ca="1">COUNTIF(INDIRECT("U"&amp;(ROW()+12*(($AN486-1)*3+$AO486)-ROW())/12+5):INDIRECT("AF"&amp;(ROW()+12*(($AN486-1)*3+$AO486)-ROW())/12+5),AS486)</f>
        <v>0</v>
      </c>
      <c r="AU486" s="15">
        <f ca="1">IF(AND(AQ486+AS486&gt;0,AR486+AT486&gt;0),COUNTIF(AU$6:AU485,"&gt;0")+1,0)</f>
        <v>0</v>
      </c>
    </row>
    <row r="487" spans="40:47">
      <c r="AN487" s="15">
        <v>14</v>
      </c>
      <c r="AO487" s="15">
        <v>2</v>
      </c>
      <c r="AP487" s="15">
        <v>2</v>
      </c>
      <c r="AQ487" s="17">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15">
        <f ca="1">COUNTIF(INDIRECT("H"&amp;(ROW()+12*(($AN487-1)*3+$AO487)-ROW())/12+5):INDIRECT("S"&amp;(ROW()+12*(($AN487-1)*3+$AO487)-ROW())/12+5),AQ487)</f>
        <v>0</v>
      </c>
      <c r="AS487" s="17">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15">
        <f ca="1">COUNTIF(INDIRECT("U"&amp;(ROW()+12*(($AN487-1)*3+$AO487)-ROW())/12+5):INDIRECT("AF"&amp;(ROW()+12*(($AN487-1)*3+$AO487)-ROW())/12+5),AS487)</f>
        <v>0</v>
      </c>
      <c r="AU487" s="15">
        <f ca="1">IF(AND(AQ487+AS487&gt;0,AR487+AT487&gt;0),COUNTIF(AU$6:AU486,"&gt;0")+1,0)</f>
        <v>0</v>
      </c>
    </row>
    <row r="488" spans="40:47">
      <c r="AN488" s="15">
        <v>14</v>
      </c>
      <c r="AO488" s="15">
        <v>2</v>
      </c>
      <c r="AP488" s="15">
        <v>3</v>
      </c>
      <c r="AQ488" s="17">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15">
        <f ca="1">COUNTIF(INDIRECT("H"&amp;(ROW()+12*(($AN488-1)*3+$AO488)-ROW())/12+5):INDIRECT("S"&amp;(ROW()+12*(($AN488-1)*3+$AO488)-ROW())/12+5),AQ488)</f>
        <v>0</v>
      </c>
      <c r="AS488" s="17">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15">
        <f ca="1">COUNTIF(INDIRECT("U"&amp;(ROW()+12*(($AN488-1)*3+$AO488)-ROW())/12+5):INDIRECT("AF"&amp;(ROW()+12*(($AN488-1)*3+$AO488)-ROW())/12+5),AS488)</f>
        <v>0</v>
      </c>
      <c r="AU488" s="15">
        <f ca="1">IF(AND(AQ488+AS488&gt;0,AR488+AT488&gt;0),COUNTIF(AU$6:AU487,"&gt;0")+1,0)</f>
        <v>0</v>
      </c>
    </row>
    <row r="489" spans="40:47">
      <c r="AN489" s="15">
        <v>14</v>
      </c>
      <c r="AO489" s="15">
        <v>2</v>
      </c>
      <c r="AP489" s="15">
        <v>4</v>
      </c>
      <c r="AQ489" s="17">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15">
        <f ca="1">COUNTIF(INDIRECT("H"&amp;(ROW()+12*(($AN489-1)*3+$AO489)-ROW())/12+5):INDIRECT("S"&amp;(ROW()+12*(($AN489-1)*3+$AO489)-ROW())/12+5),AQ489)</f>
        <v>0</v>
      </c>
      <c r="AS489" s="17">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15">
        <f ca="1">COUNTIF(INDIRECT("U"&amp;(ROW()+12*(($AN489-1)*3+$AO489)-ROW())/12+5):INDIRECT("AF"&amp;(ROW()+12*(($AN489-1)*3+$AO489)-ROW())/12+5),AS489)</f>
        <v>0</v>
      </c>
      <c r="AU489" s="15">
        <f ca="1">IF(AND(AQ489+AS489&gt;0,AR489+AT489&gt;0),COUNTIF(AU$6:AU488,"&gt;0")+1,0)</f>
        <v>0</v>
      </c>
    </row>
    <row r="490" spans="40:47">
      <c r="AN490" s="15">
        <v>14</v>
      </c>
      <c r="AO490" s="15">
        <v>2</v>
      </c>
      <c r="AP490" s="15">
        <v>5</v>
      </c>
      <c r="AQ490" s="17">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15">
        <f ca="1">COUNTIF(INDIRECT("H"&amp;(ROW()+12*(($AN490-1)*3+$AO490)-ROW())/12+5):INDIRECT("S"&amp;(ROW()+12*(($AN490-1)*3+$AO490)-ROW())/12+5),AQ490)</f>
        <v>0</v>
      </c>
      <c r="AS490" s="17">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15">
        <f ca="1">COUNTIF(INDIRECT("U"&amp;(ROW()+12*(($AN490-1)*3+$AO490)-ROW())/12+5):INDIRECT("AF"&amp;(ROW()+12*(($AN490-1)*3+$AO490)-ROW())/12+5),AS490)</f>
        <v>0</v>
      </c>
      <c r="AU490" s="15">
        <f ca="1">IF(AND(AQ490+AS490&gt;0,AR490+AT490&gt;0),COUNTIF(AU$6:AU489,"&gt;0")+1,0)</f>
        <v>0</v>
      </c>
    </row>
    <row r="491" spans="40:47">
      <c r="AN491" s="15">
        <v>14</v>
      </c>
      <c r="AO491" s="15">
        <v>2</v>
      </c>
      <c r="AP491" s="15">
        <v>6</v>
      </c>
      <c r="AQ491" s="17">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15">
        <f ca="1">COUNTIF(INDIRECT("H"&amp;(ROW()+12*(($AN491-1)*3+$AO491)-ROW())/12+5):INDIRECT("S"&amp;(ROW()+12*(($AN491-1)*3+$AO491)-ROW())/12+5),AQ491)</f>
        <v>0</v>
      </c>
      <c r="AS491" s="17">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15">
        <f ca="1">COUNTIF(INDIRECT("U"&amp;(ROW()+12*(($AN491-1)*3+$AO491)-ROW())/12+5):INDIRECT("AF"&amp;(ROW()+12*(($AN491-1)*3+$AO491)-ROW())/12+5),AS491)</f>
        <v>0</v>
      </c>
      <c r="AU491" s="15">
        <f ca="1">IF(AND(AQ491+AS491&gt;0,AR491+AT491&gt;0),COUNTIF(AU$6:AU490,"&gt;0")+1,0)</f>
        <v>0</v>
      </c>
    </row>
    <row r="492" spans="40:47">
      <c r="AN492" s="15">
        <v>14</v>
      </c>
      <c r="AO492" s="15">
        <v>2</v>
      </c>
      <c r="AP492" s="15">
        <v>7</v>
      </c>
      <c r="AQ492" s="17">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15">
        <f ca="1">COUNTIF(INDIRECT("H"&amp;(ROW()+12*(($AN492-1)*3+$AO492)-ROW())/12+5):INDIRECT("S"&amp;(ROW()+12*(($AN492-1)*3+$AO492)-ROW())/12+5),AQ492)</f>
        <v>0</v>
      </c>
      <c r="AS492" s="17">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15">
        <f ca="1">COUNTIF(INDIRECT("U"&amp;(ROW()+12*(($AN492-1)*3+$AO492)-ROW())/12+5):INDIRECT("AF"&amp;(ROW()+12*(($AN492-1)*3+$AO492)-ROW())/12+5),AS492)</f>
        <v>0</v>
      </c>
      <c r="AU492" s="15">
        <f ca="1">IF(AND(AQ492+AS492&gt;0,AR492+AT492&gt;0),COUNTIF(AU$6:AU491,"&gt;0")+1,0)</f>
        <v>0</v>
      </c>
    </row>
    <row r="493" spans="40:47">
      <c r="AN493" s="15">
        <v>14</v>
      </c>
      <c r="AO493" s="15">
        <v>2</v>
      </c>
      <c r="AP493" s="15">
        <v>8</v>
      </c>
      <c r="AQ493" s="17">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15">
        <f ca="1">COUNTIF(INDIRECT("H"&amp;(ROW()+12*(($AN493-1)*3+$AO493)-ROW())/12+5):INDIRECT("S"&amp;(ROW()+12*(($AN493-1)*3+$AO493)-ROW())/12+5),AQ493)</f>
        <v>0</v>
      </c>
      <c r="AS493" s="17">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15">
        <f ca="1">COUNTIF(INDIRECT("U"&amp;(ROW()+12*(($AN493-1)*3+$AO493)-ROW())/12+5):INDIRECT("AF"&amp;(ROW()+12*(($AN493-1)*3+$AO493)-ROW())/12+5),AS493)</f>
        <v>0</v>
      </c>
      <c r="AU493" s="15">
        <f ca="1">IF(AND(AQ493+AS493&gt;0,AR493+AT493&gt;0),COUNTIF(AU$6:AU492,"&gt;0")+1,0)</f>
        <v>0</v>
      </c>
    </row>
    <row r="494" spans="40:47">
      <c r="AN494" s="15">
        <v>14</v>
      </c>
      <c r="AO494" s="15">
        <v>2</v>
      </c>
      <c r="AP494" s="15">
        <v>9</v>
      </c>
      <c r="AQ494" s="17">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15">
        <f ca="1">COUNTIF(INDIRECT("H"&amp;(ROW()+12*(($AN494-1)*3+$AO494)-ROW())/12+5):INDIRECT("S"&amp;(ROW()+12*(($AN494-1)*3+$AO494)-ROW())/12+5),AQ494)</f>
        <v>0</v>
      </c>
      <c r="AS494" s="17">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15">
        <f ca="1">COUNTIF(INDIRECT("U"&amp;(ROW()+12*(($AN494-1)*3+$AO494)-ROW())/12+5):INDIRECT("AF"&amp;(ROW()+12*(($AN494-1)*3+$AO494)-ROW())/12+5),AS494)</f>
        <v>0</v>
      </c>
      <c r="AU494" s="15">
        <f ca="1">IF(AND(AQ494+AS494&gt;0,AR494+AT494&gt;0),COUNTIF(AU$6:AU493,"&gt;0")+1,0)</f>
        <v>0</v>
      </c>
    </row>
    <row r="495" spans="40:47">
      <c r="AN495" s="15">
        <v>14</v>
      </c>
      <c r="AO495" s="15">
        <v>2</v>
      </c>
      <c r="AP495" s="15">
        <v>10</v>
      </c>
      <c r="AQ495" s="17">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15">
        <f ca="1">COUNTIF(INDIRECT("H"&amp;(ROW()+12*(($AN495-1)*3+$AO495)-ROW())/12+5):INDIRECT("S"&amp;(ROW()+12*(($AN495-1)*3+$AO495)-ROW())/12+5),AQ495)</f>
        <v>0</v>
      </c>
      <c r="AS495" s="17">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15">
        <f ca="1">COUNTIF(INDIRECT("U"&amp;(ROW()+12*(($AN495-1)*3+$AO495)-ROW())/12+5):INDIRECT("AF"&amp;(ROW()+12*(($AN495-1)*3+$AO495)-ROW())/12+5),AS495)</f>
        <v>0</v>
      </c>
      <c r="AU495" s="15">
        <f ca="1">IF(AND(AQ495+AS495&gt;0,AR495+AT495&gt;0),COUNTIF(AU$6:AU494,"&gt;0")+1,0)</f>
        <v>0</v>
      </c>
    </row>
    <row r="496" spans="40:47">
      <c r="AN496" s="15">
        <v>14</v>
      </c>
      <c r="AO496" s="15">
        <v>2</v>
      </c>
      <c r="AP496" s="15">
        <v>11</v>
      </c>
      <c r="AQ496" s="17">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15">
        <f ca="1">COUNTIF(INDIRECT("H"&amp;(ROW()+12*(($AN496-1)*3+$AO496)-ROW())/12+5):INDIRECT("S"&amp;(ROW()+12*(($AN496-1)*3+$AO496)-ROW())/12+5),AQ496)</f>
        <v>0</v>
      </c>
      <c r="AS496" s="17">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15">
        <f ca="1">COUNTIF(INDIRECT("U"&amp;(ROW()+12*(($AN496-1)*3+$AO496)-ROW())/12+5):INDIRECT("AF"&amp;(ROW()+12*(($AN496-1)*3+$AO496)-ROW())/12+5),AS496)</f>
        <v>0</v>
      </c>
      <c r="AU496" s="15">
        <f ca="1">IF(AND(AQ496+AS496&gt;0,AR496+AT496&gt;0),COUNTIF(AU$6:AU495,"&gt;0")+1,0)</f>
        <v>0</v>
      </c>
    </row>
    <row r="497" spans="40:47">
      <c r="AN497" s="15">
        <v>14</v>
      </c>
      <c r="AO497" s="15">
        <v>2</v>
      </c>
      <c r="AP497" s="15">
        <v>12</v>
      </c>
      <c r="AQ497" s="17">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15">
        <f ca="1">COUNTIF(INDIRECT("H"&amp;(ROW()+12*(($AN497-1)*3+$AO497)-ROW())/12+5):INDIRECT("S"&amp;(ROW()+12*(($AN497-1)*3+$AO497)-ROW())/12+5),AQ497)</f>
        <v>0</v>
      </c>
      <c r="AS497" s="17">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15">
        <f ca="1">COUNTIF(INDIRECT("U"&amp;(ROW()+12*(($AN497-1)*3+$AO497)-ROW())/12+5):INDIRECT("AF"&amp;(ROW()+12*(($AN497-1)*3+$AO497)-ROW())/12+5),AS497)</f>
        <v>0</v>
      </c>
      <c r="AU497" s="15">
        <f ca="1">IF(AND(AQ497+AS497&gt;0,AR497+AT497&gt;0),COUNTIF(AU$6:AU496,"&gt;0")+1,0)</f>
        <v>0</v>
      </c>
    </row>
    <row r="498" spans="40:47">
      <c r="AN498" s="15">
        <v>14</v>
      </c>
      <c r="AO498" s="15">
        <v>3</v>
      </c>
      <c r="AP498" s="15">
        <v>1</v>
      </c>
      <c r="AQ498" s="17">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15">
        <f ca="1">COUNTIF(INDIRECT("H"&amp;(ROW()+12*(($AN498-1)*3+$AO498)-ROW())/12+5):INDIRECT("S"&amp;(ROW()+12*(($AN498-1)*3+$AO498)-ROW())/12+5),AQ498)</f>
        <v>0</v>
      </c>
      <c r="AS498" s="17">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15">
        <f ca="1">COUNTIF(INDIRECT("U"&amp;(ROW()+12*(($AN498-1)*3+$AO498)-ROW())/12+5):INDIRECT("AF"&amp;(ROW()+12*(($AN498-1)*3+$AO498)-ROW())/12+5),AS498)</f>
        <v>0</v>
      </c>
      <c r="AU498" s="15">
        <f ca="1">IF(AND(AQ498+AS498&gt;0,AR498+AT498&gt;0),COUNTIF(AU$6:AU497,"&gt;0")+1,0)</f>
        <v>0</v>
      </c>
    </row>
    <row r="499" spans="40:47">
      <c r="AN499" s="15">
        <v>14</v>
      </c>
      <c r="AO499" s="15">
        <v>3</v>
      </c>
      <c r="AP499" s="15">
        <v>2</v>
      </c>
      <c r="AQ499" s="17">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15">
        <f ca="1">COUNTIF(INDIRECT("H"&amp;(ROW()+12*(($AN499-1)*3+$AO499)-ROW())/12+5):INDIRECT("S"&amp;(ROW()+12*(($AN499-1)*3+$AO499)-ROW())/12+5),AQ499)</f>
        <v>0</v>
      </c>
      <c r="AS499" s="17">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15">
        <f ca="1">COUNTIF(INDIRECT("U"&amp;(ROW()+12*(($AN499-1)*3+$AO499)-ROW())/12+5):INDIRECT("AF"&amp;(ROW()+12*(($AN499-1)*3+$AO499)-ROW())/12+5),AS499)</f>
        <v>0</v>
      </c>
      <c r="AU499" s="15">
        <f ca="1">IF(AND(AQ499+AS499&gt;0,AR499+AT499&gt;0),COUNTIF(AU$6:AU498,"&gt;0")+1,0)</f>
        <v>0</v>
      </c>
    </row>
    <row r="500" spans="40:47">
      <c r="AN500" s="15">
        <v>14</v>
      </c>
      <c r="AO500" s="15">
        <v>3</v>
      </c>
      <c r="AP500" s="15">
        <v>3</v>
      </c>
      <c r="AQ500" s="17">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15">
        <f ca="1">COUNTIF(INDIRECT("H"&amp;(ROW()+12*(($AN500-1)*3+$AO500)-ROW())/12+5):INDIRECT("S"&amp;(ROW()+12*(($AN500-1)*3+$AO500)-ROW())/12+5),AQ500)</f>
        <v>0</v>
      </c>
      <c r="AS500" s="17">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15">
        <f ca="1">COUNTIF(INDIRECT("U"&amp;(ROW()+12*(($AN500-1)*3+$AO500)-ROW())/12+5):INDIRECT("AF"&amp;(ROW()+12*(($AN500-1)*3+$AO500)-ROW())/12+5),AS500)</f>
        <v>0</v>
      </c>
      <c r="AU500" s="15">
        <f ca="1">IF(AND(AQ500+AS500&gt;0,AR500+AT500&gt;0),COUNTIF(AU$6:AU499,"&gt;0")+1,0)</f>
        <v>0</v>
      </c>
    </row>
    <row r="501" spans="40:47">
      <c r="AN501" s="15">
        <v>14</v>
      </c>
      <c r="AO501" s="15">
        <v>3</v>
      </c>
      <c r="AP501" s="15">
        <v>4</v>
      </c>
      <c r="AQ501" s="17">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15">
        <f ca="1">COUNTIF(INDIRECT("H"&amp;(ROW()+12*(($AN501-1)*3+$AO501)-ROW())/12+5):INDIRECT("S"&amp;(ROW()+12*(($AN501-1)*3+$AO501)-ROW())/12+5),AQ501)</f>
        <v>0</v>
      </c>
      <c r="AS501" s="17">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15">
        <f ca="1">COUNTIF(INDIRECT("U"&amp;(ROW()+12*(($AN501-1)*3+$AO501)-ROW())/12+5):INDIRECT("AF"&amp;(ROW()+12*(($AN501-1)*3+$AO501)-ROW())/12+5),AS501)</f>
        <v>0</v>
      </c>
      <c r="AU501" s="15">
        <f ca="1">IF(AND(AQ501+AS501&gt;0,AR501+AT501&gt;0),COUNTIF(AU$6:AU500,"&gt;0")+1,0)</f>
        <v>0</v>
      </c>
    </row>
    <row r="502" spans="40:47">
      <c r="AN502" s="15">
        <v>14</v>
      </c>
      <c r="AO502" s="15">
        <v>3</v>
      </c>
      <c r="AP502" s="15">
        <v>5</v>
      </c>
      <c r="AQ502" s="17">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15">
        <f ca="1">COUNTIF(INDIRECT("H"&amp;(ROW()+12*(($AN502-1)*3+$AO502)-ROW())/12+5):INDIRECT("S"&amp;(ROW()+12*(($AN502-1)*3+$AO502)-ROW())/12+5),AQ502)</f>
        <v>0</v>
      </c>
      <c r="AS502" s="17">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15">
        <f ca="1">COUNTIF(INDIRECT("U"&amp;(ROW()+12*(($AN502-1)*3+$AO502)-ROW())/12+5):INDIRECT("AF"&amp;(ROW()+12*(($AN502-1)*3+$AO502)-ROW())/12+5),AS502)</f>
        <v>0</v>
      </c>
      <c r="AU502" s="15">
        <f ca="1">IF(AND(AQ502+AS502&gt;0,AR502+AT502&gt;0),COUNTIF(AU$6:AU501,"&gt;0")+1,0)</f>
        <v>0</v>
      </c>
    </row>
    <row r="503" spans="40:47">
      <c r="AN503" s="15">
        <v>14</v>
      </c>
      <c r="AO503" s="15">
        <v>3</v>
      </c>
      <c r="AP503" s="15">
        <v>6</v>
      </c>
      <c r="AQ503" s="17">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15">
        <f ca="1">COUNTIF(INDIRECT("H"&amp;(ROW()+12*(($AN503-1)*3+$AO503)-ROW())/12+5):INDIRECT("S"&amp;(ROW()+12*(($AN503-1)*3+$AO503)-ROW())/12+5),AQ503)</f>
        <v>0</v>
      </c>
      <c r="AS503" s="17">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15">
        <f ca="1">COUNTIF(INDIRECT("U"&amp;(ROW()+12*(($AN503-1)*3+$AO503)-ROW())/12+5):INDIRECT("AF"&amp;(ROW()+12*(($AN503-1)*3+$AO503)-ROW())/12+5),AS503)</f>
        <v>0</v>
      </c>
      <c r="AU503" s="15">
        <f ca="1">IF(AND(AQ503+AS503&gt;0,AR503+AT503&gt;0),COUNTIF(AU$6:AU502,"&gt;0")+1,0)</f>
        <v>0</v>
      </c>
    </row>
    <row r="504" spans="40:47">
      <c r="AN504" s="15">
        <v>14</v>
      </c>
      <c r="AO504" s="15">
        <v>3</v>
      </c>
      <c r="AP504" s="15">
        <v>7</v>
      </c>
      <c r="AQ504" s="17">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15">
        <f ca="1">COUNTIF(INDIRECT("H"&amp;(ROW()+12*(($AN504-1)*3+$AO504)-ROW())/12+5):INDIRECT("S"&amp;(ROW()+12*(($AN504-1)*3+$AO504)-ROW())/12+5),AQ504)</f>
        <v>0</v>
      </c>
      <c r="AS504" s="17">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15">
        <f ca="1">COUNTIF(INDIRECT("U"&amp;(ROW()+12*(($AN504-1)*3+$AO504)-ROW())/12+5):INDIRECT("AF"&amp;(ROW()+12*(($AN504-1)*3+$AO504)-ROW())/12+5),AS504)</f>
        <v>0</v>
      </c>
      <c r="AU504" s="15">
        <f ca="1">IF(AND(AQ504+AS504&gt;0,AR504+AT504&gt;0),COUNTIF(AU$6:AU503,"&gt;0")+1,0)</f>
        <v>0</v>
      </c>
    </row>
    <row r="505" spans="40:47">
      <c r="AN505" s="15">
        <v>14</v>
      </c>
      <c r="AO505" s="15">
        <v>3</v>
      </c>
      <c r="AP505" s="15">
        <v>8</v>
      </c>
      <c r="AQ505" s="17">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15">
        <f ca="1">COUNTIF(INDIRECT("H"&amp;(ROW()+12*(($AN505-1)*3+$AO505)-ROW())/12+5):INDIRECT("S"&amp;(ROW()+12*(($AN505-1)*3+$AO505)-ROW())/12+5),AQ505)</f>
        <v>0</v>
      </c>
      <c r="AS505" s="17">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15">
        <f ca="1">COUNTIF(INDIRECT("U"&amp;(ROW()+12*(($AN505-1)*3+$AO505)-ROW())/12+5):INDIRECT("AF"&amp;(ROW()+12*(($AN505-1)*3+$AO505)-ROW())/12+5),AS505)</f>
        <v>0</v>
      </c>
      <c r="AU505" s="15">
        <f ca="1">IF(AND(AQ505+AS505&gt;0,AR505+AT505&gt;0),COUNTIF(AU$6:AU504,"&gt;0")+1,0)</f>
        <v>0</v>
      </c>
    </row>
    <row r="506" spans="40:47">
      <c r="AN506" s="15">
        <v>14</v>
      </c>
      <c r="AO506" s="15">
        <v>3</v>
      </c>
      <c r="AP506" s="15">
        <v>9</v>
      </c>
      <c r="AQ506" s="17">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15">
        <f ca="1">COUNTIF(INDIRECT("H"&amp;(ROW()+12*(($AN506-1)*3+$AO506)-ROW())/12+5):INDIRECT("S"&amp;(ROW()+12*(($AN506-1)*3+$AO506)-ROW())/12+5),AQ506)</f>
        <v>0</v>
      </c>
      <c r="AS506" s="17">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15">
        <f ca="1">COUNTIF(INDIRECT("U"&amp;(ROW()+12*(($AN506-1)*3+$AO506)-ROW())/12+5):INDIRECT("AF"&amp;(ROW()+12*(($AN506-1)*3+$AO506)-ROW())/12+5),AS506)</f>
        <v>0</v>
      </c>
      <c r="AU506" s="15">
        <f ca="1">IF(AND(AQ506+AS506&gt;0,AR506+AT506&gt;0),COUNTIF(AU$6:AU505,"&gt;0")+1,0)</f>
        <v>0</v>
      </c>
    </row>
    <row r="507" spans="40:47">
      <c r="AN507" s="15">
        <v>14</v>
      </c>
      <c r="AO507" s="15">
        <v>3</v>
      </c>
      <c r="AP507" s="15">
        <v>10</v>
      </c>
      <c r="AQ507" s="17">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15">
        <f ca="1">COUNTIF(INDIRECT("H"&amp;(ROW()+12*(($AN507-1)*3+$AO507)-ROW())/12+5):INDIRECT("S"&amp;(ROW()+12*(($AN507-1)*3+$AO507)-ROW())/12+5),AQ507)</f>
        <v>0</v>
      </c>
      <c r="AS507" s="17">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15">
        <f ca="1">COUNTIF(INDIRECT("U"&amp;(ROW()+12*(($AN507-1)*3+$AO507)-ROW())/12+5):INDIRECT("AF"&amp;(ROW()+12*(($AN507-1)*3+$AO507)-ROW())/12+5),AS507)</f>
        <v>0</v>
      </c>
      <c r="AU507" s="15">
        <f ca="1">IF(AND(AQ507+AS507&gt;0,AR507+AT507&gt;0),COUNTIF(AU$6:AU506,"&gt;0")+1,0)</f>
        <v>0</v>
      </c>
    </row>
    <row r="508" spans="40:47">
      <c r="AN508" s="15">
        <v>14</v>
      </c>
      <c r="AO508" s="15">
        <v>3</v>
      </c>
      <c r="AP508" s="15">
        <v>11</v>
      </c>
      <c r="AQ508" s="17">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15">
        <f ca="1">COUNTIF(INDIRECT("H"&amp;(ROW()+12*(($AN508-1)*3+$AO508)-ROW())/12+5):INDIRECT("S"&amp;(ROW()+12*(($AN508-1)*3+$AO508)-ROW())/12+5),AQ508)</f>
        <v>0</v>
      </c>
      <c r="AS508" s="17">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15">
        <f ca="1">COUNTIF(INDIRECT("U"&amp;(ROW()+12*(($AN508-1)*3+$AO508)-ROW())/12+5):INDIRECT("AF"&amp;(ROW()+12*(($AN508-1)*3+$AO508)-ROW())/12+5),AS508)</f>
        <v>0</v>
      </c>
      <c r="AU508" s="15">
        <f ca="1">IF(AND(AQ508+AS508&gt;0,AR508+AT508&gt;0),COUNTIF(AU$6:AU507,"&gt;0")+1,0)</f>
        <v>0</v>
      </c>
    </row>
    <row r="509" spans="40:47">
      <c r="AN509" s="306">
        <v>14</v>
      </c>
      <c r="AO509" s="306">
        <v>3</v>
      </c>
      <c r="AP509" s="306">
        <v>12</v>
      </c>
      <c r="AQ509" s="31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306">
        <f ca="1">COUNTIF(INDIRECT("H"&amp;(ROW()+12*(($AN509-1)*3+$AO509)-ROW())/12+5):INDIRECT("S"&amp;(ROW()+12*(($AN509-1)*3+$AO509)-ROW())/12+5),AQ509)</f>
        <v>0</v>
      </c>
      <c r="AS509" s="313">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306">
        <f ca="1">COUNTIF(INDIRECT("U"&amp;(ROW()+12*(($AN509-1)*3+$AO509)-ROW())/12+5):INDIRECT("AF"&amp;(ROW()+12*(($AN509-1)*3+$AO509)-ROW())/12+5),AS509)</f>
        <v>0</v>
      </c>
      <c r="AU509" s="15">
        <f ca="1">IF(AND(AQ509+AS509&gt;0,AR509+AT509&gt;0),COUNTIF(AU$6:AU508,"&gt;0")+1,0)</f>
        <v>0</v>
      </c>
    </row>
    <row r="510" spans="40:47">
      <c r="AN510" s="15">
        <v>15</v>
      </c>
      <c r="AO510" s="15">
        <v>1</v>
      </c>
      <c r="AP510" s="15">
        <v>1</v>
      </c>
      <c r="AQ510" s="17">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15">
        <f ca="1">COUNTIF(INDIRECT("H"&amp;(ROW()+12*(($AN510-1)*3+$AO510)-ROW())/12+5):INDIRECT("S"&amp;(ROW()+12*(($AN510-1)*3+$AO510)-ROW())/12+5),AQ510)</f>
        <v>0</v>
      </c>
      <c r="AS510" s="17">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15">
        <f ca="1">COUNTIF(INDIRECT("U"&amp;(ROW()+12*(($AN510-1)*3+$AO510)-ROW())/12+5):INDIRECT("AF"&amp;(ROW()+12*(($AN510-1)*3+$AO510)-ROW())/12+5),AS510)</f>
        <v>0</v>
      </c>
      <c r="AU510" s="15">
        <f ca="1">IF(AND(AQ510+AS510&gt;0,AR510+AT510&gt;0),COUNTIF(AU$6:AU509,"&gt;0")+1,0)</f>
        <v>0</v>
      </c>
    </row>
    <row r="511" spans="40:47">
      <c r="AN511" s="15">
        <v>15</v>
      </c>
      <c r="AO511" s="15">
        <v>1</v>
      </c>
      <c r="AP511" s="15">
        <v>2</v>
      </c>
      <c r="AQ511" s="17">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15">
        <f ca="1">COUNTIF(INDIRECT("H"&amp;(ROW()+12*(($AN511-1)*3+$AO511)-ROW())/12+5):INDIRECT("S"&amp;(ROW()+12*(($AN511-1)*3+$AO511)-ROW())/12+5),AQ511)</f>
        <v>0</v>
      </c>
      <c r="AS511" s="17">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15">
        <f ca="1">COUNTIF(INDIRECT("U"&amp;(ROW()+12*(($AN511-1)*3+$AO511)-ROW())/12+5):INDIRECT("AF"&amp;(ROW()+12*(($AN511-1)*3+$AO511)-ROW())/12+5),AS511)</f>
        <v>0</v>
      </c>
      <c r="AU511" s="15">
        <f ca="1">IF(AND(AQ511+AS511&gt;0,AR511+AT511&gt;0),COUNTIF(AU$6:AU510,"&gt;0")+1,0)</f>
        <v>0</v>
      </c>
    </row>
    <row r="512" spans="40:47">
      <c r="AN512" s="15">
        <v>15</v>
      </c>
      <c r="AO512" s="15">
        <v>1</v>
      </c>
      <c r="AP512" s="15">
        <v>3</v>
      </c>
      <c r="AQ512" s="17">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15">
        <f ca="1">COUNTIF(INDIRECT("H"&amp;(ROW()+12*(($AN512-1)*3+$AO512)-ROW())/12+5):INDIRECT("S"&amp;(ROW()+12*(($AN512-1)*3+$AO512)-ROW())/12+5),AQ512)</f>
        <v>0</v>
      </c>
      <c r="AS512" s="17">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15">
        <f ca="1">COUNTIF(INDIRECT("U"&amp;(ROW()+12*(($AN512-1)*3+$AO512)-ROW())/12+5):INDIRECT("AF"&amp;(ROW()+12*(($AN512-1)*3+$AO512)-ROW())/12+5),AS512)</f>
        <v>0</v>
      </c>
      <c r="AU512" s="15">
        <f ca="1">IF(AND(AQ512+AS512&gt;0,AR512+AT512&gt;0),COUNTIF(AU$6:AU511,"&gt;0")+1,0)</f>
        <v>0</v>
      </c>
    </row>
    <row r="513" spans="40:47">
      <c r="AN513" s="15">
        <v>15</v>
      </c>
      <c r="AO513" s="15">
        <v>1</v>
      </c>
      <c r="AP513" s="15">
        <v>4</v>
      </c>
      <c r="AQ513" s="17">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15">
        <f ca="1">COUNTIF(INDIRECT("H"&amp;(ROW()+12*(($AN513-1)*3+$AO513)-ROW())/12+5):INDIRECT("S"&amp;(ROW()+12*(($AN513-1)*3+$AO513)-ROW())/12+5),AQ513)</f>
        <v>0</v>
      </c>
      <c r="AS513" s="17">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15">
        <f ca="1">COUNTIF(INDIRECT("U"&amp;(ROW()+12*(($AN513-1)*3+$AO513)-ROW())/12+5):INDIRECT("AF"&amp;(ROW()+12*(($AN513-1)*3+$AO513)-ROW())/12+5),AS513)</f>
        <v>0</v>
      </c>
      <c r="AU513" s="15">
        <f ca="1">IF(AND(AQ513+AS513&gt;0,AR513+AT513&gt;0),COUNTIF(AU$6:AU512,"&gt;0")+1,0)</f>
        <v>0</v>
      </c>
    </row>
    <row r="514" spans="40:47">
      <c r="AN514" s="15">
        <v>15</v>
      </c>
      <c r="AO514" s="15">
        <v>1</v>
      </c>
      <c r="AP514" s="15">
        <v>5</v>
      </c>
      <c r="AQ514" s="17">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15">
        <f ca="1">COUNTIF(INDIRECT("H"&amp;(ROW()+12*(($AN514-1)*3+$AO514)-ROW())/12+5):INDIRECT("S"&amp;(ROW()+12*(($AN514-1)*3+$AO514)-ROW())/12+5),AQ514)</f>
        <v>0</v>
      </c>
      <c r="AS514" s="17">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15">
        <f ca="1">COUNTIF(INDIRECT("U"&amp;(ROW()+12*(($AN514-1)*3+$AO514)-ROW())/12+5):INDIRECT("AF"&amp;(ROW()+12*(($AN514-1)*3+$AO514)-ROW())/12+5),AS514)</f>
        <v>0</v>
      </c>
      <c r="AU514" s="15">
        <f ca="1">IF(AND(AQ514+AS514&gt;0,AR514+AT514&gt;0),COUNTIF(AU$6:AU513,"&gt;0")+1,0)</f>
        <v>0</v>
      </c>
    </row>
    <row r="515" spans="40:47">
      <c r="AN515" s="15">
        <v>15</v>
      </c>
      <c r="AO515" s="15">
        <v>1</v>
      </c>
      <c r="AP515" s="15">
        <v>6</v>
      </c>
      <c r="AQ515" s="17">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15">
        <f ca="1">COUNTIF(INDIRECT("H"&amp;(ROW()+12*(($AN515-1)*3+$AO515)-ROW())/12+5):INDIRECT("S"&amp;(ROW()+12*(($AN515-1)*3+$AO515)-ROW())/12+5),AQ515)</f>
        <v>0</v>
      </c>
      <c r="AS515" s="17">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15">
        <f ca="1">COUNTIF(INDIRECT("U"&amp;(ROW()+12*(($AN515-1)*3+$AO515)-ROW())/12+5):INDIRECT("AF"&amp;(ROW()+12*(($AN515-1)*3+$AO515)-ROW())/12+5),AS515)</f>
        <v>0</v>
      </c>
      <c r="AU515" s="15">
        <f ca="1">IF(AND(AQ515+AS515&gt;0,AR515+AT515&gt;0),COUNTIF(AU$6:AU514,"&gt;0")+1,0)</f>
        <v>0</v>
      </c>
    </row>
    <row r="516" spans="40:47">
      <c r="AN516" s="15">
        <v>15</v>
      </c>
      <c r="AO516" s="15">
        <v>1</v>
      </c>
      <c r="AP516" s="15">
        <v>7</v>
      </c>
      <c r="AQ516" s="17">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15">
        <f ca="1">COUNTIF(INDIRECT("H"&amp;(ROW()+12*(($AN516-1)*3+$AO516)-ROW())/12+5):INDIRECT("S"&amp;(ROW()+12*(($AN516-1)*3+$AO516)-ROW())/12+5),AQ516)</f>
        <v>0</v>
      </c>
      <c r="AS516" s="17">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15">
        <f ca="1">COUNTIF(INDIRECT("U"&amp;(ROW()+12*(($AN516-1)*3+$AO516)-ROW())/12+5):INDIRECT("AF"&amp;(ROW()+12*(($AN516-1)*3+$AO516)-ROW())/12+5),AS516)</f>
        <v>0</v>
      </c>
      <c r="AU516" s="15">
        <f ca="1">IF(AND(AQ516+AS516&gt;0,AR516+AT516&gt;0),COUNTIF(AU$6:AU515,"&gt;0")+1,0)</f>
        <v>0</v>
      </c>
    </row>
    <row r="517" spans="40:47">
      <c r="AN517" s="15">
        <v>15</v>
      </c>
      <c r="AO517" s="15">
        <v>1</v>
      </c>
      <c r="AP517" s="15">
        <v>8</v>
      </c>
      <c r="AQ517" s="17">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15">
        <f ca="1">COUNTIF(INDIRECT("H"&amp;(ROW()+12*(($AN517-1)*3+$AO517)-ROW())/12+5):INDIRECT("S"&amp;(ROW()+12*(($AN517-1)*3+$AO517)-ROW())/12+5),AQ517)</f>
        <v>0</v>
      </c>
      <c r="AS517" s="17">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15">
        <f ca="1">COUNTIF(INDIRECT("U"&amp;(ROW()+12*(($AN517-1)*3+$AO517)-ROW())/12+5):INDIRECT("AF"&amp;(ROW()+12*(($AN517-1)*3+$AO517)-ROW())/12+5),AS517)</f>
        <v>0</v>
      </c>
      <c r="AU517" s="15">
        <f ca="1">IF(AND(AQ517+AS517&gt;0,AR517+AT517&gt;0),COUNTIF(AU$6:AU516,"&gt;0")+1,0)</f>
        <v>0</v>
      </c>
    </row>
    <row r="518" spans="40:47">
      <c r="AN518" s="15">
        <v>15</v>
      </c>
      <c r="AO518" s="15">
        <v>1</v>
      </c>
      <c r="AP518" s="15">
        <v>9</v>
      </c>
      <c r="AQ518" s="17">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15">
        <f ca="1">COUNTIF(INDIRECT("H"&amp;(ROW()+12*(($AN518-1)*3+$AO518)-ROW())/12+5):INDIRECT("S"&amp;(ROW()+12*(($AN518-1)*3+$AO518)-ROW())/12+5),AQ518)</f>
        <v>0</v>
      </c>
      <c r="AS518" s="17">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15">
        <f ca="1">COUNTIF(INDIRECT("U"&amp;(ROW()+12*(($AN518-1)*3+$AO518)-ROW())/12+5):INDIRECT("AF"&amp;(ROW()+12*(($AN518-1)*3+$AO518)-ROW())/12+5),AS518)</f>
        <v>0</v>
      </c>
      <c r="AU518" s="15">
        <f ca="1">IF(AND(AQ518+AS518&gt;0,AR518+AT518&gt;0),COUNTIF(AU$6:AU517,"&gt;0")+1,0)</f>
        <v>0</v>
      </c>
    </row>
    <row r="519" spans="40:47">
      <c r="AN519" s="15">
        <v>15</v>
      </c>
      <c r="AO519" s="15">
        <v>1</v>
      </c>
      <c r="AP519" s="15">
        <v>10</v>
      </c>
      <c r="AQ519" s="17">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15">
        <f ca="1">COUNTIF(INDIRECT("H"&amp;(ROW()+12*(($AN519-1)*3+$AO519)-ROW())/12+5):INDIRECT("S"&amp;(ROW()+12*(($AN519-1)*3+$AO519)-ROW())/12+5),AQ519)</f>
        <v>0</v>
      </c>
      <c r="AS519" s="17">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15">
        <f ca="1">COUNTIF(INDIRECT("U"&amp;(ROW()+12*(($AN519-1)*3+$AO519)-ROW())/12+5):INDIRECT("AF"&amp;(ROW()+12*(($AN519-1)*3+$AO519)-ROW())/12+5),AS519)</f>
        <v>0</v>
      </c>
      <c r="AU519" s="15">
        <f ca="1">IF(AND(AQ519+AS519&gt;0,AR519+AT519&gt;0),COUNTIF(AU$6:AU518,"&gt;0")+1,0)</f>
        <v>0</v>
      </c>
    </row>
    <row r="520" spans="40:47">
      <c r="AN520" s="15">
        <v>15</v>
      </c>
      <c r="AO520" s="15">
        <v>1</v>
      </c>
      <c r="AP520" s="15">
        <v>11</v>
      </c>
      <c r="AQ520" s="17">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15">
        <f ca="1">COUNTIF(INDIRECT("H"&amp;(ROW()+12*(($AN520-1)*3+$AO520)-ROW())/12+5):INDIRECT("S"&amp;(ROW()+12*(($AN520-1)*3+$AO520)-ROW())/12+5),AQ520)</f>
        <v>0</v>
      </c>
      <c r="AS520" s="17">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15">
        <f ca="1">COUNTIF(INDIRECT("U"&amp;(ROW()+12*(($AN520-1)*3+$AO520)-ROW())/12+5):INDIRECT("AF"&amp;(ROW()+12*(($AN520-1)*3+$AO520)-ROW())/12+5),AS520)</f>
        <v>0</v>
      </c>
      <c r="AU520" s="15">
        <f ca="1">IF(AND(AQ520+AS520&gt;0,AR520+AT520&gt;0),COUNTIF(AU$6:AU519,"&gt;0")+1,0)</f>
        <v>0</v>
      </c>
    </row>
    <row r="521" spans="40:47">
      <c r="AN521" s="15">
        <v>15</v>
      </c>
      <c r="AO521" s="15">
        <v>1</v>
      </c>
      <c r="AP521" s="15">
        <v>12</v>
      </c>
      <c r="AQ521" s="17">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15">
        <f ca="1">COUNTIF(INDIRECT("H"&amp;(ROW()+12*(($AN521-1)*3+$AO521)-ROW())/12+5):INDIRECT("S"&amp;(ROW()+12*(($AN521-1)*3+$AO521)-ROW())/12+5),AQ521)</f>
        <v>0</v>
      </c>
      <c r="AS521" s="17">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15">
        <f ca="1">COUNTIF(INDIRECT("U"&amp;(ROW()+12*(($AN521-1)*3+$AO521)-ROW())/12+5):INDIRECT("AF"&amp;(ROW()+12*(($AN521-1)*3+$AO521)-ROW())/12+5),AS521)</f>
        <v>0</v>
      </c>
      <c r="AU521" s="15">
        <f ca="1">IF(AND(AQ521+AS521&gt;0,AR521+AT521&gt;0),COUNTIF(AU$6:AU520,"&gt;0")+1,0)</f>
        <v>0</v>
      </c>
    </row>
    <row r="522" spans="40:47">
      <c r="AN522" s="15">
        <v>15</v>
      </c>
      <c r="AO522" s="15">
        <v>2</v>
      </c>
      <c r="AP522" s="15">
        <v>1</v>
      </c>
      <c r="AQ522" s="17">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15">
        <f ca="1">COUNTIF(INDIRECT("H"&amp;(ROW()+12*(($AN522-1)*3+$AO522)-ROW())/12+5):INDIRECT("S"&amp;(ROW()+12*(($AN522-1)*3+$AO522)-ROW())/12+5),AQ522)</f>
        <v>0</v>
      </c>
      <c r="AS522" s="17">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15">
        <f ca="1">COUNTIF(INDIRECT("U"&amp;(ROW()+12*(($AN522-1)*3+$AO522)-ROW())/12+5):INDIRECT("AF"&amp;(ROW()+12*(($AN522-1)*3+$AO522)-ROW())/12+5),AS522)</f>
        <v>0</v>
      </c>
      <c r="AU522" s="15">
        <f ca="1">IF(AND(AQ522+AS522&gt;0,AR522+AT522&gt;0),COUNTIF(AU$6:AU521,"&gt;0")+1,0)</f>
        <v>0</v>
      </c>
    </row>
    <row r="523" spans="40:47">
      <c r="AN523" s="15">
        <v>15</v>
      </c>
      <c r="AO523" s="15">
        <v>2</v>
      </c>
      <c r="AP523" s="15">
        <v>2</v>
      </c>
      <c r="AQ523" s="17">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15">
        <f ca="1">COUNTIF(INDIRECT("H"&amp;(ROW()+12*(($AN523-1)*3+$AO523)-ROW())/12+5):INDIRECT("S"&amp;(ROW()+12*(($AN523-1)*3+$AO523)-ROW())/12+5),AQ523)</f>
        <v>0</v>
      </c>
      <c r="AS523" s="17">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15">
        <f ca="1">COUNTIF(INDIRECT("U"&amp;(ROW()+12*(($AN523-1)*3+$AO523)-ROW())/12+5):INDIRECT("AF"&amp;(ROW()+12*(($AN523-1)*3+$AO523)-ROW())/12+5),AS523)</f>
        <v>0</v>
      </c>
      <c r="AU523" s="15">
        <f ca="1">IF(AND(AQ523+AS523&gt;0,AR523+AT523&gt;0),COUNTIF(AU$6:AU522,"&gt;0")+1,0)</f>
        <v>0</v>
      </c>
    </row>
    <row r="524" spans="40:47">
      <c r="AN524" s="15">
        <v>15</v>
      </c>
      <c r="AO524" s="15">
        <v>2</v>
      </c>
      <c r="AP524" s="15">
        <v>3</v>
      </c>
      <c r="AQ524" s="17">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15">
        <f ca="1">COUNTIF(INDIRECT("H"&amp;(ROW()+12*(($AN524-1)*3+$AO524)-ROW())/12+5):INDIRECT("S"&amp;(ROW()+12*(($AN524-1)*3+$AO524)-ROW())/12+5),AQ524)</f>
        <v>0</v>
      </c>
      <c r="AS524" s="17">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15">
        <f ca="1">COUNTIF(INDIRECT("U"&amp;(ROW()+12*(($AN524-1)*3+$AO524)-ROW())/12+5):INDIRECT("AF"&amp;(ROW()+12*(($AN524-1)*3+$AO524)-ROW())/12+5),AS524)</f>
        <v>0</v>
      </c>
      <c r="AU524" s="15">
        <f ca="1">IF(AND(AQ524+AS524&gt;0,AR524+AT524&gt;0),COUNTIF(AU$6:AU523,"&gt;0")+1,0)</f>
        <v>0</v>
      </c>
    </row>
    <row r="525" spans="40:47">
      <c r="AN525" s="15">
        <v>15</v>
      </c>
      <c r="AO525" s="15">
        <v>2</v>
      </c>
      <c r="AP525" s="15">
        <v>4</v>
      </c>
      <c r="AQ525" s="17">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15">
        <f ca="1">COUNTIF(INDIRECT("H"&amp;(ROW()+12*(($AN525-1)*3+$AO525)-ROW())/12+5):INDIRECT("S"&amp;(ROW()+12*(($AN525-1)*3+$AO525)-ROW())/12+5),AQ525)</f>
        <v>0</v>
      </c>
      <c r="AS525" s="17">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15">
        <f ca="1">COUNTIF(INDIRECT("U"&amp;(ROW()+12*(($AN525-1)*3+$AO525)-ROW())/12+5):INDIRECT("AF"&amp;(ROW()+12*(($AN525-1)*3+$AO525)-ROW())/12+5),AS525)</f>
        <v>0</v>
      </c>
      <c r="AU525" s="15">
        <f ca="1">IF(AND(AQ525+AS525&gt;0,AR525+AT525&gt;0),COUNTIF(AU$6:AU524,"&gt;0")+1,0)</f>
        <v>0</v>
      </c>
    </row>
    <row r="526" spans="40:47">
      <c r="AN526" s="15">
        <v>15</v>
      </c>
      <c r="AO526" s="15">
        <v>2</v>
      </c>
      <c r="AP526" s="15">
        <v>5</v>
      </c>
      <c r="AQ526" s="17">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15">
        <f ca="1">COUNTIF(INDIRECT("H"&amp;(ROW()+12*(($AN526-1)*3+$AO526)-ROW())/12+5):INDIRECT("S"&amp;(ROW()+12*(($AN526-1)*3+$AO526)-ROW())/12+5),AQ526)</f>
        <v>0</v>
      </c>
      <c r="AS526" s="17">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15">
        <f ca="1">COUNTIF(INDIRECT("U"&amp;(ROW()+12*(($AN526-1)*3+$AO526)-ROW())/12+5):INDIRECT("AF"&amp;(ROW()+12*(($AN526-1)*3+$AO526)-ROW())/12+5),AS526)</f>
        <v>0</v>
      </c>
      <c r="AU526" s="15">
        <f ca="1">IF(AND(AQ526+AS526&gt;0,AR526+AT526&gt;0),COUNTIF(AU$6:AU525,"&gt;0")+1,0)</f>
        <v>0</v>
      </c>
    </row>
    <row r="527" spans="40:47">
      <c r="AN527" s="15">
        <v>15</v>
      </c>
      <c r="AO527" s="15">
        <v>2</v>
      </c>
      <c r="AP527" s="15">
        <v>6</v>
      </c>
      <c r="AQ527" s="17">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15">
        <f ca="1">COUNTIF(INDIRECT("H"&amp;(ROW()+12*(($AN527-1)*3+$AO527)-ROW())/12+5):INDIRECT("S"&amp;(ROW()+12*(($AN527-1)*3+$AO527)-ROW())/12+5),AQ527)</f>
        <v>0</v>
      </c>
      <c r="AS527" s="17">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15">
        <f ca="1">COUNTIF(INDIRECT("U"&amp;(ROW()+12*(($AN527-1)*3+$AO527)-ROW())/12+5):INDIRECT("AF"&amp;(ROW()+12*(($AN527-1)*3+$AO527)-ROW())/12+5),AS527)</f>
        <v>0</v>
      </c>
      <c r="AU527" s="15">
        <f ca="1">IF(AND(AQ527+AS527&gt;0,AR527+AT527&gt;0),COUNTIF(AU$6:AU526,"&gt;0")+1,0)</f>
        <v>0</v>
      </c>
    </row>
    <row r="528" spans="40:47">
      <c r="AN528" s="15">
        <v>15</v>
      </c>
      <c r="AO528" s="15">
        <v>2</v>
      </c>
      <c r="AP528" s="15">
        <v>7</v>
      </c>
      <c r="AQ528" s="17">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15">
        <f ca="1">COUNTIF(INDIRECT("H"&amp;(ROW()+12*(($AN528-1)*3+$AO528)-ROW())/12+5):INDIRECT("S"&amp;(ROW()+12*(($AN528-1)*3+$AO528)-ROW())/12+5),AQ528)</f>
        <v>0</v>
      </c>
      <c r="AS528" s="17">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15">
        <f ca="1">COUNTIF(INDIRECT("U"&amp;(ROW()+12*(($AN528-1)*3+$AO528)-ROW())/12+5):INDIRECT("AF"&amp;(ROW()+12*(($AN528-1)*3+$AO528)-ROW())/12+5),AS528)</f>
        <v>0</v>
      </c>
      <c r="AU528" s="15">
        <f ca="1">IF(AND(AQ528+AS528&gt;0,AR528+AT528&gt;0),COUNTIF(AU$6:AU527,"&gt;0")+1,0)</f>
        <v>0</v>
      </c>
    </row>
    <row r="529" spans="40:47">
      <c r="AN529" s="15">
        <v>15</v>
      </c>
      <c r="AO529" s="15">
        <v>2</v>
      </c>
      <c r="AP529" s="15">
        <v>8</v>
      </c>
      <c r="AQ529" s="17">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15">
        <f ca="1">COUNTIF(INDIRECT("H"&amp;(ROW()+12*(($AN529-1)*3+$AO529)-ROW())/12+5):INDIRECT("S"&amp;(ROW()+12*(($AN529-1)*3+$AO529)-ROW())/12+5),AQ529)</f>
        <v>0</v>
      </c>
      <c r="AS529" s="17">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15">
        <f ca="1">COUNTIF(INDIRECT("U"&amp;(ROW()+12*(($AN529-1)*3+$AO529)-ROW())/12+5):INDIRECT("AF"&amp;(ROW()+12*(($AN529-1)*3+$AO529)-ROW())/12+5),AS529)</f>
        <v>0</v>
      </c>
      <c r="AU529" s="15">
        <f ca="1">IF(AND(AQ529+AS529&gt;0,AR529+AT529&gt;0),COUNTIF(AU$6:AU528,"&gt;0")+1,0)</f>
        <v>0</v>
      </c>
    </row>
    <row r="530" spans="40:47">
      <c r="AN530" s="15">
        <v>15</v>
      </c>
      <c r="AO530" s="15">
        <v>2</v>
      </c>
      <c r="AP530" s="15">
        <v>9</v>
      </c>
      <c r="AQ530" s="17">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15">
        <f ca="1">COUNTIF(INDIRECT("H"&amp;(ROW()+12*(($AN530-1)*3+$AO530)-ROW())/12+5):INDIRECT("S"&amp;(ROW()+12*(($AN530-1)*3+$AO530)-ROW())/12+5),AQ530)</f>
        <v>0</v>
      </c>
      <c r="AS530" s="17">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15">
        <f ca="1">COUNTIF(INDIRECT("U"&amp;(ROW()+12*(($AN530-1)*3+$AO530)-ROW())/12+5):INDIRECT("AF"&amp;(ROW()+12*(($AN530-1)*3+$AO530)-ROW())/12+5),AS530)</f>
        <v>0</v>
      </c>
      <c r="AU530" s="15">
        <f ca="1">IF(AND(AQ530+AS530&gt;0,AR530+AT530&gt;0),COUNTIF(AU$6:AU529,"&gt;0")+1,0)</f>
        <v>0</v>
      </c>
    </row>
    <row r="531" spans="40:47">
      <c r="AN531" s="15">
        <v>15</v>
      </c>
      <c r="AO531" s="15">
        <v>2</v>
      </c>
      <c r="AP531" s="15">
        <v>10</v>
      </c>
      <c r="AQ531" s="17">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15">
        <f ca="1">COUNTIF(INDIRECT("H"&amp;(ROW()+12*(($AN531-1)*3+$AO531)-ROW())/12+5):INDIRECT("S"&amp;(ROW()+12*(($AN531-1)*3+$AO531)-ROW())/12+5),AQ531)</f>
        <v>0</v>
      </c>
      <c r="AS531" s="17">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15">
        <f ca="1">COUNTIF(INDIRECT("U"&amp;(ROW()+12*(($AN531-1)*3+$AO531)-ROW())/12+5):INDIRECT("AF"&amp;(ROW()+12*(($AN531-1)*3+$AO531)-ROW())/12+5),AS531)</f>
        <v>0</v>
      </c>
      <c r="AU531" s="15">
        <f ca="1">IF(AND(AQ531+AS531&gt;0,AR531+AT531&gt;0),COUNTIF(AU$6:AU530,"&gt;0")+1,0)</f>
        <v>0</v>
      </c>
    </row>
    <row r="532" spans="40:47">
      <c r="AN532" s="15">
        <v>15</v>
      </c>
      <c r="AO532" s="15">
        <v>2</v>
      </c>
      <c r="AP532" s="15">
        <v>11</v>
      </c>
      <c r="AQ532" s="17">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15">
        <f ca="1">COUNTIF(INDIRECT("H"&amp;(ROW()+12*(($AN532-1)*3+$AO532)-ROW())/12+5):INDIRECT("S"&amp;(ROW()+12*(($AN532-1)*3+$AO532)-ROW())/12+5),AQ532)</f>
        <v>0</v>
      </c>
      <c r="AS532" s="17">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15">
        <f ca="1">COUNTIF(INDIRECT("U"&amp;(ROW()+12*(($AN532-1)*3+$AO532)-ROW())/12+5):INDIRECT("AF"&amp;(ROW()+12*(($AN532-1)*3+$AO532)-ROW())/12+5),AS532)</f>
        <v>0</v>
      </c>
      <c r="AU532" s="15">
        <f ca="1">IF(AND(AQ532+AS532&gt;0,AR532+AT532&gt;0),COUNTIF(AU$6:AU531,"&gt;0")+1,0)</f>
        <v>0</v>
      </c>
    </row>
    <row r="533" spans="40:47">
      <c r="AN533" s="15">
        <v>15</v>
      </c>
      <c r="AO533" s="15">
        <v>2</v>
      </c>
      <c r="AP533" s="15">
        <v>12</v>
      </c>
      <c r="AQ533" s="17">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15">
        <f ca="1">COUNTIF(INDIRECT("H"&amp;(ROW()+12*(($AN533-1)*3+$AO533)-ROW())/12+5):INDIRECT("S"&amp;(ROW()+12*(($AN533-1)*3+$AO533)-ROW())/12+5),AQ533)</f>
        <v>0</v>
      </c>
      <c r="AS533" s="17">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15">
        <f ca="1">COUNTIF(INDIRECT("U"&amp;(ROW()+12*(($AN533-1)*3+$AO533)-ROW())/12+5):INDIRECT("AF"&amp;(ROW()+12*(($AN533-1)*3+$AO533)-ROW())/12+5),AS533)</f>
        <v>0</v>
      </c>
      <c r="AU533" s="15">
        <f ca="1">IF(AND(AQ533+AS533&gt;0,AR533+AT533&gt;0),COUNTIF(AU$6:AU532,"&gt;0")+1,0)</f>
        <v>0</v>
      </c>
    </row>
    <row r="534" spans="40:47">
      <c r="AN534" s="15">
        <v>15</v>
      </c>
      <c r="AO534" s="15">
        <v>3</v>
      </c>
      <c r="AP534" s="15">
        <v>1</v>
      </c>
      <c r="AQ534" s="17">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15">
        <f ca="1">COUNTIF(INDIRECT("H"&amp;(ROW()+12*(($AN534-1)*3+$AO534)-ROW())/12+5):INDIRECT("S"&amp;(ROW()+12*(($AN534-1)*3+$AO534)-ROW())/12+5),AQ534)</f>
        <v>0</v>
      </c>
      <c r="AS534" s="17">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15">
        <f ca="1">COUNTIF(INDIRECT("U"&amp;(ROW()+12*(($AN534-1)*3+$AO534)-ROW())/12+5):INDIRECT("AF"&amp;(ROW()+12*(($AN534-1)*3+$AO534)-ROW())/12+5),AS534)</f>
        <v>0</v>
      </c>
      <c r="AU534" s="15">
        <f ca="1">IF(AND(AQ534+AS534&gt;0,AR534+AT534&gt;0),COUNTIF(AU$6:AU533,"&gt;0")+1,0)</f>
        <v>0</v>
      </c>
    </row>
    <row r="535" spans="40:47">
      <c r="AN535" s="15">
        <v>15</v>
      </c>
      <c r="AO535" s="15">
        <v>3</v>
      </c>
      <c r="AP535" s="15">
        <v>2</v>
      </c>
      <c r="AQ535" s="17">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15">
        <f ca="1">COUNTIF(INDIRECT("H"&amp;(ROW()+12*(($AN535-1)*3+$AO535)-ROW())/12+5):INDIRECT("S"&amp;(ROW()+12*(($AN535-1)*3+$AO535)-ROW())/12+5),AQ535)</f>
        <v>0</v>
      </c>
      <c r="AS535" s="17">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15">
        <f ca="1">COUNTIF(INDIRECT("U"&amp;(ROW()+12*(($AN535-1)*3+$AO535)-ROW())/12+5):INDIRECT("AF"&amp;(ROW()+12*(($AN535-1)*3+$AO535)-ROW())/12+5),AS535)</f>
        <v>0</v>
      </c>
      <c r="AU535" s="15">
        <f ca="1">IF(AND(AQ535+AS535&gt;0,AR535+AT535&gt;0),COUNTIF(AU$6:AU534,"&gt;0")+1,0)</f>
        <v>0</v>
      </c>
    </row>
    <row r="536" spans="40:47">
      <c r="AN536" s="15">
        <v>15</v>
      </c>
      <c r="AO536" s="15">
        <v>3</v>
      </c>
      <c r="AP536" s="15">
        <v>3</v>
      </c>
      <c r="AQ536" s="17">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15">
        <f ca="1">COUNTIF(INDIRECT("H"&amp;(ROW()+12*(($AN536-1)*3+$AO536)-ROW())/12+5):INDIRECT("S"&amp;(ROW()+12*(($AN536-1)*3+$AO536)-ROW())/12+5),AQ536)</f>
        <v>0</v>
      </c>
      <c r="AS536" s="17">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15">
        <f ca="1">COUNTIF(INDIRECT("U"&amp;(ROW()+12*(($AN536-1)*3+$AO536)-ROW())/12+5):INDIRECT("AF"&amp;(ROW()+12*(($AN536-1)*3+$AO536)-ROW())/12+5),AS536)</f>
        <v>0</v>
      </c>
      <c r="AU536" s="15">
        <f ca="1">IF(AND(AQ536+AS536&gt;0,AR536+AT536&gt;0),COUNTIF(AU$6:AU535,"&gt;0")+1,0)</f>
        <v>0</v>
      </c>
    </row>
    <row r="537" spans="40:47">
      <c r="AN537" s="15">
        <v>15</v>
      </c>
      <c r="AO537" s="15">
        <v>3</v>
      </c>
      <c r="AP537" s="15">
        <v>4</v>
      </c>
      <c r="AQ537" s="17">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15">
        <f ca="1">COUNTIF(INDIRECT("H"&amp;(ROW()+12*(($AN537-1)*3+$AO537)-ROW())/12+5):INDIRECT("S"&amp;(ROW()+12*(($AN537-1)*3+$AO537)-ROW())/12+5),AQ537)</f>
        <v>0</v>
      </c>
      <c r="AS537" s="17">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15">
        <f ca="1">COUNTIF(INDIRECT("U"&amp;(ROW()+12*(($AN537-1)*3+$AO537)-ROW())/12+5):INDIRECT("AF"&amp;(ROW()+12*(($AN537-1)*3+$AO537)-ROW())/12+5),AS537)</f>
        <v>0</v>
      </c>
      <c r="AU537" s="15">
        <f ca="1">IF(AND(AQ537+AS537&gt;0,AR537+AT537&gt;0),COUNTIF(AU$6:AU536,"&gt;0")+1,0)</f>
        <v>0</v>
      </c>
    </row>
    <row r="538" spans="40:47">
      <c r="AN538" s="15">
        <v>15</v>
      </c>
      <c r="AO538" s="15">
        <v>3</v>
      </c>
      <c r="AP538" s="15">
        <v>5</v>
      </c>
      <c r="AQ538" s="17">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15">
        <f ca="1">COUNTIF(INDIRECT("H"&amp;(ROW()+12*(($AN538-1)*3+$AO538)-ROW())/12+5):INDIRECT("S"&amp;(ROW()+12*(($AN538-1)*3+$AO538)-ROW())/12+5),AQ538)</f>
        <v>0</v>
      </c>
      <c r="AS538" s="17">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15">
        <f ca="1">COUNTIF(INDIRECT("U"&amp;(ROW()+12*(($AN538-1)*3+$AO538)-ROW())/12+5):INDIRECT("AF"&amp;(ROW()+12*(($AN538-1)*3+$AO538)-ROW())/12+5),AS538)</f>
        <v>0</v>
      </c>
      <c r="AU538" s="15">
        <f ca="1">IF(AND(AQ538+AS538&gt;0,AR538+AT538&gt;0),COUNTIF(AU$6:AU537,"&gt;0")+1,0)</f>
        <v>0</v>
      </c>
    </row>
    <row r="539" spans="40:47">
      <c r="AN539" s="15">
        <v>15</v>
      </c>
      <c r="AO539" s="15">
        <v>3</v>
      </c>
      <c r="AP539" s="15">
        <v>6</v>
      </c>
      <c r="AQ539" s="17">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15">
        <f ca="1">COUNTIF(INDIRECT("H"&amp;(ROW()+12*(($AN539-1)*3+$AO539)-ROW())/12+5):INDIRECT("S"&amp;(ROW()+12*(($AN539-1)*3+$AO539)-ROW())/12+5),AQ539)</f>
        <v>0</v>
      </c>
      <c r="AS539" s="17">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15">
        <f ca="1">COUNTIF(INDIRECT("U"&amp;(ROW()+12*(($AN539-1)*3+$AO539)-ROW())/12+5):INDIRECT("AF"&amp;(ROW()+12*(($AN539-1)*3+$AO539)-ROW())/12+5),AS539)</f>
        <v>0</v>
      </c>
      <c r="AU539" s="15">
        <f ca="1">IF(AND(AQ539+AS539&gt;0,AR539+AT539&gt;0),COUNTIF(AU$6:AU538,"&gt;0")+1,0)</f>
        <v>0</v>
      </c>
    </row>
    <row r="540" spans="40:47">
      <c r="AN540" s="15">
        <v>15</v>
      </c>
      <c r="AO540" s="15">
        <v>3</v>
      </c>
      <c r="AP540" s="15">
        <v>7</v>
      </c>
      <c r="AQ540" s="17">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15">
        <f ca="1">COUNTIF(INDIRECT("H"&amp;(ROW()+12*(($AN540-1)*3+$AO540)-ROW())/12+5):INDIRECT("S"&amp;(ROW()+12*(($AN540-1)*3+$AO540)-ROW())/12+5),AQ540)</f>
        <v>0</v>
      </c>
      <c r="AS540" s="17">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15">
        <f ca="1">COUNTIF(INDIRECT("U"&amp;(ROW()+12*(($AN540-1)*3+$AO540)-ROW())/12+5):INDIRECT("AF"&amp;(ROW()+12*(($AN540-1)*3+$AO540)-ROW())/12+5),AS540)</f>
        <v>0</v>
      </c>
      <c r="AU540" s="15">
        <f ca="1">IF(AND(AQ540+AS540&gt;0,AR540+AT540&gt;0),COUNTIF(AU$6:AU539,"&gt;0")+1,0)</f>
        <v>0</v>
      </c>
    </row>
    <row r="541" spans="40:47">
      <c r="AN541" s="15">
        <v>15</v>
      </c>
      <c r="AO541" s="15">
        <v>3</v>
      </c>
      <c r="AP541" s="15">
        <v>8</v>
      </c>
      <c r="AQ541" s="17">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15">
        <f ca="1">COUNTIF(INDIRECT("H"&amp;(ROW()+12*(($AN541-1)*3+$AO541)-ROW())/12+5):INDIRECT("S"&amp;(ROW()+12*(($AN541-1)*3+$AO541)-ROW())/12+5),AQ541)</f>
        <v>0</v>
      </c>
      <c r="AS541" s="17">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15">
        <f ca="1">COUNTIF(INDIRECT("U"&amp;(ROW()+12*(($AN541-1)*3+$AO541)-ROW())/12+5):INDIRECT("AF"&amp;(ROW()+12*(($AN541-1)*3+$AO541)-ROW())/12+5),AS541)</f>
        <v>0</v>
      </c>
      <c r="AU541" s="15">
        <f ca="1">IF(AND(AQ541+AS541&gt;0,AR541+AT541&gt;0),COUNTIF(AU$6:AU540,"&gt;0")+1,0)</f>
        <v>0</v>
      </c>
    </row>
    <row r="542" spans="40:47">
      <c r="AN542" s="15">
        <v>15</v>
      </c>
      <c r="AO542" s="15">
        <v>3</v>
      </c>
      <c r="AP542" s="15">
        <v>9</v>
      </c>
      <c r="AQ542" s="17">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15">
        <f ca="1">COUNTIF(INDIRECT("H"&amp;(ROW()+12*(($AN542-1)*3+$AO542)-ROW())/12+5):INDIRECT("S"&amp;(ROW()+12*(($AN542-1)*3+$AO542)-ROW())/12+5),AQ542)</f>
        <v>0</v>
      </c>
      <c r="AS542" s="17">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15">
        <f ca="1">COUNTIF(INDIRECT("U"&amp;(ROW()+12*(($AN542-1)*3+$AO542)-ROW())/12+5):INDIRECT("AF"&amp;(ROW()+12*(($AN542-1)*3+$AO542)-ROW())/12+5),AS542)</f>
        <v>0</v>
      </c>
      <c r="AU542" s="15">
        <f ca="1">IF(AND(AQ542+AS542&gt;0,AR542+AT542&gt;0),COUNTIF(AU$6:AU541,"&gt;0")+1,0)</f>
        <v>0</v>
      </c>
    </row>
    <row r="543" spans="40:47">
      <c r="AN543" s="15">
        <v>15</v>
      </c>
      <c r="AO543" s="15">
        <v>3</v>
      </c>
      <c r="AP543" s="15">
        <v>10</v>
      </c>
      <c r="AQ543" s="17">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15">
        <f ca="1">COUNTIF(INDIRECT("H"&amp;(ROW()+12*(($AN543-1)*3+$AO543)-ROW())/12+5):INDIRECT("S"&amp;(ROW()+12*(($AN543-1)*3+$AO543)-ROW())/12+5),AQ543)</f>
        <v>0</v>
      </c>
      <c r="AS543" s="17">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15">
        <f ca="1">COUNTIF(INDIRECT("U"&amp;(ROW()+12*(($AN543-1)*3+$AO543)-ROW())/12+5):INDIRECT("AF"&amp;(ROW()+12*(($AN543-1)*3+$AO543)-ROW())/12+5),AS543)</f>
        <v>0</v>
      </c>
      <c r="AU543" s="15">
        <f ca="1">IF(AND(AQ543+AS543&gt;0,AR543+AT543&gt;0),COUNTIF(AU$6:AU542,"&gt;0")+1,0)</f>
        <v>0</v>
      </c>
    </row>
    <row r="544" spans="40:47">
      <c r="AN544" s="15">
        <v>15</v>
      </c>
      <c r="AO544" s="15">
        <v>3</v>
      </c>
      <c r="AP544" s="15">
        <v>11</v>
      </c>
      <c r="AQ544" s="17">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15">
        <f ca="1">COUNTIF(INDIRECT("H"&amp;(ROW()+12*(($AN544-1)*3+$AO544)-ROW())/12+5):INDIRECT("S"&amp;(ROW()+12*(($AN544-1)*3+$AO544)-ROW())/12+5),AQ544)</f>
        <v>0</v>
      </c>
      <c r="AS544" s="17">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15">
        <f ca="1">COUNTIF(INDIRECT("U"&amp;(ROW()+12*(($AN544-1)*3+$AO544)-ROW())/12+5):INDIRECT("AF"&amp;(ROW()+12*(($AN544-1)*3+$AO544)-ROW())/12+5),AS544)</f>
        <v>0</v>
      </c>
      <c r="AU544" s="15">
        <f ca="1">IF(AND(AQ544+AS544&gt;0,AR544+AT544&gt;0),COUNTIF(AU$6:AU543,"&gt;0")+1,0)</f>
        <v>0</v>
      </c>
    </row>
    <row r="545" spans="40:47">
      <c r="AN545" s="306">
        <v>15</v>
      </c>
      <c r="AO545" s="306">
        <v>3</v>
      </c>
      <c r="AP545" s="306">
        <v>12</v>
      </c>
      <c r="AQ545" s="31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306">
        <f ca="1">COUNTIF(INDIRECT("H"&amp;(ROW()+12*(($AN545-1)*3+$AO545)-ROW())/12+5):INDIRECT("S"&amp;(ROW()+12*(($AN545-1)*3+$AO545)-ROW())/12+5),AQ545)</f>
        <v>0</v>
      </c>
      <c r="AS545" s="313">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306">
        <f ca="1">COUNTIF(INDIRECT("U"&amp;(ROW()+12*(($AN545-1)*3+$AO545)-ROW())/12+5):INDIRECT("AF"&amp;(ROW()+12*(($AN545-1)*3+$AO545)-ROW())/12+5),AS545)</f>
        <v>0</v>
      </c>
      <c r="AU545" s="15">
        <f ca="1">IF(AND(AQ545+AS545&gt;0,AR545+AT545&gt;0),COUNTIF(AU$6:AU544,"&gt;0")+1,0)</f>
        <v>0</v>
      </c>
    </row>
    <row r="546" spans="40:47">
      <c r="AN546" s="15">
        <v>16</v>
      </c>
      <c r="AO546" s="15">
        <v>1</v>
      </c>
      <c r="AP546" s="15">
        <v>1</v>
      </c>
      <c r="AQ546" s="17">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15">
        <f ca="1">COUNTIF(INDIRECT("H"&amp;(ROW()+12*(($AN546-1)*3+$AO546)-ROW())/12+5):INDIRECT("S"&amp;(ROW()+12*(($AN546-1)*3+$AO546)-ROW())/12+5),AQ546)</f>
        <v>0</v>
      </c>
      <c r="AS546" s="17">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15">
        <f ca="1">COUNTIF(INDIRECT("U"&amp;(ROW()+12*(($AN546-1)*3+$AO546)-ROW())/12+5):INDIRECT("AF"&amp;(ROW()+12*(($AN546-1)*3+$AO546)-ROW())/12+5),AS546)</f>
        <v>0</v>
      </c>
      <c r="AU546" s="15">
        <f ca="1">IF(AND(AQ546+AS546&gt;0,AR546+AT546&gt;0),COUNTIF(AU$6:AU545,"&gt;0")+1,0)</f>
        <v>0</v>
      </c>
    </row>
    <row r="547" spans="40:47">
      <c r="AN547" s="15">
        <v>16</v>
      </c>
      <c r="AO547" s="15">
        <v>1</v>
      </c>
      <c r="AP547" s="15">
        <v>2</v>
      </c>
      <c r="AQ547" s="17">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15">
        <f ca="1">COUNTIF(INDIRECT("H"&amp;(ROW()+12*(($AN547-1)*3+$AO547)-ROW())/12+5):INDIRECT("S"&amp;(ROW()+12*(($AN547-1)*3+$AO547)-ROW())/12+5),AQ547)</f>
        <v>0</v>
      </c>
      <c r="AS547" s="17">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15">
        <f ca="1">COUNTIF(INDIRECT("U"&amp;(ROW()+12*(($AN547-1)*3+$AO547)-ROW())/12+5):INDIRECT("AF"&amp;(ROW()+12*(($AN547-1)*3+$AO547)-ROW())/12+5),AS547)</f>
        <v>0</v>
      </c>
      <c r="AU547" s="15">
        <f ca="1">IF(AND(AQ547+AS547&gt;0,AR547+AT547&gt;0),COUNTIF(AU$6:AU546,"&gt;0")+1,0)</f>
        <v>0</v>
      </c>
    </row>
    <row r="548" spans="40:47">
      <c r="AN548" s="15">
        <v>16</v>
      </c>
      <c r="AO548" s="15">
        <v>1</v>
      </c>
      <c r="AP548" s="15">
        <v>3</v>
      </c>
      <c r="AQ548" s="17">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15">
        <f ca="1">COUNTIF(INDIRECT("H"&amp;(ROW()+12*(($AN548-1)*3+$AO548)-ROW())/12+5):INDIRECT("S"&amp;(ROW()+12*(($AN548-1)*3+$AO548)-ROW())/12+5),AQ548)</f>
        <v>0</v>
      </c>
      <c r="AS548" s="17">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15">
        <f ca="1">COUNTIF(INDIRECT("U"&amp;(ROW()+12*(($AN548-1)*3+$AO548)-ROW())/12+5):INDIRECT("AF"&amp;(ROW()+12*(($AN548-1)*3+$AO548)-ROW())/12+5),AS548)</f>
        <v>0</v>
      </c>
      <c r="AU548" s="15">
        <f ca="1">IF(AND(AQ548+AS548&gt;0,AR548+AT548&gt;0),COUNTIF(AU$6:AU547,"&gt;0")+1,0)</f>
        <v>0</v>
      </c>
    </row>
    <row r="549" spans="40:47">
      <c r="AN549" s="15">
        <v>16</v>
      </c>
      <c r="AO549" s="15">
        <v>1</v>
      </c>
      <c r="AP549" s="15">
        <v>4</v>
      </c>
      <c r="AQ549" s="17">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15">
        <f ca="1">COUNTIF(INDIRECT("H"&amp;(ROW()+12*(($AN549-1)*3+$AO549)-ROW())/12+5):INDIRECT("S"&amp;(ROW()+12*(($AN549-1)*3+$AO549)-ROW())/12+5),AQ549)</f>
        <v>0</v>
      </c>
      <c r="AS549" s="17">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15">
        <f ca="1">COUNTIF(INDIRECT("U"&amp;(ROW()+12*(($AN549-1)*3+$AO549)-ROW())/12+5):INDIRECT("AF"&amp;(ROW()+12*(($AN549-1)*3+$AO549)-ROW())/12+5),AS549)</f>
        <v>0</v>
      </c>
      <c r="AU549" s="15">
        <f ca="1">IF(AND(AQ549+AS549&gt;0,AR549+AT549&gt;0),COUNTIF(AU$6:AU548,"&gt;0")+1,0)</f>
        <v>0</v>
      </c>
    </row>
    <row r="550" spans="40:47">
      <c r="AN550" s="15">
        <v>16</v>
      </c>
      <c r="AO550" s="15">
        <v>1</v>
      </c>
      <c r="AP550" s="15">
        <v>5</v>
      </c>
      <c r="AQ550" s="17">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15">
        <f ca="1">COUNTIF(INDIRECT("H"&amp;(ROW()+12*(($AN550-1)*3+$AO550)-ROW())/12+5):INDIRECT("S"&amp;(ROW()+12*(($AN550-1)*3+$AO550)-ROW())/12+5),AQ550)</f>
        <v>0</v>
      </c>
      <c r="AS550" s="17">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15">
        <f ca="1">COUNTIF(INDIRECT("U"&amp;(ROW()+12*(($AN550-1)*3+$AO550)-ROW())/12+5):INDIRECT("AF"&amp;(ROW()+12*(($AN550-1)*3+$AO550)-ROW())/12+5),AS550)</f>
        <v>0</v>
      </c>
      <c r="AU550" s="15">
        <f ca="1">IF(AND(AQ550+AS550&gt;0,AR550+AT550&gt;0),COUNTIF(AU$6:AU549,"&gt;0")+1,0)</f>
        <v>0</v>
      </c>
    </row>
    <row r="551" spans="40:47">
      <c r="AN551" s="15">
        <v>16</v>
      </c>
      <c r="AO551" s="15">
        <v>1</v>
      </c>
      <c r="AP551" s="15">
        <v>6</v>
      </c>
      <c r="AQ551" s="17">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15">
        <f ca="1">COUNTIF(INDIRECT("H"&amp;(ROW()+12*(($AN551-1)*3+$AO551)-ROW())/12+5):INDIRECT("S"&amp;(ROW()+12*(($AN551-1)*3+$AO551)-ROW())/12+5),AQ551)</f>
        <v>0</v>
      </c>
      <c r="AS551" s="17">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15">
        <f ca="1">COUNTIF(INDIRECT("U"&amp;(ROW()+12*(($AN551-1)*3+$AO551)-ROW())/12+5):INDIRECT("AF"&amp;(ROW()+12*(($AN551-1)*3+$AO551)-ROW())/12+5),AS551)</f>
        <v>0</v>
      </c>
      <c r="AU551" s="15">
        <f ca="1">IF(AND(AQ551+AS551&gt;0,AR551+AT551&gt;0),COUNTIF(AU$6:AU550,"&gt;0")+1,0)</f>
        <v>0</v>
      </c>
    </row>
    <row r="552" spans="40:47">
      <c r="AN552" s="15">
        <v>16</v>
      </c>
      <c r="AO552" s="15">
        <v>1</v>
      </c>
      <c r="AP552" s="15">
        <v>7</v>
      </c>
      <c r="AQ552" s="17">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15">
        <f ca="1">COUNTIF(INDIRECT("H"&amp;(ROW()+12*(($AN552-1)*3+$AO552)-ROW())/12+5):INDIRECT("S"&amp;(ROW()+12*(($AN552-1)*3+$AO552)-ROW())/12+5),AQ552)</f>
        <v>0</v>
      </c>
      <c r="AS552" s="17">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15">
        <f ca="1">COUNTIF(INDIRECT("U"&amp;(ROW()+12*(($AN552-1)*3+$AO552)-ROW())/12+5):INDIRECT("AF"&amp;(ROW()+12*(($AN552-1)*3+$AO552)-ROW())/12+5),AS552)</f>
        <v>0</v>
      </c>
      <c r="AU552" s="15">
        <f ca="1">IF(AND(AQ552+AS552&gt;0,AR552+AT552&gt;0),COUNTIF(AU$6:AU551,"&gt;0")+1,0)</f>
        <v>0</v>
      </c>
    </row>
    <row r="553" spans="40:47">
      <c r="AN553" s="15">
        <v>16</v>
      </c>
      <c r="AO553" s="15">
        <v>1</v>
      </c>
      <c r="AP553" s="15">
        <v>8</v>
      </c>
      <c r="AQ553" s="17">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15">
        <f ca="1">COUNTIF(INDIRECT("H"&amp;(ROW()+12*(($AN553-1)*3+$AO553)-ROW())/12+5):INDIRECT("S"&amp;(ROW()+12*(($AN553-1)*3+$AO553)-ROW())/12+5),AQ553)</f>
        <v>0</v>
      </c>
      <c r="AS553" s="17">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15">
        <f ca="1">COUNTIF(INDIRECT("U"&amp;(ROW()+12*(($AN553-1)*3+$AO553)-ROW())/12+5):INDIRECT("AF"&amp;(ROW()+12*(($AN553-1)*3+$AO553)-ROW())/12+5),AS553)</f>
        <v>0</v>
      </c>
      <c r="AU553" s="15">
        <f ca="1">IF(AND(AQ553+AS553&gt;0,AR553+AT553&gt;0),COUNTIF(AU$6:AU552,"&gt;0")+1,0)</f>
        <v>0</v>
      </c>
    </row>
    <row r="554" spans="40:47">
      <c r="AN554" s="15">
        <v>16</v>
      </c>
      <c r="AO554" s="15">
        <v>1</v>
      </c>
      <c r="AP554" s="15">
        <v>9</v>
      </c>
      <c r="AQ554" s="17">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15">
        <f ca="1">COUNTIF(INDIRECT("H"&amp;(ROW()+12*(($AN554-1)*3+$AO554)-ROW())/12+5):INDIRECT("S"&amp;(ROW()+12*(($AN554-1)*3+$AO554)-ROW())/12+5),AQ554)</f>
        <v>0</v>
      </c>
      <c r="AS554" s="17">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15">
        <f ca="1">COUNTIF(INDIRECT("U"&amp;(ROW()+12*(($AN554-1)*3+$AO554)-ROW())/12+5):INDIRECT("AF"&amp;(ROW()+12*(($AN554-1)*3+$AO554)-ROW())/12+5),AS554)</f>
        <v>0</v>
      </c>
      <c r="AU554" s="15">
        <f ca="1">IF(AND(AQ554+AS554&gt;0,AR554+AT554&gt;0),COUNTIF(AU$6:AU553,"&gt;0")+1,0)</f>
        <v>0</v>
      </c>
    </row>
    <row r="555" spans="40:47">
      <c r="AN555" s="15">
        <v>16</v>
      </c>
      <c r="AO555" s="15">
        <v>1</v>
      </c>
      <c r="AP555" s="15">
        <v>10</v>
      </c>
      <c r="AQ555" s="17">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15">
        <f ca="1">COUNTIF(INDIRECT("H"&amp;(ROW()+12*(($AN555-1)*3+$AO555)-ROW())/12+5):INDIRECT("S"&amp;(ROW()+12*(($AN555-1)*3+$AO555)-ROW())/12+5),AQ555)</f>
        <v>0</v>
      </c>
      <c r="AS555" s="17">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15">
        <f ca="1">COUNTIF(INDIRECT("U"&amp;(ROW()+12*(($AN555-1)*3+$AO555)-ROW())/12+5):INDIRECT("AF"&amp;(ROW()+12*(($AN555-1)*3+$AO555)-ROW())/12+5),AS555)</f>
        <v>0</v>
      </c>
      <c r="AU555" s="15">
        <f ca="1">IF(AND(AQ555+AS555&gt;0,AR555+AT555&gt;0),COUNTIF(AU$6:AU554,"&gt;0")+1,0)</f>
        <v>0</v>
      </c>
    </row>
    <row r="556" spans="40:47">
      <c r="AN556" s="15">
        <v>16</v>
      </c>
      <c r="AO556" s="15">
        <v>1</v>
      </c>
      <c r="AP556" s="15">
        <v>11</v>
      </c>
      <c r="AQ556" s="17">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15">
        <f ca="1">COUNTIF(INDIRECT("H"&amp;(ROW()+12*(($AN556-1)*3+$AO556)-ROW())/12+5):INDIRECT("S"&amp;(ROW()+12*(($AN556-1)*3+$AO556)-ROW())/12+5),AQ556)</f>
        <v>0</v>
      </c>
      <c r="AS556" s="17">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15">
        <f ca="1">COUNTIF(INDIRECT("U"&amp;(ROW()+12*(($AN556-1)*3+$AO556)-ROW())/12+5):INDIRECT("AF"&amp;(ROW()+12*(($AN556-1)*3+$AO556)-ROW())/12+5),AS556)</f>
        <v>0</v>
      </c>
      <c r="AU556" s="15">
        <f ca="1">IF(AND(AQ556+AS556&gt;0,AR556+AT556&gt;0),COUNTIF(AU$6:AU555,"&gt;0")+1,0)</f>
        <v>0</v>
      </c>
    </row>
    <row r="557" spans="40:47">
      <c r="AN557" s="15">
        <v>16</v>
      </c>
      <c r="AO557" s="15">
        <v>1</v>
      </c>
      <c r="AP557" s="15">
        <v>12</v>
      </c>
      <c r="AQ557" s="17">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15">
        <f ca="1">COUNTIF(INDIRECT("H"&amp;(ROW()+12*(($AN557-1)*3+$AO557)-ROW())/12+5):INDIRECT("S"&amp;(ROW()+12*(($AN557-1)*3+$AO557)-ROW())/12+5),AQ557)</f>
        <v>0</v>
      </c>
      <c r="AS557" s="17">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15">
        <f ca="1">COUNTIF(INDIRECT("U"&amp;(ROW()+12*(($AN557-1)*3+$AO557)-ROW())/12+5):INDIRECT("AF"&amp;(ROW()+12*(($AN557-1)*3+$AO557)-ROW())/12+5),AS557)</f>
        <v>0</v>
      </c>
      <c r="AU557" s="15">
        <f ca="1">IF(AND(AQ557+AS557&gt;0,AR557+AT557&gt;0),COUNTIF(AU$6:AU556,"&gt;0")+1,0)</f>
        <v>0</v>
      </c>
    </row>
    <row r="558" spans="40:47">
      <c r="AN558" s="15">
        <v>16</v>
      </c>
      <c r="AO558" s="15">
        <v>2</v>
      </c>
      <c r="AP558" s="15">
        <v>1</v>
      </c>
      <c r="AQ558" s="17">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15">
        <f ca="1">COUNTIF(INDIRECT("H"&amp;(ROW()+12*(($AN558-1)*3+$AO558)-ROW())/12+5):INDIRECT("S"&amp;(ROW()+12*(($AN558-1)*3+$AO558)-ROW())/12+5),AQ558)</f>
        <v>0</v>
      </c>
      <c r="AS558" s="17">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15">
        <f ca="1">COUNTIF(INDIRECT("U"&amp;(ROW()+12*(($AN558-1)*3+$AO558)-ROW())/12+5):INDIRECT("AF"&amp;(ROW()+12*(($AN558-1)*3+$AO558)-ROW())/12+5),AS558)</f>
        <v>0</v>
      </c>
      <c r="AU558" s="15">
        <f ca="1">IF(AND(AQ558+AS558&gt;0,AR558+AT558&gt;0),COUNTIF(AU$6:AU557,"&gt;0")+1,0)</f>
        <v>0</v>
      </c>
    </row>
    <row r="559" spans="40:47">
      <c r="AN559" s="15">
        <v>16</v>
      </c>
      <c r="AO559" s="15">
        <v>2</v>
      </c>
      <c r="AP559" s="15">
        <v>2</v>
      </c>
      <c r="AQ559" s="17">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15">
        <f ca="1">COUNTIF(INDIRECT("H"&amp;(ROW()+12*(($AN559-1)*3+$AO559)-ROW())/12+5):INDIRECT("S"&amp;(ROW()+12*(($AN559-1)*3+$AO559)-ROW())/12+5),AQ559)</f>
        <v>0</v>
      </c>
      <c r="AS559" s="17">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15">
        <f ca="1">COUNTIF(INDIRECT("U"&amp;(ROW()+12*(($AN559-1)*3+$AO559)-ROW())/12+5):INDIRECT("AF"&amp;(ROW()+12*(($AN559-1)*3+$AO559)-ROW())/12+5),AS559)</f>
        <v>0</v>
      </c>
      <c r="AU559" s="15">
        <f ca="1">IF(AND(AQ559+AS559&gt;0,AR559+AT559&gt;0),COUNTIF(AU$6:AU558,"&gt;0")+1,0)</f>
        <v>0</v>
      </c>
    </row>
    <row r="560" spans="40:47">
      <c r="AN560" s="15">
        <v>16</v>
      </c>
      <c r="AO560" s="15">
        <v>2</v>
      </c>
      <c r="AP560" s="15">
        <v>3</v>
      </c>
      <c r="AQ560" s="17">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15">
        <f ca="1">COUNTIF(INDIRECT("H"&amp;(ROW()+12*(($AN560-1)*3+$AO560)-ROW())/12+5):INDIRECT("S"&amp;(ROW()+12*(($AN560-1)*3+$AO560)-ROW())/12+5),AQ560)</f>
        <v>0</v>
      </c>
      <c r="AS560" s="17">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15">
        <f ca="1">COUNTIF(INDIRECT("U"&amp;(ROW()+12*(($AN560-1)*3+$AO560)-ROW())/12+5):INDIRECT("AF"&amp;(ROW()+12*(($AN560-1)*3+$AO560)-ROW())/12+5),AS560)</f>
        <v>0</v>
      </c>
      <c r="AU560" s="15">
        <f ca="1">IF(AND(AQ560+AS560&gt;0,AR560+AT560&gt;0),COUNTIF(AU$6:AU559,"&gt;0")+1,0)</f>
        <v>0</v>
      </c>
    </row>
    <row r="561" spans="40:47">
      <c r="AN561" s="15">
        <v>16</v>
      </c>
      <c r="AO561" s="15">
        <v>2</v>
      </c>
      <c r="AP561" s="15">
        <v>4</v>
      </c>
      <c r="AQ561" s="17">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15">
        <f ca="1">COUNTIF(INDIRECT("H"&amp;(ROW()+12*(($AN561-1)*3+$AO561)-ROW())/12+5):INDIRECT("S"&amp;(ROW()+12*(($AN561-1)*3+$AO561)-ROW())/12+5),AQ561)</f>
        <v>0</v>
      </c>
      <c r="AS561" s="17">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15">
        <f ca="1">COUNTIF(INDIRECT("U"&amp;(ROW()+12*(($AN561-1)*3+$AO561)-ROW())/12+5):INDIRECT("AF"&amp;(ROW()+12*(($AN561-1)*3+$AO561)-ROW())/12+5),AS561)</f>
        <v>0</v>
      </c>
      <c r="AU561" s="15">
        <f ca="1">IF(AND(AQ561+AS561&gt;0,AR561+AT561&gt;0),COUNTIF(AU$6:AU560,"&gt;0")+1,0)</f>
        <v>0</v>
      </c>
    </row>
    <row r="562" spans="40:47">
      <c r="AN562" s="15">
        <v>16</v>
      </c>
      <c r="AO562" s="15">
        <v>2</v>
      </c>
      <c r="AP562" s="15">
        <v>5</v>
      </c>
      <c r="AQ562" s="17">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15">
        <f ca="1">COUNTIF(INDIRECT("H"&amp;(ROW()+12*(($AN562-1)*3+$AO562)-ROW())/12+5):INDIRECT("S"&amp;(ROW()+12*(($AN562-1)*3+$AO562)-ROW())/12+5),AQ562)</f>
        <v>0</v>
      </c>
      <c r="AS562" s="17">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15">
        <f ca="1">COUNTIF(INDIRECT("U"&amp;(ROW()+12*(($AN562-1)*3+$AO562)-ROW())/12+5):INDIRECT("AF"&amp;(ROW()+12*(($AN562-1)*3+$AO562)-ROW())/12+5),AS562)</f>
        <v>0</v>
      </c>
      <c r="AU562" s="15">
        <f ca="1">IF(AND(AQ562+AS562&gt;0,AR562+AT562&gt;0),COUNTIF(AU$6:AU561,"&gt;0")+1,0)</f>
        <v>0</v>
      </c>
    </row>
    <row r="563" spans="40:47">
      <c r="AN563" s="15">
        <v>16</v>
      </c>
      <c r="AO563" s="15">
        <v>2</v>
      </c>
      <c r="AP563" s="15">
        <v>6</v>
      </c>
      <c r="AQ563" s="17">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15">
        <f ca="1">COUNTIF(INDIRECT("H"&amp;(ROW()+12*(($AN563-1)*3+$AO563)-ROW())/12+5):INDIRECT("S"&amp;(ROW()+12*(($AN563-1)*3+$AO563)-ROW())/12+5),AQ563)</f>
        <v>0</v>
      </c>
      <c r="AS563" s="17">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15">
        <f ca="1">COUNTIF(INDIRECT("U"&amp;(ROW()+12*(($AN563-1)*3+$AO563)-ROW())/12+5):INDIRECT("AF"&amp;(ROW()+12*(($AN563-1)*3+$AO563)-ROW())/12+5),AS563)</f>
        <v>0</v>
      </c>
      <c r="AU563" s="15">
        <f ca="1">IF(AND(AQ563+AS563&gt;0,AR563+AT563&gt;0),COUNTIF(AU$6:AU562,"&gt;0")+1,0)</f>
        <v>0</v>
      </c>
    </row>
    <row r="564" spans="40:47">
      <c r="AN564" s="15">
        <v>16</v>
      </c>
      <c r="AO564" s="15">
        <v>2</v>
      </c>
      <c r="AP564" s="15">
        <v>7</v>
      </c>
      <c r="AQ564" s="17">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15">
        <f ca="1">COUNTIF(INDIRECT("H"&amp;(ROW()+12*(($AN564-1)*3+$AO564)-ROW())/12+5):INDIRECT("S"&amp;(ROW()+12*(($AN564-1)*3+$AO564)-ROW())/12+5),AQ564)</f>
        <v>0</v>
      </c>
      <c r="AS564" s="17">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15">
        <f ca="1">COUNTIF(INDIRECT("U"&amp;(ROW()+12*(($AN564-1)*3+$AO564)-ROW())/12+5):INDIRECT("AF"&amp;(ROW()+12*(($AN564-1)*3+$AO564)-ROW())/12+5),AS564)</f>
        <v>0</v>
      </c>
      <c r="AU564" s="15">
        <f ca="1">IF(AND(AQ564+AS564&gt;0,AR564+AT564&gt;0),COUNTIF(AU$6:AU563,"&gt;0")+1,0)</f>
        <v>0</v>
      </c>
    </row>
    <row r="565" spans="40:47">
      <c r="AN565" s="15">
        <v>16</v>
      </c>
      <c r="AO565" s="15">
        <v>2</v>
      </c>
      <c r="AP565" s="15">
        <v>8</v>
      </c>
      <c r="AQ565" s="17">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15">
        <f ca="1">COUNTIF(INDIRECT("H"&amp;(ROW()+12*(($AN565-1)*3+$AO565)-ROW())/12+5):INDIRECT("S"&amp;(ROW()+12*(($AN565-1)*3+$AO565)-ROW())/12+5),AQ565)</f>
        <v>0</v>
      </c>
      <c r="AS565" s="17">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15">
        <f ca="1">COUNTIF(INDIRECT("U"&amp;(ROW()+12*(($AN565-1)*3+$AO565)-ROW())/12+5):INDIRECT("AF"&amp;(ROW()+12*(($AN565-1)*3+$AO565)-ROW())/12+5),AS565)</f>
        <v>0</v>
      </c>
      <c r="AU565" s="15">
        <f ca="1">IF(AND(AQ565+AS565&gt;0,AR565+AT565&gt;0),COUNTIF(AU$6:AU564,"&gt;0")+1,0)</f>
        <v>0</v>
      </c>
    </row>
    <row r="566" spans="40:47">
      <c r="AN566" s="15">
        <v>16</v>
      </c>
      <c r="AO566" s="15">
        <v>2</v>
      </c>
      <c r="AP566" s="15">
        <v>9</v>
      </c>
      <c r="AQ566" s="17">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15">
        <f ca="1">COUNTIF(INDIRECT("H"&amp;(ROW()+12*(($AN566-1)*3+$AO566)-ROW())/12+5):INDIRECT("S"&amp;(ROW()+12*(($AN566-1)*3+$AO566)-ROW())/12+5),AQ566)</f>
        <v>0</v>
      </c>
      <c r="AS566" s="17">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15">
        <f ca="1">COUNTIF(INDIRECT("U"&amp;(ROW()+12*(($AN566-1)*3+$AO566)-ROW())/12+5):INDIRECT("AF"&amp;(ROW()+12*(($AN566-1)*3+$AO566)-ROW())/12+5),AS566)</f>
        <v>0</v>
      </c>
      <c r="AU566" s="15">
        <f ca="1">IF(AND(AQ566+AS566&gt;0,AR566+AT566&gt;0),COUNTIF(AU$6:AU565,"&gt;0")+1,0)</f>
        <v>0</v>
      </c>
    </row>
    <row r="567" spans="40:47">
      <c r="AN567" s="15">
        <v>16</v>
      </c>
      <c r="AO567" s="15">
        <v>2</v>
      </c>
      <c r="AP567" s="15">
        <v>10</v>
      </c>
      <c r="AQ567" s="17">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15">
        <f ca="1">COUNTIF(INDIRECT("H"&amp;(ROW()+12*(($AN567-1)*3+$AO567)-ROW())/12+5):INDIRECT("S"&amp;(ROW()+12*(($AN567-1)*3+$AO567)-ROW())/12+5),AQ567)</f>
        <v>0</v>
      </c>
      <c r="AS567" s="17">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15">
        <f ca="1">COUNTIF(INDIRECT("U"&amp;(ROW()+12*(($AN567-1)*3+$AO567)-ROW())/12+5):INDIRECT("AF"&amp;(ROW()+12*(($AN567-1)*3+$AO567)-ROW())/12+5),AS567)</f>
        <v>0</v>
      </c>
      <c r="AU567" s="15">
        <f ca="1">IF(AND(AQ567+AS567&gt;0,AR567+AT567&gt;0),COUNTIF(AU$6:AU566,"&gt;0")+1,0)</f>
        <v>0</v>
      </c>
    </row>
    <row r="568" spans="40:47">
      <c r="AN568" s="15">
        <v>16</v>
      </c>
      <c r="AO568" s="15">
        <v>2</v>
      </c>
      <c r="AP568" s="15">
        <v>11</v>
      </c>
      <c r="AQ568" s="17">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15">
        <f ca="1">COUNTIF(INDIRECT("H"&amp;(ROW()+12*(($AN568-1)*3+$AO568)-ROW())/12+5):INDIRECT("S"&amp;(ROW()+12*(($AN568-1)*3+$AO568)-ROW())/12+5),AQ568)</f>
        <v>0</v>
      </c>
      <c r="AS568" s="17">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15">
        <f ca="1">COUNTIF(INDIRECT("U"&amp;(ROW()+12*(($AN568-1)*3+$AO568)-ROW())/12+5):INDIRECT("AF"&amp;(ROW()+12*(($AN568-1)*3+$AO568)-ROW())/12+5),AS568)</f>
        <v>0</v>
      </c>
      <c r="AU568" s="15">
        <f ca="1">IF(AND(AQ568+AS568&gt;0,AR568+AT568&gt;0),COUNTIF(AU$6:AU567,"&gt;0")+1,0)</f>
        <v>0</v>
      </c>
    </row>
    <row r="569" spans="40:47">
      <c r="AN569" s="15">
        <v>16</v>
      </c>
      <c r="AO569" s="15">
        <v>2</v>
      </c>
      <c r="AP569" s="15">
        <v>12</v>
      </c>
      <c r="AQ569" s="17">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15">
        <f ca="1">COUNTIF(INDIRECT("H"&amp;(ROW()+12*(($AN569-1)*3+$AO569)-ROW())/12+5):INDIRECT("S"&amp;(ROW()+12*(($AN569-1)*3+$AO569)-ROW())/12+5),AQ569)</f>
        <v>0</v>
      </c>
      <c r="AS569" s="17">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15">
        <f ca="1">COUNTIF(INDIRECT("U"&amp;(ROW()+12*(($AN569-1)*3+$AO569)-ROW())/12+5):INDIRECT("AF"&amp;(ROW()+12*(($AN569-1)*3+$AO569)-ROW())/12+5),AS569)</f>
        <v>0</v>
      </c>
      <c r="AU569" s="15">
        <f ca="1">IF(AND(AQ569+AS569&gt;0,AR569+AT569&gt;0),COUNTIF(AU$6:AU568,"&gt;0")+1,0)</f>
        <v>0</v>
      </c>
    </row>
    <row r="570" spans="40:47">
      <c r="AN570" s="15">
        <v>16</v>
      </c>
      <c r="AO570" s="15">
        <v>3</v>
      </c>
      <c r="AP570" s="15">
        <v>1</v>
      </c>
      <c r="AQ570" s="17">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15">
        <f ca="1">COUNTIF(INDIRECT("H"&amp;(ROW()+12*(($AN570-1)*3+$AO570)-ROW())/12+5):INDIRECT("S"&amp;(ROW()+12*(($AN570-1)*3+$AO570)-ROW())/12+5),AQ570)</f>
        <v>0</v>
      </c>
      <c r="AS570" s="17">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15">
        <f ca="1">COUNTIF(INDIRECT("U"&amp;(ROW()+12*(($AN570-1)*3+$AO570)-ROW())/12+5):INDIRECT("AF"&amp;(ROW()+12*(($AN570-1)*3+$AO570)-ROW())/12+5),AS570)</f>
        <v>0</v>
      </c>
      <c r="AU570" s="15">
        <f ca="1">IF(AND(AQ570+AS570&gt;0,AR570+AT570&gt;0),COUNTIF(AU$6:AU569,"&gt;0")+1,0)</f>
        <v>0</v>
      </c>
    </row>
    <row r="571" spans="40:47">
      <c r="AN571" s="15">
        <v>16</v>
      </c>
      <c r="AO571" s="15">
        <v>3</v>
      </c>
      <c r="AP571" s="15">
        <v>2</v>
      </c>
      <c r="AQ571" s="17">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15">
        <f ca="1">COUNTIF(INDIRECT("H"&amp;(ROW()+12*(($AN571-1)*3+$AO571)-ROW())/12+5):INDIRECT("S"&amp;(ROW()+12*(($AN571-1)*3+$AO571)-ROW())/12+5),AQ571)</f>
        <v>0</v>
      </c>
      <c r="AS571" s="17">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15">
        <f ca="1">COUNTIF(INDIRECT("U"&amp;(ROW()+12*(($AN571-1)*3+$AO571)-ROW())/12+5):INDIRECT("AF"&amp;(ROW()+12*(($AN571-1)*3+$AO571)-ROW())/12+5),AS571)</f>
        <v>0</v>
      </c>
      <c r="AU571" s="15">
        <f ca="1">IF(AND(AQ571+AS571&gt;0,AR571+AT571&gt;0),COUNTIF(AU$6:AU570,"&gt;0")+1,0)</f>
        <v>0</v>
      </c>
    </row>
    <row r="572" spans="40:47">
      <c r="AN572" s="15">
        <v>16</v>
      </c>
      <c r="AO572" s="15">
        <v>3</v>
      </c>
      <c r="AP572" s="15">
        <v>3</v>
      </c>
      <c r="AQ572" s="17">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15">
        <f ca="1">COUNTIF(INDIRECT("H"&amp;(ROW()+12*(($AN572-1)*3+$AO572)-ROW())/12+5):INDIRECT("S"&amp;(ROW()+12*(($AN572-1)*3+$AO572)-ROW())/12+5),AQ572)</f>
        <v>0</v>
      </c>
      <c r="AS572" s="17">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15">
        <f ca="1">COUNTIF(INDIRECT("U"&amp;(ROW()+12*(($AN572-1)*3+$AO572)-ROW())/12+5):INDIRECT("AF"&amp;(ROW()+12*(($AN572-1)*3+$AO572)-ROW())/12+5),AS572)</f>
        <v>0</v>
      </c>
      <c r="AU572" s="15">
        <f ca="1">IF(AND(AQ572+AS572&gt;0,AR572+AT572&gt;0),COUNTIF(AU$6:AU571,"&gt;0")+1,0)</f>
        <v>0</v>
      </c>
    </row>
    <row r="573" spans="40:47">
      <c r="AN573" s="15">
        <v>16</v>
      </c>
      <c r="AO573" s="15">
        <v>3</v>
      </c>
      <c r="AP573" s="15">
        <v>4</v>
      </c>
      <c r="AQ573" s="17">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15">
        <f ca="1">COUNTIF(INDIRECT("H"&amp;(ROW()+12*(($AN573-1)*3+$AO573)-ROW())/12+5):INDIRECT("S"&amp;(ROW()+12*(($AN573-1)*3+$AO573)-ROW())/12+5),AQ573)</f>
        <v>0</v>
      </c>
      <c r="AS573" s="17">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15">
        <f ca="1">COUNTIF(INDIRECT("U"&amp;(ROW()+12*(($AN573-1)*3+$AO573)-ROW())/12+5):INDIRECT("AF"&amp;(ROW()+12*(($AN573-1)*3+$AO573)-ROW())/12+5),AS573)</f>
        <v>0</v>
      </c>
      <c r="AU573" s="15">
        <f ca="1">IF(AND(AQ573+AS573&gt;0,AR573+AT573&gt;0),COUNTIF(AU$6:AU572,"&gt;0")+1,0)</f>
        <v>0</v>
      </c>
    </row>
    <row r="574" spans="40:47">
      <c r="AN574" s="15">
        <v>16</v>
      </c>
      <c r="AO574" s="15">
        <v>3</v>
      </c>
      <c r="AP574" s="15">
        <v>5</v>
      </c>
      <c r="AQ574" s="17">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15">
        <f ca="1">COUNTIF(INDIRECT("H"&amp;(ROW()+12*(($AN574-1)*3+$AO574)-ROW())/12+5):INDIRECT("S"&amp;(ROW()+12*(($AN574-1)*3+$AO574)-ROW())/12+5),AQ574)</f>
        <v>0</v>
      </c>
      <c r="AS574" s="17">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15">
        <f ca="1">COUNTIF(INDIRECT("U"&amp;(ROW()+12*(($AN574-1)*3+$AO574)-ROW())/12+5):INDIRECT("AF"&amp;(ROW()+12*(($AN574-1)*3+$AO574)-ROW())/12+5),AS574)</f>
        <v>0</v>
      </c>
      <c r="AU574" s="15">
        <f ca="1">IF(AND(AQ574+AS574&gt;0,AR574+AT574&gt;0),COUNTIF(AU$6:AU573,"&gt;0")+1,0)</f>
        <v>0</v>
      </c>
    </row>
    <row r="575" spans="40:47">
      <c r="AN575" s="15">
        <v>16</v>
      </c>
      <c r="AO575" s="15">
        <v>3</v>
      </c>
      <c r="AP575" s="15">
        <v>6</v>
      </c>
      <c r="AQ575" s="17">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15">
        <f ca="1">COUNTIF(INDIRECT("H"&amp;(ROW()+12*(($AN575-1)*3+$AO575)-ROW())/12+5):INDIRECT("S"&amp;(ROW()+12*(($AN575-1)*3+$AO575)-ROW())/12+5),AQ575)</f>
        <v>0</v>
      </c>
      <c r="AS575" s="17">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15">
        <f ca="1">COUNTIF(INDIRECT("U"&amp;(ROW()+12*(($AN575-1)*3+$AO575)-ROW())/12+5):INDIRECT("AF"&amp;(ROW()+12*(($AN575-1)*3+$AO575)-ROW())/12+5),AS575)</f>
        <v>0</v>
      </c>
      <c r="AU575" s="15">
        <f ca="1">IF(AND(AQ575+AS575&gt;0,AR575+AT575&gt;0),COUNTIF(AU$6:AU574,"&gt;0")+1,0)</f>
        <v>0</v>
      </c>
    </row>
    <row r="576" spans="40:47">
      <c r="AN576" s="15">
        <v>16</v>
      </c>
      <c r="AO576" s="15">
        <v>3</v>
      </c>
      <c r="AP576" s="15">
        <v>7</v>
      </c>
      <c r="AQ576" s="17">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15">
        <f ca="1">COUNTIF(INDIRECT("H"&amp;(ROW()+12*(($AN576-1)*3+$AO576)-ROW())/12+5):INDIRECT("S"&amp;(ROW()+12*(($AN576-1)*3+$AO576)-ROW())/12+5),AQ576)</f>
        <v>0</v>
      </c>
      <c r="AS576" s="17">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15">
        <f ca="1">COUNTIF(INDIRECT("U"&amp;(ROW()+12*(($AN576-1)*3+$AO576)-ROW())/12+5):INDIRECT("AF"&amp;(ROW()+12*(($AN576-1)*3+$AO576)-ROW())/12+5),AS576)</f>
        <v>0</v>
      </c>
      <c r="AU576" s="15">
        <f ca="1">IF(AND(AQ576+AS576&gt;0,AR576+AT576&gt;0),COUNTIF(AU$6:AU575,"&gt;0")+1,0)</f>
        <v>0</v>
      </c>
    </row>
    <row r="577" spans="40:47">
      <c r="AN577" s="15">
        <v>16</v>
      </c>
      <c r="AO577" s="15">
        <v>3</v>
      </c>
      <c r="AP577" s="15">
        <v>8</v>
      </c>
      <c r="AQ577" s="17">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15">
        <f ca="1">COUNTIF(INDIRECT("H"&amp;(ROW()+12*(($AN577-1)*3+$AO577)-ROW())/12+5):INDIRECT("S"&amp;(ROW()+12*(($AN577-1)*3+$AO577)-ROW())/12+5),AQ577)</f>
        <v>0</v>
      </c>
      <c r="AS577" s="17">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15">
        <f ca="1">COUNTIF(INDIRECT("U"&amp;(ROW()+12*(($AN577-1)*3+$AO577)-ROW())/12+5):INDIRECT("AF"&amp;(ROW()+12*(($AN577-1)*3+$AO577)-ROW())/12+5),AS577)</f>
        <v>0</v>
      </c>
      <c r="AU577" s="15">
        <f ca="1">IF(AND(AQ577+AS577&gt;0,AR577+AT577&gt;0),COUNTIF(AU$6:AU576,"&gt;0")+1,0)</f>
        <v>0</v>
      </c>
    </row>
    <row r="578" spans="40:47">
      <c r="AN578" s="15">
        <v>16</v>
      </c>
      <c r="AO578" s="15">
        <v>3</v>
      </c>
      <c r="AP578" s="15">
        <v>9</v>
      </c>
      <c r="AQ578" s="17">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15">
        <f ca="1">COUNTIF(INDIRECT("H"&amp;(ROW()+12*(($AN578-1)*3+$AO578)-ROW())/12+5):INDIRECT("S"&amp;(ROW()+12*(($AN578-1)*3+$AO578)-ROW())/12+5),AQ578)</f>
        <v>0</v>
      </c>
      <c r="AS578" s="17">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15">
        <f ca="1">COUNTIF(INDIRECT("U"&amp;(ROW()+12*(($AN578-1)*3+$AO578)-ROW())/12+5):INDIRECT("AF"&amp;(ROW()+12*(($AN578-1)*3+$AO578)-ROW())/12+5),AS578)</f>
        <v>0</v>
      </c>
      <c r="AU578" s="15">
        <f ca="1">IF(AND(AQ578+AS578&gt;0,AR578+AT578&gt;0),COUNTIF(AU$6:AU577,"&gt;0")+1,0)</f>
        <v>0</v>
      </c>
    </row>
    <row r="579" spans="40:47">
      <c r="AN579" s="15">
        <v>16</v>
      </c>
      <c r="AO579" s="15">
        <v>3</v>
      </c>
      <c r="AP579" s="15">
        <v>10</v>
      </c>
      <c r="AQ579" s="17">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15">
        <f ca="1">COUNTIF(INDIRECT("H"&amp;(ROW()+12*(($AN579-1)*3+$AO579)-ROW())/12+5):INDIRECT("S"&amp;(ROW()+12*(($AN579-1)*3+$AO579)-ROW())/12+5),AQ579)</f>
        <v>0</v>
      </c>
      <c r="AS579" s="17">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15">
        <f ca="1">COUNTIF(INDIRECT("U"&amp;(ROW()+12*(($AN579-1)*3+$AO579)-ROW())/12+5):INDIRECT("AF"&amp;(ROW()+12*(($AN579-1)*3+$AO579)-ROW())/12+5),AS579)</f>
        <v>0</v>
      </c>
      <c r="AU579" s="15">
        <f ca="1">IF(AND(AQ579+AS579&gt;0,AR579+AT579&gt;0),COUNTIF(AU$6:AU578,"&gt;0")+1,0)</f>
        <v>0</v>
      </c>
    </row>
    <row r="580" spans="40:47">
      <c r="AN580" s="15">
        <v>16</v>
      </c>
      <c r="AO580" s="15">
        <v>3</v>
      </c>
      <c r="AP580" s="15">
        <v>11</v>
      </c>
      <c r="AQ580" s="17">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15">
        <f ca="1">COUNTIF(INDIRECT("H"&amp;(ROW()+12*(($AN580-1)*3+$AO580)-ROW())/12+5):INDIRECT("S"&amp;(ROW()+12*(($AN580-1)*3+$AO580)-ROW())/12+5),AQ580)</f>
        <v>0</v>
      </c>
      <c r="AS580" s="17">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15">
        <f ca="1">COUNTIF(INDIRECT("U"&amp;(ROW()+12*(($AN580-1)*3+$AO580)-ROW())/12+5):INDIRECT("AF"&amp;(ROW()+12*(($AN580-1)*3+$AO580)-ROW())/12+5),AS580)</f>
        <v>0</v>
      </c>
      <c r="AU580" s="15">
        <f ca="1">IF(AND(AQ580+AS580&gt;0,AR580+AT580&gt;0),COUNTIF(AU$6:AU579,"&gt;0")+1,0)</f>
        <v>0</v>
      </c>
    </row>
    <row r="581" spans="40:47">
      <c r="AN581" s="306">
        <v>16</v>
      </c>
      <c r="AO581" s="306">
        <v>3</v>
      </c>
      <c r="AP581" s="306">
        <v>12</v>
      </c>
      <c r="AQ581" s="31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306">
        <f ca="1">COUNTIF(INDIRECT("H"&amp;(ROW()+12*(($AN581-1)*3+$AO581)-ROW())/12+5):INDIRECT("S"&amp;(ROW()+12*(($AN581-1)*3+$AO581)-ROW())/12+5),AQ581)</f>
        <v>0</v>
      </c>
      <c r="AS581" s="313">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306">
        <f ca="1">COUNTIF(INDIRECT("U"&amp;(ROW()+12*(($AN581-1)*3+$AO581)-ROW())/12+5):INDIRECT("AF"&amp;(ROW()+12*(($AN581-1)*3+$AO581)-ROW())/12+5),AS581)</f>
        <v>0</v>
      </c>
      <c r="AU581" s="15">
        <f ca="1">IF(AND(AQ581+AS581&gt;0,AR581+AT581&gt;0),COUNTIF(AU$6:AU580,"&gt;0")+1,0)</f>
        <v>0</v>
      </c>
    </row>
    <row r="582" spans="40:47">
      <c r="AN582" s="15">
        <v>17</v>
      </c>
      <c r="AO582" s="15">
        <v>1</v>
      </c>
      <c r="AP582" s="15">
        <v>1</v>
      </c>
      <c r="AQ582" s="17">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15">
        <f ca="1">COUNTIF(INDIRECT("H"&amp;(ROW()+12*(($AN582-1)*3+$AO582)-ROW())/12+5):INDIRECT("S"&amp;(ROW()+12*(($AN582-1)*3+$AO582)-ROW())/12+5),AQ582)</f>
        <v>0</v>
      </c>
      <c r="AS582" s="17">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15">
        <f ca="1">COUNTIF(INDIRECT("U"&amp;(ROW()+12*(($AN582-1)*3+$AO582)-ROW())/12+5):INDIRECT("AF"&amp;(ROW()+12*(($AN582-1)*3+$AO582)-ROW())/12+5),AS582)</f>
        <v>0</v>
      </c>
      <c r="AU582" s="15">
        <f ca="1">IF(AND(AQ582+AS582&gt;0,AR582+AT582&gt;0),COUNTIF(AU$6:AU581,"&gt;0")+1,0)</f>
        <v>0</v>
      </c>
    </row>
    <row r="583" spans="40:47">
      <c r="AN583" s="15">
        <v>17</v>
      </c>
      <c r="AO583" s="15">
        <v>1</v>
      </c>
      <c r="AP583" s="15">
        <v>2</v>
      </c>
      <c r="AQ583" s="17">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15">
        <f ca="1">COUNTIF(INDIRECT("H"&amp;(ROW()+12*(($AN583-1)*3+$AO583)-ROW())/12+5):INDIRECT("S"&amp;(ROW()+12*(($AN583-1)*3+$AO583)-ROW())/12+5),AQ583)</f>
        <v>0</v>
      </c>
      <c r="AS583" s="17">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15">
        <f ca="1">COUNTIF(INDIRECT("U"&amp;(ROW()+12*(($AN583-1)*3+$AO583)-ROW())/12+5):INDIRECT("AF"&amp;(ROW()+12*(($AN583-1)*3+$AO583)-ROW())/12+5),AS583)</f>
        <v>0</v>
      </c>
      <c r="AU583" s="15">
        <f ca="1">IF(AND(AQ583+AS583&gt;0,AR583+AT583&gt;0),COUNTIF(AU$6:AU582,"&gt;0")+1,0)</f>
        <v>0</v>
      </c>
    </row>
    <row r="584" spans="40:47">
      <c r="AN584" s="15">
        <v>17</v>
      </c>
      <c r="AO584" s="15">
        <v>1</v>
      </c>
      <c r="AP584" s="15">
        <v>3</v>
      </c>
      <c r="AQ584" s="17">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15">
        <f ca="1">COUNTIF(INDIRECT("H"&amp;(ROW()+12*(($AN584-1)*3+$AO584)-ROW())/12+5):INDIRECT("S"&amp;(ROW()+12*(($AN584-1)*3+$AO584)-ROW())/12+5),AQ584)</f>
        <v>0</v>
      </c>
      <c r="AS584" s="17">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15">
        <f ca="1">COUNTIF(INDIRECT("U"&amp;(ROW()+12*(($AN584-1)*3+$AO584)-ROW())/12+5):INDIRECT("AF"&amp;(ROW()+12*(($AN584-1)*3+$AO584)-ROW())/12+5),AS584)</f>
        <v>0</v>
      </c>
      <c r="AU584" s="15">
        <f ca="1">IF(AND(AQ584+AS584&gt;0,AR584+AT584&gt;0),COUNTIF(AU$6:AU583,"&gt;0")+1,0)</f>
        <v>0</v>
      </c>
    </row>
    <row r="585" spans="40:47">
      <c r="AN585" s="15">
        <v>17</v>
      </c>
      <c r="AO585" s="15">
        <v>1</v>
      </c>
      <c r="AP585" s="15">
        <v>4</v>
      </c>
      <c r="AQ585" s="17">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15">
        <f ca="1">COUNTIF(INDIRECT("H"&amp;(ROW()+12*(($AN585-1)*3+$AO585)-ROW())/12+5):INDIRECT("S"&amp;(ROW()+12*(($AN585-1)*3+$AO585)-ROW())/12+5),AQ585)</f>
        <v>0</v>
      </c>
      <c r="AS585" s="17">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15">
        <f ca="1">COUNTIF(INDIRECT("U"&amp;(ROW()+12*(($AN585-1)*3+$AO585)-ROW())/12+5):INDIRECT("AF"&amp;(ROW()+12*(($AN585-1)*3+$AO585)-ROW())/12+5),AS585)</f>
        <v>0</v>
      </c>
      <c r="AU585" s="15">
        <f ca="1">IF(AND(AQ585+AS585&gt;0,AR585+AT585&gt;0),COUNTIF(AU$6:AU584,"&gt;0")+1,0)</f>
        <v>0</v>
      </c>
    </row>
    <row r="586" spans="40:47">
      <c r="AN586" s="15">
        <v>17</v>
      </c>
      <c r="AO586" s="15">
        <v>1</v>
      </c>
      <c r="AP586" s="15">
        <v>5</v>
      </c>
      <c r="AQ586" s="17">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15">
        <f ca="1">COUNTIF(INDIRECT("H"&amp;(ROW()+12*(($AN586-1)*3+$AO586)-ROW())/12+5):INDIRECT("S"&amp;(ROW()+12*(($AN586-1)*3+$AO586)-ROW())/12+5),AQ586)</f>
        <v>0</v>
      </c>
      <c r="AS586" s="17">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15">
        <f ca="1">COUNTIF(INDIRECT("U"&amp;(ROW()+12*(($AN586-1)*3+$AO586)-ROW())/12+5):INDIRECT("AF"&amp;(ROW()+12*(($AN586-1)*3+$AO586)-ROW())/12+5),AS586)</f>
        <v>0</v>
      </c>
      <c r="AU586" s="15">
        <f ca="1">IF(AND(AQ586+AS586&gt;0,AR586+AT586&gt;0),COUNTIF(AU$6:AU585,"&gt;0")+1,0)</f>
        <v>0</v>
      </c>
    </row>
    <row r="587" spans="40:47">
      <c r="AN587" s="15">
        <v>17</v>
      </c>
      <c r="AO587" s="15">
        <v>1</v>
      </c>
      <c r="AP587" s="15">
        <v>6</v>
      </c>
      <c r="AQ587" s="17">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15">
        <f ca="1">COUNTIF(INDIRECT("H"&amp;(ROW()+12*(($AN587-1)*3+$AO587)-ROW())/12+5):INDIRECT("S"&amp;(ROW()+12*(($AN587-1)*3+$AO587)-ROW())/12+5),AQ587)</f>
        <v>0</v>
      </c>
      <c r="AS587" s="17">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15">
        <f ca="1">COUNTIF(INDIRECT("U"&amp;(ROW()+12*(($AN587-1)*3+$AO587)-ROW())/12+5):INDIRECT("AF"&amp;(ROW()+12*(($AN587-1)*3+$AO587)-ROW())/12+5),AS587)</f>
        <v>0</v>
      </c>
      <c r="AU587" s="15">
        <f ca="1">IF(AND(AQ587+AS587&gt;0,AR587+AT587&gt;0),COUNTIF(AU$6:AU586,"&gt;0")+1,0)</f>
        <v>0</v>
      </c>
    </row>
    <row r="588" spans="40:47">
      <c r="AN588" s="15">
        <v>17</v>
      </c>
      <c r="AO588" s="15">
        <v>1</v>
      </c>
      <c r="AP588" s="15">
        <v>7</v>
      </c>
      <c r="AQ588" s="17">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15">
        <f ca="1">COUNTIF(INDIRECT("H"&amp;(ROW()+12*(($AN588-1)*3+$AO588)-ROW())/12+5):INDIRECT("S"&amp;(ROW()+12*(($AN588-1)*3+$AO588)-ROW())/12+5),AQ588)</f>
        <v>0</v>
      </c>
      <c r="AS588" s="17">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15">
        <f ca="1">COUNTIF(INDIRECT("U"&amp;(ROW()+12*(($AN588-1)*3+$AO588)-ROW())/12+5):INDIRECT("AF"&amp;(ROW()+12*(($AN588-1)*3+$AO588)-ROW())/12+5),AS588)</f>
        <v>0</v>
      </c>
      <c r="AU588" s="15">
        <f ca="1">IF(AND(AQ588+AS588&gt;0,AR588+AT588&gt;0),COUNTIF(AU$6:AU587,"&gt;0")+1,0)</f>
        <v>0</v>
      </c>
    </row>
    <row r="589" spans="40:47">
      <c r="AN589" s="15">
        <v>17</v>
      </c>
      <c r="AO589" s="15">
        <v>1</v>
      </c>
      <c r="AP589" s="15">
        <v>8</v>
      </c>
      <c r="AQ589" s="17">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15">
        <f ca="1">COUNTIF(INDIRECT("H"&amp;(ROW()+12*(($AN589-1)*3+$AO589)-ROW())/12+5):INDIRECT("S"&amp;(ROW()+12*(($AN589-1)*3+$AO589)-ROW())/12+5),AQ589)</f>
        <v>0</v>
      </c>
      <c r="AS589" s="17">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15">
        <f ca="1">COUNTIF(INDIRECT("U"&amp;(ROW()+12*(($AN589-1)*3+$AO589)-ROW())/12+5):INDIRECT("AF"&amp;(ROW()+12*(($AN589-1)*3+$AO589)-ROW())/12+5),AS589)</f>
        <v>0</v>
      </c>
      <c r="AU589" s="15">
        <f ca="1">IF(AND(AQ589+AS589&gt;0,AR589+AT589&gt;0),COUNTIF(AU$6:AU588,"&gt;0")+1,0)</f>
        <v>0</v>
      </c>
    </row>
    <row r="590" spans="40:47">
      <c r="AN590" s="15">
        <v>17</v>
      </c>
      <c r="AO590" s="15">
        <v>1</v>
      </c>
      <c r="AP590" s="15">
        <v>9</v>
      </c>
      <c r="AQ590" s="17">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15">
        <f ca="1">COUNTIF(INDIRECT("H"&amp;(ROW()+12*(($AN590-1)*3+$AO590)-ROW())/12+5):INDIRECT("S"&amp;(ROW()+12*(($AN590-1)*3+$AO590)-ROW())/12+5),AQ590)</f>
        <v>0</v>
      </c>
      <c r="AS590" s="17">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15">
        <f ca="1">COUNTIF(INDIRECT("U"&amp;(ROW()+12*(($AN590-1)*3+$AO590)-ROW())/12+5):INDIRECT("AF"&amp;(ROW()+12*(($AN590-1)*3+$AO590)-ROW())/12+5),AS590)</f>
        <v>0</v>
      </c>
      <c r="AU590" s="15">
        <f ca="1">IF(AND(AQ590+AS590&gt;0,AR590+AT590&gt;0),COUNTIF(AU$6:AU589,"&gt;0")+1,0)</f>
        <v>0</v>
      </c>
    </row>
    <row r="591" spans="40:47">
      <c r="AN591" s="15">
        <v>17</v>
      </c>
      <c r="AO591" s="15">
        <v>1</v>
      </c>
      <c r="AP591" s="15">
        <v>10</v>
      </c>
      <c r="AQ591" s="17">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15">
        <f ca="1">COUNTIF(INDIRECT("H"&amp;(ROW()+12*(($AN591-1)*3+$AO591)-ROW())/12+5):INDIRECT("S"&amp;(ROW()+12*(($AN591-1)*3+$AO591)-ROW())/12+5),AQ591)</f>
        <v>0</v>
      </c>
      <c r="AS591" s="17">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15">
        <f ca="1">COUNTIF(INDIRECT("U"&amp;(ROW()+12*(($AN591-1)*3+$AO591)-ROW())/12+5):INDIRECT("AF"&amp;(ROW()+12*(($AN591-1)*3+$AO591)-ROW())/12+5),AS591)</f>
        <v>0</v>
      </c>
      <c r="AU591" s="15">
        <f ca="1">IF(AND(AQ591+AS591&gt;0,AR591+AT591&gt;0),COUNTIF(AU$6:AU590,"&gt;0")+1,0)</f>
        <v>0</v>
      </c>
    </row>
    <row r="592" spans="40:47">
      <c r="AN592" s="15">
        <v>17</v>
      </c>
      <c r="AO592" s="15">
        <v>1</v>
      </c>
      <c r="AP592" s="15">
        <v>11</v>
      </c>
      <c r="AQ592" s="17">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15">
        <f ca="1">COUNTIF(INDIRECT("H"&amp;(ROW()+12*(($AN592-1)*3+$AO592)-ROW())/12+5):INDIRECT("S"&amp;(ROW()+12*(($AN592-1)*3+$AO592)-ROW())/12+5),AQ592)</f>
        <v>0</v>
      </c>
      <c r="AS592" s="17">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15">
        <f ca="1">COUNTIF(INDIRECT("U"&amp;(ROW()+12*(($AN592-1)*3+$AO592)-ROW())/12+5):INDIRECT("AF"&amp;(ROW()+12*(($AN592-1)*3+$AO592)-ROW())/12+5),AS592)</f>
        <v>0</v>
      </c>
      <c r="AU592" s="15">
        <f ca="1">IF(AND(AQ592+AS592&gt;0,AR592+AT592&gt;0),COUNTIF(AU$6:AU591,"&gt;0")+1,0)</f>
        <v>0</v>
      </c>
    </row>
    <row r="593" spans="40:47">
      <c r="AN593" s="15">
        <v>17</v>
      </c>
      <c r="AO593" s="15">
        <v>1</v>
      </c>
      <c r="AP593" s="15">
        <v>12</v>
      </c>
      <c r="AQ593" s="17">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15">
        <f ca="1">COUNTIF(INDIRECT("H"&amp;(ROW()+12*(($AN593-1)*3+$AO593)-ROW())/12+5):INDIRECT("S"&amp;(ROW()+12*(($AN593-1)*3+$AO593)-ROW())/12+5),AQ593)</f>
        <v>0</v>
      </c>
      <c r="AS593" s="17">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15">
        <f ca="1">COUNTIF(INDIRECT("U"&amp;(ROW()+12*(($AN593-1)*3+$AO593)-ROW())/12+5):INDIRECT("AF"&amp;(ROW()+12*(($AN593-1)*3+$AO593)-ROW())/12+5),AS593)</f>
        <v>0</v>
      </c>
      <c r="AU593" s="15">
        <f ca="1">IF(AND(AQ593+AS593&gt;0,AR593+AT593&gt;0),COUNTIF(AU$6:AU592,"&gt;0")+1,0)</f>
        <v>0</v>
      </c>
    </row>
    <row r="594" spans="40:47">
      <c r="AN594" s="15">
        <v>17</v>
      </c>
      <c r="AO594" s="15">
        <v>2</v>
      </c>
      <c r="AP594" s="15">
        <v>1</v>
      </c>
      <c r="AQ594" s="17">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15">
        <f ca="1">COUNTIF(INDIRECT("H"&amp;(ROW()+12*(($AN594-1)*3+$AO594)-ROW())/12+5):INDIRECT("S"&amp;(ROW()+12*(($AN594-1)*3+$AO594)-ROW())/12+5),AQ594)</f>
        <v>0</v>
      </c>
      <c r="AS594" s="17">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15">
        <f ca="1">COUNTIF(INDIRECT("U"&amp;(ROW()+12*(($AN594-1)*3+$AO594)-ROW())/12+5):INDIRECT("AF"&amp;(ROW()+12*(($AN594-1)*3+$AO594)-ROW())/12+5),AS594)</f>
        <v>0</v>
      </c>
      <c r="AU594" s="15">
        <f ca="1">IF(AND(AQ594+AS594&gt;0,AR594+AT594&gt;0),COUNTIF(AU$6:AU593,"&gt;0")+1,0)</f>
        <v>0</v>
      </c>
    </row>
    <row r="595" spans="40:47">
      <c r="AN595" s="15">
        <v>17</v>
      </c>
      <c r="AO595" s="15">
        <v>2</v>
      </c>
      <c r="AP595" s="15">
        <v>2</v>
      </c>
      <c r="AQ595" s="17">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15">
        <f ca="1">COUNTIF(INDIRECT("H"&amp;(ROW()+12*(($AN595-1)*3+$AO595)-ROW())/12+5):INDIRECT("S"&amp;(ROW()+12*(($AN595-1)*3+$AO595)-ROW())/12+5),AQ595)</f>
        <v>0</v>
      </c>
      <c r="AS595" s="17">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15">
        <f ca="1">COUNTIF(INDIRECT("U"&amp;(ROW()+12*(($AN595-1)*3+$AO595)-ROW())/12+5):INDIRECT("AF"&amp;(ROW()+12*(($AN595-1)*3+$AO595)-ROW())/12+5),AS595)</f>
        <v>0</v>
      </c>
      <c r="AU595" s="15">
        <f ca="1">IF(AND(AQ595+AS595&gt;0,AR595+AT595&gt;0),COUNTIF(AU$6:AU594,"&gt;0")+1,0)</f>
        <v>0</v>
      </c>
    </row>
    <row r="596" spans="40:47">
      <c r="AN596" s="15">
        <v>17</v>
      </c>
      <c r="AO596" s="15">
        <v>2</v>
      </c>
      <c r="AP596" s="15">
        <v>3</v>
      </c>
      <c r="AQ596" s="17">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15">
        <f ca="1">COUNTIF(INDIRECT("H"&amp;(ROW()+12*(($AN596-1)*3+$AO596)-ROW())/12+5):INDIRECT("S"&amp;(ROW()+12*(($AN596-1)*3+$AO596)-ROW())/12+5),AQ596)</f>
        <v>0</v>
      </c>
      <c r="AS596" s="17">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15">
        <f ca="1">COUNTIF(INDIRECT("U"&amp;(ROW()+12*(($AN596-1)*3+$AO596)-ROW())/12+5):INDIRECT("AF"&amp;(ROW()+12*(($AN596-1)*3+$AO596)-ROW())/12+5),AS596)</f>
        <v>0</v>
      </c>
      <c r="AU596" s="15">
        <f ca="1">IF(AND(AQ596+AS596&gt;0,AR596+AT596&gt;0),COUNTIF(AU$6:AU595,"&gt;0")+1,0)</f>
        <v>0</v>
      </c>
    </row>
    <row r="597" spans="40:47">
      <c r="AN597" s="15">
        <v>17</v>
      </c>
      <c r="AO597" s="15">
        <v>2</v>
      </c>
      <c r="AP597" s="15">
        <v>4</v>
      </c>
      <c r="AQ597" s="17">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15">
        <f ca="1">COUNTIF(INDIRECT("H"&amp;(ROW()+12*(($AN597-1)*3+$AO597)-ROW())/12+5):INDIRECT("S"&amp;(ROW()+12*(($AN597-1)*3+$AO597)-ROW())/12+5),AQ597)</f>
        <v>0</v>
      </c>
      <c r="AS597" s="17">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15">
        <f ca="1">COUNTIF(INDIRECT("U"&amp;(ROW()+12*(($AN597-1)*3+$AO597)-ROW())/12+5):INDIRECT("AF"&amp;(ROW()+12*(($AN597-1)*3+$AO597)-ROW())/12+5),AS597)</f>
        <v>0</v>
      </c>
      <c r="AU597" s="15">
        <f ca="1">IF(AND(AQ597+AS597&gt;0,AR597+AT597&gt;0),COUNTIF(AU$6:AU596,"&gt;0")+1,0)</f>
        <v>0</v>
      </c>
    </row>
    <row r="598" spans="40:47">
      <c r="AN598" s="15">
        <v>17</v>
      </c>
      <c r="AO598" s="15">
        <v>2</v>
      </c>
      <c r="AP598" s="15">
        <v>5</v>
      </c>
      <c r="AQ598" s="17">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15">
        <f ca="1">COUNTIF(INDIRECT("H"&amp;(ROW()+12*(($AN598-1)*3+$AO598)-ROW())/12+5):INDIRECT("S"&amp;(ROW()+12*(($AN598-1)*3+$AO598)-ROW())/12+5),AQ598)</f>
        <v>0</v>
      </c>
      <c r="AS598" s="17">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15">
        <f ca="1">COUNTIF(INDIRECT("U"&amp;(ROW()+12*(($AN598-1)*3+$AO598)-ROW())/12+5):INDIRECT("AF"&amp;(ROW()+12*(($AN598-1)*3+$AO598)-ROW())/12+5),AS598)</f>
        <v>0</v>
      </c>
      <c r="AU598" s="15">
        <f ca="1">IF(AND(AQ598+AS598&gt;0,AR598+AT598&gt;0),COUNTIF(AU$6:AU597,"&gt;0")+1,0)</f>
        <v>0</v>
      </c>
    </row>
    <row r="599" spans="40:47">
      <c r="AN599" s="15">
        <v>17</v>
      </c>
      <c r="AO599" s="15">
        <v>2</v>
      </c>
      <c r="AP599" s="15">
        <v>6</v>
      </c>
      <c r="AQ599" s="17">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15">
        <f ca="1">COUNTIF(INDIRECT("H"&amp;(ROW()+12*(($AN599-1)*3+$AO599)-ROW())/12+5):INDIRECT("S"&amp;(ROW()+12*(($AN599-1)*3+$AO599)-ROW())/12+5),AQ599)</f>
        <v>0</v>
      </c>
      <c r="AS599" s="17">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15">
        <f ca="1">COUNTIF(INDIRECT("U"&amp;(ROW()+12*(($AN599-1)*3+$AO599)-ROW())/12+5):INDIRECT("AF"&amp;(ROW()+12*(($AN599-1)*3+$AO599)-ROW())/12+5),AS599)</f>
        <v>0</v>
      </c>
      <c r="AU599" s="15">
        <f ca="1">IF(AND(AQ599+AS599&gt;0,AR599+AT599&gt;0),COUNTIF(AU$6:AU598,"&gt;0")+1,0)</f>
        <v>0</v>
      </c>
    </row>
    <row r="600" spans="40:47">
      <c r="AN600" s="15">
        <v>17</v>
      </c>
      <c r="AO600" s="15">
        <v>2</v>
      </c>
      <c r="AP600" s="15">
        <v>7</v>
      </c>
      <c r="AQ600" s="17">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15">
        <f ca="1">COUNTIF(INDIRECT("H"&amp;(ROW()+12*(($AN600-1)*3+$AO600)-ROW())/12+5):INDIRECT("S"&amp;(ROW()+12*(($AN600-1)*3+$AO600)-ROW())/12+5),AQ600)</f>
        <v>0</v>
      </c>
      <c r="AS600" s="17">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15">
        <f ca="1">COUNTIF(INDIRECT("U"&amp;(ROW()+12*(($AN600-1)*3+$AO600)-ROW())/12+5):INDIRECT("AF"&amp;(ROW()+12*(($AN600-1)*3+$AO600)-ROW())/12+5),AS600)</f>
        <v>0</v>
      </c>
      <c r="AU600" s="15">
        <f ca="1">IF(AND(AQ600+AS600&gt;0,AR600+AT600&gt;0),COUNTIF(AU$6:AU599,"&gt;0")+1,0)</f>
        <v>0</v>
      </c>
    </row>
    <row r="601" spans="40:47">
      <c r="AN601" s="15">
        <v>17</v>
      </c>
      <c r="AO601" s="15">
        <v>2</v>
      </c>
      <c r="AP601" s="15">
        <v>8</v>
      </c>
      <c r="AQ601" s="17">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15">
        <f ca="1">COUNTIF(INDIRECT("H"&amp;(ROW()+12*(($AN601-1)*3+$AO601)-ROW())/12+5):INDIRECT("S"&amp;(ROW()+12*(($AN601-1)*3+$AO601)-ROW())/12+5),AQ601)</f>
        <v>0</v>
      </c>
      <c r="AS601" s="17">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15">
        <f ca="1">COUNTIF(INDIRECT("U"&amp;(ROW()+12*(($AN601-1)*3+$AO601)-ROW())/12+5):INDIRECT("AF"&amp;(ROW()+12*(($AN601-1)*3+$AO601)-ROW())/12+5),AS601)</f>
        <v>0</v>
      </c>
      <c r="AU601" s="15">
        <f ca="1">IF(AND(AQ601+AS601&gt;0,AR601+AT601&gt;0),COUNTIF(AU$6:AU600,"&gt;0")+1,0)</f>
        <v>0</v>
      </c>
    </row>
    <row r="602" spans="40:47">
      <c r="AN602" s="15">
        <v>17</v>
      </c>
      <c r="AO602" s="15">
        <v>2</v>
      </c>
      <c r="AP602" s="15">
        <v>9</v>
      </c>
      <c r="AQ602" s="17">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15">
        <f ca="1">COUNTIF(INDIRECT("H"&amp;(ROW()+12*(($AN602-1)*3+$AO602)-ROW())/12+5):INDIRECT("S"&amp;(ROW()+12*(($AN602-1)*3+$AO602)-ROW())/12+5),AQ602)</f>
        <v>0</v>
      </c>
      <c r="AS602" s="17">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15">
        <f ca="1">COUNTIF(INDIRECT("U"&amp;(ROW()+12*(($AN602-1)*3+$AO602)-ROW())/12+5):INDIRECT("AF"&amp;(ROW()+12*(($AN602-1)*3+$AO602)-ROW())/12+5),AS602)</f>
        <v>0</v>
      </c>
      <c r="AU602" s="15">
        <f ca="1">IF(AND(AQ602+AS602&gt;0,AR602+AT602&gt;0),COUNTIF(AU$6:AU601,"&gt;0")+1,0)</f>
        <v>0</v>
      </c>
    </row>
    <row r="603" spans="40:47">
      <c r="AN603" s="15">
        <v>17</v>
      </c>
      <c r="AO603" s="15">
        <v>2</v>
      </c>
      <c r="AP603" s="15">
        <v>10</v>
      </c>
      <c r="AQ603" s="17">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15">
        <f ca="1">COUNTIF(INDIRECT("H"&amp;(ROW()+12*(($AN603-1)*3+$AO603)-ROW())/12+5):INDIRECT("S"&amp;(ROW()+12*(($AN603-1)*3+$AO603)-ROW())/12+5),AQ603)</f>
        <v>0</v>
      </c>
      <c r="AS603" s="17">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15">
        <f ca="1">COUNTIF(INDIRECT("U"&amp;(ROW()+12*(($AN603-1)*3+$AO603)-ROW())/12+5):INDIRECT("AF"&amp;(ROW()+12*(($AN603-1)*3+$AO603)-ROW())/12+5),AS603)</f>
        <v>0</v>
      </c>
      <c r="AU603" s="15">
        <f ca="1">IF(AND(AQ603+AS603&gt;0,AR603+AT603&gt;0),COUNTIF(AU$6:AU602,"&gt;0")+1,0)</f>
        <v>0</v>
      </c>
    </row>
    <row r="604" spans="40:47">
      <c r="AN604" s="15">
        <v>17</v>
      </c>
      <c r="AO604" s="15">
        <v>2</v>
      </c>
      <c r="AP604" s="15">
        <v>11</v>
      </c>
      <c r="AQ604" s="17">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15">
        <f ca="1">COUNTIF(INDIRECT("H"&amp;(ROW()+12*(($AN604-1)*3+$AO604)-ROW())/12+5):INDIRECT("S"&amp;(ROW()+12*(($AN604-1)*3+$AO604)-ROW())/12+5),AQ604)</f>
        <v>0</v>
      </c>
      <c r="AS604" s="17">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15">
        <f ca="1">COUNTIF(INDIRECT("U"&amp;(ROW()+12*(($AN604-1)*3+$AO604)-ROW())/12+5):INDIRECT("AF"&amp;(ROW()+12*(($AN604-1)*3+$AO604)-ROW())/12+5),AS604)</f>
        <v>0</v>
      </c>
      <c r="AU604" s="15">
        <f ca="1">IF(AND(AQ604+AS604&gt;0,AR604+AT604&gt;0),COUNTIF(AU$6:AU603,"&gt;0")+1,0)</f>
        <v>0</v>
      </c>
    </row>
    <row r="605" spans="40:47">
      <c r="AN605" s="15">
        <v>17</v>
      </c>
      <c r="AO605" s="15">
        <v>2</v>
      </c>
      <c r="AP605" s="15">
        <v>12</v>
      </c>
      <c r="AQ605" s="17">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15">
        <f ca="1">COUNTIF(INDIRECT("H"&amp;(ROW()+12*(($AN605-1)*3+$AO605)-ROW())/12+5):INDIRECT("S"&amp;(ROW()+12*(($AN605-1)*3+$AO605)-ROW())/12+5),AQ605)</f>
        <v>0</v>
      </c>
      <c r="AS605" s="17">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15">
        <f ca="1">COUNTIF(INDIRECT("U"&amp;(ROW()+12*(($AN605-1)*3+$AO605)-ROW())/12+5):INDIRECT("AF"&amp;(ROW()+12*(($AN605-1)*3+$AO605)-ROW())/12+5),AS605)</f>
        <v>0</v>
      </c>
      <c r="AU605" s="15">
        <f ca="1">IF(AND(AQ605+AS605&gt;0,AR605+AT605&gt;0),COUNTIF(AU$6:AU604,"&gt;0")+1,0)</f>
        <v>0</v>
      </c>
    </row>
    <row r="606" spans="40:47">
      <c r="AN606" s="15">
        <v>17</v>
      </c>
      <c r="AO606" s="15">
        <v>3</v>
      </c>
      <c r="AP606" s="15">
        <v>1</v>
      </c>
      <c r="AQ606" s="17">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15">
        <f ca="1">COUNTIF(INDIRECT("H"&amp;(ROW()+12*(($AN606-1)*3+$AO606)-ROW())/12+5):INDIRECT("S"&amp;(ROW()+12*(($AN606-1)*3+$AO606)-ROW())/12+5),AQ606)</f>
        <v>0</v>
      </c>
      <c r="AS606" s="17">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15">
        <f ca="1">COUNTIF(INDIRECT("U"&amp;(ROW()+12*(($AN606-1)*3+$AO606)-ROW())/12+5):INDIRECT("AF"&amp;(ROW()+12*(($AN606-1)*3+$AO606)-ROW())/12+5),AS606)</f>
        <v>0</v>
      </c>
      <c r="AU606" s="15">
        <f ca="1">IF(AND(AQ606+AS606&gt;0,AR606+AT606&gt;0),COUNTIF(AU$6:AU605,"&gt;0")+1,0)</f>
        <v>0</v>
      </c>
    </row>
    <row r="607" spans="40:47">
      <c r="AN607" s="15">
        <v>17</v>
      </c>
      <c r="AO607" s="15">
        <v>3</v>
      </c>
      <c r="AP607" s="15">
        <v>2</v>
      </c>
      <c r="AQ607" s="17">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15">
        <f ca="1">COUNTIF(INDIRECT("H"&amp;(ROW()+12*(($AN607-1)*3+$AO607)-ROW())/12+5):INDIRECT("S"&amp;(ROW()+12*(($AN607-1)*3+$AO607)-ROW())/12+5),AQ607)</f>
        <v>0</v>
      </c>
      <c r="AS607" s="17">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15">
        <f ca="1">COUNTIF(INDIRECT("U"&amp;(ROW()+12*(($AN607-1)*3+$AO607)-ROW())/12+5):INDIRECT("AF"&amp;(ROW()+12*(($AN607-1)*3+$AO607)-ROW())/12+5),AS607)</f>
        <v>0</v>
      </c>
      <c r="AU607" s="15">
        <f ca="1">IF(AND(AQ607+AS607&gt;0,AR607+AT607&gt;0),COUNTIF(AU$6:AU606,"&gt;0")+1,0)</f>
        <v>0</v>
      </c>
    </row>
    <row r="608" spans="40:47">
      <c r="AN608" s="15">
        <v>17</v>
      </c>
      <c r="AO608" s="15">
        <v>3</v>
      </c>
      <c r="AP608" s="15">
        <v>3</v>
      </c>
      <c r="AQ608" s="17">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15">
        <f ca="1">COUNTIF(INDIRECT("H"&amp;(ROW()+12*(($AN608-1)*3+$AO608)-ROW())/12+5):INDIRECT("S"&amp;(ROW()+12*(($AN608-1)*3+$AO608)-ROW())/12+5),AQ608)</f>
        <v>0</v>
      </c>
      <c r="AS608" s="17">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15">
        <f ca="1">COUNTIF(INDIRECT("U"&amp;(ROW()+12*(($AN608-1)*3+$AO608)-ROW())/12+5):INDIRECT("AF"&amp;(ROW()+12*(($AN608-1)*3+$AO608)-ROW())/12+5),AS608)</f>
        <v>0</v>
      </c>
      <c r="AU608" s="15">
        <f ca="1">IF(AND(AQ608+AS608&gt;0,AR608+AT608&gt;0),COUNTIF(AU$6:AU607,"&gt;0")+1,0)</f>
        <v>0</v>
      </c>
    </row>
    <row r="609" spans="40:47">
      <c r="AN609" s="15">
        <v>17</v>
      </c>
      <c r="AO609" s="15">
        <v>3</v>
      </c>
      <c r="AP609" s="15">
        <v>4</v>
      </c>
      <c r="AQ609" s="17">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15">
        <f ca="1">COUNTIF(INDIRECT("H"&amp;(ROW()+12*(($AN609-1)*3+$AO609)-ROW())/12+5):INDIRECT("S"&amp;(ROW()+12*(($AN609-1)*3+$AO609)-ROW())/12+5),AQ609)</f>
        <v>0</v>
      </c>
      <c r="AS609" s="17">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15">
        <f ca="1">COUNTIF(INDIRECT("U"&amp;(ROW()+12*(($AN609-1)*3+$AO609)-ROW())/12+5):INDIRECT("AF"&amp;(ROW()+12*(($AN609-1)*3+$AO609)-ROW())/12+5),AS609)</f>
        <v>0</v>
      </c>
      <c r="AU609" s="15">
        <f ca="1">IF(AND(AQ609+AS609&gt;0,AR609+AT609&gt;0),COUNTIF(AU$6:AU608,"&gt;0")+1,0)</f>
        <v>0</v>
      </c>
    </row>
    <row r="610" spans="40:47">
      <c r="AN610" s="15">
        <v>17</v>
      </c>
      <c r="AO610" s="15">
        <v>3</v>
      </c>
      <c r="AP610" s="15">
        <v>5</v>
      </c>
      <c r="AQ610" s="17">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15">
        <f ca="1">COUNTIF(INDIRECT("H"&amp;(ROW()+12*(($AN610-1)*3+$AO610)-ROW())/12+5):INDIRECT("S"&amp;(ROW()+12*(($AN610-1)*3+$AO610)-ROW())/12+5),AQ610)</f>
        <v>0</v>
      </c>
      <c r="AS610" s="17">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15">
        <f ca="1">COUNTIF(INDIRECT("U"&amp;(ROW()+12*(($AN610-1)*3+$AO610)-ROW())/12+5):INDIRECT("AF"&amp;(ROW()+12*(($AN610-1)*3+$AO610)-ROW())/12+5),AS610)</f>
        <v>0</v>
      </c>
      <c r="AU610" s="15">
        <f ca="1">IF(AND(AQ610+AS610&gt;0,AR610+AT610&gt;0),COUNTIF(AU$6:AU609,"&gt;0")+1,0)</f>
        <v>0</v>
      </c>
    </row>
    <row r="611" spans="40:47">
      <c r="AN611" s="15">
        <v>17</v>
      </c>
      <c r="AO611" s="15">
        <v>3</v>
      </c>
      <c r="AP611" s="15">
        <v>6</v>
      </c>
      <c r="AQ611" s="17">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15">
        <f ca="1">COUNTIF(INDIRECT("H"&amp;(ROW()+12*(($AN611-1)*3+$AO611)-ROW())/12+5):INDIRECT("S"&amp;(ROW()+12*(($AN611-1)*3+$AO611)-ROW())/12+5),AQ611)</f>
        <v>0</v>
      </c>
      <c r="AS611" s="17">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15">
        <f ca="1">COUNTIF(INDIRECT("U"&amp;(ROW()+12*(($AN611-1)*3+$AO611)-ROW())/12+5):INDIRECT("AF"&amp;(ROW()+12*(($AN611-1)*3+$AO611)-ROW())/12+5),AS611)</f>
        <v>0</v>
      </c>
      <c r="AU611" s="15">
        <f ca="1">IF(AND(AQ611+AS611&gt;0,AR611+AT611&gt;0),COUNTIF(AU$6:AU610,"&gt;0")+1,0)</f>
        <v>0</v>
      </c>
    </row>
    <row r="612" spans="40:47">
      <c r="AN612" s="15">
        <v>17</v>
      </c>
      <c r="AO612" s="15">
        <v>3</v>
      </c>
      <c r="AP612" s="15">
        <v>7</v>
      </c>
      <c r="AQ612" s="17">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15">
        <f ca="1">COUNTIF(INDIRECT("H"&amp;(ROW()+12*(($AN612-1)*3+$AO612)-ROW())/12+5):INDIRECT("S"&amp;(ROW()+12*(($AN612-1)*3+$AO612)-ROW())/12+5),AQ612)</f>
        <v>0</v>
      </c>
      <c r="AS612" s="17">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15">
        <f ca="1">COUNTIF(INDIRECT("U"&amp;(ROW()+12*(($AN612-1)*3+$AO612)-ROW())/12+5):INDIRECT("AF"&amp;(ROW()+12*(($AN612-1)*3+$AO612)-ROW())/12+5),AS612)</f>
        <v>0</v>
      </c>
      <c r="AU612" s="15">
        <f ca="1">IF(AND(AQ612+AS612&gt;0,AR612+AT612&gt;0),COUNTIF(AU$6:AU611,"&gt;0")+1,0)</f>
        <v>0</v>
      </c>
    </row>
    <row r="613" spans="40:47">
      <c r="AN613" s="15">
        <v>17</v>
      </c>
      <c r="AO613" s="15">
        <v>3</v>
      </c>
      <c r="AP613" s="15">
        <v>8</v>
      </c>
      <c r="AQ613" s="17">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15">
        <f ca="1">COUNTIF(INDIRECT("H"&amp;(ROW()+12*(($AN613-1)*3+$AO613)-ROW())/12+5):INDIRECT("S"&amp;(ROW()+12*(($AN613-1)*3+$AO613)-ROW())/12+5),AQ613)</f>
        <v>0</v>
      </c>
      <c r="AS613" s="17">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15">
        <f ca="1">COUNTIF(INDIRECT("U"&amp;(ROW()+12*(($AN613-1)*3+$AO613)-ROW())/12+5):INDIRECT("AF"&amp;(ROW()+12*(($AN613-1)*3+$AO613)-ROW())/12+5),AS613)</f>
        <v>0</v>
      </c>
      <c r="AU613" s="15">
        <f ca="1">IF(AND(AQ613+AS613&gt;0,AR613+AT613&gt;0),COUNTIF(AU$6:AU612,"&gt;0")+1,0)</f>
        <v>0</v>
      </c>
    </row>
    <row r="614" spans="40:47">
      <c r="AN614" s="15">
        <v>17</v>
      </c>
      <c r="AO614" s="15">
        <v>3</v>
      </c>
      <c r="AP614" s="15">
        <v>9</v>
      </c>
      <c r="AQ614" s="17">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15">
        <f ca="1">COUNTIF(INDIRECT("H"&amp;(ROW()+12*(($AN614-1)*3+$AO614)-ROW())/12+5):INDIRECT("S"&amp;(ROW()+12*(($AN614-1)*3+$AO614)-ROW())/12+5),AQ614)</f>
        <v>0</v>
      </c>
      <c r="AS614" s="17">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15">
        <f ca="1">COUNTIF(INDIRECT("U"&amp;(ROW()+12*(($AN614-1)*3+$AO614)-ROW())/12+5):INDIRECT("AF"&amp;(ROW()+12*(($AN614-1)*3+$AO614)-ROW())/12+5),AS614)</f>
        <v>0</v>
      </c>
      <c r="AU614" s="15">
        <f ca="1">IF(AND(AQ614+AS614&gt;0,AR614+AT614&gt;0),COUNTIF(AU$6:AU613,"&gt;0")+1,0)</f>
        <v>0</v>
      </c>
    </row>
    <row r="615" spans="40:47">
      <c r="AN615" s="15">
        <v>17</v>
      </c>
      <c r="AO615" s="15">
        <v>3</v>
      </c>
      <c r="AP615" s="15">
        <v>10</v>
      </c>
      <c r="AQ615" s="17">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15">
        <f ca="1">COUNTIF(INDIRECT("H"&amp;(ROW()+12*(($AN615-1)*3+$AO615)-ROW())/12+5):INDIRECT("S"&amp;(ROW()+12*(($AN615-1)*3+$AO615)-ROW())/12+5),AQ615)</f>
        <v>0</v>
      </c>
      <c r="AS615" s="17">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15">
        <f ca="1">COUNTIF(INDIRECT("U"&amp;(ROW()+12*(($AN615-1)*3+$AO615)-ROW())/12+5):INDIRECT("AF"&amp;(ROW()+12*(($AN615-1)*3+$AO615)-ROW())/12+5),AS615)</f>
        <v>0</v>
      </c>
      <c r="AU615" s="15">
        <f ca="1">IF(AND(AQ615+AS615&gt;0,AR615+AT615&gt;0),COUNTIF(AU$6:AU614,"&gt;0")+1,0)</f>
        <v>0</v>
      </c>
    </row>
    <row r="616" spans="40:47">
      <c r="AN616" s="15">
        <v>17</v>
      </c>
      <c r="AO616" s="15">
        <v>3</v>
      </c>
      <c r="AP616" s="15">
        <v>11</v>
      </c>
      <c r="AQ616" s="17">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15">
        <f ca="1">COUNTIF(INDIRECT("H"&amp;(ROW()+12*(($AN616-1)*3+$AO616)-ROW())/12+5):INDIRECT("S"&amp;(ROW()+12*(($AN616-1)*3+$AO616)-ROW())/12+5),AQ616)</f>
        <v>0</v>
      </c>
      <c r="AS616" s="17">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15">
        <f ca="1">COUNTIF(INDIRECT("U"&amp;(ROW()+12*(($AN616-1)*3+$AO616)-ROW())/12+5):INDIRECT("AF"&amp;(ROW()+12*(($AN616-1)*3+$AO616)-ROW())/12+5),AS616)</f>
        <v>0</v>
      </c>
      <c r="AU616" s="15">
        <f ca="1">IF(AND(AQ616+AS616&gt;0,AR616+AT616&gt;0),COUNTIF(AU$6:AU615,"&gt;0")+1,0)</f>
        <v>0</v>
      </c>
    </row>
    <row r="617" spans="40:47">
      <c r="AN617" s="306">
        <v>17</v>
      </c>
      <c r="AO617" s="306">
        <v>3</v>
      </c>
      <c r="AP617" s="306">
        <v>12</v>
      </c>
      <c r="AQ617" s="31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306">
        <f ca="1">COUNTIF(INDIRECT("H"&amp;(ROW()+12*(($AN617-1)*3+$AO617)-ROW())/12+5):INDIRECT("S"&amp;(ROW()+12*(($AN617-1)*3+$AO617)-ROW())/12+5),AQ617)</f>
        <v>0</v>
      </c>
      <c r="AS617" s="313">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306">
        <f ca="1">COUNTIF(INDIRECT("U"&amp;(ROW()+12*(($AN617-1)*3+$AO617)-ROW())/12+5):INDIRECT("AF"&amp;(ROW()+12*(($AN617-1)*3+$AO617)-ROW())/12+5),AS617)</f>
        <v>0</v>
      </c>
      <c r="AU617" s="15">
        <f ca="1">IF(AND(AQ617+AS617&gt;0,AR617+AT617&gt;0),COUNTIF(AU$6:AU616,"&gt;0")+1,0)</f>
        <v>0</v>
      </c>
    </row>
    <row r="618" spans="40:47">
      <c r="AN618" s="15">
        <v>18</v>
      </c>
      <c r="AO618" s="15">
        <v>1</v>
      </c>
      <c r="AP618" s="15">
        <v>1</v>
      </c>
      <c r="AQ618" s="17">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15">
        <f ca="1">COUNTIF(INDIRECT("H"&amp;(ROW()+12*(($AN618-1)*3+$AO618)-ROW())/12+5):INDIRECT("S"&amp;(ROW()+12*(($AN618-1)*3+$AO618)-ROW())/12+5),AQ618)</f>
        <v>0</v>
      </c>
      <c r="AS618" s="17">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15">
        <f ca="1">COUNTIF(INDIRECT("U"&amp;(ROW()+12*(($AN618-1)*3+$AO618)-ROW())/12+5):INDIRECT("AF"&amp;(ROW()+12*(($AN618-1)*3+$AO618)-ROW())/12+5),AS618)</f>
        <v>0</v>
      </c>
      <c r="AU618" s="15">
        <f ca="1">IF(AND(AQ618+AS618&gt;0,AR618+AT618&gt;0),COUNTIF(AU$6:AU617,"&gt;0")+1,0)</f>
        <v>0</v>
      </c>
    </row>
    <row r="619" spans="40:47">
      <c r="AN619" s="15">
        <v>18</v>
      </c>
      <c r="AO619" s="15">
        <v>1</v>
      </c>
      <c r="AP619" s="15">
        <v>2</v>
      </c>
      <c r="AQ619" s="17">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15">
        <f ca="1">COUNTIF(INDIRECT("H"&amp;(ROW()+12*(($AN619-1)*3+$AO619)-ROW())/12+5):INDIRECT("S"&amp;(ROW()+12*(($AN619-1)*3+$AO619)-ROW())/12+5),AQ619)</f>
        <v>0</v>
      </c>
      <c r="AS619" s="17">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15">
        <f ca="1">COUNTIF(INDIRECT("U"&amp;(ROW()+12*(($AN619-1)*3+$AO619)-ROW())/12+5):INDIRECT("AF"&amp;(ROW()+12*(($AN619-1)*3+$AO619)-ROW())/12+5),AS619)</f>
        <v>0</v>
      </c>
      <c r="AU619" s="15">
        <f ca="1">IF(AND(AQ619+AS619&gt;0,AR619+AT619&gt;0),COUNTIF(AU$6:AU618,"&gt;0")+1,0)</f>
        <v>0</v>
      </c>
    </row>
    <row r="620" spans="40:47">
      <c r="AN620" s="15">
        <v>18</v>
      </c>
      <c r="AO620" s="15">
        <v>1</v>
      </c>
      <c r="AP620" s="15">
        <v>3</v>
      </c>
      <c r="AQ620" s="17">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15">
        <f ca="1">COUNTIF(INDIRECT("H"&amp;(ROW()+12*(($AN620-1)*3+$AO620)-ROW())/12+5):INDIRECT("S"&amp;(ROW()+12*(($AN620-1)*3+$AO620)-ROW())/12+5),AQ620)</f>
        <v>0</v>
      </c>
      <c r="AS620" s="17">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15">
        <f ca="1">COUNTIF(INDIRECT("U"&amp;(ROW()+12*(($AN620-1)*3+$AO620)-ROW())/12+5):INDIRECT("AF"&amp;(ROW()+12*(($AN620-1)*3+$AO620)-ROW())/12+5),AS620)</f>
        <v>0</v>
      </c>
      <c r="AU620" s="15">
        <f ca="1">IF(AND(AQ620+AS620&gt;0,AR620+AT620&gt;0),COUNTIF(AU$6:AU619,"&gt;0")+1,0)</f>
        <v>0</v>
      </c>
    </row>
    <row r="621" spans="40:47">
      <c r="AN621" s="15">
        <v>18</v>
      </c>
      <c r="AO621" s="15">
        <v>1</v>
      </c>
      <c r="AP621" s="15">
        <v>4</v>
      </c>
      <c r="AQ621" s="17">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15">
        <f ca="1">COUNTIF(INDIRECT("H"&amp;(ROW()+12*(($AN621-1)*3+$AO621)-ROW())/12+5):INDIRECT("S"&amp;(ROW()+12*(($AN621-1)*3+$AO621)-ROW())/12+5),AQ621)</f>
        <v>0</v>
      </c>
      <c r="AS621" s="17">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15">
        <f ca="1">COUNTIF(INDIRECT("U"&amp;(ROW()+12*(($AN621-1)*3+$AO621)-ROW())/12+5):INDIRECT("AF"&amp;(ROW()+12*(($AN621-1)*3+$AO621)-ROW())/12+5),AS621)</f>
        <v>0</v>
      </c>
      <c r="AU621" s="15">
        <f ca="1">IF(AND(AQ621+AS621&gt;0,AR621+AT621&gt;0),COUNTIF(AU$6:AU620,"&gt;0")+1,0)</f>
        <v>0</v>
      </c>
    </row>
    <row r="622" spans="40:47">
      <c r="AN622" s="15">
        <v>18</v>
      </c>
      <c r="AO622" s="15">
        <v>1</v>
      </c>
      <c r="AP622" s="15">
        <v>5</v>
      </c>
      <c r="AQ622" s="17">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15">
        <f ca="1">COUNTIF(INDIRECT("H"&amp;(ROW()+12*(($AN622-1)*3+$AO622)-ROW())/12+5):INDIRECT("S"&amp;(ROW()+12*(($AN622-1)*3+$AO622)-ROW())/12+5),AQ622)</f>
        <v>0</v>
      </c>
      <c r="AS622" s="17">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15">
        <f ca="1">COUNTIF(INDIRECT("U"&amp;(ROW()+12*(($AN622-1)*3+$AO622)-ROW())/12+5):INDIRECT("AF"&amp;(ROW()+12*(($AN622-1)*3+$AO622)-ROW())/12+5),AS622)</f>
        <v>0</v>
      </c>
      <c r="AU622" s="15">
        <f ca="1">IF(AND(AQ622+AS622&gt;0,AR622+AT622&gt;0),COUNTIF(AU$6:AU621,"&gt;0")+1,0)</f>
        <v>0</v>
      </c>
    </row>
    <row r="623" spans="40:47">
      <c r="AN623" s="15">
        <v>18</v>
      </c>
      <c r="AO623" s="15">
        <v>1</v>
      </c>
      <c r="AP623" s="15">
        <v>6</v>
      </c>
      <c r="AQ623" s="17">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15">
        <f ca="1">COUNTIF(INDIRECT("H"&amp;(ROW()+12*(($AN623-1)*3+$AO623)-ROW())/12+5):INDIRECT("S"&amp;(ROW()+12*(($AN623-1)*3+$AO623)-ROW())/12+5),AQ623)</f>
        <v>0</v>
      </c>
      <c r="AS623" s="17">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15">
        <f ca="1">COUNTIF(INDIRECT("U"&amp;(ROW()+12*(($AN623-1)*3+$AO623)-ROW())/12+5):INDIRECT("AF"&amp;(ROW()+12*(($AN623-1)*3+$AO623)-ROW())/12+5),AS623)</f>
        <v>0</v>
      </c>
      <c r="AU623" s="15">
        <f ca="1">IF(AND(AQ623+AS623&gt;0,AR623+AT623&gt;0),COUNTIF(AU$6:AU622,"&gt;0")+1,0)</f>
        <v>0</v>
      </c>
    </row>
    <row r="624" spans="40:47">
      <c r="AN624" s="15">
        <v>18</v>
      </c>
      <c r="AO624" s="15">
        <v>1</v>
      </c>
      <c r="AP624" s="15">
        <v>7</v>
      </c>
      <c r="AQ624" s="17">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15">
        <f ca="1">COUNTIF(INDIRECT("H"&amp;(ROW()+12*(($AN624-1)*3+$AO624)-ROW())/12+5):INDIRECT("S"&amp;(ROW()+12*(($AN624-1)*3+$AO624)-ROW())/12+5),AQ624)</f>
        <v>0</v>
      </c>
      <c r="AS624" s="17">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15">
        <f ca="1">COUNTIF(INDIRECT("U"&amp;(ROW()+12*(($AN624-1)*3+$AO624)-ROW())/12+5):INDIRECT("AF"&amp;(ROW()+12*(($AN624-1)*3+$AO624)-ROW())/12+5),AS624)</f>
        <v>0</v>
      </c>
      <c r="AU624" s="15">
        <f ca="1">IF(AND(AQ624+AS624&gt;0,AR624+AT624&gt;0),COUNTIF(AU$6:AU623,"&gt;0")+1,0)</f>
        <v>0</v>
      </c>
    </row>
    <row r="625" spans="40:47">
      <c r="AN625" s="15">
        <v>18</v>
      </c>
      <c r="AO625" s="15">
        <v>1</v>
      </c>
      <c r="AP625" s="15">
        <v>8</v>
      </c>
      <c r="AQ625" s="17">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15">
        <f ca="1">COUNTIF(INDIRECT("H"&amp;(ROW()+12*(($AN625-1)*3+$AO625)-ROW())/12+5):INDIRECT("S"&amp;(ROW()+12*(($AN625-1)*3+$AO625)-ROW())/12+5),AQ625)</f>
        <v>0</v>
      </c>
      <c r="AS625" s="17">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15">
        <f ca="1">COUNTIF(INDIRECT("U"&amp;(ROW()+12*(($AN625-1)*3+$AO625)-ROW())/12+5):INDIRECT("AF"&amp;(ROW()+12*(($AN625-1)*3+$AO625)-ROW())/12+5),AS625)</f>
        <v>0</v>
      </c>
      <c r="AU625" s="15">
        <f ca="1">IF(AND(AQ625+AS625&gt;0,AR625+AT625&gt;0),COUNTIF(AU$6:AU624,"&gt;0")+1,0)</f>
        <v>0</v>
      </c>
    </row>
    <row r="626" spans="40:47">
      <c r="AN626" s="15">
        <v>18</v>
      </c>
      <c r="AO626" s="15">
        <v>1</v>
      </c>
      <c r="AP626" s="15">
        <v>9</v>
      </c>
      <c r="AQ626" s="17">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15">
        <f ca="1">COUNTIF(INDIRECT("H"&amp;(ROW()+12*(($AN626-1)*3+$AO626)-ROW())/12+5):INDIRECT("S"&amp;(ROW()+12*(($AN626-1)*3+$AO626)-ROW())/12+5),AQ626)</f>
        <v>0</v>
      </c>
      <c r="AS626" s="17">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15">
        <f ca="1">COUNTIF(INDIRECT("U"&amp;(ROW()+12*(($AN626-1)*3+$AO626)-ROW())/12+5):INDIRECT("AF"&amp;(ROW()+12*(($AN626-1)*3+$AO626)-ROW())/12+5),AS626)</f>
        <v>0</v>
      </c>
      <c r="AU626" s="15">
        <f ca="1">IF(AND(AQ626+AS626&gt;0,AR626+AT626&gt;0),COUNTIF(AU$6:AU625,"&gt;0")+1,0)</f>
        <v>0</v>
      </c>
    </row>
    <row r="627" spans="40:47">
      <c r="AN627" s="15">
        <v>18</v>
      </c>
      <c r="AO627" s="15">
        <v>1</v>
      </c>
      <c r="AP627" s="15">
        <v>10</v>
      </c>
      <c r="AQ627" s="17">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15">
        <f ca="1">COUNTIF(INDIRECT("H"&amp;(ROW()+12*(($AN627-1)*3+$AO627)-ROW())/12+5):INDIRECT("S"&amp;(ROW()+12*(($AN627-1)*3+$AO627)-ROW())/12+5),AQ627)</f>
        <v>0</v>
      </c>
      <c r="AS627" s="17">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15">
        <f ca="1">COUNTIF(INDIRECT("U"&amp;(ROW()+12*(($AN627-1)*3+$AO627)-ROW())/12+5):INDIRECT("AF"&amp;(ROW()+12*(($AN627-1)*3+$AO627)-ROW())/12+5),AS627)</f>
        <v>0</v>
      </c>
      <c r="AU627" s="15">
        <f ca="1">IF(AND(AQ627+AS627&gt;0,AR627+AT627&gt;0),COUNTIF(AU$6:AU626,"&gt;0")+1,0)</f>
        <v>0</v>
      </c>
    </row>
    <row r="628" spans="40:47">
      <c r="AN628" s="15">
        <v>18</v>
      </c>
      <c r="AO628" s="15">
        <v>1</v>
      </c>
      <c r="AP628" s="15">
        <v>11</v>
      </c>
      <c r="AQ628" s="17">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15">
        <f ca="1">COUNTIF(INDIRECT("H"&amp;(ROW()+12*(($AN628-1)*3+$AO628)-ROW())/12+5):INDIRECT("S"&amp;(ROW()+12*(($AN628-1)*3+$AO628)-ROW())/12+5),AQ628)</f>
        <v>0</v>
      </c>
      <c r="AS628" s="17">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15">
        <f ca="1">COUNTIF(INDIRECT("U"&amp;(ROW()+12*(($AN628-1)*3+$AO628)-ROW())/12+5):INDIRECT("AF"&amp;(ROW()+12*(($AN628-1)*3+$AO628)-ROW())/12+5),AS628)</f>
        <v>0</v>
      </c>
      <c r="AU628" s="15">
        <f ca="1">IF(AND(AQ628+AS628&gt;0,AR628+AT628&gt;0),COUNTIF(AU$6:AU627,"&gt;0")+1,0)</f>
        <v>0</v>
      </c>
    </row>
    <row r="629" spans="40:47">
      <c r="AN629" s="15">
        <v>18</v>
      </c>
      <c r="AO629" s="15">
        <v>1</v>
      </c>
      <c r="AP629" s="15">
        <v>12</v>
      </c>
      <c r="AQ629" s="17">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15">
        <f ca="1">COUNTIF(INDIRECT("H"&amp;(ROW()+12*(($AN629-1)*3+$AO629)-ROW())/12+5):INDIRECT("S"&amp;(ROW()+12*(($AN629-1)*3+$AO629)-ROW())/12+5),AQ629)</f>
        <v>0</v>
      </c>
      <c r="AS629" s="17">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15">
        <f ca="1">COUNTIF(INDIRECT("U"&amp;(ROW()+12*(($AN629-1)*3+$AO629)-ROW())/12+5):INDIRECT("AF"&amp;(ROW()+12*(($AN629-1)*3+$AO629)-ROW())/12+5),AS629)</f>
        <v>0</v>
      </c>
      <c r="AU629" s="15">
        <f ca="1">IF(AND(AQ629+AS629&gt;0,AR629+AT629&gt;0),COUNTIF(AU$6:AU628,"&gt;0")+1,0)</f>
        <v>0</v>
      </c>
    </row>
    <row r="630" spans="40:47">
      <c r="AN630" s="15">
        <v>18</v>
      </c>
      <c r="AO630" s="15">
        <v>2</v>
      </c>
      <c r="AP630" s="15">
        <v>1</v>
      </c>
      <c r="AQ630" s="17">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15">
        <f ca="1">COUNTIF(INDIRECT("H"&amp;(ROW()+12*(($AN630-1)*3+$AO630)-ROW())/12+5):INDIRECT("S"&amp;(ROW()+12*(($AN630-1)*3+$AO630)-ROW())/12+5),AQ630)</f>
        <v>0</v>
      </c>
      <c r="AS630" s="17">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15">
        <f ca="1">COUNTIF(INDIRECT("U"&amp;(ROW()+12*(($AN630-1)*3+$AO630)-ROW())/12+5):INDIRECT("AF"&amp;(ROW()+12*(($AN630-1)*3+$AO630)-ROW())/12+5),AS630)</f>
        <v>0</v>
      </c>
      <c r="AU630" s="15">
        <f ca="1">IF(AND(AQ630+AS630&gt;0,AR630+AT630&gt;0),COUNTIF(AU$6:AU629,"&gt;0")+1,0)</f>
        <v>0</v>
      </c>
    </row>
    <row r="631" spans="40:47">
      <c r="AN631" s="15">
        <v>18</v>
      </c>
      <c r="AO631" s="15">
        <v>2</v>
      </c>
      <c r="AP631" s="15">
        <v>2</v>
      </c>
      <c r="AQ631" s="17">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15">
        <f ca="1">COUNTIF(INDIRECT("H"&amp;(ROW()+12*(($AN631-1)*3+$AO631)-ROW())/12+5):INDIRECT("S"&amp;(ROW()+12*(($AN631-1)*3+$AO631)-ROW())/12+5),AQ631)</f>
        <v>0</v>
      </c>
      <c r="AS631" s="17">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15">
        <f ca="1">COUNTIF(INDIRECT("U"&amp;(ROW()+12*(($AN631-1)*3+$AO631)-ROW())/12+5):INDIRECT("AF"&amp;(ROW()+12*(($AN631-1)*3+$AO631)-ROW())/12+5),AS631)</f>
        <v>0</v>
      </c>
      <c r="AU631" s="15">
        <f ca="1">IF(AND(AQ631+AS631&gt;0,AR631+AT631&gt;0),COUNTIF(AU$6:AU630,"&gt;0")+1,0)</f>
        <v>0</v>
      </c>
    </row>
    <row r="632" spans="40:47">
      <c r="AN632" s="15">
        <v>18</v>
      </c>
      <c r="AO632" s="15">
        <v>2</v>
      </c>
      <c r="AP632" s="15">
        <v>3</v>
      </c>
      <c r="AQ632" s="17">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15">
        <f ca="1">COUNTIF(INDIRECT("H"&amp;(ROW()+12*(($AN632-1)*3+$AO632)-ROW())/12+5):INDIRECT("S"&amp;(ROW()+12*(($AN632-1)*3+$AO632)-ROW())/12+5),AQ632)</f>
        <v>0</v>
      </c>
      <c r="AS632" s="17">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15">
        <f ca="1">COUNTIF(INDIRECT("U"&amp;(ROW()+12*(($AN632-1)*3+$AO632)-ROW())/12+5):INDIRECT("AF"&amp;(ROW()+12*(($AN632-1)*3+$AO632)-ROW())/12+5),AS632)</f>
        <v>0</v>
      </c>
      <c r="AU632" s="15">
        <f ca="1">IF(AND(AQ632+AS632&gt;0,AR632+AT632&gt;0),COUNTIF(AU$6:AU631,"&gt;0")+1,0)</f>
        <v>0</v>
      </c>
    </row>
    <row r="633" spans="40:47">
      <c r="AN633" s="15">
        <v>18</v>
      </c>
      <c r="AO633" s="15">
        <v>2</v>
      </c>
      <c r="AP633" s="15">
        <v>4</v>
      </c>
      <c r="AQ633" s="17">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15">
        <f ca="1">COUNTIF(INDIRECT("H"&amp;(ROW()+12*(($AN633-1)*3+$AO633)-ROW())/12+5):INDIRECT("S"&amp;(ROW()+12*(($AN633-1)*3+$AO633)-ROW())/12+5),AQ633)</f>
        <v>0</v>
      </c>
      <c r="AS633" s="17">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15">
        <f ca="1">COUNTIF(INDIRECT("U"&amp;(ROW()+12*(($AN633-1)*3+$AO633)-ROW())/12+5):INDIRECT("AF"&amp;(ROW()+12*(($AN633-1)*3+$AO633)-ROW())/12+5),AS633)</f>
        <v>0</v>
      </c>
      <c r="AU633" s="15">
        <f ca="1">IF(AND(AQ633+AS633&gt;0,AR633+AT633&gt;0),COUNTIF(AU$6:AU632,"&gt;0")+1,0)</f>
        <v>0</v>
      </c>
    </row>
    <row r="634" spans="40:47">
      <c r="AN634" s="15">
        <v>18</v>
      </c>
      <c r="AO634" s="15">
        <v>2</v>
      </c>
      <c r="AP634" s="15">
        <v>5</v>
      </c>
      <c r="AQ634" s="17">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15">
        <f ca="1">COUNTIF(INDIRECT("H"&amp;(ROW()+12*(($AN634-1)*3+$AO634)-ROW())/12+5):INDIRECT("S"&amp;(ROW()+12*(($AN634-1)*3+$AO634)-ROW())/12+5),AQ634)</f>
        <v>0</v>
      </c>
      <c r="AS634" s="17">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15">
        <f ca="1">COUNTIF(INDIRECT("U"&amp;(ROW()+12*(($AN634-1)*3+$AO634)-ROW())/12+5):INDIRECT("AF"&amp;(ROW()+12*(($AN634-1)*3+$AO634)-ROW())/12+5),AS634)</f>
        <v>0</v>
      </c>
      <c r="AU634" s="15">
        <f ca="1">IF(AND(AQ634+AS634&gt;0,AR634+AT634&gt;0),COUNTIF(AU$6:AU633,"&gt;0")+1,0)</f>
        <v>0</v>
      </c>
    </row>
    <row r="635" spans="40:47">
      <c r="AN635" s="15">
        <v>18</v>
      </c>
      <c r="AO635" s="15">
        <v>2</v>
      </c>
      <c r="AP635" s="15">
        <v>6</v>
      </c>
      <c r="AQ635" s="17">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15">
        <f ca="1">COUNTIF(INDIRECT("H"&amp;(ROW()+12*(($AN635-1)*3+$AO635)-ROW())/12+5):INDIRECT("S"&amp;(ROW()+12*(($AN635-1)*3+$AO635)-ROW())/12+5),AQ635)</f>
        <v>0</v>
      </c>
      <c r="AS635" s="17">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15">
        <f ca="1">COUNTIF(INDIRECT("U"&amp;(ROW()+12*(($AN635-1)*3+$AO635)-ROW())/12+5):INDIRECT("AF"&amp;(ROW()+12*(($AN635-1)*3+$AO635)-ROW())/12+5),AS635)</f>
        <v>0</v>
      </c>
      <c r="AU635" s="15">
        <f ca="1">IF(AND(AQ635+AS635&gt;0,AR635+AT635&gt;0),COUNTIF(AU$6:AU634,"&gt;0")+1,0)</f>
        <v>0</v>
      </c>
    </row>
    <row r="636" spans="40:47">
      <c r="AN636" s="15">
        <v>18</v>
      </c>
      <c r="AO636" s="15">
        <v>2</v>
      </c>
      <c r="AP636" s="15">
        <v>7</v>
      </c>
      <c r="AQ636" s="17">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15">
        <f ca="1">COUNTIF(INDIRECT("H"&amp;(ROW()+12*(($AN636-1)*3+$AO636)-ROW())/12+5):INDIRECT("S"&amp;(ROW()+12*(($AN636-1)*3+$AO636)-ROW())/12+5),AQ636)</f>
        <v>0</v>
      </c>
      <c r="AS636" s="17">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15">
        <f ca="1">COUNTIF(INDIRECT("U"&amp;(ROW()+12*(($AN636-1)*3+$AO636)-ROW())/12+5):INDIRECT("AF"&amp;(ROW()+12*(($AN636-1)*3+$AO636)-ROW())/12+5),AS636)</f>
        <v>0</v>
      </c>
      <c r="AU636" s="15">
        <f ca="1">IF(AND(AQ636+AS636&gt;0,AR636+AT636&gt;0),COUNTIF(AU$6:AU635,"&gt;0")+1,0)</f>
        <v>0</v>
      </c>
    </row>
    <row r="637" spans="40:47">
      <c r="AN637" s="15">
        <v>18</v>
      </c>
      <c r="AO637" s="15">
        <v>2</v>
      </c>
      <c r="AP637" s="15">
        <v>8</v>
      </c>
      <c r="AQ637" s="17">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15">
        <f ca="1">COUNTIF(INDIRECT("H"&amp;(ROW()+12*(($AN637-1)*3+$AO637)-ROW())/12+5):INDIRECT("S"&amp;(ROW()+12*(($AN637-1)*3+$AO637)-ROW())/12+5),AQ637)</f>
        <v>0</v>
      </c>
      <c r="AS637" s="17">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15">
        <f ca="1">COUNTIF(INDIRECT("U"&amp;(ROW()+12*(($AN637-1)*3+$AO637)-ROW())/12+5):INDIRECT("AF"&amp;(ROW()+12*(($AN637-1)*3+$AO637)-ROW())/12+5),AS637)</f>
        <v>0</v>
      </c>
      <c r="AU637" s="15">
        <f ca="1">IF(AND(AQ637+AS637&gt;0,AR637+AT637&gt;0),COUNTIF(AU$6:AU636,"&gt;0")+1,0)</f>
        <v>0</v>
      </c>
    </row>
    <row r="638" spans="40:47">
      <c r="AN638" s="15">
        <v>18</v>
      </c>
      <c r="AO638" s="15">
        <v>2</v>
      </c>
      <c r="AP638" s="15">
        <v>9</v>
      </c>
      <c r="AQ638" s="17">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15">
        <f ca="1">COUNTIF(INDIRECT("H"&amp;(ROW()+12*(($AN638-1)*3+$AO638)-ROW())/12+5):INDIRECT("S"&amp;(ROW()+12*(($AN638-1)*3+$AO638)-ROW())/12+5),AQ638)</f>
        <v>0</v>
      </c>
      <c r="AS638" s="17">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15">
        <f ca="1">COUNTIF(INDIRECT("U"&amp;(ROW()+12*(($AN638-1)*3+$AO638)-ROW())/12+5):INDIRECT("AF"&amp;(ROW()+12*(($AN638-1)*3+$AO638)-ROW())/12+5),AS638)</f>
        <v>0</v>
      </c>
      <c r="AU638" s="15">
        <f ca="1">IF(AND(AQ638+AS638&gt;0,AR638+AT638&gt;0),COUNTIF(AU$6:AU637,"&gt;0")+1,0)</f>
        <v>0</v>
      </c>
    </row>
    <row r="639" spans="40:47">
      <c r="AN639" s="15">
        <v>18</v>
      </c>
      <c r="AO639" s="15">
        <v>2</v>
      </c>
      <c r="AP639" s="15">
        <v>10</v>
      </c>
      <c r="AQ639" s="17">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15">
        <f ca="1">COUNTIF(INDIRECT("H"&amp;(ROW()+12*(($AN639-1)*3+$AO639)-ROW())/12+5):INDIRECT("S"&amp;(ROW()+12*(($AN639-1)*3+$AO639)-ROW())/12+5),AQ639)</f>
        <v>0</v>
      </c>
      <c r="AS639" s="17">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15">
        <f ca="1">COUNTIF(INDIRECT("U"&amp;(ROW()+12*(($AN639-1)*3+$AO639)-ROW())/12+5):INDIRECT("AF"&amp;(ROW()+12*(($AN639-1)*3+$AO639)-ROW())/12+5),AS639)</f>
        <v>0</v>
      </c>
      <c r="AU639" s="15">
        <f ca="1">IF(AND(AQ639+AS639&gt;0,AR639+AT639&gt;0),COUNTIF(AU$6:AU638,"&gt;0")+1,0)</f>
        <v>0</v>
      </c>
    </row>
    <row r="640" spans="40:47">
      <c r="AN640" s="15">
        <v>18</v>
      </c>
      <c r="AO640" s="15">
        <v>2</v>
      </c>
      <c r="AP640" s="15">
        <v>11</v>
      </c>
      <c r="AQ640" s="17">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15">
        <f ca="1">COUNTIF(INDIRECT("H"&amp;(ROW()+12*(($AN640-1)*3+$AO640)-ROW())/12+5):INDIRECT("S"&amp;(ROW()+12*(($AN640-1)*3+$AO640)-ROW())/12+5),AQ640)</f>
        <v>0</v>
      </c>
      <c r="AS640" s="17">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15">
        <f ca="1">COUNTIF(INDIRECT("U"&amp;(ROW()+12*(($AN640-1)*3+$AO640)-ROW())/12+5):INDIRECT("AF"&amp;(ROW()+12*(($AN640-1)*3+$AO640)-ROW())/12+5),AS640)</f>
        <v>0</v>
      </c>
      <c r="AU640" s="15">
        <f ca="1">IF(AND(AQ640+AS640&gt;0,AR640+AT640&gt;0),COUNTIF(AU$6:AU639,"&gt;0")+1,0)</f>
        <v>0</v>
      </c>
    </row>
    <row r="641" spans="40:47">
      <c r="AN641" s="15">
        <v>18</v>
      </c>
      <c r="AO641" s="15">
        <v>2</v>
      </c>
      <c r="AP641" s="15">
        <v>12</v>
      </c>
      <c r="AQ641" s="17">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15">
        <f ca="1">COUNTIF(INDIRECT("H"&amp;(ROW()+12*(($AN641-1)*3+$AO641)-ROW())/12+5):INDIRECT("S"&amp;(ROW()+12*(($AN641-1)*3+$AO641)-ROW())/12+5),AQ641)</f>
        <v>0</v>
      </c>
      <c r="AS641" s="17">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15">
        <f ca="1">COUNTIF(INDIRECT("U"&amp;(ROW()+12*(($AN641-1)*3+$AO641)-ROW())/12+5):INDIRECT("AF"&amp;(ROW()+12*(($AN641-1)*3+$AO641)-ROW())/12+5),AS641)</f>
        <v>0</v>
      </c>
      <c r="AU641" s="15">
        <f ca="1">IF(AND(AQ641+AS641&gt;0,AR641+AT641&gt;0),COUNTIF(AU$6:AU640,"&gt;0")+1,0)</f>
        <v>0</v>
      </c>
    </row>
    <row r="642" spans="40:47">
      <c r="AN642" s="15">
        <v>18</v>
      </c>
      <c r="AO642" s="15">
        <v>3</v>
      </c>
      <c r="AP642" s="15">
        <v>1</v>
      </c>
      <c r="AQ642" s="17">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15">
        <f ca="1">COUNTIF(INDIRECT("H"&amp;(ROW()+12*(($AN642-1)*3+$AO642)-ROW())/12+5):INDIRECT("S"&amp;(ROW()+12*(($AN642-1)*3+$AO642)-ROW())/12+5),AQ642)</f>
        <v>0</v>
      </c>
      <c r="AS642" s="17">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15">
        <f ca="1">COUNTIF(INDIRECT("U"&amp;(ROW()+12*(($AN642-1)*3+$AO642)-ROW())/12+5):INDIRECT("AF"&amp;(ROW()+12*(($AN642-1)*3+$AO642)-ROW())/12+5),AS642)</f>
        <v>0</v>
      </c>
      <c r="AU642" s="15">
        <f ca="1">IF(AND(AQ642+AS642&gt;0,AR642+AT642&gt;0),COUNTIF(AU$6:AU641,"&gt;0")+1,0)</f>
        <v>0</v>
      </c>
    </row>
    <row r="643" spans="40:47">
      <c r="AN643" s="15">
        <v>18</v>
      </c>
      <c r="AO643" s="15">
        <v>3</v>
      </c>
      <c r="AP643" s="15">
        <v>2</v>
      </c>
      <c r="AQ643" s="17">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15">
        <f ca="1">COUNTIF(INDIRECT("H"&amp;(ROW()+12*(($AN643-1)*3+$AO643)-ROW())/12+5):INDIRECT("S"&amp;(ROW()+12*(($AN643-1)*3+$AO643)-ROW())/12+5),AQ643)</f>
        <v>0</v>
      </c>
      <c r="AS643" s="17">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15">
        <f ca="1">COUNTIF(INDIRECT("U"&amp;(ROW()+12*(($AN643-1)*3+$AO643)-ROW())/12+5):INDIRECT("AF"&amp;(ROW()+12*(($AN643-1)*3+$AO643)-ROW())/12+5),AS643)</f>
        <v>0</v>
      </c>
      <c r="AU643" s="15">
        <f ca="1">IF(AND(AQ643+AS643&gt;0,AR643+AT643&gt;0),COUNTIF(AU$6:AU642,"&gt;0")+1,0)</f>
        <v>0</v>
      </c>
    </row>
    <row r="644" spans="40:47">
      <c r="AN644" s="15">
        <v>18</v>
      </c>
      <c r="AO644" s="15">
        <v>3</v>
      </c>
      <c r="AP644" s="15">
        <v>3</v>
      </c>
      <c r="AQ644" s="17">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15">
        <f ca="1">COUNTIF(INDIRECT("H"&amp;(ROW()+12*(($AN644-1)*3+$AO644)-ROW())/12+5):INDIRECT("S"&amp;(ROW()+12*(($AN644-1)*3+$AO644)-ROW())/12+5),AQ644)</f>
        <v>0</v>
      </c>
      <c r="AS644" s="17">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15">
        <f ca="1">COUNTIF(INDIRECT("U"&amp;(ROW()+12*(($AN644-1)*3+$AO644)-ROW())/12+5):INDIRECT("AF"&amp;(ROW()+12*(($AN644-1)*3+$AO644)-ROW())/12+5),AS644)</f>
        <v>0</v>
      </c>
      <c r="AU644" s="15">
        <f ca="1">IF(AND(AQ644+AS644&gt;0,AR644+AT644&gt;0),COUNTIF(AU$6:AU643,"&gt;0")+1,0)</f>
        <v>0</v>
      </c>
    </row>
    <row r="645" spans="40:47">
      <c r="AN645" s="15">
        <v>18</v>
      </c>
      <c r="AO645" s="15">
        <v>3</v>
      </c>
      <c r="AP645" s="15">
        <v>4</v>
      </c>
      <c r="AQ645" s="17">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15">
        <f ca="1">COUNTIF(INDIRECT("H"&amp;(ROW()+12*(($AN645-1)*3+$AO645)-ROW())/12+5):INDIRECT("S"&amp;(ROW()+12*(($AN645-1)*3+$AO645)-ROW())/12+5),AQ645)</f>
        <v>0</v>
      </c>
      <c r="AS645" s="17">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15">
        <f ca="1">COUNTIF(INDIRECT("U"&amp;(ROW()+12*(($AN645-1)*3+$AO645)-ROW())/12+5):INDIRECT("AF"&amp;(ROW()+12*(($AN645-1)*3+$AO645)-ROW())/12+5),AS645)</f>
        <v>0</v>
      </c>
      <c r="AU645" s="15">
        <f ca="1">IF(AND(AQ645+AS645&gt;0,AR645+AT645&gt;0),COUNTIF(AU$6:AU644,"&gt;0")+1,0)</f>
        <v>0</v>
      </c>
    </row>
    <row r="646" spans="40:47">
      <c r="AN646" s="15">
        <v>18</v>
      </c>
      <c r="AO646" s="15">
        <v>3</v>
      </c>
      <c r="AP646" s="15">
        <v>5</v>
      </c>
      <c r="AQ646" s="17">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15">
        <f ca="1">COUNTIF(INDIRECT("H"&amp;(ROW()+12*(($AN646-1)*3+$AO646)-ROW())/12+5):INDIRECT("S"&amp;(ROW()+12*(($AN646-1)*3+$AO646)-ROW())/12+5),AQ646)</f>
        <v>0</v>
      </c>
      <c r="AS646" s="17">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15">
        <f ca="1">COUNTIF(INDIRECT("U"&amp;(ROW()+12*(($AN646-1)*3+$AO646)-ROW())/12+5):INDIRECT("AF"&amp;(ROW()+12*(($AN646-1)*3+$AO646)-ROW())/12+5),AS646)</f>
        <v>0</v>
      </c>
      <c r="AU646" s="15">
        <f ca="1">IF(AND(AQ646+AS646&gt;0,AR646+AT646&gt;0),COUNTIF(AU$6:AU645,"&gt;0")+1,0)</f>
        <v>0</v>
      </c>
    </row>
    <row r="647" spans="40:47">
      <c r="AN647" s="15">
        <v>18</v>
      </c>
      <c r="AO647" s="15">
        <v>3</v>
      </c>
      <c r="AP647" s="15">
        <v>6</v>
      </c>
      <c r="AQ647" s="17">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15">
        <f ca="1">COUNTIF(INDIRECT("H"&amp;(ROW()+12*(($AN647-1)*3+$AO647)-ROW())/12+5):INDIRECT("S"&amp;(ROW()+12*(($AN647-1)*3+$AO647)-ROW())/12+5),AQ647)</f>
        <v>0</v>
      </c>
      <c r="AS647" s="17">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15">
        <f ca="1">COUNTIF(INDIRECT("U"&amp;(ROW()+12*(($AN647-1)*3+$AO647)-ROW())/12+5):INDIRECT("AF"&amp;(ROW()+12*(($AN647-1)*3+$AO647)-ROW())/12+5),AS647)</f>
        <v>0</v>
      </c>
      <c r="AU647" s="15">
        <f ca="1">IF(AND(AQ647+AS647&gt;0,AR647+AT647&gt;0),COUNTIF(AU$6:AU646,"&gt;0")+1,0)</f>
        <v>0</v>
      </c>
    </row>
    <row r="648" spans="40:47">
      <c r="AN648" s="15">
        <v>18</v>
      </c>
      <c r="AO648" s="15">
        <v>3</v>
      </c>
      <c r="AP648" s="15">
        <v>7</v>
      </c>
      <c r="AQ648" s="17">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15">
        <f ca="1">COUNTIF(INDIRECT("H"&amp;(ROW()+12*(($AN648-1)*3+$AO648)-ROW())/12+5):INDIRECT("S"&amp;(ROW()+12*(($AN648-1)*3+$AO648)-ROW())/12+5),AQ648)</f>
        <v>0</v>
      </c>
      <c r="AS648" s="17">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15">
        <f ca="1">COUNTIF(INDIRECT("U"&amp;(ROW()+12*(($AN648-1)*3+$AO648)-ROW())/12+5):INDIRECT("AF"&amp;(ROW()+12*(($AN648-1)*3+$AO648)-ROW())/12+5),AS648)</f>
        <v>0</v>
      </c>
      <c r="AU648" s="15">
        <f ca="1">IF(AND(AQ648+AS648&gt;0,AR648+AT648&gt;0),COUNTIF(AU$6:AU647,"&gt;0")+1,0)</f>
        <v>0</v>
      </c>
    </row>
    <row r="649" spans="40:47">
      <c r="AN649" s="15">
        <v>18</v>
      </c>
      <c r="AO649" s="15">
        <v>3</v>
      </c>
      <c r="AP649" s="15">
        <v>8</v>
      </c>
      <c r="AQ649" s="17">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15">
        <f ca="1">COUNTIF(INDIRECT("H"&amp;(ROW()+12*(($AN649-1)*3+$AO649)-ROW())/12+5):INDIRECT("S"&amp;(ROW()+12*(($AN649-1)*3+$AO649)-ROW())/12+5),AQ649)</f>
        <v>0</v>
      </c>
      <c r="AS649" s="17">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15">
        <f ca="1">COUNTIF(INDIRECT("U"&amp;(ROW()+12*(($AN649-1)*3+$AO649)-ROW())/12+5):INDIRECT("AF"&amp;(ROW()+12*(($AN649-1)*3+$AO649)-ROW())/12+5),AS649)</f>
        <v>0</v>
      </c>
      <c r="AU649" s="15">
        <f ca="1">IF(AND(AQ649+AS649&gt;0,AR649+AT649&gt;0),COUNTIF(AU$6:AU648,"&gt;0")+1,0)</f>
        <v>0</v>
      </c>
    </row>
    <row r="650" spans="40:47">
      <c r="AN650" s="15">
        <v>18</v>
      </c>
      <c r="AO650" s="15">
        <v>3</v>
      </c>
      <c r="AP650" s="15">
        <v>9</v>
      </c>
      <c r="AQ650" s="17">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15">
        <f ca="1">COUNTIF(INDIRECT("H"&amp;(ROW()+12*(($AN650-1)*3+$AO650)-ROW())/12+5):INDIRECT("S"&amp;(ROW()+12*(($AN650-1)*3+$AO650)-ROW())/12+5),AQ650)</f>
        <v>0</v>
      </c>
      <c r="AS650" s="17">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15">
        <f ca="1">COUNTIF(INDIRECT("U"&amp;(ROW()+12*(($AN650-1)*3+$AO650)-ROW())/12+5):INDIRECT("AF"&amp;(ROW()+12*(($AN650-1)*3+$AO650)-ROW())/12+5),AS650)</f>
        <v>0</v>
      </c>
      <c r="AU650" s="15">
        <f ca="1">IF(AND(AQ650+AS650&gt;0,AR650+AT650&gt;0),COUNTIF(AU$6:AU649,"&gt;0")+1,0)</f>
        <v>0</v>
      </c>
    </row>
    <row r="651" spans="40:47">
      <c r="AN651" s="15">
        <v>18</v>
      </c>
      <c r="AO651" s="15">
        <v>3</v>
      </c>
      <c r="AP651" s="15">
        <v>10</v>
      </c>
      <c r="AQ651" s="17">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15">
        <f ca="1">COUNTIF(INDIRECT("H"&amp;(ROW()+12*(($AN651-1)*3+$AO651)-ROW())/12+5):INDIRECT("S"&amp;(ROW()+12*(($AN651-1)*3+$AO651)-ROW())/12+5),AQ651)</f>
        <v>0</v>
      </c>
      <c r="AS651" s="17">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15">
        <f ca="1">COUNTIF(INDIRECT("U"&amp;(ROW()+12*(($AN651-1)*3+$AO651)-ROW())/12+5):INDIRECT("AF"&amp;(ROW()+12*(($AN651-1)*3+$AO651)-ROW())/12+5),AS651)</f>
        <v>0</v>
      </c>
      <c r="AU651" s="15">
        <f ca="1">IF(AND(AQ651+AS651&gt;0,AR651+AT651&gt;0),COUNTIF(AU$6:AU650,"&gt;0")+1,0)</f>
        <v>0</v>
      </c>
    </row>
    <row r="652" spans="40:47">
      <c r="AN652" s="15">
        <v>18</v>
      </c>
      <c r="AO652" s="15">
        <v>3</v>
      </c>
      <c r="AP652" s="15">
        <v>11</v>
      </c>
      <c r="AQ652" s="17">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15">
        <f ca="1">COUNTIF(INDIRECT("H"&amp;(ROW()+12*(($AN652-1)*3+$AO652)-ROW())/12+5):INDIRECT("S"&amp;(ROW()+12*(($AN652-1)*3+$AO652)-ROW())/12+5),AQ652)</f>
        <v>0</v>
      </c>
      <c r="AS652" s="17">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15">
        <f ca="1">COUNTIF(INDIRECT("U"&amp;(ROW()+12*(($AN652-1)*3+$AO652)-ROW())/12+5):INDIRECT("AF"&amp;(ROW()+12*(($AN652-1)*3+$AO652)-ROW())/12+5),AS652)</f>
        <v>0</v>
      </c>
      <c r="AU652" s="15">
        <f ca="1">IF(AND(AQ652+AS652&gt;0,AR652+AT652&gt;0),COUNTIF(AU$6:AU651,"&gt;0")+1,0)</f>
        <v>0</v>
      </c>
    </row>
    <row r="653" spans="40:47">
      <c r="AN653" s="306">
        <v>18</v>
      </c>
      <c r="AO653" s="306">
        <v>3</v>
      </c>
      <c r="AP653" s="306">
        <v>12</v>
      </c>
      <c r="AQ653" s="31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306">
        <f ca="1">COUNTIF(INDIRECT("H"&amp;(ROW()+12*(($AN653-1)*3+$AO653)-ROW())/12+5):INDIRECT("S"&amp;(ROW()+12*(($AN653-1)*3+$AO653)-ROW())/12+5),AQ653)</f>
        <v>0</v>
      </c>
      <c r="AS653" s="313">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306">
        <f ca="1">COUNTIF(INDIRECT("U"&amp;(ROW()+12*(($AN653-1)*3+$AO653)-ROW())/12+5):INDIRECT("AF"&amp;(ROW()+12*(($AN653-1)*3+$AO653)-ROW())/12+5),AS653)</f>
        <v>0</v>
      </c>
      <c r="AU653" s="15">
        <f ca="1">IF(AND(AQ653+AS653&gt;0,AR653+AT653&gt;0),COUNTIF(AU$6:AU652,"&gt;0")+1,0)</f>
        <v>0</v>
      </c>
    </row>
    <row r="654" spans="40:47">
      <c r="AN654" s="15">
        <v>19</v>
      </c>
      <c r="AO654" s="15">
        <v>1</v>
      </c>
      <c r="AP654" s="15">
        <v>1</v>
      </c>
      <c r="AQ654" s="17">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15">
        <f ca="1">COUNTIF(INDIRECT("H"&amp;(ROW()+12*(($AN654-1)*3+$AO654)-ROW())/12+5):INDIRECT("S"&amp;(ROW()+12*(($AN654-1)*3+$AO654)-ROW())/12+5),AQ654)</f>
        <v>0</v>
      </c>
      <c r="AS654" s="17">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15">
        <f ca="1">COUNTIF(INDIRECT("U"&amp;(ROW()+12*(($AN654-1)*3+$AO654)-ROW())/12+5):INDIRECT("AF"&amp;(ROW()+12*(($AN654-1)*3+$AO654)-ROW())/12+5),AS654)</f>
        <v>0</v>
      </c>
      <c r="AU654" s="15">
        <f ca="1">IF(AND(AQ654+AS654&gt;0,AR654+AT654&gt;0),COUNTIF(AU$6:AU653,"&gt;0")+1,0)</f>
        <v>0</v>
      </c>
    </row>
    <row r="655" spans="40:47">
      <c r="AN655" s="15">
        <v>19</v>
      </c>
      <c r="AO655" s="15">
        <v>1</v>
      </c>
      <c r="AP655" s="15">
        <v>2</v>
      </c>
      <c r="AQ655" s="17">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15">
        <f ca="1">COUNTIF(INDIRECT("H"&amp;(ROW()+12*(($AN655-1)*3+$AO655)-ROW())/12+5):INDIRECT("S"&amp;(ROW()+12*(($AN655-1)*3+$AO655)-ROW())/12+5),AQ655)</f>
        <v>0</v>
      </c>
      <c r="AS655" s="17">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15">
        <f ca="1">COUNTIF(INDIRECT("U"&amp;(ROW()+12*(($AN655-1)*3+$AO655)-ROW())/12+5):INDIRECT("AF"&amp;(ROW()+12*(($AN655-1)*3+$AO655)-ROW())/12+5),AS655)</f>
        <v>0</v>
      </c>
      <c r="AU655" s="15">
        <f ca="1">IF(AND(AQ655+AS655&gt;0,AR655+AT655&gt;0),COUNTIF(AU$6:AU654,"&gt;0")+1,0)</f>
        <v>0</v>
      </c>
    </row>
    <row r="656" spans="40:47">
      <c r="AN656" s="15">
        <v>19</v>
      </c>
      <c r="AO656" s="15">
        <v>1</v>
      </c>
      <c r="AP656" s="15">
        <v>3</v>
      </c>
      <c r="AQ656" s="17">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15">
        <f ca="1">COUNTIF(INDIRECT("H"&amp;(ROW()+12*(($AN656-1)*3+$AO656)-ROW())/12+5):INDIRECT("S"&amp;(ROW()+12*(($AN656-1)*3+$AO656)-ROW())/12+5),AQ656)</f>
        <v>0</v>
      </c>
      <c r="AS656" s="17">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15">
        <f ca="1">COUNTIF(INDIRECT("U"&amp;(ROW()+12*(($AN656-1)*3+$AO656)-ROW())/12+5):INDIRECT("AF"&amp;(ROW()+12*(($AN656-1)*3+$AO656)-ROW())/12+5),AS656)</f>
        <v>0</v>
      </c>
      <c r="AU656" s="15">
        <f ca="1">IF(AND(AQ656+AS656&gt;0,AR656+AT656&gt;0),COUNTIF(AU$6:AU655,"&gt;0")+1,0)</f>
        <v>0</v>
      </c>
    </row>
    <row r="657" spans="40:47">
      <c r="AN657" s="15">
        <v>19</v>
      </c>
      <c r="AO657" s="15">
        <v>1</v>
      </c>
      <c r="AP657" s="15">
        <v>4</v>
      </c>
      <c r="AQ657" s="17">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15">
        <f ca="1">COUNTIF(INDIRECT("H"&amp;(ROW()+12*(($AN657-1)*3+$AO657)-ROW())/12+5):INDIRECT("S"&amp;(ROW()+12*(($AN657-1)*3+$AO657)-ROW())/12+5),AQ657)</f>
        <v>0</v>
      </c>
      <c r="AS657" s="17">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15">
        <f ca="1">COUNTIF(INDIRECT("U"&amp;(ROW()+12*(($AN657-1)*3+$AO657)-ROW())/12+5):INDIRECT("AF"&amp;(ROW()+12*(($AN657-1)*3+$AO657)-ROW())/12+5),AS657)</f>
        <v>0</v>
      </c>
      <c r="AU657" s="15">
        <f ca="1">IF(AND(AQ657+AS657&gt;0,AR657+AT657&gt;0),COUNTIF(AU$6:AU656,"&gt;0")+1,0)</f>
        <v>0</v>
      </c>
    </row>
    <row r="658" spans="40:47">
      <c r="AN658" s="15">
        <v>19</v>
      </c>
      <c r="AO658" s="15">
        <v>1</v>
      </c>
      <c r="AP658" s="15">
        <v>5</v>
      </c>
      <c r="AQ658" s="17">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15">
        <f ca="1">COUNTIF(INDIRECT("H"&amp;(ROW()+12*(($AN658-1)*3+$AO658)-ROW())/12+5):INDIRECT("S"&amp;(ROW()+12*(($AN658-1)*3+$AO658)-ROW())/12+5),AQ658)</f>
        <v>0</v>
      </c>
      <c r="AS658" s="17">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15">
        <f ca="1">COUNTIF(INDIRECT("U"&amp;(ROW()+12*(($AN658-1)*3+$AO658)-ROW())/12+5):INDIRECT("AF"&amp;(ROW()+12*(($AN658-1)*3+$AO658)-ROW())/12+5),AS658)</f>
        <v>0</v>
      </c>
      <c r="AU658" s="15">
        <f ca="1">IF(AND(AQ658+AS658&gt;0,AR658+AT658&gt;0),COUNTIF(AU$6:AU657,"&gt;0")+1,0)</f>
        <v>0</v>
      </c>
    </row>
    <row r="659" spans="40:47">
      <c r="AN659" s="15">
        <v>19</v>
      </c>
      <c r="AO659" s="15">
        <v>1</v>
      </c>
      <c r="AP659" s="15">
        <v>6</v>
      </c>
      <c r="AQ659" s="17">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15">
        <f ca="1">COUNTIF(INDIRECT("H"&amp;(ROW()+12*(($AN659-1)*3+$AO659)-ROW())/12+5):INDIRECT("S"&amp;(ROW()+12*(($AN659-1)*3+$AO659)-ROW())/12+5),AQ659)</f>
        <v>0</v>
      </c>
      <c r="AS659" s="17">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15">
        <f ca="1">COUNTIF(INDIRECT("U"&amp;(ROW()+12*(($AN659-1)*3+$AO659)-ROW())/12+5):INDIRECT("AF"&amp;(ROW()+12*(($AN659-1)*3+$AO659)-ROW())/12+5),AS659)</f>
        <v>0</v>
      </c>
      <c r="AU659" s="15">
        <f ca="1">IF(AND(AQ659+AS659&gt;0,AR659+AT659&gt;0),COUNTIF(AU$6:AU658,"&gt;0")+1,0)</f>
        <v>0</v>
      </c>
    </row>
    <row r="660" spans="40:47">
      <c r="AN660" s="15">
        <v>19</v>
      </c>
      <c r="AO660" s="15">
        <v>1</v>
      </c>
      <c r="AP660" s="15">
        <v>7</v>
      </c>
      <c r="AQ660" s="17">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15">
        <f ca="1">COUNTIF(INDIRECT("H"&amp;(ROW()+12*(($AN660-1)*3+$AO660)-ROW())/12+5):INDIRECT("S"&amp;(ROW()+12*(($AN660-1)*3+$AO660)-ROW())/12+5),AQ660)</f>
        <v>0</v>
      </c>
      <c r="AS660" s="17">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15">
        <f ca="1">COUNTIF(INDIRECT("U"&amp;(ROW()+12*(($AN660-1)*3+$AO660)-ROW())/12+5):INDIRECT("AF"&amp;(ROW()+12*(($AN660-1)*3+$AO660)-ROW())/12+5),AS660)</f>
        <v>0</v>
      </c>
      <c r="AU660" s="15">
        <f ca="1">IF(AND(AQ660+AS660&gt;0,AR660+AT660&gt;0),COUNTIF(AU$6:AU659,"&gt;0")+1,0)</f>
        <v>0</v>
      </c>
    </row>
    <row r="661" spans="40:47">
      <c r="AN661" s="15">
        <v>19</v>
      </c>
      <c r="AO661" s="15">
        <v>1</v>
      </c>
      <c r="AP661" s="15">
        <v>8</v>
      </c>
      <c r="AQ661" s="17">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15">
        <f ca="1">COUNTIF(INDIRECT("H"&amp;(ROW()+12*(($AN661-1)*3+$AO661)-ROW())/12+5):INDIRECT("S"&amp;(ROW()+12*(($AN661-1)*3+$AO661)-ROW())/12+5),AQ661)</f>
        <v>0</v>
      </c>
      <c r="AS661" s="17">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15">
        <f ca="1">COUNTIF(INDIRECT("U"&amp;(ROW()+12*(($AN661-1)*3+$AO661)-ROW())/12+5):INDIRECT("AF"&amp;(ROW()+12*(($AN661-1)*3+$AO661)-ROW())/12+5),AS661)</f>
        <v>0</v>
      </c>
      <c r="AU661" s="15">
        <f ca="1">IF(AND(AQ661+AS661&gt;0,AR661+AT661&gt;0),COUNTIF(AU$6:AU660,"&gt;0")+1,0)</f>
        <v>0</v>
      </c>
    </row>
    <row r="662" spans="40:47">
      <c r="AN662" s="15">
        <v>19</v>
      </c>
      <c r="AO662" s="15">
        <v>1</v>
      </c>
      <c r="AP662" s="15">
        <v>9</v>
      </c>
      <c r="AQ662" s="17">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15">
        <f ca="1">COUNTIF(INDIRECT("H"&amp;(ROW()+12*(($AN662-1)*3+$AO662)-ROW())/12+5):INDIRECT("S"&amp;(ROW()+12*(($AN662-1)*3+$AO662)-ROW())/12+5),AQ662)</f>
        <v>0</v>
      </c>
      <c r="AS662" s="17">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15">
        <f ca="1">COUNTIF(INDIRECT("U"&amp;(ROW()+12*(($AN662-1)*3+$AO662)-ROW())/12+5):INDIRECT("AF"&amp;(ROW()+12*(($AN662-1)*3+$AO662)-ROW())/12+5),AS662)</f>
        <v>0</v>
      </c>
      <c r="AU662" s="15">
        <f ca="1">IF(AND(AQ662+AS662&gt;0,AR662+AT662&gt;0),COUNTIF(AU$6:AU661,"&gt;0")+1,0)</f>
        <v>0</v>
      </c>
    </row>
    <row r="663" spans="40:47">
      <c r="AN663" s="15">
        <v>19</v>
      </c>
      <c r="AO663" s="15">
        <v>1</v>
      </c>
      <c r="AP663" s="15">
        <v>10</v>
      </c>
      <c r="AQ663" s="17">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15">
        <f ca="1">COUNTIF(INDIRECT("H"&amp;(ROW()+12*(($AN663-1)*3+$AO663)-ROW())/12+5):INDIRECT("S"&amp;(ROW()+12*(($AN663-1)*3+$AO663)-ROW())/12+5),AQ663)</f>
        <v>0</v>
      </c>
      <c r="AS663" s="17">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15">
        <f ca="1">COUNTIF(INDIRECT("U"&amp;(ROW()+12*(($AN663-1)*3+$AO663)-ROW())/12+5):INDIRECT("AF"&amp;(ROW()+12*(($AN663-1)*3+$AO663)-ROW())/12+5),AS663)</f>
        <v>0</v>
      </c>
      <c r="AU663" s="15">
        <f ca="1">IF(AND(AQ663+AS663&gt;0,AR663+AT663&gt;0),COUNTIF(AU$6:AU662,"&gt;0")+1,0)</f>
        <v>0</v>
      </c>
    </row>
    <row r="664" spans="40:47">
      <c r="AN664" s="15">
        <v>19</v>
      </c>
      <c r="AO664" s="15">
        <v>1</v>
      </c>
      <c r="AP664" s="15">
        <v>11</v>
      </c>
      <c r="AQ664" s="17">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15">
        <f ca="1">COUNTIF(INDIRECT("H"&amp;(ROW()+12*(($AN664-1)*3+$AO664)-ROW())/12+5):INDIRECT("S"&amp;(ROW()+12*(($AN664-1)*3+$AO664)-ROW())/12+5),AQ664)</f>
        <v>0</v>
      </c>
      <c r="AS664" s="17">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15">
        <f ca="1">COUNTIF(INDIRECT("U"&amp;(ROW()+12*(($AN664-1)*3+$AO664)-ROW())/12+5):INDIRECT("AF"&amp;(ROW()+12*(($AN664-1)*3+$AO664)-ROW())/12+5),AS664)</f>
        <v>0</v>
      </c>
      <c r="AU664" s="15">
        <f ca="1">IF(AND(AQ664+AS664&gt;0,AR664+AT664&gt;0),COUNTIF(AU$6:AU663,"&gt;0")+1,0)</f>
        <v>0</v>
      </c>
    </row>
    <row r="665" spans="40:47">
      <c r="AN665" s="15">
        <v>19</v>
      </c>
      <c r="AO665" s="15">
        <v>1</v>
      </c>
      <c r="AP665" s="15">
        <v>12</v>
      </c>
      <c r="AQ665" s="17">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15">
        <f ca="1">COUNTIF(INDIRECT("H"&amp;(ROW()+12*(($AN665-1)*3+$AO665)-ROW())/12+5):INDIRECT("S"&amp;(ROW()+12*(($AN665-1)*3+$AO665)-ROW())/12+5),AQ665)</f>
        <v>0</v>
      </c>
      <c r="AS665" s="17">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15">
        <f ca="1">COUNTIF(INDIRECT("U"&amp;(ROW()+12*(($AN665-1)*3+$AO665)-ROW())/12+5):INDIRECT("AF"&amp;(ROW()+12*(($AN665-1)*3+$AO665)-ROW())/12+5),AS665)</f>
        <v>0</v>
      </c>
      <c r="AU665" s="15">
        <f ca="1">IF(AND(AQ665+AS665&gt;0,AR665+AT665&gt;0),COUNTIF(AU$6:AU664,"&gt;0")+1,0)</f>
        <v>0</v>
      </c>
    </row>
    <row r="666" spans="40:47">
      <c r="AN666" s="15">
        <v>19</v>
      </c>
      <c r="AO666" s="15">
        <v>2</v>
      </c>
      <c r="AP666" s="15">
        <v>1</v>
      </c>
      <c r="AQ666" s="17">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15">
        <f ca="1">COUNTIF(INDIRECT("H"&amp;(ROW()+12*(($AN666-1)*3+$AO666)-ROW())/12+5):INDIRECT("S"&amp;(ROW()+12*(($AN666-1)*3+$AO666)-ROW())/12+5),AQ666)</f>
        <v>0</v>
      </c>
      <c r="AS666" s="17">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15">
        <f ca="1">COUNTIF(INDIRECT("U"&amp;(ROW()+12*(($AN666-1)*3+$AO666)-ROW())/12+5):INDIRECT("AF"&amp;(ROW()+12*(($AN666-1)*3+$AO666)-ROW())/12+5),AS666)</f>
        <v>0</v>
      </c>
      <c r="AU666" s="15">
        <f ca="1">IF(AND(AQ666+AS666&gt;0,AR666+AT666&gt;0),COUNTIF(AU$6:AU665,"&gt;0")+1,0)</f>
        <v>0</v>
      </c>
    </row>
    <row r="667" spans="40:47">
      <c r="AN667" s="15">
        <v>19</v>
      </c>
      <c r="AO667" s="15">
        <v>2</v>
      </c>
      <c r="AP667" s="15">
        <v>2</v>
      </c>
      <c r="AQ667" s="17">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15">
        <f ca="1">COUNTIF(INDIRECT("H"&amp;(ROW()+12*(($AN667-1)*3+$AO667)-ROW())/12+5):INDIRECT("S"&amp;(ROW()+12*(($AN667-1)*3+$AO667)-ROW())/12+5),AQ667)</f>
        <v>0</v>
      </c>
      <c r="AS667" s="17">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15">
        <f ca="1">COUNTIF(INDIRECT("U"&amp;(ROW()+12*(($AN667-1)*3+$AO667)-ROW())/12+5):INDIRECT("AF"&amp;(ROW()+12*(($AN667-1)*3+$AO667)-ROW())/12+5),AS667)</f>
        <v>0</v>
      </c>
      <c r="AU667" s="15">
        <f ca="1">IF(AND(AQ667+AS667&gt;0,AR667+AT667&gt;0),COUNTIF(AU$6:AU666,"&gt;0")+1,0)</f>
        <v>0</v>
      </c>
    </row>
    <row r="668" spans="40:47">
      <c r="AN668" s="15">
        <v>19</v>
      </c>
      <c r="AO668" s="15">
        <v>2</v>
      </c>
      <c r="AP668" s="15">
        <v>3</v>
      </c>
      <c r="AQ668" s="17">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15">
        <f ca="1">COUNTIF(INDIRECT("H"&amp;(ROW()+12*(($AN668-1)*3+$AO668)-ROW())/12+5):INDIRECT("S"&amp;(ROW()+12*(($AN668-1)*3+$AO668)-ROW())/12+5),AQ668)</f>
        <v>0</v>
      </c>
      <c r="AS668" s="17">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15">
        <f ca="1">COUNTIF(INDIRECT("U"&amp;(ROW()+12*(($AN668-1)*3+$AO668)-ROW())/12+5):INDIRECT("AF"&amp;(ROW()+12*(($AN668-1)*3+$AO668)-ROW())/12+5),AS668)</f>
        <v>0</v>
      </c>
      <c r="AU668" s="15">
        <f ca="1">IF(AND(AQ668+AS668&gt;0,AR668+AT668&gt;0),COUNTIF(AU$6:AU667,"&gt;0")+1,0)</f>
        <v>0</v>
      </c>
    </row>
    <row r="669" spans="40:47">
      <c r="AN669" s="15">
        <v>19</v>
      </c>
      <c r="AO669" s="15">
        <v>2</v>
      </c>
      <c r="AP669" s="15">
        <v>4</v>
      </c>
      <c r="AQ669" s="17">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15">
        <f ca="1">COUNTIF(INDIRECT("H"&amp;(ROW()+12*(($AN669-1)*3+$AO669)-ROW())/12+5):INDIRECT("S"&amp;(ROW()+12*(($AN669-1)*3+$AO669)-ROW())/12+5),AQ669)</f>
        <v>0</v>
      </c>
      <c r="AS669" s="17">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15">
        <f ca="1">COUNTIF(INDIRECT("U"&amp;(ROW()+12*(($AN669-1)*3+$AO669)-ROW())/12+5):INDIRECT("AF"&amp;(ROW()+12*(($AN669-1)*3+$AO669)-ROW())/12+5),AS669)</f>
        <v>0</v>
      </c>
      <c r="AU669" s="15">
        <f ca="1">IF(AND(AQ669+AS669&gt;0,AR669+AT669&gt;0),COUNTIF(AU$6:AU668,"&gt;0")+1,0)</f>
        <v>0</v>
      </c>
    </row>
    <row r="670" spans="40:47">
      <c r="AN670" s="15">
        <v>19</v>
      </c>
      <c r="AO670" s="15">
        <v>2</v>
      </c>
      <c r="AP670" s="15">
        <v>5</v>
      </c>
      <c r="AQ670" s="17">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15">
        <f ca="1">COUNTIF(INDIRECT("H"&amp;(ROW()+12*(($AN670-1)*3+$AO670)-ROW())/12+5):INDIRECT("S"&amp;(ROW()+12*(($AN670-1)*3+$AO670)-ROW())/12+5),AQ670)</f>
        <v>0</v>
      </c>
      <c r="AS670" s="17">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15">
        <f ca="1">COUNTIF(INDIRECT("U"&amp;(ROW()+12*(($AN670-1)*3+$AO670)-ROW())/12+5):INDIRECT("AF"&amp;(ROW()+12*(($AN670-1)*3+$AO670)-ROW())/12+5),AS670)</f>
        <v>0</v>
      </c>
      <c r="AU670" s="15">
        <f ca="1">IF(AND(AQ670+AS670&gt;0,AR670+AT670&gt;0),COUNTIF(AU$6:AU669,"&gt;0")+1,0)</f>
        <v>0</v>
      </c>
    </row>
    <row r="671" spans="40:47">
      <c r="AN671" s="15">
        <v>19</v>
      </c>
      <c r="AO671" s="15">
        <v>2</v>
      </c>
      <c r="AP671" s="15">
        <v>6</v>
      </c>
      <c r="AQ671" s="17">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15">
        <f ca="1">COUNTIF(INDIRECT("H"&amp;(ROW()+12*(($AN671-1)*3+$AO671)-ROW())/12+5):INDIRECT("S"&amp;(ROW()+12*(($AN671-1)*3+$AO671)-ROW())/12+5),AQ671)</f>
        <v>0</v>
      </c>
      <c r="AS671" s="17">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15">
        <f ca="1">COUNTIF(INDIRECT("U"&amp;(ROW()+12*(($AN671-1)*3+$AO671)-ROW())/12+5):INDIRECT("AF"&amp;(ROW()+12*(($AN671-1)*3+$AO671)-ROW())/12+5),AS671)</f>
        <v>0</v>
      </c>
      <c r="AU671" s="15">
        <f ca="1">IF(AND(AQ671+AS671&gt;0,AR671+AT671&gt;0),COUNTIF(AU$6:AU670,"&gt;0")+1,0)</f>
        <v>0</v>
      </c>
    </row>
    <row r="672" spans="40:47">
      <c r="AN672" s="15">
        <v>19</v>
      </c>
      <c r="AO672" s="15">
        <v>2</v>
      </c>
      <c r="AP672" s="15">
        <v>7</v>
      </c>
      <c r="AQ672" s="17">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15">
        <f ca="1">COUNTIF(INDIRECT("H"&amp;(ROW()+12*(($AN672-1)*3+$AO672)-ROW())/12+5):INDIRECT("S"&amp;(ROW()+12*(($AN672-1)*3+$AO672)-ROW())/12+5),AQ672)</f>
        <v>0</v>
      </c>
      <c r="AS672" s="17">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15">
        <f ca="1">COUNTIF(INDIRECT("U"&amp;(ROW()+12*(($AN672-1)*3+$AO672)-ROW())/12+5):INDIRECT("AF"&amp;(ROW()+12*(($AN672-1)*3+$AO672)-ROW())/12+5),AS672)</f>
        <v>0</v>
      </c>
      <c r="AU672" s="15">
        <f ca="1">IF(AND(AQ672+AS672&gt;0,AR672+AT672&gt;0),COUNTIF(AU$6:AU671,"&gt;0")+1,0)</f>
        <v>0</v>
      </c>
    </row>
    <row r="673" spans="40:47">
      <c r="AN673" s="15">
        <v>19</v>
      </c>
      <c r="AO673" s="15">
        <v>2</v>
      </c>
      <c r="AP673" s="15">
        <v>8</v>
      </c>
      <c r="AQ673" s="17">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15">
        <f ca="1">COUNTIF(INDIRECT("H"&amp;(ROW()+12*(($AN673-1)*3+$AO673)-ROW())/12+5):INDIRECT("S"&amp;(ROW()+12*(($AN673-1)*3+$AO673)-ROW())/12+5),AQ673)</f>
        <v>0</v>
      </c>
      <c r="AS673" s="17">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15">
        <f ca="1">COUNTIF(INDIRECT("U"&amp;(ROW()+12*(($AN673-1)*3+$AO673)-ROW())/12+5):INDIRECT("AF"&amp;(ROW()+12*(($AN673-1)*3+$AO673)-ROW())/12+5),AS673)</f>
        <v>0</v>
      </c>
      <c r="AU673" s="15">
        <f ca="1">IF(AND(AQ673+AS673&gt;0,AR673+AT673&gt;0),COUNTIF(AU$6:AU672,"&gt;0")+1,0)</f>
        <v>0</v>
      </c>
    </row>
    <row r="674" spans="40:47">
      <c r="AN674" s="15">
        <v>19</v>
      </c>
      <c r="AO674" s="15">
        <v>2</v>
      </c>
      <c r="AP674" s="15">
        <v>9</v>
      </c>
      <c r="AQ674" s="17">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15">
        <f ca="1">COUNTIF(INDIRECT("H"&amp;(ROW()+12*(($AN674-1)*3+$AO674)-ROW())/12+5):INDIRECT("S"&amp;(ROW()+12*(($AN674-1)*3+$AO674)-ROW())/12+5),AQ674)</f>
        <v>0</v>
      </c>
      <c r="AS674" s="17">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15">
        <f ca="1">COUNTIF(INDIRECT("U"&amp;(ROW()+12*(($AN674-1)*3+$AO674)-ROW())/12+5):INDIRECT("AF"&amp;(ROW()+12*(($AN674-1)*3+$AO674)-ROW())/12+5),AS674)</f>
        <v>0</v>
      </c>
      <c r="AU674" s="15">
        <f ca="1">IF(AND(AQ674+AS674&gt;0,AR674+AT674&gt;0),COUNTIF(AU$6:AU673,"&gt;0")+1,0)</f>
        <v>0</v>
      </c>
    </row>
    <row r="675" spans="40:47">
      <c r="AN675" s="15">
        <v>19</v>
      </c>
      <c r="AO675" s="15">
        <v>2</v>
      </c>
      <c r="AP675" s="15">
        <v>10</v>
      </c>
      <c r="AQ675" s="17">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15">
        <f ca="1">COUNTIF(INDIRECT("H"&amp;(ROW()+12*(($AN675-1)*3+$AO675)-ROW())/12+5):INDIRECT("S"&amp;(ROW()+12*(($AN675-1)*3+$AO675)-ROW())/12+5),AQ675)</f>
        <v>0</v>
      </c>
      <c r="AS675" s="17">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15">
        <f ca="1">COUNTIF(INDIRECT("U"&amp;(ROW()+12*(($AN675-1)*3+$AO675)-ROW())/12+5):INDIRECT("AF"&amp;(ROW()+12*(($AN675-1)*3+$AO675)-ROW())/12+5),AS675)</f>
        <v>0</v>
      </c>
      <c r="AU675" s="15">
        <f ca="1">IF(AND(AQ675+AS675&gt;0,AR675+AT675&gt;0),COUNTIF(AU$6:AU674,"&gt;0")+1,0)</f>
        <v>0</v>
      </c>
    </row>
    <row r="676" spans="40:47">
      <c r="AN676" s="15">
        <v>19</v>
      </c>
      <c r="AO676" s="15">
        <v>2</v>
      </c>
      <c r="AP676" s="15">
        <v>11</v>
      </c>
      <c r="AQ676" s="17">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15">
        <f ca="1">COUNTIF(INDIRECT("H"&amp;(ROW()+12*(($AN676-1)*3+$AO676)-ROW())/12+5):INDIRECT("S"&amp;(ROW()+12*(($AN676-1)*3+$AO676)-ROW())/12+5),AQ676)</f>
        <v>0</v>
      </c>
      <c r="AS676" s="17">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15">
        <f ca="1">COUNTIF(INDIRECT("U"&amp;(ROW()+12*(($AN676-1)*3+$AO676)-ROW())/12+5):INDIRECT("AF"&amp;(ROW()+12*(($AN676-1)*3+$AO676)-ROW())/12+5),AS676)</f>
        <v>0</v>
      </c>
      <c r="AU676" s="15">
        <f ca="1">IF(AND(AQ676+AS676&gt;0,AR676+AT676&gt;0),COUNTIF(AU$6:AU675,"&gt;0")+1,0)</f>
        <v>0</v>
      </c>
    </row>
    <row r="677" spans="40:47">
      <c r="AN677" s="15">
        <v>19</v>
      </c>
      <c r="AO677" s="15">
        <v>2</v>
      </c>
      <c r="AP677" s="15">
        <v>12</v>
      </c>
      <c r="AQ677" s="17">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15">
        <f ca="1">COUNTIF(INDIRECT("H"&amp;(ROW()+12*(($AN677-1)*3+$AO677)-ROW())/12+5):INDIRECT("S"&amp;(ROW()+12*(($AN677-1)*3+$AO677)-ROW())/12+5),AQ677)</f>
        <v>0</v>
      </c>
      <c r="AS677" s="17">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15">
        <f ca="1">COUNTIF(INDIRECT("U"&amp;(ROW()+12*(($AN677-1)*3+$AO677)-ROW())/12+5):INDIRECT("AF"&amp;(ROW()+12*(($AN677-1)*3+$AO677)-ROW())/12+5),AS677)</f>
        <v>0</v>
      </c>
      <c r="AU677" s="15">
        <f ca="1">IF(AND(AQ677+AS677&gt;0,AR677+AT677&gt;0),COUNTIF(AU$6:AU676,"&gt;0")+1,0)</f>
        <v>0</v>
      </c>
    </row>
    <row r="678" spans="40:47">
      <c r="AN678" s="15">
        <v>19</v>
      </c>
      <c r="AO678" s="15">
        <v>3</v>
      </c>
      <c r="AP678" s="15">
        <v>1</v>
      </c>
      <c r="AQ678" s="17">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15">
        <f ca="1">COUNTIF(INDIRECT("H"&amp;(ROW()+12*(($AN678-1)*3+$AO678)-ROW())/12+5):INDIRECT("S"&amp;(ROW()+12*(($AN678-1)*3+$AO678)-ROW())/12+5),AQ678)</f>
        <v>0</v>
      </c>
      <c r="AS678" s="17">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15">
        <f ca="1">COUNTIF(INDIRECT("U"&amp;(ROW()+12*(($AN678-1)*3+$AO678)-ROW())/12+5):INDIRECT("AF"&amp;(ROW()+12*(($AN678-1)*3+$AO678)-ROW())/12+5),AS678)</f>
        <v>0</v>
      </c>
      <c r="AU678" s="15">
        <f ca="1">IF(AND(AQ678+AS678&gt;0,AR678+AT678&gt;0),COUNTIF(AU$6:AU677,"&gt;0")+1,0)</f>
        <v>0</v>
      </c>
    </row>
    <row r="679" spans="40:47">
      <c r="AN679" s="15">
        <v>19</v>
      </c>
      <c r="AO679" s="15">
        <v>3</v>
      </c>
      <c r="AP679" s="15">
        <v>2</v>
      </c>
      <c r="AQ679" s="17">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15">
        <f ca="1">COUNTIF(INDIRECT("H"&amp;(ROW()+12*(($AN679-1)*3+$AO679)-ROW())/12+5):INDIRECT("S"&amp;(ROW()+12*(($AN679-1)*3+$AO679)-ROW())/12+5),AQ679)</f>
        <v>0</v>
      </c>
      <c r="AS679" s="17">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15">
        <f ca="1">COUNTIF(INDIRECT("U"&amp;(ROW()+12*(($AN679-1)*3+$AO679)-ROW())/12+5):INDIRECT("AF"&amp;(ROW()+12*(($AN679-1)*3+$AO679)-ROW())/12+5),AS679)</f>
        <v>0</v>
      </c>
      <c r="AU679" s="15">
        <f ca="1">IF(AND(AQ679+AS679&gt;0,AR679+AT679&gt;0),COUNTIF(AU$6:AU678,"&gt;0")+1,0)</f>
        <v>0</v>
      </c>
    </row>
    <row r="680" spans="40:47">
      <c r="AN680" s="15">
        <v>19</v>
      </c>
      <c r="AO680" s="15">
        <v>3</v>
      </c>
      <c r="AP680" s="15">
        <v>3</v>
      </c>
      <c r="AQ680" s="17">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15">
        <f ca="1">COUNTIF(INDIRECT("H"&amp;(ROW()+12*(($AN680-1)*3+$AO680)-ROW())/12+5):INDIRECT("S"&amp;(ROW()+12*(($AN680-1)*3+$AO680)-ROW())/12+5),AQ680)</f>
        <v>0</v>
      </c>
      <c r="AS680" s="17">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15">
        <f ca="1">COUNTIF(INDIRECT("U"&amp;(ROW()+12*(($AN680-1)*3+$AO680)-ROW())/12+5):INDIRECT("AF"&amp;(ROW()+12*(($AN680-1)*3+$AO680)-ROW())/12+5),AS680)</f>
        <v>0</v>
      </c>
      <c r="AU680" s="15">
        <f ca="1">IF(AND(AQ680+AS680&gt;0,AR680+AT680&gt;0),COUNTIF(AU$6:AU679,"&gt;0")+1,0)</f>
        <v>0</v>
      </c>
    </row>
    <row r="681" spans="40:47">
      <c r="AN681" s="15">
        <v>19</v>
      </c>
      <c r="AO681" s="15">
        <v>3</v>
      </c>
      <c r="AP681" s="15">
        <v>4</v>
      </c>
      <c r="AQ681" s="17">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15">
        <f ca="1">COUNTIF(INDIRECT("H"&amp;(ROW()+12*(($AN681-1)*3+$AO681)-ROW())/12+5):INDIRECT("S"&amp;(ROW()+12*(($AN681-1)*3+$AO681)-ROW())/12+5),AQ681)</f>
        <v>0</v>
      </c>
      <c r="AS681" s="17">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15">
        <f ca="1">COUNTIF(INDIRECT("U"&amp;(ROW()+12*(($AN681-1)*3+$AO681)-ROW())/12+5):INDIRECT("AF"&amp;(ROW()+12*(($AN681-1)*3+$AO681)-ROW())/12+5),AS681)</f>
        <v>0</v>
      </c>
      <c r="AU681" s="15">
        <f ca="1">IF(AND(AQ681+AS681&gt;0,AR681+AT681&gt;0),COUNTIF(AU$6:AU680,"&gt;0")+1,0)</f>
        <v>0</v>
      </c>
    </row>
    <row r="682" spans="40:47">
      <c r="AN682" s="15">
        <v>19</v>
      </c>
      <c r="AO682" s="15">
        <v>3</v>
      </c>
      <c r="AP682" s="15">
        <v>5</v>
      </c>
      <c r="AQ682" s="17">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15">
        <f ca="1">COUNTIF(INDIRECT("H"&amp;(ROW()+12*(($AN682-1)*3+$AO682)-ROW())/12+5):INDIRECT("S"&amp;(ROW()+12*(($AN682-1)*3+$AO682)-ROW())/12+5),AQ682)</f>
        <v>0</v>
      </c>
      <c r="AS682" s="17">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15">
        <f ca="1">COUNTIF(INDIRECT("U"&amp;(ROW()+12*(($AN682-1)*3+$AO682)-ROW())/12+5):INDIRECT("AF"&amp;(ROW()+12*(($AN682-1)*3+$AO682)-ROW())/12+5),AS682)</f>
        <v>0</v>
      </c>
      <c r="AU682" s="15">
        <f ca="1">IF(AND(AQ682+AS682&gt;0,AR682+AT682&gt;0),COUNTIF(AU$6:AU681,"&gt;0")+1,0)</f>
        <v>0</v>
      </c>
    </row>
    <row r="683" spans="40:47">
      <c r="AN683" s="15">
        <v>19</v>
      </c>
      <c r="AO683" s="15">
        <v>3</v>
      </c>
      <c r="AP683" s="15">
        <v>6</v>
      </c>
      <c r="AQ683" s="17">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15">
        <f ca="1">COUNTIF(INDIRECT("H"&amp;(ROW()+12*(($AN683-1)*3+$AO683)-ROW())/12+5):INDIRECT("S"&amp;(ROW()+12*(($AN683-1)*3+$AO683)-ROW())/12+5),AQ683)</f>
        <v>0</v>
      </c>
      <c r="AS683" s="17">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15">
        <f ca="1">COUNTIF(INDIRECT("U"&amp;(ROW()+12*(($AN683-1)*3+$AO683)-ROW())/12+5):INDIRECT("AF"&amp;(ROW()+12*(($AN683-1)*3+$AO683)-ROW())/12+5),AS683)</f>
        <v>0</v>
      </c>
      <c r="AU683" s="15">
        <f ca="1">IF(AND(AQ683+AS683&gt;0,AR683+AT683&gt;0),COUNTIF(AU$6:AU682,"&gt;0")+1,0)</f>
        <v>0</v>
      </c>
    </row>
    <row r="684" spans="40:47">
      <c r="AN684" s="15">
        <v>19</v>
      </c>
      <c r="AO684" s="15">
        <v>3</v>
      </c>
      <c r="AP684" s="15">
        <v>7</v>
      </c>
      <c r="AQ684" s="17">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15">
        <f ca="1">COUNTIF(INDIRECT("H"&amp;(ROW()+12*(($AN684-1)*3+$AO684)-ROW())/12+5):INDIRECT("S"&amp;(ROW()+12*(($AN684-1)*3+$AO684)-ROW())/12+5),AQ684)</f>
        <v>0</v>
      </c>
      <c r="AS684" s="17">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15">
        <f ca="1">COUNTIF(INDIRECT("U"&amp;(ROW()+12*(($AN684-1)*3+$AO684)-ROW())/12+5):INDIRECT("AF"&amp;(ROW()+12*(($AN684-1)*3+$AO684)-ROW())/12+5),AS684)</f>
        <v>0</v>
      </c>
      <c r="AU684" s="15">
        <f ca="1">IF(AND(AQ684+AS684&gt;0,AR684+AT684&gt;0),COUNTIF(AU$6:AU683,"&gt;0")+1,0)</f>
        <v>0</v>
      </c>
    </row>
    <row r="685" spans="40:47">
      <c r="AN685" s="15">
        <v>19</v>
      </c>
      <c r="AO685" s="15">
        <v>3</v>
      </c>
      <c r="AP685" s="15">
        <v>8</v>
      </c>
      <c r="AQ685" s="17">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15">
        <f ca="1">COUNTIF(INDIRECT("H"&amp;(ROW()+12*(($AN685-1)*3+$AO685)-ROW())/12+5):INDIRECT("S"&amp;(ROW()+12*(($AN685-1)*3+$AO685)-ROW())/12+5),AQ685)</f>
        <v>0</v>
      </c>
      <c r="AS685" s="17">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15">
        <f ca="1">COUNTIF(INDIRECT("U"&amp;(ROW()+12*(($AN685-1)*3+$AO685)-ROW())/12+5):INDIRECT("AF"&amp;(ROW()+12*(($AN685-1)*3+$AO685)-ROW())/12+5),AS685)</f>
        <v>0</v>
      </c>
      <c r="AU685" s="15">
        <f ca="1">IF(AND(AQ685+AS685&gt;0,AR685+AT685&gt;0),COUNTIF(AU$6:AU684,"&gt;0")+1,0)</f>
        <v>0</v>
      </c>
    </row>
    <row r="686" spans="40:47">
      <c r="AN686" s="15">
        <v>19</v>
      </c>
      <c r="AO686" s="15">
        <v>3</v>
      </c>
      <c r="AP686" s="15">
        <v>9</v>
      </c>
      <c r="AQ686" s="17">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15">
        <f ca="1">COUNTIF(INDIRECT("H"&amp;(ROW()+12*(($AN686-1)*3+$AO686)-ROW())/12+5):INDIRECT("S"&amp;(ROW()+12*(($AN686-1)*3+$AO686)-ROW())/12+5),AQ686)</f>
        <v>0</v>
      </c>
      <c r="AS686" s="17">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15">
        <f ca="1">COUNTIF(INDIRECT("U"&amp;(ROW()+12*(($AN686-1)*3+$AO686)-ROW())/12+5):INDIRECT("AF"&amp;(ROW()+12*(($AN686-1)*3+$AO686)-ROW())/12+5),AS686)</f>
        <v>0</v>
      </c>
      <c r="AU686" s="15">
        <f ca="1">IF(AND(AQ686+AS686&gt;0,AR686+AT686&gt;0),COUNTIF(AU$6:AU685,"&gt;0")+1,0)</f>
        <v>0</v>
      </c>
    </row>
    <row r="687" spans="40:47">
      <c r="AN687" s="15">
        <v>19</v>
      </c>
      <c r="AO687" s="15">
        <v>3</v>
      </c>
      <c r="AP687" s="15">
        <v>10</v>
      </c>
      <c r="AQ687" s="17">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15">
        <f ca="1">COUNTIF(INDIRECT("H"&amp;(ROW()+12*(($AN687-1)*3+$AO687)-ROW())/12+5):INDIRECT("S"&amp;(ROW()+12*(($AN687-1)*3+$AO687)-ROW())/12+5),AQ687)</f>
        <v>0</v>
      </c>
      <c r="AS687" s="17">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15">
        <f ca="1">COUNTIF(INDIRECT("U"&amp;(ROW()+12*(($AN687-1)*3+$AO687)-ROW())/12+5):INDIRECT("AF"&amp;(ROW()+12*(($AN687-1)*3+$AO687)-ROW())/12+5),AS687)</f>
        <v>0</v>
      </c>
      <c r="AU687" s="15">
        <f ca="1">IF(AND(AQ687+AS687&gt;0,AR687+AT687&gt;0),COUNTIF(AU$6:AU686,"&gt;0")+1,0)</f>
        <v>0</v>
      </c>
    </row>
    <row r="688" spans="40:47">
      <c r="AN688" s="15">
        <v>19</v>
      </c>
      <c r="AO688" s="15">
        <v>3</v>
      </c>
      <c r="AP688" s="15">
        <v>11</v>
      </c>
      <c r="AQ688" s="17">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15">
        <f ca="1">COUNTIF(INDIRECT("H"&amp;(ROW()+12*(($AN688-1)*3+$AO688)-ROW())/12+5):INDIRECT("S"&amp;(ROW()+12*(($AN688-1)*3+$AO688)-ROW())/12+5),AQ688)</f>
        <v>0</v>
      </c>
      <c r="AS688" s="17">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15">
        <f ca="1">COUNTIF(INDIRECT("U"&amp;(ROW()+12*(($AN688-1)*3+$AO688)-ROW())/12+5):INDIRECT("AF"&amp;(ROW()+12*(($AN688-1)*3+$AO688)-ROW())/12+5),AS688)</f>
        <v>0</v>
      </c>
      <c r="AU688" s="15">
        <f ca="1">IF(AND(AQ688+AS688&gt;0,AR688+AT688&gt;0),COUNTIF(AU$6:AU687,"&gt;0")+1,0)</f>
        <v>0</v>
      </c>
    </row>
    <row r="689" spans="40:47">
      <c r="AN689" s="306">
        <v>19</v>
      </c>
      <c r="AO689" s="306">
        <v>3</v>
      </c>
      <c r="AP689" s="306">
        <v>12</v>
      </c>
      <c r="AQ689" s="31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306">
        <f ca="1">COUNTIF(INDIRECT("H"&amp;(ROW()+12*(($AN689-1)*3+$AO689)-ROW())/12+5):INDIRECT("S"&amp;(ROW()+12*(($AN689-1)*3+$AO689)-ROW())/12+5),AQ689)</f>
        <v>0</v>
      </c>
      <c r="AS689" s="313">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306">
        <f ca="1">COUNTIF(INDIRECT("U"&amp;(ROW()+12*(($AN689-1)*3+$AO689)-ROW())/12+5):INDIRECT("AF"&amp;(ROW()+12*(($AN689-1)*3+$AO689)-ROW())/12+5),AS689)</f>
        <v>0</v>
      </c>
      <c r="AU689" s="15">
        <f ca="1">IF(AND(AQ689+AS689&gt;0,AR689+AT689&gt;0),COUNTIF(AU$6:AU688,"&gt;0")+1,0)</f>
        <v>0</v>
      </c>
    </row>
    <row r="690" spans="40:47">
      <c r="AN690" s="15">
        <v>20</v>
      </c>
      <c r="AO690" s="15">
        <v>1</v>
      </c>
      <c r="AP690" s="15">
        <v>1</v>
      </c>
      <c r="AQ690" s="17">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15">
        <f ca="1">COUNTIF(INDIRECT("H"&amp;(ROW()+12*(($AN690-1)*3+$AO690)-ROW())/12+5):INDIRECT("S"&amp;(ROW()+12*(($AN690-1)*3+$AO690)-ROW())/12+5),AQ690)</f>
        <v>0</v>
      </c>
      <c r="AS690" s="17">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15">
        <f ca="1">COUNTIF(INDIRECT("U"&amp;(ROW()+12*(($AN690-1)*3+$AO690)-ROW())/12+5):INDIRECT("AF"&amp;(ROW()+12*(($AN690-1)*3+$AO690)-ROW())/12+5),AS690)</f>
        <v>0</v>
      </c>
      <c r="AU690" s="15">
        <f ca="1">IF(AND(AQ690+AS690&gt;0,AR690+AT690&gt;0),COUNTIF(AU$6:AU689,"&gt;0")+1,0)</f>
        <v>0</v>
      </c>
    </row>
    <row r="691" spans="40:47">
      <c r="AN691" s="15">
        <v>20</v>
      </c>
      <c r="AO691" s="15">
        <v>1</v>
      </c>
      <c r="AP691" s="15">
        <v>2</v>
      </c>
      <c r="AQ691" s="17">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15">
        <f ca="1">COUNTIF(INDIRECT("H"&amp;(ROW()+12*(($AN691-1)*3+$AO691)-ROW())/12+5):INDIRECT("S"&amp;(ROW()+12*(($AN691-1)*3+$AO691)-ROW())/12+5),AQ691)</f>
        <v>0</v>
      </c>
      <c r="AS691" s="17">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15">
        <f ca="1">COUNTIF(INDIRECT("U"&amp;(ROW()+12*(($AN691-1)*3+$AO691)-ROW())/12+5):INDIRECT("AF"&amp;(ROW()+12*(($AN691-1)*3+$AO691)-ROW())/12+5),AS691)</f>
        <v>0</v>
      </c>
      <c r="AU691" s="15">
        <f ca="1">IF(AND(AQ691+AS691&gt;0,AR691+AT691&gt;0),COUNTIF(AU$6:AU690,"&gt;0")+1,0)</f>
        <v>0</v>
      </c>
    </row>
    <row r="692" spans="40:47">
      <c r="AN692" s="15">
        <v>20</v>
      </c>
      <c r="AO692" s="15">
        <v>1</v>
      </c>
      <c r="AP692" s="15">
        <v>3</v>
      </c>
      <c r="AQ692" s="17">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15">
        <f ca="1">COUNTIF(INDIRECT("H"&amp;(ROW()+12*(($AN692-1)*3+$AO692)-ROW())/12+5):INDIRECT("S"&amp;(ROW()+12*(($AN692-1)*3+$AO692)-ROW())/12+5),AQ692)</f>
        <v>0</v>
      </c>
      <c r="AS692" s="17">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15">
        <f ca="1">COUNTIF(INDIRECT("U"&amp;(ROW()+12*(($AN692-1)*3+$AO692)-ROW())/12+5):INDIRECT("AF"&amp;(ROW()+12*(($AN692-1)*3+$AO692)-ROW())/12+5),AS692)</f>
        <v>0</v>
      </c>
      <c r="AU692" s="15">
        <f ca="1">IF(AND(AQ692+AS692&gt;0,AR692+AT692&gt;0),COUNTIF(AU$6:AU691,"&gt;0")+1,0)</f>
        <v>0</v>
      </c>
    </row>
    <row r="693" spans="40:47">
      <c r="AN693" s="15">
        <v>20</v>
      </c>
      <c r="AO693" s="15">
        <v>1</v>
      </c>
      <c r="AP693" s="15">
        <v>4</v>
      </c>
      <c r="AQ693" s="17">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15">
        <f ca="1">COUNTIF(INDIRECT("H"&amp;(ROW()+12*(($AN693-1)*3+$AO693)-ROW())/12+5):INDIRECT("S"&amp;(ROW()+12*(($AN693-1)*3+$AO693)-ROW())/12+5),AQ693)</f>
        <v>0</v>
      </c>
      <c r="AS693" s="17">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15">
        <f ca="1">COUNTIF(INDIRECT("U"&amp;(ROW()+12*(($AN693-1)*3+$AO693)-ROW())/12+5):INDIRECT("AF"&amp;(ROW()+12*(($AN693-1)*3+$AO693)-ROW())/12+5),AS693)</f>
        <v>0</v>
      </c>
      <c r="AU693" s="15">
        <f ca="1">IF(AND(AQ693+AS693&gt;0,AR693+AT693&gt;0),COUNTIF(AU$6:AU692,"&gt;0")+1,0)</f>
        <v>0</v>
      </c>
    </row>
    <row r="694" spans="40:47">
      <c r="AN694" s="15">
        <v>20</v>
      </c>
      <c r="AO694" s="15">
        <v>1</v>
      </c>
      <c r="AP694" s="15">
        <v>5</v>
      </c>
      <c r="AQ694" s="17">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15">
        <f ca="1">COUNTIF(INDIRECT("H"&amp;(ROW()+12*(($AN694-1)*3+$AO694)-ROW())/12+5):INDIRECT("S"&amp;(ROW()+12*(($AN694-1)*3+$AO694)-ROW())/12+5),AQ694)</f>
        <v>0</v>
      </c>
      <c r="AS694" s="17">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15">
        <f ca="1">COUNTIF(INDIRECT("U"&amp;(ROW()+12*(($AN694-1)*3+$AO694)-ROW())/12+5):INDIRECT("AF"&amp;(ROW()+12*(($AN694-1)*3+$AO694)-ROW())/12+5),AS694)</f>
        <v>0</v>
      </c>
      <c r="AU694" s="15">
        <f ca="1">IF(AND(AQ694+AS694&gt;0,AR694+AT694&gt;0),COUNTIF(AU$6:AU693,"&gt;0")+1,0)</f>
        <v>0</v>
      </c>
    </row>
    <row r="695" spans="40:47">
      <c r="AN695" s="15">
        <v>20</v>
      </c>
      <c r="AO695" s="15">
        <v>1</v>
      </c>
      <c r="AP695" s="15">
        <v>6</v>
      </c>
      <c r="AQ695" s="17">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15">
        <f ca="1">COUNTIF(INDIRECT("H"&amp;(ROW()+12*(($AN695-1)*3+$AO695)-ROW())/12+5):INDIRECT("S"&amp;(ROW()+12*(($AN695-1)*3+$AO695)-ROW())/12+5),AQ695)</f>
        <v>0</v>
      </c>
      <c r="AS695" s="17">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15">
        <f ca="1">COUNTIF(INDIRECT("U"&amp;(ROW()+12*(($AN695-1)*3+$AO695)-ROW())/12+5):INDIRECT("AF"&amp;(ROW()+12*(($AN695-1)*3+$AO695)-ROW())/12+5),AS695)</f>
        <v>0</v>
      </c>
      <c r="AU695" s="15">
        <f ca="1">IF(AND(AQ695+AS695&gt;0,AR695+AT695&gt;0),COUNTIF(AU$6:AU694,"&gt;0")+1,0)</f>
        <v>0</v>
      </c>
    </row>
    <row r="696" spans="40:47">
      <c r="AN696" s="15">
        <v>20</v>
      </c>
      <c r="AO696" s="15">
        <v>1</v>
      </c>
      <c r="AP696" s="15">
        <v>7</v>
      </c>
      <c r="AQ696" s="17">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15">
        <f ca="1">COUNTIF(INDIRECT("H"&amp;(ROW()+12*(($AN696-1)*3+$AO696)-ROW())/12+5):INDIRECT("S"&amp;(ROW()+12*(($AN696-1)*3+$AO696)-ROW())/12+5),AQ696)</f>
        <v>0</v>
      </c>
      <c r="AS696" s="17">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15">
        <f ca="1">COUNTIF(INDIRECT("U"&amp;(ROW()+12*(($AN696-1)*3+$AO696)-ROW())/12+5):INDIRECT("AF"&amp;(ROW()+12*(($AN696-1)*3+$AO696)-ROW())/12+5),AS696)</f>
        <v>0</v>
      </c>
      <c r="AU696" s="15">
        <f ca="1">IF(AND(AQ696+AS696&gt;0,AR696+AT696&gt;0),COUNTIF(AU$6:AU695,"&gt;0")+1,0)</f>
        <v>0</v>
      </c>
    </row>
    <row r="697" spans="40:47">
      <c r="AN697" s="15">
        <v>20</v>
      </c>
      <c r="AO697" s="15">
        <v>1</v>
      </c>
      <c r="AP697" s="15">
        <v>8</v>
      </c>
      <c r="AQ697" s="17">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15">
        <f ca="1">COUNTIF(INDIRECT("H"&amp;(ROW()+12*(($AN697-1)*3+$AO697)-ROW())/12+5):INDIRECT("S"&amp;(ROW()+12*(($AN697-1)*3+$AO697)-ROW())/12+5),AQ697)</f>
        <v>0</v>
      </c>
      <c r="AS697" s="17">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15">
        <f ca="1">COUNTIF(INDIRECT("U"&amp;(ROW()+12*(($AN697-1)*3+$AO697)-ROW())/12+5):INDIRECT("AF"&amp;(ROW()+12*(($AN697-1)*3+$AO697)-ROW())/12+5),AS697)</f>
        <v>0</v>
      </c>
      <c r="AU697" s="15">
        <f ca="1">IF(AND(AQ697+AS697&gt;0,AR697+AT697&gt;0),COUNTIF(AU$6:AU696,"&gt;0")+1,0)</f>
        <v>0</v>
      </c>
    </row>
    <row r="698" spans="40:47">
      <c r="AN698" s="15">
        <v>20</v>
      </c>
      <c r="AO698" s="15">
        <v>1</v>
      </c>
      <c r="AP698" s="15">
        <v>9</v>
      </c>
      <c r="AQ698" s="17">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15">
        <f ca="1">COUNTIF(INDIRECT("H"&amp;(ROW()+12*(($AN698-1)*3+$AO698)-ROW())/12+5):INDIRECT("S"&amp;(ROW()+12*(($AN698-1)*3+$AO698)-ROW())/12+5),AQ698)</f>
        <v>0</v>
      </c>
      <c r="AS698" s="17">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15">
        <f ca="1">COUNTIF(INDIRECT("U"&amp;(ROW()+12*(($AN698-1)*3+$AO698)-ROW())/12+5):INDIRECT("AF"&amp;(ROW()+12*(($AN698-1)*3+$AO698)-ROW())/12+5),AS698)</f>
        <v>0</v>
      </c>
      <c r="AU698" s="15">
        <f ca="1">IF(AND(AQ698+AS698&gt;0,AR698+AT698&gt;0),COUNTIF(AU$6:AU697,"&gt;0")+1,0)</f>
        <v>0</v>
      </c>
    </row>
    <row r="699" spans="40:47">
      <c r="AN699" s="15">
        <v>20</v>
      </c>
      <c r="AO699" s="15">
        <v>1</v>
      </c>
      <c r="AP699" s="15">
        <v>10</v>
      </c>
      <c r="AQ699" s="17">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15">
        <f ca="1">COUNTIF(INDIRECT("H"&amp;(ROW()+12*(($AN699-1)*3+$AO699)-ROW())/12+5):INDIRECT("S"&amp;(ROW()+12*(($AN699-1)*3+$AO699)-ROW())/12+5),AQ699)</f>
        <v>0</v>
      </c>
      <c r="AS699" s="17">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15">
        <f ca="1">COUNTIF(INDIRECT("U"&amp;(ROW()+12*(($AN699-1)*3+$AO699)-ROW())/12+5):INDIRECT("AF"&amp;(ROW()+12*(($AN699-1)*3+$AO699)-ROW())/12+5),AS699)</f>
        <v>0</v>
      </c>
      <c r="AU699" s="15">
        <f ca="1">IF(AND(AQ699+AS699&gt;0,AR699+AT699&gt;0),COUNTIF(AU$6:AU698,"&gt;0")+1,0)</f>
        <v>0</v>
      </c>
    </row>
    <row r="700" spans="40:47">
      <c r="AN700" s="15">
        <v>20</v>
      </c>
      <c r="AO700" s="15">
        <v>1</v>
      </c>
      <c r="AP700" s="15">
        <v>11</v>
      </c>
      <c r="AQ700" s="17">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15">
        <f ca="1">COUNTIF(INDIRECT("H"&amp;(ROW()+12*(($AN700-1)*3+$AO700)-ROW())/12+5):INDIRECT("S"&amp;(ROW()+12*(($AN700-1)*3+$AO700)-ROW())/12+5),AQ700)</f>
        <v>0</v>
      </c>
      <c r="AS700" s="17">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15">
        <f ca="1">COUNTIF(INDIRECT("U"&amp;(ROW()+12*(($AN700-1)*3+$AO700)-ROW())/12+5):INDIRECT("AF"&amp;(ROW()+12*(($AN700-1)*3+$AO700)-ROW())/12+5),AS700)</f>
        <v>0</v>
      </c>
      <c r="AU700" s="15">
        <f ca="1">IF(AND(AQ700+AS700&gt;0,AR700+AT700&gt;0),COUNTIF(AU$6:AU699,"&gt;0")+1,0)</f>
        <v>0</v>
      </c>
    </row>
    <row r="701" spans="40:47">
      <c r="AN701" s="15">
        <v>20</v>
      </c>
      <c r="AO701" s="15">
        <v>1</v>
      </c>
      <c r="AP701" s="15">
        <v>12</v>
      </c>
      <c r="AQ701" s="17">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15">
        <f ca="1">COUNTIF(INDIRECT("H"&amp;(ROW()+12*(($AN701-1)*3+$AO701)-ROW())/12+5):INDIRECT("S"&amp;(ROW()+12*(($AN701-1)*3+$AO701)-ROW())/12+5),AQ701)</f>
        <v>0</v>
      </c>
      <c r="AS701" s="17">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15">
        <f ca="1">COUNTIF(INDIRECT("U"&amp;(ROW()+12*(($AN701-1)*3+$AO701)-ROW())/12+5):INDIRECT("AF"&amp;(ROW()+12*(($AN701-1)*3+$AO701)-ROW())/12+5),AS701)</f>
        <v>0</v>
      </c>
      <c r="AU701" s="15">
        <f ca="1">IF(AND(AQ701+AS701&gt;0,AR701+AT701&gt;0),COUNTIF(AU$6:AU700,"&gt;0")+1,0)</f>
        <v>0</v>
      </c>
    </row>
    <row r="702" spans="40:47">
      <c r="AN702" s="15">
        <v>20</v>
      </c>
      <c r="AO702" s="15">
        <v>2</v>
      </c>
      <c r="AP702" s="15">
        <v>1</v>
      </c>
      <c r="AQ702" s="17">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15">
        <f ca="1">COUNTIF(INDIRECT("H"&amp;(ROW()+12*(($AN702-1)*3+$AO702)-ROW())/12+5):INDIRECT("S"&amp;(ROW()+12*(($AN702-1)*3+$AO702)-ROW())/12+5),AQ702)</f>
        <v>0</v>
      </c>
      <c r="AS702" s="17">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15">
        <f ca="1">COUNTIF(INDIRECT("U"&amp;(ROW()+12*(($AN702-1)*3+$AO702)-ROW())/12+5):INDIRECT("AF"&amp;(ROW()+12*(($AN702-1)*3+$AO702)-ROW())/12+5),AS702)</f>
        <v>0</v>
      </c>
      <c r="AU702" s="15">
        <f ca="1">IF(AND(AQ702+AS702&gt;0,AR702+AT702&gt;0),COUNTIF(AU$6:AU701,"&gt;0")+1,0)</f>
        <v>0</v>
      </c>
    </row>
    <row r="703" spans="40:47">
      <c r="AN703" s="15">
        <v>20</v>
      </c>
      <c r="AO703" s="15">
        <v>2</v>
      </c>
      <c r="AP703" s="15">
        <v>2</v>
      </c>
      <c r="AQ703" s="17">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15">
        <f ca="1">COUNTIF(INDIRECT("H"&amp;(ROW()+12*(($AN703-1)*3+$AO703)-ROW())/12+5):INDIRECT("S"&amp;(ROW()+12*(($AN703-1)*3+$AO703)-ROW())/12+5),AQ703)</f>
        <v>0</v>
      </c>
      <c r="AS703" s="17">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15">
        <f ca="1">COUNTIF(INDIRECT("U"&amp;(ROW()+12*(($AN703-1)*3+$AO703)-ROW())/12+5):INDIRECT("AF"&amp;(ROW()+12*(($AN703-1)*3+$AO703)-ROW())/12+5),AS703)</f>
        <v>0</v>
      </c>
      <c r="AU703" s="15">
        <f ca="1">IF(AND(AQ703+AS703&gt;0,AR703+AT703&gt;0),COUNTIF(AU$6:AU702,"&gt;0")+1,0)</f>
        <v>0</v>
      </c>
    </row>
    <row r="704" spans="40:47">
      <c r="AN704" s="15">
        <v>20</v>
      </c>
      <c r="AO704" s="15">
        <v>2</v>
      </c>
      <c r="AP704" s="15">
        <v>3</v>
      </c>
      <c r="AQ704" s="17">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15">
        <f ca="1">COUNTIF(INDIRECT("H"&amp;(ROW()+12*(($AN704-1)*3+$AO704)-ROW())/12+5):INDIRECT("S"&amp;(ROW()+12*(($AN704-1)*3+$AO704)-ROW())/12+5),AQ704)</f>
        <v>0</v>
      </c>
      <c r="AS704" s="17">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15">
        <f ca="1">COUNTIF(INDIRECT("U"&amp;(ROW()+12*(($AN704-1)*3+$AO704)-ROW())/12+5):INDIRECT("AF"&amp;(ROW()+12*(($AN704-1)*3+$AO704)-ROW())/12+5),AS704)</f>
        <v>0</v>
      </c>
      <c r="AU704" s="15">
        <f ca="1">IF(AND(AQ704+AS704&gt;0,AR704+AT704&gt;0),COUNTIF(AU$6:AU703,"&gt;0")+1,0)</f>
        <v>0</v>
      </c>
    </row>
    <row r="705" spans="40:47">
      <c r="AN705" s="15">
        <v>20</v>
      </c>
      <c r="AO705" s="15">
        <v>2</v>
      </c>
      <c r="AP705" s="15">
        <v>4</v>
      </c>
      <c r="AQ705" s="17">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15">
        <f ca="1">COUNTIF(INDIRECT("H"&amp;(ROW()+12*(($AN705-1)*3+$AO705)-ROW())/12+5):INDIRECT("S"&amp;(ROW()+12*(($AN705-1)*3+$AO705)-ROW())/12+5),AQ705)</f>
        <v>0</v>
      </c>
      <c r="AS705" s="17">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15">
        <f ca="1">COUNTIF(INDIRECT("U"&amp;(ROW()+12*(($AN705-1)*3+$AO705)-ROW())/12+5):INDIRECT("AF"&amp;(ROW()+12*(($AN705-1)*3+$AO705)-ROW())/12+5),AS705)</f>
        <v>0</v>
      </c>
      <c r="AU705" s="15">
        <f ca="1">IF(AND(AQ705+AS705&gt;0,AR705+AT705&gt;0),COUNTIF(AU$6:AU704,"&gt;0")+1,0)</f>
        <v>0</v>
      </c>
    </row>
    <row r="706" spans="40:47">
      <c r="AN706" s="15">
        <v>20</v>
      </c>
      <c r="AO706" s="15">
        <v>2</v>
      </c>
      <c r="AP706" s="15">
        <v>5</v>
      </c>
      <c r="AQ706" s="17">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15">
        <f ca="1">COUNTIF(INDIRECT("H"&amp;(ROW()+12*(($AN706-1)*3+$AO706)-ROW())/12+5):INDIRECT("S"&amp;(ROW()+12*(($AN706-1)*3+$AO706)-ROW())/12+5),AQ706)</f>
        <v>0</v>
      </c>
      <c r="AS706" s="17">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15">
        <f ca="1">COUNTIF(INDIRECT("U"&amp;(ROW()+12*(($AN706-1)*3+$AO706)-ROW())/12+5):INDIRECT("AF"&amp;(ROW()+12*(($AN706-1)*3+$AO706)-ROW())/12+5),AS706)</f>
        <v>0</v>
      </c>
      <c r="AU706" s="15">
        <f ca="1">IF(AND(AQ706+AS706&gt;0,AR706+AT706&gt;0),COUNTIF(AU$6:AU705,"&gt;0")+1,0)</f>
        <v>0</v>
      </c>
    </row>
    <row r="707" spans="40:47">
      <c r="AN707" s="15">
        <v>20</v>
      </c>
      <c r="AO707" s="15">
        <v>2</v>
      </c>
      <c r="AP707" s="15">
        <v>6</v>
      </c>
      <c r="AQ707" s="17">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15">
        <f ca="1">COUNTIF(INDIRECT("H"&amp;(ROW()+12*(($AN707-1)*3+$AO707)-ROW())/12+5):INDIRECT("S"&amp;(ROW()+12*(($AN707-1)*3+$AO707)-ROW())/12+5),AQ707)</f>
        <v>0</v>
      </c>
      <c r="AS707" s="17">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15">
        <f ca="1">COUNTIF(INDIRECT("U"&amp;(ROW()+12*(($AN707-1)*3+$AO707)-ROW())/12+5):INDIRECT("AF"&amp;(ROW()+12*(($AN707-1)*3+$AO707)-ROW())/12+5),AS707)</f>
        <v>0</v>
      </c>
      <c r="AU707" s="15">
        <f ca="1">IF(AND(AQ707+AS707&gt;0,AR707+AT707&gt;0),COUNTIF(AU$6:AU706,"&gt;0")+1,0)</f>
        <v>0</v>
      </c>
    </row>
    <row r="708" spans="40:47">
      <c r="AN708" s="15">
        <v>20</v>
      </c>
      <c r="AO708" s="15">
        <v>2</v>
      </c>
      <c r="AP708" s="15">
        <v>7</v>
      </c>
      <c r="AQ708" s="17">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15">
        <f ca="1">COUNTIF(INDIRECT("H"&amp;(ROW()+12*(($AN708-1)*3+$AO708)-ROW())/12+5):INDIRECT("S"&amp;(ROW()+12*(($AN708-1)*3+$AO708)-ROW())/12+5),AQ708)</f>
        <v>0</v>
      </c>
      <c r="AS708" s="17">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15">
        <f ca="1">COUNTIF(INDIRECT("U"&amp;(ROW()+12*(($AN708-1)*3+$AO708)-ROW())/12+5):INDIRECT("AF"&amp;(ROW()+12*(($AN708-1)*3+$AO708)-ROW())/12+5),AS708)</f>
        <v>0</v>
      </c>
      <c r="AU708" s="15">
        <f ca="1">IF(AND(AQ708+AS708&gt;0,AR708+AT708&gt;0),COUNTIF(AU$6:AU707,"&gt;0")+1,0)</f>
        <v>0</v>
      </c>
    </row>
    <row r="709" spans="40:47">
      <c r="AN709" s="15">
        <v>20</v>
      </c>
      <c r="AO709" s="15">
        <v>2</v>
      </c>
      <c r="AP709" s="15">
        <v>8</v>
      </c>
      <c r="AQ709" s="17">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15">
        <f ca="1">COUNTIF(INDIRECT("H"&amp;(ROW()+12*(($AN709-1)*3+$AO709)-ROW())/12+5):INDIRECT("S"&amp;(ROW()+12*(($AN709-1)*3+$AO709)-ROW())/12+5),AQ709)</f>
        <v>0</v>
      </c>
      <c r="AS709" s="17">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15">
        <f ca="1">COUNTIF(INDIRECT("U"&amp;(ROW()+12*(($AN709-1)*3+$AO709)-ROW())/12+5):INDIRECT("AF"&amp;(ROW()+12*(($AN709-1)*3+$AO709)-ROW())/12+5),AS709)</f>
        <v>0</v>
      </c>
      <c r="AU709" s="15">
        <f ca="1">IF(AND(AQ709+AS709&gt;0,AR709+AT709&gt;0),COUNTIF(AU$6:AU708,"&gt;0")+1,0)</f>
        <v>0</v>
      </c>
    </row>
    <row r="710" spans="40:47">
      <c r="AN710" s="15">
        <v>20</v>
      </c>
      <c r="AO710" s="15">
        <v>2</v>
      </c>
      <c r="AP710" s="15">
        <v>9</v>
      </c>
      <c r="AQ710" s="17">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15">
        <f ca="1">COUNTIF(INDIRECT("H"&amp;(ROW()+12*(($AN710-1)*3+$AO710)-ROW())/12+5):INDIRECT("S"&amp;(ROW()+12*(($AN710-1)*3+$AO710)-ROW())/12+5),AQ710)</f>
        <v>0</v>
      </c>
      <c r="AS710" s="17">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15">
        <f ca="1">COUNTIF(INDIRECT("U"&amp;(ROW()+12*(($AN710-1)*3+$AO710)-ROW())/12+5):INDIRECT("AF"&amp;(ROW()+12*(($AN710-1)*3+$AO710)-ROW())/12+5),AS710)</f>
        <v>0</v>
      </c>
      <c r="AU710" s="15">
        <f ca="1">IF(AND(AQ710+AS710&gt;0,AR710+AT710&gt;0),COUNTIF(AU$6:AU709,"&gt;0")+1,0)</f>
        <v>0</v>
      </c>
    </row>
    <row r="711" spans="40:47">
      <c r="AN711" s="15">
        <v>20</v>
      </c>
      <c r="AO711" s="15">
        <v>2</v>
      </c>
      <c r="AP711" s="15">
        <v>10</v>
      </c>
      <c r="AQ711" s="17">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15">
        <f ca="1">COUNTIF(INDIRECT("H"&amp;(ROW()+12*(($AN711-1)*3+$AO711)-ROW())/12+5):INDIRECT("S"&amp;(ROW()+12*(($AN711-1)*3+$AO711)-ROW())/12+5),AQ711)</f>
        <v>0</v>
      </c>
      <c r="AS711" s="17">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15">
        <f ca="1">COUNTIF(INDIRECT("U"&amp;(ROW()+12*(($AN711-1)*3+$AO711)-ROW())/12+5):INDIRECT("AF"&amp;(ROW()+12*(($AN711-1)*3+$AO711)-ROW())/12+5),AS711)</f>
        <v>0</v>
      </c>
      <c r="AU711" s="15">
        <f ca="1">IF(AND(AQ711+AS711&gt;0,AR711+AT711&gt;0),COUNTIF(AU$6:AU710,"&gt;0")+1,0)</f>
        <v>0</v>
      </c>
    </row>
    <row r="712" spans="40:47">
      <c r="AN712" s="15">
        <v>20</v>
      </c>
      <c r="AO712" s="15">
        <v>2</v>
      </c>
      <c r="AP712" s="15">
        <v>11</v>
      </c>
      <c r="AQ712" s="17">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15">
        <f ca="1">COUNTIF(INDIRECT("H"&amp;(ROW()+12*(($AN712-1)*3+$AO712)-ROW())/12+5):INDIRECT("S"&amp;(ROW()+12*(($AN712-1)*3+$AO712)-ROW())/12+5),AQ712)</f>
        <v>0</v>
      </c>
      <c r="AS712" s="17">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15">
        <f ca="1">COUNTIF(INDIRECT("U"&amp;(ROW()+12*(($AN712-1)*3+$AO712)-ROW())/12+5):INDIRECT("AF"&amp;(ROW()+12*(($AN712-1)*3+$AO712)-ROW())/12+5),AS712)</f>
        <v>0</v>
      </c>
      <c r="AU712" s="15">
        <f ca="1">IF(AND(AQ712+AS712&gt;0,AR712+AT712&gt;0),COUNTIF(AU$6:AU711,"&gt;0")+1,0)</f>
        <v>0</v>
      </c>
    </row>
    <row r="713" spans="40:47">
      <c r="AN713" s="15">
        <v>20</v>
      </c>
      <c r="AO713" s="15">
        <v>2</v>
      </c>
      <c r="AP713" s="15">
        <v>12</v>
      </c>
      <c r="AQ713" s="17">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15">
        <f ca="1">COUNTIF(INDIRECT("H"&amp;(ROW()+12*(($AN713-1)*3+$AO713)-ROW())/12+5):INDIRECT("S"&amp;(ROW()+12*(($AN713-1)*3+$AO713)-ROW())/12+5),AQ713)</f>
        <v>0</v>
      </c>
      <c r="AS713" s="17">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15">
        <f ca="1">COUNTIF(INDIRECT("U"&amp;(ROW()+12*(($AN713-1)*3+$AO713)-ROW())/12+5):INDIRECT("AF"&amp;(ROW()+12*(($AN713-1)*3+$AO713)-ROW())/12+5),AS713)</f>
        <v>0</v>
      </c>
      <c r="AU713" s="15">
        <f ca="1">IF(AND(AQ713+AS713&gt;0,AR713+AT713&gt;0),COUNTIF(AU$6:AU712,"&gt;0")+1,0)</f>
        <v>0</v>
      </c>
    </row>
    <row r="714" spans="40:47">
      <c r="AN714" s="15">
        <v>20</v>
      </c>
      <c r="AO714" s="15">
        <v>3</v>
      </c>
      <c r="AP714" s="15">
        <v>1</v>
      </c>
      <c r="AQ714" s="17">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15">
        <f ca="1">COUNTIF(INDIRECT("H"&amp;(ROW()+12*(($AN714-1)*3+$AO714)-ROW())/12+5):INDIRECT("S"&amp;(ROW()+12*(($AN714-1)*3+$AO714)-ROW())/12+5),AQ714)</f>
        <v>0</v>
      </c>
      <c r="AS714" s="17">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15">
        <f ca="1">COUNTIF(INDIRECT("U"&amp;(ROW()+12*(($AN714-1)*3+$AO714)-ROW())/12+5):INDIRECT("AF"&amp;(ROW()+12*(($AN714-1)*3+$AO714)-ROW())/12+5),AS714)</f>
        <v>0</v>
      </c>
      <c r="AU714" s="15">
        <f ca="1">IF(AND(AQ714+AS714&gt;0,AR714+AT714&gt;0),COUNTIF(AU$6:AU713,"&gt;0")+1,0)</f>
        <v>0</v>
      </c>
    </row>
    <row r="715" spans="40:47">
      <c r="AN715" s="15">
        <v>20</v>
      </c>
      <c r="AO715" s="15">
        <v>3</v>
      </c>
      <c r="AP715" s="15">
        <v>2</v>
      </c>
      <c r="AQ715" s="17">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15">
        <f ca="1">COUNTIF(INDIRECT("H"&amp;(ROW()+12*(($AN715-1)*3+$AO715)-ROW())/12+5):INDIRECT("S"&amp;(ROW()+12*(($AN715-1)*3+$AO715)-ROW())/12+5),AQ715)</f>
        <v>0</v>
      </c>
      <c r="AS715" s="17">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15">
        <f ca="1">COUNTIF(INDIRECT("U"&amp;(ROW()+12*(($AN715-1)*3+$AO715)-ROW())/12+5):INDIRECT("AF"&amp;(ROW()+12*(($AN715-1)*3+$AO715)-ROW())/12+5),AS715)</f>
        <v>0</v>
      </c>
      <c r="AU715" s="15">
        <f ca="1">IF(AND(AQ715+AS715&gt;0,AR715+AT715&gt;0),COUNTIF(AU$6:AU714,"&gt;0")+1,0)</f>
        <v>0</v>
      </c>
    </row>
    <row r="716" spans="40:47">
      <c r="AN716" s="15">
        <v>20</v>
      </c>
      <c r="AO716" s="15">
        <v>3</v>
      </c>
      <c r="AP716" s="15">
        <v>3</v>
      </c>
      <c r="AQ716" s="17">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15">
        <f ca="1">COUNTIF(INDIRECT("H"&amp;(ROW()+12*(($AN716-1)*3+$AO716)-ROW())/12+5):INDIRECT("S"&amp;(ROW()+12*(($AN716-1)*3+$AO716)-ROW())/12+5),AQ716)</f>
        <v>0</v>
      </c>
      <c r="AS716" s="17">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15">
        <f ca="1">COUNTIF(INDIRECT("U"&amp;(ROW()+12*(($AN716-1)*3+$AO716)-ROW())/12+5):INDIRECT("AF"&amp;(ROW()+12*(($AN716-1)*3+$AO716)-ROW())/12+5),AS716)</f>
        <v>0</v>
      </c>
      <c r="AU716" s="15">
        <f ca="1">IF(AND(AQ716+AS716&gt;0,AR716+AT716&gt;0),COUNTIF(AU$6:AU715,"&gt;0")+1,0)</f>
        <v>0</v>
      </c>
    </row>
    <row r="717" spans="40:47">
      <c r="AN717" s="15">
        <v>20</v>
      </c>
      <c r="AO717" s="15">
        <v>3</v>
      </c>
      <c r="AP717" s="15">
        <v>4</v>
      </c>
      <c r="AQ717" s="17">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15">
        <f ca="1">COUNTIF(INDIRECT("H"&amp;(ROW()+12*(($AN717-1)*3+$AO717)-ROW())/12+5):INDIRECT("S"&amp;(ROW()+12*(($AN717-1)*3+$AO717)-ROW())/12+5),AQ717)</f>
        <v>0</v>
      </c>
      <c r="AS717" s="17">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15">
        <f ca="1">COUNTIF(INDIRECT("U"&amp;(ROW()+12*(($AN717-1)*3+$AO717)-ROW())/12+5):INDIRECT("AF"&amp;(ROW()+12*(($AN717-1)*3+$AO717)-ROW())/12+5),AS717)</f>
        <v>0</v>
      </c>
      <c r="AU717" s="15">
        <f ca="1">IF(AND(AQ717+AS717&gt;0,AR717+AT717&gt;0),COUNTIF(AU$6:AU716,"&gt;0")+1,0)</f>
        <v>0</v>
      </c>
    </row>
    <row r="718" spans="40:47">
      <c r="AN718" s="15">
        <v>20</v>
      </c>
      <c r="AO718" s="15">
        <v>3</v>
      </c>
      <c r="AP718" s="15">
        <v>5</v>
      </c>
      <c r="AQ718" s="17">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15">
        <f ca="1">COUNTIF(INDIRECT("H"&amp;(ROW()+12*(($AN718-1)*3+$AO718)-ROW())/12+5):INDIRECT("S"&amp;(ROW()+12*(($AN718-1)*3+$AO718)-ROW())/12+5),AQ718)</f>
        <v>0</v>
      </c>
      <c r="AS718" s="17">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15">
        <f ca="1">COUNTIF(INDIRECT("U"&amp;(ROW()+12*(($AN718-1)*3+$AO718)-ROW())/12+5):INDIRECT("AF"&amp;(ROW()+12*(($AN718-1)*3+$AO718)-ROW())/12+5),AS718)</f>
        <v>0</v>
      </c>
      <c r="AU718" s="15">
        <f ca="1">IF(AND(AQ718+AS718&gt;0,AR718+AT718&gt;0),COUNTIF(AU$6:AU717,"&gt;0")+1,0)</f>
        <v>0</v>
      </c>
    </row>
    <row r="719" spans="40:47">
      <c r="AN719" s="15">
        <v>20</v>
      </c>
      <c r="AO719" s="15">
        <v>3</v>
      </c>
      <c r="AP719" s="15">
        <v>6</v>
      </c>
      <c r="AQ719" s="17">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15">
        <f ca="1">COUNTIF(INDIRECT("H"&amp;(ROW()+12*(($AN719-1)*3+$AO719)-ROW())/12+5):INDIRECT("S"&amp;(ROW()+12*(($AN719-1)*3+$AO719)-ROW())/12+5),AQ719)</f>
        <v>0</v>
      </c>
      <c r="AS719" s="17">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15">
        <f ca="1">COUNTIF(INDIRECT("U"&amp;(ROW()+12*(($AN719-1)*3+$AO719)-ROW())/12+5):INDIRECT("AF"&amp;(ROW()+12*(($AN719-1)*3+$AO719)-ROW())/12+5),AS719)</f>
        <v>0</v>
      </c>
      <c r="AU719" s="15">
        <f ca="1">IF(AND(AQ719+AS719&gt;0,AR719+AT719&gt;0),COUNTIF(AU$6:AU718,"&gt;0")+1,0)</f>
        <v>0</v>
      </c>
    </row>
    <row r="720" spans="40:47">
      <c r="AN720" s="15">
        <v>20</v>
      </c>
      <c r="AO720" s="15">
        <v>3</v>
      </c>
      <c r="AP720" s="15">
        <v>7</v>
      </c>
      <c r="AQ720" s="17">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15">
        <f ca="1">COUNTIF(INDIRECT("H"&amp;(ROW()+12*(($AN720-1)*3+$AO720)-ROW())/12+5):INDIRECT("S"&amp;(ROW()+12*(($AN720-1)*3+$AO720)-ROW())/12+5),AQ720)</f>
        <v>0</v>
      </c>
      <c r="AS720" s="17">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15">
        <f ca="1">COUNTIF(INDIRECT("U"&amp;(ROW()+12*(($AN720-1)*3+$AO720)-ROW())/12+5):INDIRECT("AF"&amp;(ROW()+12*(($AN720-1)*3+$AO720)-ROW())/12+5),AS720)</f>
        <v>0</v>
      </c>
      <c r="AU720" s="15">
        <f ca="1">IF(AND(AQ720+AS720&gt;0,AR720+AT720&gt;0),COUNTIF(AU$6:AU719,"&gt;0")+1,0)</f>
        <v>0</v>
      </c>
    </row>
    <row r="721" spans="40:47">
      <c r="AN721" s="15">
        <v>20</v>
      </c>
      <c r="AO721" s="15">
        <v>3</v>
      </c>
      <c r="AP721" s="15">
        <v>8</v>
      </c>
      <c r="AQ721" s="17">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15">
        <f ca="1">COUNTIF(INDIRECT("H"&amp;(ROW()+12*(($AN721-1)*3+$AO721)-ROW())/12+5):INDIRECT("S"&amp;(ROW()+12*(($AN721-1)*3+$AO721)-ROW())/12+5),AQ721)</f>
        <v>0</v>
      </c>
      <c r="AS721" s="17">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15">
        <f ca="1">COUNTIF(INDIRECT("U"&amp;(ROW()+12*(($AN721-1)*3+$AO721)-ROW())/12+5):INDIRECT("AF"&amp;(ROW()+12*(($AN721-1)*3+$AO721)-ROW())/12+5),AS721)</f>
        <v>0</v>
      </c>
      <c r="AU721" s="15">
        <f ca="1">IF(AND(AQ721+AS721&gt;0,AR721+AT721&gt;0),COUNTIF(AU$6:AU720,"&gt;0")+1,0)</f>
        <v>0</v>
      </c>
    </row>
    <row r="722" spans="40:47">
      <c r="AN722" s="15">
        <v>20</v>
      </c>
      <c r="AO722" s="15">
        <v>3</v>
      </c>
      <c r="AP722" s="15">
        <v>9</v>
      </c>
      <c r="AQ722" s="17">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15">
        <f ca="1">COUNTIF(INDIRECT("H"&amp;(ROW()+12*(($AN722-1)*3+$AO722)-ROW())/12+5):INDIRECT("S"&amp;(ROW()+12*(($AN722-1)*3+$AO722)-ROW())/12+5),AQ722)</f>
        <v>0</v>
      </c>
      <c r="AS722" s="17">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15">
        <f ca="1">COUNTIF(INDIRECT("U"&amp;(ROW()+12*(($AN722-1)*3+$AO722)-ROW())/12+5):INDIRECT("AF"&amp;(ROW()+12*(($AN722-1)*3+$AO722)-ROW())/12+5),AS722)</f>
        <v>0</v>
      </c>
      <c r="AU722" s="15">
        <f ca="1">IF(AND(AQ722+AS722&gt;0,AR722+AT722&gt;0),COUNTIF(AU$6:AU721,"&gt;0")+1,0)</f>
        <v>0</v>
      </c>
    </row>
    <row r="723" spans="40:47">
      <c r="AN723" s="15">
        <v>20</v>
      </c>
      <c r="AO723" s="15">
        <v>3</v>
      </c>
      <c r="AP723" s="15">
        <v>10</v>
      </c>
      <c r="AQ723" s="17">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15">
        <f ca="1">COUNTIF(INDIRECT("H"&amp;(ROW()+12*(($AN723-1)*3+$AO723)-ROW())/12+5):INDIRECT("S"&amp;(ROW()+12*(($AN723-1)*3+$AO723)-ROW())/12+5),AQ723)</f>
        <v>0</v>
      </c>
      <c r="AS723" s="17">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15">
        <f ca="1">COUNTIF(INDIRECT("U"&amp;(ROW()+12*(($AN723-1)*3+$AO723)-ROW())/12+5):INDIRECT("AF"&amp;(ROW()+12*(($AN723-1)*3+$AO723)-ROW())/12+5),AS723)</f>
        <v>0</v>
      </c>
      <c r="AU723" s="15">
        <f ca="1">IF(AND(AQ723+AS723&gt;0,AR723+AT723&gt;0),COUNTIF(AU$6:AU722,"&gt;0")+1,0)</f>
        <v>0</v>
      </c>
    </row>
    <row r="724" spans="40:47">
      <c r="AN724" s="15">
        <v>20</v>
      </c>
      <c r="AO724" s="15">
        <v>3</v>
      </c>
      <c r="AP724" s="15">
        <v>11</v>
      </c>
      <c r="AQ724" s="17">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15">
        <f ca="1">COUNTIF(INDIRECT("H"&amp;(ROW()+12*(($AN724-1)*3+$AO724)-ROW())/12+5):INDIRECT("S"&amp;(ROW()+12*(($AN724-1)*3+$AO724)-ROW())/12+5),AQ724)</f>
        <v>0</v>
      </c>
      <c r="AS724" s="17">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15">
        <f ca="1">COUNTIF(INDIRECT("U"&amp;(ROW()+12*(($AN724-1)*3+$AO724)-ROW())/12+5):INDIRECT("AF"&amp;(ROW()+12*(($AN724-1)*3+$AO724)-ROW())/12+5),AS724)</f>
        <v>0</v>
      </c>
      <c r="AU724" s="15">
        <f ca="1">IF(AND(AQ724+AS724&gt;0,AR724+AT724&gt;0),COUNTIF(AU$6:AU723,"&gt;0")+1,0)</f>
        <v>0</v>
      </c>
    </row>
    <row r="725" spans="40:47">
      <c r="AN725" s="306">
        <v>20</v>
      </c>
      <c r="AO725" s="306">
        <v>3</v>
      </c>
      <c r="AP725" s="306">
        <v>12</v>
      </c>
      <c r="AQ725" s="31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306">
        <f ca="1">COUNTIF(INDIRECT("H"&amp;(ROW()+12*(($AN725-1)*3+$AO725)-ROW())/12+5):INDIRECT("S"&amp;(ROW()+12*(($AN725-1)*3+$AO725)-ROW())/12+5),AQ725)</f>
        <v>0</v>
      </c>
      <c r="AS725" s="313">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306">
        <f ca="1">COUNTIF(INDIRECT("U"&amp;(ROW()+12*(($AN725-1)*3+$AO725)-ROW())/12+5):INDIRECT("AF"&amp;(ROW()+12*(($AN725-1)*3+$AO725)-ROW())/12+5),AS725)</f>
        <v>0</v>
      </c>
      <c r="AU725" s="15">
        <f ca="1">IF(AND(AQ725+AS725&gt;0,AR725+AT725&gt;0),COUNTIF(AU$6:AU724,"&gt;0")+1,0)</f>
        <v>0</v>
      </c>
    </row>
    <row r="726" spans="40:47">
      <c r="AN726" s="15">
        <v>21</v>
      </c>
      <c r="AO726" s="15">
        <v>1</v>
      </c>
      <c r="AP726" s="15">
        <v>1</v>
      </c>
      <c r="AQ726" s="17">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15">
        <f ca="1">COUNTIF(INDIRECT("H"&amp;(ROW()+12*(($AN726-1)*3+$AO726)-ROW())/12+5):INDIRECT("S"&amp;(ROW()+12*(($AN726-1)*3+$AO726)-ROW())/12+5),AQ726)</f>
        <v>0</v>
      </c>
      <c r="AS726" s="17">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15">
        <f ca="1">COUNTIF(INDIRECT("U"&amp;(ROW()+12*(($AN726-1)*3+$AO726)-ROW())/12+5):INDIRECT("AF"&amp;(ROW()+12*(($AN726-1)*3+$AO726)-ROW())/12+5),AS726)</f>
        <v>0</v>
      </c>
      <c r="AU726" s="15">
        <f ca="1">IF(AND(AQ726+AS726&gt;0,AR726+AT726&gt;0),COUNTIF(AU$6:AU725,"&gt;0")+1,0)</f>
        <v>0</v>
      </c>
    </row>
    <row r="727" spans="40:47">
      <c r="AN727" s="15">
        <v>21</v>
      </c>
      <c r="AO727" s="15">
        <v>1</v>
      </c>
      <c r="AP727" s="15">
        <v>2</v>
      </c>
      <c r="AQ727" s="17">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15">
        <f ca="1">COUNTIF(INDIRECT("H"&amp;(ROW()+12*(($AN727-1)*3+$AO727)-ROW())/12+5):INDIRECT("S"&amp;(ROW()+12*(($AN727-1)*3+$AO727)-ROW())/12+5),AQ727)</f>
        <v>0</v>
      </c>
      <c r="AS727" s="17">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15">
        <f ca="1">COUNTIF(INDIRECT("U"&amp;(ROW()+12*(($AN727-1)*3+$AO727)-ROW())/12+5):INDIRECT("AF"&amp;(ROW()+12*(($AN727-1)*3+$AO727)-ROW())/12+5),AS727)</f>
        <v>0</v>
      </c>
      <c r="AU727" s="15">
        <f ca="1">IF(AND(AQ727+AS727&gt;0,AR727+AT727&gt;0),COUNTIF(AU$6:AU726,"&gt;0")+1,0)</f>
        <v>0</v>
      </c>
    </row>
    <row r="728" spans="40:47">
      <c r="AN728" s="15">
        <v>21</v>
      </c>
      <c r="AO728" s="15">
        <v>1</v>
      </c>
      <c r="AP728" s="15">
        <v>3</v>
      </c>
      <c r="AQ728" s="17">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15">
        <f ca="1">COUNTIF(INDIRECT("H"&amp;(ROW()+12*(($AN728-1)*3+$AO728)-ROW())/12+5):INDIRECT("S"&amp;(ROW()+12*(($AN728-1)*3+$AO728)-ROW())/12+5),AQ728)</f>
        <v>0</v>
      </c>
      <c r="AS728" s="17">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15">
        <f ca="1">COUNTIF(INDIRECT("U"&amp;(ROW()+12*(($AN728-1)*3+$AO728)-ROW())/12+5):INDIRECT("AF"&amp;(ROW()+12*(($AN728-1)*3+$AO728)-ROW())/12+5),AS728)</f>
        <v>0</v>
      </c>
      <c r="AU728" s="15">
        <f ca="1">IF(AND(AQ728+AS728&gt;0,AR728+AT728&gt;0),COUNTIF(AU$6:AU727,"&gt;0")+1,0)</f>
        <v>0</v>
      </c>
    </row>
    <row r="729" spans="40:47">
      <c r="AN729" s="15">
        <v>21</v>
      </c>
      <c r="AO729" s="15">
        <v>1</v>
      </c>
      <c r="AP729" s="15">
        <v>4</v>
      </c>
      <c r="AQ729" s="17">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15">
        <f ca="1">COUNTIF(INDIRECT("H"&amp;(ROW()+12*(($AN729-1)*3+$AO729)-ROW())/12+5):INDIRECT("S"&amp;(ROW()+12*(($AN729-1)*3+$AO729)-ROW())/12+5),AQ729)</f>
        <v>0</v>
      </c>
      <c r="AS729" s="17">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15">
        <f ca="1">COUNTIF(INDIRECT("U"&amp;(ROW()+12*(($AN729-1)*3+$AO729)-ROW())/12+5):INDIRECT("AF"&amp;(ROW()+12*(($AN729-1)*3+$AO729)-ROW())/12+5),AS729)</f>
        <v>0</v>
      </c>
      <c r="AU729" s="15">
        <f ca="1">IF(AND(AQ729+AS729&gt;0,AR729+AT729&gt;0),COUNTIF(AU$6:AU728,"&gt;0")+1,0)</f>
        <v>0</v>
      </c>
    </row>
    <row r="730" spans="40:47">
      <c r="AN730" s="15">
        <v>21</v>
      </c>
      <c r="AO730" s="15">
        <v>1</v>
      </c>
      <c r="AP730" s="15">
        <v>5</v>
      </c>
      <c r="AQ730" s="17">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15">
        <f ca="1">COUNTIF(INDIRECT("H"&amp;(ROW()+12*(($AN730-1)*3+$AO730)-ROW())/12+5):INDIRECT("S"&amp;(ROW()+12*(($AN730-1)*3+$AO730)-ROW())/12+5),AQ730)</f>
        <v>0</v>
      </c>
      <c r="AS730" s="17">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15">
        <f ca="1">COUNTIF(INDIRECT("U"&amp;(ROW()+12*(($AN730-1)*3+$AO730)-ROW())/12+5):INDIRECT("AF"&amp;(ROW()+12*(($AN730-1)*3+$AO730)-ROW())/12+5),AS730)</f>
        <v>0</v>
      </c>
      <c r="AU730" s="15">
        <f ca="1">IF(AND(AQ730+AS730&gt;0,AR730+AT730&gt;0),COUNTIF(AU$6:AU729,"&gt;0")+1,0)</f>
        <v>0</v>
      </c>
    </row>
    <row r="731" spans="40:47">
      <c r="AN731" s="15">
        <v>21</v>
      </c>
      <c r="AO731" s="15">
        <v>1</v>
      </c>
      <c r="AP731" s="15">
        <v>6</v>
      </c>
      <c r="AQ731" s="17">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15">
        <f ca="1">COUNTIF(INDIRECT("H"&amp;(ROW()+12*(($AN731-1)*3+$AO731)-ROW())/12+5):INDIRECT("S"&amp;(ROW()+12*(($AN731-1)*3+$AO731)-ROW())/12+5),AQ731)</f>
        <v>0</v>
      </c>
      <c r="AS731" s="17">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15">
        <f ca="1">COUNTIF(INDIRECT("U"&amp;(ROW()+12*(($AN731-1)*3+$AO731)-ROW())/12+5):INDIRECT("AF"&amp;(ROW()+12*(($AN731-1)*3+$AO731)-ROW())/12+5),AS731)</f>
        <v>0</v>
      </c>
      <c r="AU731" s="15">
        <f ca="1">IF(AND(AQ731+AS731&gt;0,AR731+AT731&gt;0),COUNTIF(AU$6:AU730,"&gt;0")+1,0)</f>
        <v>0</v>
      </c>
    </row>
    <row r="732" spans="40:47">
      <c r="AN732" s="15">
        <v>21</v>
      </c>
      <c r="AO732" s="15">
        <v>1</v>
      </c>
      <c r="AP732" s="15">
        <v>7</v>
      </c>
      <c r="AQ732" s="17">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15">
        <f ca="1">COUNTIF(INDIRECT("H"&amp;(ROW()+12*(($AN732-1)*3+$AO732)-ROW())/12+5):INDIRECT("S"&amp;(ROW()+12*(($AN732-1)*3+$AO732)-ROW())/12+5),AQ732)</f>
        <v>0</v>
      </c>
      <c r="AS732" s="17">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15">
        <f ca="1">COUNTIF(INDIRECT("U"&amp;(ROW()+12*(($AN732-1)*3+$AO732)-ROW())/12+5):INDIRECT("AF"&amp;(ROW()+12*(($AN732-1)*3+$AO732)-ROW())/12+5),AS732)</f>
        <v>0</v>
      </c>
      <c r="AU732" s="15">
        <f ca="1">IF(AND(AQ732+AS732&gt;0,AR732+AT732&gt;0),COUNTIF(AU$6:AU731,"&gt;0")+1,0)</f>
        <v>0</v>
      </c>
    </row>
    <row r="733" spans="40:47">
      <c r="AN733" s="15">
        <v>21</v>
      </c>
      <c r="AO733" s="15">
        <v>1</v>
      </c>
      <c r="AP733" s="15">
        <v>8</v>
      </c>
      <c r="AQ733" s="17">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15">
        <f ca="1">COUNTIF(INDIRECT("H"&amp;(ROW()+12*(($AN733-1)*3+$AO733)-ROW())/12+5):INDIRECT("S"&amp;(ROW()+12*(($AN733-1)*3+$AO733)-ROW())/12+5),AQ733)</f>
        <v>0</v>
      </c>
      <c r="AS733" s="17">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15">
        <f ca="1">COUNTIF(INDIRECT("U"&amp;(ROW()+12*(($AN733-1)*3+$AO733)-ROW())/12+5):INDIRECT("AF"&amp;(ROW()+12*(($AN733-1)*3+$AO733)-ROW())/12+5),AS733)</f>
        <v>0</v>
      </c>
      <c r="AU733" s="15">
        <f ca="1">IF(AND(AQ733+AS733&gt;0,AR733+AT733&gt;0),COUNTIF(AU$6:AU732,"&gt;0")+1,0)</f>
        <v>0</v>
      </c>
    </row>
    <row r="734" spans="40:47">
      <c r="AN734" s="15">
        <v>21</v>
      </c>
      <c r="AO734" s="15">
        <v>1</v>
      </c>
      <c r="AP734" s="15">
        <v>9</v>
      </c>
      <c r="AQ734" s="17">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15">
        <f ca="1">COUNTIF(INDIRECT("H"&amp;(ROW()+12*(($AN734-1)*3+$AO734)-ROW())/12+5):INDIRECT("S"&amp;(ROW()+12*(($AN734-1)*3+$AO734)-ROW())/12+5),AQ734)</f>
        <v>0</v>
      </c>
      <c r="AS734" s="17">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15">
        <f ca="1">COUNTIF(INDIRECT("U"&amp;(ROW()+12*(($AN734-1)*3+$AO734)-ROW())/12+5):INDIRECT("AF"&amp;(ROW()+12*(($AN734-1)*3+$AO734)-ROW())/12+5),AS734)</f>
        <v>0</v>
      </c>
      <c r="AU734" s="15">
        <f ca="1">IF(AND(AQ734+AS734&gt;0,AR734+AT734&gt;0),COUNTIF(AU$6:AU733,"&gt;0")+1,0)</f>
        <v>0</v>
      </c>
    </row>
    <row r="735" spans="40:47">
      <c r="AN735" s="15">
        <v>21</v>
      </c>
      <c r="AO735" s="15">
        <v>1</v>
      </c>
      <c r="AP735" s="15">
        <v>10</v>
      </c>
      <c r="AQ735" s="17">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15">
        <f ca="1">COUNTIF(INDIRECT("H"&amp;(ROW()+12*(($AN735-1)*3+$AO735)-ROW())/12+5):INDIRECT("S"&amp;(ROW()+12*(($AN735-1)*3+$AO735)-ROW())/12+5),AQ735)</f>
        <v>0</v>
      </c>
      <c r="AS735" s="17">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15">
        <f ca="1">COUNTIF(INDIRECT("U"&amp;(ROW()+12*(($AN735-1)*3+$AO735)-ROW())/12+5):INDIRECT("AF"&amp;(ROW()+12*(($AN735-1)*3+$AO735)-ROW())/12+5),AS735)</f>
        <v>0</v>
      </c>
      <c r="AU735" s="15">
        <f ca="1">IF(AND(AQ735+AS735&gt;0,AR735+AT735&gt;0),COUNTIF(AU$6:AU734,"&gt;0")+1,0)</f>
        <v>0</v>
      </c>
    </row>
    <row r="736" spans="40:47">
      <c r="AN736" s="15">
        <v>21</v>
      </c>
      <c r="AO736" s="15">
        <v>1</v>
      </c>
      <c r="AP736" s="15">
        <v>11</v>
      </c>
      <c r="AQ736" s="17">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15">
        <f ca="1">COUNTIF(INDIRECT("H"&amp;(ROW()+12*(($AN736-1)*3+$AO736)-ROW())/12+5):INDIRECT("S"&amp;(ROW()+12*(($AN736-1)*3+$AO736)-ROW())/12+5),AQ736)</f>
        <v>0</v>
      </c>
      <c r="AS736" s="17">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15">
        <f ca="1">COUNTIF(INDIRECT("U"&amp;(ROW()+12*(($AN736-1)*3+$AO736)-ROW())/12+5):INDIRECT("AF"&amp;(ROW()+12*(($AN736-1)*3+$AO736)-ROW())/12+5),AS736)</f>
        <v>0</v>
      </c>
      <c r="AU736" s="15">
        <f ca="1">IF(AND(AQ736+AS736&gt;0,AR736+AT736&gt;0),COUNTIF(AU$6:AU735,"&gt;0")+1,0)</f>
        <v>0</v>
      </c>
    </row>
    <row r="737" spans="40:47">
      <c r="AN737" s="15">
        <v>21</v>
      </c>
      <c r="AO737" s="15">
        <v>1</v>
      </c>
      <c r="AP737" s="15">
        <v>12</v>
      </c>
      <c r="AQ737" s="17">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15">
        <f ca="1">COUNTIF(INDIRECT("H"&amp;(ROW()+12*(($AN737-1)*3+$AO737)-ROW())/12+5):INDIRECT("S"&amp;(ROW()+12*(($AN737-1)*3+$AO737)-ROW())/12+5),AQ737)</f>
        <v>0</v>
      </c>
      <c r="AS737" s="17">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15">
        <f ca="1">COUNTIF(INDIRECT("U"&amp;(ROW()+12*(($AN737-1)*3+$AO737)-ROW())/12+5):INDIRECT("AF"&amp;(ROW()+12*(($AN737-1)*3+$AO737)-ROW())/12+5),AS737)</f>
        <v>0</v>
      </c>
      <c r="AU737" s="15">
        <f ca="1">IF(AND(AQ737+AS737&gt;0,AR737+AT737&gt;0),COUNTIF(AU$6:AU736,"&gt;0")+1,0)</f>
        <v>0</v>
      </c>
    </row>
    <row r="738" spans="40:47">
      <c r="AN738" s="15">
        <v>21</v>
      </c>
      <c r="AO738" s="15">
        <v>2</v>
      </c>
      <c r="AP738" s="15">
        <v>1</v>
      </c>
      <c r="AQ738" s="17">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15">
        <f ca="1">COUNTIF(INDIRECT("H"&amp;(ROW()+12*(($AN738-1)*3+$AO738)-ROW())/12+5):INDIRECT("S"&amp;(ROW()+12*(($AN738-1)*3+$AO738)-ROW())/12+5),AQ738)</f>
        <v>0</v>
      </c>
      <c r="AS738" s="17">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15">
        <f ca="1">COUNTIF(INDIRECT("U"&amp;(ROW()+12*(($AN738-1)*3+$AO738)-ROW())/12+5):INDIRECT("AF"&amp;(ROW()+12*(($AN738-1)*3+$AO738)-ROW())/12+5),AS738)</f>
        <v>0</v>
      </c>
      <c r="AU738" s="15">
        <f ca="1">IF(AND(AQ738+AS738&gt;0,AR738+AT738&gt;0),COUNTIF(AU$6:AU737,"&gt;0")+1,0)</f>
        <v>0</v>
      </c>
    </row>
    <row r="739" spans="40:47">
      <c r="AN739" s="15">
        <v>21</v>
      </c>
      <c r="AO739" s="15">
        <v>2</v>
      </c>
      <c r="AP739" s="15">
        <v>2</v>
      </c>
      <c r="AQ739" s="17">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15">
        <f ca="1">COUNTIF(INDIRECT("H"&amp;(ROW()+12*(($AN739-1)*3+$AO739)-ROW())/12+5):INDIRECT("S"&amp;(ROW()+12*(($AN739-1)*3+$AO739)-ROW())/12+5),AQ739)</f>
        <v>0</v>
      </c>
      <c r="AS739" s="17">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15">
        <f ca="1">COUNTIF(INDIRECT("U"&amp;(ROW()+12*(($AN739-1)*3+$AO739)-ROW())/12+5):INDIRECT("AF"&amp;(ROW()+12*(($AN739-1)*3+$AO739)-ROW())/12+5),AS739)</f>
        <v>0</v>
      </c>
      <c r="AU739" s="15">
        <f ca="1">IF(AND(AQ739+AS739&gt;0,AR739+AT739&gt;0),COUNTIF(AU$6:AU738,"&gt;0")+1,0)</f>
        <v>0</v>
      </c>
    </row>
    <row r="740" spans="40:47">
      <c r="AN740" s="15">
        <v>21</v>
      </c>
      <c r="AO740" s="15">
        <v>2</v>
      </c>
      <c r="AP740" s="15">
        <v>3</v>
      </c>
      <c r="AQ740" s="17">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15">
        <f ca="1">COUNTIF(INDIRECT("H"&amp;(ROW()+12*(($AN740-1)*3+$AO740)-ROW())/12+5):INDIRECT("S"&amp;(ROW()+12*(($AN740-1)*3+$AO740)-ROW())/12+5),AQ740)</f>
        <v>0</v>
      </c>
      <c r="AS740" s="17">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15">
        <f ca="1">COUNTIF(INDIRECT("U"&amp;(ROW()+12*(($AN740-1)*3+$AO740)-ROW())/12+5):INDIRECT("AF"&amp;(ROW()+12*(($AN740-1)*3+$AO740)-ROW())/12+5),AS740)</f>
        <v>0</v>
      </c>
      <c r="AU740" s="15">
        <f ca="1">IF(AND(AQ740+AS740&gt;0,AR740+AT740&gt;0),COUNTIF(AU$6:AU739,"&gt;0")+1,0)</f>
        <v>0</v>
      </c>
    </row>
    <row r="741" spans="40:47">
      <c r="AN741" s="15">
        <v>21</v>
      </c>
      <c r="AO741" s="15">
        <v>2</v>
      </c>
      <c r="AP741" s="15">
        <v>4</v>
      </c>
      <c r="AQ741" s="17">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15">
        <f ca="1">COUNTIF(INDIRECT("H"&amp;(ROW()+12*(($AN741-1)*3+$AO741)-ROW())/12+5):INDIRECT("S"&amp;(ROW()+12*(($AN741-1)*3+$AO741)-ROW())/12+5),AQ741)</f>
        <v>0</v>
      </c>
      <c r="AS741" s="17">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15">
        <f ca="1">COUNTIF(INDIRECT("U"&amp;(ROW()+12*(($AN741-1)*3+$AO741)-ROW())/12+5):INDIRECT("AF"&amp;(ROW()+12*(($AN741-1)*3+$AO741)-ROW())/12+5),AS741)</f>
        <v>0</v>
      </c>
      <c r="AU741" s="15">
        <f ca="1">IF(AND(AQ741+AS741&gt;0,AR741+AT741&gt;0),COUNTIF(AU$6:AU740,"&gt;0")+1,0)</f>
        <v>0</v>
      </c>
    </row>
    <row r="742" spans="40:47">
      <c r="AN742" s="15">
        <v>21</v>
      </c>
      <c r="AO742" s="15">
        <v>2</v>
      </c>
      <c r="AP742" s="15">
        <v>5</v>
      </c>
      <c r="AQ742" s="17">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15">
        <f ca="1">COUNTIF(INDIRECT("H"&amp;(ROW()+12*(($AN742-1)*3+$AO742)-ROW())/12+5):INDIRECT("S"&amp;(ROW()+12*(($AN742-1)*3+$AO742)-ROW())/12+5),AQ742)</f>
        <v>0</v>
      </c>
      <c r="AS742" s="17">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15">
        <f ca="1">COUNTIF(INDIRECT("U"&amp;(ROW()+12*(($AN742-1)*3+$AO742)-ROW())/12+5):INDIRECT("AF"&amp;(ROW()+12*(($AN742-1)*3+$AO742)-ROW())/12+5),AS742)</f>
        <v>0</v>
      </c>
      <c r="AU742" s="15">
        <f ca="1">IF(AND(AQ742+AS742&gt;0,AR742+AT742&gt;0),COUNTIF(AU$6:AU741,"&gt;0")+1,0)</f>
        <v>0</v>
      </c>
    </row>
    <row r="743" spans="40:47">
      <c r="AN743" s="15">
        <v>21</v>
      </c>
      <c r="AO743" s="15">
        <v>2</v>
      </c>
      <c r="AP743" s="15">
        <v>6</v>
      </c>
      <c r="AQ743" s="17">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15">
        <f ca="1">COUNTIF(INDIRECT("H"&amp;(ROW()+12*(($AN743-1)*3+$AO743)-ROW())/12+5):INDIRECT("S"&amp;(ROW()+12*(($AN743-1)*3+$AO743)-ROW())/12+5),AQ743)</f>
        <v>0</v>
      </c>
      <c r="AS743" s="17">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15">
        <f ca="1">COUNTIF(INDIRECT("U"&amp;(ROW()+12*(($AN743-1)*3+$AO743)-ROW())/12+5):INDIRECT("AF"&amp;(ROW()+12*(($AN743-1)*3+$AO743)-ROW())/12+5),AS743)</f>
        <v>0</v>
      </c>
      <c r="AU743" s="15">
        <f ca="1">IF(AND(AQ743+AS743&gt;0,AR743+AT743&gt;0),COUNTIF(AU$6:AU742,"&gt;0")+1,0)</f>
        <v>0</v>
      </c>
    </row>
    <row r="744" spans="40:47">
      <c r="AN744" s="15">
        <v>21</v>
      </c>
      <c r="AO744" s="15">
        <v>2</v>
      </c>
      <c r="AP744" s="15">
        <v>7</v>
      </c>
      <c r="AQ744" s="17">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15">
        <f ca="1">COUNTIF(INDIRECT("H"&amp;(ROW()+12*(($AN744-1)*3+$AO744)-ROW())/12+5):INDIRECT("S"&amp;(ROW()+12*(($AN744-1)*3+$AO744)-ROW())/12+5),AQ744)</f>
        <v>0</v>
      </c>
      <c r="AS744" s="17">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15">
        <f ca="1">COUNTIF(INDIRECT("U"&amp;(ROW()+12*(($AN744-1)*3+$AO744)-ROW())/12+5):INDIRECT("AF"&amp;(ROW()+12*(($AN744-1)*3+$AO744)-ROW())/12+5),AS744)</f>
        <v>0</v>
      </c>
      <c r="AU744" s="15">
        <f ca="1">IF(AND(AQ744+AS744&gt;0,AR744+AT744&gt;0),COUNTIF(AU$6:AU743,"&gt;0")+1,0)</f>
        <v>0</v>
      </c>
    </row>
    <row r="745" spans="40:47">
      <c r="AN745" s="15">
        <v>21</v>
      </c>
      <c r="AO745" s="15">
        <v>2</v>
      </c>
      <c r="AP745" s="15">
        <v>8</v>
      </c>
      <c r="AQ745" s="17">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15">
        <f ca="1">COUNTIF(INDIRECT("H"&amp;(ROW()+12*(($AN745-1)*3+$AO745)-ROW())/12+5):INDIRECT("S"&amp;(ROW()+12*(($AN745-1)*3+$AO745)-ROW())/12+5),AQ745)</f>
        <v>0</v>
      </c>
      <c r="AS745" s="17">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15">
        <f ca="1">COUNTIF(INDIRECT("U"&amp;(ROW()+12*(($AN745-1)*3+$AO745)-ROW())/12+5):INDIRECT("AF"&amp;(ROW()+12*(($AN745-1)*3+$AO745)-ROW())/12+5),AS745)</f>
        <v>0</v>
      </c>
      <c r="AU745" s="15">
        <f ca="1">IF(AND(AQ745+AS745&gt;0,AR745+AT745&gt;0),COUNTIF(AU$6:AU744,"&gt;0")+1,0)</f>
        <v>0</v>
      </c>
    </row>
    <row r="746" spans="40:47">
      <c r="AN746" s="15">
        <v>21</v>
      </c>
      <c r="AO746" s="15">
        <v>2</v>
      </c>
      <c r="AP746" s="15">
        <v>9</v>
      </c>
      <c r="AQ746" s="17">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15">
        <f ca="1">COUNTIF(INDIRECT("H"&amp;(ROW()+12*(($AN746-1)*3+$AO746)-ROW())/12+5):INDIRECT("S"&amp;(ROW()+12*(($AN746-1)*3+$AO746)-ROW())/12+5),AQ746)</f>
        <v>0</v>
      </c>
      <c r="AS746" s="17">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15">
        <f ca="1">COUNTIF(INDIRECT("U"&amp;(ROW()+12*(($AN746-1)*3+$AO746)-ROW())/12+5):INDIRECT("AF"&amp;(ROW()+12*(($AN746-1)*3+$AO746)-ROW())/12+5),AS746)</f>
        <v>0</v>
      </c>
      <c r="AU746" s="15">
        <f ca="1">IF(AND(AQ746+AS746&gt;0,AR746+AT746&gt;0),COUNTIF(AU$6:AU745,"&gt;0")+1,0)</f>
        <v>0</v>
      </c>
    </row>
    <row r="747" spans="40:47">
      <c r="AN747" s="15">
        <v>21</v>
      </c>
      <c r="AO747" s="15">
        <v>2</v>
      </c>
      <c r="AP747" s="15">
        <v>10</v>
      </c>
      <c r="AQ747" s="17">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15">
        <f ca="1">COUNTIF(INDIRECT("H"&amp;(ROW()+12*(($AN747-1)*3+$AO747)-ROW())/12+5):INDIRECT("S"&amp;(ROW()+12*(($AN747-1)*3+$AO747)-ROW())/12+5),AQ747)</f>
        <v>0</v>
      </c>
      <c r="AS747" s="17">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15">
        <f ca="1">COUNTIF(INDIRECT("U"&amp;(ROW()+12*(($AN747-1)*3+$AO747)-ROW())/12+5):INDIRECT("AF"&amp;(ROW()+12*(($AN747-1)*3+$AO747)-ROW())/12+5),AS747)</f>
        <v>0</v>
      </c>
      <c r="AU747" s="15">
        <f ca="1">IF(AND(AQ747+AS747&gt;0,AR747+AT747&gt;0),COUNTIF(AU$6:AU746,"&gt;0")+1,0)</f>
        <v>0</v>
      </c>
    </row>
    <row r="748" spans="40:47">
      <c r="AN748" s="15">
        <v>21</v>
      </c>
      <c r="AO748" s="15">
        <v>2</v>
      </c>
      <c r="AP748" s="15">
        <v>11</v>
      </c>
      <c r="AQ748" s="17">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15">
        <f ca="1">COUNTIF(INDIRECT("H"&amp;(ROW()+12*(($AN748-1)*3+$AO748)-ROW())/12+5):INDIRECT("S"&amp;(ROW()+12*(($AN748-1)*3+$AO748)-ROW())/12+5),AQ748)</f>
        <v>0</v>
      </c>
      <c r="AS748" s="17">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15">
        <f ca="1">COUNTIF(INDIRECT("U"&amp;(ROW()+12*(($AN748-1)*3+$AO748)-ROW())/12+5):INDIRECT("AF"&amp;(ROW()+12*(($AN748-1)*3+$AO748)-ROW())/12+5),AS748)</f>
        <v>0</v>
      </c>
      <c r="AU748" s="15">
        <f ca="1">IF(AND(AQ748+AS748&gt;0,AR748+AT748&gt;0),COUNTIF(AU$6:AU747,"&gt;0")+1,0)</f>
        <v>0</v>
      </c>
    </row>
    <row r="749" spans="40:47">
      <c r="AN749" s="15">
        <v>21</v>
      </c>
      <c r="AO749" s="15">
        <v>2</v>
      </c>
      <c r="AP749" s="15">
        <v>12</v>
      </c>
      <c r="AQ749" s="17">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15">
        <f ca="1">COUNTIF(INDIRECT("H"&amp;(ROW()+12*(($AN749-1)*3+$AO749)-ROW())/12+5):INDIRECT("S"&amp;(ROW()+12*(($AN749-1)*3+$AO749)-ROW())/12+5),AQ749)</f>
        <v>0</v>
      </c>
      <c r="AS749" s="17">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15">
        <f ca="1">COUNTIF(INDIRECT("U"&amp;(ROW()+12*(($AN749-1)*3+$AO749)-ROW())/12+5):INDIRECT("AF"&amp;(ROW()+12*(($AN749-1)*3+$AO749)-ROW())/12+5),AS749)</f>
        <v>0</v>
      </c>
      <c r="AU749" s="15">
        <f ca="1">IF(AND(AQ749+AS749&gt;0,AR749+AT749&gt;0),COUNTIF(AU$6:AU748,"&gt;0")+1,0)</f>
        <v>0</v>
      </c>
    </row>
    <row r="750" spans="40:47">
      <c r="AN750" s="15">
        <v>21</v>
      </c>
      <c r="AO750" s="15">
        <v>3</v>
      </c>
      <c r="AP750" s="15">
        <v>1</v>
      </c>
      <c r="AQ750" s="17">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15">
        <f ca="1">COUNTIF(INDIRECT("H"&amp;(ROW()+12*(($AN750-1)*3+$AO750)-ROW())/12+5):INDIRECT("S"&amp;(ROW()+12*(($AN750-1)*3+$AO750)-ROW())/12+5),AQ750)</f>
        <v>0</v>
      </c>
      <c r="AS750" s="17">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15">
        <f ca="1">COUNTIF(INDIRECT("U"&amp;(ROW()+12*(($AN750-1)*3+$AO750)-ROW())/12+5):INDIRECT("AF"&amp;(ROW()+12*(($AN750-1)*3+$AO750)-ROW())/12+5),AS750)</f>
        <v>0</v>
      </c>
      <c r="AU750" s="15">
        <f ca="1">IF(AND(AQ750+AS750&gt;0,AR750+AT750&gt;0),COUNTIF(AU$6:AU749,"&gt;0")+1,0)</f>
        <v>0</v>
      </c>
    </row>
    <row r="751" spans="40:47">
      <c r="AN751" s="15">
        <v>21</v>
      </c>
      <c r="AO751" s="15">
        <v>3</v>
      </c>
      <c r="AP751" s="15">
        <v>2</v>
      </c>
      <c r="AQ751" s="17">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15">
        <f ca="1">COUNTIF(INDIRECT("H"&amp;(ROW()+12*(($AN751-1)*3+$AO751)-ROW())/12+5):INDIRECT("S"&amp;(ROW()+12*(($AN751-1)*3+$AO751)-ROW())/12+5),AQ751)</f>
        <v>0</v>
      </c>
      <c r="AS751" s="17">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15">
        <f ca="1">COUNTIF(INDIRECT("U"&amp;(ROW()+12*(($AN751-1)*3+$AO751)-ROW())/12+5):INDIRECT("AF"&amp;(ROW()+12*(($AN751-1)*3+$AO751)-ROW())/12+5),AS751)</f>
        <v>0</v>
      </c>
      <c r="AU751" s="15">
        <f ca="1">IF(AND(AQ751+AS751&gt;0,AR751+AT751&gt;0),COUNTIF(AU$6:AU750,"&gt;0")+1,0)</f>
        <v>0</v>
      </c>
    </row>
    <row r="752" spans="40:47">
      <c r="AN752" s="15">
        <v>21</v>
      </c>
      <c r="AO752" s="15">
        <v>3</v>
      </c>
      <c r="AP752" s="15">
        <v>3</v>
      </c>
      <c r="AQ752" s="17">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15">
        <f ca="1">COUNTIF(INDIRECT("H"&amp;(ROW()+12*(($AN752-1)*3+$AO752)-ROW())/12+5):INDIRECT("S"&amp;(ROW()+12*(($AN752-1)*3+$AO752)-ROW())/12+5),AQ752)</f>
        <v>0</v>
      </c>
      <c r="AS752" s="17">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15">
        <f ca="1">COUNTIF(INDIRECT("U"&amp;(ROW()+12*(($AN752-1)*3+$AO752)-ROW())/12+5):INDIRECT("AF"&amp;(ROW()+12*(($AN752-1)*3+$AO752)-ROW())/12+5),AS752)</f>
        <v>0</v>
      </c>
      <c r="AU752" s="15">
        <f ca="1">IF(AND(AQ752+AS752&gt;0,AR752+AT752&gt;0),COUNTIF(AU$6:AU751,"&gt;0")+1,0)</f>
        <v>0</v>
      </c>
    </row>
    <row r="753" spans="40:47">
      <c r="AN753" s="15">
        <v>21</v>
      </c>
      <c r="AO753" s="15">
        <v>3</v>
      </c>
      <c r="AP753" s="15">
        <v>4</v>
      </c>
      <c r="AQ753" s="17">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15">
        <f ca="1">COUNTIF(INDIRECT("H"&amp;(ROW()+12*(($AN753-1)*3+$AO753)-ROW())/12+5):INDIRECT("S"&amp;(ROW()+12*(($AN753-1)*3+$AO753)-ROW())/12+5),AQ753)</f>
        <v>0</v>
      </c>
      <c r="AS753" s="17">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15">
        <f ca="1">COUNTIF(INDIRECT("U"&amp;(ROW()+12*(($AN753-1)*3+$AO753)-ROW())/12+5):INDIRECT("AF"&amp;(ROW()+12*(($AN753-1)*3+$AO753)-ROW())/12+5),AS753)</f>
        <v>0</v>
      </c>
      <c r="AU753" s="15">
        <f ca="1">IF(AND(AQ753+AS753&gt;0,AR753+AT753&gt;0),COUNTIF(AU$6:AU752,"&gt;0")+1,0)</f>
        <v>0</v>
      </c>
    </row>
    <row r="754" spans="40:47">
      <c r="AN754" s="15">
        <v>21</v>
      </c>
      <c r="AO754" s="15">
        <v>3</v>
      </c>
      <c r="AP754" s="15">
        <v>5</v>
      </c>
      <c r="AQ754" s="17">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15">
        <f ca="1">COUNTIF(INDIRECT("H"&amp;(ROW()+12*(($AN754-1)*3+$AO754)-ROW())/12+5):INDIRECT("S"&amp;(ROW()+12*(($AN754-1)*3+$AO754)-ROW())/12+5),AQ754)</f>
        <v>0</v>
      </c>
      <c r="AS754" s="17">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15">
        <f ca="1">COUNTIF(INDIRECT("U"&amp;(ROW()+12*(($AN754-1)*3+$AO754)-ROW())/12+5):INDIRECT("AF"&amp;(ROW()+12*(($AN754-1)*3+$AO754)-ROW())/12+5),AS754)</f>
        <v>0</v>
      </c>
      <c r="AU754" s="15">
        <f ca="1">IF(AND(AQ754+AS754&gt;0,AR754+AT754&gt;0),COUNTIF(AU$6:AU753,"&gt;0")+1,0)</f>
        <v>0</v>
      </c>
    </row>
    <row r="755" spans="40:47">
      <c r="AN755" s="15">
        <v>21</v>
      </c>
      <c r="AO755" s="15">
        <v>3</v>
      </c>
      <c r="AP755" s="15">
        <v>6</v>
      </c>
      <c r="AQ755" s="17">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15">
        <f ca="1">COUNTIF(INDIRECT("H"&amp;(ROW()+12*(($AN755-1)*3+$AO755)-ROW())/12+5):INDIRECT("S"&amp;(ROW()+12*(($AN755-1)*3+$AO755)-ROW())/12+5),AQ755)</f>
        <v>0</v>
      </c>
      <c r="AS755" s="17">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15">
        <f ca="1">COUNTIF(INDIRECT("U"&amp;(ROW()+12*(($AN755-1)*3+$AO755)-ROW())/12+5):INDIRECT("AF"&amp;(ROW()+12*(($AN755-1)*3+$AO755)-ROW())/12+5),AS755)</f>
        <v>0</v>
      </c>
      <c r="AU755" s="15">
        <f ca="1">IF(AND(AQ755+AS755&gt;0,AR755+AT755&gt;0),COUNTIF(AU$6:AU754,"&gt;0")+1,0)</f>
        <v>0</v>
      </c>
    </row>
    <row r="756" spans="40:47">
      <c r="AN756" s="15">
        <v>21</v>
      </c>
      <c r="AO756" s="15">
        <v>3</v>
      </c>
      <c r="AP756" s="15">
        <v>7</v>
      </c>
      <c r="AQ756" s="17">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15">
        <f ca="1">COUNTIF(INDIRECT("H"&amp;(ROW()+12*(($AN756-1)*3+$AO756)-ROW())/12+5):INDIRECT("S"&amp;(ROW()+12*(($AN756-1)*3+$AO756)-ROW())/12+5),AQ756)</f>
        <v>0</v>
      </c>
      <c r="AS756" s="17">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15">
        <f ca="1">COUNTIF(INDIRECT("U"&amp;(ROW()+12*(($AN756-1)*3+$AO756)-ROW())/12+5):INDIRECT("AF"&amp;(ROW()+12*(($AN756-1)*3+$AO756)-ROW())/12+5),AS756)</f>
        <v>0</v>
      </c>
      <c r="AU756" s="15">
        <f ca="1">IF(AND(AQ756+AS756&gt;0,AR756+AT756&gt;0),COUNTIF(AU$6:AU755,"&gt;0")+1,0)</f>
        <v>0</v>
      </c>
    </row>
    <row r="757" spans="40:47">
      <c r="AN757" s="15">
        <v>21</v>
      </c>
      <c r="AO757" s="15">
        <v>3</v>
      </c>
      <c r="AP757" s="15">
        <v>8</v>
      </c>
      <c r="AQ757" s="17">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15">
        <f ca="1">COUNTIF(INDIRECT("H"&amp;(ROW()+12*(($AN757-1)*3+$AO757)-ROW())/12+5):INDIRECT("S"&amp;(ROW()+12*(($AN757-1)*3+$AO757)-ROW())/12+5),AQ757)</f>
        <v>0</v>
      </c>
      <c r="AS757" s="17">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15">
        <f ca="1">COUNTIF(INDIRECT("U"&amp;(ROW()+12*(($AN757-1)*3+$AO757)-ROW())/12+5):INDIRECT("AF"&amp;(ROW()+12*(($AN757-1)*3+$AO757)-ROW())/12+5),AS757)</f>
        <v>0</v>
      </c>
      <c r="AU757" s="15">
        <f ca="1">IF(AND(AQ757+AS757&gt;0,AR757+AT757&gt;0),COUNTIF(AU$6:AU756,"&gt;0")+1,0)</f>
        <v>0</v>
      </c>
    </row>
    <row r="758" spans="40:47">
      <c r="AN758" s="15">
        <v>21</v>
      </c>
      <c r="AO758" s="15">
        <v>3</v>
      </c>
      <c r="AP758" s="15">
        <v>9</v>
      </c>
      <c r="AQ758" s="17">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15">
        <f ca="1">COUNTIF(INDIRECT("H"&amp;(ROW()+12*(($AN758-1)*3+$AO758)-ROW())/12+5):INDIRECT("S"&amp;(ROW()+12*(($AN758-1)*3+$AO758)-ROW())/12+5),AQ758)</f>
        <v>0</v>
      </c>
      <c r="AS758" s="17">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15">
        <f ca="1">COUNTIF(INDIRECT("U"&amp;(ROW()+12*(($AN758-1)*3+$AO758)-ROW())/12+5):INDIRECT("AF"&amp;(ROW()+12*(($AN758-1)*3+$AO758)-ROW())/12+5),AS758)</f>
        <v>0</v>
      </c>
      <c r="AU758" s="15">
        <f ca="1">IF(AND(AQ758+AS758&gt;0,AR758+AT758&gt;0),COUNTIF(AU$6:AU757,"&gt;0")+1,0)</f>
        <v>0</v>
      </c>
    </row>
    <row r="759" spans="40:47">
      <c r="AN759" s="15">
        <v>21</v>
      </c>
      <c r="AO759" s="15">
        <v>3</v>
      </c>
      <c r="AP759" s="15">
        <v>10</v>
      </c>
      <c r="AQ759" s="17">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15">
        <f ca="1">COUNTIF(INDIRECT("H"&amp;(ROW()+12*(($AN759-1)*3+$AO759)-ROW())/12+5):INDIRECT("S"&amp;(ROW()+12*(($AN759-1)*3+$AO759)-ROW())/12+5),AQ759)</f>
        <v>0</v>
      </c>
      <c r="AS759" s="17">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15">
        <f ca="1">COUNTIF(INDIRECT("U"&amp;(ROW()+12*(($AN759-1)*3+$AO759)-ROW())/12+5):INDIRECT("AF"&amp;(ROW()+12*(($AN759-1)*3+$AO759)-ROW())/12+5),AS759)</f>
        <v>0</v>
      </c>
      <c r="AU759" s="15">
        <f ca="1">IF(AND(AQ759+AS759&gt;0,AR759+AT759&gt;0),COUNTIF(AU$6:AU758,"&gt;0")+1,0)</f>
        <v>0</v>
      </c>
    </row>
    <row r="760" spans="40:47">
      <c r="AN760" s="15">
        <v>21</v>
      </c>
      <c r="AO760" s="15">
        <v>3</v>
      </c>
      <c r="AP760" s="15">
        <v>11</v>
      </c>
      <c r="AQ760" s="17">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15">
        <f ca="1">COUNTIF(INDIRECT("H"&amp;(ROW()+12*(($AN760-1)*3+$AO760)-ROW())/12+5):INDIRECT("S"&amp;(ROW()+12*(($AN760-1)*3+$AO760)-ROW())/12+5),AQ760)</f>
        <v>0</v>
      </c>
      <c r="AS760" s="17">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15">
        <f ca="1">COUNTIF(INDIRECT("U"&amp;(ROW()+12*(($AN760-1)*3+$AO760)-ROW())/12+5):INDIRECT("AF"&amp;(ROW()+12*(($AN760-1)*3+$AO760)-ROW())/12+5),AS760)</f>
        <v>0</v>
      </c>
      <c r="AU760" s="15">
        <f ca="1">IF(AND(AQ760+AS760&gt;0,AR760+AT760&gt;0),COUNTIF(AU$6:AU759,"&gt;0")+1,0)</f>
        <v>0</v>
      </c>
    </row>
    <row r="761" spans="40:47">
      <c r="AN761" s="306">
        <v>21</v>
      </c>
      <c r="AO761" s="306">
        <v>3</v>
      </c>
      <c r="AP761" s="306">
        <v>12</v>
      </c>
      <c r="AQ761" s="313">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306">
        <f ca="1">COUNTIF(INDIRECT("H"&amp;(ROW()+12*(($AN761-1)*3+$AO761)-ROW())/12+5):INDIRECT("S"&amp;(ROW()+12*(($AN761-1)*3+$AO761)-ROW())/12+5),AQ761)</f>
        <v>0</v>
      </c>
      <c r="AS761" s="313">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306">
        <f ca="1">COUNTIF(INDIRECT("U"&amp;(ROW()+12*(($AN761-1)*3+$AO761)-ROW())/12+5):INDIRECT("AF"&amp;(ROW()+12*(($AN761-1)*3+$AO761)-ROW())/12+5),AS761)</f>
        <v>0</v>
      </c>
      <c r="AU761" s="15">
        <f ca="1">IF(AND(AQ761+AS761&gt;0,AR761+AT761&gt;0),COUNTIF(AU$6:AU760,"&gt;0")+1,0)</f>
        <v>0</v>
      </c>
    </row>
    <row r="762" spans="40:47">
      <c r="AN762" s="15">
        <v>22</v>
      </c>
      <c r="AO762" s="15">
        <v>1</v>
      </c>
      <c r="AP762" s="15">
        <v>1</v>
      </c>
      <c r="AQ762" s="17">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15">
        <f ca="1">COUNTIF(INDIRECT("H"&amp;(ROW()+12*(($AN762-1)*3+$AO762)-ROW())/12+5):INDIRECT("S"&amp;(ROW()+12*(($AN762-1)*3+$AO762)-ROW())/12+5),AQ762)</f>
        <v>0</v>
      </c>
      <c r="AS762" s="17">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15">
        <f ca="1">COUNTIF(INDIRECT("U"&amp;(ROW()+12*(($AN762-1)*3+$AO762)-ROW())/12+5):INDIRECT("AF"&amp;(ROW()+12*(($AN762-1)*3+$AO762)-ROW())/12+5),AS762)</f>
        <v>0</v>
      </c>
      <c r="AU762" s="15">
        <f ca="1">IF(AND(AQ762+AS762&gt;0,AR762+AT762&gt;0),COUNTIF(AU$6:AU761,"&gt;0")+1,0)</f>
        <v>0</v>
      </c>
    </row>
    <row r="763" spans="40:47">
      <c r="AN763" s="15">
        <v>22</v>
      </c>
      <c r="AO763" s="15">
        <v>1</v>
      </c>
      <c r="AP763" s="15">
        <v>2</v>
      </c>
      <c r="AQ763" s="17">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15">
        <f ca="1">COUNTIF(INDIRECT("H"&amp;(ROW()+12*(($AN763-1)*3+$AO763)-ROW())/12+5):INDIRECT("S"&amp;(ROW()+12*(($AN763-1)*3+$AO763)-ROW())/12+5),AQ763)</f>
        <v>0</v>
      </c>
      <c r="AS763" s="17">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15">
        <f ca="1">COUNTIF(INDIRECT("U"&amp;(ROW()+12*(($AN763-1)*3+$AO763)-ROW())/12+5):INDIRECT("AF"&amp;(ROW()+12*(($AN763-1)*3+$AO763)-ROW())/12+5),AS763)</f>
        <v>0</v>
      </c>
      <c r="AU763" s="15">
        <f ca="1">IF(AND(AQ763+AS763&gt;0,AR763+AT763&gt;0),COUNTIF(AU$6:AU762,"&gt;0")+1,0)</f>
        <v>0</v>
      </c>
    </row>
    <row r="764" spans="40:47">
      <c r="AN764" s="15">
        <v>22</v>
      </c>
      <c r="AO764" s="15">
        <v>1</v>
      </c>
      <c r="AP764" s="15">
        <v>3</v>
      </c>
      <c r="AQ764" s="17">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15">
        <f ca="1">COUNTIF(INDIRECT("H"&amp;(ROW()+12*(($AN764-1)*3+$AO764)-ROW())/12+5):INDIRECT("S"&amp;(ROW()+12*(($AN764-1)*3+$AO764)-ROW())/12+5),AQ764)</f>
        <v>0</v>
      </c>
      <c r="AS764" s="17">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15">
        <f ca="1">COUNTIF(INDIRECT("U"&amp;(ROW()+12*(($AN764-1)*3+$AO764)-ROW())/12+5):INDIRECT("AF"&amp;(ROW()+12*(($AN764-1)*3+$AO764)-ROW())/12+5),AS764)</f>
        <v>0</v>
      </c>
      <c r="AU764" s="15">
        <f ca="1">IF(AND(AQ764+AS764&gt;0,AR764+AT764&gt;0),COUNTIF(AU$6:AU763,"&gt;0")+1,0)</f>
        <v>0</v>
      </c>
    </row>
    <row r="765" spans="40:47">
      <c r="AN765" s="15">
        <v>22</v>
      </c>
      <c r="AO765" s="15">
        <v>1</v>
      </c>
      <c r="AP765" s="15">
        <v>4</v>
      </c>
      <c r="AQ765" s="17">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15">
        <f ca="1">COUNTIF(INDIRECT("H"&amp;(ROW()+12*(($AN765-1)*3+$AO765)-ROW())/12+5):INDIRECT("S"&amp;(ROW()+12*(($AN765-1)*3+$AO765)-ROW())/12+5),AQ765)</f>
        <v>0</v>
      </c>
      <c r="AS765" s="17">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15">
        <f ca="1">COUNTIF(INDIRECT("U"&amp;(ROW()+12*(($AN765-1)*3+$AO765)-ROW())/12+5):INDIRECT("AF"&amp;(ROW()+12*(($AN765-1)*3+$AO765)-ROW())/12+5),AS765)</f>
        <v>0</v>
      </c>
      <c r="AU765" s="15">
        <f ca="1">IF(AND(AQ765+AS765&gt;0,AR765+AT765&gt;0),COUNTIF(AU$6:AU764,"&gt;0")+1,0)</f>
        <v>0</v>
      </c>
    </row>
    <row r="766" spans="40:47">
      <c r="AN766" s="15">
        <v>22</v>
      </c>
      <c r="AO766" s="15">
        <v>1</v>
      </c>
      <c r="AP766" s="15">
        <v>5</v>
      </c>
      <c r="AQ766" s="17">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15">
        <f ca="1">COUNTIF(INDIRECT("H"&amp;(ROW()+12*(($AN766-1)*3+$AO766)-ROW())/12+5):INDIRECT("S"&amp;(ROW()+12*(($AN766-1)*3+$AO766)-ROW())/12+5),AQ766)</f>
        <v>0</v>
      </c>
      <c r="AS766" s="17">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15">
        <f ca="1">COUNTIF(INDIRECT("U"&amp;(ROW()+12*(($AN766-1)*3+$AO766)-ROW())/12+5):INDIRECT("AF"&amp;(ROW()+12*(($AN766-1)*3+$AO766)-ROW())/12+5),AS766)</f>
        <v>0</v>
      </c>
      <c r="AU766" s="15">
        <f ca="1">IF(AND(AQ766+AS766&gt;0,AR766+AT766&gt;0),COUNTIF(AU$6:AU765,"&gt;0")+1,0)</f>
        <v>0</v>
      </c>
    </row>
    <row r="767" spans="40:47">
      <c r="AN767" s="15">
        <v>22</v>
      </c>
      <c r="AO767" s="15">
        <v>1</v>
      </c>
      <c r="AP767" s="15">
        <v>6</v>
      </c>
      <c r="AQ767" s="17">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15">
        <f ca="1">COUNTIF(INDIRECT("H"&amp;(ROW()+12*(($AN767-1)*3+$AO767)-ROW())/12+5):INDIRECT("S"&amp;(ROW()+12*(($AN767-1)*3+$AO767)-ROW())/12+5),AQ767)</f>
        <v>0</v>
      </c>
      <c r="AS767" s="17">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15">
        <f ca="1">COUNTIF(INDIRECT("U"&amp;(ROW()+12*(($AN767-1)*3+$AO767)-ROW())/12+5):INDIRECT("AF"&amp;(ROW()+12*(($AN767-1)*3+$AO767)-ROW())/12+5),AS767)</f>
        <v>0</v>
      </c>
      <c r="AU767" s="15">
        <f ca="1">IF(AND(AQ767+AS767&gt;0,AR767+AT767&gt;0),COUNTIF(AU$6:AU766,"&gt;0")+1,0)</f>
        <v>0</v>
      </c>
    </row>
    <row r="768" spans="40:47">
      <c r="AN768" s="15">
        <v>22</v>
      </c>
      <c r="AO768" s="15">
        <v>1</v>
      </c>
      <c r="AP768" s="15">
        <v>7</v>
      </c>
      <c r="AQ768" s="17">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15">
        <f ca="1">COUNTIF(INDIRECT("H"&amp;(ROW()+12*(($AN768-1)*3+$AO768)-ROW())/12+5):INDIRECT("S"&amp;(ROW()+12*(($AN768-1)*3+$AO768)-ROW())/12+5),AQ768)</f>
        <v>0</v>
      </c>
      <c r="AS768" s="17">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15">
        <f ca="1">COUNTIF(INDIRECT("U"&amp;(ROW()+12*(($AN768-1)*3+$AO768)-ROW())/12+5):INDIRECT("AF"&amp;(ROW()+12*(($AN768-1)*3+$AO768)-ROW())/12+5),AS768)</f>
        <v>0</v>
      </c>
      <c r="AU768" s="15">
        <f ca="1">IF(AND(AQ768+AS768&gt;0,AR768+AT768&gt;0),COUNTIF(AU$6:AU767,"&gt;0")+1,0)</f>
        <v>0</v>
      </c>
    </row>
    <row r="769" spans="40:47">
      <c r="AN769" s="15">
        <v>22</v>
      </c>
      <c r="AO769" s="15">
        <v>1</v>
      </c>
      <c r="AP769" s="15">
        <v>8</v>
      </c>
      <c r="AQ769" s="17">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15">
        <f ca="1">COUNTIF(INDIRECT("H"&amp;(ROW()+12*(($AN769-1)*3+$AO769)-ROW())/12+5):INDIRECT("S"&amp;(ROW()+12*(($AN769-1)*3+$AO769)-ROW())/12+5),AQ769)</f>
        <v>0</v>
      </c>
      <c r="AS769" s="17">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15">
        <f ca="1">COUNTIF(INDIRECT("U"&amp;(ROW()+12*(($AN769-1)*3+$AO769)-ROW())/12+5):INDIRECT("AF"&amp;(ROW()+12*(($AN769-1)*3+$AO769)-ROW())/12+5),AS769)</f>
        <v>0</v>
      </c>
      <c r="AU769" s="15">
        <f ca="1">IF(AND(AQ769+AS769&gt;0,AR769+AT769&gt;0),COUNTIF(AU$6:AU768,"&gt;0")+1,0)</f>
        <v>0</v>
      </c>
    </row>
    <row r="770" spans="40:47">
      <c r="AN770" s="15">
        <v>22</v>
      </c>
      <c r="AO770" s="15">
        <v>1</v>
      </c>
      <c r="AP770" s="15">
        <v>9</v>
      </c>
      <c r="AQ770" s="17">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15">
        <f ca="1">COUNTIF(INDIRECT("H"&amp;(ROW()+12*(($AN770-1)*3+$AO770)-ROW())/12+5):INDIRECT("S"&amp;(ROW()+12*(($AN770-1)*3+$AO770)-ROW())/12+5),AQ770)</f>
        <v>0</v>
      </c>
      <c r="AS770" s="17">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15">
        <f ca="1">COUNTIF(INDIRECT("U"&amp;(ROW()+12*(($AN770-1)*3+$AO770)-ROW())/12+5):INDIRECT("AF"&amp;(ROW()+12*(($AN770-1)*3+$AO770)-ROW())/12+5),AS770)</f>
        <v>0</v>
      </c>
      <c r="AU770" s="15">
        <f ca="1">IF(AND(AQ770+AS770&gt;0,AR770+AT770&gt;0),COUNTIF(AU$6:AU769,"&gt;0")+1,0)</f>
        <v>0</v>
      </c>
    </row>
    <row r="771" spans="40:47">
      <c r="AN771" s="15">
        <v>22</v>
      </c>
      <c r="AO771" s="15">
        <v>1</v>
      </c>
      <c r="AP771" s="15">
        <v>10</v>
      </c>
      <c r="AQ771" s="17">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15">
        <f ca="1">COUNTIF(INDIRECT("H"&amp;(ROW()+12*(($AN771-1)*3+$AO771)-ROW())/12+5):INDIRECT("S"&amp;(ROW()+12*(($AN771-1)*3+$AO771)-ROW())/12+5),AQ771)</f>
        <v>0</v>
      </c>
      <c r="AS771" s="17">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15">
        <f ca="1">COUNTIF(INDIRECT("U"&amp;(ROW()+12*(($AN771-1)*3+$AO771)-ROW())/12+5):INDIRECT("AF"&amp;(ROW()+12*(($AN771-1)*3+$AO771)-ROW())/12+5),AS771)</f>
        <v>0</v>
      </c>
      <c r="AU771" s="15">
        <f ca="1">IF(AND(AQ771+AS771&gt;0,AR771+AT771&gt;0),COUNTIF(AU$6:AU770,"&gt;0")+1,0)</f>
        <v>0</v>
      </c>
    </row>
    <row r="772" spans="40:47">
      <c r="AN772" s="15">
        <v>22</v>
      </c>
      <c r="AO772" s="15">
        <v>1</v>
      </c>
      <c r="AP772" s="15">
        <v>11</v>
      </c>
      <c r="AQ772" s="17">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15">
        <f ca="1">COUNTIF(INDIRECT("H"&amp;(ROW()+12*(($AN772-1)*3+$AO772)-ROW())/12+5):INDIRECT("S"&amp;(ROW()+12*(($AN772-1)*3+$AO772)-ROW())/12+5),AQ772)</f>
        <v>0</v>
      </c>
      <c r="AS772" s="17">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15">
        <f ca="1">COUNTIF(INDIRECT("U"&amp;(ROW()+12*(($AN772-1)*3+$AO772)-ROW())/12+5):INDIRECT("AF"&amp;(ROW()+12*(($AN772-1)*3+$AO772)-ROW())/12+5),AS772)</f>
        <v>0</v>
      </c>
      <c r="AU772" s="15">
        <f ca="1">IF(AND(AQ772+AS772&gt;0,AR772+AT772&gt;0),COUNTIF(AU$6:AU771,"&gt;0")+1,0)</f>
        <v>0</v>
      </c>
    </row>
    <row r="773" spans="40:47">
      <c r="AN773" s="15">
        <v>22</v>
      </c>
      <c r="AO773" s="15">
        <v>1</v>
      </c>
      <c r="AP773" s="15">
        <v>12</v>
      </c>
      <c r="AQ773" s="17">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15">
        <f ca="1">COUNTIF(INDIRECT("H"&amp;(ROW()+12*(($AN773-1)*3+$AO773)-ROW())/12+5):INDIRECT("S"&amp;(ROW()+12*(($AN773-1)*3+$AO773)-ROW())/12+5),AQ773)</f>
        <v>0</v>
      </c>
      <c r="AS773" s="17">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15">
        <f ca="1">COUNTIF(INDIRECT("U"&amp;(ROW()+12*(($AN773-1)*3+$AO773)-ROW())/12+5):INDIRECT("AF"&amp;(ROW()+12*(($AN773-1)*3+$AO773)-ROW())/12+5),AS773)</f>
        <v>0</v>
      </c>
      <c r="AU773" s="15">
        <f ca="1">IF(AND(AQ773+AS773&gt;0,AR773+AT773&gt;0),COUNTIF(AU$6:AU772,"&gt;0")+1,0)</f>
        <v>0</v>
      </c>
    </row>
    <row r="774" spans="40:47">
      <c r="AN774" s="15">
        <v>22</v>
      </c>
      <c r="AO774" s="15">
        <v>2</v>
      </c>
      <c r="AP774" s="15">
        <v>1</v>
      </c>
      <c r="AQ774" s="17">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15">
        <f ca="1">COUNTIF(INDIRECT("H"&amp;(ROW()+12*(($AN774-1)*3+$AO774)-ROW())/12+5):INDIRECT("S"&amp;(ROW()+12*(($AN774-1)*3+$AO774)-ROW())/12+5),AQ774)</f>
        <v>0</v>
      </c>
      <c r="AS774" s="17">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15">
        <f ca="1">COUNTIF(INDIRECT("U"&amp;(ROW()+12*(($AN774-1)*3+$AO774)-ROW())/12+5):INDIRECT("AF"&amp;(ROW()+12*(($AN774-1)*3+$AO774)-ROW())/12+5),AS774)</f>
        <v>0</v>
      </c>
      <c r="AU774" s="15">
        <f ca="1">IF(AND(AQ774+AS774&gt;0,AR774+AT774&gt;0),COUNTIF(AU$6:AU773,"&gt;0")+1,0)</f>
        <v>0</v>
      </c>
    </row>
    <row r="775" spans="40:47">
      <c r="AN775" s="15">
        <v>22</v>
      </c>
      <c r="AO775" s="15">
        <v>2</v>
      </c>
      <c r="AP775" s="15">
        <v>2</v>
      </c>
      <c r="AQ775" s="17">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15">
        <f ca="1">COUNTIF(INDIRECT("H"&amp;(ROW()+12*(($AN775-1)*3+$AO775)-ROW())/12+5):INDIRECT("S"&amp;(ROW()+12*(($AN775-1)*3+$AO775)-ROW())/12+5),AQ775)</f>
        <v>0</v>
      </c>
      <c r="AS775" s="17">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15">
        <f ca="1">COUNTIF(INDIRECT("U"&amp;(ROW()+12*(($AN775-1)*3+$AO775)-ROW())/12+5):INDIRECT("AF"&amp;(ROW()+12*(($AN775-1)*3+$AO775)-ROW())/12+5),AS775)</f>
        <v>0</v>
      </c>
      <c r="AU775" s="15">
        <f ca="1">IF(AND(AQ775+AS775&gt;0,AR775+AT775&gt;0),COUNTIF(AU$6:AU774,"&gt;0")+1,0)</f>
        <v>0</v>
      </c>
    </row>
    <row r="776" spans="40:47">
      <c r="AN776" s="15">
        <v>22</v>
      </c>
      <c r="AO776" s="15">
        <v>2</v>
      </c>
      <c r="AP776" s="15">
        <v>3</v>
      </c>
      <c r="AQ776" s="17">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15">
        <f ca="1">COUNTIF(INDIRECT("H"&amp;(ROW()+12*(($AN776-1)*3+$AO776)-ROW())/12+5):INDIRECT("S"&amp;(ROW()+12*(($AN776-1)*3+$AO776)-ROW())/12+5),AQ776)</f>
        <v>0</v>
      </c>
      <c r="AS776" s="17">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15">
        <f ca="1">COUNTIF(INDIRECT("U"&amp;(ROW()+12*(($AN776-1)*3+$AO776)-ROW())/12+5):INDIRECT("AF"&amp;(ROW()+12*(($AN776-1)*3+$AO776)-ROW())/12+5),AS776)</f>
        <v>0</v>
      </c>
      <c r="AU776" s="15">
        <f ca="1">IF(AND(AQ776+AS776&gt;0,AR776+AT776&gt;0),COUNTIF(AU$6:AU775,"&gt;0")+1,0)</f>
        <v>0</v>
      </c>
    </row>
    <row r="777" spans="40:47">
      <c r="AN777" s="15">
        <v>22</v>
      </c>
      <c r="AO777" s="15">
        <v>2</v>
      </c>
      <c r="AP777" s="15">
        <v>4</v>
      </c>
      <c r="AQ777" s="17">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15">
        <f ca="1">COUNTIF(INDIRECT("H"&amp;(ROW()+12*(($AN777-1)*3+$AO777)-ROW())/12+5):INDIRECT("S"&amp;(ROW()+12*(($AN777-1)*3+$AO777)-ROW())/12+5),AQ777)</f>
        <v>0</v>
      </c>
      <c r="AS777" s="17">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15">
        <f ca="1">COUNTIF(INDIRECT("U"&amp;(ROW()+12*(($AN777-1)*3+$AO777)-ROW())/12+5):INDIRECT("AF"&amp;(ROW()+12*(($AN777-1)*3+$AO777)-ROW())/12+5),AS777)</f>
        <v>0</v>
      </c>
      <c r="AU777" s="15">
        <f ca="1">IF(AND(AQ777+AS777&gt;0,AR777+AT777&gt;0),COUNTIF(AU$6:AU776,"&gt;0")+1,0)</f>
        <v>0</v>
      </c>
    </row>
    <row r="778" spans="40:47">
      <c r="AN778" s="15">
        <v>22</v>
      </c>
      <c r="AO778" s="15">
        <v>2</v>
      </c>
      <c r="AP778" s="15">
        <v>5</v>
      </c>
      <c r="AQ778" s="17">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15">
        <f ca="1">COUNTIF(INDIRECT("H"&amp;(ROW()+12*(($AN778-1)*3+$AO778)-ROW())/12+5):INDIRECT("S"&amp;(ROW()+12*(($AN778-1)*3+$AO778)-ROW())/12+5),AQ778)</f>
        <v>0</v>
      </c>
      <c r="AS778" s="17">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15">
        <f ca="1">COUNTIF(INDIRECT("U"&amp;(ROW()+12*(($AN778-1)*3+$AO778)-ROW())/12+5):INDIRECT("AF"&amp;(ROW()+12*(($AN778-1)*3+$AO778)-ROW())/12+5),AS778)</f>
        <v>0</v>
      </c>
      <c r="AU778" s="15">
        <f ca="1">IF(AND(AQ778+AS778&gt;0,AR778+AT778&gt;0),COUNTIF(AU$6:AU777,"&gt;0")+1,0)</f>
        <v>0</v>
      </c>
    </row>
    <row r="779" spans="40:47">
      <c r="AN779" s="15">
        <v>22</v>
      </c>
      <c r="AO779" s="15">
        <v>2</v>
      </c>
      <c r="AP779" s="15">
        <v>6</v>
      </c>
      <c r="AQ779" s="17">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15">
        <f ca="1">COUNTIF(INDIRECT("H"&amp;(ROW()+12*(($AN779-1)*3+$AO779)-ROW())/12+5):INDIRECT("S"&amp;(ROW()+12*(($AN779-1)*3+$AO779)-ROW())/12+5),AQ779)</f>
        <v>0</v>
      </c>
      <c r="AS779" s="17">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15">
        <f ca="1">COUNTIF(INDIRECT("U"&amp;(ROW()+12*(($AN779-1)*3+$AO779)-ROW())/12+5):INDIRECT("AF"&amp;(ROW()+12*(($AN779-1)*3+$AO779)-ROW())/12+5),AS779)</f>
        <v>0</v>
      </c>
      <c r="AU779" s="15">
        <f ca="1">IF(AND(AQ779+AS779&gt;0,AR779+AT779&gt;0),COUNTIF(AU$6:AU778,"&gt;0")+1,0)</f>
        <v>0</v>
      </c>
    </row>
    <row r="780" spans="40:47">
      <c r="AN780" s="15">
        <v>22</v>
      </c>
      <c r="AO780" s="15">
        <v>2</v>
      </c>
      <c r="AP780" s="15">
        <v>7</v>
      </c>
      <c r="AQ780" s="17">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15">
        <f ca="1">COUNTIF(INDIRECT("H"&amp;(ROW()+12*(($AN780-1)*3+$AO780)-ROW())/12+5):INDIRECT("S"&amp;(ROW()+12*(($AN780-1)*3+$AO780)-ROW())/12+5),AQ780)</f>
        <v>0</v>
      </c>
      <c r="AS780" s="17">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15">
        <f ca="1">COUNTIF(INDIRECT("U"&amp;(ROW()+12*(($AN780-1)*3+$AO780)-ROW())/12+5):INDIRECT("AF"&amp;(ROW()+12*(($AN780-1)*3+$AO780)-ROW())/12+5),AS780)</f>
        <v>0</v>
      </c>
      <c r="AU780" s="15">
        <f ca="1">IF(AND(AQ780+AS780&gt;0,AR780+AT780&gt;0),COUNTIF(AU$6:AU779,"&gt;0")+1,0)</f>
        <v>0</v>
      </c>
    </row>
    <row r="781" spans="40:47">
      <c r="AN781" s="15">
        <v>22</v>
      </c>
      <c r="AO781" s="15">
        <v>2</v>
      </c>
      <c r="AP781" s="15">
        <v>8</v>
      </c>
      <c r="AQ781" s="17">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15">
        <f ca="1">COUNTIF(INDIRECT("H"&amp;(ROW()+12*(($AN781-1)*3+$AO781)-ROW())/12+5):INDIRECT("S"&amp;(ROW()+12*(($AN781-1)*3+$AO781)-ROW())/12+5),AQ781)</f>
        <v>0</v>
      </c>
      <c r="AS781" s="17">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15">
        <f ca="1">COUNTIF(INDIRECT("U"&amp;(ROW()+12*(($AN781-1)*3+$AO781)-ROW())/12+5):INDIRECT("AF"&amp;(ROW()+12*(($AN781-1)*3+$AO781)-ROW())/12+5),AS781)</f>
        <v>0</v>
      </c>
      <c r="AU781" s="15">
        <f ca="1">IF(AND(AQ781+AS781&gt;0,AR781+AT781&gt;0),COUNTIF(AU$6:AU780,"&gt;0")+1,0)</f>
        <v>0</v>
      </c>
    </row>
    <row r="782" spans="40:47">
      <c r="AN782" s="15">
        <v>22</v>
      </c>
      <c r="AO782" s="15">
        <v>2</v>
      </c>
      <c r="AP782" s="15">
        <v>9</v>
      </c>
      <c r="AQ782" s="17">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15">
        <f ca="1">COUNTIF(INDIRECT("H"&amp;(ROW()+12*(($AN782-1)*3+$AO782)-ROW())/12+5):INDIRECT("S"&amp;(ROW()+12*(($AN782-1)*3+$AO782)-ROW())/12+5),AQ782)</f>
        <v>0</v>
      </c>
      <c r="AS782" s="17">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15">
        <f ca="1">COUNTIF(INDIRECT("U"&amp;(ROW()+12*(($AN782-1)*3+$AO782)-ROW())/12+5):INDIRECT("AF"&amp;(ROW()+12*(($AN782-1)*3+$AO782)-ROW())/12+5),AS782)</f>
        <v>0</v>
      </c>
      <c r="AU782" s="15">
        <f ca="1">IF(AND(AQ782+AS782&gt;0,AR782+AT782&gt;0),COUNTIF(AU$6:AU781,"&gt;0")+1,0)</f>
        <v>0</v>
      </c>
    </row>
    <row r="783" spans="40:47">
      <c r="AN783" s="15">
        <v>22</v>
      </c>
      <c r="AO783" s="15">
        <v>2</v>
      </c>
      <c r="AP783" s="15">
        <v>10</v>
      </c>
      <c r="AQ783" s="17">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15">
        <f ca="1">COUNTIF(INDIRECT("H"&amp;(ROW()+12*(($AN783-1)*3+$AO783)-ROW())/12+5):INDIRECT("S"&amp;(ROW()+12*(($AN783-1)*3+$AO783)-ROW())/12+5),AQ783)</f>
        <v>0</v>
      </c>
      <c r="AS783" s="17">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15">
        <f ca="1">COUNTIF(INDIRECT("U"&amp;(ROW()+12*(($AN783-1)*3+$AO783)-ROW())/12+5):INDIRECT("AF"&amp;(ROW()+12*(($AN783-1)*3+$AO783)-ROW())/12+5),AS783)</f>
        <v>0</v>
      </c>
      <c r="AU783" s="15">
        <f ca="1">IF(AND(AQ783+AS783&gt;0,AR783+AT783&gt;0),COUNTIF(AU$6:AU782,"&gt;0")+1,0)</f>
        <v>0</v>
      </c>
    </row>
    <row r="784" spans="40:47">
      <c r="AN784" s="15">
        <v>22</v>
      </c>
      <c r="AO784" s="15">
        <v>2</v>
      </c>
      <c r="AP784" s="15">
        <v>11</v>
      </c>
      <c r="AQ784" s="17">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15">
        <f ca="1">COUNTIF(INDIRECT("H"&amp;(ROW()+12*(($AN784-1)*3+$AO784)-ROW())/12+5):INDIRECT("S"&amp;(ROW()+12*(($AN784-1)*3+$AO784)-ROW())/12+5),AQ784)</f>
        <v>0</v>
      </c>
      <c r="AS784" s="17">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15">
        <f ca="1">COUNTIF(INDIRECT("U"&amp;(ROW()+12*(($AN784-1)*3+$AO784)-ROW())/12+5):INDIRECT("AF"&amp;(ROW()+12*(($AN784-1)*3+$AO784)-ROW())/12+5),AS784)</f>
        <v>0</v>
      </c>
      <c r="AU784" s="15">
        <f ca="1">IF(AND(AQ784+AS784&gt;0,AR784+AT784&gt;0),COUNTIF(AU$6:AU783,"&gt;0")+1,0)</f>
        <v>0</v>
      </c>
    </row>
    <row r="785" spans="40:47">
      <c r="AN785" s="15">
        <v>22</v>
      </c>
      <c r="AO785" s="15">
        <v>2</v>
      </c>
      <c r="AP785" s="15">
        <v>12</v>
      </c>
      <c r="AQ785" s="17">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15">
        <f ca="1">COUNTIF(INDIRECT("H"&amp;(ROW()+12*(($AN785-1)*3+$AO785)-ROW())/12+5):INDIRECT("S"&amp;(ROW()+12*(($AN785-1)*3+$AO785)-ROW())/12+5),AQ785)</f>
        <v>0</v>
      </c>
      <c r="AS785" s="17">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15">
        <f ca="1">COUNTIF(INDIRECT("U"&amp;(ROW()+12*(($AN785-1)*3+$AO785)-ROW())/12+5):INDIRECT("AF"&amp;(ROW()+12*(($AN785-1)*3+$AO785)-ROW())/12+5),AS785)</f>
        <v>0</v>
      </c>
      <c r="AU785" s="15">
        <f ca="1">IF(AND(AQ785+AS785&gt;0,AR785+AT785&gt;0),COUNTIF(AU$6:AU784,"&gt;0")+1,0)</f>
        <v>0</v>
      </c>
    </row>
    <row r="786" spans="40:47">
      <c r="AN786" s="15">
        <v>22</v>
      </c>
      <c r="AO786" s="15">
        <v>3</v>
      </c>
      <c r="AP786" s="15">
        <v>1</v>
      </c>
      <c r="AQ786" s="17">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15">
        <f ca="1">COUNTIF(INDIRECT("H"&amp;(ROW()+12*(($AN786-1)*3+$AO786)-ROW())/12+5):INDIRECT("S"&amp;(ROW()+12*(($AN786-1)*3+$AO786)-ROW())/12+5),AQ786)</f>
        <v>0</v>
      </c>
      <c r="AS786" s="17">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15">
        <f ca="1">COUNTIF(INDIRECT("U"&amp;(ROW()+12*(($AN786-1)*3+$AO786)-ROW())/12+5):INDIRECT("AF"&amp;(ROW()+12*(($AN786-1)*3+$AO786)-ROW())/12+5),AS786)</f>
        <v>0</v>
      </c>
      <c r="AU786" s="15">
        <f ca="1">IF(AND(AQ786+AS786&gt;0,AR786+AT786&gt;0),COUNTIF(AU$6:AU785,"&gt;0")+1,0)</f>
        <v>0</v>
      </c>
    </row>
    <row r="787" spans="40:47">
      <c r="AN787" s="15">
        <v>22</v>
      </c>
      <c r="AO787" s="15">
        <v>3</v>
      </c>
      <c r="AP787" s="15">
        <v>2</v>
      </c>
      <c r="AQ787" s="17">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15">
        <f ca="1">COUNTIF(INDIRECT("H"&amp;(ROW()+12*(($AN787-1)*3+$AO787)-ROW())/12+5):INDIRECT("S"&amp;(ROW()+12*(($AN787-1)*3+$AO787)-ROW())/12+5),AQ787)</f>
        <v>0</v>
      </c>
      <c r="AS787" s="17">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15">
        <f ca="1">COUNTIF(INDIRECT("U"&amp;(ROW()+12*(($AN787-1)*3+$AO787)-ROW())/12+5):INDIRECT("AF"&amp;(ROW()+12*(($AN787-1)*3+$AO787)-ROW())/12+5),AS787)</f>
        <v>0</v>
      </c>
      <c r="AU787" s="15">
        <f ca="1">IF(AND(AQ787+AS787&gt;0,AR787+AT787&gt;0),COUNTIF(AU$6:AU786,"&gt;0")+1,0)</f>
        <v>0</v>
      </c>
    </row>
    <row r="788" spans="40:47">
      <c r="AN788" s="15">
        <v>22</v>
      </c>
      <c r="AO788" s="15">
        <v>3</v>
      </c>
      <c r="AP788" s="15">
        <v>3</v>
      </c>
      <c r="AQ788" s="17">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15">
        <f ca="1">COUNTIF(INDIRECT("H"&amp;(ROW()+12*(($AN788-1)*3+$AO788)-ROW())/12+5):INDIRECT("S"&amp;(ROW()+12*(($AN788-1)*3+$AO788)-ROW())/12+5),AQ788)</f>
        <v>0</v>
      </c>
      <c r="AS788" s="17">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15">
        <f ca="1">COUNTIF(INDIRECT("U"&amp;(ROW()+12*(($AN788-1)*3+$AO788)-ROW())/12+5):INDIRECT("AF"&amp;(ROW()+12*(($AN788-1)*3+$AO788)-ROW())/12+5),AS788)</f>
        <v>0</v>
      </c>
      <c r="AU788" s="15">
        <f ca="1">IF(AND(AQ788+AS788&gt;0,AR788+AT788&gt;0),COUNTIF(AU$6:AU787,"&gt;0")+1,0)</f>
        <v>0</v>
      </c>
    </row>
    <row r="789" spans="40:47">
      <c r="AN789" s="15">
        <v>22</v>
      </c>
      <c r="AO789" s="15">
        <v>3</v>
      </c>
      <c r="AP789" s="15">
        <v>4</v>
      </c>
      <c r="AQ789" s="17">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15">
        <f ca="1">COUNTIF(INDIRECT("H"&amp;(ROW()+12*(($AN789-1)*3+$AO789)-ROW())/12+5):INDIRECT("S"&amp;(ROW()+12*(($AN789-1)*3+$AO789)-ROW())/12+5),AQ789)</f>
        <v>0</v>
      </c>
      <c r="AS789" s="17">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15">
        <f ca="1">COUNTIF(INDIRECT("U"&amp;(ROW()+12*(($AN789-1)*3+$AO789)-ROW())/12+5):INDIRECT("AF"&amp;(ROW()+12*(($AN789-1)*3+$AO789)-ROW())/12+5),AS789)</f>
        <v>0</v>
      </c>
      <c r="AU789" s="15">
        <f ca="1">IF(AND(AQ789+AS789&gt;0,AR789+AT789&gt;0),COUNTIF(AU$6:AU788,"&gt;0")+1,0)</f>
        <v>0</v>
      </c>
    </row>
    <row r="790" spans="40:47">
      <c r="AN790" s="15">
        <v>22</v>
      </c>
      <c r="AO790" s="15">
        <v>3</v>
      </c>
      <c r="AP790" s="15">
        <v>5</v>
      </c>
      <c r="AQ790" s="17">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15">
        <f ca="1">COUNTIF(INDIRECT("H"&amp;(ROW()+12*(($AN790-1)*3+$AO790)-ROW())/12+5):INDIRECT("S"&amp;(ROW()+12*(($AN790-1)*3+$AO790)-ROW())/12+5),AQ790)</f>
        <v>0</v>
      </c>
      <c r="AS790" s="17">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15">
        <f ca="1">COUNTIF(INDIRECT("U"&amp;(ROW()+12*(($AN790-1)*3+$AO790)-ROW())/12+5):INDIRECT("AF"&amp;(ROW()+12*(($AN790-1)*3+$AO790)-ROW())/12+5),AS790)</f>
        <v>0</v>
      </c>
      <c r="AU790" s="15">
        <f ca="1">IF(AND(AQ790+AS790&gt;0,AR790+AT790&gt;0),COUNTIF(AU$6:AU789,"&gt;0")+1,0)</f>
        <v>0</v>
      </c>
    </row>
    <row r="791" spans="40:47">
      <c r="AN791" s="15">
        <v>22</v>
      </c>
      <c r="AO791" s="15">
        <v>3</v>
      </c>
      <c r="AP791" s="15">
        <v>6</v>
      </c>
      <c r="AQ791" s="17">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15">
        <f ca="1">COUNTIF(INDIRECT("H"&amp;(ROW()+12*(($AN791-1)*3+$AO791)-ROW())/12+5):INDIRECT("S"&amp;(ROW()+12*(($AN791-1)*3+$AO791)-ROW())/12+5),AQ791)</f>
        <v>0</v>
      </c>
      <c r="AS791" s="17">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15">
        <f ca="1">COUNTIF(INDIRECT("U"&amp;(ROW()+12*(($AN791-1)*3+$AO791)-ROW())/12+5):INDIRECT("AF"&amp;(ROW()+12*(($AN791-1)*3+$AO791)-ROW())/12+5),AS791)</f>
        <v>0</v>
      </c>
      <c r="AU791" s="15">
        <f ca="1">IF(AND(AQ791+AS791&gt;0,AR791+AT791&gt;0),COUNTIF(AU$6:AU790,"&gt;0")+1,0)</f>
        <v>0</v>
      </c>
    </row>
    <row r="792" spans="40:47">
      <c r="AN792" s="15">
        <v>22</v>
      </c>
      <c r="AO792" s="15">
        <v>3</v>
      </c>
      <c r="AP792" s="15">
        <v>7</v>
      </c>
      <c r="AQ792" s="17">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15">
        <f ca="1">COUNTIF(INDIRECT("H"&amp;(ROW()+12*(($AN792-1)*3+$AO792)-ROW())/12+5):INDIRECT("S"&amp;(ROW()+12*(($AN792-1)*3+$AO792)-ROW())/12+5),AQ792)</f>
        <v>0</v>
      </c>
      <c r="AS792" s="17">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15">
        <f ca="1">COUNTIF(INDIRECT("U"&amp;(ROW()+12*(($AN792-1)*3+$AO792)-ROW())/12+5):INDIRECT("AF"&amp;(ROW()+12*(($AN792-1)*3+$AO792)-ROW())/12+5),AS792)</f>
        <v>0</v>
      </c>
      <c r="AU792" s="15">
        <f ca="1">IF(AND(AQ792+AS792&gt;0,AR792+AT792&gt;0),COUNTIF(AU$6:AU791,"&gt;0")+1,0)</f>
        <v>0</v>
      </c>
    </row>
    <row r="793" spans="40:47">
      <c r="AN793" s="15">
        <v>22</v>
      </c>
      <c r="AO793" s="15">
        <v>3</v>
      </c>
      <c r="AP793" s="15">
        <v>8</v>
      </c>
      <c r="AQ793" s="17">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15">
        <f ca="1">COUNTIF(INDIRECT("H"&amp;(ROW()+12*(($AN793-1)*3+$AO793)-ROW())/12+5):INDIRECT("S"&amp;(ROW()+12*(($AN793-1)*3+$AO793)-ROW())/12+5),AQ793)</f>
        <v>0</v>
      </c>
      <c r="AS793" s="17">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15">
        <f ca="1">COUNTIF(INDIRECT("U"&amp;(ROW()+12*(($AN793-1)*3+$AO793)-ROW())/12+5):INDIRECT("AF"&amp;(ROW()+12*(($AN793-1)*3+$AO793)-ROW())/12+5),AS793)</f>
        <v>0</v>
      </c>
      <c r="AU793" s="15">
        <f ca="1">IF(AND(AQ793+AS793&gt;0,AR793+AT793&gt;0),COUNTIF(AU$6:AU792,"&gt;0")+1,0)</f>
        <v>0</v>
      </c>
    </row>
    <row r="794" spans="40:47">
      <c r="AN794" s="15">
        <v>22</v>
      </c>
      <c r="AO794" s="15">
        <v>3</v>
      </c>
      <c r="AP794" s="15">
        <v>9</v>
      </c>
      <c r="AQ794" s="17">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15">
        <f ca="1">COUNTIF(INDIRECT("H"&amp;(ROW()+12*(($AN794-1)*3+$AO794)-ROW())/12+5):INDIRECT("S"&amp;(ROW()+12*(($AN794-1)*3+$AO794)-ROW())/12+5),AQ794)</f>
        <v>0</v>
      </c>
      <c r="AS794" s="17">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15">
        <f ca="1">COUNTIF(INDIRECT("U"&amp;(ROW()+12*(($AN794-1)*3+$AO794)-ROW())/12+5):INDIRECT("AF"&amp;(ROW()+12*(($AN794-1)*3+$AO794)-ROW())/12+5),AS794)</f>
        <v>0</v>
      </c>
      <c r="AU794" s="15">
        <f ca="1">IF(AND(AQ794+AS794&gt;0,AR794+AT794&gt;0),COUNTIF(AU$6:AU793,"&gt;0")+1,0)</f>
        <v>0</v>
      </c>
    </row>
    <row r="795" spans="40:47">
      <c r="AN795" s="15">
        <v>22</v>
      </c>
      <c r="AO795" s="15">
        <v>3</v>
      </c>
      <c r="AP795" s="15">
        <v>10</v>
      </c>
      <c r="AQ795" s="17">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15">
        <f ca="1">COUNTIF(INDIRECT("H"&amp;(ROW()+12*(($AN795-1)*3+$AO795)-ROW())/12+5):INDIRECT("S"&amp;(ROW()+12*(($AN795-1)*3+$AO795)-ROW())/12+5),AQ795)</f>
        <v>0</v>
      </c>
      <c r="AS795" s="17">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15">
        <f ca="1">COUNTIF(INDIRECT("U"&amp;(ROW()+12*(($AN795-1)*3+$AO795)-ROW())/12+5):INDIRECT("AF"&amp;(ROW()+12*(($AN795-1)*3+$AO795)-ROW())/12+5),AS795)</f>
        <v>0</v>
      </c>
      <c r="AU795" s="15">
        <f ca="1">IF(AND(AQ795+AS795&gt;0,AR795+AT795&gt;0),COUNTIF(AU$6:AU794,"&gt;0")+1,0)</f>
        <v>0</v>
      </c>
    </row>
    <row r="796" spans="40:47">
      <c r="AN796" s="15">
        <v>22</v>
      </c>
      <c r="AO796" s="15">
        <v>3</v>
      </c>
      <c r="AP796" s="15">
        <v>11</v>
      </c>
      <c r="AQ796" s="17">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15">
        <f ca="1">COUNTIF(INDIRECT("H"&amp;(ROW()+12*(($AN796-1)*3+$AO796)-ROW())/12+5):INDIRECT("S"&amp;(ROW()+12*(($AN796-1)*3+$AO796)-ROW())/12+5),AQ796)</f>
        <v>0</v>
      </c>
      <c r="AS796" s="17">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15">
        <f ca="1">COUNTIF(INDIRECT("U"&amp;(ROW()+12*(($AN796-1)*3+$AO796)-ROW())/12+5):INDIRECT("AF"&amp;(ROW()+12*(($AN796-1)*3+$AO796)-ROW())/12+5),AS796)</f>
        <v>0</v>
      </c>
      <c r="AU796" s="15">
        <f ca="1">IF(AND(AQ796+AS796&gt;0,AR796+AT796&gt;0),COUNTIF(AU$6:AU795,"&gt;0")+1,0)</f>
        <v>0</v>
      </c>
    </row>
    <row r="797" spans="40:47">
      <c r="AN797" s="306">
        <v>22</v>
      </c>
      <c r="AO797" s="306">
        <v>3</v>
      </c>
      <c r="AP797" s="306">
        <v>12</v>
      </c>
      <c r="AQ797" s="313">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306">
        <f ca="1">COUNTIF(INDIRECT("H"&amp;(ROW()+12*(($AN797-1)*3+$AO797)-ROW())/12+5):INDIRECT("S"&amp;(ROW()+12*(($AN797-1)*3+$AO797)-ROW())/12+5),AQ797)</f>
        <v>0</v>
      </c>
      <c r="AS797" s="313">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306">
        <f ca="1">COUNTIF(INDIRECT("U"&amp;(ROW()+12*(($AN797-1)*3+$AO797)-ROW())/12+5):INDIRECT("AF"&amp;(ROW()+12*(($AN797-1)*3+$AO797)-ROW())/12+5),AS797)</f>
        <v>0</v>
      </c>
      <c r="AU797" s="15">
        <f ca="1">IF(AND(AQ797+AS797&gt;0,AR797+AT797&gt;0),COUNTIF(AU$6:AU796,"&gt;0")+1,0)</f>
        <v>0</v>
      </c>
    </row>
    <row r="798" spans="40:47">
      <c r="AN798" s="15">
        <v>23</v>
      </c>
      <c r="AO798" s="15">
        <v>1</v>
      </c>
      <c r="AP798" s="15">
        <v>1</v>
      </c>
      <c r="AQ798" s="17">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15">
        <f ca="1">COUNTIF(INDIRECT("H"&amp;(ROW()+12*(($AN798-1)*3+$AO798)-ROW())/12+5):INDIRECT("S"&amp;(ROW()+12*(($AN798-1)*3+$AO798)-ROW())/12+5),AQ798)</f>
        <v>0</v>
      </c>
      <c r="AS798" s="17">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15">
        <f ca="1">COUNTIF(INDIRECT("U"&amp;(ROW()+12*(($AN798-1)*3+$AO798)-ROW())/12+5):INDIRECT("AF"&amp;(ROW()+12*(($AN798-1)*3+$AO798)-ROW())/12+5),AS798)</f>
        <v>0</v>
      </c>
      <c r="AU798" s="15">
        <f ca="1">IF(AND(AQ798+AS798&gt;0,AR798+AT798&gt;0),COUNTIF(AU$6:AU797,"&gt;0")+1,0)</f>
        <v>0</v>
      </c>
    </row>
    <row r="799" spans="40:47">
      <c r="AN799" s="15">
        <v>23</v>
      </c>
      <c r="AO799" s="15">
        <v>1</v>
      </c>
      <c r="AP799" s="15">
        <v>2</v>
      </c>
      <c r="AQ799" s="17">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15">
        <f ca="1">COUNTIF(INDIRECT("H"&amp;(ROW()+12*(($AN799-1)*3+$AO799)-ROW())/12+5):INDIRECT("S"&amp;(ROW()+12*(($AN799-1)*3+$AO799)-ROW())/12+5),AQ799)</f>
        <v>0</v>
      </c>
      <c r="AS799" s="17">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15">
        <f ca="1">COUNTIF(INDIRECT("U"&amp;(ROW()+12*(($AN799-1)*3+$AO799)-ROW())/12+5):INDIRECT("AF"&amp;(ROW()+12*(($AN799-1)*3+$AO799)-ROW())/12+5),AS799)</f>
        <v>0</v>
      </c>
      <c r="AU799" s="15">
        <f ca="1">IF(AND(AQ799+AS799&gt;0,AR799+AT799&gt;0),COUNTIF(AU$6:AU798,"&gt;0")+1,0)</f>
        <v>0</v>
      </c>
    </row>
    <row r="800" spans="40:47">
      <c r="AN800" s="15">
        <v>23</v>
      </c>
      <c r="AO800" s="15">
        <v>1</v>
      </c>
      <c r="AP800" s="15">
        <v>3</v>
      </c>
      <c r="AQ800" s="17">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15">
        <f ca="1">COUNTIF(INDIRECT("H"&amp;(ROW()+12*(($AN800-1)*3+$AO800)-ROW())/12+5):INDIRECT("S"&amp;(ROW()+12*(($AN800-1)*3+$AO800)-ROW())/12+5),AQ800)</f>
        <v>0</v>
      </c>
      <c r="AS800" s="17">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15">
        <f ca="1">COUNTIF(INDIRECT("U"&amp;(ROW()+12*(($AN800-1)*3+$AO800)-ROW())/12+5):INDIRECT("AF"&amp;(ROW()+12*(($AN800-1)*3+$AO800)-ROW())/12+5),AS800)</f>
        <v>0</v>
      </c>
      <c r="AU800" s="15">
        <f ca="1">IF(AND(AQ800+AS800&gt;0,AR800+AT800&gt;0),COUNTIF(AU$6:AU799,"&gt;0")+1,0)</f>
        <v>0</v>
      </c>
    </row>
    <row r="801" spans="40:47">
      <c r="AN801" s="15">
        <v>23</v>
      </c>
      <c r="AO801" s="15">
        <v>1</v>
      </c>
      <c r="AP801" s="15">
        <v>4</v>
      </c>
      <c r="AQ801" s="17">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15">
        <f ca="1">COUNTIF(INDIRECT("H"&amp;(ROW()+12*(($AN801-1)*3+$AO801)-ROW())/12+5):INDIRECT("S"&amp;(ROW()+12*(($AN801-1)*3+$AO801)-ROW())/12+5),AQ801)</f>
        <v>0</v>
      </c>
      <c r="AS801" s="17">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15">
        <f ca="1">COUNTIF(INDIRECT("U"&amp;(ROW()+12*(($AN801-1)*3+$AO801)-ROW())/12+5):INDIRECT("AF"&amp;(ROW()+12*(($AN801-1)*3+$AO801)-ROW())/12+5),AS801)</f>
        <v>0</v>
      </c>
      <c r="AU801" s="15">
        <f ca="1">IF(AND(AQ801+AS801&gt;0,AR801+AT801&gt;0),COUNTIF(AU$6:AU800,"&gt;0")+1,0)</f>
        <v>0</v>
      </c>
    </row>
    <row r="802" spans="40:47">
      <c r="AN802" s="15">
        <v>23</v>
      </c>
      <c r="AO802" s="15">
        <v>1</v>
      </c>
      <c r="AP802" s="15">
        <v>5</v>
      </c>
      <c r="AQ802" s="17">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15">
        <f ca="1">COUNTIF(INDIRECT("H"&amp;(ROW()+12*(($AN802-1)*3+$AO802)-ROW())/12+5):INDIRECT("S"&amp;(ROW()+12*(($AN802-1)*3+$AO802)-ROW())/12+5),AQ802)</f>
        <v>0</v>
      </c>
      <c r="AS802" s="17">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15">
        <f ca="1">COUNTIF(INDIRECT("U"&amp;(ROW()+12*(($AN802-1)*3+$AO802)-ROW())/12+5):INDIRECT("AF"&amp;(ROW()+12*(($AN802-1)*3+$AO802)-ROW())/12+5),AS802)</f>
        <v>0</v>
      </c>
      <c r="AU802" s="15">
        <f ca="1">IF(AND(AQ802+AS802&gt;0,AR802+AT802&gt;0),COUNTIF(AU$6:AU801,"&gt;0")+1,0)</f>
        <v>0</v>
      </c>
    </row>
    <row r="803" spans="40:47">
      <c r="AN803" s="15">
        <v>23</v>
      </c>
      <c r="AO803" s="15">
        <v>1</v>
      </c>
      <c r="AP803" s="15">
        <v>6</v>
      </c>
      <c r="AQ803" s="17">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15">
        <f ca="1">COUNTIF(INDIRECT("H"&amp;(ROW()+12*(($AN803-1)*3+$AO803)-ROW())/12+5):INDIRECT("S"&amp;(ROW()+12*(($AN803-1)*3+$AO803)-ROW())/12+5),AQ803)</f>
        <v>0</v>
      </c>
      <c r="AS803" s="17">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15">
        <f ca="1">COUNTIF(INDIRECT("U"&amp;(ROW()+12*(($AN803-1)*3+$AO803)-ROW())/12+5):INDIRECT("AF"&amp;(ROW()+12*(($AN803-1)*3+$AO803)-ROW())/12+5),AS803)</f>
        <v>0</v>
      </c>
      <c r="AU803" s="15">
        <f ca="1">IF(AND(AQ803+AS803&gt;0,AR803+AT803&gt;0),COUNTIF(AU$6:AU802,"&gt;0")+1,0)</f>
        <v>0</v>
      </c>
    </row>
    <row r="804" spans="40:47">
      <c r="AN804" s="15">
        <v>23</v>
      </c>
      <c r="AO804" s="15">
        <v>1</v>
      </c>
      <c r="AP804" s="15">
        <v>7</v>
      </c>
      <c r="AQ804" s="17">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15">
        <f ca="1">COUNTIF(INDIRECT("H"&amp;(ROW()+12*(($AN804-1)*3+$AO804)-ROW())/12+5):INDIRECT("S"&amp;(ROW()+12*(($AN804-1)*3+$AO804)-ROW())/12+5),AQ804)</f>
        <v>0</v>
      </c>
      <c r="AS804" s="17">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15">
        <f ca="1">COUNTIF(INDIRECT("U"&amp;(ROW()+12*(($AN804-1)*3+$AO804)-ROW())/12+5):INDIRECT("AF"&amp;(ROW()+12*(($AN804-1)*3+$AO804)-ROW())/12+5),AS804)</f>
        <v>0</v>
      </c>
      <c r="AU804" s="15">
        <f ca="1">IF(AND(AQ804+AS804&gt;0,AR804+AT804&gt;0),COUNTIF(AU$6:AU803,"&gt;0")+1,0)</f>
        <v>0</v>
      </c>
    </row>
    <row r="805" spans="40:47">
      <c r="AN805" s="15">
        <v>23</v>
      </c>
      <c r="AO805" s="15">
        <v>1</v>
      </c>
      <c r="AP805" s="15">
        <v>8</v>
      </c>
      <c r="AQ805" s="17">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15">
        <f ca="1">COUNTIF(INDIRECT("H"&amp;(ROW()+12*(($AN805-1)*3+$AO805)-ROW())/12+5):INDIRECT("S"&amp;(ROW()+12*(($AN805-1)*3+$AO805)-ROW())/12+5),AQ805)</f>
        <v>0</v>
      </c>
      <c r="AS805" s="17">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15">
        <f ca="1">COUNTIF(INDIRECT("U"&amp;(ROW()+12*(($AN805-1)*3+$AO805)-ROW())/12+5):INDIRECT("AF"&amp;(ROW()+12*(($AN805-1)*3+$AO805)-ROW())/12+5),AS805)</f>
        <v>0</v>
      </c>
      <c r="AU805" s="15">
        <f ca="1">IF(AND(AQ805+AS805&gt;0,AR805+AT805&gt;0),COUNTIF(AU$6:AU804,"&gt;0")+1,0)</f>
        <v>0</v>
      </c>
    </row>
    <row r="806" spans="40:47">
      <c r="AN806" s="15">
        <v>23</v>
      </c>
      <c r="AO806" s="15">
        <v>1</v>
      </c>
      <c r="AP806" s="15">
        <v>9</v>
      </c>
      <c r="AQ806" s="17">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15">
        <f ca="1">COUNTIF(INDIRECT("H"&amp;(ROW()+12*(($AN806-1)*3+$AO806)-ROW())/12+5):INDIRECT("S"&amp;(ROW()+12*(($AN806-1)*3+$AO806)-ROW())/12+5),AQ806)</f>
        <v>0</v>
      </c>
      <c r="AS806" s="17">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15">
        <f ca="1">COUNTIF(INDIRECT("U"&amp;(ROW()+12*(($AN806-1)*3+$AO806)-ROW())/12+5):INDIRECT("AF"&amp;(ROW()+12*(($AN806-1)*3+$AO806)-ROW())/12+5),AS806)</f>
        <v>0</v>
      </c>
      <c r="AU806" s="15">
        <f ca="1">IF(AND(AQ806+AS806&gt;0,AR806+AT806&gt;0),COUNTIF(AU$6:AU805,"&gt;0")+1,0)</f>
        <v>0</v>
      </c>
    </row>
    <row r="807" spans="40:47">
      <c r="AN807" s="15">
        <v>23</v>
      </c>
      <c r="AO807" s="15">
        <v>1</v>
      </c>
      <c r="AP807" s="15">
        <v>10</v>
      </c>
      <c r="AQ807" s="17">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15">
        <f ca="1">COUNTIF(INDIRECT("H"&amp;(ROW()+12*(($AN807-1)*3+$AO807)-ROW())/12+5):INDIRECT("S"&amp;(ROW()+12*(($AN807-1)*3+$AO807)-ROW())/12+5),AQ807)</f>
        <v>0</v>
      </c>
      <c r="AS807" s="17">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15">
        <f ca="1">COUNTIF(INDIRECT("U"&amp;(ROW()+12*(($AN807-1)*3+$AO807)-ROW())/12+5):INDIRECT("AF"&amp;(ROW()+12*(($AN807-1)*3+$AO807)-ROW())/12+5),AS807)</f>
        <v>0</v>
      </c>
      <c r="AU807" s="15">
        <f ca="1">IF(AND(AQ807+AS807&gt;0,AR807+AT807&gt;0),COUNTIF(AU$6:AU806,"&gt;0")+1,0)</f>
        <v>0</v>
      </c>
    </row>
    <row r="808" spans="40:47">
      <c r="AN808" s="15">
        <v>23</v>
      </c>
      <c r="AO808" s="15">
        <v>1</v>
      </c>
      <c r="AP808" s="15">
        <v>11</v>
      </c>
      <c r="AQ808" s="17">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15">
        <f ca="1">COUNTIF(INDIRECT("H"&amp;(ROW()+12*(($AN808-1)*3+$AO808)-ROW())/12+5):INDIRECT("S"&amp;(ROW()+12*(($AN808-1)*3+$AO808)-ROW())/12+5),AQ808)</f>
        <v>0</v>
      </c>
      <c r="AS808" s="17">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15">
        <f ca="1">COUNTIF(INDIRECT("U"&amp;(ROW()+12*(($AN808-1)*3+$AO808)-ROW())/12+5):INDIRECT("AF"&amp;(ROW()+12*(($AN808-1)*3+$AO808)-ROW())/12+5),AS808)</f>
        <v>0</v>
      </c>
      <c r="AU808" s="15">
        <f ca="1">IF(AND(AQ808+AS808&gt;0,AR808+AT808&gt;0),COUNTIF(AU$6:AU807,"&gt;0")+1,0)</f>
        <v>0</v>
      </c>
    </row>
    <row r="809" spans="40:47">
      <c r="AN809" s="15">
        <v>23</v>
      </c>
      <c r="AO809" s="15">
        <v>1</v>
      </c>
      <c r="AP809" s="15">
        <v>12</v>
      </c>
      <c r="AQ809" s="17">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15">
        <f ca="1">COUNTIF(INDIRECT("H"&amp;(ROW()+12*(($AN809-1)*3+$AO809)-ROW())/12+5):INDIRECT("S"&amp;(ROW()+12*(($AN809-1)*3+$AO809)-ROW())/12+5),AQ809)</f>
        <v>0</v>
      </c>
      <c r="AS809" s="17">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15">
        <f ca="1">COUNTIF(INDIRECT("U"&amp;(ROW()+12*(($AN809-1)*3+$AO809)-ROW())/12+5):INDIRECT("AF"&amp;(ROW()+12*(($AN809-1)*3+$AO809)-ROW())/12+5),AS809)</f>
        <v>0</v>
      </c>
      <c r="AU809" s="15">
        <f ca="1">IF(AND(AQ809+AS809&gt;0,AR809+AT809&gt;0),COUNTIF(AU$6:AU808,"&gt;0")+1,0)</f>
        <v>0</v>
      </c>
    </row>
    <row r="810" spans="40:47">
      <c r="AN810" s="15">
        <v>23</v>
      </c>
      <c r="AO810" s="15">
        <v>2</v>
      </c>
      <c r="AP810" s="15">
        <v>1</v>
      </c>
      <c r="AQ810" s="17">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15">
        <f ca="1">COUNTIF(INDIRECT("H"&amp;(ROW()+12*(($AN810-1)*3+$AO810)-ROW())/12+5):INDIRECT("S"&amp;(ROW()+12*(($AN810-1)*3+$AO810)-ROW())/12+5),AQ810)</f>
        <v>0</v>
      </c>
      <c r="AS810" s="17">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15">
        <f ca="1">COUNTIF(INDIRECT("U"&amp;(ROW()+12*(($AN810-1)*3+$AO810)-ROW())/12+5):INDIRECT("AF"&amp;(ROW()+12*(($AN810-1)*3+$AO810)-ROW())/12+5),AS810)</f>
        <v>0</v>
      </c>
      <c r="AU810" s="15">
        <f ca="1">IF(AND(AQ810+AS810&gt;0,AR810+AT810&gt;0),COUNTIF(AU$6:AU809,"&gt;0")+1,0)</f>
        <v>0</v>
      </c>
    </row>
    <row r="811" spans="40:47">
      <c r="AN811" s="15">
        <v>23</v>
      </c>
      <c r="AO811" s="15">
        <v>2</v>
      </c>
      <c r="AP811" s="15">
        <v>2</v>
      </c>
      <c r="AQ811" s="17">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15">
        <f ca="1">COUNTIF(INDIRECT("H"&amp;(ROW()+12*(($AN811-1)*3+$AO811)-ROW())/12+5):INDIRECT("S"&amp;(ROW()+12*(($AN811-1)*3+$AO811)-ROW())/12+5),AQ811)</f>
        <v>0</v>
      </c>
      <c r="AS811" s="17">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15">
        <f ca="1">COUNTIF(INDIRECT("U"&amp;(ROW()+12*(($AN811-1)*3+$AO811)-ROW())/12+5):INDIRECT("AF"&amp;(ROW()+12*(($AN811-1)*3+$AO811)-ROW())/12+5),AS811)</f>
        <v>0</v>
      </c>
      <c r="AU811" s="15">
        <f ca="1">IF(AND(AQ811+AS811&gt;0,AR811+AT811&gt;0),COUNTIF(AU$6:AU810,"&gt;0")+1,0)</f>
        <v>0</v>
      </c>
    </row>
    <row r="812" spans="40:47">
      <c r="AN812" s="15">
        <v>23</v>
      </c>
      <c r="AO812" s="15">
        <v>2</v>
      </c>
      <c r="AP812" s="15">
        <v>3</v>
      </c>
      <c r="AQ812" s="17">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15">
        <f ca="1">COUNTIF(INDIRECT("H"&amp;(ROW()+12*(($AN812-1)*3+$AO812)-ROW())/12+5):INDIRECT("S"&amp;(ROW()+12*(($AN812-1)*3+$AO812)-ROW())/12+5),AQ812)</f>
        <v>0</v>
      </c>
      <c r="AS812" s="17">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15">
        <f ca="1">COUNTIF(INDIRECT("U"&amp;(ROW()+12*(($AN812-1)*3+$AO812)-ROW())/12+5):INDIRECT("AF"&amp;(ROW()+12*(($AN812-1)*3+$AO812)-ROW())/12+5),AS812)</f>
        <v>0</v>
      </c>
      <c r="AU812" s="15">
        <f ca="1">IF(AND(AQ812+AS812&gt;0,AR812+AT812&gt;0),COUNTIF(AU$6:AU811,"&gt;0")+1,0)</f>
        <v>0</v>
      </c>
    </row>
    <row r="813" spans="40:47">
      <c r="AN813" s="15">
        <v>23</v>
      </c>
      <c r="AO813" s="15">
        <v>2</v>
      </c>
      <c r="AP813" s="15">
        <v>4</v>
      </c>
      <c r="AQ813" s="17">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15">
        <f ca="1">COUNTIF(INDIRECT("H"&amp;(ROW()+12*(($AN813-1)*3+$AO813)-ROW())/12+5):INDIRECT("S"&amp;(ROW()+12*(($AN813-1)*3+$AO813)-ROW())/12+5),AQ813)</f>
        <v>0</v>
      </c>
      <c r="AS813" s="17">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15">
        <f ca="1">COUNTIF(INDIRECT("U"&amp;(ROW()+12*(($AN813-1)*3+$AO813)-ROW())/12+5):INDIRECT("AF"&amp;(ROW()+12*(($AN813-1)*3+$AO813)-ROW())/12+5),AS813)</f>
        <v>0</v>
      </c>
      <c r="AU813" s="15">
        <f ca="1">IF(AND(AQ813+AS813&gt;0,AR813+AT813&gt;0),COUNTIF(AU$6:AU812,"&gt;0")+1,0)</f>
        <v>0</v>
      </c>
    </row>
    <row r="814" spans="40:47">
      <c r="AN814" s="15">
        <v>23</v>
      </c>
      <c r="AO814" s="15">
        <v>2</v>
      </c>
      <c r="AP814" s="15">
        <v>5</v>
      </c>
      <c r="AQ814" s="17">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15">
        <f ca="1">COUNTIF(INDIRECT("H"&amp;(ROW()+12*(($AN814-1)*3+$AO814)-ROW())/12+5):INDIRECT("S"&amp;(ROW()+12*(($AN814-1)*3+$AO814)-ROW())/12+5),AQ814)</f>
        <v>0</v>
      </c>
      <c r="AS814" s="17">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15">
        <f ca="1">COUNTIF(INDIRECT("U"&amp;(ROW()+12*(($AN814-1)*3+$AO814)-ROW())/12+5):INDIRECT("AF"&amp;(ROW()+12*(($AN814-1)*3+$AO814)-ROW())/12+5),AS814)</f>
        <v>0</v>
      </c>
      <c r="AU814" s="15">
        <f ca="1">IF(AND(AQ814+AS814&gt;0,AR814+AT814&gt;0),COUNTIF(AU$6:AU813,"&gt;0")+1,0)</f>
        <v>0</v>
      </c>
    </row>
    <row r="815" spans="40:47">
      <c r="AN815" s="15">
        <v>23</v>
      </c>
      <c r="AO815" s="15">
        <v>2</v>
      </c>
      <c r="AP815" s="15">
        <v>6</v>
      </c>
      <c r="AQ815" s="17">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15">
        <f ca="1">COUNTIF(INDIRECT("H"&amp;(ROW()+12*(($AN815-1)*3+$AO815)-ROW())/12+5):INDIRECT("S"&amp;(ROW()+12*(($AN815-1)*3+$AO815)-ROW())/12+5),AQ815)</f>
        <v>0</v>
      </c>
      <c r="AS815" s="17">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15">
        <f ca="1">COUNTIF(INDIRECT("U"&amp;(ROW()+12*(($AN815-1)*3+$AO815)-ROW())/12+5):INDIRECT("AF"&amp;(ROW()+12*(($AN815-1)*3+$AO815)-ROW())/12+5),AS815)</f>
        <v>0</v>
      </c>
      <c r="AU815" s="15">
        <f ca="1">IF(AND(AQ815+AS815&gt;0,AR815+AT815&gt;0),COUNTIF(AU$6:AU814,"&gt;0")+1,0)</f>
        <v>0</v>
      </c>
    </row>
    <row r="816" spans="40:47">
      <c r="AN816" s="15">
        <v>23</v>
      </c>
      <c r="AO816" s="15">
        <v>2</v>
      </c>
      <c r="AP816" s="15">
        <v>7</v>
      </c>
      <c r="AQ816" s="17">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15">
        <f ca="1">COUNTIF(INDIRECT("H"&amp;(ROW()+12*(($AN816-1)*3+$AO816)-ROW())/12+5):INDIRECT("S"&amp;(ROW()+12*(($AN816-1)*3+$AO816)-ROW())/12+5),AQ816)</f>
        <v>0</v>
      </c>
      <c r="AS816" s="17">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15">
        <f ca="1">COUNTIF(INDIRECT("U"&amp;(ROW()+12*(($AN816-1)*3+$AO816)-ROW())/12+5):INDIRECT("AF"&amp;(ROW()+12*(($AN816-1)*3+$AO816)-ROW())/12+5),AS816)</f>
        <v>0</v>
      </c>
      <c r="AU816" s="15">
        <f ca="1">IF(AND(AQ816+AS816&gt;0,AR816+AT816&gt;0),COUNTIF(AU$6:AU815,"&gt;0")+1,0)</f>
        <v>0</v>
      </c>
    </row>
    <row r="817" spans="40:47">
      <c r="AN817" s="15">
        <v>23</v>
      </c>
      <c r="AO817" s="15">
        <v>2</v>
      </c>
      <c r="AP817" s="15">
        <v>8</v>
      </c>
      <c r="AQ817" s="17">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15">
        <f ca="1">COUNTIF(INDIRECT("H"&amp;(ROW()+12*(($AN817-1)*3+$AO817)-ROW())/12+5):INDIRECT("S"&amp;(ROW()+12*(($AN817-1)*3+$AO817)-ROW())/12+5),AQ817)</f>
        <v>0</v>
      </c>
      <c r="AS817" s="17">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15">
        <f ca="1">COUNTIF(INDIRECT("U"&amp;(ROW()+12*(($AN817-1)*3+$AO817)-ROW())/12+5):INDIRECT("AF"&amp;(ROW()+12*(($AN817-1)*3+$AO817)-ROW())/12+5),AS817)</f>
        <v>0</v>
      </c>
      <c r="AU817" s="15">
        <f ca="1">IF(AND(AQ817+AS817&gt;0,AR817+AT817&gt;0),COUNTIF(AU$6:AU816,"&gt;0")+1,0)</f>
        <v>0</v>
      </c>
    </row>
    <row r="818" spans="40:47">
      <c r="AN818" s="15">
        <v>23</v>
      </c>
      <c r="AO818" s="15">
        <v>2</v>
      </c>
      <c r="AP818" s="15">
        <v>9</v>
      </c>
      <c r="AQ818" s="17">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15">
        <f ca="1">COUNTIF(INDIRECT("H"&amp;(ROW()+12*(($AN818-1)*3+$AO818)-ROW())/12+5):INDIRECT("S"&amp;(ROW()+12*(($AN818-1)*3+$AO818)-ROW())/12+5),AQ818)</f>
        <v>0</v>
      </c>
      <c r="AS818" s="17">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15">
        <f ca="1">COUNTIF(INDIRECT("U"&amp;(ROW()+12*(($AN818-1)*3+$AO818)-ROW())/12+5):INDIRECT("AF"&amp;(ROW()+12*(($AN818-1)*3+$AO818)-ROW())/12+5),AS818)</f>
        <v>0</v>
      </c>
      <c r="AU818" s="15">
        <f ca="1">IF(AND(AQ818+AS818&gt;0,AR818+AT818&gt;0),COUNTIF(AU$6:AU817,"&gt;0")+1,0)</f>
        <v>0</v>
      </c>
    </row>
    <row r="819" spans="40:47">
      <c r="AN819" s="15">
        <v>23</v>
      </c>
      <c r="AO819" s="15">
        <v>2</v>
      </c>
      <c r="AP819" s="15">
        <v>10</v>
      </c>
      <c r="AQ819" s="17">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15">
        <f ca="1">COUNTIF(INDIRECT("H"&amp;(ROW()+12*(($AN819-1)*3+$AO819)-ROW())/12+5):INDIRECT("S"&amp;(ROW()+12*(($AN819-1)*3+$AO819)-ROW())/12+5),AQ819)</f>
        <v>0</v>
      </c>
      <c r="AS819" s="17">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15">
        <f ca="1">COUNTIF(INDIRECT("U"&amp;(ROW()+12*(($AN819-1)*3+$AO819)-ROW())/12+5):INDIRECT("AF"&amp;(ROW()+12*(($AN819-1)*3+$AO819)-ROW())/12+5),AS819)</f>
        <v>0</v>
      </c>
      <c r="AU819" s="15">
        <f ca="1">IF(AND(AQ819+AS819&gt;0,AR819+AT819&gt;0),COUNTIF(AU$6:AU818,"&gt;0")+1,0)</f>
        <v>0</v>
      </c>
    </row>
    <row r="820" spans="40:47">
      <c r="AN820" s="15">
        <v>23</v>
      </c>
      <c r="AO820" s="15">
        <v>2</v>
      </c>
      <c r="AP820" s="15">
        <v>11</v>
      </c>
      <c r="AQ820" s="17">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15">
        <f ca="1">COUNTIF(INDIRECT("H"&amp;(ROW()+12*(($AN820-1)*3+$AO820)-ROW())/12+5):INDIRECT("S"&amp;(ROW()+12*(($AN820-1)*3+$AO820)-ROW())/12+5),AQ820)</f>
        <v>0</v>
      </c>
      <c r="AS820" s="17">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15">
        <f ca="1">COUNTIF(INDIRECT("U"&amp;(ROW()+12*(($AN820-1)*3+$AO820)-ROW())/12+5):INDIRECT("AF"&amp;(ROW()+12*(($AN820-1)*3+$AO820)-ROW())/12+5),AS820)</f>
        <v>0</v>
      </c>
      <c r="AU820" s="15">
        <f ca="1">IF(AND(AQ820+AS820&gt;0,AR820+AT820&gt;0),COUNTIF(AU$6:AU819,"&gt;0")+1,0)</f>
        <v>0</v>
      </c>
    </row>
    <row r="821" spans="40:47">
      <c r="AN821" s="15">
        <v>23</v>
      </c>
      <c r="AO821" s="15">
        <v>2</v>
      </c>
      <c r="AP821" s="15">
        <v>12</v>
      </c>
      <c r="AQ821" s="17">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15">
        <f ca="1">COUNTIF(INDIRECT("H"&amp;(ROW()+12*(($AN821-1)*3+$AO821)-ROW())/12+5):INDIRECT("S"&amp;(ROW()+12*(($AN821-1)*3+$AO821)-ROW())/12+5),AQ821)</f>
        <v>0</v>
      </c>
      <c r="AS821" s="17">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15">
        <f ca="1">COUNTIF(INDIRECT("U"&amp;(ROW()+12*(($AN821-1)*3+$AO821)-ROW())/12+5):INDIRECT("AF"&amp;(ROW()+12*(($AN821-1)*3+$AO821)-ROW())/12+5),AS821)</f>
        <v>0</v>
      </c>
      <c r="AU821" s="15">
        <f ca="1">IF(AND(AQ821+AS821&gt;0,AR821+AT821&gt;0),COUNTIF(AU$6:AU820,"&gt;0")+1,0)</f>
        <v>0</v>
      </c>
    </row>
    <row r="822" spans="40:47">
      <c r="AN822" s="15">
        <v>23</v>
      </c>
      <c r="AO822" s="15">
        <v>3</v>
      </c>
      <c r="AP822" s="15">
        <v>1</v>
      </c>
      <c r="AQ822" s="17">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15">
        <f ca="1">COUNTIF(INDIRECT("H"&amp;(ROW()+12*(($AN822-1)*3+$AO822)-ROW())/12+5):INDIRECT("S"&amp;(ROW()+12*(($AN822-1)*3+$AO822)-ROW())/12+5),AQ822)</f>
        <v>0</v>
      </c>
      <c r="AS822" s="17">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15">
        <f ca="1">COUNTIF(INDIRECT("U"&amp;(ROW()+12*(($AN822-1)*3+$AO822)-ROW())/12+5):INDIRECT("AF"&amp;(ROW()+12*(($AN822-1)*3+$AO822)-ROW())/12+5),AS822)</f>
        <v>0</v>
      </c>
      <c r="AU822" s="15">
        <f ca="1">IF(AND(AQ822+AS822&gt;0,AR822+AT822&gt;0),COUNTIF(AU$6:AU821,"&gt;0")+1,0)</f>
        <v>0</v>
      </c>
    </row>
    <row r="823" spans="40:47">
      <c r="AN823" s="15">
        <v>23</v>
      </c>
      <c r="AO823" s="15">
        <v>3</v>
      </c>
      <c r="AP823" s="15">
        <v>2</v>
      </c>
      <c r="AQ823" s="17">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15">
        <f ca="1">COUNTIF(INDIRECT("H"&amp;(ROW()+12*(($AN823-1)*3+$AO823)-ROW())/12+5):INDIRECT("S"&amp;(ROW()+12*(($AN823-1)*3+$AO823)-ROW())/12+5),AQ823)</f>
        <v>0</v>
      </c>
      <c r="AS823" s="17">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15">
        <f ca="1">COUNTIF(INDIRECT("U"&amp;(ROW()+12*(($AN823-1)*3+$AO823)-ROW())/12+5):INDIRECT("AF"&amp;(ROW()+12*(($AN823-1)*3+$AO823)-ROW())/12+5),AS823)</f>
        <v>0</v>
      </c>
      <c r="AU823" s="15">
        <f ca="1">IF(AND(AQ823+AS823&gt;0,AR823+AT823&gt;0),COUNTIF(AU$6:AU822,"&gt;0")+1,0)</f>
        <v>0</v>
      </c>
    </row>
    <row r="824" spans="40:47">
      <c r="AN824" s="15">
        <v>23</v>
      </c>
      <c r="AO824" s="15">
        <v>3</v>
      </c>
      <c r="AP824" s="15">
        <v>3</v>
      </c>
      <c r="AQ824" s="17">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15">
        <f ca="1">COUNTIF(INDIRECT("H"&amp;(ROW()+12*(($AN824-1)*3+$AO824)-ROW())/12+5):INDIRECT("S"&amp;(ROW()+12*(($AN824-1)*3+$AO824)-ROW())/12+5),AQ824)</f>
        <v>0</v>
      </c>
      <c r="AS824" s="17">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15">
        <f ca="1">COUNTIF(INDIRECT("U"&amp;(ROW()+12*(($AN824-1)*3+$AO824)-ROW())/12+5):INDIRECT("AF"&amp;(ROW()+12*(($AN824-1)*3+$AO824)-ROW())/12+5),AS824)</f>
        <v>0</v>
      </c>
      <c r="AU824" s="15">
        <f ca="1">IF(AND(AQ824+AS824&gt;0,AR824+AT824&gt;0),COUNTIF(AU$6:AU823,"&gt;0")+1,0)</f>
        <v>0</v>
      </c>
    </row>
    <row r="825" spans="40:47">
      <c r="AN825" s="15">
        <v>23</v>
      </c>
      <c r="AO825" s="15">
        <v>3</v>
      </c>
      <c r="AP825" s="15">
        <v>4</v>
      </c>
      <c r="AQ825" s="17">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15">
        <f ca="1">COUNTIF(INDIRECT("H"&amp;(ROW()+12*(($AN825-1)*3+$AO825)-ROW())/12+5):INDIRECT("S"&amp;(ROW()+12*(($AN825-1)*3+$AO825)-ROW())/12+5),AQ825)</f>
        <v>0</v>
      </c>
      <c r="AS825" s="17">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15">
        <f ca="1">COUNTIF(INDIRECT("U"&amp;(ROW()+12*(($AN825-1)*3+$AO825)-ROW())/12+5):INDIRECT("AF"&amp;(ROW()+12*(($AN825-1)*3+$AO825)-ROW())/12+5),AS825)</f>
        <v>0</v>
      </c>
      <c r="AU825" s="15">
        <f ca="1">IF(AND(AQ825+AS825&gt;0,AR825+AT825&gt;0),COUNTIF(AU$6:AU824,"&gt;0")+1,0)</f>
        <v>0</v>
      </c>
    </row>
    <row r="826" spans="40:47">
      <c r="AN826" s="15">
        <v>23</v>
      </c>
      <c r="AO826" s="15">
        <v>3</v>
      </c>
      <c r="AP826" s="15">
        <v>5</v>
      </c>
      <c r="AQ826" s="17">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15">
        <f ca="1">COUNTIF(INDIRECT("H"&amp;(ROW()+12*(($AN826-1)*3+$AO826)-ROW())/12+5):INDIRECT("S"&amp;(ROW()+12*(($AN826-1)*3+$AO826)-ROW())/12+5),AQ826)</f>
        <v>0</v>
      </c>
      <c r="AS826" s="17">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15">
        <f ca="1">COUNTIF(INDIRECT("U"&amp;(ROW()+12*(($AN826-1)*3+$AO826)-ROW())/12+5):INDIRECT("AF"&amp;(ROW()+12*(($AN826-1)*3+$AO826)-ROW())/12+5),AS826)</f>
        <v>0</v>
      </c>
      <c r="AU826" s="15">
        <f ca="1">IF(AND(AQ826+AS826&gt;0,AR826+AT826&gt;0),COUNTIF(AU$6:AU825,"&gt;0")+1,0)</f>
        <v>0</v>
      </c>
    </row>
    <row r="827" spans="40:47">
      <c r="AN827" s="15">
        <v>23</v>
      </c>
      <c r="AO827" s="15">
        <v>3</v>
      </c>
      <c r="AP827" s="15">
        <v>6</v>
      </c>
      <c r="AQ827" s="17">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15">
        <f ca="1">COUNTIF(INDIRECT("H"&amp;(ROW()+12*(($AN827-1)*3+$AO827)-ROW())/12+5):INDIRECT("S"&amp;(ROW()+12*(($AN827-1)*3+$AO827)-ROW())/12+5),AQ827)</f>
        <v>0</v>
      </c>
      <c r="AS827" s="17">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15">
        <f ca="1">COUNTIF(INDIRECT("U"&amp;(ROW()+12*(($AN827-1)*3+$AO827)-ROW())/12+5):INDIRECT("AF"&amp;(ROW()+12*(($AN827-1)*3+$AO827)-ROW())/12+5),AS827)</f>
        <v>0</v>
      </c>
      <c r="AU827" s="15">
        <f ca="1">IF(AND(AQ827+AS827&gt;0,AR827+AT827&gt;0),COUNTIF(AU$6:AU826,"&gt;0")+1,0)</f>
        <v>0</v>
      </c>
    </row>
    <row r="828" spans="40:47">
      <c r="AN828" s="15">
        <v>23</v>
      </c>
      <c r="AO828" s="15">
        <v>3</v>
      </c>
      <c r="AP828" s="15">
        <v>7</v>
      </c>
      <c r="AQ828" s="17">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15">
        <f ca="1">COUNTIF(INDIRECT("H"&amp;(ROW()+12*(($AN828-1)*3+$AO828)-ROW())/12+5):INDIRECT("S"&amp;(ROW()+12*(($AN828-1)*3+$AO828)-ROW())/12+5),AQ828)</f>
        <v>0</v>
      </c>
      <c r="AS828" s="17">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15">
        <f ca="1">COUNTIF(INDIRECT("U"&amp;(ROW()+12*(($AN828-1)*3+$AO828)-ROW())/12+5):INDIRECT("AF"&amp;(ROW()+12*(($AN828-1)*3+$AO828)-ROW())/12+5),AS828)</f>
        <v>0</v>
      </c>
      <c r="AU828" s="15">
        <f ca="1">IF(AND(AQ828+AS828&gt;0,AR828+AT828&gt;0),COUNTIF(AU$6:AU827,"&gt;0")+1,0)</f>
        <v>0</v>
      </c>
    </row>
    <row r="829" spans="40:47">
      <c r="AN829" s="15">
        <v>23</v>
      </c>
      <c r="AO829" s="15">
        <v>3</v>
      </c>
      <c r="AP829" s="15">
        <v>8</v>
      </c>
      <c r="AQ829" s="17">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15">
        <f ca="1">COUNTIF(INDIRECT("H"&amp;(ROW()+12*(($AN829-1)*3+$AO829)-ROW())/12+5):INDIRECT("S"&amp;(ROW()+12*(($AN829-1)*3+$AO829)-ROW())/12+5),AQ829)</f>
        <v>0</v>
      </c>
      <c r="AS829" s="17">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15">
        <f ca="1">COUNTIF(INDIRECT("U"&amp;(ROW()+12*(($AN829-1)*3+$AO829)-ROW())/12+5):INDIRECT("AF"&amp;(ROW()+12*(($AN829-1)*3+$AO829)-ROW())/12+5),AS829)</f>
        <v>0</v>
      </c>
      <c r="AU829" s="15">
        <f ca="1">IF(AND(AQ829+AS829&gt;0,AR829+AT829&gt;0),COUNTIF(AU$6:AU828,"&gt;0")+1,0)</f>
        <v>0</v>
      </c>
    </row>
    <row r="830" spans="40:47">
      <c r="AN830" s="15">
        <v>23</v>
      </c>
      <c r="AO830" s="15">
        <v>3</v>
      </c>
      <c r="AP830" s="15">
        <v>9</v>
      </c>
      <c r="AQ830" s="17">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15">
        <f ca="1">COUNTIF(INDIRECT("H"&amp;(ROW()+12*(($AN830-1)*3+$AO830)-ROW())/12+5):INDIRECT("S"&amp;(ROW()+12*(($AN830-1)*3+$AO830)-ROW())/12+5),AQ830)</f>
        <v>0</v>
      </c>
      <c r="AS830" s="17">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15">
        <f ca="1">COUNTIF(INDIRECT("U"&amp;(ROW()+12*(($AN830-1)*3+$AO830)-ROW())/12+5):INDIRECT("AF"&amp;(ROW()+12*(($AN830-1)*3+$AO830)-ROW())/12+5),AS830)</f>
        <v>0</v>
      </c>
      <c r="AU830" s="15">
        <f ca="1">IF(AND(AQ830+AS830&gt;0,AR830+AT830&gt;0),COUNTIF(AU$6:AU829,"&gt;0")+1,0)</f>
        <v>0</v>
      </c>
    </row>
    <row r="831" spans="40:47">
      <c r="AN831" s="15">
        <v>23</v>
      </c>
      <c r="AO831" s="15">
        <v>3</v>
      </c>
      <c r="AP831" s="15">
        <v>10</v>
      </c>
      <c r="AQ831" s="17">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15">
        <f ca="1">COUNTIF(INDIRECT("H"&amp;(ROW()+12*(($AN831-1)*3+$AO831)-ROW())/12+5):INDIRECT("S"&amp;(ROW()+12*(($AN831-1)*3+$AO831)-ROW())/12+5),AQ831)</f>
        <v>0</v>
      </c>
      <c r="AS831" s="17">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15">
        <f ca="1">COUNTIF(INDIRECT("U"&amp;(ROW()+12*(($AN831-1)*3+$AO831)-ROW())/12+5):INDIRECT("AF"&amp;(ROW()+12*(($AN831-1)*3+$AO831)-ROW())/12+5),AS831)</f>
        <v>0</v>
      </c>
      <c r="AU831" s="15">
        <f ca="1">IF(AND(AQ831+AS831&gt;0,AR831+AT831&gt;0),COUNTIF(AU$6:AU830,"&gt;0")+1,0)</f>
        <v>0</v>
      </c>
    </row>
    <row r="832" spans="40:47">
      <c r="AN832" s="15">
        <v>23</v>
      </c>
      <c r="AO832" s="15">
        <v>3</v>
      </c>
      <c r="AP832" s="15">
        <v>11</v>
      </c>
      <c r="AQ832" s="17">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15">
        <f ca="1">COUNTIF(INDIRECT("H"&amp;(ROW()+12*(($AN832-1)*3+$AO832)-ROW())/12+5):INDIRECT("S"&amp;(ROW()+12*(($AN832-1)*3+$AO832)-ROW())/12+5),AQ832)</f>
        <v>0</v>
      </c>
      <c r="AS832" s="17">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15">
        <f ca="1">COUNTIF(INDIRECT("U"&amp;(ROW()+12*(($AN832-1)*3+$AO832)-ROW())/12+5):INDIRECT("AF"&amp;(ROW()+12*(($AN832-1)*3+$AO832)-ROW())/12+5),AS832)</f>
        <v>0</v>
      </c>
      <c r="AU832" s="15">
        <f ca="1">IF(AND(AQ832+AS832&gt;0,AR832+AT832&gt;0),COUNTIF(AU$6:AU831,"&gt;0")+1,0)</f>
        <v>0</v>
      </c>
    </row>
    <row r="833" spans="40:47">
      <c r="AN833" s="306">
        <v>23</v>
      </c>
      <c r="AO833" s="306">
        <v>3</v>
      </c>
      <c r="AP833" s="306">
        <v>12</v>
      </c>
      <c r="AQ833" s="313">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306">
        <f ca="1">COUNTIF(INDIRECT("H"&amp;(ROW()+12*(($AN833-1)*3+$AO833)-ROW())/12+5):INDIRECT("S"&amp;(ROW()+12*(($AN833-1)*3+$AO833)-ROW())/12+5),AQ833)</f>
        <v>0</v>
      </c>
      <c r="AS833" s="313">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306">
        <f ca="1">COUNTIF(INDIRECT("U"&amp;(ROW()+12*(($AN833-1)*3+$AO833)-ROW())/12+5):INDIRECT("AF"&amp;(ROW()+12*(($AN833-1)*3+$AO833)-ROW())/12+5),AS833)</f>
        <v>0</v>
      </c>
      <c r="AU833" s="15">
        <f ca="1">IF(AND(AQ833+AS833&gt;0,AR833+AT833&gt;0),COUNTIF(AU$6:AU832,"&gt;0")+1,0)</f>
        <v>0</v>
      </c>
    </row>
    <row r="834" spans="40:47">
      <c r="AN834" s="15">
        <v>24</v>
      </c>
      <c r="AO834" s="15">
        <v>1</v>
      </c>
      <c r="AP834" s="15">
        <v>1</v>
      </c>
      <c r="AQ834" s="17">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15">
        <f ca="1">COUNTIF(INDIRECT("H"&amp;(ROW()+12*(($AN834-1)*3+$AO834)-ROW())/12+5):INDIRECT("S"&amp;(ROW()+12*(($AN834-1)*3+$AO834)-ROW())/12+5),AQ834)</f>
        <v>0</v>
      </c>
      <c r="AS834" s="17">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15">
        <f ca="1">COUNTIF(INDIRECT("U"&amp;(ROW()+12*(($AN834-1)*3+$AO834)-ROW())/12+5):INDIRECT("AF"&amp;(ROW()+12*(($AN834-1)*3+$AO834)-ROW())/12+5),AS834)</f>
        <v>0</v>
      </c>
      <c r="AU834" s="15">
        <f ca="1">IF(AND(AQ834+AS834&gt;0,AR834+AT834&gt;0),COUNTIF(AU$6:AU833,"&gt;0")+1,0)</f>
        <v>0</v>
      </c>
    </row>
    <row r="835" spans="40:47">
      <c r="AN835" s="15">
        <v>24</v>
      </c>
      <c r="AO835" s="15">
        <v>1</v>
      </c>
      <c r="AP835" s="15">
        <v>2</v>
      </c>
      <c r="AQ835" s="17">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15">
        <f ca="1">COUNTIF(INDIRECT("H"&amp;(ROW()+12*(($AN835-1)*3+$AO835)-ROW())/12+5):INDIRECT("S"&amp;(ROW()+12*(($AN835-1)*3+$AO835)-ROW())/12+5),AQ835)</f>
        <v>0</v>
      </c>
      <c r="AS835" s="17">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15">
        <f ca="1">COUNTIF(INDIRECT("U"&amp;(ROW()+12*(($AN835-1)*3+$AO835)-ROW())/12+5):INDIRECT("AF"&amp;(ROW()+12*(($AN835-1)*3+$AO835)-ROW())/12+5),AS835)</f>
        <v>0</v>
      </c>
      <c r="AU835" s="15">
        <f ca="1">IF(AND(AQ835+AS835&gt;0,AR835+AT835&gt;0),COUNTIF(AU$6:AU834,"&gt;0")+1,0)</f>
        <v>0</v>
      </c>
    </row>
    <row r="836" spans="40:47">
      <c r="AN836" s="15">
        <v>24</v>
      </c>
      <c r="AO836" s="15">
        <v>1</v>
      </c>
      <c r="AP836" s="15">
        <v>3</v>
      </c>
      <c r="AQ836" s="17">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15">
        <f ca="1">COUNTIF(INDIRECT("H"&amp;(ROW()+12*(($AN836-1)*3+$AO836)-ROW())/12+5):INDIRECT("S"&amp;(ROW()+12*(($AN836-1)*3+$AO836)-ROW())/12+5),AQ836)</f>
        <v>0</v>
      </c>
      <c r="AS836" s="17">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15">
        <f ca="1">COUNTIF(INDIRECT("U"&amp;(ROW()+12*(($AN836-1)*3+$AO836)-ROW())/12+5):INDIRECT("AF"&amp;(ROW()+12*(($AN836-1)*3+$AO836)-ROW())/12+5),AS836)</f>
        <v>0</v>
      </c>
      <c r="AU836" s="15">
        <f ca="1">IF(AND(AQ836+AS836&gt;0,AR836+AT836&gt;0),COUNTIF(AU$6:AU835,"&gt;0")+1,0)</f>
        <v>0</v>
      </c>
    </row>
    <row r="837" spans="40:47">
      <c r="AN837" s="15">
        <v>24</v>
      </c>
      <c r="AO837" s="15">
        <v>1</v>
      </c>
      <c r="AP837" s="15">
        <v>4</v>
      </c>
      <c r="AQ837" s="17">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15">
        <f ca="1">COUNTIF(INDIRECT("H"&amp;(ROW()+12*(($AN837-1)*3+$AO837)-ROW())/12+5):INDIRECT("S"&amp;(ROW()+12*(($AN837-1)*3+$AO837)-ROW())/12+5),AQ837)</f>
        <v>0</v>
      </c>
      <c r="AS837" s="17">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15">
        <f ca="1">COUNTIF(INDIRECT("U"&amp;(ROW()+12*(($AN837-1)*3+$AO837)-ROW())/12+5):INDIRECT("AF"&amp;(ROW()+12*(($AN837-1)*3+$AO837)-ROW())/12+5),AS837)</f>
        <v>0</v>
      </c>
      <c r="AU837" s="15">
        <f ca="1">IF(AND(AQ837+AS837&gt;0,AR837+AT837&gt;0),COUNTIF(AU$6:AU836,"&gt;0")+1,0)</f>
        <v>0</v>
      </c>
    </row>
    <row r="838" spans="40:47">
      <c r="AN838" s="15">
        <v>24</v>
      </c>
      <c r="AO838" s="15">
        <v>1</v>
      </c>
      <c r="AP838" s="15">
        <v>5</v>
      </c>
      <c r="AQ838" s="17">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15">
        <f ca="1">COUNTIF(INDIRECT("H"&amp;(ROW()+12*(($AN838-1)*3+$AO838)-ROW())/12+5):INDIRECT("S"&amp;(ROW()+12*(($AN838-1)*3+$AO838)-ROW())/12+5),AQ838)</f>
        <v>0</v>
      </c>
      <c r="AS838" s="17">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15">
        <f ca="1">COUNTIF(INDIRECT("U"&amp;(ROW()+12*(($AN838-1)*3+$AO838)-ROW())/12+5):INDIRECT("AF"&amp;(ROW()+12*(($AN838-1)*3+$AO838)-ROW())/12+5),AS838)</f>
        <v>0</v>
      </c>
      <c r="AU838" s="15">
        <f ca="1">IF(AND(AQ838+AS838&gt;0,AR838+AT838&gt;0),COUNTIF(AU$6:AU837,"&gt;0")+1,0)</f>
        <v>0</v>
      </c>
    </row>
    <row r="839" spans="40:47">
      <c r="AN839" s="15">
        <v>24</v>
      </c>
      <c r="AO839" s="15">
        <v>1</v>
      </c>
      <c r="AP839" s="15">
        <v>6</v>
      </c>
      <c r="AQ839" s="17">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15">
        <f ca="1">COUNTIF(INDIRECT("H"&amp;(ROW()+12*(($AN839-1)*3+$AO839)-ROW())/12+5):INDIRECT("S"&amp;(ROW()+12*(($AN839-1)*3+$AO839)-ROW())/12+5),AQ839)</f>
        <v>0</v>
      </c>
      <c r="AS839" s="17">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15">
        <f ca="1">COUNTIF(INDIRECT("U"&amp;(ROW()+12*(($AN839-1)*3+$AO839)-ROW())/12+5):INDIRECT("AF"&amp;(ROW()+12*(($AN839-1)*3+$AO839)-ROW())/12+5),AS839)</f>
        <v>0</v>
      </c>
      <c r="AU839" s="15">
        <f ca="1">IF(AND(AQ839+AS839&gt;0,AR839+AT839&gt;0),COUNTIF(AU$6:AU838,"&gt;0")+1,0)</f>
        <v>0</v>
      </c>
    </row>
    <row r="840" spans="40:47">
      <c r="AN840" s="15">
        <v>24</v>
      </c>
      <c r="AO840" s="15">
        <v>1</v>
      </c>
      <c r="AP840" s="15">
        <v>7</v>
      </c>
      <c r="AQ840" s="17">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15">
        <f ca="1">COUNTIF(INDIRECT("H"&amp;(ROW()+12*(($AN840-1)*3+$AO840)-ROW())/12+5):INDIRECT("S"&amp;(ROW()+12*(($AN840-1)*3+$AO840)-ROW())/12+5),AQ840)</f>
        <v>0</v>
      </c>
      <c r="AS840" s="17">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15">
        <f ca="1">COUNTIF(INDIRECT("U"&amp;(ROW()+12*(($AN840-1)*3+$AO840)-ROW())/12+5):INDIRECT("AF"&amp;(ROW()+12*(($AN840-1)*3+$AO840)-ROW())/12+5),AS840)</f>
        <v>0</v>
      </c>
      <c r="AU840" s="15">
        <f ca="1">IF(AND(AQ840+AS840&gt;0,AR840+AT840&gt;0),COUNTIF(AU$6:AU839,"&gt;0")+1,0)</f>
        <v>0</v>
      </c>
    </row>
    <row r="841" spans="40:47">
      <c r="AN841" s="15">
        <v>24</v>
      </c>
      <c r="AO841" s="15">
        <v>1</v>
      </c>
      <c r="AP841" s="15">
        <v>8</v>
      </c>
      <c r="AQ841" s="17">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15">
        <f ca="1">COUNTIF(INDIRECT("H"&amp;(ROW()+12*(($AN841-1)*3+$AO841)-ROW())/12+5):INDIRECT("S"&amp;(ROW()+12*(($AN841-1)*3+$AO841)-ROW())/12+5),AQ841)</f>
        <v>0</v>
      </c>
      <c r="AS841" s="17">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15">
        <f ca="1">COUNTIF(INDIRECT("U"&amp;(ROW()+12*(($AN841-1)*3+$AO841)-ROW())/12+5):INDIRECT("AF"&amp;(ROW()+12*(($AN841-1)*3+$AO841)-ROW())/12+5),AS841)</f>
        <v>0</v>
      </c>
      <c r="AU841" s="15">
        <f ca="1">IF(AND(AQ841+AS841&gt;0,AR841+AT841&gt;0),COUNTIF(AU$6:AU840,"&gt;0")+1,0)</f>
        <v>0</v>
      </c>
    </row>
    <row r="842" spans="40:47">
      <c r="AN842" s="15">
        <v>24</v>
      </c>
      <c r="AO842" s="15">
        <v>1</v>
      </c>
      <c r="AP842" s="15">
        <v>9</v>
      </c>
      <c r="AQ842" s="17">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15">
        <f ca="1">COUNTIF(INDIRECT("H"&amp;(ROW()+12*(($AN842-1)*3+$AO842)-ROW())/12+5):INDIRECT("S"&amp;(ROW()+12*(($AN842-1)*3+$AO842)-ROW())/12+5),AQ842)</f>
        <v>0</v>
      </c>
      <c r="AS842" s="17">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15">
        <f ca="1">COUNTIF(INDIRECT("U"&amp;(ROW()+12*(($AN842-1)*3+$AO842)-ROW())/12+5):INDIRECT("AF"&amp;(ROW()+12*(($AN842-1)*3+$AO842)-ROW())/12+5),AS842)</f>
        <v>0</v>
      </c>
      <c r="AU842" s="15">
        <f ca="1">IF(AND(AQ842+AS842&gt;0,AR842+AT842&gt;0),COUNTIF(AU$6:AU841,"&gt;0")+1,0)</f>
        <v>0</v>
      </c>
    </row>
    <row r="843" spans="40:47">
      <c r="AN843" s="15">
        <v>24</v>
      </c>
      <c r="AO843" s="15">
        <v>1</v>
      </c>
      <c r="AP843" s="15">
        <v>10</v>
      </c>
      <c r="AQ843" s="17">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15">
        <f ca="1">COUNTIF(INDIRECT("H"&amp;(ROW()+12*(($AN843-1)*3+$AO843)-ROW())/12+5):INDIRECT("S"&amp;(ROW()+12*(($AN843-1)*3+$AO843)-ROW())/12+5),AQ843)</f>
        <v>0</v>
      </c>
      <c r="AS843" s="17">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15">
        <f ca="1">COUNTIF(INDIRECT("U"&amp;(ROW()+12*(($AN843-1)*3+$AO843)-ROW())/12+5):INDIRECT("AF"&amp;(ROW()+12*(($AN843-1)*3+$AO843)-ROW())/12+5),AS843)</f>
        <v>0</v>
      </c>
      <c r="AU843" s="15">
        <f ca="1">IF(AND(AQ843+AS843&gt;0,AR843+AT843&gt;0),COUNTIF(AU$6:AU842,"&gt;0")+1,0)</f>
        <v>0</v>
      </c>
    </row>
    <row r="844" spans="40:47">
      <c r="AN844" s="15">
        <v>24</v>
      </c>
      <c r="AO844" s="15">
        <v>1</v>
      </c>
      <c r="AP844" s="15">
        <v>11</v>
      </c>
      <c r="AQ844" s="17">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15">
        <f ca="1">COUNTIF(INDIRECT("H"&amp;(ROW()+12*(($AN844-1)*3+$AO844)-ROW())/12+5):INDIRECT("S"&amp;(ROW()+12*(($AN844-1)*3+$AO844)-ROW())/12+5),AQ844)</f>
        <v>0</v>
      </c>
      <c r="AS844" s="17">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15">
        <f ca="1">COUNTIF(INDIRECT("U"&amp;(ROW()+12*(($AN844-1)*3+$AO844)-ROW())/12+5):INDIRECT("AF"&amp;(ROW()+12*(($AN844-1)*3+$AO844)-ROW())/12+5),AS844)</f>
        <v>0</v>
      </c>
      <c r="AU844" s="15">
        <f ca="1">IF(AND(AQ844+AS844&gt;0,AR844+AT844&gt;0),COUNTIF(AU$6:AU843,"&gt;0")+1,0)</f>
        <v>0</v>
      </c>
    </row>
    <row r="845" spans="40:47">
      <c r="AN845" s="15">
        <v>24</v>
      </c>
      <c r="AO845" s="15">
        <v>1</v>
      </c>
      <c r="AP845" s="15">
        <v>12</v>
      </c>
      <c r="AQ845" s="17">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15">
        <f ca="1">COUNTIF(INDIRECT("H"&amp;(ROW()+12*(($AN845-1)*3+$AO845)-ROW())/12+5):INDIRECT("S"&amp;(ROW()+12*(($AN845-1)*3+$AO845)-ROW())/12+5),AQ845)</f>
        <v>0</v>
      </c>
      <c r="AS845" s="17">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15">
        <f ca="1">COUNTIF(INDIRECT("U"&amp;(ROW()+12*(($AN845-1)*3+$AO845)-ROW())/12+5):INDIRECT("AF"&amp;(ROW()+12*(($AN845-1)*3+$AO845)-ROW())/12+5),AS845)</f>
        <v>0</v>
      </c>
      <c r="AU845" s="15">
        <f ca="1">IF(AND(AQ845+AS845&gt;0,AR845+AT845&gt;0),COUNTIF(AU$6:AU844,"&gt;0")+1,0)</f>
        <v>0</v>
      </c>
    </row>
    <row r="846" spans="40:47">
      <c r="AN846" s="15">
        <v>24</v>
      </c>
      <c r="AO846" s="15">
        <v>2</v>
      </c>
      <c r="AP846" s="15">
        <v>1</v>
      </c>
      <c r="AQ846" s="17">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15">
        <f ca="1">COUNTIF(INDIRECT("H"&amp;(ROW()+12*(($AN846-1)*3+$AO846)-ROW())/12+5):INDIRECT("S"&amp;(ROW()+12*(($AN846-1)*3+$AO846)-ROW())/12+5),AQ846)</f>
        <v>0</v>
      </c>
      <c r="AS846" s="17">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15">
        <f ca="1">COUNTIF(INDIRECT("U"&amp;(ROW()+12*(($AN846-1)*3+$AO846)-ROW())/12+5):INDIRECT("AF"&amp;(ROW()+12*(($AN846-1)*3+$AO846)-ROW())/12+5),AS846)</f>
        <v>0</v>
      </c>
      <c r="AU846" s="15">
        <f ca="1">IF(AND(AQ846+AS846&gt;0,AR846+AT846&gt;0),COUNTIF(AU$6:AU845,"&gt;0")+1,0)</f>
        <v>0</v>
      </c>
    </row>
    <row r="847" spans="40:47">
      <c r="AN847" s="15">
        <v>24</v>
      </c>
      <c r="AO847" s="15">
        <v>2</v>
      </c>
      <c r="AP847" s="15">
        <v>2</v>
      </c>
      <c r="AQ847" s="17">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15">
        <f ca="1">COUNTIF(INDIRECT("H"&amp;(ROW()+12*(($AN847-1)*3+$AO847)-ROW())/12+5):INDIRECT("S"&amp;(ROW()+12*(($AN847-1)*3+$AO847)-ROW())/12+5),AQ847)</f>
        <v>0</v>
      </c>
      <c r="AS847" s="17">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15">
        <f ca="1">COUNTIF(INDIRECT("U"&amp;(ROW()+12*(($AN847-1)*3+$AO847)-ROW())/12+5):INDIRECT("AF"&amp;(ROW()+12*(($AN847-1)*3+$AO847)-ROW())/12+5),AS847)</f>
        <v>0</v>
      </c>
      <c r="AU847" s="15">
        <f ca="1">IF(AND(AQ847+AS847&gt;0,AR847+AT847&gt;0),COUNTIF(AU$6:AU846,"&gt;0")+1,0)</f>
        <v>0</v>
      </c>
    </row>
    <row r="848" spans="40:47">
      <c r="AN848" s="15">
        <v>24</v>
      </c>
      <c r="AO848" s="15">
        <v>2</v>
      </c>
      <c r="AP848" s="15">
        <v>3</v>
      </c>
      <c r="AQ848" s="17">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15">
        <f ca="1">COUNTIF(INDIRECT("H"&amp;(ROW()+12*(($AN848-1)*3+$AO848)-ROW())/12+5):INDIRECT("S"&amp;(ROW()+12*(($AN848-1)*3+$AO848)-ROW())/12+5),AQ848)</f>
        <v>0</v>
      </c>
      <c r="AS848" s="17">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15">
        <f ca="1">COUNTIF(INDIRECT("U"&amp;(ROW()+12*(($AN848-1)*3+$AO848)-ROW())/12+5):INDIRECT("AF"&amp;(ROW()+12*(($AN848-1)*3+$AO848)-ROW())/12+5),AS848)</f>
        <v>0</v>
      </c>
      <c r="AU848" s="15">
        <f ca="1">IF(AND(AQ848+AS848&gt;0,AR848+AT848&gt;0),COUNTIF(AU$6:AU847,"&gt;0")+1,0)</f>
        <v>0</v>
      </c>
    </row>
    <row r="849" spans="40:47">
      <c r="AN849" s="15">
        <v>24</v>
      </c>
      <c r="AO849" s="15">
        <v>2</v>
      </c>
      <c r="AP849" s="15">
        <v>4</v>
      </c>
      <c r="AQ849" s="17">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15">
        <f ca="1">COUNTIF(INDIRECT("H"&amp;(ROW()+12*(($AN849-1)*3+$AO849)-ROW())/12+5):INDIRECT("S"&amp;(ROW()+12*(($AN849-1)*3+$AO849)-ROW())/12+5),AQ849)</f>
        <v>0</v>
      </c>
      <c r="AS849" s="17">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15">
        <f ca="1">COUNTIF(INDIRECT("U"&amp;(ROW()+12*(($AN849-1)*3+$AO849)-ROW())/12+5):INDIRECT("AF"&amp;(ROW()+12*(($AN849-1)*3+$AO849)-ROW())/12+5),AS849)</f>
        <v>0</v>
      </c>
      <c r="AU849" s="15">
        <f ca="1">IF(AND(AQ849+AS849&gt;0,AR849+AT849&gt;0),COUNTIF(AU$6:AU848,"&gt;0")+1,0)</f>
        <v>0</v>
      </c>
    </row>
    <row r="850" spans="40:47">
      <c r="AN850" s="15">
        <v>24</v>
      </c>
      <c r="AO850" s="15">
        <v>2</v>
      </c>
      <c r="AP850" s="15">
        <v>5</v>
      </c>
      <c r="AQ850" s="17">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15">
        <f ca="1">COUNTIF(INDIRECT("H"&amp;(ROW()+12*(($AN850-1)*3+$AO850)-ROW())/12+5):INDIRECT("S"&amp;(ROW()+12*(($AN850-1)*3+$AO850)-ROW())/12+5),AQ850)</f>
        <v>0</v>
      </c>
      <c r="AS850" s="17">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15">
        <f ca="1">COUNTIF(INDIRECT("U"&amp;(ROW()+12*(($AN850-1)*3+$AO850)-ROW())/12+5):INDIRECT("AF"&amp;(ROW()+12*(($AN850-1)*3+$AO850)-ROW())/12+5),AS850)</f>
        <v>0</v>
      </c>
      <c r="AU850" s="15">
        <f ca="1">IF(AND(AQ850+AS850&gt;0,AR850+AT850&gt;0),COUNTIF(AU$6:AU849,"&gt;0")+1,0)</f>
        <v>0</v>
      </c>
    </row>
    <row r="851" spans="40:47">
      <c r="AN851" s="15">
        <v>24</v>
      </c>
      <c r="AO851" s="15">
        <v>2</v>
      </c>
      <c r="AP851" s="15">
        <v>6</v>
      </c>
      <c r="AQ851" s="17">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15">
        <f ca="1">COUNTIF(INDIRECT("H"&amp;(ROW()+12*(($AN851-1)*3+$AO851)-ROW())/12+5):INDIRECT("S"&amp;(ROW()+12*(($AN851-1)*3+$AO851)-ROW())/12+5),AQ851)</f>
        <v>0</v>
      </c>
      <c r="AS851" s="17">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15">
        <f ca="1">COUNTIF(INDIRECT("U"&amp;(ROW()+12*(($AN851-1)*3+$AO851)-ROW())/12+5):INDIRECT("AF"&amp;(ROW()+12*(($AN851-1)*3+$AO851)-ROW())/12+5),AS851)</f>
        <v>0</v>
      </c>
      <c r="AU851" s="15">
        <f ca="1">IF(AND(AQ851+AS851&gt;0,AR851+AT851&gt;0),COUNTIF(AU$6:AU850,"&gt;0")+1,0)</f>
        <v>0</v>
      </c>
    </row>
    <row r="852" spans="40:47">
      <c r="AN852" s="15">
        <v>24</v>
      </c>
      <c r="AO852" s="15">
        <v>2</v>
      </c>
      <c r="AP852" s="15">
        <v>7</v>
      </c>
      <c r="AQ852" s="17">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15">
        <f ca="1">COUNTIF(INDIRECT("H"&amp;(ROW()+12*(($AN852-1)*3+$AO852)-ROW())/12+5):INDIRECT("S"&amp;(ROW()+12*(($AN852-1)*3+$AO852)-ROW())/12+5),AQ852)</f>
        <v>0</v>
      </c>
      <c r="AS852" s="17">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15">
        <f ca="1">COUNTIF(INDIRECT("U"&amp;(ROW()+12*(($AN852-1)*3+$AO852)-ROW())/12+5):INDIRECT("AF"&amp;(ROW()+12*(($AN852-1)*3+$AO852)-ROW())/12+5),AS852)</f>
        <v>0</v>
      </c>
      <c r="AU852" s="15">
        <f ca="1">IF(AND(AQ852+AS852&gt;0,AR852+AT852&gt;0),COUNTIF(AU$6:AU851,"&gt;0")+1,0)</f>
        <v>0</v>
      </c>
    </row>
    <row r="853" spans="40:47">
      <c r="AN853" s="15">
        <v>24</v>
      </c>
      <c r="AO853" s="15">
        <v>2</v>
      </c>
      <c r="AP853" s="15">
        <v>8</v>
      </c>
      <c r="AQ853" s="17">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15">
        <f ca="1">COUNTIF(INDIRECT("H"&amp;(ROW()+12*(($AN853-1)*3+$AO853)-ROW())/12+5):INDIRECT("S"&amp;(ROW()+12*(($AN853-1)*3+$AO853)-ROW())/12+5),AQ853)</f>
        <v>0</v>
      </c>
      <c r="AS853" s="17">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15">
        <f ca="1">COUNTIF(INDIRECT("U"&amp;(ROW()+12*(($AN853-1)*3+$AO853)-ROW())/12+5):INDIRECT("AF"&amp;(ROW()+12*(($AN853-1)*3+$AO853)-ROW())/12+5),AS853)</f>
        <v>0</v>
      </c>
      <c r="AU853" s="15">
        <f ca="1">IF(AND(AQ853+AS853&gt;0,AR853+AT853&gt;0),COUNTIF(AU$6:AU852,"&gt;0")+1,0)</f>
        <v>0</v>
      </c>
    </row>
    <row r="854" spans="40:47">
      <c r="AN854" s="15">
        <v>24</v>
      </c>
      <c r="AO854" s="15">
        <v>2</v>
      </c>
      <c r="AP854" s="15">
        <v>9</v>
      </c>
      <c r="AQ854" s="17">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15">
        <f ca="1">COUNTIF(INDIRECT("H"&amp;(ROW()+12*(($AN854-1)*3+$AO854)-ROW())/12+5):INDIRECT("S"&amp;(ROW()+12*(($AN854-1)*3+$AO854)-ROW())/12+5),AQ854)</f>
        <v>0</v>
      </c>
      <c r="AS854" s="17">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15">
        <f ca="1">COUNTIF(INDIRECT("U"&amp;(ROW()+12*(($AN854-1)*3+$AO854)-ROW())/12+5):INDIRECT("AF"&amp;(ROW()+12*(($AN854-1)*3+$AO854)-ROW())/12+5),AS854)</f>
        <v>0</v>
      </c>
      <c r="AU854" s="15">
        <f ca="1">IF(AND(AQ854+AS854&gt;0,AR854+AT854&gt;0),COUNTIF(AU$6:AU853,"&gt;0")+1,0)</f>
        <v>0</v>
      </c>
    </row>
    <row r="855" spans="40:47">
      <c r="AN855" s="15">
        <v>24</v>
      </c>
      <c r="AO855" s="15">
        <v>2</v>
      </c>
      <c r="AP855" s="15">
        <v>10</v>
      </c>
      <c r="AQ855" s="17">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15">
        <f ca="1">COUNTIF(INDIRECT("H"&amp;(ROW()+12*(($AN855-1)*3+$AO855)-ROW())/12+5):INDIRECT("S"&amp;(ROW()+12*(($AN855-1)*3+$AO855)-ROW())/12+5),AQ855)</f>
        <v>0</v>
      </c>
      <c r="AS855" s="17">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15">
        <f ca="1">COUNTIF(INDIRECT("U"&amp;(ROW()+12*(($AN855-1)*3+$AO855)-ROW())/12+5):INDIRECT("AF"&amp;(ROW()+12*(($AN855-1)*3+$AO855)-ROW())/12+5),AS855)</f>
        <v>0</v>
      </c>
      <c r="AU855" s="15">
        <f ca="1">IF(AND(AQ855+AS855&gt;0,AR855+AT855&gt;0),COUNTIF(AU$6:AU854,"&gt;0")+1,0)</f>
        <v>0</v>
      </c>
    </row>
    <row r="856" spans="40:47">
      <c r="AN856" s="15">
        <v>24</v>
      </c>
      <c r="AO856" s="15">
        <v>2</v>
      </c>
      <c r="AP856" s="15">
        <v>11</v>
      </c>
      <c r="AQ856" s="17">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15">
        <f ca="1">COUNTIF(INDIRECT("H"&amp;(ROW()+12*(($AN856-1)*3+$AO856)-ROW())/12+5):INDIRECT("S"&amp;(ROW()+12*(($AN856-1)*3+$AO856)-ROW())/12+5),AQ856)</f>
        <v>0</v>
      </c>
      <c r="AS856" s="17">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15">
        <f ca="1">COUNTIF(INDIRECT("U"&amp;(ROW()+12*(($AN856-1)*3+$AO856)-ROW())/12+5):INDIRECT("AF"&amp;(ROW()+12*(($AN856-1)*3+$AO856)-ROW())/12+5),AS856)</f>
        <v>0</v>
      </c>
      <c r="AU856" s="15">
        <f ca="1">IF(AND(AQ856+AS856&gt;0,AR856+AT856&gt;0),COUNTIF(AU$6:AU855,"&gt;0")+1,0)</f>
        <v>0</v>
      </c>
    </row>
    <row r="857" spans="40:47">
      <c r="AN857" s="15">
        <v>24</v>
      </c>
      <c r="AO857" s="15">
        <v>2</v>
      </c>
      <c r="AP857" s="15">
        <v>12</v>
      </c>
      <c r="AQ857" s="17">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15">
        <f ca="1">COUNTIF(INDIRECT("H"&amp;(ROW()+12*(($AN857-1)*3+$AO857)-ROW())/12+5):INDIRECT("S"&amp;(ROW()+12*(($AN857-1)*3+$AO857)-ROW())/12+5),AQ857)</f>
        <v>0</v>
      </c>
      <c r="AS857" s="17">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15">
        <f ca="1">COUNTIF(INDIRECT("U"&amp;(ROW()+12*(($AN857-1)*3+$AO857)-ROW())/12+5):INDIRECT("AF"&amp;(ROW()+12*(($AN857-1)*3+$AO857)-ROW())/12+5),AS857)</f>
        <v>0</v>
      </c>
      <c r="AU857" s="15">
        <f ca="1">IF(AND(AQ857+AS857&gt;0,AR857+AT857&gt;0),COUNTIF(AU$6:AU856,"&gt;0")+1,0)</f>
        <v>0</v>
      </c>
    </row>
    <row r="858" spans="40:47">
      <c r="AN858" s="15">
        <v>24</v>
      </c>
      <c r="AO858" s="15">
        <v>3</v>
      </c>
      <c r="AP858" s="15">
        <v>1</v>
      </c>
      <c r="AQ858" s="17">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15">
        <f ca="1">COUNTIF(INDIRECT("H"&amp;(ROW()+12*(($AN858-1)*3+$AO858)-ROW())/12+5):INDIRECT("S"&amp;(ROW()+12*(($AN858-1)*3+$AO858)-ROW())/12+5),AQ858)</f>
        <v>0</v>
      </c>
      <c r="AS858" s="17">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15">
        <f ca="1">COUNTIF(INDIRECT("U"&amp;(ROW()+12*(($AN858-1)*3+$AO858)-ROW())/12+5):INDIRECT("AF"&amp;(ROW()+12*(($AN858-1)*3+$AO858)-ROW())/12+5),AS858)</f>
        <v>0</v>
      </c>
      <c r="AU858" s="15">
        <f ca="1">IF(AND(AQ858+AS858&gt;0,AR858+AT858&gt;0),COUNTIF(AU$6:AU857,"&gt;0")+1,0)</f>
        <v>0</v>
      </c>
    </row>
    <row r="859" spans="40:47">
      <c r="AN859" s="15">
        <v>24</v>
      </c>
      <c r="AO859" s="15">
        <v>3</v>
      </c>
      <c r="AP859" s="15">
        <v>2</v>
      </c>
      <c r="AQ859" s="17">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15">
        <f ca="1">COUNTIF(INDIRECT("H"&amp;(ROW()+12*(($AN859-1)*3+$AO859)-ROW())/12+5):INDIRECT("S"&amp;(ROW()+12*(($AN859-1)*3+$AO859)-ROW())/12+5),AQ859)</f>
        <v>0</v>
      </c>
      <c r="AS859" s="17">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15">
        <f ca="1">COUNTIF(INDIRECT("U"&amp;(ROW()+12*(($AN859-1)*3+$AO859)-ROW())/12+5):INDIRECT("AF"&amp;(ROW()+12*(($AN859-1)*3+$AO859)-ROW())/12+5),AS859)</f>
        <v>0</v>
      </c>
      <c r="AU859" s="15">
        <f ca="1">IF(AND(AQ859+AS859&gt;0,AR859+AT859&gt;0),COUNTIF(AU$6:AU858,"&gt;0")+1,0)</f>
        <v>0</v>
      </c>
    </row>
    <row r="860" spans="40:47">
      <c r="AN860" s="15">
        <v>24</v>
      </c>
      <c r="AO860" s="15">
        <v>3</v>
      </c>
      <c r="AP860" s="15">
        <v>3</v>
      </c>
      <c r="AQ860" s="17">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15">
        <f ca="1">COUNTIF(INDIRECT("H"&amp;(ROW()+12*(($AN860-1)*3+$AO860)-ROW())/12+5):INDIRECT("S"&amp;(ROW()+12*(($AN860-1)*3+$AO860)-ROW())/12+5),AQ860)</f>
        <v>0</v>
      </c>
      <c r="AS860" s="17">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15">
        <f ca="1">COUNTIF(INDIRECT("U"&amp;(ROW()+12*(($AN860-1)*3+$AO860)-ROW())/12+5):INDIRECT("AF"&amp;(ROW()+12*(($AN860-1)*3+$AO860)-ROW())/12+5),AS860)</f>
        <v>0</v>
      </c>
      <c r="AU860" s="15">
        <f ca="1">IF(AND(AQ860+AS860&gt;0,AR860+AT860&gt;0),COUNTIF(AU$6:AU859,"&gt;0")+1,0)</f>
        <v>0</v>
      </c>
    </row>
    <row r="861" spans="40:47">
      <c r="AN861" s="15">
        <v>24</v>
      </c>
      <c r="AO861" s="15">
        <v>3</v>
      </c>
      <c r="AP861" s="15">
        <v>4</v>
      </c>
      <c r="AQ861" s="17">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15">
        <f ca="1">COUNTIF(INDIRECT("H"&amp;(ROW()+12*(($AN861-1)*3+$AO861)-ROW())/12+5):INDIRECT("S"&amp;(ROW()+12*(($AN861-1)*3+$AO861)-ROW())/12+5),AQ861)</f>
        <v>0</v>
      </c>
      <c r="AS861" s="17">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15">
        <f ca="1">COUNTIF(INDIRECT("U"&amp;(ROW()+12*(($AN861-1)*3+$AO861)-ROW())/12+5):INDIRECT("AF"&amp;(ROW()+12*(($AN861-1)*3+$AO861)-ROW())/12+5),AS861)</f>
        <v>0</v>
      </c>
      <c r="AU861" s="15">
        <f ca="1">IF(AND(AQ861+AS861&gt;0,AR861+AT861&gt;0),COUNTIF(AU$6:AU860,"&gt;0")+1,0)</f>
        <v>0</v>
      </c>
    </row>
    <row r="862" spans="40:47">
      <c r="AN862" s="15">
        <v>24</v>
      </c>
      <c r="AO862" s="15">
        <v>3</v>
      </c>
      <c r="AP862" s="15">
        <v>5</v>
      </c>
      <c r="AQ862" s="17">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15">
        <f ca="1">COUNTIF(INDIRECT("H"&amp;(ROW()+12*(($AN862-1)*3+$AO862)-ROW())/12+5):INDIRECT("S"&amp;(ROW()+12*(($AN862-1)*3+$AO862)-ROW())/12+5),AQ862)</f>
        <v>0</v>
      </c>
      <c r="AS862" s="17">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15">
        <f ca="1">COUNTIF(INDIRECT("U"&amp;(ROW()+12*(($AN862-1)*3+$AO862)-ROW())/12+5):INDIRECT("AF"&amp;(ROW()+12*(($AN862-1)*3+$AO862)-ROW())/12+5),AS862)</f>
        <v>0</v>
      </c>
      <c r="AU862" s="15">
        <f ca="1">IF(AND(AQ862+AS862&gt;0,AR862+AT862&gt;0),COUNTIF(AU$6:AU861,"&gt;0")+1,0)</f>
        <v>0</v>
      </c>
    </row>
    <row r="863" spans="40:47">
      <c r="AN863" s="15">
        <v>24</v>
      </c>
      <c r="AO863" s="15">
        <v>3</v>
      </c>
      <c r="AP863" s="15">
        <v>6</v>
      </c>
      <c r="AQ863" s="17">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15">
        <f ca="1">COUNTIF(INDIRECT("H"&amp;(ROW()+12*(($AN863-1)*3+$AO863)-ROW())/12+5):INDIRECT("S"&amp;(ROW()+12*(($AN863-1)*3+$AO863)-ROW())/12+5),AQ863)</f>
        <v>0</v>
      </c>
      <c r="AS863" s="17">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15">
        <f ca="1">COUNTIF(INDIRECT("U"&amp;(ROW()+12*(($AN863-1)*3+$AO863)-ROW())/12+5):INDIRECT("AF"&amp;(ROW()+12*(($AN863-1)*3+$AO863)-ROW())/12+5),AS863)</f>
        <v>0</v>
      </c>
      <c r="AU863" s="15">
        <f ca="1">IF(AND(AQ863+AS863&gt;0,AR863+AT863&gt;0),COUNTIF(AU$6:AU862,"&gt;0")+1,0)</f>
        <v>0</v>
      </c>
    </row>
    <row r="864" spans="40:47">
      <c r="AN864" s="15">
        <v>24</v>
      </c>
      <c r="AO864" s="15">
        <v>3</v>
      </c>
      <c r="AP864" s="15">
        <v>7</v>
      </c>
      <c r="AQ864" s="17">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15">
        <f ca="1">COUNTIF(INDIRECT("H"&amp;(ROW()+12*(($AN864-1)*3+$AO864)-ROW())/12+5):INDIRECT("S"&amp;(ROW()+12*(($AN864-1)*3+$AO864)-ROW())/12+5),AQ864)</f>
        <v>0</v>
      </c>
      <c r="AS864" s="17">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15">
        <f ca="1">COUNTIF(INDIRECT("U"&amp;(ROW()+12*(($AN864-1)*3+$AO864)-ROW())/12+5):INDIRECT("AF"&amp;(ROW()+12*(($AN864-1)*3+$AO864)-ROW())/12+5),AS864)</f>
        <v>0</v>
      </c>
      <c r="AU864" s="15">
        <f ca="1">IF(AND(AQ864+AS864&gt;0,AR864+AT864&gt;0),COUNTIF(AU$6:AU863,"&gt;0")+1,0)</f>
        <v>0</v>
      </c>
    </row>
    <row r="865" spans="40:47">
      <c r="AN865" s="15">
        <v>24</v>
      </c>
      <c r="AO865" s="15">
        <v>3</v>
      </c>
      <c r="AP865" s="15">
        <v>8</v>
      </c>
      <c r="AQ865" s="17">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15">
        <f ca="1">COUNTIF(INDIRECT("H"&amp;(ROW()+12*(($AN865-1)*3+$AO865)-ROW())/12+5):INDIRECT("S"&amp;(ROW()+12*(($AN865-1)*3+$AO865)-ROW())/12+5),AQ865)</f>
        <v>0</v>
      </c>
      <c r="AS865" s="17">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15">
        <f ca="1">COUNTIF(INDIRECT("U"&amp;(ROW()+12*(($AN865-1)*3+$AO865)-ROW())/12+5):INDIRECT("AF"&amp;(ROW()+12*(($AN865-1)*3+$AO865)-ROW())/12+5),AS865)</f>
        <v>0</v>
      </c>
      <c r="AU865" s="15">
        <f ca="1">IF(AND(AQ865+AS865&gt;0,AR865+AT865&gt;0),COUNTIF(AU$6:AU864,"&gt;0")+1,0)</f>
        <v>0</v>
      </c>
    </row>
    <row r="866" spans="40:47">
      <c r="AN866" s="15">
        <v>24</v>
      </c>
      <c r="AO866" s="15">
        <v>3</v>
      </c>
      <c r="AP866" s="15">
        <v>9</v>
      </c>
      <c r="AQ866" s="17">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15">
        <f ca="1">COUNTIF(INDIRECT("H"&amp;(ROW()+12*(($AN866-1)*3+$AO866)-ROW())/12+5):INDIRECT("S"&amp;(ROW()+12*(($AN866-1)*3+$AO866)-ROW())/12+5),AQ866)</f>
        <v>0</v>
      </c>
      <c r="AS866" s="17">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15">
        <f ca="1">COUNTIF(INDIRECT("U"&amp;(ROW()+12*(($AN866-1)*3+$AO866)-ROW())/12+5):INDIRECT("AF"&amp;(ROW()+12*(($AN866-1)*3+$AO866)-ROW())/12+5),AS866)</f>
        <v>0</v>
      </c>
      <c r="AU866" s="15">
        <f ca="1">IF(AND(AQ866+AS866&gt;0,AR866+AT866&gt;0),COUNTIF(AU$6:AU865,"&gt;0")+1,0)</f>
        <v>0</v>
      </c>
    </row>
    <row r="867" spans="40:47">
      <c r="AN867" s="15">
        <v>24</v>
      </c>
      <c r="AO867" s="15">
        <v>3</v>
      </c>
      <c r="AP867" s="15">
        <v>10</v>
      </c>
      <c r="AQ867" s="17">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15">
        <f ca="1">COUNTIF(INDIRECT("H"&amp;(ROW()+12*(($AN867-1)*3+$AO867)-ROW())/12+5):INDIRECT("S"&amp;(ROW()+12*(($AN867-1)*3+$AO867)-ROW())/12+5),AQ867)</f>
        <v>0</v>
      </c>
      <c r="AS867" s="17">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15">
        <f ca="1">COUNTIF(INDIRECT("U"&amp;(ROW()+12*(($AN867-1)*3+$AO867)-ROW())/12+5):INDIRECT("AF"&amp;(ROW()+12*(($AN867-1)*3+$AO867)-ROW())/12+5),AS867)</f>
        <v>0</v>
      </c>
      <c r="AU867" s="15">
        <f ca="1">IF(AND(AQ867+AS867&gt;0,AR867+AT867&gt;0),COUNTIF(AU$6:AU866,"&gt;0")+1,0)</f>
        <v>0</v>
      </c>
    </row>
    <row r="868" spans="40:47">
      <c r="AN868" s="15">
        <v>24</v>
      </c>
      <c r="AO868" s="15">
        <v>3</v>
      </c>
      <c r="AP868" s="15">
        <v>11</v>
      </c>
      <c r="AQ868" s="17">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15">
        <f ca="1">COUNTIF(INDIRECT("H"&amp;(ROW()+12*(($AN868-1)*3+$AO868)-ROW())/12+5):INDIRECT("S"&amp;(ROW()+12*(($AN868-1)*3+$AO868)-ROW())/12+5),AQ868)</f>
        <v>0</v>
      </c>
      <c r="AS868" s="17">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15">
        <f ca="1">COUNTIF(INDIRECT("U"&amp;(ROW()+12*(($AN868-1)*3+$AO868)-ROW())/12+5):INDIRECT("AF"&amp;(ROW()+12*(($AN868-1)*3+$AO868)-ROW())/12+5),AS868)</f>
        <v>0</v>
      </c>
      <c r="AU868" s="15">
        <f ca="1">IF(AND(AQ868+AS868&gt;0,AR868+AT868&gt;0),COUNTIF(AU$6:AU867,"&gt;0")+1,0)</f>
        <v>0</v>
      </c>
    </row>
    <row r="869" spans="40:47">
      <c r="AN869" s="306">
        <v>24</v>
      </c>
      <c r="AO869" s="306">
        <v>3</v>
      </c>
      <c r="AP869" s="306">
        <v>12</v>
      </c>
      <c r="AQ869" s="313">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306">
        <f ca="1">COUNTIF(INDIRECT("H"&amp;(ROW()+12*(($AN869-1)*3+$AO869)-ROW())/12+5):INDIRECT("S"&amp;(ROW()+12*(($AN869-1)*3+$AO869)-ROW())/12+5),AQ869)</f>
        <v>0</v>
      </c>
      <c r="AS869" s="313">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306">
        <f ca="1">COUNTIF(INDIRECT("U"&amp;(ROW()+12*(($AN869-1)*3+$AO869)-ROW())/12+5):INDIRECT("AF"&amp;(ROW()+12*(($AN869-1)*3+$AO869)-ROW())/12+5),AS869)</f>
        <v>0</v>
      </c>
      <c r="AU869" s="15">
        <f ca="1">IF(AND(AQ869+AS869&gt;0,AR869+AT869&gt;0),COUNTIF(AU$6:AU868,"&gt;0")+1,0)</f>
        <v>0</v>
      </c>
    </row>
    <row r="870" spans="40:47">
      <c r="AN870" s="15">
        <v>25</v>
      </c>
      <c r="AO870" s="15">
        <v>1</v>
      </c>
      <c r="AP870" s="15">
        <v>1</v>
      </c>
      <c r="AQ870" s="17">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15">
        <f ca="1">COUNTIF(INDIRECT("H"&amp;(ROW()+12*(($AN870-1)*3+$AO870)-ROW())/12+5):INDIRECT("S"&amp;(ROW()+12*(($AN870-1)*3+$AO870)-ROW())/12+5),AQ870)</f>
        <v>0</v>
      </c>
      <c r="AS870" s="17">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15">
        <f ca="1">COUNTIF(INDIRECT("U"&amp;(ROW()+12*(($AN870-1)*3+$AO870)-ROW())/12+5):INDIRECT("AF"&amp;(ROW()+12*(($AN870-1)*3+$AO870)-ROW())/12+5),AS870)</f>
        <v>0</v>
      </c>
      <c r="AU870" s="15">
        <f ca="1">IF(AND(AQ870+AS870&gt;0,AR870+AT870&gt;0),COUNTIF(AU$6:AU869,"&gt;0")+1,0)</f>
        <v>0</v>
      </c>
    </row>
    <row r="871" spans="40:47">
      <c r="AN871" s="15">
        <v>25</v>
      </c>
      <c r="AO871" s="15">
        <v>1</v>
      </c>
      <c r="AP871" s="15">
        <v>2</v>
      </c>
      <c r="AQ871" s="17">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15">
        <f ca="1">COUNTIF(INDIRECT("H"&amp;(ROW()+12*(($AN871-1)*3+$AO871)-ROW())/12+5):INDIRECT("S"&amp;(ROW()+12*(($AN871-1)*3+$AO871)-ROW())/12+5),AQ871)</f>
        <v>0</v>
      </c>
      <c r="AS871" s="17">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15">
        <f ca="1">COUNTIF(INDIRECT("U"&amp;(ROW()+12*(($AN871-1)*3+$AO871)-ROW())/12+5):INDIRECT("AF"&amp;(ROW()+12*(($AN871-1)*3+$AO871)-ROW())/12+5),AS871)</f>
        <v>0</v>
      </c>
      <c r="AU871" s="15">
        <f ca="1">IF(AND(AQ871+AS871&gt;0,AR871+AT871&gt;0),COUNTIF(AU$6:AU870,"&gt;0")+1,0)</f>
        <v>0</v>
      </c>
    </row>
    <row r="872" spans="40:47">
      <c r="AN872" s="15">
        <v>25</v>
      </c>
      <c r="AO872" s="15">
        <v>1</v>
      </c>
      <c r="AP872" s="15">
        <v>3</v>
      </c>
      <c r="AQ872" s="17">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15">
        <f ca="1">COUNTIF(INDIRECT("H"&amp;(ROW()+12*(($AN872-1)*3+$AO872)-ROW())/12+5):INDIRECT("S"&amp;(ROW()+12*(($AN872-1)*3+$AO872)-ROW())/12+5),AQ872)</f>
        <v>0</v>
      </c>
      <c r="AS872" s="17">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15">
        <f ca="1">COUNTIF(INDIRECT("U"&amp;(ROW()+12*(($AN872-1)*3+$AO872)-ROW())/12+5):INDIRECT("AF"&amp;(ROW()+12*(($AN872-1)*3+$AO872)-ROW())/12+5),AS872)</f>
        <v>0</v>
      </c>
      <c r="AU872" s="15">
        <f ca="1">IF(AND(AQ872+AS872&gt;0,AR872+AT872&gt;0),COUNTIF(AU$6:AU871,"&gt;0")+1,0)</f>
        <v>0</v>
      </c>
    </row>
    <row r="873" spans="40:47">
      <c r="AN873" s="15">
        <v>25</v>
      </c>
      <c r="AO873" s="15">
        <v>1</v>
      </c>
      <c r="AP873" s="15">
        <v>4</v>
      </c>
      <c r="AQ873" s="17">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15">
        <f ca="1">COUNTIF(INDIRECT("H"&amp;(ROW()+12*(($AN873-1)*3+$AO873)-ROW())/12+5):INDIRECT("S"&amp;(ROW()+12*(($AN873-1)*3+$AO873)-ROW())/12+5),AQ873)</f>
        <v>0</v>
      </c>
      <c r="AS873" s="17">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15">
        <f ca="1">COUNTIF(INDIRECT("U"&amp;(ROW()+12*(($AN873-1)*3+$AO873)-ROW())/12+5):INDIRECT("AF"&amp;(ROW()+12*(($AN873-1)*3+$AO873)-ROW())/12+5),AS873)</f>
        <v>0</v>
      </c>
      <c r="AU873" s="15">
        <f ca="1">IF(AND(AQ873+AS873&gt;0,AR873+AT873&gt;0),COUNTIF(AU$6:AU872,"&gt;0")+1,0)</f>
        <v>0</v>
      </c>
    </row>
    <row r="874" spans="40:47">
      <c r="AN874" s="15">
        <v>25</v>
      </c>
      <c r="AO874" s="15">
        <v>1</v>
      </c>
      <c r="AP874" s="15">
        <v>5</v>
      </c>
      <c r="AQ874" s="17">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15">
        <f ca="1">COUNTIF(INDIRECT("H"&amp;(ROW()+12*(($AN874-1)*3+$AO874)-ROW())/12+5):INDIRECT("S"&amp;(ROW()+12*(($AN874-1)*3+$AO874)-ROW())/12+5),AQ874)</f>
        <v>0</v>
      </c>
      <c r="AS874" s="17">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15">
        <f ca="1">COUNTIF(INDIRECT("U"&amp;(ROW()+12*(($AN874-1)*3+$AO874)-ROW())/12+5):INDIRECT("AF"&amp;(ROW()+12*(($AN874-1)*3+$AO874)-ROW())/12+5),AS874)</f>
        <v>0</v>
      </c>
      <c r="AU874" s="15">
        <f ca="1">IF(AND(AQ874+AS874&gt;0,AR874+AT874&gt;0),COUNTIF(AU$6:AU873,"&gt;0")+1,0)</f>
        <v>0</v>
      </c>
    </row>
    <row r="875" spans="40:47">
      <c r="AN875" s="15">
        <v>25</v>
      </c>
      <c r="AO875" s="15">
        <v>1</v>
      </c>
      <c r="AP875" s="15">
        <v>6</v>
      </c>
      <c r="AQ875" s="17">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15">
        <f ca="1">COUNTIF(INDIRECT("H"&amp;(ROW()+12*(($AN875-1)*3+$AO875)-ROW())/12+5):INDIRECT("S"&amp;(ROW()+12*(($AN875-1)*3+$AO875)-ROW())/12+5),AQ875)</f>
        <v>0</v>
      </c>
      <c r="AS875" s="17">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15">
        <f ca="1">COUNTIF(INDIRECT("U"&amp;(ROW()+12*(($AN875-1)*3+$AO875)-ROW())/12+5):INDIRECT("AF"&amp;(ROW()+12*(($AN875-1)*3+$AO875)-ROW())/12+5),AS875)</f>
        <v>0</v>
      </c>
      <c r="AU875" s="15">
        <f ca="1">IF(AND(AQ875+AS875&gt;0,AR875+AT875&gt;0),COUNTIF(AU$6:AU874,"&gt;0")+1,0)</f>
        <v>0</v>
      </c>
    </row>
    <row r="876" spans="40:47">
      <c r="AN876" s="15">
        <v>25</v>
      </c>
      <c r="AO876" s="15">
        <v>1</v>
      </c>
      <c r="AP876" s="15">
        <v>7</v>
      </c>
      <c r="AQ876" s="17">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15">
        <f ca="1">COUNTIF(INDIRECT("H"&amp;(ROW()+12*(($AN876-1)*3+$AO876)-ROW())/12+5):INDIRECT("S"&amp;(ROW()+12*(($AN876-1)*3+$AO876)-ROW())/12+5),AQ876)</f>
        <v>0</v>
      </c>
      <c r="AS876" s="17">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15">
        <f ca="1">COUNTIF(INDIRECT("U"&amp;(ROW()+12*(($AN876-1)*3+$AO876)-ROW())/12+5):INDIRECT("AF"&amp;(ROW()+12*(($AN876-1)*3+$AO876)-ROW())/12+5),AS876)</f>
        <v>0</v>
      </c>
      <c r="AU876" s="15">
        <f ca="1">IF(AND(AQ876+AS876&gt;0,AR876+AT876&gt;0),COUNTIF(AU$6:AU875,"&gt;0")+1,0)</f>
        <v>0</v>
      </c>
    </row>
    <row r="877" spans="40:47">
      <c r="AN877" s="15">
        <v>25</v>
      </c>
      <c r="AO877" s="15">
        <v>1</v>
      </c>
      <c r="AP877" s="15">
        <v>8</v>
      </c>
      <c r="AQ877" s="17">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15">
        <f ca="1">COUNTIF(INDIRECT("H"&amp;(ROW()+12*(($AN877-1)*3+$AO877)-ROW())/12+5):INDIRECT("S"&amp;(ROW()+12*(($AN877-1)*3+$AO877)-ROW())/12+5),AQ877)</f>
        <v>0</v>
      </c>
      <c r="AS877" s="17">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15">
        <f ca="1">COUNTIF(INDIRECT("U"&amp;(ROW()+12*(($AN877-1)*3+$AO877)-ROW())/12+5):INDIRECT("AF"&amp;(ROW()+12*(($AN877-1)*3+$AO877)-ROW())/12+5),AS877)</f>
        <v>0</v>
      </c>
      <c r="AU877" s="15">
        <f ca="1">IF(AND(AQ877+AS877&gt;0,AR877+AT877&gt;0),COUNTIF(AU$6:AU876,"&gt;0")+1,0)</f>
        <v>0</v>
      </c>
    </row>
    <row r="878" spans="40:47">
      <c r="AN878" s="15">
        <v>25</v>
      </c>
      <c r="AO878" s="15">
        <v>1</v>
      </c>
      <c r="AP878" s="15">
        <v>9</v>
      </c>
      <c r="AQ878" s="17">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15">
        <f ca="1">COUNTIF(INDIRECT("H"&amp;(ROW()+12*(($AN878-1)*3+$AO878)-ROW())/12+5):INDIRECT("S"&amp;(ROW()+12*(($AN878-1)*3+$AO878)-ROW())/12+5),AQ878)</f>
        <v>0</v>
      </c>
      <c r="AS878" s="17">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15">
        <f ca="1">COUNTIF(INDIRECT("U"&amp;(ROW()+12*(($AN878-1)*3+$AO878)-ROW())/12+5):INDIRECT("AF"&amp;(ROW()+12*(($AN878-1)*3+$AO878)-ROW())/12+5),AS878)</f>
        <v>0</v>
      </c>
      <c r="AU878" s="15">
        <f ca="1">IF(AND(AQ878+AS878&gt;0,AR878+AT878&gt;0),COUNTIF(AU$6:AU877,"&gt;0")+1,0)</f>
        <v>0</v>
      </c>
    </row>
    <row r="879" spans="40:47">
      <c r="AN879" s="15">
        <v>25</v>
      </c>
      <c r="AO879" s="15">
        <v>1</v>
      </c>
      <c r="AP879" s="15">
        <v>10</v>
      </c>
      <c r="AQ879" s="17">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15">
        <f ca="1">COUNTIF(INDIRECT("H"&amp;(ROW()+12*(($AN879-1)*3+$AO879)-ROW())/12+5):INDIRECT("S"&amp;(ROW()+12*(($AN879-1)*3+$AO879)-ROW())/12+5),AQ879)</f>
        <v>0</v>
      </c>
      <c r="AS879" s="17">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15">
        <f ca="1">COUNTIF(INDIRECT("U"&amp;(ROW()+12*(($AN879-1)*3+$AO879)-ROW())/12+5):INDIRECT("AF"&amp;(ROW()+12*(($AN879-1)*3+$AO879)-ROW())/12+5),AS879)</f>
        <v>0</v>
      </c>
      <c r="AU879" s="15">
        <f ca="1">IF(AND(AQ879+AS879&gt;0,AR879+AT879&gt;0),COUNTIF(AU$6:AU878,"&gt;0")+1,0)</f>
        <v>0</v>
      </c>
    </row>
    <row r="880" spans="40:47">
      <c r="AN880" s="15">
        <v>25</v>
      </c>
      <c r="AO880" s="15">
        <v>1</v>
      </c>
      <c r="AP880" s="15">
        <v>11</v>
      </c>
      <c r="AQ880" s="17">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15">
        <f ca="1">COUNTIF(INDIRECT("H"&amp;(ROW()+12*(($AN880-1)*3+$AO880)-ROW())/12+5):INDIRECT("S"&amp;(ROW()+12*(($AN880-1)*3+$AO880)-ROW())/12+5),AQ880)</f>
        <v>0</v>
      </c>
      <c r="AS880" s="17">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15">
        <f ca="1">COUNTIF(INDIRECT("U"&amp;(ROW()+12*(($AN880-1)*3+$AO880)-ROW())/12+5):INDIRECT("AF"&amp;(ROW()+12*(($AN880-1)*3+$AO880)-ROW())/12+5),AS880)</f>
        <v>0</v>
      </c>
      <c r="AU880" s="15">
        <f ca="1">IF(AND(AQ880+AS880&gt;0,AR880+AT880&gt;0),COUNTIF(AU$6:AU879,"&gt;0")+1,0)</f>
        <v>0</v>
      </c>
    </row>
    <row r="881" spans="40:47">
      <c r="AN881" s="15">
        <v>25</v>
      </c>
      <c r="AO881" s="15">
        <v>1</v>
      </c>
      <c r="AP881" s="15">
        <v>12</v>
      </c>
      <c r="AQ881" s="17">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15">
        <f ca="1">COUNTIF(INDIRECT("H"&amp;(ROW()+12*(($AN881-1)*3+$AO881)-ROW())/12+5):INDIRECT("S"&amp;(ROW()+12*(($AN881-1)*3+$AO881)-ROW())/12+5),AQ881)</f>
        <v>0</v>
      </c>
      <c r="AS881" s="17">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15">
        <f ca="1">COUNTIF(INDIRECT("U"&amp;(ROW()+12*(($AN881-1)*3+$AO881)-ROW())/12+5):INDIRECT("AF"&amp;(ROW()+12*(($AN881-1)*3+$AO881)-ROW())/12+5),AS881)</f>
        <v>0</v>
      </c>
      <c r="AU881" s="15">
        <f ca="1">IF(AND(AQ881+AS881&gt;0,AR881+AT881&gt;0),COUNTIF(AU$6:AU880,"&gt;0")+1,0)</f>
        <v>0</v>
      </c>
    </row>
    <row r="882" spans="40:47">
      <c r="AN882" s="15">
        <v>25</v>
      </c>
      <c r="AO882" s="15">
        <v>2</v>
      </c>
      <c r="AP882" s="15">
        <v>1</v>
      </c>
      <c r="AQ882" s="17">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15">
        <f ca="1">COUNTIF(INDIRECT("H"&amp;(ROW()+12*(($AN882-1)*3+$AO882)-ROW())/12+5):INDIRECT("S"&amp;(ROW()+12*(($AN882-1)*3+$AO882)-ROW())/12+5),AQ882)</f>
        <v>0</v>
      </c>
      <c r="AS882" s="17">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15">
        <f ca="1">COUNTIF(INDIRECT("U"&amp;(ROW()+12*(($AN882-1)*3+$AO882)-ROW())/12+5):INDIRECT("AF"&amp;(ROW()+12*(($AN882-1)*3+$AO882)-ROW())/12+5),AS882)</f>
        <v>0</v>
      </c>
      <c r="AU882" s="15">
        <f ca="1">IF(AND(AQ882+AS882&gt;0,AR882+AT882&gt;0),COUNTIF(AU$6:AU881,"&gt;0")+1,0)</f>
        <v>0</v>
      </c>
    </row>
    <row r="883" spans="40:47">
      <c r="AN883" s="15">
        <v>25</v>
      </c>
      <c r="AO883" s="15">
        <v>2</v>
      </c>
      <c r="AP883" s="15">
        <v>2</v>
      </c>
      <c r="AQ883" s="17">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15">
        <f ca="1">COUNTIF(INDIRECT("H"&amp;(ROW()+12*(($AN883-1)*3+$AO883)-ROW())/12+5):INDIRECT("S"&amp;(ROW()+12*(($AN883-1)*3+$AO883)-ROW())/12+5),AQ883)</f>
        <v>0</v>
      </c>
      <c r="AS883" s="17">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15">
        <f ca="1">COUNTIF(INDIRECT("U"&amp;(ROW()+12*(($AN883-1)*3+$AO883)-ROW())/12+5):INDIRECT("AF"&amp;(ROW()+12*(($AN883-1)*3+$AO883)-ROW())/12+5),AS883)</f>
        <v>0</v>
      </c>
      <c r="AU883" s="15">
        <f ca="1">IF(AND(AQ883+AS883&gt;0,AR883+AT883&gt;0),COUNTIF(AU$6:AU882,"&gt;0")+1,0)</f>
        <v>0</v>
      </c>
    </row>
    <row r="884" spans="40:47">
      <c r="AN884" s="15">
        <v>25</v>
      </c>
      <c r="AO884" s="15">
        <v>2</v>
      </c>
      <c r="AP884" s="15">
        <v>3</v>
      </c>
      <c r="AQ884" s="17">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15">
        <f ca="1">COUNTIF(INDIRECT("H"&amp;(ROW()+12*(($AN884-1)*3+$AO884)-ROW())/12+5):INDIRECT("S"&amp;(ROW()+12*(($AN884-1)*3+$AO884)-ROW())/12+5),AQ884)</f>
        <v>0</v>
      </c>
      <c r="AS884" s="17">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15">
        <f ca="1">COUNTIF(INDIRECT("U"&amp;(ROW()+12*(($AN884-1)*3+$AO884)-ROW())/12+5):INDIRECT("AF"&amp;(ROW()+12*(($AN884-1)*3+$AO884)-ROW())/12+5),AS884)</f>
        <v>0</v>
      </c>
      <c r="AU884" s="15">
        <f ca="1">IF(AND(AQ884+AS884&gt;0,AR884+AT884&gt;0),COUNTIF(AU$6:AU883,"&gt;0")+1,0)</f>
        <v>0</v>
      </c>
    </row>
    <row r="885" spans="40:47">
      <c r="AN885" s="15">
        <v>25</v>
      </c>
      <c r="AO885" s="15">
        <v>2</v>
      </c>
      <c r="AP885" s="15">
        <v>4</v>
      </c>
      <c r="AQ885" s="17">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15">
        <f ca="1">COUNTIF(INDIRECT("H"&amp;(ROW()+12*(($AN885-1)*3+$AO885)-ROW())/12+5):INDIRECT("S"&amp;(ROW()+12*(($AN885-1)*3+$AO885)-ROW())/12+5),AQ885)</f>
        <v>0</v>
      </c>
      <c r="AS885" s="17">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15">
        <f ca="1">COUNTIF(INDIRECT("U"&amp;(ROW()+12*(($AN885-1)*3+$AO885)-ROW())/12+5):INDIRECT("AF"&amp;(ROW()+12*(($AN885-1)*3+$AO885)-ROW())/12+5),AS885)</f>
        <v>0</v>
      </c>
      <c r="AU885" s="15">
        <f ca="1">IF(AND(AQ885+AS885&gt;0,AR885+AT885&gt;0),COUNTIF(AU$6:AU884,"&gt;0")+1,0)</f>
        <v>0</v>
      </c>
    </row>
    <row r="886" spans="40:47">
      <c r="AN886" s="15">
        <v>25</v>
      </c>
      <c r="AO886" s="15">
        <v>2</v>
      </c>
      <c r="AP886" s="15">
        <v>5</v>
      </c>
      <c r="AQ886" s="17">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15">
        <f ca="1">COUNTIF(INDIRECT("H"&amp;(ROW()+12*(($AN886-1)*3+$AO886)-ROW())/12+5):INDIRECT("S"&amp;(ROW()+12*(($AN886-1)*3+$AO886)-ROW())/12+5),AQ886)</f>
        <v>0</v>
      </c>
      <c r="AS886" s="17">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15">
        <f ca="1">COUNTIF(INDIRECT("U"&amp;(ROW()+12*(($AN886-1)*3+$AO886)-ROW())/12+5):INDIRECT("AF"&amp;(ROW()+12*(($AN886-1)*3+$AO886)-ROW())/12+5),AS886)</f>
        <v>0</v>
      </c>
      <c r="AU886" s="15">
        <f ca="1">IF(AND(AQ886+AS886&gt;0,AR886+AT886&gt;0),COUNTIF(AU$6:AU885,"&gt;0")+1,0)</f>
        <v>0</v>
      </c>
    </row>
    <row r="887" spans="40:47">
      <c r="AN887" s="15">
        <v>25</v>
      </c>
      <c r="AO887" s="15">
        <v>2</v>
      </c>
      <c r="AP887" s="15">
        <v>6</v>
      </c>
      <c r="AQ887" s="17">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15">
        <f ca="1">COUNTIF(INDIRECT("H"&amp;(ROW()+12*(($AN887-1)*3+$AO887)-ROW())/12+5):INDIRECT("S"&amp;(ROW()+12*(($AN887-1)*3+$AO887)-ROW())/12+5),AQ887)</f>
        <v>0</v>
      </c>
      <c r="AS887" s="17">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15">
        <f ca="1">COUNTIF(INDIRECT("U"&amp;(ROW()+12*(($AN887-1)*3+$AO887)-ROW())/12+5):INDIRECT("AF"&amp;(ROW()+12*(($AN887-1)*3+$AO887)-ROW())/12+5),AS887)</f>
        <v>0</v>
      </c>
      <c r="AU887" s="15">
        <f ca="1">IF(AND(AQ887+AS887&gt;0,AR887+AT887&gt;0),COUNTIF(AU$6:AU886,"&gt;0")+1,0)</f>
        <v>0</v>
      </c>
    </row>
    <row r="888" spans="40:47">
      <c r="AN888" s="15">
        <v>25</v>
      </c>
      <c r="AO888" s="15">
        <v>2</v>
      </c>
      <c r="AP888" s="15">
        <v>7</v>
      </c>
      <c r="AQ888" s="17">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15">
        <f ca="1">COUNTIF(INDIRECT("H"&amp;(ROW()+12*(($AN888-1)*3+$AO888)-ROW())/12+5):INDIRECT("S"&amp;(ROW()+12*(($AN888-1)*3+$AO888)-ROW())/12+5),AQ888)</f>
        <v>0</v>
      </c>
      <c r="AS888" s="17">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15">
        <f ca="1">COUNTIF(INDIRECT("U"&amp;(ROW()+12*(($AN888-1)*3+$AO888)-ROW())/12+5):INDIRECT("AF"&amp;(ROW()+12*(($AN888-1)*3+$AO888)-ROW())/12+5),AS888)</f>
        <v>0</v>
      </c>
      <c r="AU888" s="15">
        <f ca="1">IF(AND(AQ888+AS888&gt;0,AR888+AT888&gt;0),COUNTIF(AU$6:AU887,"&gt;0")+1,0)</f>
        <v>0</v>
      </c>
    </row>
    <row r="889" spans="40:47">
      <c r="AN889" s="15">
        <v>25</v>
      </c>
      <c r="AO889" s="15">
        <v>2</v>
      </c>
      <c r="AP889" s="15">
        <v>8</v>
      </c>
      <c r="AQ889" s="17">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15">
        <f ca="1">COUNTIF(INDIRECT("H"&amp;(ROW()+12*(($AN889-1)*3+$AO889)-ROW())/12+5):INDIRECT("S"&amp;(ROW()+12*(($AN889-1)*3+$AO889)-ROW())/12+5),AQ889)</f>
        <v>0</v>
      </c>
      <c r="AS889" s="17">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15">
        <f ca="1">COUNTIF(INDIRECT("U"&amp;(ROW()+12*(($AN889-1)*3+$AO889)-ROW())/12+5):INDIRECT("AF"&amp;(ROW()+12*(($AN889-1)*3+$AO889)-ROW())/12+5),AS889)</f>
        <v>0</v>
      </c>
      <c r="AU889" s="15">
        <f ca="1">IF(AND(AQ889+AS889&gt;0,AR889+AT889&gt;0),COUNTIF(AU$6:AU888,"&gt;0")+1,0)</f>
        <v>0</v>
      </c>
    </row>
    <row r="890" spans="40:47">
      <c r="AN890" s="15">
        <v>25</v>
      </c>
      <c r="AO890" s="15">
        <v>2</v>
      </c>
      <c r="AP890" s="15">
        <v>9</v>
      </c>
      <c r="AQ890" s="17">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15">
        <f ca="1">COUNTIF(INDIRECT("H"&amp;(ROW()+12*(($AN890-1)*3+$AO890)-ROW())/12+5):INDIRECT("S"&amp;(ROW()+12*(($AN890-1)*3+$AO890)-ROW())/12+5),AQ890)</f>
        <v>0</v>
      </c>
      <c r="AS890" s="17">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15">
        <f ca="1">COUNTIF(INDIRECT("U"&amp;(ROW()+12*(($AN890-1)*3+$AO890)-ROW())/12+5):INDIRECT("AF"&amp;(ROW()+12*(($AN890-1)*3+$AO890)-ROW())/12+5),AS890)</f>
        <v>0</v>
      </c>
      <c r="AU890" s="15">
        <f ca="1">IF(AND(AQ890+AS890&gt;0,AR890+AT890&gt;0),COUNTIF(AU$6:AU889,"&gt;0")+1,0)</f>
        <v>0</v>
      </c>
    </row>
    <row r="891" spans="40:47">
      <c r="AN891" s="15">
        <v>25</v>
      </c>
      <c r="AO891" s="15">
        <v>2</v>
      </c>
      <c r="AP891" s="15">
        <v>10</v>
      </c>
      <c r="AQ891" s="17">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15">
        <f ca="1">COUNTIF(INDIRECT("H"&amp;(ROW()+12*(($AN891-1)*3+$AO891)-ROW())/12+5):INDIRECT("S"&amp;(ROW()+12*(($AN891-1)*3+$AO891)-ROW())/12+5),AQ891)</f>
        <v>0</v>
      </c>
      <c r="AS891" s="17">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15">
        <f ca="1">COUNTIF(INDIRECT("U"&amp;(ROW()+12*(($AN891-1)*3+$AO891)-ROW())/12+5):INDIRECT("AF"&amp;(ROW()+12*(($AN891-1)*3+$AO891)-ROW())/12+5),AS891)</f>
        <v>0</v>
      </c>
      <c r="AU891" s="15">
        <f ca="1">IF(AND(AQ891+AS891&gt;0,AR891+AT891&gt;0),COUNTIF(AU$6:AU890,"&gt;0")+1,0)</f>
        <v>0</v>
      </c>
    </row>
    <row r="892" spans="40:47">
      <c r="AN892" s="15">
        <v>25</v>
      </c>
      <c r="AO892" s="15">
        <v>2</v>
      </c>
      <c r="AP892" s="15">
        <v>11</v>
      </c>
      <c r="AQ892" s="17">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15">
        <f ca="1">COUNTIF(INDIRECT("H"&amp;(ROW()+12*(($AN892-1)*3+$AO892)-ROW())/12+5):INDIRECT("S"&amp;(ROW()+12*(($AN892-1)*3+$AO892)-ROW())/12+5),AQ892)</f>
        <v>0</v>
      </c>
      <c r="AS892" s="17">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15">
        <f ca="1">COUNTIF(INDIRECT("U"&amp;(ROW()+12*(($AN892-1)*3+$AO892)-ROW())/12+5):INDIRECT("AF"&amp;(ROW()+12*(($AN892-1)*3+$AO892)-ROW())/12+5),AS892)</f>
        <v>0</v>
      </c>
      <c r="AU892" s="15">
        <f ca="1">IF(AND(AQ892+AS892&gt;0,AR892+AT892&gt;0),COUNTIF(AU$6:AU891,"&gt;0")+1,0)</f>
        <v>0</v>
      </c>
    </row>
    <row r="893" spans="40:47">
      <c r="AN893" s="15">
        <v>25</v>
      </c>
      <c r="AO893" s="15">
        <v>2</v>
      </c>
      <c r="AP893" s="15">
        <v>12</v>
      </c>
      <c r="AQ893" s="17">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15">
        <f ca="1">COUNTIF(INDIRECT("H"&amp;(ROW()+12*(($AN893-1)*3+$AO893)-ROW())/12+5):INDIRECT("S"&amp;(ROW()+12*(($AN893-1)*3+$AO893)-ROW())/12+5),AQ893)</f>
        <v>0</v>
      </c>
      <c r="AS893" s="17">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15">
        <f ca="1">COUNTIF(INDIRECT("U"&amp;(ROW()+12*(($AN893-1)*3+$AO893)-ROW())/12+5):INDIRECT("AF"&amp;(ROW()+12*(($AN893-1)*3+$AO893)-ROW())/12+5),AS893)</f>
        <v>0</v>
      </c>
      <c r="AU893" s="15">
        <f ca="1">IF(AND(AQ893+AS893&gt;0,AR893+AT893&gt;0),COUNTIF(AU$6:AU892,"&gt;0")+1,0)</f>
        <v>0</v>
      </c>
    </row>
    <row r="894" spans="40:47">
      <c r="AN894" s="15">
        <v>25</v>
      </c>
      <c r="AO894" s="15">
        <v>3</v>
      </c>
      <c r="AP894" s="15">
        <v>1</v>
      </c>
      <c r="AQ894" s="17">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15">
        <f ca="1">COUNTIF(INDIRECT("H"&amp;(ROW()+12*(($AN894-1)*3+$AO894)-ROW())/12+5):INDIRECT("S"&amp;(ROW()+12*(($AN894-1)*3+$AO894)-ROW())/12+5),AQ894)</f>
        <v>0</v>
      </c>
      <c r="AS894" s="17">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15">
        <f ca="1">COUNTIF(INDIRECT("U"&amp;(ROW()+12*(($AN894-1)*3+$AO894)-ROW())/12+5):INDIRECT("AF"&amp;(ROW()+12*(($AN894-1)*3+$AO894)-ROW())/12+5),AS894)</f>
        <v>0</v>
      </c>
      <c r="AU894" s="15">
        <f ca="1">IF(AND(AQ894+AS894&gt;0,AR894+AT894&gt;0),COUNTIF(AU$6:AU893,"&gt;0")+1,0)</f>
        <v>0</v>
      </c>
    </row>
    <row r="895" spans="40:47">
      <c r="AN895" s="15">
        <v>25</v>
      </c>
      <c r="AO895" s="15">
        <v>3</v>
      </c>
      <c r="AP895" s="15">
        <v>2</v>
      </c>
      <c r="AQ895" s="17">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15">
        <f ca="1">COUNTIF(INDIRECT("H"&amp;(ROW()+12*(($AN895-1)*3+$AO895)-ROW())/12+5):INDIRECT("S"&amp;(ROW()+12*(($AN895-1)*3+$AO895)-ROW())/12+5),AQ895)</f>
        <v>0</v>
      </c>
      <c r="AS895" s="17">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15">
        <f ca="1">COUNTIF(INDIRECT("U"&amp;(ROW()+12*(($AN895-1)*3+$AO895)-ROW())/12+5):INDIRECT("AF"&amp;(ROW()+12*(($AN895-1)*3+$AO895)-ROW())/12+5),AS895)</f>
        <v>0</v>
      </c>
      <c r="AU895" s="15">
        <f ca="1">IF(AND(AQ895+AS895&gt;0,AR895+AT895&gt;0),COUNTIF(AU$6:AU894,"&gt;0")+1,0)</f>
        <v>0</v>
      </c>
    </row>
    <row r="896" spans="40:47">
      <c r="AN896" s="15">
        <v>25</v>
      </c>
      <c r="AO896" s="15">
        <v>3</v>
      </c>
      <c r="AP896" s="15">
        <v>3</v>
      </c>
      <c r="AQ896" s="17">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15">
        <f ca="1">COUNTIF(INDIRECT("H"&amp;(ROW()+12*(($AN896-1)*3+$AO896)-ROW())/12+5):INDIRECT("S"&amp;(ROW()+12*(($AN896-1)*3+$AO896)-ROW())/12+5),AQ896)</f>
        <v>0</v>
      </c>
      <c r="AS896" s="17">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15">
        <f ca="1">COUNTIF(INDIRECT("U"&amp;(ROW()+12*(($AN896-1)*3+$AO896)-ROW())/12+5):INDIRECT("AF"&amp;(ROW()+12*(($AN896-1)*3+$AO896)-ROW())/12+5),AS896)</f>
        <v>0</v>
      </c>
      <c r="AU896" s="15">
        <f ca="1">IF(AND(AQ896+AS896&gt;0,AR896+AT896&gt;0),COUNTIF(AU$6:AU895,"&gt;0")+1,0)</f>
        <v>0</v>
      </c>
    </row>
    <row r="897" spans="40:47">
      <c r="AN897" s="15">
        <v>25</v>
      </c>
      <c r="AO897" s="15">
        <v>3</v>
      </c>
      <c r="AP897" s="15">
        <v>4</v>
      </c>
      <c r="AQ897" s="17">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15">
        <f ca="1">COUNTIF(INDIRECT("H"&amp;(ROW()+12*(($AN897-1)*3+$AO897)-ROW())/12+5):INDIRECT("S"&amp;(ROW()+12*(($AN897-1)*3+$AO897)-ROW())/12+5),AQ897)</f>
        <v>0</v>
      </c>
      <c r="AS897" s="17">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15">
        <f ca="1">COUNTIF(INDIRECT("U"&amp;(ROW()+12*(($AN897-1)*3+$AO897)-ROW())/12+5):INDIRECT("AF"&amp;(ROW()+12*(($AN897-1)*3+$AO897)-ROW())/12+5),AS897)</f>
        <v>0</v>
      </c>
      <c r="AU897" s="15">
        <f ca="1">IF(AND(AQ897+AS897&gt;0,AR897+AT897&gt;0),COUNTIF(AU$6:AU896,"&gt;0")+1,0)</f>
        <v>0</v>
      </c>
    </row>
    <row r="898" spans="40:47">
      <c r="AN898" s="15">
        <v>25</v>
      </c>
      <c r="AO898" s="15">
        <v>3</v>
      </c>
      <c r="AP898" s="15">
        <v>5</v>
      </c>
      <c r="AQ898" s="17">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15">
        <f ca="1">COUNTIF(INDIRECT("H"&amp;(ROW()+12*(($AN898-1)*3+$AO898)-ROW())/12+5):INDIRECT("S"&amp;(ROW()+12*(($AN898-1)*3+$AO898)-ROW())/12+5),AQ898)</f>
        <v>0</v>
      </c>
      <c r="AS898" s="17">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15">
        <f ca="1">COUNTIF(INDIRECT("U"&amp;(ROW()+12*(($AN898-1)*3+$AO898)-ROW())/12+5):INDIRECT("AF"&amp;(ROW()+12*(($AN898-1)*3+$AO898)-ROW())/12+5),AS898)</f>
        <v>0</v>
      </c>
      <c r="AU898" s="15">
        <f ca="1">IF(AND(AQ898+AS898&gt;0,AR898+AT898&gt;0),COUNTIF(AU$6:AU897,"&gt;0")+1,0)</f>
        <v>0</v>
      </c>
    </row>
    <row r="899" spans="40:47">
      <c r="AN899" s="15">
        <v>25</v>
      </c>
      <c r="AO899" s="15">
        <v>3</v>
      </c>
      <c r="AP899" s="15">
        <v>6</v>
      </c>
      <c r="AQ899" s="17">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15">
        <f ca="1">COUNTIF(INDIRECT("H"&amp;(ROW()+12*(($AN899-1)*3+$AO899)-ROW())/12+5):INDIRECT("S"&amp;(ROW()+12*(($AN899-1)*3+$AO899)-ROW())/12+5),AQ899)</f>
        <v>0</v>
      </c>
      <c r="AS899" s="17">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15">
        <f ca="1">COUNTIF(INDIRECT("U"&amp;(ROW()+12*(($AN899-1)*3+$AO899)-ROW())/12+5):INDIRECT("AF"&amp;(ROW()+12*(($AN899-1)*3+$AO899)-ROW())/12+5),AS899)</f>
        <v>0</v>
      </c>
      <c r="AU899" s="15">
        <f ca="1">IF(AND(AQ899+AS899&gt;0,AR899+AT899&gt;0),COUNTIF(AU$6:AU898,"&gt;0")+1,0)</f>
        <v>0</v>
      </c>
    </row>
    <row r="900" spans="40:47">
      <c r="AN900" s="15">
        <v>25</v>
      </c>
      <c r="AO900" s="15">
        <v>3</v>
      </c>
      <c r="AP900" s="15">
        <v>7</v>
      </c>
      <c r="AQ900" s="17">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15">
        <f ca="1">COUNTIF(INDIRECT("H"&amp;(ROW()+12*(($AN900-1)*3+$AO900)-ROW())/12+5):INDIRECT("S"&amp;(ROW()+12*(($AN900-1)*3+$AO900)-ROW())/12+5),AQ900)</f>
        <v>0</v>
      </c>
      <c r="AS900" s="17">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15">
        <f ca="1">COUNTIF(INDIRECT("U"&amp;(ROW()+12*(($AN900-1)*3+$AO900)-ROW())/12+5):INDIRECT("AF"&amp;(ROW()+12*(($AN900-1)*3+$AO900)-ROW())/12+5),AS900)</f>
        <v>0</v>
      </c>
      <c r="AU900" s="15">
        <f ca="1">IF(AND(AQ900+AS900&gt;0,AR900+AT900&gt;0),COUNTIF(AU$6:AU899,"&gt;0")+1,0)</f>
        <v>0</v>
      </c>
    </row>
    <row r="901" spans="40:47">
      <c r="AN901" s="15">
        <v>25</v>
      </c>
      <c r="AO901" s="15">
        <v>3</v>
      </c>
      <c r="AP901" s="15">
        <v>8</v>
      </c>
      <c r="AQ901" s="17">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15">
        <f ca="1">COUNTIF(INDIRECT("H"&amp;(ROW()+12*(($AN901-1)*3+$AO901)-ROW())/12+5):INDIRECT("S"&amp;(ROW()+12*(($AN901-1)*3+$AO901)-ROW())/12+5),AQ901)</f>
        <v>0</v>
      </c>
      <c r="AS901" s="17">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15">
        <f ca="1">COUNTIF(INDIRECT("U"&amp;(ROW()+12*(($AN901-1)*3+$AO901)-ROW())/12+5):INDIRECT("AF"&amp;(ROW()+12*(($AN901-1)*3+$AO901)-ROW())/12+5),AS901)</f>
        <v>0</v>
      </c>
      <c r="AU901" s="15">
        <f ca="1">IF(AND(AQ901+AS901&gt;0,AR901+AT901&gt;0),COUNTIF(AU$6:AU900,"&gt;0")+1,0)</f>
        <v>0</v>
      </c>
    </row>
    <row r="902" spans="40:47">
      <c r="AN902" s="15">
        <v>25</v>
      </c>
      <c r="AO902" s="15">
        <v>3</v>
      </c>
      <c r="AP902" s="15">
        <v>9</v>
      </c>
      <c r="AQ902" s="17">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15">
        <f ca="1">COUNTIF(INDIRECT("H"&amp;(ROW()+12*(($AN902-1)*3+$AO902)-ROW())/12+5):INDIRECT("S"&amp;(ROW()+12*(($AN902-1)*3+$AO902)-ROW())/12+5),AQ902)</f>
        <v>0</v>
      </c>
      <c r="AS902" s="17">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15">
        <f ca="1">COUNTIF(INDIRECT("U"&amp;(ROW()+12*(($AN902-1)*3+$AO902)-ROW())/12+5):INDIRECT("AF"&amp;(ROW()+12*(($AN902-1)*3+$AO902)-ROW())/12+5),AS902)</f>
        <v>0</v>
      </c>
      <c r="AU902" s="15">
        <f ca="1">IF(AND(AQ902+AS902&gt;0,AR902+AT902&gt;0),COUNTIF(AU$6:AU901,"&gt;0")+1,0)</f>
        <v>0</v>
      </c>
    </row>
    <row r="903" spans="40:47">
      <c r="AN903" s="15">
        <v>25</v>
      </c>
      <c r="AO903" s="15">
        <v>3</v>
      </c>
      <c r="AP903" s="15">
        <v>10</v>
      </c>
      <c r="AQ903" s="17">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15">
        <f ca="1">COUNTIF(INDIRECT("H"&amp;(ROW()+12*(($AN903-1)*3+$AO903)-ROW())/12+5):INDIRECT("S"&amp;(ROW()+12*(($AN903-1)*3+$AO903)-ROW())/12+5),AQ903)</f>
        <v>0</v>
      </c>
      <c r="AS903" s="17">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15">
        <f ca="1">COUNTIF(INDIRECT("U"&amp;(ROW()+12*(($AN903-1)*3+$AO903)-ROW())/12+5):INDIRECT("AF"&amp;(ROW()+12*(($AN903-1)*3+$AO903)-ROW())/12+5),AS903)</f>
        <v>0</v>
      </c>
      <c r="AU903" s="15">
        <f ca="1">IF(AND(AQ903+AS903&gt;0,AR903+AT903&gt;0),COUNTIF(AU$6:AU902,"&gt;0")+1,0)</f>
        <v>0</v>
      </c>
    </row>
    <row r="904" spans="40:47">
      <c r="AN904" s="15">
        <v>25</v>
      </c>
      <c r="AO904" s="15">
        <v>3</v>
      </c>
      <c r="AP904" s="15">
        <v>11</v>
      </c>
      <c r="AQ904" s="17">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15">
        <f ca="1">COUNTIF(INDIRECT("H"&amp;(ROW()+12*(($AN904-1)*3+$AO904)-ROW())/12+5):INDIRECT("S"&amp;(ROW()+12*(($AN904-1)*3+$AO904)-ROW())/12+5),AQ904)</f>
        <v>0</v>
      </c>
      <c r="AS904" s="17">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15">
        <f ca="1">COUNTIF(INDIRECT("U"&amp;(ROW()+12*(($AN904-1)*3+$AO904)-ROW())/12+5):INDIRECT("AF"&amp;(ROW()+12*(($AN904-1)*3+$AO904)-ROW())/12+5),AS904)</f>
        <v>0</v>
      </c>
      <c r="AU904" s="15">
        <f ca="1">IF(AND(AQ904+AS904&gt;0,AR904+AT904&gt;0),COUNTIF(AU$6:AU903,"&gt;0")+1,0)</f>
        <v>0</v>
      </c>
    </row>
    <row r="905" spans="40:47">
      <c r="AN905" s="306">
        <v>25</v>
      </c>
      <c r="AO905" s="306">
        <v>3</v>
      </c>
      <c r="AP905" s="306">
        <v>12</v>
      </c>
      <c r="AQ905" s="313">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306">
        <f ca="1">COUNTIF(INDIRECT("H"&amp;(ROW()+12*(($AN905-1)*3+$AO905)-ROW())/12+5):INDIRECT("S"&amp;(ROW()+12*(($AN905-1)*3+$AO905)-ROW())/12+5),AQ905)</f>
        <v>0</v>
      </c>
      <c r="AS905" s="313">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306">
        <f ca="1">COUNTIF(INDIRECT("U"&amp;(ROW()+12*(($AN905-1)*3+$AO905)-ROW())/12+5):INDIRECT("AF"&amp;(ROW()+12*(($AN905-1)*3+$AO905)-ROW())/12+5),AS905)</f>
        <v>0</v>
      </c>
      <c r="AU905" s="15">
        <f ca="1">IF(AND(AQ905+AS905&gt;0,AR905+AT905&gt;0),COUNTIF(AU$6:AU904,"&gt;0")+1,0)</f>
        <v>0</v>
      </c>
    </row>
    <row r="906" spans="40:47">
      <c r="AN906" s="15">
        <v>26</v>
      </c>
      <c r="AO906" s="15">
        <v>1</v>
      </c>
      <c r="AP906" s="15">
        <v>1</v>
      </c>
      <c r="AQ906" s="17">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15">
        <f ca="1">COUNTIF(INDIRECT("H"&amp;(ROW()+12*(($AN906-1)*3+$AO906)-ROW())/12+5):INDIRECT("S"&amp;(ROW()+12*(($AN906-1)*3+$AO906)-ROW())/12+5),AQ906)</f>
        <v>0</v>
      </c>
      <c r="AS906" s="17">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15">
        <f ca="1">COUNTIF(INDIRECT("U"&amp;(ROW()+12*(($AN906-1)*3+$AO906)-ROW())/12+5):INDIRECT("AF"&amp;(ROW()+12*(($AN906-1)*3+$AO906)-ROW())/12+5),AS906)</f>
        <v>0</v>
      </c>
      <c r="AU906" s="15">
        <f ca="1">IF(AND(AQ906+AS906&gt;0,AR906+AT906&gt;0),COUNTIF(AU$6:AU905,"&gt;0")+1,0)</f>
        <v>0</v>
      </c>
    </row>
    <row r="907" spans="40:47">
      <c r="AN907" s="15">
        <v>26</v>
      </c>
      <c r="AO907" s="15">
        <v>1</v>
      </c>
      <c r="AP907" s="15">
        <v>2</v>
      </c>
      <c r="AQ907" s="17">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15">
        <f ca="1">COUNTIF(INDIRECT("H"&amp;(ROW()+12*(($AN907-1)*3+$AO907)-ROW())/12+5):INDIRECT("S"&amp;(ROW()+12*(($AN907-1)*3+$AO907)-ROW())/12+5),AQ907)</f>
        <v>0</v>
      </c>
      <c r="AS907" s="17">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15">
        <f ca="1">COUNTIF(INDIRECT("U"&amp;(ROW()+12*(($AN907-1)*3+$AO907)-ROW())/12+5):INDIRECT("AF"&amp;(ROW()+12*(($AN907-1)*3+$AO907)-ROW())/12+5),AS907)</f>
        <v>0</v>
      </c>
      <c r="AU907" s="15">
        <f ca="1">IF(AND(AQ907+AS907&gt;0,AR907+AT907&gt;0),COUNTIF(AU$6:AU906,"&gt;0")+1,0)</f>
        <v>0</v>
      </c>
    </row>
    <row r="908" spans="40:47">
      <c r="AN908" s="15">
        <v>26</v>
      </c>
      <c r="AO908" s="15">
        <v>1</v>
      </c>
      <c r="AP908" s="15">
        <v>3</v>
      </c>
      <c r="AQ908" s="17">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15">
        <f ca="1">COUNTIF(INDIRECT("H"&amp;(ROW()+12*(($AN908-1)*3+$AO908)-ROW())/12+5):INDIRECT("S"&amp;(ROW()+12*(($AN908-1)*3+$AO908)-ROW())/12+5),AQ908)</f>
        <v>0</v>
      </c>
      <c r="AS908" s="17">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15">
        <f ca="1">COUNTIF(INDIRECT("U"&amp;(ROW()+12*(($AN908-1)*3+$AO908)-ROW())/12+5):INDIRECT("AF"&amp;(ROW()+12*(($AN908-1)*3+$AO908)-ROW())/12+5),AS908)</f>
        <v>0</v>
      </c>
      <c r="AU908" s="15">
        <f ca="1">IF(AND(AQ908+AS908&gt;0,AR908+AT908&gt;0),COUNTIF(AU$6:AU907,"&gt;0")+1,0)</f>
        <v>0</v>
      </c>
    </row>
    <row r="909" spans="40:47">
      <c r="AN909" s="15">
        <v>26</v>
      </c>
      <c r="AO909" s="15">
        <v>1</v>
      </c>
      <c r="AP909" s="15">
        <v>4</v>
      </c>
      <c r="AQ909" s="17">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15">
        <f ca="1">COUNTIF(INDIRECT("H"&amp;(ROW()+12*(($AN909-1)*3+$AO909)-ROW())/12+5):INDIRECT("S"&amp;(ROW()+12*(($AN909-1)*3+$AO909)-ROW())/12+5),AQ909)</f>
        <v>0</v>
      </c>
      <c r="AS909" s="17">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15">
        <f ca="1">COUNTIF(INDIRECT("U"&amp;(ROW()+12*(($AN909-1)*3+$AO909)-ROW())/12+5):INDIRECT("AF"&amp;(ROW()+12*(($AN909-1)*3+$AO909)-ROW())/12+5),AS909)</f>
        <v>0</v>
      </c>
      <c r="AU909" s="15">
        <f ca="1">IF(AND(AQ909+AS909&gt;0,AR909+AT909&gt;0),COUNTIF(AU$6:AU908,"&gt;0")+1,0)</f>
        <v>0</v>
      </c>
    </row>
    <row r="910" spans="40:47">
      <c r="AN910" s="15">
        <v>26</v>
      </c>
      <c r="AO910" s="15">
        <v>1</v>
      </c>
      <c r="AP910" s="15">
        <v>5</v>
      </c>
      <c r="AQ910" s="17">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15">
        <f ca="1">COUNTIF(INDIRECT("H"&amp;(ROW()+12*(($AN910-1)*3+$AO910)-ROW())/12+5):INDIRECT("S"&amp;(ROW()+12*(($AN910-1)*3+$AO910)-ROW())/12+5),AQ910)</f>
        <v>0</v>
      </c>
      <c r="AS910" s="17">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15">
        <f ca="1">COUNTIF(INDIRECT("U"&amp;(ROW()+12*(($AN910-1)*3+$AO910)-ROW())/12+5):INDIRECT("AF"&amp;(ROW()+12*(($AN910-1)*3+$AO910)-ROW())/12+5),AS910)</f>
        <v>0</v>
      </c>
      <c r="AU910" s="15">
        <f ca="1">IF(AND(AQ910+AS910&gt;0,AR910+AT910&gt;0),COUNTIF(AU$6:AU909,"&gt;0")+1,0)</f>
        <v>0</v>
      </c>
    </row>
    <row r="911" spans="40:47">
      <c r="AN911" s="15">
        <v>26</v>
      </c>
      <c r="AO911" s="15">
        <v>1</v>
      </c>
      <c r="AP911" s="15">
        <v>6</v>
      </c>
      <c r="AQ911" s="17">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15">
        <f ca="1">COUNTIF(INDIRECT("H"&amp;(ROW()+12*(($AN911-1)*3+$AO911)-ROW())/12+5):INDIRECT("S"&amp;(ROW()+12*(($AN911-1)*3+$AO911)-ROW())/12+5),AQ911)</f>
        <v>0</v>
      </c>
      <c r="AS911" s="17">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15">
        <f ca="1">COUNTIF(INDIRECT("U"&amp;(ROW()+12*(($AN911-1)*3+$AO911)-ROW())/12+5):INDIRECT("AF"&amp;(ROW()+12*(($AN911-1)*3+$AO911)-ROW())/12+5),AS911)</f>
        <v>0</v>
      </c>
      <c r="AU911" s="15">
        <f ca="1">IF(AND(AQ911+AS911&gt;0,AR911+AT911&gt;0),COUNTIF(AU$6:AU910,"&gt;0")+1,0)</f>
        <v>0</v>
      </c>
    </row>
    <row r="912" spans="40:47">
      <c r="AN912" s="15">
        <v>26</v>
      </c>
      <c r="AO912" s="15">
        <v>1</v>
      </c>
      <c r="AP912" s="15">
        <v>7</v>
      </c>
      <c r="AQ912" s="17">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15">
        <f ca="1">COUNTIF(INDIRECT("H"&amp;(ROW()+12*(($AN912-1)*3+$AO912)-ROW())/12+5):INDIRECT("S"&amp;(ROW()+12*(($AN912-1)*3+$AO912)-ROW())/12+5),AQ912)</f>
        <v>0</v>
      </c>
      <c r="AS912" s="17">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15">
        <f ca="1">COUNTIF(INDIRECT("U"&amp;(ROW()+12*(($AN912-1)*3+$AO912)-ROW())/12+5):INDIRECT("AF"&amp;(ROW()+12*(($AN912-1)*3+$AO912)-ROW())/12+5),AS912)</f>
        <v>0</v>
      </c>
      <c r="AU912" s="15">
        <f ca="1">IF(AND(AQ912+AS912&gt;0,AR912+AT912&gt;0),COUNTIF(AU$6:AU911,"&gt;0")+1,0)</f>
        <v>0</v>
      </c>
    </row>
    <row r="913" spans="40:47">
      <c r="AN913" s="15">
        <v>26</v>
      </c>
      <c r="AO913" s="15">
        <v>1</v>
      </c>
      <c r="AP913" s="15">
        <v>8</v>
      </c>
      <c r="AQ913" s="17">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15">
        <f ca="1">COUNTIF(INDIRECT("H"&amp;(ROW()+12*(($AN913-1)*3+$AO913)-ROW())/12+5):INDIRECT("S"&amp;(ROW()+12*(($AN913-1)*3+$AO913)-ROW())/12+5),AQ913)</f>
        <v>0</v>
      </c>
      <c r="AS913" s="17">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15">
        <f ca="1">COUNTIF(INDIRECT("U"&amp;(ROW()+12*(($AN913-1)*3+$AO913)-ROW())/12+5):INDIRECT("AF"&amp;(ROW()+12*(($AN913-1)*3+$AO913)-ROW())/12+5),AS913)</f>
        <v>0</v>
      </c>
      <c r="AU913" s="15">
        <f ca="1">IF(AND(AQ913+AS913&gt;0,AR913+AT913&gt;0),COUNTIF(AU$6:AU912,"&gt;0")+1,0)</f>
        <v>0</v>
      </c>
    </row>
    <row r="914" spans="40:47">
      <c r="AN914" s="15">
        <v>26</v>
      </c>
      <c r="AO914" s="15">
        <v>1</v>
      </c>
      <c r="AP914" s="15">
        <v>9</v>
      </c>
      <c r="AQ914" s="17">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15">
        <f ca="1">COUNTIF(INDIRECT("H"&amp;(ROW()+12*(($AN914-1)*3+$AO914)-ROW())/12+5):INDIRECT("S"&amp;(ROW()+12*(($AN914-1)*3+$AO914)-ROW())/12+5),AQ914)</f>
        <v>0</v>
      </c>
      <c r="AS914" s="17">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15">
        <f ca="1">COUNTIF(INDIRECT("U"&amp;(ROW()+12*(($AN914-1)*3+$AO914)-ROW())/12+5):INDIRECT("AF"&amp;(ROW()+12*(($AN914-1)*3+$AO914)-ROW())/12+5),AS914)</f>
        <v>0</v>
      </c>
      <c r="AU914" s="15">
        <f ca="1">IF(AND(AQ914+AS914&gt;0,AR914+AT914&gt;0),COUNTIF(AU$6:AU913,"&gt;0")+1,0)</f>
        <v>0</v>
      </c>
    </row>
    <row r="915" spans="40:47">
      <c r="AN915" s="15">
        <v>26</v>
      </c>
      <c r="AO915" s="15">
        <v>1</v>
      </c>
      <c r="AP915" s="15">
        <v>10</v>
      </c>
      <c r="AQ915" s="17">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15">
        <f ca="1">COUNTIF(INDIRECT("H"&amp;(ROW()+12*(($AN915-1)*3+$AO915)-ROW())/12+5):INDIRECT("S"&amp;(ROW()+12*(($AN915-1)*3+$AO915)-ROW())/12+5),AQ915)</f>
        <v>0</v>
      </c>
      <c r="AS915" s="17">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15">
        <f ca="1">COUNTIF(INDIRECT("U"&amp;(ROW()+12*(($AN915-1)*3+$AO915)-ROW())/12+5):INDIRECT("AF"&amp;(ROW()+12*(($AN915-1)*3+$AO915)-ROW())/12+5),AS915)</f>
        <v>0</v>
      </c>
      <c r="AU915" s="15">
        <f ca="1">IF(AND(AQ915+AS915&gt;0,AR915+AT915&gt;0),COUNTIF(AU$6:AU914,"&gt;0")+1,0)</f>
        <v>0</v>
      </c>
    </row>
    <row r="916" spans="40:47">
      <c r="AN916" s="15">
        <v>26</v>
      </c>
      <c r="AO916" s="15">
        <v>1</v>
      </c>
      <c r="AP916" s="15">
        <v>11</v>
      </c>
      <c r="AQ916" s="17">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15">
        <f ca="1">COUNTIF(INDIRECT("H"&amp;(ROW()+12*(($AN916-1)*3+$AO916)-ROW())/12+5):INDIRECT("S"&amp;(ROW()+12*(($AN916-1)*3+$AO916)-ROW())/12+5),AQ916)</f>
        <v>0</v>
      </c>
      <c r="AS916" s="17">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15">
        <f ca="1">COUNTIF(INDIRECT("U"&amp;(ROW()+12*(($AN916-1)*3+$AO916)-ROW())/12+5):INDIRECT("AF"&amp;(ROW()+12*(($AN916-1)*3+$AO916)-ROW())/12+5),AS916)</f>
        <v>0</v>
      </c>
      <c r="AU916" s="15">
        <f ca="1">IF(AND(AQ916+AS916&gt;0,AR916+AT916&gt;0),COUNTIF(AU$6:AU915,"&gt;0")+1,0)</f>
        <v>0</v>
      </c>
    </row>
    <row r="917" spans="40:47">
      <c r="AN917" s="15">
        <v>26</v>
      </c>
      <c r="AO917" s="15">
        <v>1</v>
      </c>
      <c r="AP917" s="15">
        <v>12</v>
      </c>
      <c r="AQ917" s="17">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15">
        <f ca="1">COUNTIF(INDIRECT("H"&amp;(ROW()+12*(($AN917-1)*3+$AO917)-ROW())/12+5):INDIRECT("S"&amp;(ROW()+12*(($AN917-1)*3+$AO917)-ROW())/12+5),AQ917)</f>
        <v>0</v>
      </c>
      <c r="AS917" s="17">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15">
        <f ca="1">COUNTIF(INDIRECT("U"&amp;(ROW()+12*(($AN917-1)*3+$AO917)-ROW())/12+5):INDIRECT("AF"&amp;(ROW()+12*(($AN917-1)*3+$AO917)-ROW())/12+5),AS917)</f>
        <v>0</v>
      </c>
      <c r="AU917" s="15">
        <f ca="1">IF(AND(AQ917+AS917&gt;0,AR917+AT917&gt;0),COUNTIF(AU$6:AU916,"&gt;0")+1,0)</f>
        <v>0</v>
      </c>
    </row>
    <row r="918" spans="40:47">
      <c r="AN918" s="15">
        <v>26</v>
      </c>
      <c r="AO918" s="15">
        <v>2</v>
      </c>
      <c r="AP918" s="15">
        <v>1</v>
      </c>
      <c r="AQ918" s="17">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15">
        <f ca="1">COUNTIF(INDIRECT("H"&amp;(ROW()+12*(($AN918-1)*3+$AO918)-ROW())/12+5):INDIRECT("S"&amp;(ROW()+12*(($AN918-1)*3+$AO918)-ROW())/12+5),AQ918)</f>
        <v>0</v>
      </c>
      <c r="AS918" s="17">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15">
        <f ca="1">COUNTIF(INDIRECT("U"&amp;(ROW()+12*(($AN918-1)*3+$AO918)-ROW())/12+5):INDIRECT("AF"&amp;(ROW()+12*(($AN918-1)*3+$AO918)-ROW())/12+5),AS918)</f>
        <v>0</v>
      </c>
      <c r="AU918" s="15">
        <f ca="1">IF(AND(AQ918+AS918&gt;0,AR918+AT918&gt;0),COUNTIF(AU$6:AU917,"&gt;0")+1,0)</f>
        <v>0</v>
      </c>
    </row>
    <row r="919" spans="40:47">
      <c r="AN919" s="15">
        <v>26</v>
      </c>
      <c r="AO919" s="15">
        <v>2</v>
      </c>
      <c r="AP919" s="15">
        <v>2</v>
      </c>
      <c r="AQ919" s="17">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15">
        <f ca="1">COUNTIF(INDIRECT("H"&amp;(ROW()+12*(($AN919-1)*3+$AO919)-ROW())/12+5):INDIRECT("S"&amp;(ROW()+12*(($AN919-1)*3+$AO919)-ROW())/12+5),AQ919)</f>
        <v>0</v>
      </c>
      <c r="AS919" s="17">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15">
        <f ca="1">COUNTIF(INDIRECT("U"&amp;(ROW()+12*(($AN919-1)*3+$AO919)-ROW())/12+5):INDIRECT("AF"&amp;(ROW()+12*(($AN919-1)*3+$AO919)-ROW())/12+5),AS919)</f>
        <v>0</v>
      </c>
      <c r="AU919" s="15">
        <f ca="1">IF(AND(AQ919+AS919&gt;0,AR919+AT919&gt;0),COUNTIF(AU$6:AU918,"&gt;0")+1,0)</f>
        <v>0</v>
      </c>
    </row>
    <row r="920" spans="40:47">
      <c r="AN920" s="15">
        <v>26</v>
      </c>
      <c r="AO920" s="15">
        <v>2</v>
      </c>
      <c r="AP920" s="15">
        <v>3</v>
      </c>
      <c r="AQ920" s="17">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15">
        <f ca="1">COUNTIF(INDIRECT("H"&amp;(ROW()+12*(($AN920-1)*3+$AO920)-ROW())/12+5):INDIRECT("S"&amp;(ROW()+12*(($AN920-1)*3+$AO920)-ROW())/12+5),AQ920)</f>
        <v>0</v>
      </c>
      <c r="AS920" s="17">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15">
        <f ca="1">COUNTIF(INDIRECT("U"&amp;(ROW()+12*(($AN920-1)*3+$AO920)-ROW())/12+5):INDIRECT("AF"&amp;(ROW()+12*(($AN920-1)*3+$AO920)-ROW())/12+5),AS920)</f>
        <v>0</v>
      </c>
      <c r="AU920" s="15">
        <f ca="1">IF(AND(AQ920+AS920&gt;0,AR920+AT920&gt;0),COUNTIF(AU$6:AU919,"&gt;0")+1,0)</f>
        <v>0</v>
      </c>
    </row>
    <row r="921" spans="40:47">
      <c r="AN921" s="15">
        <v>26</v>
      </c>
      <c r="AO921" s="15">
        <v>2</v>
      </c>
      <c r="AP921" s="15">
        <v>4</v>
      </c>
      <c r="AQ921" s="17">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15">
        <f ca="1">COUNTIF(INDIRECT("H"&amp;(ROW()+12*(($AN921-1)*3+$AO921)-ROW())/12+5):INDIRECT("S"&amp;(ROW()+12*(($AN921-1)*3+$AO921)-ROW())/12+5),AQ921)</f>
        <v>0</v>
      </c>
      <c r="AS921" s="17">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15">
        <f ca="1">COUNTIF(INDIRECT("U"&amp;(ROW()+12*(($AN921-1)*3+$AO921)-ROW())/12+5):INDIRECT("AF"&amp;(ROW()+12*(($AN921-1)*3+$AO921)-ROW())/12+5),AS921)</f>
        <v>0</v>
      </c>
      <c r="AU921" s="15">
        <f ca="1">IF(AND(AQ921+AS921&gt;0,AR921+AT921&gt;0),COUNTIF(AU$6:AU920,"&gt;0")+1,0)</f>
        <v>0</v>
      </c>
    </row>
    <row r="922" spans="40:47">
      <c r="AN922" s="15">
        <v>26</v>
      </c>
      <c r="AO922" s="15">
        <v>2</v>
      </c>
      <c r="AP922" s="15">
        <v>5</v>
      </c>
      <c r="AQ922" s="17">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15">
        <f ca="1">COUNTIF(INDIRECT("H"&amp;(ROW()+12*(($AN922-1)*3+$AO922)-ROW())/12+5):INDIRECT("S"&amp;(ROW()+12*(($AN922-1)*3+$AO922)-ROW())/12+5),AQ922)</f>
        <v>0</v>
      </c>
      <c r="AS922" s="17">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15">
        <f ca="1">COUNTIF(INDIRECT("U"&amp;(ROW()+12*(($AN922-1)*3+$AO922)-ROW())/12+5):INDIRECT("AF"&amp;(ROW()+12*(($AN922-1)*3+$AO922)-ROW())/12+5),AS922)</f>
        <v>0</v>
      </c>
      <c r="AU922" s="15">
        <f ca="1">IF(AND(AQ922+AS922&gt;0,AR922+AT922&gt;0),COUNTIF(AU$6:AU921,"&gt;0")+1,0)</f>
        <v>0</v>
      </c>
    </row>
    <row r="923" spans="40:47">
      <c r="AN923" s="15">
        <v>26</v>
      </c>
      <c r="AO923" s="15">
        <v>2</v>
      </c>
      <c r="AP923" s="15">
        <v>6</v>
      </c>
      <c r="AQ923" s="17">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15">
        <f ca="1">COUNTIF(INDIRECT("H"&amp;(ROW()+12*(($AN923-1)*3+$AO923)-ROW())/12+5):INDIRECT("S"&amp;(ROW()+12*(($AN923-1)*3+$AO923)-ROW())/12+5),AQ923)</f>
        <v>0</v>
      </c>
      <c r="AS923" s="17">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15">
        <f ca="1">COUNTIF(INDIRECT("U"&amp;(ROW()+12*(($AN923-1)*3+$AO923)-ROW())/12+5):INDIRECT("AF"&amp;(ROW()+12*(($AN923-1)*3+$AO923)-ROW())/12+5),AS923)</f>
        <v>0</v>
      </c>
      <c r="AU923" s="15">
        <f ca="1">IF(AND(AQ923+AS923&gt;0,AR923+AT923&gt;0),COUNTIF(AU$6:AU922,"&gt;0")+1,0)</f>
        <v>0</v>
      </c>
    </row>
    <row r="924" spans="40:47">
      <c r="AN924" s="15">
        <v>26</v>
      </c>
      <c r="AO924" s="15">
        <v>2</v>
      </c>
      <c r="AP924" s="15">
        <v>7</v>
      </c>
      <c r="AQ924" s="17">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15">
        <f ca="1">COUNTIF(INDIRECT("H"&amp;(ROW()+12*(($AN924-1)*3+$AO924)-ROW())/12+5):INDIRECT("S"&amp;(ROW()+12*(($AN924-1)*3+$AO924)-ROW())/12+5),AQ924)</f>
        <v>0</v>
      </c>
      <c r="AS924" s="17">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15">
        <f ca="1">COUNTIF(INDIRECT("U"&amp;(ROW()+12*(($AN924-1)*3+$AO924)-ROW())/12+5):INDIRECT("AF"&amp;(ROW()+12*(($AN924-1)*3+$AO924)-ROW())/12+5),AS924)</f>
        <v>0</v>
      </c>
      <c r="AU924" s="15">
        <f ca="1">IF(AND(AQ924+AS924&gt;0,AR924+AT924&gt;0),COUNTIF(AU$6:AU923,"&gt;0")+1,0)</f>
        <v>0</v>
      </c>
    </row>
    <row r="925" spans="40:47">
      <c r="AN925" s="15">
        <v>26</v>
      </c>
      <c r="AO925" s="15">
        <v>2</v>
      </c>
      <c r="AP925" s="15">
        <v>8</v>
      </c>
      <c r="AQ925" s="17">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15">
        <f ca="1">COUNTIF(INDIRECT("H"&amp;(ROW()+12*(($AN925-1)*3+$AO925)-ROW())/12+5):INDIRECT("S"&amp;(ROW()+12*(($AN925-1)*3+$AO925)-ROW())/12+5),AQ925)</f>
        <v>0</v>
      </c>
      <c r="AS925" s="17">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15">
        <f ca="1">COUNTIF(INDIRECT("U"&amp;(ROW()+12*(($AN925-1)*3+$AO925)-ROW())/12+5):INDIRECT("AF"&amp;(ROW()+12*(($AN925-1)*3+$AO925)-ROW())/12+5),AS925)</f>
        <v>0</v>
      </c>
      <c r="AU925" s="15">
        <f ca="1">IF(AND(AQ925+AS925&gt;0,AR925+AT925&gt;0),COUNTIF(AU$6:AU924,"&gt;0")+1,0)</f>
        <v>0</v>
      </c>
    </row>
    <row r="926" spans="40:47">
      <c r="AN926" s="15">
        <v>26</v>
      </c>
      <c r="AO926" s="15">
        <v>2</v>
      </c>
      <c r="AP926" s="15">
        <v>9</v>
      </c>
      <c r="AQ926" s="17">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15">
        <f ca="1">COUNTIF(INDIRECT("H"&amp;(ROW()+12*(($AN926-1)*3+$AO926)-ROW())/12+5):INDIRECT("S"&amp;(ROW()+12*(($AN926-1)*3+$AO926)-ROW())/12+5),AQ926)</f>
        <v>0</v>
      </c>
      <c r="AS926" s="17">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15">
        <f ca="1">COUNTIF(INDIRECT("U"&amp;(ROW()+12*(($AN926-1)*3+$AO926)-ROW())/12+5):INDIRECT("AF"&amp;(ROW()+12*(($AN926-1)*3+$AO926)-ROW())/12+5),AS926)</f>
        <v>0</v>
      </c>
      <c r="AU926" s="15">
        <f ca="1">IF(AND(AQ926+AS926&gt;0,AR926+AT926&gt;0),COUNTIF(AU$6:AU925,"&gt;0")+1,0)</f>
        <v>0</v>
      </c>
    </row>
    <row r="927" spans="40:47">
      <c r="AN927" s="15">
        <v>26</v>
      </c>
      <c r="AO927" s="15">
        <v>2</v>
      </c>
      <c r="AP927" s="15">
        <v>10</v>
      </c>
      <c r="AQ927" s="17">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15">
        <f ca="1">COUNTIF(INDIRECT("H"&amp;(ROW()+12*(($AN927-1)*3+$AO927)-ROW())/12+5):INDIRECT("S"&amp;(ROW()+12*(($AN927-1)*3+$AO927)-ROW())/12+5),AQ927)</f>
        <v>0</v>
      </c>
      <c r="AS927" s="17">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15">
        <f ca="1">COUNTIF(INDIRECT("U"&amp;(ROW()+12*(($AN927-1)*3+$AO927)-ROW())/12+5):INDIRECT("AF"&amp;(ROW()+12*(($AN927-1)*3+$AO927)-ROW())/12+5),AS927)</f>
        <v>0</v>
      </c>
      <c r="AU927" s="15">
        <f ca="1">IF(AND(AQ927+AS927&gt;0,AR927+AT927&gt;0),COUNTIF(AU$6:AU926,"&gt;0")+1,0)</f>
        <v>0</v>
      </c>
    </row>
    <row r="928" spans="40:47">
      <c r="AN928" s="15">
        <v>26</v>
      </c>
      <c r="AO928" s="15">
        <v>2</v>
      </c>
      <c r="AP928" s="15">
        <v>11</v>
      </c>
      <c r="AQ928" s="17">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15">
        <f ca="1">COUNTIF(INDIRECT("H"&amp;(ROW()+12*(($AN928-1)*3+$AO928)-ROW())/12+5):INDIRECT("S"&amp;(ROW()+12*(($AN928-1)*3+$AO928)-ROW())/12+5),AQ928)</f>
        <v>0</v>
      </c>
      <c r="AS928" s="17">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15">
        <f ca="1">COUNTIF(INDIRECT("U"&amp;(ROW()+12*(($AN928-1)*3+$AO928)-ROW())/12+5):INDIRECT("AF"&amp;(ROW()+12*(($AN928-1)*3+$AO928)-ROW())/12+5),AS928)</f>
        <v>0</v>
      </c>
      <c r="AU928" s="15">
        <f ca="1">IF(AND(AQ928+AS928&gt;0,AR928+AT928&gt;0),COUNTIF(AU$6:AU927,"&gt;0")+1,0)</f>
        <v>0</v>
      </c>
    </row>
    <row r="929" spans="40:47">
      <c r="AN929" s="15">
        <v>26</v>
      </c>
      <c r="AO929" s="15">
        <v>2</v>
      </c>
      <c r="AP929" s="15">
        <v>12</v>
      </c>
      <c r="AQ929" s="17">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15">
        <f ca="1">COUNTIF(INDIRECT("H"&amp;(ROW()+12*(($AN929-1)*3+$AO929)-ROW())/12+5):INDIRECT("S"&amp;(ROW()+12*(($AN929-1)*3+$AO929)-ROW())/12+5),AQ929)</f>
        <v>0</v>
      </c>
      <c r="AS929" s="17">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15">
        <f ca="1">COUNTIF(INDIRECT("U"&amp;(ROW()+12*(($AN929-1)*3+$AO929)-ROW())/12+5):INDIRECT("AF"&amp;(ROW()+12*(($AN929-1)*3+$AO929)-ROW())/12+5),AS929)</f>
        <v>0</v>
      </c>
      <c r="AU929" s="15">
        <f ca="1">IF(AND(AQ929+AS929&gt;0,AR929+AT929&gt;0),COUNTIF(AU$6:AU928,"&gt;0")+1,0)</f>
        <v>0</v>
      </c>
    </row>
    <row r="930" spans="40:47">
      <c r="AN930" s="15">
        <v>26</v>
      </c>
      <c r="AO930" s="15">
        <v>3</v>
      </c>
      <c r="AP930" s="15">
        <v>1</v>
      </c>
      <c r="AQ930" s="17">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15">
        <f ca="1">COUNTIF(INDIRECT("H"&amp;(ROW()+12*(($AN930-1)*3+$AO930)-ROW())/12+5):INDIRECT("S"&amp;(ROW()+12*(($AN930-1)*3+$AO930)-ROW())/12+5),AQ930)</f>
        <v>0</v>
      </c>
      <c r="AS930" s="17">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15">
        <f ca="1">COUNTIF(INDIRECT("U"&amp;(ROW()+12*(($AN930-1)*3+$AO930)-ROW())/12+5):INDIRECT("AF"&amp;(ROW()+12*(($AN930-1)*3+$AO930)-ROW())/12+5),AS930)</f>
        <v>0</v>
      </c>
      <c r="AU930" s="15">
        <f ca="1">IF(AND(AQ930+AS930&gt;0,AR930+AT930&gt;0),COUNTIF(AU$6:AU929,"&gt;0")+1,0)</f>
        <v>0</v>
      </c>
    </row>
    <row r="931" spans="40:47">
      <c r="AN931" s="15">
        <v>26</v>
      </c>
      <c r="AO931" s="15">
        <v>3</v>
      </c>
      <c r="AP931" s="15">
        <v>2</v>
      </c>
      <c r="AQ931" s="17">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15">
        <f ca="1">COUNTIF(INDIRECT("H"&amp;(ROW()+12*(($AN931-1)*3+$AO931)-ROW())/12+5):INDIRECT("S"&amp;(ROW()+12*(($AN931-1)*3+$AO931)-ROW())/12+5),AQ931)</f>
        <v>0</v>
      </c>
      <c r="AS931" s="17">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15">
        <f ca="1">COUNTIF(INDIRECT("U"&amp;(ROW()+12*(($AN931-1)*3+$AO931)-ROW())/12+5):INDIRECT("AF"&amp;(ROW()+12*(($AN931-1)*3+$AO931)-ROW())/12+5),AS931)</f>
        <v>0</v>
      </c>
      <c r="AU931" s="15">
        <f ca="1">IF(AND(AQ931+AS931&gt;0,AR931+AT931&gt;0),COUNTIF(AU$6:AU930,"&gt;0")+1,0)</f>
        <v>0</v>
      </c>
    </row>
    <row r="932" spans="40:47">
      <c r="AN932" s="15">
        <v>26</v>
      </c>
      <c r="AO932" s="15">
        <v>3</v>
      </c>
      <c r="AP932" s="15">
        <v>3</v>
      </c>
      <c r="AQ932" s="17">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15">
        <f ca="1">COUNTIF(INDIRECT("H"&amp;(ROW()+12*(($AN932-1)*3+$AO932)-ROW())/12+5):INDIRECT("S"&amp;(ROW()+12*(($AN932-1)*3+$AO932)-ROW())/12+5),AQ932)</f>
        <v>0</v>
      </c>
      <c r="AS932" s="17">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15">
        <f ca="1">COUNTIF(INDIRECT("U"&amp;(ROW()+12*(($AN932-1)*3+$AO932)-ROW())/12+5):INDIRECT("AF"&amp;(ROW()+12*(($AN932-1)*3+$AO932)-ROW())/12+5),AS932)</f>
        <v>0</v>
      </c>
      <c r="AU932" s="15">
        <f ca="1">IF(AND(AQ932+AS932&gt;0,AR932+AT932&gt;0),COUNTIF(AU$6:AU931,"&gt;0")+1,0)</f>
        <v>0</v>
      </c>
    </row>
    <row r="933" spans="40:47">
      <c r="AN933" s="15">
        <v>26</v>
      </c>
      <c r="AO933" s="15">
        <v>3</v>
      </c>
      <c r="AP933" s="15">
        <v>4</v>
      </c>
      <c r="AQ933" s="17">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15">
        <f ca="1">COUNTIF(INDIRECT("H"&amp;(ROW()+12*(($AN933-1)*3+$AO933)-ROW())/12+5):INDIRECT("S"&amp;(ROW()+12*(($AN933-1)*3+$AO933)-ROW())/12+5),AQ933)</f>
        <v>0</v>
      </c>
      <c r="AS933" s="17">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15">
        <f ca="1">COUNTIF(INDIRECT("U"&amp;(ROW()+12*(($AN933-1)*3+$AO933)-ROW())/12+5):INDIRECT("AF"&amp;(ROW()+12*(($AN933-1)*3+$AO933)-ROW())/12+5),AS933)</f>
        <v>0</v>
      </c>
      <c r="AU933" s="15">
        <f ca="1">IF(AND(AQ933+AS933&gt;0,AR933+AT933&gt;0),COUNTIF(AU$6:AU932,"&gt;0")+1,0)</f>
        <v>0</v>
      </c>
    </row>
    <row r="934" spans="40:47">
      <c r="AN934" s="15">
        <v>26</v>
      </c>
      <c r="AO934" s="15">
        <v>3</v>
      </c>
      <c r="AP934" s="15">
        <v>5</v>
      </c>
      <c r="AQ934" s="17">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15">
        <f ca="1">COUNTIF(INDIRECT("H"&amp;(ROW()+12*(($AN934-1)*3+$AO934)-ROW())/12+5):INDIRECT("S"&amp;(ROW()+12*(($AN934-1)*3+$AO934)-ROW())/12+5),AQ934)</f>
        <v>0</v>
      </c>
      <c r="AS934" s="17">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15">
        <f ca="1">COUNTIF(INDIRECT("U"&amp;(ROW()+12*(($AN934-1)*3+$AO934)-ROW())/12+5):INDIRECT("AF"&amp;(ROW()+12*(($AN934-1)*3+$AO934)-ROW())/12+5),AS934)</f>
        <v>0</v>
      </c>
      <c r="AU934" s="15">
        <f ca="1">IF(AND(AQ934+AS934&gt;0,AR934+AT934&gt;0),COUNTIF(AU$6:AU933,"&gt;0")+1,0)</f>
        <v>0</v>
      </c>
    </row>
    <row r="935" spans="40:47">
      <c r="AN935" s="15">
        <v>26</v>
      </c>
      <c r="AO935" s="15">
        <v>3</v>
      </c>
      <c r="AP935" s="15">
        <v>6</v>
      </c>
      <c r="AQ935" s="17">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15">
        <f ca="1">COUNTIF(INDIRECT("H"&amp;(ROW()+12*(($AN935-1)*3+$AO935)-ROW())/12+5):INDIRECT("S"&amp;(ROW()+12*(($AN935-1)*3+$AO935)-ROW())/12+5),AQ935)</f>
        <v>0</v>
      </c>
      <c r="AS935" s="17">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15">
        <f ca="1">COUNTIF(INDIRECT("U"&amp;(ROW()+12*(($AN935-1)*3+$AO935)-ROW())/12+5):INDIRECT("AF"&amp;(ROW()+12*(($AN935-1)*3+$AO935)-ROW())/12+5),AS935)</f>
        <v>0</v>
      </c>
      <c r="AU935" s="15">
        <f ca="1">IF(AND(AQ935+AS935&gt;0,AR935+AT935&gt;0),COUNTIF(AU$6:AU934,"&gt;0")+1,0)</f>
        <v>0</v>
      </c>
    </row>
    <row r="936" spans="40:47">
      <c r="AN936" s="15">
        <v>26</v>
      </c>
      <c r="AO936" s="15">
        <v>3</v>
      </c>
      <c r="AP936" s="15">
        <v>7</v>
      </c>
      <c r="AQ936" s="17">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15">
        <f ca="1">COUNTIF(INDIRECT("H"&amp;(ROW()+12*(($AN936-1)*3+$AO936)-ROW())/12+5):INDIRECT("S"&amp;(ROW()+12*(($AN936-1)*3+$AO936)-ROW())/12+5),AQ936)</f>
        <v>0</v>
      </c>
      <c r="AS936" s="17">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15">
        <f ca="1">COUNTIF(INDIRECT("U"&amp;(ROW()+12*(($AN936-1)*3+$AO936)-ROW())/12+5):INDIRECT("AF"&amp;(ROW()+12*(($AN936-1)*3+$AO936)-ROW())/12+5),AS936)</f>
        <v>0</v>
      </c>
      <c r="AU936" s="15">
        <f ca="1">IF(AND(AQ936+AS936&gt;0,AR936+AT936&gt;0),COUNTIF(AU$6:AU935,"&gt;0")+1,0)</f>
        <v>0</v>
      </c>
    </row>
    <row r="937" spans="40:47">
      <c r="AN937" s="15">
        <v>26</v>
      </c>
      <c r="AO937" s="15">
        <v>3</v>
      </c>
      <c r="AP937" s="15">
        <v>8</v>
      </c>
      <c r="AQ937" s="17">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15">
        <f ca="1">COUNTIF(INDIRECT("H"&amp;(ROW()+12*(($AN937-1)*3+$AO937)-ROW())/12+5):INDIRECT("S"&amp;(ROW()+12*(($AN937-1)*3+$AO937)-ROW())/12+5),AQ937)</f>
        <v>0</v>
      </c>
      <c r="AS937" s="17">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15">
        <f ca="1">COUNTIF(INDIRECT("U"&amp;(ROW()+12*(($AN937-1)*3+$AO937)-ROW())/12+5):INDIRECT("AF"&amp;(ROW()+12*(($AN937-1)*3+$AO937)-ROW())/12+5),AS937)</f>
        <v>0</v>
      </c>
      <c r="AU937" s="15">
        <f ca="1">IF(AND(AQ937+AS937&gt;0,AR937+AT937&gt;0),COUNTIF(AU$6:AU936,"&gt;0")+1,0)</f>
        <v>0</v>
      </c>
    </row>
    <row r="938" spans="40:47">
      <c r="AN938" s="15">
        <v>26</v>
      </c>
      <c r="AO938" s="15">
        <v>3</v>
      </c>
      <c r="AP938" s="15">
        <v>9</v>
      </c>
      <c r="AQ938" s="17">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15">
        <f ca="1">COUNTIF(INDIRECT("H"&amp;(ROW()+12*(($AN938-1)*3+$AO938)-ROW())/12+5):INDIRECT("S"&amp;(ROW()+12*(($AN938-1)*3+$AO938)-ROW())/12+5),AQ938)</f>
        <v>0</v>
      </c>
      <c r="AS938" s="17">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15">
        <f ca="1">COUNTIF(INDIRECT("U"&amp;(ROW()+12*(($AN938-1)*3+$AO938)-ROW())/12+5):INDIRECT("AF"&amp;(ROW()+12*(($AN938-1)*3+$AO938)-ROW())/12+5),AS938)</f>
        <v>0</v>
      </c>
      <c r="AU938" s="15">
        <f ca="1">IF(AND(AQ938+AS938&gt;0,AR938+AT938&gt;0),COUNTIF(AU$6:AU937,"&gt;0")+1,0)</f>
        <v>0</v>
      </c>
    </row>
    <row r="939" spans="40:47">
      <c r="AN939" s="15">
        <v>26</v>
      </c>
      <c r="AO939" s="15">
        <v>3</v>
      </c>
      <c r="AP939" s="15">
        <v>10</v>
      </c>
      <c r="AQ939" s="17">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15">
        <f ca="1">COUNTIF(INDIRECT("H"&amp;(ROW()+12*(($AN939-1)*3+$AO939)-ROW())/12+5):INDIRECT("S"&amp;(ROW()+12*(($AN939-1)*3+$AO939)-ROW())/12+5),AQ939)</f>
        <v>0</v>
      </c>
      <c r="AS939" s="17">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15">
        <f ca="1">COUNTIF(INDIRECT("U"&amp;(ROW()+12*(($AN939-1)*3+$AO939)-ROW())/12+5):INDIRECT("AF"&amp;(ROW()+12*(($AN939-1)*3+$AO939)-ROW())/12+5),AS939)</f>
        <v>0</v>
      </c>
      <c r="AU939" s="15">
        <f ca="1">IF(AND(AQ939+AS939&gt;0,AR939+AT939&gt;0),COUNTIF(AU$6:AU938,"&gt;0")+1,0)</f>
        <v>0</v>
      </c>
    </row>
    <row r="940" spans="40:47">
      <c r="AN940" s="15">
        <v>26</v>
      </c>
      <c r="AO940" s="15">
        <v>3</v>
      </c>
      <c r="AP940" s="15">
        <v>11</v>
      </c>
      <c r="AQ940" s="17">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15">
        <f ca="1">COUNTIF(INDIRECT("H"&amp;(ROW()+12*(($AN940-1)*3+$AO940)-ROW())/12+5):INDIRECT("S"&amp;(ROW()+12*(($AN940-1)*3+$AO940)-ROW())/12+5),AQ940)</f>
        <v>0</v>
      </c>
      <c r="AS940" s="17">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15">
        <f ca="1">COUNTIF(INDIRECT("U"&amp;(ROW()+12*(($AN940-1)*3+$AO940)-ROW())/12+5):INDIRECT("AF"&amp;(ROW()+12*(($AN940-1)*3+$AO940)-ROW())/12+5),AS940)</f>
        <v>0</v>
      </c>
      <c r="AU940" s="15">
        <f ca="1">IF(AND(AQ940+AS940&gt;0,AR940+AT940&gt;0),COUNTIF(AU$6:AU939,"&gt;0")+1,0)</f>
        <v>0</v>
      </c>
    </row>
    <row r="941" spans="40:47">
      <c r="AN941" s="306">
        <v>26</v>
      </c>
      <c r="AO941" s="306">
        <v>3</v>
      </c>
      <c r="AP941" s="306">
        <v>12</v>
      </c>
      <c r="AQ941" s="313">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306">
        <f ca="1">COUNTIF(INDIRECT("H"&amp;(ROW()+12*(($AN941-1)*3+$AO941)-ROW())/12+5):INDIRECT("S"&amp;(ROW()+12*(($AN941-1)*3+$AO941)-ROW())/12+5),AQ941)</f>
        <v>0</v>
      </c>
      <c r="AS941" s="313">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306">
        <f ca="1">COUNTIF(INDIRECT("U"&amp;(ROW()+12*(($AN941-1)*3+$AO941)-ROW())/12+5):INDIRECT("AF"&amp;(ROW()+12*(($AN941-1)*3+$AO941)-ROW())/12+5),AS941)</f>
        <v>0</v>
      </c>
      <c r="AU941" s="15">
        <f ca="1">IF(AND(AQ941+AS941&gt;0,AR941+AT941&gt;0),COUNTIF(AU$6:AU940,"&gt;0")+1,0)</f>
        <v>0</v>
      </c>
    </row>
    <row r="942" spans="40:47">
      <c r="AN942" s="15">
        <v>27</v>
      </c>
      <c r="AO942" s="15">
        <v>1</v>
      </c>
      <c r="AP942" s="15">
        <v>1</v>
      </c>
      <c r="AQ942" s="17">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15">
        <f ca="1">COUNTIF(INDIRECT("H"&amp;(ROW()+12*(($AN942-1)*3+$AO942)-ROW())/12+5):INDIRECT("S"&amp;(ROW()+12*(($AN942-1)*3+$AO942)-ROW())/12+5),AQ942)</f>
        <v>0</v>
      </c>
      <c r="AS942" s="17">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15">
        <f ca="1">COUNTIF(INDIRECT("U"&amp;(ROW()+12*(($AN942-1)*3+$AO942)-ROW())/12+5):INDIRECT("AF"&amp;(ROW()+12*(($AN942-1)*3+$AO942)-ROW())/12+5),AS942)</f>
        <v>0</v>
      </c>
      <c r="AU942" s="15">
        <f ca="1">IF(AND(AQ942+AS942&gt;0,AR942+AT942&gt;0),COUNTIF(AU$6:AU941,"&gt;0")+1,0)</f>
        <v>0</v>
      </c>
    </row>
    <row r="943" spans="40:47">
      <c r="AN943" s="15">
        <v>27</v>
      </c>
      <c r="AO943" s="15">
        <v>1</v>
      </c>
      <c r="AP943" s="15">
        <v>2</v>
      </c>
      <c r="AQ943" s="17">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15">
        <f ca="1">COUNTIF(INDIRECT("H"&amp;(ROW()+12*(($AN943-1)*3+$AO943)-ROW())/12+5):INDIRECT("S"&amp;(ROW()+12*(($AN943-1)*3+$AO943)-ROW())/12+5),AQ943)</f>
        <v>0</v>
      </c>
      <c r="AS943" s="17">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15">
        <f ca="1">COUNTIF(INDIRECT("U"&amp;(ROW()+12*(($AN943-1)*3+$AO943)-ROW())/12+5):INDIRECT("AF"&amp;(ROW()+12*(($AN943-1)*3+$AO943)-ROW())/12+5),AS943)</f>
        <v>0</v>
      </c>
      <c r="AU943" s="15">
        <f ca="1">IF(AND(AQ943+AS943&gt;0,AR943+AT943&gt;0),COUNTIF(AU$6:AU942,"&gt;0")+1,0)</f>
        <v>0</v>
      </c>
    </row>
    <row r="944" spans="40:47">
      <c r="AN944" s="15">
        <v>27</v>
      </c>
      <c r="AO944" s="15">
        <v>1</v>
      </c>
      <c r="AP944" s="15">
        <v>3</v>
      </c>
      <c r="AQ944" s="17">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15">
        <f ca="1">COUNTIF(INDIRECT("H"&amp;(ROW()+12*(($AN944-1)*3+$AO944)-ROW())/12+5):INDIRECT("S"&amp;(ROW()+12*(($AN944-1)*3+$AO944)-ROW())/12+5),AQ944)</f>
        <v>0</v>
      </c>
      <c r="AS944" s="17">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15">
        <f ca="1">COUNTIF(INDIRECT("U"&amp;(ROW()+12*(($AN944-1)*3+$AO944)-ROW())/12+5):INDIRECT("AF"&amp;(ROW()+12*(($AN944-1)*3+$AO944)-ROW())/12+5),AS944)</f>
        <v>0</v>
      </c>
      <c r="AU944" s="15">
        <f ca="1">IF(AND(AQ944+AS944&gt;0,AR944+AT944&gt;0),COUNTIF(AU$6:AU943,"&gt;0")+1,0)</f>
        <v>0</v>
      </c>
    </row>
    <row r="945" spans="40:47">
      <c r="AN945" s="15">
        <v>27</v>
      </c>
      <c r="AO945" s="15">
        <v>1</v>
      </c>
      <c r="AP945" s="15">
        <v>4</v>
      </c>
      <c r="AQ945" s="17">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15">
        <f ca="1">COUNTIF(INDIRECT("H"&amp;(ROW()+12*(($AN945-1)*3+$AO945)-ROW())/12+5):INDIRECT("S"&amp;(ROW()+12*(($AN945-1)*3+$AO945)-ROW())/12+5),AQ945)</f>
        <v>0</v>
      </c>
      <c r="AS945" s="17">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15">
        <f ca="1">COUNTIF(INDIRECT("U"&amp;(ROW()+12*(($AN945-1)*3+$AO945)-ROW())/12+5):INDIRECT("AF"&amp;(ROW()+12*(($AN945-1)*3+$AO945)-ROW())/12+5),AS945)</f>
        <v>0</v>
      </c>
      <c r="AU945" s="15">
        <f ca="1">IF(AND(AQ945+AS945&gt;0,AR945+AT945&gt;0),COUNTIF(AU$6:AU944,"&gt;0")+1,0)</f>
        <v>0</v>
      </c>
    </row>
    <row r="946" spans="40:47">
      <c r="AN946" s="15">
        <v>27</v>
      </c>
      <c r="AO946" s="15">
        <v>1</v>
      </c>
      <c r="AP946" s="15">
        <v>5</v>
      </c>
      <c r="AQ946" s="17">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15">
        <f ca="1">COUNTIF(INDIRECT("H"&amp;(ROW()+12*(($AN946-1)*3+$AO946)-ROW())/12+5):INDIRECT("S"&amp;(ROW()+12*(($AN946-1)*3+$AO946)-ROW())/12+5),AQ946)</f>
        <v>0</v>
      </c>
      <c r="AS946" s="17">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15">
        <f ca="1">COUNTIF(INDIRECT("U"&amp;(ROW()+12*(($AN946-1)*3+$AO946)-ROW())/12+5):INDIRECT("AF"&amp;(ROW()+12*(($AN946-1)*3+$AO946)-ROW())/12+5),AS946)</f>
        <v>0</v>
      </c>
      <c r="AU946" s="15">
        <f ca="1">IF(AND(AQ946+AS946&gt;0,AR946+AT946&gt;0),COUNTIF(AU$6:AU945,"&gt;0")+1,0)</f>
        <v>0</v>
      </c>
    </row>
    <row r="947" spans="40:47">
      <c r="AN947" s="15">
        <v>27</v>
      </c>
      <c r="AO947" s="15">
        <v>1</v>
      </c>
      <c r="AP947" s="15">
        <v>6</v>
      </c>
      <c r="AQ947" s="17">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15">
        <f ca="1">COUNTIF(INDIRECT("H"&amp;(ROW()+12*(($AN947-1)*3+$AO947)-ROW())/12+5):INDIRECT("S"&amp;(ROW()+12*(($AN947-1)*3+$AO947)-ROW())/12+5),AQ947)</f>
        <v>0</v>
      </c>
      <c r="AS947" s="17">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15">
        <f ca="1">COUNTIF(INDIRECT("U"&amp;(ROW()+12*(($AN947-1)*3+$AO947)-ROW())/12+5):INDIRECT("AF"&amp;(ROW()+12*(($AN947-1)*3+$AO947)-ROW())/12+5),AS947)</f>
        <v>0</v>
      </c>
      <c r="AU947" s="15">
        <f ca="1">IF(AND(AQ947+AS947&gt;0,AR947+AT947&gt;0),COUNTIF(AU$6:AU946,"&gt;0")+1,0)</f>
        <v>0</v>
      </c>
    </row>
    <row r="948" spans="40:47">
      <c r="AN948" s="15">
        <v>27</v>
      </c>
      <c r="AO948" s="15">
        <v>1</v>
      </c>
      <c r="AP948" s="15">
        <v>7</v>
      </c>
      <c r="AQ948" s="17">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15">
        <f ca="1">COUNTIF(INDIRECT("H"&amp;(ROW()+12*(($AN948-1)*3+$AO948)-ROW())/12+5):INDIRECT("S"&amp;(ROW()+12*(($AN948-1)*3+$AO948)-ROW())/12+5),AQ948)</f>
        <v>0</v>
      </c>
      <c r="AS948" s="17">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15">
        <f ca="1">COUNTIF(INDIRECT("U"&amp;(ROW()+12*(($AN948-1)*3+$AO948)-ROW())/12+5):INDIRECT("AF"&amp;(ROW()+12*(($AN948-1)*3+$AO948)-ROW())/12+5),AS948)</f>
        <v>0</v>
      </c>
      <c r="AU948" s="15">
        <f ca="1">IF(AND(AQ948+AS948&gt;0,AR948+AT948&gt;0),COUNTIF(AU$6:AU947,"&gt;0")+1,0)</f>
        <v>0</v>
      </c>
    </row>
    <row r="949" spans="40:47">
      <c r="AN949" s="15">
        <v>27</v>
      </c>
      <c r="AO949" s="15">
        <v>1</v>
      </c>
      <c r="AP949" s="15">
        <v>8</v>
      </c>
      <c r="AQ949" s="17">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15">
        <f ca="1">COUNTIF(INDIRECT("H"&amp;(ROW()+12*(($AN949-1)*3+$AO949)-ROW())/12+5):INDIRECT("S"&amp;(ROW()+12*(($AN949-1)*3+$AO949)-ROW())/12+5),AQ949)</f>
        <v>0</v>
      </c>
      <c r="AS949" s="17">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15">
        <f ca="1">COUNTIF(INDIRECT("U"&amp;(ROW()+12*(($AN949-1)*3+$AO949)-ROW())/12+5):INDIRECT("AF"&amp;(ROW()+12*(($AN949-1)*3+$AO949)-ROW())/12+5),AS949)</f>
        <v>0</v>
      </c>
      <c r="AU949" s="15">
        <f ca="1">IF(AND(AQ949+AS949&gt;0,AR949+AT949&gt;0),COUNTIF(AU$6:AU948,"&gt;0")+1,0)</f>
        <v>0</v>
      </c>
    </row>
    <row r="950" spans="40:47">
      <c r="AN950" s="15">
        <v>27</v>
      </c>
      <c r="AO950" s="15">
        <v>1</v>
      </c>
      <c r="AP950" s="15">
        <v>9</v>
      </c>
      <c r="AQ950" s="17">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15">
        <f ca="1">COUNTIF(INDIRECT("H"&amp;(ROW()+12*(($AN950-1)*3+$AO950)-ROW())/12+5):INDIRECT("S"&amp;(ROW()+12*(($AN950-1)*3+$AO950)-ROW())/12+5),AQ950)</f>
        <v>0</v>
      </c>
      <c r="AS950" s="17">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15">
        <f ca="1">COUNTIF(INDIRECT("U"&amp;(ROW()+12*(($AN950-1)*3+$AO950)-ROW())/12+5):INDIRECT("AF"&amp;(ROW()+12*(($AN950-1)*3+$AO950)-ROW())/12+5),AS950)</f>
        <v>0</v>
      </c>
      <c r="AU950" s="15">
        <f ca="1">IF(AND(AQ950+AS950&gt;0,AR950+AT950&gt;0),COUNTIF(AU$6:AU949,"&gt;0")+1,0)</f>
        <v>0</v>
      </c>
    </row>
    <row r="951" spans="40:47">
      <c r="AN951" s="15">
        <v>27</v>
      </c>
      <c r="AO951" s="15">
        <v>1</v>
      </c>
      <c r="AP951" s="15">
        <v>10</v>
      </c>
      <c r="AQ951" s="17">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15">
        <f ca="1">COUNTIF(INDIRECT("H"&amp;(ROW()+12*(($AN951-1)*3+$AO951)-ROW())/12+5):INDIRECT("S"&amp;(ROW()+12*(($AN951-1)*3+$AO951)-ROW())/12+5),AQ951)</f>
        <v>0</v>
      </c>
      <c r="AS951" s="17">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15">
        <f ca="1">COUNTIF(INDIRECT("U"&amp;(ROW()+12*(($AN951-1)*3+$AO951)-ROW())/12+5):INDIRECT("AF"&amp;(ROW()+12*(($AN951-1)*3+$AO951)-ROW())/12+5),AS951)</f>
        <v>0</v>
      </c>
      <c r="AU951" s="15">
        <f ca="1">IF(AND(AQ951+AS951&gt;0,AR951+AT951&gt;0),COUNTIF(AU$6:AU950,"&gt;0")+1,0)</f>
        <v>0</v>
      </c>
    </row>
    <row r="952" spans="40:47">
      <c r="AN952" s="15">
        <v>27</v>
      </c>
      <c r="AO952" s="15">
        <v>1</v>
      </c>
      <c r="AP952" s="15">
        <v>11</v>
      </c>
      <c r="AQ952" s="17">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15">
        <f ca="1">COUNTIF(INDIRECT("H"&amp;(ROW()+12*(($AN952-1)*3+$AO952)-ROW())/12+5):INDIRECT("S"&amp;(ROW()+12*(($AN952-1)*3+$AO952)-ROW())/12+5),AQ952)</f>
        <v>0</v>
      </c>
      <c r="AS952" s="17">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15">
        <f ca="1">COUNTIF(INDIRECT("U"&amp;(ROW()+12*(($AN952-1)*3+$AO952)-ROW())/12+5):INDIRECT("AF"&amp;(ROW()+12*(($AN952-1)*3+$AO952)-ROW())/12+5),AS952)</f>
        <v>0</v>
      </c>
      <c r="AU952" s="15">
        <f ca="1">IF(AND(AQ952+AS952&gt;0,AR952+AT952&gt;0),COUNTIF(AU$6:AU951,"&gt;0")+1,0)</f>
        <v>0</v>
      </c>
    </row>
    <row r="953" spans="40:47">
      <c r="AN953" s="15">
        <v>27</v>
      </c>
      <c r="AO953" s="15">
        <v>1</v>
      </c>
      <c r="AP953" s="15">
        <v>12</v>
      </c>
      <c r="AQ953" s="17">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15">
        <f ca="1">COUNTIF(INDIRECT("H"&amp;(ROW()+12*(($AN953-1)*3+$AO953)-ROW())/12+5):INDIRECT("S"&amp;(ROW()+12*(($AN953-1)*3+$AO953)-ROW())/12+5),AQ953)</f>
        <v>0</v>
      </c>
      <c r="AS953" s="17">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15">
        <f ca="1">COUNTIF(INDIRECT("U"&amp;(ROW()+12*(($AN953-1)*3+$AO953)-ROW())/12+5):INDIRECT("AF"&amp;(ROW()+12*(($AN953-1)*3+$AO953)-ROW())/12+5),AS953)</f>
        <v>0</v>
      </c>
      <c r="AU953" s="15">
        <f ca="1">IF(AND(AQ953+AS953&gt;0,AR953+AT953&gt;0),COUNTIF(AU$6:AU952,"&gt;0")+1,0)</f>
        <v>0</v>
      </c>
    </row>
    <row r="954" spans="40:47">
      <c r="AN954" s="15">
        <v>27</v>
      </c>
      <c r="AO954" s="15">
        <v>2</v>
      </c>
      <c r="AP954" s="15">
        <v>1</v>
      </c>
      <c r="AQ954" s="17">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15">
        <f ca="1">COUNTIF(INDIRECT("H"&amp;(ROW()+12*(($AN954-1)*3+$AO954)-ROW())/12+5):INDIRECT("S"&amp;(ROW()+12*(($AN954-1)*3+$AO954)-ROW())/12+5),AQ954)</f>
        <v>0</v>
      </c>
      <c r="AS954" s="17">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15">
        <f ca="1">COUNTIF(INDIRECT("U"&amp;(ROW()+12*(($AN954-1)*3+$AO954)-ROW())/12+5):INDIRECT("AF"&amp;(ROW()+12*(($AN954-1)*3+$AO954)-ROW())/12+5),AS954)</f>
        <v>0</v>
      </c>
      <c r="AU954" s="15">
        <f ca="1">IF(AND(AQ954+AS954&gt;0,AR954+AT954&gt;0),COUNTIF(AU$6:AU953,"&gt;0")+1,0)</f>
        <v>0</v>
      </c>
    </row>
    <row r="955" spans="40:47">
      <c r="AN955" s="15">
        <v>27</v>
      </c>
      <c r="AO955" s="15">
        <v>2</v>
      </c>
      <c r="AP955" s="15">
        <v>2</v>
      </c>
      <c r="AQ955" s="17">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15">
        <f ca="1">COUNTIF(INDIRECT("H"&amp;(ROW()+12*(($AN955-1)*3+$AO955)-ROW())/12+5):INDIRECT("S"&amp;(ROW()+12*(($AN955-1)*3+$AO955)-ROW())/12+5),AQ955)</f>
        <v>0</v>
      </c>
      <c r="AS955" s="17">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15">
        <f ca="1">COUNTIF(INDIRECT("U"&amp;(ROW()+12*(($AN955-1)*3+$AO955)-ROW())/12+5):INDIRECT("AF"&amp;(ROW()+12*(($AN955-1)*3+$AO955)-ROW())/12+5),AS955)</f>
        <v>0</v>
      </c>
      <c r="AU955" s="15">
        <f ca="1">IF(AND(AQ955+AS955&gt;0,AR955+AT955&gt;0),COUNTIF(AU$6:AU954,"&gt;0")+1,0)</f>
        <v>0</v>
      </c>
    </row>
    <row r="956" spans="40:47">
      <c r="AN956" s="15">
        <v>27</v>
      </c>
      <c r="AO956" s="15">
        <v>2</v>
      </c>
      <c r="AP956" s="15">
        <v>3</v>
      </c>
      <c r="AQ956" s="17">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15">
        <f ca="1">COUNTIF(INDIRECT("H"&amp;(ROW()+12*(($AN956-1)*3+$AO956)-ROW())/12+5):INDIRECT("S"&amp;(ROW()+12*(($AN956-1)*3+$AO956)-ROW())/12+5),AQ956)</f>
        <v>0</v>
      </c>
      <c r="AS956" s="17">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15">
        <f ca="1">COUNTIF(INDIRECT("U"&amp;(ROW()+12*(($AN956-1)*3+$AO956)-ROW())/12+5):INDIRECT("AF"&amp;(ROW()+12*(($AN956-1)*3+$AO956)-ROW())/12+5),AS956)</f>
        <v>0</v>
      </c>
      <c r="AU956" s="15">
        <f ca="1">IF(AND(AQ956+AS956&gt;0,AR956+AT956&gt;0),COUNTIF(AU$6:AU955,"&gt;0")+1,0)</f>
        <v>0</v>
      </c>
    </row>
    <row r="957" spans="40:47">
      <c r="AN957" s="15">
        <v>27</v>
      </c>
      <c r="AO957" s="15">
        <v>2</v>
      </c>
      <c r="AP957" s="15">
        <v>4</v>
      </c>
      <c r="AQ957" s="17">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15">
        <f ca="1">COUNTIF(INDIRECT("H"&amp;(ROW()+12*(($AN957-1)*3+$AO957)-ROW())/12+5):INDIRECT("S"&amp;(ROW()+12*(($AN957-1)*3+$AO957)-ROW())/12+5),AQ957)</f>
        <v>0</v>
      </c>
      <c r="AS957" s="17">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15">
        <f ca="1">COUNTIF(INDIRECT("U"&amp;(ROW()+12*(($AN957-1)*3+$AO957)-ROW())/12+5):INDIRECT("AF"&amp;(ROW()+12*(($AN957-1)*3+$AO957)-ROW())/12+5),AS957)</f>
        <v>0</v>
      </c>
      <c r="AU957" s="15">
        <f ca="1">IF(AND(AQ957+AS957&gt;0,AR957+AT957&gt;0),COUNTIF(AU$6:AU956,"&gt;0")+1,0)</f>
        <v>0</v>
      </c>
    </row>
    <row r="958" spans="40:47">
      <c r="AN958" s="15">
        <v>27</v>
      </c>
      <c r="AO958" s="15">
        <v>2</v>
      </c>
      <c r="AP958" s="15">
        <v>5</v>
      </c>
      <c r="AQ958" s="17">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15">
        <f ca="1">COUNTIF(INDIRECT("H"&amp;(ROW()+12*(($AN958-1)*3+$AO958)-ROW())/12+5):INDIRECT("S"&amp;(ROW()+12*(($AN958-1)*3+$AO958)-ROW())/12+5),AQ958)</f>
        <v>0</v>
      </c>
      <c r="AS958" s="17">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15">
        <f ca="1">COUNTIF(INDIRECT("U"&amp;(ROW()+12*(($AN958-1)*3+$AO958)-ROW())/12+5):INDIRECT("AF"&amp;(ROW()+12*(($AN958-1)*3+$AO958)-ROW())/12+5),AS958)</f>
        <v>0</v>
      </c>
      <c r="AU958" s="15">
        <f ca="1">IF(AND(AQ958+AS958&gt;0,AR958+AT958&gt;0),COUNTIF(AU$6:AU957,"&gt;0")+1,0)</f>
        <v>0</v>
      </c>
    </row>
    <row r="959" spans="40:47">
      <c r="AN959" s="15">
        <v>27</v>
      </c>
      <c r="AO959" s="15">
        <v>2</v>
      </c>
      <c r="AP959" s="15">
        <v>6</v>
      </c>
      <c r="AQ959" s="17">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15">
        <f ca="1">COUNTIF(INDIRECT("H"&amp;(ROW()+12*(($AN959-1)*3+$AO959)-ROW())/12+5):INDIRECT("S"&amp;(ROW()+12*(($AN959-1)*3+$AO959)-ROW())/12+5),AQ959)</f>
        <v>0</v>
      </c>
      <c r="AS959" s="17">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15">
        <f ca="1">COUNTIF(INDIRECT("U"&amp;(ROW()+12*(($AN959-1)*3+$AO959)-ROW())/12+5):INDIRECT("AF"&amp;(ROW()+12*(($AN959-1)*3+$AO959)-ROW())/12+5),AS959)</f>
        <v>0</v>
      </c>
      <c r="AU959" s="15">
        <f ca="1">IF(AND(AQ959+AS959&gt;0,AR959+AT959&gt;0),COUNTIF(AU$6:AU958,"&gt;0")+1,0)</f>
        <v>0</v>
      </c>
    </row>
    <row r="960" spans="40:47">
      <c r="AN960" s="15">
        <v>27</v>
      </c>
      <c r="AO960" s="15">
        <v>2</v>
      </c>
      <c r="AP960" s="15">
        <v>7</v>
      </c>
      <c r="AQ960" s="17">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15">
        <f ca="1">COUNTIF(INDIRECT("H"&amp;(ROW()+12*(($AN960-1)*3+$AO960)-ROW())/12+5):INDIRECT("S"&amp;(ROW()+12*(($AN960-1)*3+$AO960)-ROW())/12+5),AQ960)</f>
        <v>0</v>
      </c>
      <c r="AS960" s="17">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15">
        <f ca="1">COUNTIF(INDIRECT("U"&amp;(ROW()+12*(($AN960-1)*3+$AO960)-ROW())/12+5):INDIRECT("AF"&amp;(ROW()+12*(($AN960-1)*3+$AO960)-ROW())/12+5),AS960)</f>
        <v>0</v>
      </c>
      <c r="AU960" s="15">
        <f ca="1">IF(AND(AQ960+AS960&gt;0,AR960+AT960&gt;0),COUNTIF(AU$6:AU959,"&gt;0")+1,0)</f>
        <v>0</v>
      </c>
    </row>
    <row r="961" spans="40:47">
      <c r="AN961" s="15">
        <v>27</v>
      </c>
      <c r="AO961" s="15">
        <v>2</v>
      </c>
      <c r="AP961" s="15">
        <v>8</v>
      </c>
      <c r="AQ961" s="17">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15">
        <f ca="1">COUNTIF(INDIRECT("H"&amp;(ROW()+12*(($AN961-1)*3+$AO961)-ROW())/12+5):INDIRECT("S"&amp;(ROW()+12*(($AN961-1)*3+$AO961)-ROW())/12+5),AQ961)</f>
        <v>0</v>
      </c>
      <c r="AS961" s="17">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15">
        <f ca="1">COUNTIF(INDIRECT("U"&amp;(ROW()+12*(($AN961-1)*3+$AO961)-ROW())/12+5):INDIRECT("AF"&amp;(ROW()+12*(($AN961-1)*3+$AO961)-ROW())/12+5),AS961)</f>
        <v>0</v>
      </c>
      <c r="AU961" s="15">
        <f ca="1">IF(AND(AQ961+AS961&gt;0,AR961+AT961&gt;0),COUNTIF(AU$6:AU960,"&gt;0")+1,0)</f>
        <v>0</v>
      </c>
    </row>
    <row r="962" spans="40:47">
      <c r="AN962" s="15">
        <v>27</v>
      </c>
      <c r="AO962" s="15">
        <v>2</v>
      </c>
      <c r="AP962" s="15">
        <v>9</v>
      </c>
      <c r="AQ962" s="17">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15">
        <f ca="1">COUNTIF(INDIRECT("H"&amp;(ROW()+12*(($AN962-1)*3+$AO962)-ROW())/12+5):INDIRECT("S"&amp;(ROW()+12*(($AN962-1)*3+$AO962)-ROW())/12+5),AQ962)</f>
        <v>0</v>
      </c>
      <c r="AS962" s="17">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15">
        <f ca="1">COUNTIF(INDIRECT("U"&amp;(ROW()+12*(($AN962-1)*3+$AO962)-ROW())/12+5):INDIRECT("AF"&amp;(ROW()+12*(($AN962-1)*3+$AO962)-ROW())/12+5),AS962)</f>
        <v>0</v>
      </c>
      <c r="AU962" s="15">
        <f ca="1">IF(AND(AQ962+AS962&gt;0,AR962+AT962&gt;0),COUNTIF(AU$6:AU961,"&gt;0")+1,0)</f>
        <v>0</v>
      </c>
    </row>
    <row r="963" spans="40:47">
      <c r="AN963" s="15">
        <v>27</v>
      </c>
      <c r="AO963" s="15">
        <v>2</v>
      </c>
      <c r="AP963" s="15">
        <v>10</v>
      </c>
      <c r="AQ963" s="17">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15">
        <f ca="1">COUNTIF(INDIRECT("H"&amp;(ROW()+12*(($AN963-1)*3+$AO963)-ROW())/12+5):INDIRECT("S"&amp;(ROW()+12*(($AN963-1)*3+$AO963)-ROW())/12+5),AQ963)</f>
        <v>0</v>
      </c>
      <c r="AS963" s="17">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15">
        <f ca="1">COUNTIF(INDIRECT("U"&amp;(ROW()+12*(($AN963-1)*3+$AO963)-ROW())/12+5):INDIRECT("AF"&amp;(ROW()+12*(($AN963-1)*3+$AO963)-ROW())/12+5),AS963)</f>
        <v>0</v>
      </c>
      <c r="AU963" s="15">
        <f ca="1">IF(AND(AQ963+AS963&gt;0,AR963+AT963&gt;0),COUNTIF(AU$6:AU962,"&gt;0")+1,0)</f>
        <v>0</v>
      </c>
    </row>
    <row r="964" spans="40:47">
      <c r="AN964" s="15">
        <v>27</v>
      </c>
      <c r="AO964" s="15">
        <v>2</v>
      </c>
      <c r="AP964" s="15">
        <v>11</v>
      </c>
      <c r="AQ964" s="17">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15">
        <f ca="1">COUNTIF(INDIRECT("H"&amp;(ROW()+12*(($AN964-1)*3+$AO964)-ROW())/12+5):INDIRECT("S"&amp;(ROW()+12*(($AN964-1)*3+$AO964)-ROW())/12+5),AQ964)</f>
        <v>0</v>
      </c>
      <c r="AS964" s="17">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15">
        <f ca="1">COUNTIF(INDIRECT("U"&amp;(ROW()+12*(($AN964-1)*3+$AO964)-ROW())/12+5):INDIRECT("AF"&amp;(ROW()+12*(($AN964-1)*3+$AO964)-ROW())/12+5),AS964)</f>
        <v>0</v>
      </c>
      <c r="AU964" s="15">
        <f ca="1">IF(AND(AQ964+AS964&gt;0,AR964+AT964&gt;0),COUNTIF(AU$6:AU963,"&gt;0")+1,0)</f>
        <v>0</v>
      </c>
    </row>
    <row r="965" spans="40:47">
      <c r="AN965" s="15">
        <v>27</v>
      </c>
      <c r="AO965" s="15">
        <v>2</v>
      </c>
      <c r="AP965" s="15">
        <v>12</v>
      </c>
      <c r="AQ965" s="17">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15">
        <f ca="1">COUNTIF(INDIRECT("H"&amp;(ROW()+12*(($AN965-1)*3+$AO965)-ROW())/12+5):INDIRECT("S"&amp;(ROW()+12*(($AN965-1)*3+$AO965)-ROW())/12+5),AQ965)</f>
        <v>0</v>
      </c>
      <c r="AS965" s="17">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15">
        <f ca="1">COUNTIF(INDIRECT("U"&amp;(ROW()+12*(($AN965-1)*3+$AO965)-ROW())/12+5):INDIRECT("AF"&amp;(ROW()+12*(($AN965-1)*3+$AO965)-ROW())/12+5),AS965)</f>
        <v>0</v>
      </c>
      <c r="AU965" s="15">
        <f ca="1">IF(AND(AQ965+AS965&gt;0,AR965+AT965&gt;0),COUNTIF(AU$6:AU964,"&gt;0")+1,0)</f>
        <v>0</v>
      </c>
    </row>
    <row r="966" spans="40:47">
      <c r="AN966" s="15">
        <v>27</v>
      </c>
      <c r="AO966" s="15">
        <v>3</v>
      </c>
      <c r="AP966" s="15">
        <v>1</v>
      </c>
      <c r="AQ966" s="17">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15">
        <f ca="1">COUNTIF(INDIRECT("H"&amp;(ROW()+12*(($AN966-1)*3+$AO966)-ROW())/12+5):INDIRECT("S"&amp;(ROW()+12*(($AN966-1)*3+$AO966)-ROW())/12+5),AQ966)</f>
        <v>0</v>
      </c>
      <c r="AS966" s="17">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15">
        <f ca="1">COUNTIF(INDIRECT("U"&amp;(ROW()+12*(($AN966-1)*3+$AO966)-ROW())/12+5):INDIRECT("AF"&amp;(ROW()+12*(($AN966-1)*3+$AO966)-ROW())/12+5),AS966)</f>
        <v>0</v>
      </c>
      <c r="AU966" s="15">
        <f ca="1">IF(AND(AQ966+AS966&gt;0,AR966+AT966&gt;0),COUNTIF(AU$6:AU965,"&gt;0")+1,0)</f>
        <v>0</v>
      </c>
    </row>
    <row r="967" spans="40:47">
      <c r="AN967" s="15">
        <v>27</v>
      </c>
      <c r="AO967" s="15">
        <v>3</v>
      </c>
      <c r="AP967" s="15">
        <v>2</v>
      </c>
      <c r="AQ967" s="17">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15">
        <f ca="1">COUNTIF(INDIRECT("H"&amp;(ROW()+12*(($AN967-1)*3+$AO967)-ROW())/12+5):INDIRECT("S"&amp;(ROW()+12*(($AN967-1)*3+$AO967)-ROW())/12+5),AQ967)</f>
        <v>0</v>
      </c>
      <c r="AS967" s="17">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15">
        <f ca="1">COUNTIF(INDIRECT("U"&amp;(ROW()+12*(($AN967-1)*3+$AO967)-ROW())/12+5):INDIRECT("AF"&amp;(ROW()+12*(($AN967-1)*3+$AO967)-ROW())/12+5),AS967)</f>
        <v>0</v>
      </c>
      <c r="AU967" s="15">
        <f ca="1">IF(AND(AQ967+AS967&gt;0,AR967+AT967&gt;0),COUNTIF(AU$6:AU966,"&gt;0")+1,0)</f>
        <v>0</v>
      </c>
    </row>
    <row r="968" spans="40:47">
      <c r="AN968" s="15">
        <v>27</v>
      </c>
      <c r="AO968" s="15">
        <v>3</v>
      </c>
      <c r="AP968" s="15">
        <v>3</v>
      </c>
      <c r="AQ968" s="17">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15">
        <f ca="1">COUNTIF(INDIRECT("H"&amp;(ROW()+12*(($AN968-1)*3+$AO968)-ROW())/12+5):INDIRECT("S"&amp;(ROW()+12*(($AN968-1)*3+$AO968)-ROW())/12+5),AQ968)</f>
        <v>0</v>
      </c>
      <c r="AS968" s="17">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15">
        <f ca="1">COUNTIF(INDIRECT("U"&amp;(ROW()+12*(($AN968-1)*3+$AO968)-ROW())/12+5):INDIRECT("AF"&amp;(ROW()+12*(($AN968-1)*3+$AO968)-ROW())/12+5),AS968)</f>
        <v>0</v>
      </c>
      <c r="AU968" s="15">
        <f ca="1">IF(AND(AQ968+AS968&gt;0,AR968+AT968&gt;0),COUNTIF(AU$6:AU967,"&gt;0")+1,0)</f>
        <v>0</v>
      </c>
    </row>
    <row r="969" spans="40:47">
      <c r="AN969" s="15">
        <v>27</v>
      </c>
      <c r="AO969" s="15">
        <v>3</v>
      </c>
      <c r="AP969" s="15">
        <v>4</v>
      </c>
      <c r="AQ969" s="17">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15">
        <f ca="1">COUNTIF(INDIRECT("H"&amp;(ROW()+12*(($AN969-1)*3+$AO969)-ROW())/12+5):INDIRECT("S"&amp;(ROW()+12*(($AN969-1)*3+$AO969)-ROW())/12+5),AQ969)</f>
        <v>0</v>
      </c>
      <c r="AS969" s="17">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15">
        <f ca="1">COUNTIF(INDIRECT("U"&amp;(ROW()+12*(($AN969-1)*3+$AO969)-ROW())/12+5):INDIRECT("AF"&amp;(ROW()+12*(($AN969-1)*3+$AO969)-ROW())/12+5),AS969)</f>
        <v>0</v>
      </c>
      <c r="AU969" s="15">
        <f ca="1">IF(AND(AQ969+AS969&gt;0,AR969+AT969&gt;0),COUNTIF(AU$6:AU968,"&gt;0")+1,0)</f>
        <v>0</v>
      </c>
    </row>
    <row r="970" spans="40:47">
      <c r="AN970" s="15">
        <v>27</v>
      </c>
      <c r="AO970" s="15">
        <v>3</v>
      </c>
      <c r="AP970" s="15">
        <v>5</v>
      </c>
      <c r="AQ970" s="17">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15">
        <f ca="1">COUNTIF(INDIRECT("H"&amp;(ROW()+12*(($AN970-1)*3+$AO970)-ROW())/12+5):INDIRECT("S"&amp;(ROW()+12*(($AN970-1)*3+$AO970)-ROW())/12+5),AQ970)</f>
        <v>0</v>
      </c>
      <c r="AS970" s="17">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15">
        <f ca="1">COUNTIF(INDIRECT("U"&amp;(ROW()+12*(($AN970-1)*3+$AO970)-ROW())/12+5):INDIRECT("AF"&amp;(ROW()+12*(($AN970-1)*3+$AO970)-ROW())/12+5),AS970)</f>
        <v>0</v>
      </c>
      <c r="AU970" s="15">
        <f ca="1">IF(AND(AQ970+AS970&gt;0,AR970+AT970&gt;0),COUNTIF(AU$6:AU969,"&gt;0")+1,0)</f>
        <v>0</v>
      </c>
    </row>
    <row r="971" spans="40:47">
      <c r="AN971" s="15">
        <v>27</v>
      </c>
      <c r="AO971" s="15">
        <v>3</v>
      </c>
      <c r="AP971" s="15">
        <v>6</v>
      </c>
      <c r="AQ971" s="17">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15">
        <f ca="1">COUNTIF(INDIRECT("H"&amp;(ROW()+12*(($AN971-1)*3+$AO971)-ROW())/12+5):INDIRECT("S"&amp;(ROW()+12*(($AN971-1)*3+$AO971)-ROW())/12+5),AQ971)</f>
        <v>0</v>
      </c>
      <c r="AS971" s="17">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15">
        <f ca="1">COUNTIF(INDIRECT("U"&amp;(ROW()+12*(($AN971-1)*3+$AO971)-ROW())/12+5):INDIRECT("AF"&amp;(ROW()+12*(($AN971-1)*3+$AO971)-ROW())/12+5),AS971)</f>
        <v>0</v>
      </c>
      <c r="AU971" s="15">
        <f ca="1">IF(AND(AQ971+AS971&gt;0,AR971+AT971&gt;0),COUNTIF(AU$6:AU970,"&gt;0")+1,0)</f>
        <v>0</v>
      </c>
    </row>
    <row r="972" spans="40:47">
      <c r="AN972" s="15">
        <v>27</v>
      </c>
      <c r="AO972" s="15">
        <v>3</v>
      </c>
      <c r="AP972" s="15">
        <v>7</v>
      </c>
      <c r="AQ972" s="17">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15">
        <f ca="1">COUNTIF(INDIRECT("H"&amp;(ROW()+12*(($AN972-1)*3+$AO972)-ROW())/12+5):INDIRECT("S"&amp;(ROW()+12*(($AN972-1)*3+$AO972)-ROW())/12+5),AQ972)</f>
        <v>0</v>
      </c>
      <c r="AS972" s="17">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15">
        <f ca="1">COUNTIF(INDIRECT("U"&amp;(ROW()+12*(($AN972-1)*3+$AO972)-ROW())/12+5):INDIRECT("AF"&amp;(ROW()+12*(($AN972-1)*3+$AO972)-ROW())/12+5),AS972)</f>
        <v>0</v>
      </c>
      <c r="AU972" s="15">
        <f ca="1">IF(AND(AQ972+AS972&gt;0,AR972+AT972&gt;0),COUNTIF(AU$6:AU971,"&gt;0")+1,0)</f>
        <v>0</v>
      </c>
    </row>
    <row r="973" spans="40:47">
      <c r="AN973" s="15">
        <v>27</v>
      </c>
      <c r="AO973" s="15">
        <v>3</v>
      </c>
      <c r="AP973" s="15">
        <v>8</v>
      </c>
      <c r="AQ973" s="17">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15">
        <f ca="1">COUNTIF(INDIRECT("H"&amp;(ROW()+12*(($AN973-1)*3+$AO973)-ROW())/12+5):INDIRECT("S"&amp;(ROW()+12*(($AN973-1)*3+$AO973)-ROW())/12+5),AQ973)</f>
        <v>0</v>
      </c>
      <c r="AS973" s="17">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15">
        <f ca="1">COUNTIF(INDIRECT("U"&amp;(ROW()+12*(($AN973-1)*3+$AO973)-ROW())/12+5):INDIRECT("AF"&amp;(ROW()+12*(($AN973-1)*3+$AO973)-ROW())/12+5),AS973)</f>
        <v>0</v>
      </c>
      <c r="AU973" s="15">
        <f ca="1">IF(AND(AQ973+AS973&gt;0,AR973+AT973&gt;0),COUNTIF(AU$6:AU972,"&gt;0")+1,0)</f>
        <v>0</v>
      </c>
    </row>
    <row r="974" spans="40:47">
      <c r="AN974" s="15">
        <v>27</v>
      </c>
      <c r="AO974" s="15">
        <v>3</v>
      </c>
      <c r="AP974" s="15">
        <v>9</v>
      </c>
      <c r="AQ974" s="17">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15">
        <f ca="1">COUNTIF(INDIRECT("H"&amp;(ROW()+12*(($AN974-1)*3+$AO974)-ROW())/12+5):INDIRECT("S"&amp;(ROW()+12*(($AN974-1)*3+$AO974)-ROW())/12+5),AQ974)</f>
        <v>0</v>
      </c>
      <c r="AS974" s="17">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15">
        <f ca="1">COUNTIF(INDIRECT("U"&amp;(ROW()+12*(($AN974-1)*3+$AO974)-ROW())/12+5):INDIRECT("AF"&amp;(ROW()+12*(($AN974-1)*3+$AO974)-ROW())/12+5),AS974)</f>
        <v>0</v>
      </c>
      <c r="AU974" s="15">
        <f ca="1">IF(AND(AQ974+AS974&gt;0,AR974+AT974&gt;0),COUNTIF(AU$6:AU973,"&gt;0")+1,0)</f>
        <v>0</v>
      </c>
    </row>
    <row r="975" spans="40:47">
      <c r="AN975" s="15">
        <v>27</v>
      </c>
      <c r="AO975" s="15">
        <v>3</v>
      </c>
      <c r="AP975" s="15">
        <v>10</v>
      </c>
      <c r="AQ975" s="17">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15">
        <f ca="1">COUNTIF(INDIRECT("H"&amp;(ROW()+12*(($AN975-1)*3+$AO975)-ROW())/12+5):INDIRECT("S"&amp;(ROW()+12*(($AN975-1)*3+$AO975)-ROW())/12+5),AQ975)</f>
        <v>0</v>
      </c>
      <c r="AS975" s="17">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15">
        <f ca="1">COUNTIF(INDIRECT("U"&amp;(ROW()+12*(($AN975-1)*3+$AO975)-ROW())/12+5):INDIRECT("AF"&amp;(ROW()+12*(($AN975-1)*3+$AO975)-ROW())/12+5),AS975)</f>
        <v>0</v>
      </c>
      <c r="AU975" s="15">
        <f ca="1">IF(AND(AQ975+AS975&gt;0,AR975+AT975&gt;0),COUNTIF(AU$6:AU974,"&gt;0")+1,0)</f>
        <v>0</v>
      </c>
    </row>
    <row r="976" spans="40:47">
      <c r="AN976" s="15">
        <v>27</v>
      </c>
      <c r="AO976" s="15">
        <v>3</v>
      </c>
      <c r="AP976" s="15">
        <v>11</v>
      </c>
      <c r="AQ976" s="17">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15">
        <f ca="1">COUNTIF(INDIRECT("H"&amp;(ROW()+12*(($AN976-1)*3+$AO976)-ROW())/12+5):INDIRECT("S"&amp;(ROW()+12*(($AN976-1)*3+$AO976)-ROW())/12+5),AQ976)</f>
        <v>0</v>
      </c>
      <c r="AS976" s="17">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15">
        <f ca="1">COUNTIF(INDIRECT("U"&amp;(ROW()+12*(($AN976-1)*3+$AO976)-ROW())/12+5):INDIRECT("AF"&amp;(ROW()+12*(($AN976-1)*3+$AO976)-ROW())/12+5),AS976)</f>
        <v>0</v>
      </c>
      <c r="AU976" s="15">
        <f ca="1">IF(AND(AQ976+AS976&gt;0,AR976+AT976&gt;0),COUNTIF(AU$6:AU975,"&gt;0")+1,0)</f>
        <v>0</v>
      </c>
    </row>
    <row r="977" spans="40:47">
      <c r="AN977" s="306">
        <v>27</v>
      </c>
      <c r="AO977" s="306">
        <v>3</v>
      </c>
      <c r="AP977" s="306">
        <v>12</v>
      </c>
      <c r="AQ977" s="313">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306">
        <f ca="1">COUNTIF(INDIRECT("H"&amp;(ROW()+12*(($AN977-1)*3+$AO977)-ROW())/12+5):INDIRECT("S"&amp;(ROW()+12*(($AN977-1)*3+$AO977)-ROW())/12+5),AQ977)</f>
        <v>0</v>
      </c>
      <c r="AS977" s="313">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306">
        <f ca="1">COUNTIF(INDIRECT("U"&amp;(ROW()+12*(($AN977-1)*3+$AO977)-ROW())/12+5):INDIRECT("AF"&amp;(ROW()+12*(($AN977-1)*3+$AO977)-ROW())/12+5),AS977)</f>
        <v>0</v>
      </c>
      <c r="AU977" s="15">
        <f ca="1">IF(AND(AQ977+AS977&gt;0,AR977+AT977&gt;0),COUNTIF(AU$6:AU976,"&gt;0")+1,0)</f>
        <v>0</v>
      </c>
    </row>
    <row r="978" spans="40:47">
      <c r="AN978" s="15">
        <v>28</v>
      </c>
      <c r="AO978" s="15">
        <v>1</v>
      </c>
      <c r="AP978" s="15">
        <v>1</v>
      </c>
      <c r="AQ978" s="17">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15">
        <f ca="1">COUNTIF(INDIRECT("H"&amp;(ROW()+12*(($AN978-1)*3+$AO978)-ROW())/12+5):INDIRECT("S"&amp;(ROW()+12*(($AN978-1)*3+$AO978)-ROW())/12+5),AQ978)</f>
        <v>0</v>
      </c>
      <c r="AS978" s="17">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15">
        <f ca="1">COUNTIF(INDIRECT("U"&amp;(ROW()+12*(($AN978-1)*3+$AO978)-ROW())/12+5):INDIRECT("AF"&amp;(ROW()+12*(($AN978-1)*3+$AO978)-ROW())/12+5),AS978)</f>
        <v>0</v>
      </c>
      <c r="AU978" s="15">
        <f ca="1">IF(AND(AQ978+AS978&gt;0,AR978+AT978&gt;0),COUNTIF(AU$6:AU977,"&gt;0")+1,0)</f>
        <v>0</v>
      </c>
    </row>
    <row r="979" spans="40:47">
      <c r="AN979" s="15">
        <v>28</v>
      </c>
      <c r="AO979" s="15">
        <v>1</v>
      </c>
      <c r="AP979" s="15">
        <v>2</v>
      </c>
      <c r="AQ979" s="17">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15">
        <f ca="1">COUNTIF(INDIRECT("H"&amp;(ROW()+12*(($AN979-1)*3+$AO979)-ROW())/12+5):INDIRECT("S"&amp;(ROW()+12*(($AN979-1)*3+$AO979)-ROW())/12+5),AQ979)</f>
        <v>0</v>
      </c>
      <c r="AS979" s="17">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15">
        <f ca="1">COUNTIF(INDIRECT("U"&amp;(ROW()+12*(($AN979-1)*3+$AO979)-ROW())/12+5):INDIRECT("AF"&amp;(ROW()+12*(($AN979-1)*3+$AO979)-ROW())/12+5),AS979)</f>
        <v>0</v>
      </c>
      <c r="AU979" s="15">
        <f ca="1">IF(AND(AQ979+AS979&gt;0,AR979+AT979&gt;0),COUNTIF(AU$6:AU978,"&gt;0")+1,0)</f>
        <v>0</v>
      </c>
    </row>
    <row r="980" spans="40:47">
      <c r="AN980" s="15">
        <v>28</v>
      </c>
      <c r="AO980" s="15">
        <v>1</v>
      </c>
      <c r="AP980" s="15">
        <v>3</v>
      </c>
      <c r="AQ980" s="17">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15">
        <f ca="1">COUNTIF(INDIRECT("H"&amp;(ROW()+12*(($AN980-1)*3+$AO980)-ROW())/12+5):INDIRECT("S"&amp;(ROW()+12*(($AN980-1)*3+$AO980)-ROW())/12+5),AQ980)</f>
        <v>0</v>
      </c>
      <c r="AS980" s="17">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15">
        <f ca="1">COUNTIF(INDIRECT("U"&amp;(ROW()+12*(($AN980-1)*3+$AO980)-ROW())/12+5):INDIRECT("AF"&amp;(ROW()+12*(($AN980-1)*3+$AO980)-ROW())/12+5),AS980)</f>
        <v>0</v>
      </c>
      <c r="AU980" s="15">
        <f ca="1">IF(AND(AQ980+AS980&gt;0,AR980+AT980&gt;0),COUNTIF(AU$6:AU979,"&gt;0")+1,0)</f>
        <v>0</v>
      </c>
    </row>
    <row r="981" spans="40:47">
      <c r="AN981" s="15">
        <v>28</v>
      </c>
      <c r="AO981" s="15">
        <v>1</v>
      </c>
      <c r="AP981" s="15">
        <v>4</v>
      </c>
      <c r="AQ981" s="17">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15">
        <f ca="1">COUNTIF(INDIRECT("H"&amp;(ROW()+12*(($AN981-1)*3+$AO981)-ROW())/12+5):INDIRECT("S"&amp;(ROW()+12*(($AN981-1)*3+$AO981)-ROW())/12+5),AQ981)</f>
        <v>0</v>
      </c>
      <c r="AS981" s="17">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15">
        <f ca="1">COUNTIF(INDIRECT("U"&amp;(ROW()+12*(($AN981-1)*3+$AO981)-ROW())/12+5):INDIRECT("AF"&amp;(ROW()+12*(($AN981-1)*3+$AO981)-ROW())/12+5),AS981)</f>
        <v>0</v>
      </c>
      <c r="AU981" s="15">
        <f ca="1">IF(AND(AQ981+AS981&gt;0,AR981+AT981&gt;0),COUNTIF(AU$6:AU980,"&gt;0")+1,0)</f>
        <v>0</v>
      </c>
    </row>
    <row r="982" spans="40:47">
      <c r="AN982" s="15">
        <v>28</v>
      </c>
      <c r="AO982" s="15">
        <v>1</v>
      </c>
      <c r="AP982" s="15">
        <v>5</v>
      </c>
      <c r="AQ982" s="17">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15">
        <f ca="1">COUNTIF(INDIRECT("H"&amp;(ROW()+12*(($AN982-1)*3+$AO982)-ROW())/12+5):INDIRECT("S"&amp;(ROW()+12*(($AN982-1)*3+$AO982)-ROW())/12+5),AQ982)</f>
        <v>0</v>
      </c>
      <c r="AS982" s="17">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15">
        <f ca="1">COUNTIF(INDIRECT("U"&amp;(ROW()+12*(($AN982-1)*3+$AO982)-ROW())/12+5):INDIRECT("AF"&amp;(ROW()+12*(($AN982-1)*3+$AO982)-ROW())/12+5),AS982)</f>
        <v>0</v>
      </c>
      <c r="AU982" s="15">
        <f ca="1">IF(AND(AQ982+AS982&gt;0,AR982+AT982&gt;0),COUNTIF(AU$6:AU981,"&gt;0")+1,0)</f>
        <v>0</v>
      </c>
    </row>
    <row r="983" spans="40:47">
      <c r="AN983" s="15">
        <v>28</v>
      </c>
      <c r="AO983" s="15">
        <v>1</v>
      </c>
      <c r="AP983" s="15">
        <v>6</v>
      </c>
      <c r="AQ983" s="17">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15">
        <f ca="1">COUNTIF(INDIRECT("H"&amp;(ROW()+12*(($AN983-1)*3+$AO983)-ROW())/12+5):INDIRECT("S"&amp;(ROW()+12*(($AN983-1)*3+$AO983)-ROW())/12+5),AQ983)</f>
        <v>0</v>
      </c>
      <c r="AS983" s="17">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15">
        <f ca="1">COUNTIF(INDIRECT("U"&amp;(ROW()+12*(($AN983-1)*3+$AO983)-ROW())/12+5):INDIRECT("AF"&amp;(ROW()+12*(($AN983-1)*3+$AO983)-ROW())/12+5),AS983)</f>
        <v>0</v>
      </c>
      <c r="AU983" s="15">
        <f ca="1">IF(AND(AQ983+AS983&gt;0,AR983+AT983&gt;0),COUNTIF(AU$6:AU982,"&gt;0")+1,0)</f>
        <v>0</v>
      </c>
    </row>
    <row r="984" spans="40:47">
      <c r="AN984" s="15">
        <v>28</v>
      </c>
      <c r="AO984" s="15">
        <v>1</v>
      </c>
      <c r="AP984" s="15">
        <v>7</v>
      </c>
      <c r="AQ984" s="17">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15">
        <f ca="1">COUNTIF(INDIRECT("H"&amp;(ROW()+12*(($AN984-1)*3+$AO984)-ROW())/12+5):INDIRECT("S"&amp;(ROW()+12*(($AN984-1)*3+$AO984)-ROW())/12+5),AQ984)</f>
        <v>0</v>
      </c>
      <c r="AS984" s="17">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15">
        <f ca="1">COUNTIF(INDIRECT("U"&amp;(ROW()+12*(($AN984-1)*3+$AO984)-ROW())/12+5):INDIRECT("AF"&amp;(ROW()+12*(($AN984-1)*3+$AO984)-ROW())/12+5),AS984)</f>
        <v>0</v>
      </c>
      <c r="AU984" s="15">
        <f ca="1">IF(AND(AQ984+AS984&gt;0,AR984+AT984&gt;0),COUNTIF(AU$6:AU983,"&gt;0")+1,0)</f>
        <v>0</v>
      </c>
    </row>
    <row r="985" spans="40:47">
      <c r="AN985" s="15">
        <v>28</v>
      </c>
      <c r="AO985" s="15">
        <v>1</v>
      </c>
      <c r="AP985" s="15">
        <v>8</v>
      </c>
      <c r="AQ985" s="17">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15">
        <f ca="1">COUNTIF(INDIRECT("H"&amp;(ROW()+12*(($AN985-1)*3+$AO985)-ROW())/12+5):INDIRECT("S"&amp;(ROW()+12*(($AN985-1)*3+$AO985)-ROW())/12+5),AQ985)</f>
        <v>0</v>
      </c>
      <c r="AS985" s="17">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15">
        <f ca="1">COUNTIF(INDIRECT("U"&amp;(ROW()+12*(($AN985-1)*3+$AO985)-ROW())/12+5):INDIRECT("AF"&amp;(ROW()+12*(($AN985-1)*3+$AO985)-ROW())/12+5),AS985)</f>
        <v>0</v>
      </c>
      <c r="AU985" s="15">
        <f ca="1">IF(AND(AQ985+AS985&gt;0,AR985+AT985&gt;0),COUNTIF(AU$6:AU984,"&gt;0")+1,0)</f>
        <v>0</v>
      </c>
    </row>
    <row r="986" spans="40:47">
      <c r="AN986" s="15">
        <v>28</v>
      </c>
      <c r="AO986" s="15">
        <v>1</v>
      </c>
      <c r="AP986" s="15">
        <v>9</v>
      </c>
      <c r="AQ986" s="17">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15">
        <f ca="1">COUNTIF(INDIRECT("H"&amp;(ROW()+12*(($AN986-1)*3+$AO986)-ROW())/12+5):INDIRECT("S"&amp;(ROW()+12*(($AN986-1)*3+$AO986)-ROW())/12+5),AQ986)</f>
        <v>0</v>
      </c>
      <c r="AS986" s="17">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15">
        <f ca="1">COUNTIF(INDIRECT("U"&amp;(ROW()+12*(($AN986-1)*3+$AO986)-ROW())/12+5):INDIRECT("AF"&amp;(ROW()+12*(($AN986-1)*3+$AO986)-ROW())/12+5),AS986)</f>
        <v>0</v>
      </c>
      <c r="AU986" s="15">
        <f ca="1">IF(AND(AQ986+AS986&gt;0,AR986+AT986&gt;0),COUNTIF(AU$6:AU985,"&gt;0")+1,0)</f>
        <v>0</v>
      </c>
    </row>
    <row r="987" spans="40:47">
      <c r="AN987" s="15">
        <v>28</v>
      </c>
      <c r="AO987" s="15">
        <v>1</v>
      </c>
      <c r="AP987" s="15">
        <v>10</v>
      </c>
      <c r="AQ987" s="17">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15">
        <f ca="1">COUNTIF(INDIRECT("H"&amp;(ROW()+12*(($AN987-1)*3+$AO987)-ROW())/12+5):INDIRECT("S"&amp;(ROW()+12*(($AN987-1)*3+$AO987)-ROW())/12+5),AQ987)</f>
        <v>0</v>
      </c>
      <c r="AS987" s="17">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15">
        <f ca="1">COUNTIF(INDIRECT("U"&amp;(ROW()+12*(($AN987-1)*3+$AO987)-ROW())/12+5):INDIRECT("AF"&amp;(ROW()+12*(($AN987-1)*3+$AO987)-ROW())/12+5),AS987)</f>
        <v>0</v>
      </c>
      <c r="AU987" s="15">
        <f ca="1">IF(AND(AQ987+AS987&gt;0,AR987+AT987&gt;0),COUNTIF(AU$6:AU986,"&gt;0")+1,0)</f>
        <v>0</v>
      </c>
    </row>
    <row r="988" spans="40:47">
      <c r="AN988" s="15">
        <v>28</v>
      </c>
      <c r="AO988" s="15">
        <v>1</v>
      </c>
      <c r="AP988" s="15">
        <v>11</v>
      </c>
      <c r="AQ988" s="17">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15">
        <f ca="1">COUNTIF(INDIRECT("H"&amp;(ROW()+12*(($AN988-1)*3+$AO988)-ROW())/12+5):INDIRECT("S"&amp;(ROW()+12*(($AN988-1)*3+$AO988)-ROW())/12+5),AQ988)</f>
        <v>0</v>
      </c>
      <c r="AS988" s="17">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15">
        <f ca="1">COUNTIF(INDIRECT("U"&amp;(ROW()+12*(($AN988-1)*3+$AO988)-ROW())/12+5):INDIRECT("AF"&amp;(ROW()+12*(($AN988-1)*3+$AO988)-ROW())/12+5),AS988)</f>
        <v>0</v>
      </c>
      <c r="AU988" s="15">
        <f ca="1">IF(AND(AQ988+AS988&gt;0,AR988+AT988&gt;0),COUNTIF(AU$6:AU987,"&gt;0")+1,0)</f>
        <v>0</v>
      </c>
    </row>
    <row r="989" spans="40:47">
      <c r="AN989" s="15">
        <v>28</v>
      </c>
      <c r="AO989" s="15">
        <v>1</v>
      </c>
      <c r="AP989" s="15">
        <v>12</v>
      </c>
      <c r="AQ989" s="17">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15">
        <f ca="1">COUNTIF(INDIRECT("H"&amp;(ROW()+12*(($AN989-1)*3+$AO989)-ROW())/12+5):INDIRECT("S"&amp;(ROW()+12*(($AN989-1)*3+$AO989)-ROW())/12+5),AQ989)</f>
        <v>0</v>
      </c>
      <c r="AS989" s="17">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15">
        <f ca="1">COUNTIF(INDIRECT("U"&amp;(ROW()+12*(($AN989-1)*3+$AO989)-ROW())/12+5):INDIRECT("AF"&amp;(ROW()+12*(($AN989-1)*3+$AO989)-ROW())/12+5),AS989)</f>
        <v>0</v>
      </c>
      <c r="AU989" s="15">
        <f ca="1">IF(AND(AQ989+AS989&gt;0,AR989+AT989&gt;0),COUNTIF(AU$6:AU988,"&gt;0")+1,0)</f>
        <v>0</v>
      </c>
    </row>
    <row r="990" spans="40:47">
      <c r="AN990" s="15">
        <v>28</v>
      </c>
      <c r="AO990" s="15">
        <v>2</v>
      </c>
      <c r="AP990" s="15">
        <v>1</v>
      </c>
      <c r="AQ990" s="17">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15">
        <f ca="1">COUNTIF(INDIRECT("H"&amp;(ROW()+12*(($AN990-1)*3+$AO990)-ROW())/12+5):INDIRECT("S"&amp;(ROW()+12*(($AN990-1)*3+$AO990)-ROW())/12+5),AQ990)</f>
        <v>0</v>
      </c>
      <c r="AS990" s="17">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15">
        <f ca="1">COUNTIF(INDIRECT("U"&amp;(ROW()+12*(($AN990-1)*3+$AO990)-ROW())/12+5):INDIRECT("AF"&amp;(ROW()+12*(($AN990-1)*3+$AO990)-ROW())/12+5),AS990)</f>
        <v>0</v>
      </c>
      <c r="AU990" s="15">
        <f ca="1">IF(AND(AQ990+AS990&gt;0,AR990+AT990&gt;0),COUNTIF(AU$6:AU989,"&gt;0")+1,0)</f>
        <v>0</v>
      </c>
    </row>
    <row r="991" spans="40:47">
      <c r="AN991" s="15">
        <v>28</v>
      </c>
      <c r="AO991" s="15">
        <v>2</v>
      </c>
      <c r="AP991" s="15">
        <v>2</v>
      </c>
      <c r="AQ991" s="17">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15">
        <f ca="1">COUNTIF(INDIRECT("H"&amp;(ROW()+12*(($AN991-1)*3+$AO991)-ROW())/12+5):INDIRECT("S"&amp;(ROW()+12*(($AN991-1)*3+$AO991)-ROW())/12+5),AQ991)</f>
        <v>0</v>
      </c>
      <c r="AS991" s="17">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15">
        <f ca="1">COUNTIF(INDIRECT("U"&amp;(ROW()+12*(($AN991-1)*3+$AO991)-ROW())/12+5):INDIRECT("AF"&amp;(ROW()+12*(($AN991-1)*3+$AO991)-ROW())/12+5),AS991)</f>
        <v>0</v>
      </c>
      <c r="AU991" s="15">
        <f ca="1">IF(AND(AQ991+AS991&gt;0,AR991+AT991&gt;0),COUNTIF(AU$6:AU990,"&gt;0")+1,0)</f>
        <v>0</v>
      </c>
    </row>
    <row r="992" spans="40:47">
      <c r="AN992" s="15">
        <v>28</v>
      </c>
      <c r="AO992" s="15">
        <v>2</v>
      </c>
      <c r="AP992" s="15">
        <v>3</v>
      </c>
      <c r="AQ992" s="17">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15">
        <f ca="1">COUNTIF(INDIRECT("H"&amp;(ROW()+12*(($AN992-1)*3+$AO992)-ROW())/12+5):INDIRECT("S"&amp;(ROW()+12*(($AN992-1)*3+$AO992)-ROW())/12+5),AQ992)</f>
        <v>0</v>
      </c>
      <c r="AS992" s="17">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15">
        <f ca="1">COUNTIF(INDIRECT("U"&amp;(ROW()+12*(($AN992-1)*3+$AO992)-ROW())/12+5):INDIRECT("AF"&amp;(ROW()+12*(($AN992-1)*3+$AO992)-ROW())/12+5),AS992)</f>
        <v>0</v>
      </c>
      <c r="AU992" s="15">
        <f ca="1">IF(AND(AQ992+AS992&gt;0,AR992+AT992&gt;0),COUNTIF(AU$6:AU991,"&gt;0")+1,0)</f>
        <v>0</v>
      </c>
    </row>
    <row r="993" spans="40:47">
      <c r="AN993" s="15">
        <v>28</v>
      </c>
      <c r="AO993" s="15">
        <v>2</v>
      </c>
      <c r="AP993" s="15">
        <v>4</v>
      </c>
      <c r="AQ993" s="17">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15">
        <f ca="1">COUNTIF(INDIRECT("H"&amp;(ROW()+12*(($AN993-1)*3+$AO993)-ROW())/12+5):INDIRECT("S"&amp;(ROW()+12*(($AN993-1)*3+$AO993)-ROW())/12+5),AQ993)</f>
        <v>0</v>
      </c>
      <c r="AS993" s="17">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15">
        <f ca="1">COUNTIF(INDIRECT("U"&amp;(ROW()+12*(($AN993-1)*3+$AO993)-ROW())/12+5):INDIRECT("AF"&amp;(ROW()+12*(($AN993-1)*3+$AO993)-ROW())/12+5),AS993)</f>
        <v>0</v>
      </c>
      <c r="AU993" s="15">
        <f ca="1">IF(AND(AQ993+AS993&gt;0,AR993+AT993&gt;0),COUNTIF(AU$6:AU992,"&gt;0")+1,0)</f>
        <v>0</v>
      </c>
    </row>
    <row r="994" spans="40:47">
      <c r="AN994" s="15">
        <v>28</v>
      </c>
      <c r="AO994" s="15">
        <v>2</v>
      </c>
      <c r="AP994" s="15">
        <v>5</v>
      </c>
      <c r="AQ994" s="17">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15">
        <f ca="1">COUNTIF(INDIRECT("H"&amp;(ROW()+12*(($AN994-1)*3+$AO994)-ROW())/12+5):INDIRECT("S"&amp;(ROW()+12*(($AN994-1)*3+$AO994)-ROW())/12+5),AQ994)</f>
        <v>0</v>
      </c>
      <c r="AS994" s="17">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15">
        <f ca="1">COUNTIF(INDIRECT("U"&amp;(ROW()+12*(($AN994-1)*3+$AO994)-ROW())/12+5):INDIRECT("AF"&amp;(ROW()+12*(($AN994-1)*3+$AO994)-ROW())/12+5),AS994)</f>
        <v>0</v>
      </c>
      <c r="AU994" s="15">
        <f ca="1">IF(AND(AQ994+AS994&gt;0,AR994+AT994&gt;0),COUNTIF(AU$6:AU993,"&gt;0")+1,0)</f>
        <v>0</v>
      </c>
    </row>
    <row r="995" spans="40:47">
      <c r="AN995" s="15">
        <v>28</v>
      </c>
      <c r="AO995" s="15">
        <v>2</v>
      </c>
      <c r="AP995" s="15">
        <v>6</v>
      </c>
      <c r="AQ995" s="17">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15">
        <f ca="1">COUNTIF(INDIRECT("H"&amp;(ROW()+12*(($AN995-1)*3+$AO995)-ROW())/12+5):INDIRECT("S"&amp;(ROW()+12*(($AN995-1)*3+$AO995)-ROW())/12+5),AQ995)</f>
        <v>0</v>
      </c>
      <c r="AS995" s="17">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15">
        <f ca="1">COUNTIF(INDIRECT("U"&amp;(ROW()+12*(($AN995-1)*3+$AO995)-ROW())/12+5):INDIRECT("AF"&amp;(ROW()+12*(($AN995-1)*3+$AO995)-ROW())/12+5),AS995)</f>
        <v>0</v>
      </c>
      <c r="AU995" s="15">
        <f ca="1">IF(AND(AQ995+AS995&gt;0,AR995+AT995&gt;0),COUNTIF(AU$6:AU994,"&gt;0")+1,0)</f>
        <v>0</v>
      </c>
    </row>
    <row r="996" spans="40:47">
      <c r="AN996" s="15">
        <v>28</v>
      </c>
      <c r="AO996" s="15">
        <v>2</v>
      </c>
      <c r="AP996" s="15">
        <v>7</v>
      </c>
      <c r="AQ996" s="17">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15">
        <f ca="1">COUNTIF(INDIRECT("H"&amp;(ROW()+12*(($AN996-1)*3+$AO996)-ROW())/12+5):INDIRECT("S"&amp;(ROW()+12*(($AN996-1)*3+$AO996)-ROW())/12+5),AQ996)</f>
        <v>0</v>
      </c>
      <c r="AS996" s="17">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15">
        <f ca="1">COUNTIF(INDIRECT("U"&amp;(ROW()+12*(($AN996-1)*3+$AO996)-ROW())/12+5):INDIRECT("AF"&amp;(ROW()+12*(($AN996-1)*3+$AO996)-ROW())/12+5),AS996)</f>
        <v>0</v>
      </c>
      <c r="AU996" s="15">
        <f ca="1">IF(AND(AQ996+AS996&gt;0,AR996+AT996&gt;0),COUNTIF(AU$6:AU995,"&gt;0")+1,0)</f>
        <v>0</v>
      </c>
    </row>
    <row r="997" spans="40:47">
      <c r="AN997" s="15">
        <v>28</v>
      </c>
      <c r="AO997" s="15">
        <v>2</v>
      </c>
      <c r="AP997" s="15">
        <v>8</v>
      </c>
      <c r="AQ997" s="17">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15">
        <f ca="1">COUNTIF(INDIRECT("H"&amp;(ROW()+12*(($AN997-1)*3+$AO997)-ROW())/12+5):INDIRECT("S"&amp;(ROW()+12*(($AN997-1)*3+$AO997)-ROW())/12+5),AQ997)</f>
        <v>0</v>
      </c>
      <c r="AS997" s="17">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15">
        <f ca="1">COUNTIF(INDIRECT("U"&amp;(ROW()+12*(($AN997-1)*3+$AO997)-ROW())/12+5):INDIRECT("AF"&amp;(ROW()+12*(($AN997-1)*3+$AO997)-ROW())/12+5),AS997)</f>
        <v>0</v>
      </c>
      <c r="AU997" s="15">
        <f ca="1">IF(AND(AQ997+AS997&gt;0,AR997+AT997&gt;0),COUNTIF(AU$6:AU996,"&gt;0")+1,0)</f>
        <v>0</v>
      </c>
    </row>
    <row r="998" spans="40:47">
      <c r="AN998" s="15">
        <v>28</v>
      </c>
      <c r="AO998" s="15">
        <v>2</v>
      </c>
      <c r="AP998" s="15">
        <v>9</v>
      </c>
      <c r="AQ998" s="17">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15">
        <f ca="1">COUNTIF(INDIRECT("H"&amp;(ROW()+12*(($AN998-1)*3+$AO998)-ROW())/12+5):INDIRECT("S"&amp;(ROW()+12*(($AN998-1)*3+$AO998)-ROW())/12+5),AQ998)</f>
        <v>0</v>
      </c>
      <c r="AS998" s="17">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15">
        <f ca="1">COUNTIF(INDIRECT("U"&amp;(ROW()+12*(($AN998-1)*3+$AO998)-ROW())/12+5):INDIRECT("AF"&amp;(ROW()+12*(($AN998-1)*3+$AO998)-ROW())/12+5),AS998)</f>
        <v>0</v>
      </c>
      <c r="AU998" s="15">
        <f ca="1">IF(AND(AQ998+AS998&gt;0,AR998+AT998&gt;0),COUNTIF(AU$6:AU997,"&gt;0")+1,0)</f>
        <v>0</v>
      </c>
    </row>
    <row r="999" spans="40:47">
      <c r="AN999" s="15">
        <v>28</v>
      </c>
      <c r="AO999" s="15">
        <v>2</v>
      </c>
      <c r="AP999" s="15">
        <v>10</v>
      </c>
      <c r="AQ999" s="17">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15">
        <f ca="1">COUNTIF(INDIRECT("H"&amp;(ROW()+12*(($AN999-1)*3+$AO999)-ROW())/12+5):INDIRECT("S"&amp;(ROW()+12*(($AN999-1)*3+$AO999)-ROW())/12+5),AQ999)</f>
        <v>0</v>
      </c>
      <c r="AS999" s="17">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15">
        <f ca="1">COUNTIF(INDIRECT("U"&amp;(ROW()+12*(($AN999-1)*3+$AO999)-ROW())/12+5):INDIRECT("AF"&amp;(ROW()+12*(($AN999-1)*3+$AO999)-ROW())/12+5),AS999)</f>
        <v>0</v>
      </c>
      <c r="AU999" s="15">
        <f ca="1">IF(AND(AQ999+AS999&gt;0,AR999+AT999&gt;0),COUNTIF(AU$6:AU998,"&gt;0")+1,0)</f>
        <v>0</v>
      </c>
    </row>
    <row r="1000" spans="40:47">
      <c r="AN1000" s="15">
        <v>28</v>
      </c>
      <c r="AO1000" s="15">
        <v>2</v>
      </c>
      <c r="AP1000" s="15">
        <v>11</v>
      </c>
      <c r="AQ1000" s="17">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15">
        <f ca="1">COUNTIF(INDIRECT("H"&amp;(ROW()+12*(($AN1000-1)*3+$AO1000)-ROW())/12+5):INDIRECT("S"&amp;(ROW()+12*(($AN1000-1)*3+$AO1000)-ROW())/12+5),AQ1000)</f>
        <v>0</v>
      </c>
      <c r="AS1000" s="17">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15">
        <f ca="1">COUNTIF(INDIRECT("U"&amp;(ROW()+12*(($AN1000-1)*3+$AO1000)-ROW())/12+5):INDIRECT("AF"&amp;(ROW()+12*(($AN1000-1)*3+$AO1000)-ROW())/12+5),AS1000)</f>
        <v>0</v>
      </c>
      <c r="AU1000" s="15">
        <f ca="1">IF(AND(AQ1000+AS1000&gt;0,AR1000+AT1000&gt;0),COUNTIF(AU$6:AU999,"&gt;0")+1,0)</f>
        <v>0</v>
      </c>
    </row>
    <row r="1001" spans="40:47">
      <c r="AN1001" s="15">
        <v>28</v>
      </c>
      <c r="AO1001" s="15">
        <v>2</v>
      </c>
      <c r="AP1001" s="15">
        <v>12</v>
      </c>
      <c r="AQ1001" s="17">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15">
        <f ca="1">COUNTIF(INDIRECT("H"&amp;(ROW()+12*(($AN1001-1)*3+$AO1001)-ROW())/12+5):INDIRECT("S"&amp;(ROW()+12*(($AN1001-1)*3+$AO1001)-ROW())/12+5),AQ1001)</f>
        <v>0</v>
      </c>
      <c r="AS1001" s="17">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15">
        <f ca="1">COUNTIF(INDIRECT("U"&amp;(ROW()+12*(($AN1001-1)*3+$AO1001)-ROW())/12+5):INDIRECT("AF"&amp;(ROW()+12*(($AN1001-1)*3+$AO1001)-ROW())/12+5),AS1001)</f>
        <v>0</v>
      </c>
      <c r="AU1001" s="15">
        <f ca="1">IF(AND(AQ1001+AS1001&gt;0,AR1001+AT1001&gt;0),COUNTIF(AU$6:AU1000,"&gt;0")+1,0)</f>
        <v>0</v>
      </c>
    </row>
    <row r="1002" spans="40:47">
      <c r="AN1002" s="15">
        <v>28</v>
      </c>
      <c r="AO1002" s="15">
        <v>3</v>
      </c>
      <c r="AP1002" s="15">
        <v>1</v>
      </c>
      <c r="AQ1002" s="17">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15">
        <f ca="1">COUNTIF(INDIRECT("H"&amp;(ROW()+12*(($AN1002-1)*3+$AO1002)-ROW())/12+5):INDIRECT("S"&amp;(ROW()+12*(($AN1002-1)*3+$AO1002)-ROW())/12+5),AQ1002)</f>
        <v>0</v>
      </c>
      <c r="AS1002" s="17">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15">
        <f ca="1">COUNTIF(INDIRECT("U"&amp;(ROW()+12*(($AN1002-1)*3+$AO1002)-ROW())/12+5):INDIRECT("AF"&amp;(ROW()+12*(($AN1002-1)*3+$AO1002)-ROW())/12+5),AS1002)</f>
        <v>0</v>
      </c>
      <c r="AU1002" s="15">
        <f ca="1">IF(AND(AQ1002+AS1002&gt;0,AR1002+AT1002&gt;0),COUNTIF(AU$6:AU1001,"&gt;0")+1,0)</f>
        <v>0</v>
      </c>
    </row>
    <row r="1003" spans="40:47">
      <c r="AN1003" s="15">
        <v>28</v>
      </c>
      <c r="AO1003" s="15">
        <v>3</v>
      </c>
      <c r="AP1003" s="15">
        <v>2</v>
      </c>
      <c r="AQ1003" s="17">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15">
        <f ca="1">COUNTIF(INDIRECT("H"&amp;(ROW()+12*(($AN1003-1)*3+$AO1003)-ROW())/12+5):INDIRECT("S"&amp;(ROW()+12*(($AN1003-1)*3+$AO1003)-ROW())/12+5),AQ1003)</f>
        <v>0</v>
      </c>
      <c r="AS1003" s="17">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15">
        <f ca="1">COUNTIF(INDIRECT("U"&amp;(ROW()+12*(($AN1003-1)*3+$AO1003)-ROW())/12+5):INDIRECT("AF"&amp;(ROW()+12*(($AN1003-1)*3+$AO1003)-ROW())/12+5),AS1003)</f>
        <v>0</v>
      </c>
      <c r="AU1003" s="15">
        <f ca="1">IF(AND(AQ1003+AS1003&gt;0,AR1003+AT1003&gt;0),COUNTIF(AU$6:AU1002,"&gt;0")+1,0)</f>
        <v>0</v>
      </c>
    </row>
    <row r="1004" spans="40:47">
      <c r="AN1004" s="15">
        <v>28</v>
      </c>
      <c r="AO1004" s="15">
        <v>3</v>
      </c>
      <c r="AP1004" s="15">
        <v>3</v>
      </c>
      <c r="AQ1004" s="17">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15">
        <f ca="1">COUNTIF(INDIRECT("H"&amp;(ROW()+12*(($AN1004-1)*3+$AO1004)-ROW())/12+5):INDIRECT("S"&amp;(ROW()+12*(($AN1004-1)*3+$AO1004)-ROW())/12+5),AQ1004)</f>
        <v>0</v>
      </c>
      <c r="AS1004" s="17">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15">
        <f ca="1">COUNTIF(INDIRECT("U"&amp;(ROW()+12*(($AN1004-1)*3+$AO1004)-ROW())/12+5):INDIRECT("AF"&amp;(ROW()+12*(($AN1004-1)*3+$AO1004)-ROW())/12+5),AS1004)</f>
        <v>0</v>
      </c>
      <c r="AU1004" s="15">
        <f ca="1">IF(AND(AQ1004+AS1004&gt;0,AR1004+AT1004&gt;0),COUNTIF(AU$6:AU1003,"&gt;0")+1,0)</f>
        <v>0</v>
      </c>
    </row>
    <row r="1005" spans="40:47">
      <c r="AN1005" s="15">
        <v>28</v>
      </c>
      <c r="AO1005" s="15">
        <v>3</v>
      </c>
      <c r="AP1005" s="15">
        <v>4</v>
      </c>
      <c r="AQ1005" s="17">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15">
        <f ca="1">COUNTIF(INDIRECT("H"&amp;(ROW()+12*(($AN1005-1)*3+$AO1005)-ROW())/12+5):INDIRECT("S"&amp;(ROW()+12*(($AN1005-1)*3+$AO1005)-ROW())/12+5),AQ1005)</f>
        <v>0</v>
      </c>
      <c r="AS1005" s="17">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15">
        <f ca="1">COUNTIF(INDIRECT("U"&amp;(ROW()+12*(($AN1005-1)*3+$AO1005)-ROW())/12+5):INDIRECT("AF"&amp;(ROW()+12*(($AN1005-1)*3+$AO1005)-ROW())/12+5),AS1005)</f>
        <v>0</v>
      </c>
      <c r="AU1005" s="15">
        <f ca="1">IF(AND(AQ1005+AS1005&gt;0,AR1005+AT1005&gt;0),COUNTIF(AU$6:AU1004,"&gt;0")+1,0)</f>
        <v>0</v>
      </c>
    </row>
    <row r="1006" spans="40:47">
      <c r="AN1006" s="15">
        <v>28</v>
      </c>
      <c r="AO1006" s="15">
        <v>3</v>
      </c>
      <c r="AP1006" s="15">
        <v>5</v>
      </c>
      <c r="AQ1006" s="17">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15">
        <f ca="1">COUNTIF(INDIRECT("H"&amp;(ROW()+12*(($AN1006-1)*3+$AO1006)-ROW())/12+5):INDIRECT("S"&amp;(ROW()+12*(($AN1006-1)*3+$AO1006)-ROW())/12+5),AQ1006)</f>
        <v>0</v>
      </c>
      <c r="AS1006" s="17">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15">
        <f ca="1">COUNTIF(INDIRECT("U"&amp;(ROW()+12*(($AN1006-1)*3+$AO1006)-ROW())/12+5):INDIRECT("AF"&amp;(ROW()+12*(($AN1006-1)*3+$AO1006)-ROW())/12+5),AS1006)</f>
        <v>0</v>
      </c>
      <c r="AU1006" s="15">
        <f ca="1">IF(AND(AQ1006+AS1006&gt;0,AR1006+AT1006&gt;0),COUNTIF(AU$6:AU1005,"&gt;0")+1,0)</f>
        <v>0</v>
      </c>
    </row>
    <row r="1007" spans="40:47">
      <c r="AN1007" s="15">
        <v>28</v>
      </c>
      <c r="AO1007" s="15">
        <v>3</v>
      </c>
      <c r="AP1007" s="15">
        <v>6</v>
      </c>
      <c r="AQ1007" s="17">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15">
        <f ca="1">COUNTIF(INDIRECT("H"&amp;(ROW()+12*(($AN1007-1)*3+$AO1007)-ROW())/12+5):INDIRECT("S"&amp;(ROW()+12*(($AN1007-1)*3+$AO1007)-ROW())/12+5),AQ1007)</f>
        <v>0</v>
      </c>
      <c r="AS1007" s="17">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15">
        <f ca="1">COUNTIF(INDIRECT("U"&amp;(ROW()+12*(($AN1007-1)*3+$AO1007)-ROW())/12+5):INDIRECT("AF"&amp;(ROW()+12*(($AN1007-1)*3+$AO1007)-ROW())/12+5),AS1007)</f>
        <v>0</v>
      </c>
      <c r="AU1007" s="15">
        <f ca="1">IF(AND(AQ1007+AS1007&gt;0,AR1007+AT1007&gt;0),COUNTIF(AU$6:AU1006,"&gt;0")+1,0)</f>
        <v>0</v>
      </c>
    </row>
    <row r="1008" spans="40:47">
      <c r="AN1008" s="15">
        <v>28</v>
      </c>
      <c r="AO1008" s="15">
        <v>3</v>
      </c>
      <c r="AP1008" s="15">
        <v>7</v>
      </c>
      <c r="AQ1008" s="17">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15">
        <f ca="1">COUNTIF(INDIRECT("H"&amp;(ROW()+12*(($AN1008-1)*3+$AO1008)-ROW())/12+5):INDIRECT("S"&amp;(ROW()+12*(($AN1008-1)*3+$AO1008)-ROW())/12+5),AQ1008)</f>
        <v>0</v>
      </c>
      <c r="AS1008" s="17">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15">
        <f ca="1">COUNTIF(INDIRECT("U"&amp;(ROW()+12*(($AN1008-1)*3+$AO1008)-ROW())/12+5):INDIRECT("AF"&amp;(ROW()+12*(($AN1008-1)*3+$AO1008)-ROW())/12+5),AS1008)</f>
        <v>0</v>
      </c>
      <c r="AU1008" s="15">
        <f ca="1">IF(AND(AQ1008+AS1008&gt;0,AR1008+AT1008&gt;0),COUNTIF(AU$6:AU1007,"&gt;0")+1,0)</f>
        <v>0</v>
      </c>
    </row>
    <row r="1009" spans="40:47">
      <c r="AN1009" s="15">
        <v>28</v>
      </c>
      <c r="AO1009" s="15">
        <v>3</v>
      </c>
      <c r="AP1009" s="15">
        <v>8</v>
      </c>
      <c r="AQ1009" s="17">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15">
        <f ca="1">COUNTIF(INDIRECT("H"&amp;(ROW()+12*(($AN1009-1)*3+$AO1009)-ROW())/12+5):INDIRECT("S"&amp;(ROW()+12*(($AN1009-1)*3+$AO1009)-ROW())/12+5),AQ1009)</f>
        <v>0</v>
      </c>
      <c r="AS1009" s="17">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15">
        <f ca="1">COUNTIF(INDIRECT("U"&amp;(ROW()+12*(($AN1009-1)*3+$AO1009)-ROW())/12+5):INDIRECT("AF"&amp;(ROW()+12*(($AN1009-1)*3+$AO1009)-ROW())/12+5),AS1009)</f>
        <v>0</v>
      </c>
      <c r="AU1009" s="15">
        <f ca="1">IF(AND(AQ1009+AS1009&gt;0,AR1009+AT1009&gt;0),COUNTIF(AU$6:AU1008,"&gt;0")+1,0)</f>
        <v>0</v>
      </c>
    </row>
    <row r="1010" spans="40:47">
      <c r="AN1010" s="15">
        <v>28</v>
      </c>
      <c r="AO1010" s="15">
        <v>3</v>
      </c>
      <c r="AP1010" s="15">
        <v>9</v>
      </c>
      <c r="AQ1010" s="17">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15">
        <f ca="1">COUNTIF(INDIRECT("H"&amp;(ROW()+12*(($AN1010-1)*3+$AO1010)-ROW())/12+5):INDIRECT("S"&amp;(ROW()+12*(($AN1010-1)*3+$AO1010)-ROW())/12+5),AQ1010)</f>
        <v>0</v>
      </c>
      <c r="AS1010" s="17">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15">
        <f ca="1">COUNTIF(INDIRECT("U"&amp;(ROW()+12*(($AN1010-1)*3+$AO1010)-ROW())/12+5):INDIRECT("AF"&amp;(ROW()+12*(($AN1010-1)*3+$AO1010)-ROW())/12+5),AS1010)</f>
        <v>0</v>
      </c>
      <c r="AU1010" s="15">
        <f ca="1">IF(AND(AQ1010+AS1010&gt;0,AR1010+AT1010&gt;0),COUNTIF(AU$6:AU1009,"&gt;0")+1,0)</f>
        <v>0</v>
      </c>
    </row>
    <row r="1011" spans="40:47">
      <c r="AN1011" s="15">
        <v>28</v>
      </c>
      <c r="AO1011" s="15">
        <v>3</v>
      </c>
      <c r="AP1011" s="15">
        <v>10</v>
      </c>
      <c r="AQ1011" s="17">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15">
        <f ca="1">COUNTIF(INDIRECT("H"&amp;(ROW()+12*(($AN1011-1)*3+$AO1011)-ROW())/12+5):INDIRECT("S"&amp;(ROW()+12*(($AN1011-1)*3+$AO1011)-ROW())/12+5),AQ1011)</f>
        <v>0</v>
      </c>
      <c r="AS1011" s="17">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15">
        <f ca="1">COUNTIF(INDIRECT("U"&amp;(ROW()+12*(($AN1011-1)*3+$AO1011)-ROW())/12+5):INDIRECT("AF"&amp;(ROW()+12*(($AN1011-1)*3+$AO1011)-ROW())/12+5),AS1011)</f>
        <v>0</v>
      </c>
      <c r="AU1011" s="15">
        <f ca="1">IF(AND(AQ1011+AS1011&gt;0,AR1011+AT1011&gt;0),COUNTIF(AU$6:AU1010,"&gt;0")+1,0)</f>
        <v>0</v>
      </c>
    </row>
    <row r="1012" spans="40:47">
      <c r="AN1012" s="15">
        <v>28</v>
      </c>
      <c r="AO1012" s="15">
        <v>3</v>
      </c>
      <c r="AP1012" s="15">
        <v>11</v>
      </c>
      <c r="AQ1012" s="17">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15">
        <f ca="1">COUNTIF(INDIRECT("H"&amp;(ROW()+12*(($AN1012-1)*3+$AO1012)-ROW())/12+5):INDIRECT("S"&amp;(ROW()+12*(($AN1012-1)*3+$AO1012)-ROW())/12+5),AQ1012)</f>
        <v>0</v>
      </c>
      <c r="AS1012" s="17">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15">
        <f ca="1">COUNTIF(INDIRECT("U"&amp;(ROW()+12*(($AN1012-1)*3+$AO1012)-ROW())/12+5):INDIRECT("AF"&amp;(ROW()+12*(($AN1012-1)*3+$AO1012)-ROW())/12+5),AS1012)</f>
        <v>0</v>
      </c>
      <c r="AU1012" s="15">
        <f ca="1">IF(AND(AQ1012+AS1012&gt;0,AR1012+AT1012&gt;0),COUNTIF(AU$6:AU1011,"&gt;0")+1,0)</f>
        <v>0</v>
      </c>
    </row>
    <row r="1013" spans="40:47">
      <c r="AN1013" s="306">
        <v>28</v>
      </c>
      <c r="AO1013" s="306">
        <v>3</v>
      </c>
      <c r="AP1013" s="306">
        <v>12</v>
      </c>
      <c r="AQ1013" s="313">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306">
        <f ca="1">COUNTIF(INDIRECT("H"&amp;(ROW()+12*(($AN1013-1)*3+$AO1013)-ROW())/12+5):INDIRECT("S"&amp;(ROW()+12*(($AN1013-1)*3+$AO1013)-ROW())/12+5),AQ1013)</f>
        <v>0</v>
      </c>
      <c r="AS1013" s="313">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306">
        <f ca="1">COUNTIF(INDIRECT("U"&amp;(ROW()+12*(($AN1013-1)*3+$AO1013)-ROW())/12+5):INDIRECT("AF"&amp;(ROW()+12*(($AN1013-1)*3+$AO1013)-ROW())/12+5),AS1013)</f>
        <v>0</v>
      </c>
      <c r="AU1013" s="15">
        <f ca="1">IF(AND(AQ1013+AS1013&gt;0,AR1013+AT1013&gt;0),COUNTIF(AU$6:AU1012,"&gt;0")+1,0)</f>
        <v>0</v>
      </c>
    </row>
    <row r="1014" spans="40:47">
      <c r="AN1014" s="15">
        <v>29</v>
      </c>
      <c r="AO1014" s="15">
        <v>1</v>
      </c>
      <c r="AP1014" s="15">
        <v>1</v>
      </c>
      <c r="AQ1014" s="17">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15">
        <f ca="1">COUNTIF(INDIRECT("H"&amp;(ROW()+12*(($AN1014-1)*3+$AO1014)-ROW())/12+5):INDIRECT("S"&amp;(ROW()+12*(($AN1014-1)*3+$AO1014)-ROW())/12+5),AQ1014)</f>
        <v>0</v>
      </c>
      <c r="AS1014" s="17">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15">
        <f ca="1">COUNTIF(INDIRECT("U"&amp;(ROW()+12*(($AN1014-1)*3+$AO1014)-ROW())/12+5):INDIRECT("AF"&amp;(ROW()+12*(($AN1014-1)*3+$AO1014)-ROW())/12+5),AS1014)</f>
        <v>0</v>
      </c>
      <c r="AU1014" s="15">
        <f ca="1">IF(AND(AQ1014+AS1014&gt;0,AR1014+AT1014&gt;0),COUNTIF(AU$6:AU1013,"&gt;0")+1,0)</f>
        <v>0</v>
      </c>
    </row>
    <row r="1015" spans="40:47">
      <c r="AN1015" s="15">
        <v>29</v>
      </c>
      <c r="AO1015" s="15">
        <v>1</v>
      </c>
      <c r="AP1015" s="15">
        <v>2</v>
      </c>
      <c r="AQ1015" s="17">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15">
        <f ca="1">COUNTIF(INDIRECT("H"&amp;(ROW()+12*(($AN1015-1)*3+$AO1015)-ROW())/12+5):INDIRECT("S"&amp;(ROW()+12*(($AN1015-1)*3+$AO1015)-ROW())/12+5),AQ1015)</f>
        <v>0</v>
      </c>
      <c r="AS1015" s="17">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15">
        <f ca="1">COUNTIF(INDIRECT("U"&amp;(ROW()+12*(($AN1015-1)*3+$AO1015)-ROW())/12+5):INDIRECT("AF"&amp;(ROW()+12*(($AN1015-1)*3+$AO1015)-ROW())/12+5),AS1015)</f>
        <v>0</v>
      </c>
      <c r="AU1015" s="15">
        <f ca="1">IF(AND(AQ1015+AS1015&gt;0,AR1015+AT1015&gt;0),COUNTIF(AU$6:AU1014,"&gt;0")+1,0)</f>
        <v>0</v>
      </c>
    </row>
    <row r="1016" spans="40:47">
      <c r="AN1016" s="15">
        <v>29</v>
      </c>
      <c r="AO1016" s="15">
        <v>1</v>
      </c>
      <c r="AP1016" s="15">
        <v>3</v>
      </c>
      <c r="AQ1016" s="17">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15">
        <f ca="1">COUNTIF(INDIRECT("H"&amp;(ROW()+12*(($AN1016-1)*3+$AO1016)-ROW())/12+5):INDIRECT("S"&amp;(ROW()+12*(($AN1016-1)*3+$AO1016)-ROW())/12+5),AQ1016)</f>
        <v>0</v>
      </c>
      <c r="AS1016" s="17">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15">
        <f ca="1">COUNTIF(INDIRECT("U"&amp;(ROW()+12*(($AN1016-1)*3+$AO1016)-ROW())/12+5):INDIRECT("AF"&amp;(ROW()+12*(($AN1016-1)*3+$AO1016)-ROW())/12+5),AS1016)</f>
        <v>0</v>
      </c>
      <c r="AU1016" s="15">
        <f ca="1">IF(AND(AQ1016+AS1016&gt;0,AR1016+AT1016&gt;0),COUNTIF(AU$6:AU1015,"&gt;0")+1,0)</f>
        <v>0</v>
      </c>
    </row>
    <row r="1017" spans="40:47">
      <c r="AN1017" s="15">
        <v>29</v>
      </c>
      <c r="AO1017" s="15">
        <v>1</v>
      </c>
      <c r="AP1017" s="15">
        <v>4</v>
      </c>
      <c r="AQ1017" s="17">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15">
        <f ca="1">COUNTIF(INDIRECT("H"&amp;(ROW()+12*(($AN1017-1)*3+$AO1017)-ROW())/12+5):INDIRECT("S"&amp;(ROW()+12*(($AN1017-1)*3+$AO1017)-ROW())/12+5),AQ1017)</f>
        <v>0</v>
      </c>
      <c r="AS1017" s="17">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15">
        <f ca="1">COUNTIF(INDIRECT("U"&amp;(ROW()+12*(($AN1017-1)*3+$AO1017)-ROW())/12+5):INDIRECT("AF"&amp;(ROW()+12*(($AN1017-1)*3+$AO1017)-ROW())/12+5),AS1017)</f>
        <v>0</v>
      </c>
      <c r="AU1017" s="15">
        <f ca="1">IF(AND(AQ1017+AS1017&gt;0,AR1017+AT1017&gt;0),COUNTIF(AU$6:AU1016,"&gt;0")+1,0)</f>
        <v>0</v>
      </c>
    </row>
    <row r="1018" spans="40:47">
      <c r="AN1018" s="15">
        <v>29</v>
      </c>
      <c r="AO1018" s="15">
        <v>1</v>
      </c>
      <c r="AP1018" s="15">
        <v>5</v>
      </c>
      <c r="AQ1018" s="17">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15">
        <f ca="1">COUNTIF(INDIRECT("H"&amp;(ROW()+12*(($AN1018-1)*3+$AO1018)-ROW())/12+5):INDIRECT("S"&amp;(ROW()+12*(($AN1018-1)*3+$AO1018)-ROW())/12+5),AQ1018)</f>
        <v>0</v>
      </c>
      <c r="AS1018" s="17">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15">
        <f ca="1">COUNTIF(INDIRECT("U"&amp;(ROW()+12*(($AN1018-1)*3+$AO1018)-ROW())/12+5):INDIRECT("AF"&amp;(ROW()+12*(($AN1018-1)*3+$AO1018)-ROW())/12+5),AS1018)</f>
        <v>0</v>
      </c>
      <c r="AU1018" s="15">
        <f ca="1">IF(AND(AQ1018+AS1018&gt;0,AR1018+AT1018&gt;0),COUNTIF(AU$6:AU1017,"&gt;0")+1,0)</f>
        <v>0</v>
      </c>
    </row>
    <row r="1019" spans="40:47">
      <c r="AN1019" s="15">
        <v>29</v>
      </c>
      <c r="AO1019" s="15">
        <v>1</v>
      </c>
      <c r="AP1019" s="15">
        <v>6</v>
      </c>
      <c r="AQ1019" s="17">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15">
        <f ca="1">COUNTIF(INDIRECT("H"&amp;(ROW()+12*(($AN1019-1)*3+$AO1019)-ROW())/12+5):INDIRECT("S"&amp;(ROW()+12*(($AN1019-1)*3+$AO1019)-ROW())/12+5),AQ1019)</f>
        <v>0</v>
      </c>
      <c r="AS1019" s="17">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15">
        <f ca="1">COUNTIF(INDIRECT("U"&amp;(ROW()+12*(($AN1019-1)*3+$AO1019)-ROW())/12+5):INDIRECT("AF"&amp;(ROW()+12*(($AN1019-1)*3+$AO1019)-ROW())/12+5),AS1019)</f>
        <v>0</v>
      </c>
      <c r="AU1019" s="15">
        <f ca="1">IF(AND(AQ1019+AS1019&gt;0,AR1019+AT1019&gt;0),COUNTIF(AU$6:AU1018,"&gt;0")+1,0)</f>
        <v>0</v>
      </c>
    </row>
    <row r="1020" spans="40:47">
      <c r="AN1020" s="15">
        <v>29</v>
      </c>
      <c r="AO1020" s="15">
        <v>1</v>
      </c>
      <c r="AP1020" s="15">
        <v>7</v>
      </c>
      <c r="AQ1020" s="17">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15">
        <f ca="1">COUNTIF(INDIRECT("H"&amp;(ROW()+12*(($AN1020-1)*3+$AO1020)-ROW())/12+5):INDIRECT("S"&amp;(ROW()+12*(($AN1020-1)*3+$AO1020)-ROW())/12+5),AQ1020)</f>
        <v>0</v>
      </c>
      <c r="AS1020" s="17">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15">
        <f ca="1">COUNTIF(INDIRECT("U"&amp;(ROW()+12*(($AN1020-1)*3+$AO1020)-ROW())/12+5):INDIRECT("AF"&amp;(ROW()+12*(($AN1020-1)*3+$AO1020)-ROW())/12+5),AS1020)</f>
        <v>0</v>
      </c>
      <c r="AU1020" s="15">
        <f ca="1">IF(AND(AQ1020+AS1020&gt;0,AR1020+AT1020&gt;0),COUNTIF(AU$6:AU1019,"&gt;0")+1,0)</f>
        <v>0</v>
      </c>
    </row>
    <row r="1021" spans="40:47">
      <c r="AN1021" s="15">
        <v>29</v>
      </c>
      <c r="AO1021" s="15">
        <v>1</v>
      </c>
      <c r="AP1021" s="15">
        <v>8</v>
      </c>
      <c r="AQ1021" s="17">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15">
        <f ca="1">COUNTIF(INDIRECT("H"&amp;(ROW()+12*(($AN1021-1)*3+$AO1021)-ROW())/12+5):INDIRECT("S"&amp;(ROW()+12*(($AN1021-1)*3+$AO1021)-ROW())/12+5),AQ1021)</f>
        <v>0</v>
      </c>
      <c r="AS1021" s="17">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15">
        <f ca="1">COUNTIF(INDIRECT("U"&amp;(ROW()+12*(($AN1021-1)*3+$AO1021)-ROW())/12+5):INDIRECT("AF"&amp;(ROW()+12*(($AN1021-1)*3+$AO1021)-ROW())/12+5),AS1021)</f>
        <v>0</v>
      </c>
      <c r="AU1021" s="15">
        <f ca="1">IF(AND(AQ1021+AS1021&gt;0,AR1021+AT1021&gt;0),COUNTIF(AU$6:AU1020,"&gt;0")+1,0)</f>
        <v>0</v>
      </c>
    </row>
    <row r="1022" spans="40:47">
      <c r="AN1022" s="15">
        <v>29</v>
      </c>
      <c r="AO1022" s="15">
        <v>1</v>
      </c>
      <c r="AP1022" s="15">
        <v>9</v>
      </c>
      <c r="AQ1022" s="17">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15">
        <f ca="1">COUNTIF(INDIRECT("H"&amp;(ROW()+12*(($AN1022-1)*3+$AO1022)-ROW())/12+5):INDIRECT("S"&amp;(ROW()+12*(($AN1022-1)*3+$AO1022)-ROW())/12+5),AQ1022)</f>
        <v>0</v>
      </c>
      <c r="AS1022" s="17">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15">
        <f ca="1">COUNTIF(INDIRECT("U"&amp;(ROW()+12*(($AN1022-1)*3+$AO1022)-ROW())/12+5):INDIRECT("AF"&amp;(ROW()+12*(($AN1022-1)*3+$AO1022)-ROW())/12+5),AS1022)</f>
        <v>0</v>
      </c>
      <c r="AU1022" s="15">
        <f ca="1">IF(AND(AQ1022+AS1022&gt;0,AR1022+AT1022&gt;0),COUNTIF(AU$6:AU1021,"&gt;0")+1,0)</f>
        <v>0</v>
      </c>
    </row>
    <row r="1023" spans="40:47">
      <c r="AN1023" s="15">
        <v>29</v>
      </c>
      <c r="AO1023" s="15">
        <v>1</v>
      </c>
      <c r="AP1023" s="15">
        <v>10</v>
      </c>
      <c r="AQ1023" s="17">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15">
        <f ca="1">COUNTIF(INDIRECT("H"&amp;(ROW()+12*(($AN1023-1)*3+$AO1023)-ROW())/12+5):INDIRECT("S"&amp;(ROW()+12*(($AN1023-1)*3+$AO1023)-ROW())/12+5),AQ1023)</f>
        <v>0</v>
      </c>
      <c r="AS1023" s="17">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15">
        <f ca="1">COUNTIF(INDIRECT("U"&amp;(ROW()+12*(($AN1023-1)*3+$AO1023)-ROW())/12+5):INDIRECT("AF"&amp;(ROW()+12*(($AN1023-1)*3+$AO1023)-ROW())/12+5),AS1023)</f>
        <v>0</v>
      </c>
      <c r="AU1023" s="15">
        <f ca="1">IF(AND(AQ1023+AS1023&gt;0,AR1023+AT1023&gt;0),COUNTIF(AU$6:AU1022,"&gt;0")+1,0)</f>
        <v>0</v>
      </c>
    </row>
    <row r="1024" spans="40:47">
      <c r="AN1024" s="15">
        <v>29</v>
      </c>
      <c r="AO1024" s="15">
        <v>1</v>
      </c>
      <c r="AP1024" s="15">
        <v>11</v>
      </c>
      <c r="AQ1024" s="17">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15">
        <f ca="1">COUNTIF(INDIRECT("H"&amp;(ROW()+12*(($AN1024-1)*3+$AO1024)-ROW())/12+5):INDIRECT("S"&amp;(ROW()+12*(($AN1024-1)*3+$AO1024)-ROW())/12+5),AQ1024)</f>
        <v>0</v>
      </c>
      <c r="AS1024" s="17">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15">
        <f ca="1">COUNTIF(INDIRECT("U"&amp;(ROW()+12*(($AN1024-1)*3+$AO1024)-ROW())/12+5):INDIRECT("AF"&amp;(ROW()+12*(($AN1024-1)*3+$AO1024)-ROW())/12+5),AS1024)</f>
        <v>0</v>
      </c>
      <c r="AU1024" s="15">
        <f ca="1">IF(AND(AQ1024+AS1024&gt;0,AR1024+AT1024&gt;0),COUNTIF(AU$6:AU1023,"&gt;0")+1,0)</f>
        <v>0</v>
      </c>
    </row>
    <row r="1025" spans="40:47">
      <c r="AN1025" s="15">
        <v>29</v>
      </c>
      <c r="AO1025" s="15">
        <v>1</v>
      </c>
      <c r="AP1025" s="15">
        <v>12</v>
      </c>
      <c r="AQ1025" s="17">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15">
        <f ca="1">COUNTIF(INDIRECT("H"&amp;(ROW()+12*(($AN1025-1)*3+$AO1025)-ROW())/12+5):INDIRECT("S"&amp;(ROW()+12*(($AN1025-1)*3+$AO1025)-ROW())/12+5),AQ1025)</f>
        <v>0</v>
      </c>
      <c r="AS1025" s="17">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15">
        <f ca="1">COUNTIF(INDIRECT("U"&amp;(ROW()+12*(($AN1025-1)*3+$AO1025)-ROW())/12+5):INDIRECT("AF"&amp;(ROW()+12*(($AN1025-1)*3+$AO1025)-ROW())/12+5),AS1025)</f>
        <v>0</v>
      </c>
      <c r="AU1025" s="15">
        <f ca="1">IF(AND(AQ1025+AS1025&gt;0,AR1025+AT1025&gt;0),COUNTIF(AU$6:AU1024,"&gt;0")+1,0)</f>
        <v>0</v>
      </c>
    </row>
    <row r="1026" spans="40:47">
      <c r="AN1026" s="15">
        <v>29</v>
      </c>
      <c r="AO1026" s="15">
        <v>2</v>
      </c>
      <c r="AP1026" s="15">
        <v>1</v>
      </c>
      <c r="AQ1026" s="17">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15">
        <f ca="1">COUNTIF(INDIRECT("H"&amp;(ROW()+12*(($AN1026-1)*3+$AO1026)-ROW())/12+5):INDIRECT("S"&amp;(ROW()+12*(($AN1026-1)*3+$AO1026)-ROW())/12+5),AQ1026)</f>
        <v>0</v>
      </c>
      <c r="AS1026" s="17">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15">
        <f ca="1">COUNTIF(INDIRECT("U"&amp;(ROW()+12*(($AN1026-1)*3+$AO1026)-ROW())/12+5):INDIRECT("AF"&amp;(ROW()+12*(($AN1026-1)*3+$AO1026)-ROW())/12+5),AS1026)</f>
        <v>0</v>
      </c>
      <c r="AU1026" s="15">
        <f ca="1">IF(AND(AQ1026+AS1026&gt;0,AR1026+AT1026&gt;0),COUNTIF(AU$6:AU1025,"&gt;0")+1,0)</f>
        <v>0</v>
      </c>
    </row>
    <row r="1027" spans="40:47">
      <c r="AN1027" s="15">
        <v>29</v>
      </c>
      <c r="AO1027" s="15">
        <v>2</v>
      </c>
      <c r="AP1027" s="15">
        <v>2</v>
      </c>
      <c r="AQ1027" s="17">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15">
        <f ca="1">COUNTIF(INDIRECT("H"&amp;(ROW()+12*(($AN1027-1)*3+$AO1027)-ROW())/12+5):INDIRECT("S"&amp;(ROW()+12*(($AN1027-1)*3+$AO1027)-ROW())/12+5),AQ1027)</f>
        <v>0</v>
      </c>
      <c r="AS1027" s="17">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15">
        <f ca="1">COUNTIF(INDIRECT("U"&amp;(ROW()+12*(($AN1027-1)*3+$AO1027)-ROW())/12+5):INDIRECT("AF"&amp;(ROW()+12*(($AN1027-1)*3+$AO1027)-ROW())/12+5),AS1027)</f>
        <v>0</v>
      </c>
      <c r="AU1027" s="15">
        <f ca="1">IF(AND(AQ1027+AS1027&gt;0,AR1027+AT1027&gt;0),COUNTIF(AU$6:AU1026,"&gt;0")+1,0)</f>
        <v>0</v>
      </c>
    </row>
    <row r="1028" spans="40:47">
      <c r="AN1028" s="15">
        <v>29</v>
      </c>
      <c r="AO1028" s="15">
        <v>2</v>
      </c>
      <c r="AP1028" s="15">
        <v>3</v>
      </c>
      <c r="AQ1028" s="17">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15">
        <f ca="1">COUNTIF(INDIRECT("H"&amp;(ROW()+12*(($AN1028-1)*3+$AO1028)-ROW())/12+5):INDIRECT("S"&amp;(ROW()+12*(($AN1028-1)*3+$AO1028)-ROW())/12+5),AQ1028)</f>
        <v>0</v>
      </c>
      <c r="AS1028" s="17">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15">
        <f ca="1">COUNTIF(INDIRECT("U"&amp;(ROW()+12*(($AN1028-1)*3+$AO1028)-ROW())/12+5):INDIRECT("AF"&amp;(ROW()+12*(($AN1028-1)*3+$AO1028)-ROW())/12+5),AS1028)</f>
        <v>0</v>
      </c>
      <c r="AU1028" s="15">
        <f ca="1">IF(AND(AQ1028+AS1028&gt;0,AR1028+AT1028&gt;0),COUNTIF(AU$6:AU1027,"&gt;0")+1,0)</f>
        <v>0</v>
      </c>
    </row>
    <row r="1029" spans="40:47">
      <c r="AN1029" s="15">
        <v>29</v>
      </c>
      <c r="AO1029" s="15">
        <v>2</v>
      </c>
      <c r="AP1029" s="15">
        <v>4</v>
      </c>
      <c r="AQ1029" s="17">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15">
        <f ca="1">COUNTIF(INDIRECT("H"&amp;(ROW()+12*(($AN1029-1)*3+$AO1029)-ROW())/12+5):INDIRECT("S"&amp;(ROW()+12*(($AN1029-1)*3+$AO1029)-ROW())/12+5),AQ1029)</f>
        <v>0</v>
      </c>
      <c r="AS1029" s="17">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15">
        <f ca="1">COUNTIF(INDIRECT("U"&amp;(ROW()+12*(($AN1029-1)*3+$AO1029)-ROW())/12+5):INDIRECT("AF"&amp;(ROW()+12*(($AN1029-1)*3+$AO1029)-ROW())/12+5),AS1029)</f>
        <v>0</v>
      </c>
      <c r="AU1029" s="15">
        <f ca="1">IF(AND(AQ1029+AS1029&gt;0,AR1029+AT1029&gt;0),COUNTIF(AU$6:AU1028,"&gt;0")+1,0)</f>
        <v>0</v>
      </c>
    </row>
    <row r="1030" spans="40:47">
      <c r="AN1030" s="15">
        <v>29</v>
      </c>
      <c r="AO1030" s="15">
        <v>2</v>
      </c>
      <c r="AP1030" s="15">
        <v>5</v>
      </c>
      <c r="AQ1030" s="17">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15">
        <f ca="1">COUNTIF(INDIRECT("H"&amp;(ROW()+12*(($AN1030-1)*3+$AO1030)-ROW())/12+5):INDIRECT("S"&amp;(ROW()+12*(($AN1030-1)*3+$AO1030)-ROW())/12+5),AQ1030)</f>
        <v>0</v>
      </c>
      <c r="AS1030" s="17">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15">
        <f ca="1">COUNTIF(INDIRECT("U"&amp;(ROW()+12*(($AN1030-1)*3+$AO1030)-ROW())/12+5):INDIRECT("AF"&amp;(ROW()+12*(($AN1030-1)*3+$AO1030)-ROW())/12+5),AS1030)</f>
        <v>0</v>
      </c>
      <c r="AU1030" s="15">
        <f ca="1">IF(AND(AQ1030+AS1030&gt;0,AR1030+AT1030&gt;0),COUNTIF(AU$6:AU1029,"&gt;0")+1,0)</f>
        <v>0</v>
      </c>
    </row>
    <row r="1031" spans="40:47">
      <c r="AN1031" s="15">
        <v>29</v>
      </c>
      <c r="AO1031" s="15">
        <v>2</v>
      </c>
      <c r="AP1031" s="15">
        <v>6</v>
      </c>
      <c r="AQ1031" s="17">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15">
        <f ca="1">COUNTIF(INDIRECT("H"&amp;(ROW()+12*(($AN1031-1)*3+$AO1031)-ROW())/12+5):INDIRECT("S"&amp;(ROW()+12*(($AN1031-1)*3+$AO1031)-ROW())/12+5),AQ1031)</f>
        <v>0</v>
      </c>
      <c r="AS1031" s="17">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15">
        <f ca="1">COUNTIF(INDIRECT("U"&amp;(ROW()+12*(($AN1031-1)*3+$AO1031)-ROW())/12+5):INDIRECT("AF"&amp;(ROW()+12*(($AN1031-1)*3+$AO1031)-ROW())/12+5),AS1031)</f>
        <v>0</v>
      </c>
      <c r="AU1031" s="15">
        <f ca="1">IF(AND(AQ1031+AS1031&gt;0,AR1031+AT1031&gt;0),COUNTIF(AU$6:AU1030,"&gt;0")+1,0)</f>
        <v>0</v>
      </c>
    </row>
    <row r="1032" spans="40:47">
      <c r="AN1032" s="15">
        <v>29</v>
      </c>
      <c r="AO1032" s="15">
        <v>2</v>
      </c>
      <c r="AP1032" s="15">
        <v>7</v>
      </c>
      <c r="AQ1032" s="17">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15">
        <f ca="1">COUNTIF(INDIRECT("H"&amp;(ROW()+12*(($AN1032-1)*3+$AO1032)-ROW())/12+5):INDIRECT("S"&amp;(ROW()+12*(($AN1032-1)*3+$AO1032)-ROW())/12+5),AQ1032)</f>
        <v>0</v>
      </c>
      <c r="AS1032" s="17">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15">
        <f ca="1">COUNTIF(INDIRECT("U"&amp;(ROW()+12*(($AN1032-1)*3+$AO1032)-ROW())/12+5):INDIRECT("AF"&amp;(ROW()+12*(($AN1032-1)*3+$AO1032)-ROW())/12+5),AS1032)</f>
        <v>0</v>
      </c>
      <c r="AU1032" s="15">
        <f ca="1">IF(AND(AQ1032+AS1032&gt;0,AR1032+AT1032&gt;0),COUNTIF(AU$6:AU1031,"&gt;0")+1,0)</f>
        <v>0</v>
      </c>
    </row>
    <row r="1033" spans="40:47">
      <c r="AN1033" s="15">
        <v>29</v>
      </c>
      <c r="AO1033" s="15">
        <v>2</v>
      </c>
      <c r="AP1033" s="15">
        <v>8</v>
      </c>
      <c r="AQ1033" s="17">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15">
        <f ca="1">COUNTIF(INDIRECT("H"&amp;(ROW()+12*(($AN1033-1)*3+$AO1033)-ROW())/12+5):INDIRECT("S"&amp;(ROW()+12*(($AN1033-1)*3+$AO1033)-ROW())/12+5),AQ1033)</f>
        <v>0</v>
      </c>
      <c r="AS1033" s="17">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15">
        <f ca="1">COUNTIF(INDIRECT("U"&amp;(ROW()+12*(($AN1033-1)*3+$AO1033)-ROW())/12+5):INDIRECT("AF"&amp;(ROW()+12*(($AN1033-1)*3+$AO1033)-ROW())/12+5),AS1033)</f>
        <v>0</v>
      </c>
      <c r="AU1033" s="15">
        <f ca="1">IF(AND(AQ1033+AS1033&gt;0,AR1033+AT1033&gt;0),COUNTIF(AU$6:AU1032,"&gt;0")+1,0)</f>
        <v>0</v>
      </c>
    </row>
    <row r="1034" spans="40:47">
      <c r="AN1034" s="15">
        <v>29</v>
      </c>
      <c r="AO1034" s="15">
        <v>2</v>
      </c>
      <c r="AP1034" s="15">
        <v>9</v>
      </c>
      <c r="AQ1034" s="17">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15">
        <f ca="1">COUNTIF(INDIRECT("H"&amp;(ROW()+12*(($AN1034-1)*3+$AO1034)-ROW())/12+5):INDIRECT("S"&amp;(ROW()+12*(($AN1034-1)*3+$AO1034)-ROW())/12+5),AQ1034)</f>
        <v>0</v>
      </c>
      <c r="AS1034" s="17">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15">
        <f ca="1">COUNTIF(INDIRECT("U"&amp;(ROW()+12*(($AN1034-1)*3+$AO1034)-ROW())/12+5):INDIRECT("AF"&amp;(ROW()+12*(($AN1034-1)*3+$AO1034)-ROW())/12+5),AS1034)</f>
        <v>0</v>
      </c>
      <c r="AU1034" s="15">
        <f ca="1">IF(AND(AQ1034+AS1034&gt;0,AR1034+AT1034&gt;0),COUNTIF(AU$6:AU1033,"&gt;0")+1,0)</f>
        <v>0</v>
      </c>
    </row>
    <row r="1035" spans="40:47">
      <c r="AN1035" s="15">
        <v>29</v>
      </c>
      <c r="AO1035" s="15">
        <v>2</v>
      </c>
      <c r="AP1035" s="15">
        <v>10</v>
      </c>
      <c r="AQ1035" s="17">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15">
        <f ca="1">COUNTIF(INDIRECT("H"&amp;(ROW()+12*(($AN1035-1)*3+$AO1035)-ROW())/12+5):INDIRECT("S"&amp;(ROW()+12*(($AN1035-1)*3+$AO1035)-ROW())/12+5),AQ1035)</f>
        <v>0</v>
      </c>
      <c r="AS1035" s="17">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15">
        <f ca="1">COUNTIF(INDIRECT("U"&amp;(ROW()+12*(($AN1035-1)*3+$AO1035)-ROW())/12+5):INDIRECT("AF"&amp;(ROW()+12*(($AN1035-1)*3+$AO1035)-ROW())/12+5),AS1035)</f>
        <v>0</v>
      </c>
      <c r="AU1035" s="15">
        <f ca="1">IF(AND(AQ1035+AS1035&gt;0,AR1035+AT1035&gt;0),COUNTIF(AU$6:AU1034,"&gt;0")+1,0)</f>
        <v>0</v>
      </c>
    </row>
    <row r="1036" spans="40:47">
      <c r="AN1036" s="15">
        <v>29</v>
      </c>
      <c r="AO1036" s="15">
        <v>2</v>
      </c>
      <c r="AP1036" s="15">
        <v>11</v>
      </c>
      <c r="AQ1036" s="17">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15">
        <f ca="1">COUNTIF(INDIRECT("H"&amp;(ROW()+12*(($AN1036-1)*3+$AO1036)-ROW())/12+5):INDIRECT("S"&amp;(ROW()+12*(($AN1036-1)*3+$AO1036)-ROW())/12+5),AQ1036)</f>
        <v>0</v>
      </c>
      <c r="AS1036" s="17">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15">
        <f ca="1">COUNTIF(INDIRECT("U"&amp;(ROW()+12*(($AN1036-1)*3+$AO1036)-ROW())/12+5):INDIRECT("AF"&amp;(ROW()+12*(($AN1036-1)*3+$AO1036)-ROW())/12+5),AS1036)</f>
        <v>0</v>
      </c>
      <c r="AU1036" s="15">
        <f ca="1">IF(AND(AQ1036+AS1036&gt;0,AR1036+AT1036&gt;0),COUNTIF(AU$6:AU1035,"&gt;0")+1,0)</f>
        <v>0</v>
      </c>
    </row>
    <row r="1037" spans="40:47">
      <c r="AN1037" s="15">
        <v>29</v>
      </c>
      <c r="AO1037" s="15">
        <v>2</v>
      </c>
      <c r="AP1037" s="15">
        <v>12</v>
      </c>
      <c r="AQ1037" s="17">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15">
        <f ca="1">COUNTIF(INDIRECT("H"&amp;(ROW()+12*(($AN1037-1)*3+$AO1037)-ROW())/12+5):INDIRECT("S"&amp;(ROW()+12*(($AN1037-1)*3+$AO1037)-ROW())/12+5),AQ1037)</f>
        <v>0</v>
      </c>
      <c r="AS1037" s="17">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15">
        <f ca="1">COUNTIF(INDIRECT("U"&amp;(ROW()+12*(($AN1037-1)*3+$AO1037)-ROW())/12+5):INDIRECT("AF"&amp;(ROW()+12*(($AN1037-1)*3+$AO1037)-ROW())/12+5),AS1037)</f>
        <v>0</v>
      </c>
      <c r="AU1037" s="15">
        <f ca="1">IF(AND(AQ1037+AS1037&gt;0,AR1037+AT1037&gt;0),COUNTIF(AU$6:AU1036,"&gt;0")+1,0)</f>
        <v>0</v>
      </c>
    </row>
    <row r="1038" spans="40:47">
      <c r="AN1038" s="15">
        <v>29</v>
      </c>
      <c r="AO1038" s="15">
        <v>3</v>
      </c>
      <c r="AP1038" s="15">
        <v>1</v>
      </c>
      <c r="AQ1038" s="17">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15">
        <f ca="1">COUNTIF(INDIRECT("H"&amp;(ROW()+12*(($AN1038-1)*3+$AO1038)-ROW())/12+5):INDIRECT("S"&amp;(ROW()+12*(($AN1038-1)*3+$AO1038)-ROW())/12+5),AQ1038)</f>
        <v>0</v>
      </c>
      <c r="AS1038" s="17">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15">
        <f ca="1">COUNTIF(INDIRECT("U"&amp;(ROW()+12*(($AN1038-1)*3+$AO1038)-ROW())/12+5):INDIRECT("AF"&amp;(ROW()+12*(($AN1038-1)*3+$AO1038)-ROW())/12+5),AS1038)</f>
        <v>0</v>
      </c>
      <c r="AU1038" s="15">
        <f ca="1">IF(AND(AQ1038+AS1038&gt;0,AR1038+AT1038&gt;0),COUNTIF(AU$6:AU1037,"&gt;0")+1,0)</f>
        <v>0</v>
      </c>
    </row>
    <row r="1039" spans="40:47">
      <c r="AN1039" s="15">
        <v>29</v>
      </c>
      <c r="AO1039" s="15">
        <v>3</v>
      </c>
      <c r="AP1039" s="15">
        <v>2</v>
      </c>
      <c r="AQ1039" s="17">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15">
        <f ca="1">COUNTIF(INDIRECT("H"&amp;(ROW()+12*(($AN1039-1)*3+$AO1039)-ROW())/12+5):INDIRECT("S"&amp;(ROW()+12*(($AN1039-1)*3+$AO1039)-ROW())/12+5),AQ1039)</f>
        <v>0</v>
      </c>
      <c r="AS1039" s="17">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15">
        <f ca="1">COUNTIF(INDIRECT("U"&amp;(ROW()+12*(($AN1039-1)*3+$AO1039)-ROW())/12+5):INDIRECT("AF"&amp;(ROW()+12*(($AN1039-1)*3+$AO1039)-ROW())/12+5),AS1039)</f>
        <v>0</v>
      </c>
      <c r="AU1039" s="15">
        <f ca="1">IF(AND(AQ1039+AS1039&gt;0,AR1039+AT1039&gt;0),COUNTIF(AU$6:AU1038,"&gt;0")+1,0)</f>
        <v>0</v>
      </c>
    </row>
    <row r="1040" spans="40:47">
      <c r="AN1040" s="15">
        <v>29</v>
      </c>
      <c r="AO1040" s="15">
        <v>3</v>
      </c>
      <c r="AP1040" s="15">
        <v>3</v>
      </c>
      <c r="AQ1040" s="17">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15">
        <f ca="1">COUNTIF(INDIRECT("H"&amp;(ROW()+12*(($AN1040-1)*3+$AO1040)-ROW())/12+5):INDIRECT("S"&amp;(ROW()+12*(($AN1040-1)*3+$AO1040)-ROW())/12+5),AQ1040)</f>
        <v>0</v>
      </c>
      <c r="AS1040" s="17">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15">
        <f ca="1">COUNTIF(INDIRECT("U"&amp;(ROW()+12*(($AN1040-1)*3+$AO1040)-ROW())/12+5):INDIRECT("AF"&amp;(ROW()+12*(($AN1040-1)*3+$AO1040)-ROW())/12+5),AS1040)</f>
        <v>0</v>
      </c>
      <c r="AU1040" s="15">
        <f ca="1">IF(AND(AQ1040+AS1040&gt;0,AR1040+AT1040&gt;0),COUNTIF(AU$6:AU1039,"&gt;0")+1,0)</f>
        <v>0</v>
      </c>
    </row>
    <row r="1041" spans="40:47">
      <c r="AN1041" s="15">
        <v>29</v>
      </c>
      <c r="AO1041" s="15">
        <v>3</v>
      </c>
      <c r="AP1041" s="15">
        <v>4</v>
      </c>
      <c r="AQ1041" s="17">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15">
        <f ca="1">COUNTIF(INDIRECT("H"&amp;(ROW()+12*(($AN1041-1)*3+$AO1041)-ROW())/12+5):INDIRECT("S"&amp;(ROW()+12*(($AN1041-1)*3+$AO1041)-ROW())/12+5),AQ1041)</f>
        <v>0</v>
      </c>
      <c r="AS1041" s="17">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15">
        <f ca="1">COUNTIF(INDIRECT("U"&amp;(ROW()+12*(($AN1041-1)*3+$AO1041)-ROW())/12+5):INDIRECT("AF"&amp;(ROW()+12*(($AN1041-1)*3+$AO1041)-ROW())/12+5),AS1041)</f>
        <v>0</v>
      </c>
      <c r="AU1041" s="15">
        <f ca="1">IF(AND(AQ1041+AS1041&gt;0,AR1041+AT1041&gt;0),COUNTIF(AU$6:AU1040,"&gt;0")+1,0)</f>
        <v>0</v>
      </c>
    </row>
    <row r="1042" spans="40:47">
      <c r="AN1042" s="15">
        <v>29</v>
      </c>
      <c r="AO1042" s="15">
        <v>3</v>
      </c>
      <c r="AP1042" s="15">
        <v>5</v>
      </c>
      <c r="AQ1042" s="17">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15">
        <f ca="1">COUNTIF(INDIRECT("H"&amp;(ROW()+12*(($AN1042-1)*3+$AO1042)-ROW())/12+5):INDIRECT("S"&amp;(ROW()+12*(($AN1042-1)*3+$AO1042)-ROW())/12+5),AQ1042)</f>
        <v>0</v>
      </c>
      <c r="AS1042" s="17">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15">
        <f ca="1">COUNTIF(INDIRECT("U"&amp;(ROW()+12*(($AN1042-1)*3+$AO1042)-ROW())/12+5):INDIRECT("AF"&amp;(ROW()+12*(($AN1042-1)*3+$AO1042)-ROW())/12+5),AS1042)</f>
        <v>0</v>
      </c>
      <c r="AU1042" s="15">
        <f ca="1">IF(AND(AQ1042+AS1042&gt;0,AR1042+AT1042&gt;0),COUNTIF(AU$6:AU1041,"&gt;0")+1,0)</f>
        <v>0</v>
      </c>
    </row>
    <row r="1043" spans="40:47">
      <c r="AN1043" s="15">
        <v>29</v>
      </c>
      <c r="AO1043" s="15">
        <v>3</v>
      </c>
      <c r="AP1043" s="15">
        <v>6</v>
      </c>
      <c r="AQ1043" s="17">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15">
        <f ca="1">COUNTIF(INDIRECT("H"&amp;(ROW()+12*(($AN1043-1)*3+$AO1043)-ROW())/12+5):INDIRECT("S"&amp;(ROW()+12*(($AN1043-1)*3+$AO1043)-ROW())/12+5),AQ1043)</f>
        <v>0</v>
      </c>
      <c r="AS1043" s="17">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15">
        <f ca="1">COUNTIF(INDIRECT("U"&amp;(ROW()+12*(($AN1043-1)*3+$AO1043)-ROW())/12+5):INDIRECT("AF"&amp;(ROW()+12*(($AN1043-1)*3+$AO1043)-ROW())/12+5),AS1043)</f>
        <v>0</v>
      </c>
      <c r="AU1043" s="15">
        <f ca="1">IF(AND(AQ1043+AS1043&gt;0,AR1043+AT1043&gt;0),COUNTIF(AU$6:AU1042,"&gt;0")+1,0)</f>
        <v>0</v>
      </c>
    </row>
    <row r="1044" spans="40:47">
      <c r="AN1044" s="15">
        <v>29</v>
      </c>
      <c r="AO1044" s="15">
        <v>3</v>
      </c>
      <c r="AP1044" s="15">
        <v>7</v>
      </c>
      <c r="AQ1044" s="17">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15">
        <f ca="1">COUNTIF(INDIRECT("H"&amp;(ROW()+12*(($AN1044-1)*3+$AO1044)-ROW())/12+5):INDIRECT("S"&amp;(ROW()+12*(($AN1044-1)*3+$AO1044)-ROW())/12+5),AQ1044)</f>
        <v>0</v>
      </c>
      <c r="AS1044" s="17">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15">
        <f ca="1">COUNTIF(INDIRECT("U"&amp;(ROW()+12*(($AN1044-1)*3+$AO1044)-ROW())/12+5):INDIRECT("AF"&amp;(ROW()+12*(($AN1044-1)*3+$AO1044)-ROW())/12+5),AS1044)</f>
        <v>0</v>
      </c>
      <c r="AU1044" s="15">
        <f ca="1">IF(AND(AQ1044+AS1044&gt;0,AR1044+AT1044&gt;0),COUNTIF(AU$6:AU1043,"&gt;0")+1,0)</f>
        <v>0</v>
      </c>
    </row>
    <row r="1045" spans="40:47">
      <c r="AN1045" s="15">
        <v>29</v>
      </c>
      <c r="AO1045" s="15">
        <v>3</v>
      </c>
      <c r="AP1045" s="15">
        <v>8</v>
      </c>
      <c r="AQ1045" s="17">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15">
        <f ca="1">COUNTIF(INDIRECT("H"&amp;(ROW()+12*(($AN1045-1)*3+$AO1045)-ROW())/12+5):INDIRECT("S"&amp;(ROW()+12*(($AN1045-1)*3+$AO1045)-ROW())/12+5),AQ1045)</f>
        <v>0</v>
      </c>
      <c r="AS1045" s="17">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15">
        <f ca="1">COUNTIF(INDIRECT("U"&amp;(ROW()+12*(($AN1045-1)*3+$AO1045)-ROW())/12+5):INDIRECT("AF"&amp;(ROW()+12*(($AN1045-1)*3+$AO1045)-ROW())/12+5),AS1045)</f>
        <v>0</v>
      </c>
      <c r="AU1045" s="15">
        <f ca="1">IF(AND(AQ1045+AS1045&gt;0,AR1045+AT1045&gt;0),COUNTIF(AU$6:AU1044,"&gt;0")+1,0)</f>
        <v>0</v>
      </c>
    </row>
    <row r="1046" spans="40:47">
      <c r="AN1046" s="15">
        <v>29</v>
      </c>
      <c r="AO1046" s="15">
        <v>3</v>
      </c>
      <c r="AP1046" s="15">
        <v>9</v>
      </c>
      <c r="AQ1046" s="17">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15">
        <f ca="1">COUNTIF(INDIRECT("H"&amp;(ROW()+12*(($AN1046-1)*3+$AO1046)-ROW())/12+5):INDIRECT("S"&amp;(ROW()+12*(($AN1046-1)*3+$AO1046)-ROW())/12+5),AQ1046)</f>
        <v>0</v>
      </c>
      <c r="AS1046" s="17">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15">
        <f ca="1">COUNTIF(INDIRECT("U"&amp;(ROW()+12*(($AN1046-1)*3+$AO1046)-ROW())/12+5):INDIRECT("AF"&amp;(ROW()+12*(($AN1046-1)*3+$AO1046)-ROW())/12+5),AS1046)</f>
        <v>0</v>
      </c>
      <c r="AU1046" s="15">
        <f ca="1">IF(AND(AQ1046+AS1046&gt;0,AR1046+AT1046&gt;0),COUNTIF(AU$6:AU1045,"&gt;0")+1,0)</f>
        <v>0</v>
      </c>
    </row>
    <row r="1047" spans="40:47">
      <c r="AN1047" s="15">
        <v>29</v>
      </c>
      <c r="AO1047" s="15">
        <v>3</v>
      </c>
      <c r="AP1047" s="15">
        <v>10</v>
      </c>
      <c r="AQ1047" s="17">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15">
        <f ca="1">COUNTIF(INDIRECT("H"&amp;(ROW()+12*(($AN1047-1)*3+$AO1047)-ROW())/12+5):INDIRECT("S"&amp;(ROW()+12*(($AN1047-1)*3+$AO1047)-ROW())/12+5),AQ1047)</f>
        <v>0</v>
      </c>
      <c r="AS1047" s="17">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15">
        <f ca="1">COUNTIF(INDIRECT("U"&amp;(ROW()+12*(($AN1047-1)*3+$AO1047)-ROW())/12+5):INDIRECT("AF"&amp;(ROW()+12*(($AN1047-1)*3+$AO1047)-ROW())/12+5),AS1047)</f>
        <v>0</v>
      </c>
      <c r="AU1047" s="15">
        <f ca="1">IF(AND(AQ1047+AS1047&gt;0,AR1047+AT1047&gt;0),COUNTIF(AU$6:AU1046,"&gt;0")+1,0)</f>
        <v>0</v>
      </c>
    </row>
    <row r="1048" spans="40:47">
      <c r="AN1048" s="15">
        <v>29</v>
      </c>
      <c r="AO1048" s="15">
        <v>3</v>
      </c>
      <c r="AP1048" s="15">
        <v>11</v>
      </c>
      <c r="AQ1048" s="17">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15">
        <f ca="1">COUNTIF(INDIRECT("H"&amp;(ROW()+12*(($AN1048-1)*3+$AO1048)-ROW())/12+5):INDIRECT("S"&amp;(ROW()+12*(($AN1048-1)*3+$AO1048)-ROW())/12+5),AQ1048)</f>
        <v>0</v>
      </c>
      <c r="AS1048" s="17">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15">
        <f ca="1">COUNTIF(INDIRECT("U"&amp;(ROW()+12*(($AN1048-1)*3+$AO1048)-ROW())/12+5):INDIRECT("AF"&amp;(ROW()+12*(($AN1048-1)*3+$AO1048)-ROW())/12+5),AS1048)</f>
        <v>0</v>
      </c>
      <c r="AU1048" s="15">
        <f ca="1">IF(AND(AQ1048+AS1048&gt;0,AR1048+AT1048&gt;0),COUNTIF(AU$6:AU1047,"&gt;0")+1,0)</f>
        <v>0</v>
      </c>
    </row>
    <row r="1049" spans="40:47">
      <c r="AN1049" s="306">
        <v>29</v>
      </c>
      <c r="AO1049" s="306">
        <v>3</v>
      </c>
      <c r="AP1049" s="306">
        <v>12</v>
      </c>
      <c r="AQ1049" s="313">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306">
        <f ca="1">COUNTIF(INDIRECT("H"&amp;(ROW()+12*(($AN1049-1)*3+$AO1049)-ROW())/12+5):INDIRECT("S"&amp;(ROW()+12*(($AN1049-1)*3+$AO1049)-ROW())/12+5),AQ1049)</f>
        <v>0</v>
      </c>
      <c r="AS1049" s="313">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306">
        <f ca="1">COUNTIF(INDIRECT("U"&amp;(ROW()+12*(($AN1049-1)*3+$AO1049)-ROW())/12+5):INDIRECT("AF"&amp;(ROW()+12*(($AN1049-1)*3+$AO1049)-ROW())/12+5),AS1049)</f>
        <v>0</v>
      </c>
      <c r="AU1049" s="15">
        <f ca="1">IF(AND(AQ1049+AS1049&gt;0,AR1049+AT1049&gt;0),COUNTIF(AU$6:AU1048,"&gt;0")+1,0)</f>
        <v>0</v>
      </c>
    </row>
    <row r="1050" spans="40:47">
      <c r="AN1050" s="15">
        <v>30</v>
      </c>
      <c r="AO1050" s="15">
        <v>1</v>
      </c>
      <c r="AP1050" s="15">
        <v>1</v>
      </c>
      <c r="AQ1050" s="17">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15">
        <f ca="1">COUNTIF(INDIRECT("H"&amp;(ROW()+12*(($AN1050-1)*3+$AO1050)-ROW())/12+5):INDIRECT("S"&amp;(ROW()+12*(($AN1050-1)*3+$AO1050)-ROW())/12+5),AQ1050)</f>
        <v>0</v>
      </c>
      <c r="AS1050" s="17">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15">
        <f ca="1">COUNTIF(INDIRECT("U"&amp;(ROW()+12*(($AN1050-1)*3+$AO1050)-ROW())/12+5):INDIRECT("AF"&amp;(ROW()+12*(($AN1050-1)*3+$AO1050)-ROW())/12+5),AS1050)</f>
        <v>0</v>
      </c>
      <c r="AU1050" s="15">
        <f ca="1">IF(AND(AQ1050+AS1050&gt;0,AR1050+AT1050&gt;0),COUNTIF(AU$6:AU1049,"&gt;0")+1,0)</f>
        <v>0</v>
      </c>
    </row>
    <row r="1051" spans="40:47">
      <c r="AN1051" s="15">
        <v>30</v>
      </c>
      <c r="AO1051" s="15">
        <v>1</v>
      </c>
      <c r="AP1051" s="15">
        <v>2</v>
      </c>
      <c r="AQ1051" s="17">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15">
        <f ca="1">COUNTIF(INDIRECT("H"&amp;(ROW()+12*(($AN1051-1)*3+$AO1051)-ROW())/12+5):INDIRECT("S"&amp;(ROW()+12*(($AN1051-1)*3+$AO1051)-ROW())/12+5),AQ1051)</f>
        <v>0</v>
      </c>
      <c r="AS1051" s="17">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15">
        <f ca="1">COUNTIF(INDIRECT("U"&amp;(ROW()+12*(($AN1051-1)*3+$AO1051)-ROW())/12+5):INDIRECT("AF"&amp;(ROW()+12*(($AN1051-1)*3+$AO1051)-ROW())/12+5),AS1051)</f>
        <v>0</v>
      </c>
      <c r="AU1051" s="15">
        <f ca="1">IF(AND(AQ1051+AS1051&gt;0,AR1051+AT1051&gt;0),COUNTIF(AU$6:AU1050,"&gt;0")+1,0)</f>
        <v>0</v>
      </c>
    </row>
    <row r="1052" spans="40:47">
      <c r="AN1052" s="15">
        <v>30</v>
      </c>
      <c r="AO1052" s="15">
        <v>1</v>
      </c>
      <c r="AP1052" s="15">
        <v>3</v>
      </c>
      <c r="AQ1052" s="17">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15">
        <f ca="1">COUNTIF(INDIRECT("H"&amp;(ROW()+12*(($AN1052-1)*3+$AO1052)-ROW())/12+5):INDIRECT("S"&amp;(ROW()+12*(($AN1052-1)*3+$AO1052)-ROW())/12+5),AQ1052)</f>
        <v>0</v>
      </c>
      <c r="AS1052" s="17">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15">
        <f ca="1">COUNTIF(INDIRECT("U"&amp;(ROW()+12*(($AN1052-1)*3+$AO1052)-ROW())/12+5):INDIRECT("AF"&amp;(ROW()+12*(($AN1052-1)*3+$AO1052)-ROW())/12+5),AS1052)</f>
        <v>0</v>
      </c>
      <c r="AU1052" s="15">
        <f ca="1">IF(AND(AQ1052+AS1052&gt;0,AR1052+AT1052&gt;0),COUNTIF(AU$6:AU1051,"&gt;0")+1,0)</f>
        <v>0</v>
      </c>
    </row>
    <row r="1053" spans="40:47">
      <c r="AN1053" s="15">
        <v>30</v>
      </c>
      <c r="AO1053" s="15">
        <v>1</v>
      </c>
      <c r="AP1053" s="15">
        <v>4</v>
      </c>
      <c r="AQ1053" s="17">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15">
        <f ca="1">COUNTIF(INDIRECT("H"&amp;(ROW()+12*(($AN1053-1)*3+$AO1053)-ROW())/12+5):INDIRECT("S"&amp;(ROW()+12*(($AN1053-1)*3+$AO1053)-ROW())/12+5),AQ1053)</f>
        <v>0</v>
      </c>
      <c r="AS1053" s="17">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15">
        <f ca="1">COUNTIF(INDIRECT("U"&amp;(ROW()+12*(($AN1053-1)*3+$AO1053)-ROW())/12+5):INDIRECT("AF"&amp;(ROW()+12*(($AN1053-1)*3+$AO1053)-ROW())/12+5),AS1053)</f>
        <v>0</v>
      </c>
      <c r="AU1053" s="15">
        <f ca="1">IF(AND(AQ1053+AS1053&gt;0,AR1053+AT1053&gt;0),COUNTIF(AU$6:AU1052,"&gt;0")+1,0)</f>
        <v>0</v>
      </c>
    </row>
    <row r="1054" spans="40:47">
      <c r="AN1054" s="15">
        <v>30</v>
      </c>
      <c r="AO1054" s="15">
        <v>1</v>
      </c>
      <c r="AP1054" s="15">
        <v>5</v>
      </c>
      <c r="AQ1054" s="17">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15">
        <f ca="1">COUNTIF(INDIRECT("H"&amp;(ROW()+12*(($AN1054-1)*3+$AO1054)-ROW())/12+5):INDIRECT("S"&amp;(ROW()+12*(($AN1054-1)*3+$AO1054)-ROW())/12+5),AQ1054)</f>
        <v>0</v>
      </c>
      <c r="AS1054" s="17">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15">
        <f ca="1">COUNTIF(INDIRECT("U"&amp;(ROW()+12*(($AN1054-1)*3+$AO1054)-ROW())/12+5):INDIRECT("AF"&amp;(ROW()+12*(($AN1054-1)*3+$AO1054)-ROW())/12+5),AS1054)</f>
        <v>0</v>
      </c>
      <c r="AU1054" s="15">
        <f ca="1">IF(AND(AQ1054+AS1054&gt;0,AR1054+AT1054&gt;0),COUNTIF(AU$6:AU1053,"&gt;0")+1,0)</f>
        <v>0</v>
      </c>
    </row>
    <row r="1055" spans="40:47">
      <c r="AN1055" s="15">
        <v>30</v>
      </c>
      <c r="AO1055" s="15">
        <v>1</v>
      </c>
      <c r="AP1055" s="15">
        <v>6</v>
      </c>
      <c r="AQ1055" s="17">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15">
        <f ca="1">COUNTIF(INDIRECT("H"&amp;(ROW()+12*(($AN1055-1)*3+$AO1055)-ROW())/12+5):INDIRECT("S"&amp;(ROW()+12*(($AN1055-1)*3+$AO1055)-ROW())/12+5),AQ1055)</f>
        <v>0</v>
      </c>
      <c r="AS1055" s="17">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15">
        <f ca="1">COUNTIF(INDIRECT("U"&amp;(ROW()+12*(($AN1055-1)*3+$AO1055)-ROW())/12+5):INDIRECT("AF"&amp;(ROW()+12*(($AN1055-1)*3+$AO1055)-ROW())/12+5),AS1055)</f>
        <v>0</v>
      </c>
      <c r="AU1055" s="15">
        <f ca="1">IF(AND(AQ1055+AS1055&gt;0,AR1055+AT1055&gt;0),COUNTIF(AU$6:AU1054,"&gt;0")+1,0)</f>
        <v>0</v>
      </c>
    </row>
    <row r="1056" spans="40:47">
      <c r="AN1056" s="15">
        <v>30</v>
      </c>
      <c r="AO1056" s="15">
        <v>1</v>
      </c>
      <c r="AP1056" s="15">
        <v>7</v>
      </c>
      <c r="AQ1056" s="17">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15">
        <f ca="1">COUNTIF(INDIRECT("H"&amp;(ROW()+12*(($AN1056-1)*3+$AO1056)-ROW())/12+5):INDIRECT("S"&amp;(ROW()+12*(($AN1056-1)*3+$AO1056)-ROW())/12+5),AQ1056)</f>
        <v>0</v>
      </c>
      <c r="AS1056" s="17">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15">
        <f ca="1">COUNTIF(INDIRECT("U"&amp;(ROW()+12*(($AN1056-1)*3+$AO1056)-ROW())/12+5):INDIRECT("AF"&amp;(ROW()+12*(($AN1056-1)*3+$AO1056)-ROW())/12+5),AS1056)</f>
        <v>0</v>
      </c>
      <c r="AU1056" s="15">
        <f ca="1">IF(AND(AQ1056+AS1056&gt;0,AR1056+AT1056&gt;0),COUNTIF(AU$6:AU1055,"&gt;0")+1,0)</f>
        <v>0</v>
      </c>
    </row>
    <row r="1057" spans="40:47">
      <c r="AN1057" s="15">
        <v>30</v>
      </c>
      <c r="AO1057" s="15">
        <v>1</v>
      </c>
      <c r="AP1057" s="15">
        <v>8</v>
      </c>
      <c r="AQ1057" s="17">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15">
        <f ca="1">COUNTIF(INDIRECT("H"&amp;(ROW()+12*(($AN1057-1)*3+$AO1057)-ROW())/12+5):INDIRECT("S"&amp;(ROW()+12*(($AN1057-1)*3+$AO1057)-ROW())/12+5),AQ1057)</f>
        <v>0</v>
      </c>
      <c r="AS1057" s="17">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15">
        <f ca="1">COUNTIF(INDIRECT("U"&amp;(ROW()+12*(($AN1057-1)*3+$AO1057)-ROW())/12+5):INDIRECT("AF"&amp;(ROW()+12*(($AN1057-1)*3+$AO1057)-ROW())/12+5),AS1057)</f>
        <v>0</v>
      </c>
      <c r="AU1057" s="15">
        <f ca="1">IF(AND(AQ1057+AS1057&gt;0,AR1057+AT1057&gt;0),COUNTIF(AU$6:AU1056,"&gt;0")+1,0)</f>
        <v>0</v>
      </c>
    </row>
    <row r="1058" spans="40:47">
      <c r="AN1058" s="15">
        <v>30</v>
      </c>
      <c r="AO1058" s="15">
        <v>1</v>
      </c>
      <c r="AP1058" s="15">
        <v>9</v>
      </c>
      <c r="AQ1058" s="17">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15">
        <f ca="1">COUNTIF(INDIRECT("H"&amp;(ROW()+12*(($AN1058-1)*3+$AO1058)-ROW())/12+5):INDIRECT("S"&amp;(ROW()+12*(($AN1058-1)*3+$AO1058)-ROW())/12+5),AQ1058)</f>
        <v>0</v>
      </c>
      <c r="AS1058" s="17">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15">
        <f ca="1">COUNTIF(INDIRECT("U"&amp;(ROW()+12*(($AN1058-1)*3+$AO1058)-ROW())/12+5):INDIRECT("AF"&amp;(ROW()+12*(($AN1058-1)*3+$AO1058)-ROW())/12+5),AS1058)</f>
        <v>0</v>
      </c>
      <c r="AU1058" s="15">
        <f ca="1">IF(AND(AQ1058+AS1058&gt;0,AR1058+AT1058&gt;0),COUNTIF(AU$6:AU1057,"&gt;0")+1,0)</f>
        <v>0</v>
      </c>
    </row>
    <row r="1059" spans="40:47">
      <c r="AN1059" s="15">
        <v>30</v>
      </c>
      <c r="AO1059" s="15">
        <v>1</v>
      </c>
      <c r="AP1059" s="15">
        <v>10</v>
      </c>
      <c r="AQ1059" s="17">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15">
        <f ca="1">COUNTIF(INDIRECT("H"&amp;(ROW()+12*(($AN1059-1)*3+$AO1059)-ROW())/12+5):INDIRECT("S"&amp;(ROW()+12*(($AN1059-1)*3+$AO1059)-ROW())/12+5),AQ1059)</f>
        <v>0</v>
      </c>
      <c r="AS1059" s="17">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15">
        <f ca="1">COUNTIF(INDIRECT("U"&amp;(ROW()+12*(($AN1059-1)*3+$AO1059)-ROW())/12+5):INDIRECT("AF"&amp;(ROW()+12*(($AN1059-1)*3+$AO1059)-ROW())/12+5),AS1059)</f>
        <v>0</v>
      </c>
      <c r="AU1059" s="15">
        <f ca="1">IF(AND(AQ1059+AS1059&gt;0,AR1059+AT1059&gt;0),COUNTIF(AU$6:AU1058,"&gt;0")+1,0)</f>
        <v>0</v>
      </c>
    </row>
    <row r="1060" spans="40:47">
      <c r="AN1060" s="15">
        <v>30</v>
      </c>
      <c r="AO1060" s="15">
        <v>1</v>
      </c>
      <c r="AP1060" s="15">
        <v>11</v>
      </c>
      <c r="AQ1060" s="17">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15">
        <f ca="1">COUNTIF(INDIRECT("H"&amp;(ROW()+12*(($AN1060-1)*3+$AO1060)-ROW())/12+5):INDIRECT("S"&amp;(ROW()+12*(($AN1060-1)*3+$AO1060)-ROW())/12+5),AQ1060)</f>
        <v>0</v>
      </c>
      <c r="AS1060" s="17">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15">
        <f ca="1">COUNTIF(INDIRECT("U"&amp;(ROW()+12*(($AN1060-1)*3+$AO1060)-ROW())/12+5):INDIRECT("AF"&amp;(ROW()+12*(($AN1060-1)*3+$AO1060)-ROW())/12+5),AS1060)</f>
        <v>0</v>
      </c>
      <c r="AU1060" s="15">
        <f ca="1">IF(AND(AQ1060+AS1060&gt;0,AR1060+AT1060&gt;0),COUNTIF(AU$6:AU1059,"&gt;0")+1,0)</f>
        <v>0</v>
      </c>
    </row>
    <row r="1061" spans="40:47">
      <c r="AN1061" s="15">
        <v>30</v>
      </c>
      <c r="AO1061" s="15">
        <v>1</v>
      </c>
      <c r="AP1061" s="15">
        <v>12</v>
      </c>
      <c r="AQ1061" s="17">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15">
        <f ca="1">COUNTIF(INDIRECT("H"&amp;(ROW()+12*(($AN1061-1)*3+$AO1061)-ROW())/12+5):INDIRECT("S"&amp;(ROW()+12*(($AN1061-1)*3+$AO1061)-ROW())/12+5),AQ1061)</f>
        <v>0</v>
      </c>
      <c r="AS1061" s="17">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15">
        <f ca="1">COUNTIF(INDIRECT("U"&amp;(ROW()+12*(($AN1061-1)*3+$AO1061)-ROW())/12+5):INDIRECT("AF"&amp;(ROW()+12*(($AN1061-1)*3+$AO1061)-ROW())/12+5),AS1061)</f>
        <v>0</v>
      </c>
      <c r="AU1061" s="15">
        <f ca="1">IF(AND(AQ1061+AS1061&gt;0,AR1061+AT1061&gt;0),COUNTIF(AU$6:AU1060,"&gt;0")+1,0)</f>
        <v>0</v>
      </c>
    </row>
    <row r="1062" spans="40:47">
      <c r="AN1062" s="15">
        <v>30</v>
      </c>
      <c r="AO1062" s="15">
        <v>2</v>
      </c>
      <c r="AP1062" s="15">
        <v>1</v>
      </c>
      <c r="AQ1062" s="17">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15">
        <f ca="1">COUNTIF(INDIRECT("H"&amp;(ROW()+12*(($AN1062-1)*3+$AO1062)-ROW())/12+5):INDIRECT("S"&amp;(ROW()+12*(($AN1062-1)*3+$AO1062)-ROW())/12+5),AQ1062)</f>
        <v>0</v>
      </c>
      <c r="AS1062" s="17">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15">
        <f ca="1">COUNTIF(INDIRECT("U"&amp;(ROW()+12*(($AN1062-1)*3+$AO1062)-ROW())/12+5):INDIRECT("AF"&amp;(ROW()+12*(($AN1062-1)*3+$AO1062)-ROW())/12+5),AS1062)</f>
        <v>0</v>
      </c>
      <c r="AU1062" s="15">
        <f ca="1">IF(AND(AQ1062+AS1062&gt;0,AR1062+AT1062&gt;0),COUNTIF(AU$6:AU1061,"&gt;0")+1,0)</f>
        <v>0</v>
      </c>
    </row>
    <row r="1063" spans="40:47">
      <c r="AN1063" s="15">
        <v>30</v>
      </c>
      <c r="AO1063" s="15">
        <v>2</v>
      </c>
      <c r="AP1063" s="15">
        <v>2</v>
      </c>
      <c r="AQ1063" s="17">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15">
        <f ca="1">COUNTIF(INDIRECT("H"&amp;(ROW()+12*(($AN1063-1)*3+$AO1063)-ROW())/12+5):INDIRECT("S"&amp;(ROW()+12*(($AN1063-1)*3+$AO1063)-ROW())/12+5),AQ1063)</f>
        <v>0</v>
      </c>
      <c r="AS1063" s="17">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15">
        <f ca="1">COUNTIF(INDIRECT("U"&amp;(ROW()+12*(($AN1063-1)*3+$AO1063)-ROW())/12+5):INDIRECT("AF"&amp;(ROW()+12*(($AN1063-1)*3+$AO1063)-ROW())/12+5),AS1063)</f>
        <v>0</v>
      </c>
      <c r="AU1063" s="15">
        <f ca="1">IF(AND(AQ1063+AS1063&gt;0,AR1063+AT1063&gt;0),COUNTIF(AU$6:AU1062,"&gt;0")+1,0)</f>
        <v>0</v>
      </c>
    </row>
    <row r="1064" spans="40:47">
      <c r="AN1064" s="15">
        <v>30</v>
      </c>
      <c r="AO1064" s="15">
        <v>2</v>
      </c>
      <c r="AP1064" s="15">
        <v>3</v>
      </c>
      <c r="AQ1064" s="17">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15">
        <f ca="1">COUNTIF(INDIRECT("H"&amp;(ROW()+12*(($AN1064-1)*3+$AO1064)-ROW())/12+5):INDIRECT("S"&amp;(ROW()+12*(($AN1064-1)*3+$AO1064)-ROW())/12+5),AQ1064)</f>
        <v>0</v>
      </c>
      <c r="AS1064" s="17">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15">
        <f ca="1">COUNTIF(INDIRECT("U"&amp;(ROW()+12*(($AN1064-1)*3+$AO1064)-ROW())/12+5):INDIRECT("AF"&amp;(ROW()+12*(($AN1064-1)*3+$AO1064)-ROW())/12+5),AS1064)</f>
        <v>0</v>
      </c>
      <c r="AU1064" s="15">
        <f ca="1">IF(AND(AQ1064+AS1064&gt;0,AR1064+AT1064&gt;0),COUNTIF(AU$6:AU1063,"&gt;0")+1,0)</f>
        <v>0</v>
      </c>
    </row>
    <row r="1065" spans="40:47">
      <c r="AN1065" s="15">
        <v>30</v>
      </c>
      <c r="AO1065" s="15">
        <v>2</v>
      </c>
      <c r="AP1065" s="15">
        <v>4</v>
      </c>
      <c r="AQ1065" s="17">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15">
        <f ca="1">COUNTIF(INDIRECT("H"&amp;(ROW()+12*(($AN1065-1)*3+$AO1065)-ROW())/12+5):INDIRECT("S"&amp;(ROW()+12*(($AN1065-1)*3+$AO1065)-ROW())/12+5),AQ1065)</f>
        <v>0</v>
      </c>
      <c r="AS1065" s="17">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15">
        <f ca="1">COUNTIF(INDIRECT("U"&amp;(ROW()+12*(($AN1065-1)*3+$AO1065)-ROW())/12+5):INDIRECT("AF"&amp;(ROW()+12*(($AN1065-1)*3+$AO1065)-ROW())/12+5),AS1065)</f>
        <v>0</v>
      </c>
      <c r="AU1065" s="15">
        <f ca="1">IF(AND(AQ1065+AS1065&gt;0,AR1065+AT1065&gt;0),COUNTIF(AU$6:AU1064,"&gt;0")+1,0)</f>
        <v>0</v>
      </c>
    </row>
    <row r="1066" spans="40:47">
      <c r="AN1066" s="15">
        <v>30</v>
      </c>
      <c r="AO1066" s="15">
        <v>2</v>
      </c>
      <c r="AP1066" s="15">
        <v>5</v>
      </c>
      <c r="AQ1066" s="17">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15">
        <f ca="1">COUNTIF(INDIRECT("H"&amp;(ROW()+12*(($AN1066-1)*3+$AO1066)-ROW())/12+5):INDIRECT("S"&amp;(ROW()+12*(($AN1066-1)*3+$AO1066)-ROW())/12+5),AQ1066)</f>
        <v>0</v>
      </c>
      <c r="AS1066" s="17">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15">
        <f ca="1">COUNTIF(INDIRECT("U"&amp;(ROW()+12*(($AN1066-1)*3+$AO1066)-ROW())/12+5):INDIRECT("AF"&amp;(ROW()+12*(($AN1066-1)*3+$AO1066)-ROW())/12+5),AS1066)</f>
        <v>0</v>
      </c>
      <c r="AU1066" s="15">
        <f ca="1">IF(AND(AQ1066+AS1066&gt;0,AR1066+AT1066&gt;0),COUNTIF(AU$6:AU1065,"&gt;0")+1,0)</f>
        <v>0</v>
      </c>
    </row>
    <row r="1067" spans="40:47">
      <c r="AN1067" s="15">
        <v>30</v>
      </c>
      <c r="AO1067" s="15">
        <v>2</v>
      </c>
      <c r="AP1067" s="15">
        <v>6</v>
      </c>
      <c r="AQ1067" s="17">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15">
        <f ca="1">COUNTIF(INDIRECT("H"&amp;(ROW()+12*(($AN1067-1)*3+$AO1067)-ROW())/12+5):INDIRECT("S"&amp;(ROW()+12*(($AN1067-1)*3+$AO1067)-ROW())/12+5),AQ1067)</f>
        <v>0</v>
      </c>
      <c r="AS1067" s="17">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15">
        <f ca="1">COUNTIF(INDIRECT("U"&amp;(ROW()+12*(($AN1067-1)*3+$AO1067)-ROW())/12+5):INDIRECT("AF"&amp;(ROW()+12*(($AN1067-1)*3+$AO1067)-ROW())/12+5),AS1067)</f>
        <v>0</v>
      </c>
      <c r="AU1067" s="15">
        <f ca="1">IF(AND(AQ1067+AS1067&gt;0,AR1067+AT1067&gt;0),COUNTIF(AU$6:AU1066,"&gt;0")+1,0)</f>
        <v>0</v>
      </c>
    </row>
    <row r="1068" spans="40:47">
      <c r="AN1068" s="15">
        <v>30</v>
      </c>
      <c r="AO1068" s="15">
        <v>2</v>
      </c>
      <c r="AP1068" s="15">
        <v>7</v>
      </c>
      <c r="AQ1068" s="17">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15">
        <f ca="1">COUNTIF(INDIRECT("H"&amp;(ROW()+12*(($AN1068-1)*3+$AO1068)-ROW())/12+5):INDIRECT("S"&amp;(ROW()+12*(($AN1068-1)*3+$AO1068)-ROW())/12+5),AQ1068)</f>
        <v>0</v>
      </c>
      <c r="AS1068" s="17">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15">
        <f ca="1">COUNTIF(INDIRECT("U"&amp;(ROW()+12*(($AN1068-1)*3+$AO1068)-ROW())/12+5):INDIRECT("AF"&amp;(ROW()+12*(($AN1068-1)*3+$AO1068)-ROW())/12+5),AS1068)</f>
        <v>0</v>
      </c>
      <c r="AU1068" s="15">
        <f ca="1">IF(AND(AQ1068+AS1068&gt;0,AR1068+AT1068&gt;0),COUNTIF(AU$6:AU1067,"&gt;0")+1,0)</f>
        <v>0</v>
      </c>
    </row>
    <row r="1069" spans="40:47">
      <c r="AN1069" s="15">
        <v>30</v>
      </c>
      <c r="AO1069" s="15">
        <v>2</v>
      </c>
      <c r="AP1069" s="15">
        <v>8</v>
      </c>
      <c r="AQ1069" s="17">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15">
        <f ca="1">COUNTIF(INDIRECT("H"&amp;(ROW()+12*(($AN1069-1)*3+$AO1069)-ROW())/12+5):INDIRECT("S"&amp;(ROW()+12*(($AN1069-1)*3+$AO1069)-ROW())/12+5),AQ1069)</f>
        <v>0</v>
      </c>
      <c r="AS1069" s="17">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15">
        <f ca="1">COUNTIF(INDIRECT("U"&amp;(ROW()+12*(($AN1069-1)*3+$AO1069)-ROW())/12+5):INDIRECT("AF"&amp;(ROW()+12*(($AN1069-1)*3+$AO1069)-ROW())/12+5),AS1069)</f>
        <v>0</v>
      </c>
      <c r="AU1069" s="15">
        <f ca="1">IF(AND(AQ1069+AS1069&gt;0,AR1069+AT1069&gt;0),COUNTIF(AU$6:AU1068,"&gt;0")+1,0)</f>
        <v>0</v>
      </c>
    </row>
    <row r="1070" spans="40:47">
      <c r="AN1070" s="15">
        <v>30</v>
      </c>
      <c r="AO1070" s="15">
        <v>2</v>
      </c>
      <c r="AP1070" s="15">
        <v>9</v>
      </c>
      <c r="AQ1070" s="17">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15">
        <f ca="1">COUNTIF(INDIRECT("H"&amp;(ROW()+12*(($AN1070-1)*3+$AO1070)-ROW())/12+5):INDIRECT("S"&amp;(ROW()+12*(($AN1070-1)*3+$AO1070)-ROW())/12+5),AQ1070)</f>
        <v>0</v>
      </c>
      <c r="AS1070" s="17">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15">
        <f ca="1">COUNTIF(INDIRECT("U"&amp;(ROW()+12*(($AN1070-1)*3+$AO1070)-ROW())/12+5):INDIRECT("AF"&amp;(ROW()+12*(($AN1070-1)*3+$AO1070)-ROW())/12+5),AS1070)</f>
        <v>0</v>
      </c>
      <c r="AU1070" s="15">
        <f ca="1">IF(AND(AQ1070+AS1070&gt;0,AR1070+AT1070&gt;0),COUNTIF(AU$6:AU1069,"&gt;0")+1,0)</f>
        <v>0</v>
      </c>
    </row>
    <row r="1071" spans="40:47">
      <c r="AN1071" s="15">
        <v>30</v>
      </c>
      <c r="AO1071" s="15">
        <v>2</v>
      </c>
      <c r="AP1071" s="15">
        <v>10</v>
      </c>
      <c r="AQ1071" s="17">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15">
        <f ca="1">COUNTIF(INDIRECT("H"&amp;(ROW()+12*(($AN1071-1)*3+$AO1071)-ROW())/12+5):INDIRECT("S"&amp;(ROW()+12*(($AN1071-1)*3+$AO1071)-ROW())/12+5),AQ1071)</f>
        <v>0</v>
      </c>
      <c r="AS1071" s="17">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15">
        <f ca="1">COUNTIF(INDIRECT("U"&amp;(ROW()+12*(($AN1071-1)*3+$AO1071)-ROW())/12+5):INDIRECT("AF"&amp;(ROW()+12*(($AN1071-1)*3+$AO1071)-ROW())/12+5),AS1071)</f>
        <v>0</v>
      </c>
      <c r="AU1071" s="15">
        <f ca="1">IF(AND(AQ1071+AS1071&gt;0,AR1071+AT1071&gt;0),COUNTIF(AU$6:AU1070,"&gt;0")+1,0)</f>
        <v>0</v>
      </c>
    </row>
    <row r="1072" spans="40:47">
      <c r="AN1072" s="15">
        <v>30</v>
      </c>
      <c r="AO1072" s="15">
        <v>2</v>
      </c>
      <c r="AP1072" s="15">
        <v>11</v>
      </c>
      <c r="AQ1072" s="17">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15">
        <f ca="1">COUNTIF(INDIRECT("H"&amp;(ROW()+12*(($AN1072-1)*3+$AO1072)-ROW())/12+5):INDIRECT("S"&amp;(ROW()+12*(($AN1072-1)*3+$AO1072)-ROW())/12+5),AQ1072)</f>
        <v>0</v>
      </c>
      <c r="AS1072" s="17">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15">
        <f ca="1">COUNTIF(INDIRECT("U"&amp;(ROW()+12*(($AN1072-1)*3+$AO1072)-ROW())/12+5):INDIRECT("AF"&amp;(ROW()+12*(($AN1072-1)*3+$AO1072)-ROW())/12+5),AS1072)</f>
        <v>0</v>
      </c>
      <c r="AU1072" s="15">
        <f ca="1">IF(AND(AQ1072+AS1072&gt;0,AR1072+AT1072&gt;0),COUNTIF(AU$6:AU1071,"&gt;0")+1,0)</f>
        <v>0</v>
      </c>
    </row>
    <row r="1073" spans="40:47">
      <c r="AN1073" s="15">
        <v>30</v>
      </c>
      <c r="AO1073" s="15">
        <v>2</v>
      </c>
      <c r="AP1073" s="15">
        <v>12</v>
      </c>
      <c r="AQ1073" s="17">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15">
        <f ca="1">COUNTIF(INDIRECT("H"&amp;(ROW()+12*(($AN1073-1)*3+$AO1073)-ROW())/12+5):INDIRECT("S"&amp;(ROW()+12*(($AN1073-1)*3+$AO1073)-ROW())/12+5),AQ1073)</f>
        <v>0</v>
      </c>
      <c r="AS1073" s="17">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15">
        <f ca="1">COUNTIF(INDIRECT("U"&amp;(ROW()+12*(($AN1073-1)*3+$AO1073)-ROW())/12+5):INDIRECT("AF"&amp;(ROW()+12*(($AN1073-1)*3+$AO1073)-ROW())/12+5),AS1073)</f>
        <v>0</v>
      </c>
      <c r="AU1073" s="15">
        <f ca="1">IF(AND(AQ1073+AS1073&gt;0,AR1073+AT1073&gt;0),COUNTIF(AU$6:AU1072,"&gt;0")+1,0)</f>
        <v>0</v>
      </c>
    </row>
    <row r="1074" spans="40:47">
      <c r="AN1074" s="15">
        <v>30</v>
      </c>
      <c r="AO1074" s="15">
        <v>3</v>
      </c>
      <c r="AP1074" s="15">
        <v>1</v>
      </c>
      <c r="AQ1074" s="17">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15">
        <f ca="1">COUNTIF(INDIRECT("H"&amp;(ROW()+12*(($AN1074-1)*3+$AO1074)-ROW())/12+5):INDIRECT("S"&amp;(ROW()+12*(($AN1074-1)*3+$AO1074)-ROW())/12+5),AQ1074)</f>
        <v>0</v>
      </c>
      <c r="AS1074" s="17">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15">
        <f ca="1">COUNTIF(INDIRECT("U"&amp;(ROW()+12*(($AN1074-1)*3+$AO1074)-ROW())/12+5):INDIRECT("AF"&amp;(ROW()+12*(($AN1074-1)*3+$AO1074)-ROW())/12+5),AS1074)</f>
        <v>0</v>
      </c>
      <c r="AU1074" s="15">
        <f ca="1">IF(AND(AQ1074+AS1074&gt;0,AR1074+AT1074&gt;0),COUNTIF(AU$6:AU1073,"&gt;0")+1,0)</f>
        <v>0</v>
      </c>
    </row>
    <row r="1075" spans="40:47">
      <c r="AN1075" s="15">
        <v>30</v>
      </c>
      <c r="AO1075" s="15">
        <v>3</v>
      </c>
      <c r="AP1075" s="15">
        <v>2</v>
      </c>
      <c r="AQ1075" s="17">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15">
        <f ca="1">COUNTIF(INDIRECT("H"&amp;(ROW()+12*(($AN1075-1)*3+$AO1075)-ROW())/12+5):INDIRECT("S"&amp;(ROW()+12*(($AN1075-1)*3+$AO1075)-ROW())/12+5),AQ1075)</f>
        <v>0</v>
      </c>
      <c r="AS1075" s="17">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15">
        <f ca="1">COUNTIF(INDIRECT("U"&amp;(ROW()+12*(($AN1075-1)*3+$AO1075)-ROW())/12+5):INDIRECT("AF"&amp;(ROW()+12*(($AN1075-1)*3+$AO1075)-ROW())/12+5),AS1075)</f>
        <v>0</v>
      </c>
      <c r="AU1075" s="15">
        <f ca="1">IF(AND(AQ1075+AS1075&gt;0,AR1075+AT1075&gt;0),COUNTIF(AU$6:AU1074,"&gt;0")+1,0)</f>
        <v>0</v>
      </c>
    </row>
    <row r="1076" spans="40:47">
      <c r="AN1076" s="15">
        <v>30</v>
      </c>
      <c r="AO1076" s="15">
        <v>3</v>
      </c>
      <c r="AP1076" s="15">
        <v>3</v>
      </c>
      <c r="AQ1076" s="17">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15">
        <f ca="1">COUNTIF(INDIRECT("H"&amp;(ROW()+12*(($AN1076-1)*3+$AO1076)-ROW())/12+5):INDIRECT("S"&amp;(ROW()+12*(($AN1076-1)*3+$AO1076)-ROW())/12+5),AQ1076)</f>
        <v>0</v>
      </c>
      <c r="AS1076" s="17">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15">
        <f ca="1">COUNTIF(INDIRECT("U"&amp;(ROW()+12*(($AN1076-1)*3+$AO1076)-ROW())/12+5):INDIRECT("AF"&amp;(ROW()+12*(($AN1076-1)*3+$AO1076)-ROW())/12+5),AS1076)</f>
        <v>0</v>
      </c>
      <c r="AU1076" s="15">
        <f ca="1">IF(AND(AQ1076+AS1076&gt;0,AR1076+AT1076&gt;0),COUNTIF(AU$6:AU1075,"&gt;0")+1,0)</f>
        <v>0</v>
      </c>
    </row>
    <row r="1077" spans="40:47">
      <c r="AN1077" s="15">
        <v>30</v>
      </c>
      <c r="AO1077" s="15">
        <v>3</v>
      </c>
      <c r="AP1077" s="15">
        <v>4</v>
      </c>
      <c r="AQ1077" s="17">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15">
        <f ca="1">COUNTIF(INDIRECT("H"&amp;(ROW()+12*(($AN1077-1)*3+$AO1077)-ROW())/12+5):INDIRECT("S"&amp;(ROW()+12*(($AN1077-1)*3+$AO1077)-ROW())/12+5),AQ1077)</f>
        <v>0</v>
      </c>
      <c r="AS1077" s="17">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15">
        <f ca="1">COUNTIF(INDIRECT("U"&amp;(ROW()+12*(($AN1077-1)*3+$AO1077)-ROW())/12+5):INDIRECT("AF"&amp;(ROW()+12*(($AN1077-1)*3+$AO1077)-ROW())/12+5),AS1077)</f>
        <v>0</v>
      </c>
      <c r="AU1077" s="15">
        <f ca="1">IF(AND(AQ1077+AS1077&gt;0,AR1077+AT1077&gt;0),COUNTIF(AU$6:AU1076,"&gt;0")+1,0)</f>
        <v>0</v>
      </c>
    </row>
    <row r="1078" spans="40:47">
      <c r="AN1078" s="15">
        <v>30</v>
      </c>
      <c r="AO1078" s="15">
        <v>3</v>
      </c>
      <c r="AP1078" s="15">
        <v>5</v>
      </c>
      <c r="AQ1078" s="17">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15">
        <f ca="1">COUNTIF(INDIRECT("H"&amp;(ROW()+12*(($AN1078-1)*3+$AO1078)-ROW())/12+5):INDIRECT("S"&amp;(ROW()+12*(($AN1078-1)*3+$AO1078)-ROW())/12+5),AQ1078)</f>
        <v>0</v>
      </c>
      <c r="AS1078" s="17">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15">
        <f ca="1">COUNTIF(INDIRECT("U"&amp;(ROW()+12*(($AN1078-1)*3+$AO1078)-ROW())/12+5):INDIRECT("AF"&amp;(ROW()+12*(($AN1078-1)*3+$AO1078)-ROW())/12+5),AS1078)</f>
        <v>0</v>
      </c>
      <c r="AU1078" s="15">
        <f ca="1">IF(AND(AQ1078+AS1078&gt;0,AR1078+AT1078&gt;0),COUNTIF(AU$6:AU1077,"&gt;0")+1,0)</f>
        <v>0</v>
      </c>
    </row>
    <row r="1079" spans="40:47">
      <c r="AN1079" s="15">
        <v>30</v>
      </c>
      <c r="AO1079" s="15">
        <v>3</v>
      </c>
      <c r="AP1079" s="15">
        <v>6</v>
      </c>
      <c r="AQ1079" s="17">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15">
        <f ca="1">COUNTIF(INDIRECT("H"&amp;(ROW()+12*(($AN1079-1)*3+$AO1079)-ROW())/12+5):INDIRECT("S"&amp;(ROW()+12*(($AN1079-1)*3+$AO1079)-ROW())/12+5),AQ1079)</f>
        <v>0</v>
      </c>
      <c r="AS1079" s="17">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15">
        <f ca="1">COUNTIF(INDIRECT("U"&amp;(ROW()+12*(($AN1079-1)*3+$AO1079)-ROW())/12+5):INDIRECT("AF"&amp;(ROW()+12*(($AN1079-1)*3+$AO1079)-ROW())/12+5),AS1079)</f>
        <v>0</v>
      </c>
      <c r="AU1079" s="15">
        <f ca="1">IF(AND(AQ1079+AS1079&gt;0,AR1079+AT1079&gt;0),COUNTIF(AU$6:AU1078,"&gt;0")+1,0)</f>
        <v>0</v>
      </c>
    </row>
    <row r="1080" spans="40:47">
      <c r="AN1080" s="15">
        <v>30</v>
      </c>
      <c r="AO1080" s="15">
        <v>3</v>
      </c>
      <c r="AP1080" s="15">
        <v>7</v>
      </c>
      <c r="AQ1080" s="17">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15">
        <f ca="1">COUNTIF(INDIRECT("H"&amp;(ROW()+12*(($AN1080-1)*3+$AO1080)-ROW())/12+5):INDIRECT("S"&amp;(ROW()+12*(($AN1080-1)*3+$AO1080)-ROW())/12+5),AQ1080)</f>
        <v>0</v>
      </c>
      <c r="AS1080" s="17">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15">
        <f ca="1">COUNTIF(INDIRECT("U"&amp;(ROW()+12*(($AN1080-1)*3+$AO1080)-ROW())/12+5):INDIRECT("AF"&amp;(ROW()+12*(($AN1080-1)*3+$AO1080)-ROW())/12+5),AS1080)</f>
        <v>0</v>
      </c>
      <c r="AU1080" s="15">
        <f ca="1">IF(AND(AQ1080+AS1080&gt;0,AR1080+AT1080&gt;0),COUNTIF(AU$6:AU1079,"&gt;0")+1,0)</f>
        <v>0</v>
      </c>
    </row>
    <row r="1081" spans="40:47">
      <c r="AN1081" s="15">
        <v>30</v>
      </c>
      <c r="AO1081" s="15">
        <v>3</v>
      </c>
      <c r="AP1081" s="15">
        <v>8</v>
      </c>
      <c r="AQ1081" s="17">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15">
        <f ca="1">COUNTIF(INDIRECT("H"&amp;(ROW()+12*(($AN1081-1)*3+$AO1081)-ROW())/12+5):INDIRECT("S"&amp;(ROW()+12*(($AN1081-1)*3+$AO1081)-ROW())/12+5),AQ1081)</f>
        <v>0</v>
      </c>
      <c r="AS1081" s="17">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15">
        <f ca="1">COUNTIF(INDIRECT("U"&amp;(ROW()+12*(($AN1081-1)*3+$AO1081)-ROW())/12+5):INDIRECT("AF"&amp;(ROW()+12*(($AN1081-1)*3+$AO1081)-ROW())/12+5),AS1081)</f>
        <v>0</v>
      </c>
      <c r="AU1081" s="15">
        <f ca="1">IF(AND(AQ1081+AS1081&gt;0,AR1081+AT1081&gt;0),COUNTIF(AU$6:AU1080,"&gt;0")+1,0)</f>
        <v>0</v>
      </c>
    </row>
    <row r="1082" spans="40:47">
      <c r="AN1082" s="15">
        <v>30</v>
      </c>
      <c r="AO1082" s="15">
        <v>3</v>
      </c>
      <c r="AP1082" s="15">
        <v>9</v>
      </c>
      <c r="AQ1082" s="17">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15">
        <f ca="1">COUNTIF(INDIRECT("H"&amp;(ROW()+12*(($AN1082-1)*3+$AO1082)-ROW())/12+5):INDIRECT("S"&amp;(ROW()+12*(($AN1082-1)*3+$AO1082)-ROW())/12+5),AQ1082)</f>
        <v>0</v>
      </c>
      <c r="AS1082" s="17">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15">
        <f ca="1">COUNTIF(INDIRECT("U"&amp;(ROW()+12*(($AN1082-1)*3+$AO1082)-ROW())/12+5):INDIRECT("AF"&amp;(ROW()+12*(($AN1082-1)*3+$AO1082)-ROW())/12+5),AS1082)</f>
        <v>0</v>
      </c>
      <c r="AU1082" s="15">
        <f ca="1">IF(AND(AQ1082+AS1082&gt;0,AR1082+AT1082&gt;0),COUNTIF(AU$6:AU1081,"&gt;0")+1,0)</f>
        <v>0</v>
      </c>
    </row>
    <row r="1083" spans="40:47">
      <c r="AN1083" s="15">
        <v>30</v>
      </c>
      <c r="AO1083" s="15">
        <v>3</v>
      </c>
      <c r="AP1083" s="15">
        <v>10</v>
      </c>
      <c r="AQ1083" s="17">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15">
        <f ca="1">COUNTIF(INDIRECT("H"&amp;(ROW()+12*(($AN1083-1)*3+$AO1083)-ROW())/12+5):INDIRECT("S"&amp;(ROW()+12*(($AN1083-1)*3+$AO1083)-ROW())/12+5),AQ1083)</f>
        <v>0</v>
      </c>
      <c r="AS1083" s="17">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15">
        <f ca="1">COUNTIF(INDIRECT("U"&amp;(ROW()+12*(($AN1083-1)*3+$AO1083)-ROW())/12+5):INDIRECT("AF"&amp;(ROW()+12*(($AN1083-1)*3+$AO1083)-ROW())/12+5),AS1083)</f>
        <v>0</v>
      </c>
      <c r="AU1083" s="15">
        <f ca="1">IF(AND(AQ1083+AS1083&gt;0,AR1083+AT1083&gt;0),COUNTIF(AU$6:AU1082,"&gt;0")+1,0)</f>
        <v>0</v>
      </c>
    </row>
    <row r="1084" spans="40:47">
      <c r="AN1084" s="15">
        <v>30</v>
      </c>
      <c r="AO1084" s="15">
        <v>3</v>
      </c>
      <c r="AP1084" s="15">
        <v>11</v>
      </c>
      <c r="AQ1084" s="17">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15">
        <f ca="1">COUNTIF(INDIRECT("H"&amp;(ROW()+12*(($AN1084-1)*3+$AO1084)-ROW())/12+5):INDIRECT("S"&amp;(ROW()+12*(($AN1084-1)*3+$AO1084)-ROW())/12+5),AQ1084)</f>
        <v>0</v>
      </c>
      <c r="AS1084" s="17">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15">
        <f ca="1">COUNTIF(INDIRECT("U"&amp;(ROW()+12*(($AN1084-1)*3+$AO1084)-ROW())/12+5):INDIRECT("AF"&amp;(ROW()+12*(($AN1084-1)*3+$AO1084)-ROW())/12+5),AS1084)</f>
        <v>0</v>
      </c>
      <c r="AU1084" s="15">
        <f ca="1">IF(AND(AQ1084+AS1084&gt;0,AR1084+AT1084&gt;0),COUNTIF(AU$6:AU1083,"&gt;0")+1,0)</f>
        <v>0</v>
      </c>
    </row>
    <row r="1085" spans="40:47">
      <c r="AN1085" s="306">
        <v>30</v>
      </c>
      <c r="AO1085" s="306">
        <v>3</v>
      </c>
      <c r="AP1085" s="306">
        <v>12</v>
      </c>
      <c r="AQ1085" s="313">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306">
        <f ca="1">COUNTIF(INDIRECT("H"&amp;(ROW()+12*(($AN1085-1)*3+$AO1085)-ROW())/12+5):INDIRECT("S"&amp;(ROW()+12*(($AN1085-1)*3+$AO1085)-ROW())/12+5),AQ1085)</f>
        <v>0</v>
      </c>
      <c r="AS1085" s="313">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306">
        <f ca="1">COUNTIF(INDIRECT("U"&amp;(ROW()+12*(($AN1085-1)*3+$AO1085)-ROW())/12+5):INDIRECT("AF"&amp;(ROW()+12*(($AN1085-1)*3+$AO1085)-ROW())/12+5),AS1085)</f>
        <v>0</v>
      </c>
      <c r="AU1085" s="15">
        <f ca="1">IF(AND(AQ1085+AS1085&gt;0,AR1085+AT1085&gt;0),COUNTIF(AU$6:AU1084,"&gt;0")+1,0)</f>
        <v>0</v>
      </c>
    </row>
    <row r="1086" spans="40:47">
      <c r="AN1086" s="15">
        <v>31</v>
      </c>
      <c r="AO1086" s="15">
        <v>1</v>
      </c>
      <c r="AP1086" s="15">
        <v>1</v>
      </c>
      <c r="AQ1086" s="17">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15">
        <f ca="1">COUNTIF(INDIRECT("H"&amp;(ROW()+12*(($AN1086-1)*3+$AO1086)-ROW())/12+5):INDIRECT("S"&amp;(ROW()+12*(($AN1086-1)*3+$AO1086)-ROW())/12+5),AQ1086)</f>
        <v>0</v>
      </c>
      <c r="AS1086" s="17">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15">
        <f ca="1">COUNTIF(INDIRECT("U"&amp;(ROW()+12*(($AN1086-1)*3+$AO1086)-ROW())/12+5):INDIRECT("AF"&amp;(ROW()+12*(($AN1086-1)*3+$AO1086)-ROW())/12+5),AS1086)</f>
        <v>0</v>
      </c>
      <c r="AU1086" s="15">
        <f ca="1">IF(AND(AQ1086+AS1086&gt;0,AR1086+AT1086&gt;0),COUNTIF(AU$6:AU1085,"&gt;0")+1,0)</f>
        <v>0</v>
      </c>
    </row>
    <row r="1087" spans="40:47">
      <c r="AN1087" s="15">
        <v>31</v>
      </c>
      <c r="AO1087" s="15">
        <v>1</v>
      </c>
      <c r="AP1087" s="15">
        <v>2</v>
      </c>
      <c r="AQ1087" s="17">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15">
        <f ca="1">COUNTIF(INDIRECT("H"&amp;(ROW()+12*(($AN1087-1)*3+$AO1087)-ROW())/12+5):INDIRECT("S"&amp;(ROW()+12*(($AN1087-1)*3+$AO1087)-ROW())/12+5),AQ1087)</f>
        <v>0</v>
      </c>
      <c r="AS1087" s="17">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15">
        <f ca="1">COUNTIF(INDIRECT("U"&amp;(ROW()+12*(($AN1087-1)*3+$AO1087)-ROW())/12+5):INDIRECT("AF"&amp;(ROW()+12*(($AN1087-1)*3+$AO1087)-ROW())/12+5),AS1087)</f>
        <v>0</v>
      </c>
      <c r="AU1087" s="15">
        <f ca="1">IF(AND(AQ1087+AS1087&gt;0,AR1087+AT1087&gt;0),COUNTIF(AU$6:AU1086,"&gt;0")+1,0)</f>
        <v>0</v>
      </c>
    </row>
    <row r="1088" spans="40:47">
      <c r="AN1088" s="15">
        <v>31</v>
      </c>
      <c r="AO1088" s="15">
        <v>1</v>
      </c>
      <c r="AP1088" s="15">
        <v>3</v>
      </c>
      <c r="AQ1088" s="17">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15">
        <f ca="1">COUNTIF(INDIRECT("H"&amp;(ROW()+12*(($AN1088-1)*3+$AO1088)-ROW())/12+5):INDIRECT("S"&amp;(ROW()+12*(($AN1088-1)*3+$AO1088)-ROW())/12+5),AQ1088)</f>
        <v>0</v>
      </c>
      <c r="AS1088" s="17">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15">
        <f ca="1">COUNTIF(INDIRECT("U"&amp;(ROW()+12*(($AN1088-1)*3+$AO1088)-ROW())/12+5):INDIRECT("AF"&amp;(ROW()+12*(($AN1088-1)*3+$AO1088)-ROW())/12+5),AS1088)</f>
        <v>0</v>
      </c>
      <c r="AU1088" s="15">
        <f ca="1">IF(AND(AQ1088+AS1088&gt;0,AR1088+AT1088&gt;0),COUNTIF(AU$6:AU1087,"&gt;0")+1,0)</f>
        <v>0</v>
      </c>
    </row>
    <row r="1089" spans="40:47">
      <c r="AN1089" s="15">
        <v>31</v>
      </c>
      <c r="AO1089" s="15">
        <v>1</v>
      </c>
      <c r="AP1089" s="15">
        <v>4</v>
      </c>
      <c r="AQ1089" s="17">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15">
        <f ca="1">COUNTIF(INDIRECT("H"&amp;(ROW()+12*(($AN1089-1)*3+$AO1089)-ROW())/12+5):INDIRECT("S"&amp;(ROW()+12*(($AN1089-1)*3+$AO1089)-ROW())/12+5),AQ1089)</f>
        <v>0</v>
      </c>
      <c r="AS1089" s="17">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15">
        <f ca="1">COUNTIF(INDIRECT("U"&amp;(ROW()+12*(($AN1089-1)*3+$AO1089)-ROW())/12+5):INDIRECT("AF"&amp;(ROW()+12*(($AN1089-1)*3+$AO1089)-ROW())/12+5),AS1089)</f>
        <v>0</v>
      </c>
      <c r="AU1089" s="15">
        <f ca="1">IF(AND(AQ1089+AS1089&gt;0,AR1089+AT1089&gt;0),COUNTIF(AU$6:AU1088,"&gt;0")+1,0)</f>
        <v>0</v>
      </c>
    </row>
    <row r="1090" spans="40:47">
      <c r="AN1090" s="15">
        <v>31</v>
      </c>
      <c r="AO1090" s="15">
        <v>1</v>
      </c>
      <c r="AP1090" s="15">
        <v>5</v>
      </c>
      <c r="AQ1090" s="17">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15">
        <f ca="1">COUNTIF(INDIRECT("H"&amp;(ROW()+12*(($AN1090-1)*3+$AO1090)-ROW())/12+5):INDIRECT("S"&amp;(ROW()+12*(($AN1090-1)*3+$AO1090)-ROW())/12+5),AQ1090)</f>
        <v>0</v>
      </c>
      <c r="AS1090" s="17">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15">
        <f ca="1">COUNTIF(INDIRECT("U"&amp;(ROW()+12*(($AN1090-1)*3+$AO1090)-ROW())/12+5):INDIRECT("AF"&amp;(ROW()+12*(($AN1090-1)*3+$AO1090)-ROW())/12+5),AS1090)</f>
        <v>0</v>
      </c>
      <c r="AU1090" s="15">
        <f ca="1">IF(AND(AQ1090+AS1090&gt;0,AR1090+AT1090&gt;0),COUNTIF(AU$6:AU1089,"&gt;0")+1,0)</f>
        <v>0</v>
      </c>
    </row>
    <row r="1091" spans="40:47">
      <c r="AN1091" s="15">
        <v>31</v>
      </c>
      <c r="AO1091" s="15">
        <v>1</v>
      </c>
      <c r="AP1091" s="15">
        <v>6</v>
      </c>
      <c r="AQ1091" s="17">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15">
        <f ca="1">COUNTIF(INDIRECT("H"&amp;(ROW()+12*(($AN1091-1)*3+$AO1091)-ROW())/12+5):INDIRECT("S"&amp;(ROW()+12*(($AN1091-1)*3+$AO1091)-ROW())/12+5),AQ1091)</f>
        <v>0</v>
      </c>
      <c r="AS1091" s="17">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15">
        <f ca="1">COUNTIF(INDIRECT("U"&amp;(ROW()+12*(($AN1091-1)*3+$AO1091)-ROW())/12+5):INDIRECT("AF"&amp;(ROW()+12*(($AN1091-1)*3+$AO1091)-ROW())/12+5),AS1091)</f>
        <v>0</v>
      </c>
      <c r="AU1091" s="15">
        <f ca="1">IF(AND(AQ1091+AS1091&gt;0,AR1091+AT1091&gt;0),COUNTIF(AU$6:AU1090,"&gt;0")+1,0)</f>
        <v>0</v>
      </c>
    </row>
    <row r="1092" spans="40:47">
      <c r="AN1092" s="15">
        <v>31</v>
      </c>
      <c r="AO1092" s="15">
        <v>1</v>
      </c>
      <c r="AP1092" s="15">
        <v>7</v>
      </c>
      <c r="AQ1092" s="17">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15">
        <f ca="1">COUNTIF(INDIRECT("H"&amp;(ROW()+12*(($AN1092-1)*3+$AO1092)-ROW())/12+5):INDIRECT("S"&amp;(ROW()+12*(($AN1092-1)*3+$AO1092)-ROW())/12+5),AQ1092)</f>
        <v>0</v>
      </c>
      <c r="AS1092" s="17">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15">
        <f ca="1">COUNTIF(INDIRECT("U"&amp;(ROW()+12*(($AN1092-1)*3+$AO1092)-ROW())/12+5):INDIRECT("AF"&amp;(ROW()+12*(($AN1092-1)*3+$AO1092)-ROW())/12+5),AS1092)</f>
        <v>0</v>
      </c>
      <c r="AU1092" s="15">
        <f ca="1">IF(AND(AQ1092+AS1092&gt;0,AR1092+AT1092&gt;0),COUNTIF(AU$6:AU1091,"&gt;0")+1,0)</f>
        <v>0</v>
      </c>
    </row>
    <row r="1093" spans="40:47">
      <c r="AN1093" s="15">
        <v>31</v>
      </c>
      <c r="AO1093" s="15">
        <v>1</v>
      </c>
      <c r="AP1093" s="15">
        <v>8</v>
      </c>
      <c r="AQ1093" s="17">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15">
        <f ca="1">COUNTIF(INDIRECT("H"&amp;(ROW()+12*(($AN1093-1)*3+$AO1093)-ROW())/12+5):INDIRECT("S"&amp;(ROW()+12*(($AN1093-1)*3+$AO1093)-ROW())/12+5),AQ1093)</f>
        <v>0</v>
      </c>
      <c r="AS1093" s="17">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15">
        <f ca="1">COUNTIF(INDIRECT("U"&amp;(ROW()+12*(($AN1093-1)*3+$AO1093)-ROW())/12+5):INDIRECT("AF"&amp;(ROW()+12*(($AN1093-1)*3+$AO1093)-ROW())/12+5),AS1093)</f>
        <v>0</v>
      </c>
      <c r="AU1093" s="15">
        <f ca="1">IF(AND(AQ1093+AS1093&gt;0,AR1093+AT1093&gt;0),COUNTIF(AU$6:AU1092,"&gt;0")+1,0)</f>
        <v>0</v>
      </c>
    </row>
    <row r="1094" spans="40:47">
      <c r="AN1094" s="15">
        <v>31</v>
      </c>
      <c r="AO1094" s="15">
        <v>1</v>
      </c>
      <c r="AP1094" s="15">
        <v>9</v>
      </c>
      <c r="AQ1094" s="17">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15">
        <f ca="1">COUNTIF(INDIRECT("H"&amp;(ROW()+12*(($AN1094-1)*3+$AO1094)-ROW())/12+5):INDIRECT("S"&amp;(ROW()+12*(($AN1094-1)*3+$AO1094)-ROW())/12+5),AQ1094)</f>
        <v>0</v>
      </c>
      <c r="AS1094" s="17">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15">
        <f ca="1">COUNTIF(INDIRECT("U"&amp;(ROW()+12*(($AN1094-1)*3+$AO1094)-ROW())/12+5):INDIRECT("AF"&amp;(ROW()+12*(($AN1094-1)*3+$AO1094)-ROW())/12+5),AS1094)</f>
        <v>0</v>
      </c>
      <c r="AU1094" s="15">
        <f ca="1">IF(AND(AQ1094+AS1094&gt;0,AR1094+AT1094&gt;0),COUNTIF(AU$6:AU1093,"&gt;0")+1,0)</f>
        <v>0</v>
      </c>
    </row>
    <row r="1095" spans="40:47">
      <c r="AN1095" s="15">
        <v>31</v>
      </c>
      <c r="AO1095" s="15">
        <v>1</v>
      </c>
      <c r="AP1095" s="15">
        <v>10</v>
      </c>
      <c r="AQ1095" s="17">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15">
        <f ca="1">COUNTIF(INDIRECT("H"&amp;(ROW()+12*(($AN1095-1)*3+$AO1095)-ROW())/12+5):INDIRECT("S"&amp;(ROW()+12*(($AN1095-1)*3+$AO1095)-ROW())/12+5),AQ1095)</f>
        <v>0</v>
      </c>
      <c r="AS1095" s="17">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15">
        <f ca="1">COUNTIF(INDIRECT("U"&amp;(ROW()+12*(($AN1095-1)*3+$AO1095)-ROW())/12+5):INDIRECT("AF"&amp;(ROW()+12*(($AN1095-1)*3+$AO1095)-ROW())/12+5),AS1095)</f>
        <v>0</v>
      </c>
      <c r="AU1095" s="15">
        <f ca="1">IF(AND(AQ1095+AS1095&gt;0,AR1095+AT1095&gt;0),COUNTIF(AU$6:AU1094,"&gt;0")+1,0)</f>
        <v>0</v>
      </c>
    </row>
    <row r="1096" spans="40:47">
      <c r="AN1096" s="15">
        <v>31</v>
      </c>
      <c r="AO1096" s="15">
        <v>1</v>
      </c>
      <c r="AP1096" s="15">
        <v>11</v>
      </c>
      <c r="AQ1096" s="17">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15">
        <f ca="1">COUNTIF(INDIRECT("H"&amp;(ROW()+12*(($AN1096-1)*3+$AO1096)-ROW())/12+5):INDIRECT("S"&amp;(ROW()+12*(($AN1096-1)*3+$AO1096)-ROW())/12+5),AQ1096)</f>
        <v>0</v>
      </c>
      <c r="AS1096" s="17">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15">
        <f ca="1">COUNTIF(INDIRECT("U"&amp;(ROW()+12*(($AN1096-1)*3+$AO1096)-ROW())/12+5):INDIRECT("AF"&amp;(ROW()+12*(($AN1096-1)*3+$AO1096)-ROW())/12+5),AS1096)</f>
        <v>0</v>
      </c>
      <c r="AU1096" s="15">
        <f ca="1">IF(AND(AQ1096+AS1096&gt;0,AR1096+AT1096&gt;0),COUNTIF(AU$6:AU1095,"&gt;0")+1,0)</f>
        <v>0</v>
      </c>
    </row>
    <row r="1097" spans="40:47">
      <c r="AN1097" s="15">
        <v>31</v>
      </c>
      <c r="AO1097" s="15">
        <v>1</v>
      </c>
      <c r="AP1097" s="15">
        <v>12</v>
      </c>
      <c r="AQ1097" s="17">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15">
        <f ca="1">COUNTIF(INDIRECT("H"&amp;(ROW()+12*(($AN1097-1)*3+$AO1097)-ROW())/12+5):INDIRECT("S"&amp;(ROW()+12*(($AN1097-1)*3+$AO1097)-ROW())/12+5),AQ1097)</f>
        <v>0</v>
      </c>
      <c r="AS1097" s="17">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15">
        <f ca="1">COUNTIF(INDIRECT("U"&amp;(ROW()+12*(($AN1097-1)*3+$AO1097)-ROW())/12+5):INDIRECT("AF"&amp;(ROW()+12*(($AN1097-1)*3+$AO1097)-ROW())/12+5),AS1097)</f>
        <v>0</v>
      </c>
      <c r="AU1097" s="15">
        <f ca="1">IF(AND(AQ1097+AS1097&gt;0,AR1097+AT1097&gt;0),COUNTIF(AU$6:AU1096,"&gt;0")+1,0)</f>
        <v>0</v>
      </c>
    </row>
    <row r="1098" spans="40:47">
      <c r="AN1098" s="15">
        <v>31</v>
      </c>
      <c r="AO1098" s="15">
        <v>2</v>
      </c>
      <c r="AP1098" s="15">
        <v>1</v>
      </c>
      <c r="AQ1098" s="17">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15">
        <f ca="1">COUNTIF(INDIRECT("H"&amp;(ROW()+12*(($AN1098-1)*3+$AO1098)-ROW())/12+5):INDIRECT("S"&amp;(ROW()+12*(($AN1098-1)*3+$AO1098)-ROW())/12+5),AQ1098)</f>
        <v>0</v>
      </c>
      <c r="AS1098" s="17">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15">
        <f ca="1">COUNTIF(INDIRECT("U"&amp;(ROW()+12*(($AN1098-1)*3+$AO1098)-ROW())/12+5):INDIRECT("AF"&amp;(ROW()+12*(($AN1098-1)*3+$AO1098)-ROW())/12+5),AS1098)</f>
        <v>0</v>
      </c>
      <c r="AU1098" s="15">
        <f ca="1">IF(AND(AQ1098+AS1098&gt;0,AR1098+AT1098&gt;0),COUNTIF(AU$6:AU1097,"&gt;0")+1,0)</f>
        <v>0</v>
      </c>
    </row>
    <row r="1099" spans="40:47">
      <c r="AN1099" s="15">
        <v>31</v>
      </c>
      <c r="AO1099" s="15">
        <v>2</v>
      </c>
      <c r="AP1099" s="15">
        <v>2</v>
      </c>
      <c r="AQ1099" s="17">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15">
        <f ca="1">COUNTIF(INDIRECT("H"&amp;(ROW()+12*(($AN1099-1)*3+$AO1099)-ROW())/12+5):INDIRECT("S"&amp;(ROW()+12*(($AN1099-1)*3+$AO1099)-ROW())/12+5),AQ1099)</f>
        <v>0</v>
      </c>
      <c r="AS1099" s="17">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15">
        <f ca="1">COUNTIF(INDIRECT("U"&amp;(ROW()+12*(($AN1099-1)*3+$AO1099)-ROW())/12+5):INDIRECT("AF"&amp;(ROW()+12*(($AN1099-1)*3+$AO1099)-ROW())/12+5),AS1099)</f>
        <v>0</v>
      </c>
      <c r="AU1099" s="15">
        <f ca="1">IF(AND(AQ1099+AS1099&gt;0,AR1099+AT1099&gt;0),COUNTIF(AU$6:AU1098,"&gt;0")+1,0)</f>
        <v>0</v>
      </c>
    </row>
    <row r="1100" spans="40:47">
      <c r="AN1100" s="15">
        <v>31</v>
      </c>
      <c r="AO1100" s="15">
        <v>2</v>
      </c>
      <c r="AP1100" s="15">
        <v>3</v>
      </c>
      <c r="AQ1100" s="17">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15">
        <f ca="1">COUNTIF(INDIRECT("H"&amp;(ROW()+12*(($AN1100-1)*3+$AO1100)-ROW())/12+5):INDIRECT("S"&amp;(ROW()+12*(($AN1100-1)*3+$AO1100)-ROW())/12+5),AQ1100)</f>
        <v>0</v>
      </c>
      <c r="AS1100" s="17">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15">
        <f ca="1">COUNTIF(INDIRECT("U"&amp;(ROW()+12*(($AN1100-1)*3+$AO1100)-ROW())/12+5):INDIRECT("AF"&amp;(ROW()+12*(($AN1100-1)*3+$AO1100)-ROW())/12+5),AS1100)</f>
        <v>0</v>
      </c>
      <c r="AU1100" s="15">
        <f ca="1">IF(AND(AQ1100+AS1100&gt;0,AR1100+AT1100&gt;0),COUNTIF(AU$6:AU1099,"&gt;0")+1,0)</f>
        <v>0</v>
      </c>
    </row>
    <row r="1101" spans="40:47">
      <c r="AN1101" s="15">
        <v>31</v>
      </c>
      <c r="AO1101" s="15">
        <v>2</v>
      </c>
      <c r="AP1101" s="15">
        <v>4</v>
      </c>
      <c r="AQ1101" s="17">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15">
        <f ca="1">COUNTIF(INDIRECT("H"&amp;(ROW()+12*(($AN1101-1)*3+$AO1101)-ROW())/12+5):INDIRECT("S"&amp;(ROW()+12*(($AN1101-1)*3+$AO1101)-ROW())/12+5),AQ1101)</f>
        <v>0</v>
      </c>
      <c r="AS1101" s="17">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15">
        <f ca="1">COUNTIF(INDIRECT("U"&amp;(ROW()+12*(($AN1101-1)*3+$AO1101)-ROW())/12+5):INDIRECT("AF"&amp;(ROW()+12*(($AN1101-1)*3+$AO1101)-ROW())/12+5),AS1101)</f>
        <v>0</v>
      </c>
      <c r="AU1101" s="15">
        <f ca="1">IF(AND(AQ1101+AS1101&gt;0,AR1101+AT1101&gt;0),COUNTIF(AU$6:AU1100,"&gt;0")+1,0)</f>
        <v>0</v>
      </c>
    </row>
    <row r="1102" spans="40:47">
      <c r="AN1102" s="15">
        <v>31</v>
      </c>
      <c r="AO1102" s="15">
        <v>2</v>
      </c>
      <c r="AP1102" s="15">
        <v>5</v>
      </c>
      <c r="AQ1102" s="17">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15">
        <f ca="1">COUNTIF(INDIRECT("H"&amp;(ROW()+12*(($AN1102-1)*3+$AO1102)-ROW())/12+5):INDIRECT("S"&amp;(ROW()+12*(($AN1102-1)*3+$AO1102)-ROW())/12+5),AQ1102)</f>
        <v>0</v>
      </c>
      <c r="AS1102" s="17">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15">
        <f ca="1">COUNTIF(INDIRECT("U"&amp;(ROW()+12*(($AN1102-1)*3+$AO1102)-ROW())/12+5):INDIRECT("AF"&amp;(ROW()+12*(($AN1102-1)*3+$AO1102)-ROW())/12+5),AS1102)</f>
        <v>0</v>
      </c>
      <c r="AU1102" s="15">
        <f ca="1">IF(AND(AQ1102+AS1102&gt;0,AR1102+AT1102&gt;0),COUNTIF(AU$6:AU1101,"&gt;0")+1,0)</f>
        <v>0</v>
      </c>
    </row>
    <row r="1103" spans="40:47">
      <c r="AN1103" s="15">
        <v>31</v>
      </c>
      <c r="AO1103" s="15">
        <v>2</v>
      </c>
      <c r="AP1103" s="15">
        <v>6</v>
      </c>
      <c r="AQ1103" s="17">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15">
        <f ca="1">COUNTIF(INDIRECT("H"&amp;(ROW()+12*(($AN1103-1)*3+$AO1103)-ROW())/12+5):INDIRECT("S"&amp;(ROW()+12*(($AN1103-1)*3+$AO1103)-ROW())/12+5),AQ1103)</f>
        <v>0</v>
      </c>
      <c r="AS1103" s="17">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15">
        <f ca="1">COUNTIF(INDIRECT("U"&amp;(ROW()+12*(($AN1103-1)*3+$AO1103)-ROW())/12+5):INDIRECT("AF"&amp;(ROW()+12*(($AN1103-1)*3+$AO1103)-ROW())/12+5),AS1103)</f>
        <v>0</v>
      </c>
      <c r="AU1103" s="15">
        <f ca="1">IF(AND(AQ1103+AS1103&gt;0,AR1103+AT1103&gt;0),COUNTIF(AU$6:AU1102,"&gt;0")+1,0)</f>
        <v>0</v>
      </c>
    </row>
    <row r="1104" spans="40:47">
      <c r="AN1104" s="15">
        <v>31</v>
      </c>
      <c r="AO1104" s="15">
        <v>2</v>
      </c>
      <c r="AP1104" s="15">
        <v>7</v>
      </c>
      <c r="AQ1104" s="17">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15">
        <f ca="1">COUNTIF(INDIRECT("H"&amp;(ROW()+12*(($AN1104-1)*3+$AO1104)-ROW())/12+5):INDIRECT("S"&amp;(ROW()+12*(($AN1104-1)*3+$AO1104)-ROW())/12+5),AQ1104)</f>
        <v>0</v>
      </c>
      <c r="AS1104" s="17">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15">
        <f ca="1">COUNTIF(INDIRECT("U"&amp;(ROW()+12*(($AN1104-1)*3+$AO1104)-ROW())/12+5):INDIRECT("AF"&amp;(ROW()+12*(($AN1104-1)*3+$AO1104)-ROW())/12+5),AS1104)</f>
        <v>0</v>
      </c>
      <c r="AU1104" s="15">
        <f ca="1">IF(AND(AQ1104+AS1104&gt;0,AR1104+AT1104&gt;0),COUNTIF(AU$6:AU1103,"&gt;0")+1,0)</f>
        <v>0</v>
      </c>
    </row>
    <row r="1105" spans="40:47">
      <c r="AN1105" s="15">
        <v>31</v>
      </c>
      <c r="AO1105" s="15">
        <v>2</v>
      </c>
      <c r="AP1105" s="15">
        <v>8</v>
      </c>
      <c r="AQ1105" s="17">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15">
        <f ca="1">COUNTIF(INDIRECT("H"&amp;(ROW()+12*(($AN1105-1)*3+$AO1105)-ROW())/12+5):INDIRECT("S"&amp;(ROW()+12*(($AN1105-1)*3+$AO1105)-ROW())/12+5),AQ1105)</f>
        <v>0</v>
      </c>
      <c r="AS1105" s="17">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15">
        <f ca="1">COUNTIF(INDIRECT("U"&amp;(ROW()+12*(($AN1105-1)*3+$AO1105)-ROW())/12+5):INDIRECT("AF"&amp;(ROW()+12*(($AN1105-1)*3+$AO1105)-ROW())/12+5),AS1105)</f>
        <v>0</v>
      </c>
      <c r="AU1105" s="15">
        <f ca="1">IF(AND(AQ1105+AS1105&gt;0,AR1105+AT1105&gt;0),COUNTIF(AU$6:AU1104,"&gt;0")+1,0)</f>
        <v>0</v>
      </c>
    </row>
    <row r="1106" spans="40:47">
      <c r="AN1106" s="15">
        <v>31</v>
      </c>
      <c r="AO1106" s="15">
        <v>2</v>
      </c>
      <c r="AP1106" s="15">
        <v>9</v>
      </c>
      <c r="AQ1106" s="17">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15">
        <f ca="1">COUNTIF(INDIRECT("H"&amp;(ROW()+12*(($AN1106-1)*3+$AO1106)-ROW())/12+5):INDIRECT("S"&amp;(ROW()+12*(($AN1106-1)*3+$AO1106)-ROW())/12+5),AQ1106)</f>
        <v>0</v>
      </c>
      <c r="AS1106" s="17">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15">
        <f ca="1">COUNTIF(INDIRECT("U"&amp;(ROW()+12*(($AN1106-1)*3+$AO1106)-ROW())/12+5):INDIRECT("AF"&amp;(ROW()+12*(($AN1106-1)*3+$AO1106)-ROW())/12+5),AS1106)</f>
        <v>0</v>
      </c>
      <c r="AU1106" s="15">
        <f ca="1">IF(AND(AQ1106+AS1106&gt;0,AR1106+AT1106&gt;0),COUNTIF(AU$6:AU1105,"&gt;0")+1,0)</f>
        <v>0</v>
      </c>
    </row>
    <row r="1107" spans="40:47">
      <c r="AN1107" s="15">
        <v>31</v>
      </c>
      <c r="AO1107" s="15">
        <v>2</v>
      </c>
      <c r="AP1107" s="15">
        <v>10</v>
      </c>
      <c r="AQ1107" s="17">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15">
        <f ca="1">COUNTIF(INDIRECT("H"&amp;(ROW()+12*(($AN1107-1)*3+$AO1107)-ROW())/12+5):INDIRECT("S"&amp;(ROW()+12*(($AN1107-1)*3+$AO1107)-ROW())/12+5),AQ1107)</f>
        <v>0</v>
      </c>
      <c r="AS1107" s="17">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15">
        <f ca="1">COUNTIF(INDIRECT("U"&amp;(ROW()+12*(($AN1107-1)*3+$AO1107)-ROW())/12+5):INDIRECT("AF"&amp;(ROW()+12*(($AN1107-1)*3+$AO1107)-ROW())/12+5),AS1107)</f>
        <v>0</v>
      </c>
      <c r="AU1107" s="15">
        <f ca="1">IF(AND(AQ1107+AS1107&gt;0,AR1107+AT1107&gt;0),COUNTIF(AU$6:AU1106,"&gt;0")+1,0)</f>
        <v>0</v>
      </c>
    </row>
    <row r="1108" spans="40:47">
      <c r="AN1108" s="15">
        <v>31</v>
      </c>
      <c r="AO1108" s="15">
        <v>2</v>
      </c>
      <c r="AP1108" s="15">
        <v>11</v>
      </c>
      <c r="AQ1108" s="17">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15">
        <f ca="1">COUNTIF(INDIRECT("H"&amp;(ROW()+12*(($AN1108-1)*3+$AO1108)-ROW())/12+5):INDIRECT("S"&amp;(ROW()+12*(($AN1108-1)*3+$AO1108)-ROW())/12+5),AQ1108)</f>
        <v>0</v>
      </c>
      <c r="AS1108" s="17">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15">
        <f ca="1">COUNTIF(INDIRECT("U"&amp;(ROW()+12*(($AN1108-1)*3+$AO1108)-ROW())/12+5):INDIRECT("AF"&amp;(ROW()+12*(($AN1108-1)*3+$AO1108)-ROW())/12+5),AS1108)</f>
        <v>0</v>
      </c>
      <c r="AU1108" s="15">
        <f ca="1">IF(AND(AQ1108+AS1108&gt;0,AR1108+AT1108&gt;0),COUNTIF(AU$6:AU1107,"&gt;0")+1,0)</f>
        <v>0</v>
      </c>
    </row>
    <row r="1109" spans="40:47">
      <c r="AN1109" s="15">
        <v>31</v>
      </c>
      <c r="AO1109" s="15">
        <v>2</v>
      </c>
      <c r="AP1109" s="15">
        <v>12</v>
      </c>
      <c r="AQ1109" s="17">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15">
        <f ca="1">COUNTIF(INDIRECT("H"&amp;(ROW()+12*(($AN1109-1)*3+$AO1109)-ROW())/12+5):INDIRECT("S"&amp;(ROW()+12*(($AN1109-1)*3+$AO1109)-ROW())/12+5),AQ1109)</f>
        <v>0</v>
      </c>
      <c r="AS1109" s="17">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15">
        <f ca="1">COUNTIF(INDIRECT("U"&amp;(ROW()+12*(($AN1109-1)*3+$AO1109)-ROW())/12+5):INDIRECT("AF"&amp;(ROW()+12*(($AN1109-1)*3+$AO1109)-ROW())/12+5),AS1109)</f>
        <v>0</v>
      </c>
      <c r="AU1109" s="15">
        <f ca="1">IF(AND(AQ1109+AS1109&gt;0,AR1109+AT1109&gt;0),COUNTIF(AU$6:AU1108,"&gt;0")+1,0)</f>
        <v>0</v>
      </c>
    </row>
    <row r="1110" spans="40:47">
      <c r="AN1110" s="15">
        <v>31</v>
      </c>
      <c r="AO1110" s="15">
        <v>3</v>
      </c>
      <c r="AP1110" s="15">
        <v>1</v>
      </c>
      <c r="AQ1110" s="17">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15">
        <f ca="1">COUNTIF(INDIRECT("H"&amp;(ROW()+12*(($AN1110-1)*3+$AO1110)-ROW())/12+5):INDIRECT("S"&amp;(ROW()+12*(($AN1110-1)*3+$AO1110)-ROW())/12+5),AQ1110)</f>
        <v>0</v>
      </c>
      <c r="AS1110" s="17">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15">
        <f ca="1">COUNTIF(INDIRECT("U"&amp;(ROW()+12*(($AN1110-1)*3+$AO1110)-ROW())/12+5):INDIRECT("AF"&amp;(ROW()+12*(($AN1110-1)*3+$AO1110)-ROW())/12+5),AS1110)</f>
        <v>0</v>
      </c>
      <c r="AU1110" s="15">
        <f ca="1">IF(AND(AQ1110+AS1110&gt;0,AR1110+AT1110&gt;0),COUNTIF(AU$6:AU1109,"&gt;0")+1,0)</f>
        <v>0</v>
      </c>
    </row>
    <row r="1111" spans="40:47">
      <c r="AN1111" s="15">
        <v>31</v>
      </c>
      <c r="AO1111" s="15">
        <v>3</v>
      </c>
      <c r="AP1111" s="15">
        <v>2</v>
      </c>
      <c r="AQ1111" s="17">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15">
        <f ca="1">COUNTIF(INDIRECT("H"&amp;(ROW()+12*(($AN1111-1)*3+$AO1111)-ROW())/12+5):INDIRECT("S"&amp;(ROW()+12*(($AN1111-1)*3+$AO1111)-ROW())/12+5),AQ1111)</f>
        <v>0</v>
      </c>
      <c r="AS1111" s="17">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15">
        <f ca="1">COUNTIF(INDIRECT("U"&amp;(ROW()+12*(($AN1111-1)*3+$AO1111)-ROW())/12+5):INDIRECT("AF"&amp;(ROW()+12*(($AN1111-1)*3+$AO1111)-ROW())/12+5),AS1111)</f>
        <v>0</v>
      </c>
      <c r="AU1111" s="15">
        <f ca="1">IF(AND(AQ1111+AS1111&gt;0,AR1111+AT1111&gt;0),COUNTIF(AU$6:AU1110,"&gt;0")+1,0)</f>
        <v>0</v>
      </c>
    </row>
    <row r="1112" spans="40:47">
      <c r="AN1112" s="15">
        <v>31</v>
      </c>
      <c r="AO1112" s="15">
        <v>3</v>
      </c>
      <c r="AP1112" s="15">
        <v>3</v>
      </c>
      <c r="AQ1112" s="17">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15">
        <f ca="1">COUNTIF(INDIRECT("H"&amp;(ROW()+12*(($AN1112-1)*3+$AO1112)-ROW())/12+5):INDIRECT("S"&amp;(ROW()+12*(($AN1112-1)*3+$AO1112)-ROW())/12+5),AQ1112)</f>
        <v>0</v>
      </c>
      <c r="AS1112" s="17">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15">
        <f ca="1">COUNTIF(INDIRECT("U"&amp;(ROW()+12*(($AN1112-1)*3+$AO1112)-ROW())/12+5):INDIRECT("AF"&amp;(ROW()+12*(($AN1112-1)*3+$AO1112)-ROW())/12+5),AS1112)</f>
        <v>0</v>
      </c>
      <c r="AU1112" s="15">
        <f ca="1">IF(AND(AQ1112+AS1112&gt;0,AR1112+AT1112&gt;0),COUNTIF(AU$6:AU1111,"&gt;0")+1,0)</f>
        <v>0</v>
      </c>
    </row>
    <row r="1113" spans="40:47">
      <c r="AN1113" s="15">
        <v>31</v>
      </c>
      <c r="AO1113" s="15">
        <v>3</v>
      </c>
      <c r="AP1113" s="15">
        <v>4</v>
      </c>
      <c r="AQ1113" s="17">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15">
        <f ca="1">COUNTIF(INDIRECT("H"&amp;(ROW()+12*(($AN1113-1)*3+$AO1113)-ROW())/12+5):INDIRECT("S"&amp;(ROW()+12*(($AN1113-1)*3+$AO1113)-ROW())/12+5),AQ1113)</f>
        <v>0</v>
      </c>
      <c r="AS1113" s="17">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15">
        <f ca="1">COUNTIF(INDIRECT("U"&amp;(ROW()+12*(($AN1113-1)*3+$AO1113)-ROW())/12+5):INDIRECT("AF"&amp;(ROW()+12*(($AN1113-1)*3+$AO1113)-ROW())/12+5),AS1113)</f>
        <v>0</v>
      </c>
      <c r="AU1113" s="15">
        <f ca="1">IF(AND(AQ1113+AS1113&gt;0,AR1113+AT1113&gt;0),COUNTIF(AU$6:AU1112,"&gt;0")+1,0)</f>
        <v>0</v>
      </c>
    </row>
    <row r="1114" spans="40:47">
      <c r="AN1114" s="15">
        <v>31</v>
      </c>
      <c r="AO1114" s="15">
        <v>3</v>
      </c>
      <c r="AP1114" s="15">
        <v>5</v>
      </c>
      <c r="AQ1114" s="17">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15">
        <f ca="1">COUNTIF(INDIRECT("H"&amp;(ROW()+12*(($AN1114-1)*3+$AO1114)-ROW())/12+5):INDIRECT("S"&amp;(ROW()+12*(($AN1114-1)*3+$AO1114)-ROW())/12+5),AQ1114)</f>
        <v>0</v>
      </c>
      <c r="AS1114" s="17">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15">
        <f ca="1">COUNTIF(INDIRECT("U"&amp;(ROW()+12*(($AN1114-1)*3+$AO1114)-ROW())/12+5):INDIRECT("AF"&amp;(ROW()+12*(($AN1114-1)*3+$AO1114)-ROW())/12+5),AS1114)</f>
        <v>0</v>
      </c>
      <c r="AU1114" s="15">
        <f ca="1">IF(AND(AQ1114+AS1114&gt;0,AR1114+AT1114&gt;0),COUNTIF(AU$6:AU1113,"&gt;0")+1,0)</f>
        <v>0</v>
      </c>
    </row>
    <row r="1115" spans="40:47">
      <c r="AN1115" s="15">
        <v>31</v>
      </c>
      <c r="AO1115" s="15">
        <v>3</v>
      </c>
      <c r="AP1115" s="15">
        <v>6</v>
      </c>
      <c r="AQ1115" s="17">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15">
        <f ca="1">COUNTIF(INDIRECT("H"&amp;(ROW()+12*(($AN1115-1)*3+$AO1115)-ROW())/12+5):INDIRECT("S"&amp;(ROW()+12*(($AN1115-1)*3+$AO1115)-ROW())/12+5),AQ1115)</f>
        <v>0</v>
      </c>
      <c r="AS1115" s="17">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15">
        <f ca="1">COUNTIF(INDIRECT("U"&amp;(ROW()+12*(($AN1115-1)*3+$AO1115)-ROW())/12+5):INDIRECT("AF"&amp;(ROW()+12*(($AN1115-1)*3+$AO1115)-ROW())/12+5),AS1115)</f>
        <v>0</v>
      </c>
      <c r="AU1115" s="15">
        <f ca="1">IF(AND(AQ1115+AS1115&gt;0,AR1115+AT1115&gt;0),COUNTIF(AU$6:AU1114,"&gt;0")+1,0)</f>
        <v>0</v>
      </c>
    </row>
    <row r="1116" spans="40:47">
      <c r="AN1116" s="15">
        <v>31</v>
      </c>
      <c r="AO1116" s="15">
        <v>3</v>
      </c>
      <c r="AP1116" s="15">
        <v>7</v>
      </c>
      <c r="AQ1116" s="17">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15">
        <f ca="1">COUNTIF(INDIRECT("H"&amp;(ROW()+12*(($AN1116-1)*3+$AO1116)-ROW())/12+5):INDIRECT("S"&amp;(ROW()+12*(($AN1116-1)*3+$AO1116)-ROW())/12+5),AQ1116)</f>
        <v>0</v>
      </c>
      <c r="AS1116" s="17">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15">
        <f ca="1">COUNTIF(INDIRECT("U"&amp;(ROW()+12*(($AN1116-1)*3+$AO1116)-ROW())/12+5):INDIRECT("AF"&amp;(ROW()+12*(($AN1116-1)*3+$AO1116)-ROW())/12+5),AS1116)</f>
        <v>0</v>
      </c>
      <c r="AU1116" s="15">
        <f ca="1">IF(AND(AQ1116+AS1116&gt;0,AR1116+AT1116&gt;0),COUNTIF(AU$6:AU1115,"&gt;0")+1,0)</f>
        <v>0</v>
      </c>
    </row>
    <row r="1117" spans="40:47">
      <c r="AN1117" s="15">
        <v>31</v>
      </c>
      <c r="AO1117" s="15">
        <v>3</v>
      </c>
      <c r="AP1117" s="15">
        <v>8</v>
      </c>
      <c r="AQ1117" s="17">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15">
        <f ca="1">COUNTIF(INDIRECT("H"&amp;(ROW()+12*(($AN1117-1)*3+$AO1117)-ROW())/12+5):INDIRECT("S"&amp;(ROW()+12*(($AN1117-1)*3+$AO1117)-ROW())/12+5),AQ1117)</f>
        <v>0</v>
      </c>
      <c r="AS1117" s="17">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15">
        <f ca="1">COUNTIF(INDIRECT("U"&amp;(ROW()+12*(($AN1117-1)*3+$AO1117)-ROW())/12+5):INDIRECT("AF"&amp;(ROW()+12*(($AN1117-1)*3+$AO1117)-ROW())/12+5),AS1117)</f>
        <v>0</v>
      </c>
      <c r="AU1117" s="15">
        <f ca="1">IF(AND(AQ1117+AS1117&gt;0,AR1117+AT1117&gt;0),COUNTIF(AU$6:AU1116,"&gt;0")+1,0)</f>
        <v>0</v>
      </c>
    </row>
    <row r="1118" spans="40:47">
      <c r="AN1118" s="15">
        <v>31</v>
      </c>
      <c r="AO1118" s="15">
        <v>3</v>
      </c>
      <c r="AP1118" s="15">
        <v>9</v>
      </c>
      <c r="AQ1118" s="17">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15">
        <f ca="1">COUNTIF(INDIRECT("H"&amp;(ROW()+12*(($AN1118-1)*3+$AO1118)-ROW())/12+5):INDIRECT("S"&amp;(ROW()+12*(($AN1118-1)*3+$AO1118)-ROW())/12+5),AQ1118)</f>
        <v>0</v>
      </c>
      <c r="AS1118" s="17">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15">
        <f ca="1">COUNTIF(INDIRECT("U"&amp;(ROW()+12*(($AN1118-1)*3+$AO1118)-ROW())/12+5):INDIRECT("AF"&amp;(ROW()+12*(($AN1118-1)*3+$AO1118)-ROW())/12+5),AS1118)</f>
        <v>0</v>
      </c>
      <c r="AU1118" s="15">
        <f ca="1">IF(AND(AQ1118+AS1118&gt;0,AR1118+AT1118&gt;0),COUNTIF(AU$6:AU1117,"&gt;0")+1,0)</f>
        <v>0</v>
      </c>
    </row>
    <row r="1119" spans="40:47">
      <c r="AN1119" s="15">
        <v>31</v>
      </c>
      <c r="AO1119" s="15">
        <v>3</v>
      </c>
      <c r="AP1119" s="15">
        <v>10</v>
      </c>
      <c r="AQ1119" s="17">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15">
        <f ca="1">COUNTIF(INDIRECT("H"&amp;(ROW()+12*(($AN1119-1)*3+$AO1119)-ROW())/12+5):INDIRECT("S"&amp;(ROW()+12*(($AN1119-1)*3+$AO1119)-ROW())/12+5),AQ1119)</f>
        <v>0</v>
      </c>
      <c r="AS1119" s="17">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15">
        <f ca="1">COUNTIF(INDIRECT("U"&amp;(ROW()+12*(($AN1119-1)*3+$AO1119)-ROW())/12+5):INDIRECT("AF"&amp;(ROW()+12*(($AN1119-1)*3+$AO1119)-ROW())/12+5),AS1119)</f>
        <v>0</v>
      </c>
      <c r="AU1119" s="15">
        <f ca="1">IF(AND(AQ1119+AS1119&gt;0,AR1119+AT1119&gt;0),COUNTIF(AU$6:AU1118,"&gt;0")+1,0)</f>
        <v>0</v>
      </c>
    </row>
    <row r="1120" spans="40:47">
      <c r="AN1120" s="15">
        <v>31</v>
      </c>
      <c r="AO1120" s="15">
        <v>3</v>
      </c>
      <c r="AP1120" s="15">
        <v>11</v>
      </c>
      <c r="AQ1120" s="17">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15">
        <f ca="1">COUNTIF(INDIRECT("H"&amp;(ROW()+12*(($AN1120-1)*3+$AO1120)-ROW())/12+5):INDIRECT("S"&amp;(ROW()+12*(($AN1120-1)*3+$AO1120)-ROW())/12+5),AQ1120)</f>
        <v>0</v>
      </c>
      <c r="AS1120" s="17">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15">
        <f ca="1">COUNTIF(INDIRECT("U"&amp;(ROW()+12*(($AN1120-1)*3+$AO1120)-ROW())/12+5):INDIRECT("AF"&amp;(ROW()+12*(($AN1120-1)*3+$AO1120)-ROW())/12+5),AS1120)</f>
        <v>0</v>
      </c>
      <c r="AU1120" s="15">
        <f ca="1">IF(AND(AQ1120+AS1120&gt;0,AR1120+AT1120&gt;0),COUNTIF(AU$6:AU1119,"&gt;0")+1,0)</f>
        <v>0</v>
      </c>
    </row>
    <row r="1121" spans="40:47">
      <c r="AN1121" s="306">
        <v>31</v>
      </c>
      <c r="AO1121" s="306">
        <v>3</v>
      </c>
      <c r="AP1121" s="306">
        <v>12</v>
      </c>
      <c r="AQ1121" s="313">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306">
        <f ca="1">COUNTIF(INDIRECT("H"&amp;(ROW()+12*(($AN1121-1)*3+$AO1121)-ROW())/12+5):INDIRECT("S"&amp;(ROW()+12*(($AN1121-1)*3+$AO1121)-ROW())/12+5),AQ1121)</f>
        <v>0</v>
      </c>
      <c r="AS1121" s="313">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306">
        <f ca="1">COUNTIF(INDIRECT("U"&amp;(ROW()+12*(($AN1121-1)*3+$AO1121)-ROW())/12+5):INDIRECT("AF"&amp;(ROW()+12*(($AN1121-1)*3+$AO1121)-ROW())/12+5),AS1121)</f>
        <v>0</v>
      </c>
      <c r="AU1121" s="15">
        <f ca="1">IF(AND(AQ1121+AS1121&gt;0,AR1121+AT1121&gt;0),COUNTIF(AU$6:AU1120,"&gt;0")+1,0)</f>
        <v>0</v>
      </c>
    </row>
    <row r="1122" spans="40:47">
      <c r="AN1122" s="15">
        <v>32</v>
      </c>
      <c r="AO1122" s="15">
        <v>1</v>
      </c>
      <c r="AP1122" s="15">
        <v>1</v>
      </c>
      <c r="AQ1122" s="17">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15">
        <f ca="1">COUNTIF(INDIRECT("H"&amp;(ROW()+12*(($AN1122-1)*3+$AO1122)-ROW())/12+5):INDIRECT("S"&amp;(ROW()+12*(($AN1122-1)*3+$AO1122)-ROW())/12+5),AQ1122)</f>
        <v>0</v>
      </c>
      <c r="AS1122" s="17">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15">
        <f ca="1">COUNTIF(INDIRECT("U"&amp;(ROW()+12*(($AN1122-1)*3+$AO1122)-ROW())/12+5):INDIRECT("AF"&amp;(ROW()+12*(($AN1122-1)*3+$AO1122)-ROW())/12+5),AS1122)</f>
        <v>0</v>
      </c>
      <c r="AU1122" s="15">
        <f ca="1">IF(AND(AQ1122+AS1122&gt;0,AR1122+AT1122&gt;0),COUNTIF(AU$6:AU1121,"&gt;0")+1,0)</f>
        <v>0</v>
      </c>
    </row>
    <row r="1123" spans="40:47">
      <c r="AN1123" s="15">
        <v>32</v>
      </c>
      <c r="AO1123" s="15">
        <v>1</v>
      </c>
      <c r="AP1123" s="15">
        <v>2</v>
      </c>
      <c r="AQ1123" s="17">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15">
        <f ca="1">COUNTIF(INDIRECT("H"&amp;(ROW()+12*(($AN1123-1)*3+$AO1123)-ROW())/12+5):INDIRECT("S"&amp;(ROW()+12*(($AN1123-1)*3+$AO1123)-ROW())/12+5),AQ1123)</f>
        <v>0</v>
      </c>
      <c r="AS1123" s="17">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15">
        <f ca="1">COUNTIF(INDIRECT("U"&amp;(ROW()+12*(($AN1123-1)*3+$AO1123)-ROW())/12+5):INDIRECT("AF"&amp;(ROW()+12*(($AN1123-1)*3+$AO1123)-ROW())/12+5),AS1123)</f>
        <v>0</v>
      </c>
      <c r="AU1123" s="15">
        <f ca="1">IF(AND(AQ1123+AS1123&gt;0,AR1123+AT1123&gt;0),COUNTIF(AU$6:AU1122,"&gt;0")+1,0)</f>
        <v>0</v>
      </c>
    </row>
    <row r="1124" spans="40:47">
      <c r="AN1124" s="15">
        <v>32</v>
      </c>
      <c r="AO1124" s="15">
        <v>1</v>
      </c>
      <c r="AP1124" s="15">
        <v>3</v>
      </c>
      <c r="AQ1124" s="17">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15">
        <f ca="1">COUNTIF(INDIRECT("H"&amp;(ROW()+12*(($AN1124-1)*3+$AO1124)-ROW())/12+5):INDIRECT("S"&amp;(ROW()+12*(($AN1124-1)*3+$AO1124)-ROW())/12+5),AQ1124)</f>
        <v>0</v>
      </c>
      <c r="AS1124" s="17">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15">
        <f ca="1">COUNTIF(INDIRECT("U"&amp;(ROW()+12*(($AN1124-1)*3+$AO1124)-ROW())/12+5):INDIRECT("AF"&amp;(ROW()+12*(($AN1124-1)*3+$AO1124)-ROW())/12+5),AS1124)</f>
        <v>0</v>
      </c>
      <c r="AU1124" s="15">
        <f ca="1">IF(AND(AQ1124+AS1124&gt;0,AR1124+AT1124&gt;0),COUNTIF(AU$6:AU1123,"&gt;0")+1,0)</f>
        <v>0</v>
      </c>
    </row>
    <row r="1125" spans="40:47">
      <c r="AN1125" s="15">
        <v>32</v>
      </c>
      <c r="AO1125" s="15">
        <v>1</v>
      </c>
      <c r="AP1125" s="15">
        <v>4</v>
      </c>
      <c r="AQ1125" s="17">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15">
        <f ca="1">COUNTIF(INDIRECT("H"&amp;(ROW()+12*(($AN1125-1)*3+$AO1125)-ROW())/12+5):INDIRECT("S"&amp;(ROW()+12*(($AN1125-1)*3+$AO1125)-ROW())/12+5),AQ1125)</f>
        <v>0</v>
      </c>
      <c r="AS1125" s="17">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15">
        <f ca="1">COUNTIF(INDIRECT("U"&amp;(ROW()+12*(($AN1125-1)*3+$AO1125)-ROW())/12+5):INDIRECT("AF"&amp;(ROW()+12*(($AN1125-1)*3+$AO1125)-ROW())/12+5),AS1125)</f>
        <v>0</v>
      </c>
      <c r="AU1125" s="15">
        <f ca="1">IF(AND(AQ1125+AS1125&gt;0,AR1125+AT1125&gt;0),COUNTIF(AU$6:AU1124,"&gt;0")+1,0)</f>
        <v>0</v>
      </c>
    </row>
    <row r="1126" spans="40:47">
      <c r="AN1126" s="15">
        <v>32</v>
      </c>
      <c r="AO1126" s="15">
        <v>1</v>
      </c>
      <c r="AP1126" s="15">
        <v>5</v>
      </c>
      <c r="AQ1126" s="17">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15">
        <f ca="1">COUNTIF(INDIRECT("H"&amp;(ROW()+12*(($AN1126-1)*3+$AO1126)-ROW())/12+5):INDIRECT("S"&amp;(ROW()+12*(($AN1126-1)*3+$AO1126)-ROW())/12+5),AQ1126)</f>
        <v>0</v>
      </c>
      <c r="AS1126" s="17">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15">
        <f ca="1">COUNTIF(INDIRECT("U"&amp;(ROW()+12*(($AN1126-1)*3+$AO1126)-ROW())/12+5):INDIRECT("AF"&amp;(ROW()+12*(($AN1126-1)*3+$AO1126)-ROW())/12+5),AS1126)</f>
        <v>0</v>
      </c>
      <c r="AU1126" s="15">
        <f ca="1">IF(AND(AQ1126+AS1126&gt;0,AR1126+AT1126&gt;0),COUNTIF(AU$6:AU1125,"&gt;0")+1,0)</f>
        <v>0</v>
      </c>
    </row>
    <row r="1127" spans="40:47">
      <c r="AN1127" s="15">
        <v>32</v>
      </c>
      <c r="AO1127" s="15">
        <v>1</v>
      </c>
      <c r="AP1127" s="15">
        <v>6</v>
      </c>
      <c r="AQ1127" s="17">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15">
        <f ca="1">COUNTIF(INDIRECT("H"&amp;(ROW()+12*(($AN1127-1)*3+$AO1127)-ROW())/12+5):INDIRECT("S"&amp;(ROW()+12*(($AN1127-1)*3+$AO1127)-ROW())/12+5),AQ1127)</f>
        <v>0</v>
      </c>
      <c r="AS1127" s="17">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15">
        <f ca="1">COUNTIF(INDIRECT("U"&amp;(ROW()+12*(($AN1127-1)*3+$AO1127)-ROW())/12+5):INDIRECT("AF"&amp;(ROW()+12*(($AN1127-1)*3+$AO1127)-ROW())/12+5),AS1127)</f>
        <v>0</v>
      </c>
      <c r="AU1127" s="15">
        <f ca="1">IF(AND(AQ1127+AS1127&gt;0,AR1127+AT1127&gt;0),COUNTIF(AU$6:AU1126,"&gt;0")+1,0)</f>
        <v>0</v>
      </c>
    </row>
    <row r="1128" spans="40:47">
      <c r="AN1128" s="15">
        <v>32</v>
      </c>
      <c r="AO1128" s="15">
        <v>1</v>
      </c>
      <c r="AP1128" s="15">
        <v>7</v>
      </c>
      <c r="AQ1128" s="17">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15">
        <f ca="1">COUNTIF(INDIRECT("H"&amp;(ROW()+12*(($AN1128-1)*3+$AO1128)-ROW())/12+5):INDIRECT("S"&amp;(ROW()+12*(($AN1128-1)*3+$AO1128)-ROW())/12+5),AQ1128)</f>
        <v>0</v>
      </c>
      <c r="AS1128" s="17">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15">
        <f ca="1">COUNTIF(INDIRECT("U"&amp;(ROW()+12*(($AN1128-1)*3+$AO1128)-ROW())/12+5):INDIRECT("AF"&amp;(ROW()+12*(($AN1128-1)*3+$AO1128)-ROW())/12+5),AS1128)</f>
        <v>0</v>
      </c>
      <c r="AU1128" s="15">
        <f ca="1">IF(AND(AQ1128+AS1128&gt;0,AR1128+AT1128&gt;0),COUNTIF(AU$6:AU1127,"&gt;0")+1,0)</f>
        <v>0</v>
      </c>
    </row>
    <row r="1129" spans="40:47">
      <c r="AN1129" s="15">
        <v>32</v>
      </c>
      <c r="AO1129" s="15">
        <v>1</v>
      </c>
      <c r="AP1129" s="15">
        <v>8</v>
      </c>
      <c r="AQ1129" s="17">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15">
        <f ca="1">COUNTIF(INDIRECT("H"&amp;(ROW()+12*(($AN1129-1)*3+$AO1129)-ROW())/12+5):INDIRECT("S"&amp;(ROW()+12*(($AN1129-1)*3+$AO1129)-ROW())/12+5),AQ1129)</f>
        <v>0</v>
      </c>
      <c r="AS1129" s="17">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15">
        <f ca="1">COUNTIF(INDIRECT("U"&amp;(ROW()+12*(($AN1129-1)*3+$AO1129)-ROW())/12+5):INDIRECT("AF"&amp;(ROW()+12*(($AN1129-1)*3+$AO1129)-ROW())/12+5),AS1129)</f>
        <v>0</v>
      </c>
      <c r="AU1129" s="15">
        <f ca="1">IF(AND(AQ1129+AS1129&gt;0,AR1129+AT1129&gt;0),COUNTIF(AU$6:AU1128,"&gt;0")+1,0)</f>
        <v>0</v>
      </c>
    </row>
    <row r="1130" spans="40:47">
      <c r="AN1130" s="15">
        <v>32</v>
      </c>
      <c r="AO1130" s="15">
        <v>1</v>
      </c>
      <c r="AP1130" s="15">
        <v>9</v>
      </c>
      <c r="AQ1130" s="17">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15">
        <f ca="1">COUNTIF(INDIRECT("H"&amp;(ROW()+12*(($AN1130-1)*3+$AO1130)-ROW())/12+5):INDIRECT("S"&amp;(ROW()+12*(($AN1130-1)*3+$AO1130)-ROW())/12+5),AQ1130)</f>
        <v>0</v>
      </c>
      <c r="AS1130" s="17">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15">
        <f ca="1">COUNTIF(INDIRECT("U"&amp;(ROW()+12*(($AN1130-1)*3+$AO1130)-ROW())/12+5):INDIRECT("AF"&amp;(ROW()+12*(($AN1130-1)*3+$AO1130)-ROW())/12+5),AS1130)</f>
        <v>0</v>
      </c>
      <c r="AU1130" s="15">
        <f ca="1">IF(AND(AQ1130+AS1130&gt;0,AR1130+AT1130&gt;0),COUNTIF(AU$6:AU1129,"&gt;0")+1,0)</f>
        <v>0</v>
      </c>
    </row>
    <row r="1131" spans="40:47">
      <c r="AN1131" s="15">
        <v>32</v>
      </c>
      <c r="AO1131" s="15">
        <v>1</v>
      </c>
      <c r="AP1131" s="15">
        <v>10</v>
      </c>
      <c r="AQ1131" s="17">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15">
        <f ca="1">COUNTIF(INDIRECT("H"&amp;(ROW()+12*(($AN1131-1)*3+$AO1131)-ROW())/12+5):INDIRECT("S"&amp;(ROW()+12*(($AN1131-1)*3+$AO1131)-ROW())/12+5),AQ1131)</f>
        <v>0</v>
      </c>
      <c r="AS1131" s="17">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15">
        <f ca="1">COUNTIF(INDIRECT("U"&amp;(ROW()+12*(($AN1131-1)*3+$AO1131)-ROW())/12+5):INDIRECT("AF"&amp;(ROW()+12*(($AN1131-1)*3+$AO1131)-ROW())/12+5),AS1131)</f>
        <v>0</v>
      </c>
      <c r="AU1131" s="15">
        <f ca="1">IF(AND(AQ1131+AS1131&gt;0,AR1131+AT1131&gt;0),COUNTIF(AU$6:AU1130,"&gt;0")+1,0)</f>
        <v>0</v>
      </c>
    </row>
    <row r="1132" spans="40:47">
      <c r="AN1132" s="15">
        <v>32</v>
      </c>
      <c r="AO1132" s="15">
        <v>1</v>
      </c>
      <c r="AP1132" s="15">
        <v>11</v>
      </c>
      <c r="AQ1132" s="17">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15">
        <f ca="1">COUNTIF(INDIRECT("H"&amp;(ROW()+12*(($AN1132-1)*3+$AO1132)-ROW())/12+5):INDIRECT("S"&amp;(ROW()+12*(($AN1132-1)*3+$AO1132)-ROW())/12+5),AQ1132)</f>
        <v>0</v>
      </c>
      <c r="AS1132" s="17">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15">
        <f ca="1">COUNTIF(INDIRECT("U"&amp;(ROW()+12*(($AN1132-1)*3+$AO1132)-ROW())/12+5):INDIRECT("AF"&amp;(ROW()+12*(($AN1132-1)*3+$AO1132)-ROW())/12+5),AS1132)</f>
        <v>0</v>
      </c>
      <c r="AU1132" s="15">
        <f ca="1">IF(AND(AQ1132+AS1132&gt;0,AR1132+AT1132&gt;0),COUNTIF(AU$6:AU1131,"&gt;0")+1,0)</f>
        <v>0</v>
      </c>
    </row>
    <row r="1133" spans="40:47">
      <c r="AN1133" s="15">
        <v>32</v>
      </c>
      <c r="AO1133" s="15">
        <v>1</v>
      </c>
      <c r="AP1133" s="15">
        <v>12</v>
      </c>
      <c r="AQ1133" s="17">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15">
        <f ca="1">COUNTIF(INDIRECT("H"&amp;(ROW()+12*(($AN1133-1)*3+$AO1133)-ROW())/12+5):INDIRECT("S"&amp;(ROW()+12*(($AN1133-1)*3+$AO1133)-ROW())/12+5),AQ1133)</f>
        <v>0</v>
      </c>
      <c r="AS1133" s="17">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15">
        <f ca="1">COUNTIF(INDIRECT("U"&amp;(ROW()+12*(($AN1133-1)*3+$AO1133)-ROW())/12+5):INDIRECT("AF"&amp;(ROW()+12*(($AN1133-1)*3+$AO1133)-ROW())/12+5),AS1133)</f>
        <v>0</v>
      </c>
      <c r="AU1133" s="15">
        <f ca="1">IF(AND(AQ1133+AS1133&gt;0,AR1133+AT1133&gt;0),COUNTIF(AU$6:AU1132,"&gt;0")+1,0)</f>
        <v>0</v>
      </c>
    </row>
    <row r="1134" spans="40:47">
      <c r="AN1134" s="15">
        <v>32</v>
      </c>
      <c r="AO1134" s="15">
        <v>2</v>
      </c>
      <c r="AP1134" s="15">
        <v>1</v>
      </c>
      <c r="AQ1134" s="17">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15">
        <f ca="1">COUNTIF(INDIRECT("H"&amp;(ROW()+12*(($AN1134-1)*3+$AO1134)-ROW())/12+5):INDIRECT("S"&amp;(ROW()+12*(($AN1134-1)*3+$AO1134)-ROW())/12+5),AQ1134)</f>
        <v>0</v>
      </c>
      <c r="AS1134" s="17">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15">
        <f ca="1">COUNTIF(INDIRECT("U"&amp;(ROW()+12*(($AN1134-1)*3+$AO1134)-ROW())/12+5):INDIRECT("AF"&amp;(ROW()+12*(($AN1134-1)*3+$AO1134)-ROW())/12+5),AS1134)</f>
        <v>0</v>
      </c>
      <c r="AU1134" s="15">
        <f ca="1">IF(AND(AQ1134+AS1134&gt;0,AR1134+AT1134&gt;0),COUNTIF(AU$6:AU1133,"&gt;0")+1,0)</f>
        <v>0</v>
      </c>
    </row>
    <row r="1135" spans="40:47">
      <c r="AN1135" s="15">
        <v>32</v>
      </c>
      <c r="AO1135" s="15">
        <v>2</v>
      </c>
      <c r="AP1135" s="15">
        <v>2</v>
      </c>
      <c r="AQ1135" s="17">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15">
        <f ca="1">COUNTIF(INDIRECT("H"&amp;(ROW()+12*(($AN1135-1)*3+$AO1135)-ROW())/12+5):INDIRECT("S"&amp;(ROW()+12*(($AN1135-1)*3+$AO1135)-ROW())/12+5),AQ1135)</f>
        <v>0</v>
      </c>
      <c r="AS1135" s="17">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15">
        <f ca="1">COUNTIF(INDIRECT("U"&amp;(ROW()+12*(($AN1135-1)*3+$AO1135)-ROW())/12+5):INDIRECT("AF"&amp;(ROW()+12*(($AN1135-1)*3+$AO1135)-ROW())/12+5),AS1135)</f>
        <v>0</v>
      </c>
      <c r="AU1135" s="15">
        <f ca="1">IF(AND(AQ1135+AS1135&gt;0,AR1135+AT1135&gt;0),COUNTIF(AU$6:AU1134,"&gt;0")+1,0)</f>
        <v>0</v>
      </c>
    </row>
    <row r="1136" spans="40:47">
      <c r="AN1136" s="15">
        <v>32</v>
      </c>
      <c r="AO1136" s="15">
        <v>2</v>
      </c>
      <c r="AP1136" s="15">
        <v>3</v>
      </c>
      <c r="AQ1136" s="17">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15">
        <f ca="1">COUNTIF(INDIRECT("H"&amp;(ROW()+12*(($AN1136-1)*3+$AO1136)-ROW())/12+5):INDIRECT("S"&amp;(ROW()+12*(($AN1136-1)*3+$AO1136)-ROW())/12+5),AQ1136)</f>
        <v>0</v>
      </c>
      <c r="AS1136" s="17">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15">
        <f ca="1">COUNTIF(INDIRECT("U"&amp;(ROW()+12*(($AN1136-1)*3+$AO1136)-ROW())/12+5):INDIRECT("AF"&amp;(ROW()+12*(($AN1136-1)*3+$AO1136)-ROW())/12+5),AS1136)</f>
        <v>0</v>
      </c>
      <c r="AU1136" s="15">
        <f ca="1">IF(AND(AQ1136+AS1136&gt;0,AR1136+AT1136&gt;0),COUNTIF(AU$6:AU1135,"&gt;0")+1,0)</f>
        <v>0</v>
      </c>
    </row>
    <row r="1137" spans="40:47">
      <c r="AN1137" s="15">
        <v>32</v>
      </c>
      <c r="AO1137" s="15">
        <v>2</v>
      </c>
      <c r="AP1137" s="15">
        <v>4</v>
      </c>
      <c r="AQ1137" s="17">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15">
        <f ca="1">COUNTIF(INDIRECT("H"&amp;(ROW()+12*(($AN1137-1)*3+$AO1137)-ROW())/12+5):INDIRECT("S"&amp;(ROW()+12*(($AN1137-1)*3+$AO1137)-ROW())/12+5),AQ1137)</f>
        <v>0</v>
      </c>
      <c r="AS1137" s="17">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15">
        <f ca="1">COUNTIF(INDIRECT("U"&amp;(ROW()+12*(($AN1137-1)*3+$AO1137)-ROW())/12+5):INDIRECT("AF"&amp;(ROW()+12*(($AN1137-1)*3+$AO1137)-ROW())/12+5),AS1137)</f>
        <v>0</v>
      </c>
      <c r="AU1137" s="15">
        <f ca="1">IF(AND(AQ1137+AS1137&gt;0,AR1137+AT1137&gt;0),COUNTIF(AU$6:AU1136,"&gt;0")+1,0)</f>
        <v>0</v>
      </c>
    </row>
    <row r="1138" spans="40:47">
      <c r="AN1138" s="15">
        <v>32</v>
      </c>
      <c r="AO1138" s="15">
        <v>2</v>
      </c>
      <c r="AP1138" s="15">
        <v>5</v>
      </c>
      <c r="AQ1138" s="17">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15">
        <f ca="1">COUNTIF(INDIRECT("H"&amp;(ROW()+12*(($AN1138-1)*3+$AO1138)-ROW())/12+5):INDIRECT("S"&amp;(ROW()+12*(($AN1138-1)*3+$AO1138)-ROW())/12+5),AQ1138)</f>
        <v>0</v>
      </c>
      <c r="AS1138" s="17">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15">
        <f ca="1">COUNTIF(INDIRECT("U"&amp;(ROW()+12*(($AN1138-1)*3+$AO1138)-ROW())/12+5):INDIRECT("AF"&amp;(ROW()+12*(($AN1138-1)*3+$AO1138)-ROW())/12+5),AS1138)</f>
        <v>0</v>
      </c>
      <c r="AU1138" s="15">
        <f ca="1">IF(AND(AQ1138+AS1138&gt;0,AR1138+AT1138&gt;0),COUNTIF(AU$6:AU1137,"&gt;0")+1,0)</f>
        <v>0</v>
      </c>
    </row>
    <row r="1139" spans="40:47">
      <c r="AN1139" s="15">
        <v>32</v>
      </c>
      <c r="AO1139" s="15">
        <v>2</v>
      </c>
      <c r="AP1139" s="15">
        <v>6</v>
      </c>
      <c r="AQ1139" s="17">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15">
        <f ca="1">COUNTIF(INDIRECT("H"&amp;(ROW()+12*(($AN1139-1)*3+$AO1139)-ROW())/12+5):INDIRECT("S"&amp;(ROW()+12*(($AN1139-1)*3+$AO1139)-ROW())/12+5),AQ1139)</f>
        <v>0</v>
      </c>
      <c r="AS1139" s="17">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15">
        <f ca="1">COUNTIF(INDIRECT("U"&amp;(ROW()+12*(($AN1139-1)*3+$AO1139)-ROW())/12+5):INDIRECT("AF"&amp;(ROW()+12*(($AN1139-1)*3+$AO1139)-ROW())/12+5),AS1139)</f>
        <v>0</v>
      </c>
      <c r="AU1139" s="15">
        <f ca="1">IF(AND(AQ1139+AS1139&gt;0,AR1139+AT1139&gt;0),COUNTIF(AU$6:AU1138,"&gt;0")+1,0)</f>
        <v>0</v>
      </c>
    </row>
    <row r="1140" spans="40:47">
      <c r="AN1140" s="15">
        <v>32</v>
      </c>
      <c r="AO1140" s="15">
        <v>2</v>
      </c>
      <c r="AP1140" s="15">
        <v>7</v>
      </c>
      <c r="AQ1140" s="17">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15">
        <f ca="1">COUNTIF(INDIRECT("H"&amp;(ROW()+12*(($AN1140-1)*3+$AO1140)-ROW())/12+5):INDIRECT("S"&amp;(ROW()+12*(($AN1140-1)*3+$AO1140)-ROW())/12+5),AQ1140)</f>
        <v>0</v>
      </c>
      <c r="AS1140" s="17">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15">
        <f ca="1">COUNTIF(INDIRECT("U"&amp;(ROW()+12*(($AN1140-1)*3+$AO1140)-ROW())/12+5):INDIRECT("AF"&amp;(ROW()+12*(($AN1140-1)*3+$AO1140)-ROW())/12+5),AS1140)</f>
        <v>0</v>
      </c>
      <c r="AU1140" s="15">
        <f ca="1">IF(AND(AQ1140+AS1140&gt;0,AR1140+AT1140&gt;0),COUNTIF(AU$6:AU1139,"&gt;0")+1,0)</f>
        <v>0</v>
      </c>
    </row>
    <row r="1141" spans="40:47">
      <c r="AN1141" s="15">
        <v>32</v>
      </c>
      <c r="AO1141" s="15">
        <v>2</v>
      </c>
      <c r="AP1141" s="15">
        <v>8</v>
      </c>
      <c r="AQ1141" s="17">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15">
        <f ca="1">COUNTIF(INDIRECT("H"&amp;(ROW()+12*(($AN1141-1)*3+$AO1141)-ROW())/12+5):INDIRECT("S"&amp;(ROW()+12*(($AN1141-1)*3+$AO1141)-ROW())/12+5),AQ1141)</f>
        <v>0</v>
      </c>
      <c r="AS1141" s="17">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15">
        <f ca="1">COUNTIF(INDIRECT("U"&amp;(ROW()+12*(($AN1141-1)*3+$AO1141)-ROW())/12+5):INDIRECT("AF"&amp;(ROW()+12*(($AN1141-1)*3+$AO1141)-ROW())/12+5),AS1141)</f>
        <v>0</v>
      </c>
      <c r="AU1141" s="15">
        <f ca="1">IF(AND(AQ1141+AS1141&gt;0,AR1141+AT1141&gt;0),COUNTIF(AU$6:AU1140,"&gt;0")+1,0)</f>
        <v>0</v>
      </c>
    </row>
    <row r="1142" spans="40:47">
      <c r="AN1142" s="15">
        <v>32</v>
      </c>
      <c r="AO1142" s="15">
        <v>2</v>
      </c>
      <c r="AP1142" s="15">
        <v>9</v>
      </c>
      <c r="AQ1142" s="17">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15">
        <f ca="1">COUNTIF(INDIRECT("H"&amp;(ROW()+12*(($AN1142-1)*3+$AO1142)-ROW())/12+5):INDIRECT("S"&amp;(ROW()+12*(($AN1142-1)*3+$AO1142)-ROW())/12+5),AQ1142)</f>
        <v>0</v>
      </c>
      <c r="AS1142" s="17">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15">
        <f ca="1">COUNTIF(INDIRECT("U"&amp;(ROW()+12*(($AN1142-1)*3+$AO1142)-ROW())/12+5):INDIRECT("AF"&amp;(ROW()+12*(($AN1142-1)*3+$AO1142)-ROW())/12+5),AS1142)</f>
        <v>0</v>
      </c>
      <c r="AU1142" s="15">
        <f ca="1">IF(AND(AQ1142+AS1142&gt;0,AR1142+AT1142&gt;0),COUNTIF(AU$6:AU1141,"&gt;0")+1,0)</f>
        <v>0</v>
      </c>
    </row>
    <row r="1143" spans="40:47">
      <c r="AN1143" s="15">
        <v>32</v>
      </c>
      <c r="AO1143" s="15">
        <v>2</v>
      </c>
      <c r="AP1143" s="15">
        <v>10</v>
      </c>
      <c r="AQ1143" s="17">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15">
        <f ca="1">COUNTIF(INDIRECT("H"&amp;(ROW()+12*(($AN1143-1)*3+$AO1143)-ROW())/12+5):INDIRECT("S"&amp;(ROW()+12*(($AN1143-1)*3+$AO1143)-ROW())/12+5),AQ1143)</f>
        <v>0</v>
      </c>
      <c r="AS1143" s="17">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15">
        <f ca="1">COUNTIF(INDIRECT("U"&amp;(ROW()+12*(($AN1143-1)*3+$AO1143)-ROW())/12+5):INDIRECT("AF"&amp;(ROW()+12*(($AN1143-1)*3+$AO1143)-ROW())/12+5),AS1143)</f>
        <v>0</v>
      </c>
      <c r="AU1143" s="15">
        <f ca="1">IF(AND(AQ1143+AS1143&gt;0,AR1143+AT1143&gt;0),COUNTIF(AU$6:AU1142,"&gt;0")+1,0)</f>
        <v>0</v>
      </c>
    </row>
    <row r="1144" spans="40:47">
      <c r="AN1144" s="15">
        <v>32</v>
      </c>
      <c r="AO1144" s="15">
        <v>2</v>
      </c>
      <c r="AP1144" s="15">
        <v>11</v>
      </c>
      <c r="AQ1144" s="17">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15">
        <f ca="1">COUNTIF(INDIRECT("H"&amp;(ROW()+12*(($AN1144-1)*3+$AO1144)-ROW())/12+5):INDIRECT("S"&amp;(ROW()+12*(($AN1144-1)*3+$AO1144)-ROW())/12+5),AQ1144)</f>
        <v>0</v>
      </c>
      <c r="AS1144" s="17">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15">
        <f ca="1">COUNTIF(INDIRECT("U"&amp;(ROW()+12*(($AN1144-1)*3+$AO1144)-ROW())/12+5):INDIRECT("AF"&amp;(ROW()+12*(($AN1144-1)*3+$AO1144)-ROW())/12+5),AS1144)</f>
        <v>0</v>
      </c>
      <c r="AU1144" s="15">
        <f ca="1">IF(AND(AQ1144+AS1144&gt;0,AR1144+AT1144&gt;0),COUNTIF(AU$6:AU1143,"&gt;0")+1,0)</f>
        <v>0</v>
      </c>
    </row>
    <row r="1145" spans="40:47">
      <c r="AN1145" s="15">
        <v>32</v>
      </c>
      <c r="AO1145" s="15">
        <v>2</v>
      </c>
      <c r="AP1145" s="15">
        <v>12</v>
      </c>
      <c r="AQ1145" s="17">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15">
        <f ca="1">COUNTIF(INDIRECT("H"&amp;(ROW()+12*(($AN1145-1)*3+$AO1145)-ROW())/12+5):INDIRECT("S"&amp;(ROW()+12*(($AN1145-1)*3+$AO1145)-ROW())/12+5),AQ1145)</f>
        <v>0</v>
      </c>
      <c r="AS1145" s="17">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15">
        <f ca="1">COUNTIF(INDIRECT("U"&amp;(ROW()+12*(($AN1145-1)*3+$AO1145)-ROW())/12+5):INDIRECT("AF"&amp;(ROW()+12*(($AN1145-1)*3+$AO1145)-ROW())/12+5),AS1145)</f>
        <v>0</v>
      </c>
      <c r="AU1145" s="15">
        <f ca="1">IF(AND(AQ1145+AS1145&gt;0,AR1145+AT1145&gt;0),COUNTIF(AU$6:AU1144,"&gt;0")+1,0)</f>
        <v>0</v>
      </c>
    </row>
    <row r="1146" spans="40:47">
      <c r="AN1146" s="15">
        <v>32</v>
      </c>
      <c r="AO1146" s="15">
        <v>3</v>
      </c>
      <c r="AP1146" s="15">
        <v>1</v>
      </c>
      <c r="AQ1146" s="17">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15">
        <f ca="1">COUNTIF(INDIRECT("H"&amp;(ROW()+12*(($AN1146-1)*3+$AO1146)-ROW())/12+5):INDIRECT("S"&amp;(ROW()+12*(($AN1146-1)*3+$AO1146)-ROW())/12+5),AQ1146)</f>
        <v>0</v>
      </c>
      <c r="AS1146" s="17">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15">
        <f ca="1">COUNTIF(INDIRECT("U"&amp;(ROW()+12*(($AN1146-1)*3+$AO1146)-ROW())/12+5):INDIRECT("AF"&amp;(ROW()+12*(($AN1146-1)*3+$AO1146)-ROW())/12+5),AS1146)</f>
        <v>0</v>
      </c>
      <c r="AU1146" s="15">
        <f ca="1">IF(AND(AQ1146+AS1146&gt;0,AR1146+AT1146&gt;0),COUNTIF(AU$6:AU1145,"&gt;0")+1,0)</f>
        <v>0</v>
      </c>
    </row>
    <row r="1147" spans="40:47">
      <c r="AN1147" s="15">
        <v>32</v>
      </c>
      <c r="AO1147" s="15">
        <v>3</v>
      </c>
      <c r="AP1147" s="15">
        <v>2</v>
      </c>
      <c r="AQ1147" s="17">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15">
        <f ca="1">COUNTIF(INDIRECT("H"&amp;(ROW()+12*(($AN1147-1)*3+$AO1147)-ROW())/12+5):INDIRECT("S"&amp;(ROW()+12*(($AN1147-1)*3+$AO1147)-ROW())/12+5),AQ1147)</f>
        <v>0</v>
      </c>
      <c r="AS1147" s="17">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15">
        <f ca="1">COUNTIF(INDIRECT("U"&amp;(ROW()+12*(($AN1147-1)*3+$AO1147)-ROW())/12+5):INDIRECT("AF"&amp;(ROW()+12*(($AN1147-1)*3+$AO1147)-ROW())/12+5),AS1147)</f>
        <v>0</v>
      </c>
      <c r="AU1147" s="15">
        <f ca="1">IF(AND(AQ1147+AS1147&gt;0,AR1147+AT1147&gt;0),COUNTIF(AU$6:AU1146,"&gt;0")+1,0)</f>
        <v>0</v>
      </c>
    </row>
    <row r="1148" spans="40:47">
      <c r="AN1148" s="15">
        <v>32</v>
      </c>
      <c r="AO1148" s="15">
        <v>3</v>
      </c>
      <c r="AP1148" s="15">
        <v>3</v>
      </c>
      <c r="AQ1148" s="17">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15">
        <f ca="1">COUNTIF(INDIRECT("H"&amp;(ROW()+12*(($AN1148-1)*3+$AO1148)-ROW())/12+5):INDIRECT("S"&amp;(ROW()+12*(($AN1148-1)*3+$AO1148)-ROW())/12+5),AQ1148)</f>
        <v>0</v>
      </c>
      <c r="AS1148" s="17">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15">
        <f ca="1">COUNTIF(INDIRECT("U"&amp;(ROW()+12*(($AN1148-1)*3+$AO1148)-ROW())/12+5):INDIRECT("AF"&amp;(ROW()+12*(($AN1148-1)*3+$AO1148)-ROW())/12+5),AS1148)</f>
        <v>0</v>
      </c>
      <c r="AU1148" s="15">
        <f ca="1">IF(AND(AQ1148+AS1148&gt;0,AR1148+AT1148&gt;0),COUNTIF(AU$6:AU1147,"&gt;0")+1,0)</f>
        <v>0</v>
      </c>
    </row>
    <row r="1149" spans="40:47">
      <c r="AN1149" s="15">
        <v>32</v>
      </c>
      <c r="AO1149" s="15">
        <v>3</v>
      </c>
      <c r="AP1149" s="15">
        <v>4</v>
      </c>
      <c r="AQ1149" s="17">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15">
        <f ca="1">COUNTIF(INDIRECT("H"&amp;(ROW()+12*(($AN1149-1)*3+$AO1149)-ROW())/12+5):INDIRECT("S"&amp;(ROW()+12*(($AN1149-1)*3+$AO1149)-ROW())/12+5),AQ1149)</f>
        <v>0</v>
      </c>
      <c r="AS1149" s="17">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15">
        <f ca="1">COUNTIF(INDIRECT("U"&amp;(ROW()+12*(($AN1149-1)*3+$AO1149)-ROW())/12+5):INDIRECT("AF"&amp;(ROW()+12*(($AN1149-1)*3+$AO1149)-ROW())/12+5),AS1149)</f>
        <v>0</v>
      </c>
      <c r="AU1149" s="15">
        <f ca="1">IF(AND(AQ1149+AS1149&gt;0,AR1149+AT1149&gt;0),COUNTIF(AU$6:AU1148,"&gt;0")+1,0)</f>
        <v>0</v>
      </c>
    </row>
    <row r="1150" spans="40:47">
      <c r="AN1150" s="15">
        <v>32</v>
      </c>
      <c r="AO1150" s="15">
        <v>3</v>
      </c>
      <c r="AP1150" s="15">
        <v>5</v>
      </c>
      <c r="AQ1150" s="17">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15">
        <f ca="1">COUNTIF(INDIRECT("H"&amp;(ROW()+12*(($AN1150-1)*3+$AO1150)-ROW())/12+5):INDIRECT("S"&amp;(ROW()+12*(($AN1150-1)*3+$AO1150)-ROW())/12+5),AQ1150)</f>
        <v>0</v>
      </c>
      <c r="AS1150" s="17">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15">
        <f ca="1">COUNTIF(INDIRECT("U"&amp;(ROW()+12*(($AN1150-1)*3+$AO1150)-ROW())/12+5):INDIRECT("AF"&amp;(ROW()+12*(($AN1150-1)*3+$AO1150)-ROW())/12+5),AS1150)</f>
        <v>0</v>
      </c>
      <c r="AU1150" s="15">
        <f ca="1">IF(AND(AQ1150+AS1150&gt;0,AR1150+AT1150&gt;0),COUNTIF(AU$6:AU1149,"&gt;0")+1,0)</f>
        <v>0</v>
      </c>
    </row>
    <row r="1151" spans="40:47">
      <c r="AN1151" s="15">
        <v>32</v>
      </c>
      <c r="AO1151" s="15">
        <v>3</v>
      </c>
      <c r="AP1151" s="15">
        <v>6</v>
      </c>
      <c r="AQ1151" s="17">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15">
        <f ca="1">COUNTIF(INDIRECT("H"&amp;(ROW()+12*(($AN1151-1)*3+$AO1151)-ROW())/12+5):INDIRECT("S"&amp;(ROW()+12*(($AN1151-1)*3+$AO1151)-ROW())/12+5),AQ1151)</f>
        <v>0</v>
      </c>
      <c r="AS1151" s="17">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15">
        <f ca="1">COUNTIF(INDIRECT("U"&amp;(ROW()+12*(($AN1151-1)*3+$AO1151)-ROW())/12+5):INDIRECT("AF"&amp;(ROW()+12*(($AN1151-1)*3+$AO1151)-ROW())/12+5),AS1151)</f>
        <v>0</v>
      </c>
      <c r="AU1151" s="15">
        <f ca="1">IF(AND(AQ1151+AS1151&gt;0,AR1151+AT1151&gt;0),COUNTIF(AU$6:AU1150,"&gt;0")+1,0)</f>
        <v>0</v>
      </c>
    </row>
    <row r="1152" spans="40:47">
      <c r="AN1152" s="15">
        <v>32</v>
      </c>
      <c r="AO1152" s="15">
        <v>3</v>
      </c>
      <c r="AP1152" s="15">
        <v>7</v>
      </c>
      <c r="AQ1152" s="17">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15">
        <f ca="1">COUNTIF(INDIRECT("H"&amp;(ROW()+12*(($AN1152-1)*3+$AO1152)-ROW())/12+5):INDIRECT("S"&amp;(ROW()+12*(($AN1152-1)*3+$AO1152)-ROW())/12+5),AQ1152)</f>
        <v>0</v>
      </c>
      <c r="AS1152" s="17">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15">
        <f ca="1">COUNTIF(INDIRECT("U"&amp;(ROW()+12*(($AN1152-1)*3+$AO1152)-ROW())/12+5):INDIRECT("AF"&amp;(ROW()+12*(($AN1152-1)*3+$AO1152)-ROW())/12+5),AS1152)</f>
        <v>0</v>
      </c>
      <c r="AU1152" s="15">
        <f ca="1">IF(AND(AQ1152+AS1152&gt;0,AR1152+AT1152&gt;0),COUNTIF(AU$6:AU1151,"&gt;0")+1,0)</f>
        <v>0</v>
      </c>
    </row>
    <row r="1153" spans="40:47">
      <c r="AN1153" s="15">
        <v>32</v>
      </c>
      <c r="AO1153" s="15">
        <v>3</v>
      </c>
      <c r="AP1153" s="15">
        <v>8</v>
      </c>
      <c r="AQ1153" s="17">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15">
        <f ca="1">COUNTIF(INDIRECT("H"&amp;(ROW()+12*(($AN1153-1)*3+$AO1153)-ROW())/12+5):INDIRECT("S"&amp;(ROW()+12*(($AN1153-1)*3+$AO1153)-ROW())/12+5),AQ1153)</f>
        <v>0</v>
      </c>
      <c r="AS1153" s="17">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15">
        <f ca="1">COUNTIF(INDIRECT("U"&amp;(ROW()+12*(($AN1153-1)*3+$AO1153)-ROW())/12+5):INDIRECT("AF"&amp;(ROW()+12*(($AN1153-1)*3+$AO1153)-ROW())/12+5),AS1153)</f>
        <v>0</v>
      </c>
      <c r="AU1153" s="15">
        <f ca="1">IF(AND(AQ1153+AS1153&gt;0,AR1153+AT1153&gt;0),COUNTIF(AU$6:AU1152,"&gt;0")+1,0)</f>
        <v>0</v>
      </c>
    </row>
    <row r="1154" spans="40:47">
      <c r="AN1154" s="15">
        <v>32</v>
      </c>
      <c r="AO1154" s="15">
        <v>3</v>
      </c>
      <c r="AP1154" s="15">
        <v>9</v>
      </c>
      <c r="AQ1154" s="17">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15">
        <f ca="1">COUNTIF(INDIRECT("H"&amp;(ROW()+12*(($AN1154-1)*3+$AO1154)-ROW())/12+5):INDIRECT("S"&amp;(ROW()+12*(($AN1154-1)*3+$AO1154)-ROW())/12+5),AQ1154)</f>
        <v>0</v>
      </c>
      <c r="AS1154" s="17">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15">
        <f ca="1">COUNTIF(INDIRECT("U"&amp;(ROW()+12*(($AN1154-1)*3+$AO1154)-ROW())/12+5):INDIRECT("AF"&amp;(ROW()+12*(($AN1154-1)*3+$AO1154)-ROW())/12+5),AS1154)</f>
        <v>0</v>
      </c>
      <c r="AU1154" s="15">
        <f ca="1">IF(AND(AQ1154+AS1154&gt;0,AR1154+AT1154&gt;0),COUNTIF(AU$6:AU1153,"&gt;0")+1,0)</f>
        <v>0</v>
      </c>
    </row>
    <row r="1155" spans="40:47">
      <c r="AN1155" s="15">
        <v>32</v>
      </c>
      <c r="AO1155" s="15">
        <v>3</v>
      </c>
      <c r="AP1155" s="15">
        <v>10</v>
      </c>
      <c r="AQ1155" s="17">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15">
        <f ca="1">COUNTIF(INDIRECT("H"&amp;(ROW()+12*(($AN1155-1)*3+$AO1155)-ROW())/12+5):INDIRECT("S"&amp;(ROW()+12*(($AN1155-1)*3+$AO1155)-ROW())/12+5),AQ1155)</f>
        <v>0</v>
      </c>
      <c r="AS1155" s="17">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15">
        <f ca="1">COUNTIF(INDIRECT("U"&amp;(ROW()+12*(($AN1155-1)*3+$AO1155)-ROW())/12+5):INDIRECT("AF"&amp;(ROW()+12*(($AN1155-1)*3+$AO1155)-ROW())/12+5),AS1155)</f>
        <v>0</v>
      </c>
      <c r="AU1155" s="15">
        <f ca="1">IF(AND(AQ1155+AS1155&gt;0,AR1155+AT1155&gt;0),COUNTIF(AU$6:AU1154,"&gt;0")+1,0)</f>
        <v>0</v>
      </c>
    </row>
    <row r="1156" spans="40:47">
      <c r="AN1156" s="15">
        <v>32</v>
      </c>
      <c r="AO1156" s="15">
        <v>3</v>
      </c>
      <c r="AP1156" s="15">
        <v>11</v>
      </c>
      <c r="AQ1156" s="17">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15">
        <f ca="1">COUNTIF(INDIRECT("H"&amp;(ROW()+12*(($AN1156-1)*3+$AO1156)-ROW())/12+5):INDIRECT("S"&amp;(ROW()+12*(($AN1156-1)*3+$AO1156)-ROW())/12+5),AQ1156)</f>
        <v>0</v>
      </c>
      <c r="AS1156" s="17">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15">
        <f ca="1">COUNTIF(INDIRECT("U"&amp;(ROW()+12*(($AN1156-1)*3+$AO1156)-ROW())/12+5):INDIRECT("AF"&amp;(ROW()+12*(($AN1156-1)*3+$AO1156)-ROW())/12+5),AS1156)</f>
        <v>0</v>
      </c>
      <c r="AU1156" s="15">
        <f ca="1">IF(AND(AQ1156+AS1156&gt;0,AR1156+AT1156&gt;0),COUNTIF(AU$6:AU1155,"&gt;0")+1,0)</f>
        <v>0</v>
      </c>
    </row>
    <row r="1157" spans="40:47">
      <c r="AN1157" s="306">
        <v>32</v>
      </c>
      <c r="AO1157" s="306">
        <v>3</v>
      </c>
      <c r="AP1157" s="306">
        <v>12</v>
      </c>
      <c r="AQ1157" s="313">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306">
        <f ca="1">COUNTIF(INDIRECT("H"&amp;(ROW()+12*(($AN1157-1)*3+$AO1157)-ROW())/12+5):INDIRECT("S"&amp;(ROW()+12*(($AN1157-1)*3+$AO1157)-ROW())/12+5),AQ1157)</f>
        <v>0</v>
      </c>
      <c r="AS1157" s="313">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306">
        <f ca="1">COUNTIF(INDIRECT("U"&amp;(ROW()+12*(($AN1157-1)*3+$AO1157)-ROW())/12+5):INDIRECT("AF"&amp;(ROW()+12*(($AN1157-1)*3+$AO1157)-ROW())/12+5),AS1157)</f>
        <v>0</v>
      </c>
      <c r="AU1157" s="15">
        <f ca="1">IF(AND(AQ1157+AS1157&gt;0,AR1157+AT1157&gt;0),COUNTIF(AU$6:AU1156,"&gt;0")+1,0)</f>
        <v>0</v>
      </c>
    </row>
    <row r="1158" spans="40:47">
      <c r="AN1158" s="15">
        <v>33</v>
      </c>
      <c r="AO1158" s="15">
        <v>1</v>
      </c>
      <c r="AP1158" s="15">
        <v>1</v>
      </c>
      <c r="AQ1158" s="17">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15">
        <f ca="1">COUNTIF(INDIRECT("H"&amp;(ROW()+12*(($AN1158-1)*3+$AO1158)-ROW())/12+5):INDIRECT("S"&amp;(ROW()+12*(($AN1158-1)*3+$AO1158)-ROW())/12+5),AQ1158)</f>
        <v>0</v>
      </c>
      <c r="AS1158" s="17">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15">
        <f ca="1">COUNTIF(INDIRECT("U"&amp;(ROW()+12*(($AN1158-1)*3+$AO1158)-ROW())/12+5):INDIRECT("AF"&amp;(ROW()+12*(($AN1158-1)*3+$AO1158)-ROW())/12+5),AS1158)</f>
        <v>0</v>
      </c>
      <c r="AU1158" s="15">
        <f ca="1">IF(AND(AQ1158+AS1158&gt;0,AR1158+AT1158&gt;0),COUNTIF(AU$6:AU1157,"&gt;0")+1,0)</f>
        <v>0</v>
      </c>
    </row>
    <row r="1159" spans="40:47">
      <c r="AN1159" s="15">
        <v>33</v>
      </c>
      <c r="AO1159" s="15">
        <v>1</v>
      </c>
      <c r="AP1159" s="15">
        <v>2</v>
      </c>
      <c r="AQ1159" s="17">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15">
        <f ca="1">COUNTIF(INDIRECT("H"&amp;(ROW()+12*(($AN1159-1)*3+$AO1159)-ROW())/12+5):INDIRECT("S"&amp;(ROW()+12*(($AN1159-1)*3+$AO1159)-ROW())/12+5),AQ1159)</f>
        <v>0</v>
      </c>
      <c r="AS1159" s="17">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15">
        <f ca="1">COUNTIF(INDIRECT("U"&amp;(ROW()+12*(($AN1159-1)*3+$AO1159)-ROW())/12+5):INDIRECT("AF"&amp;(ROW()+12*(($AN1159-1)*3+$AO1159)-ROW())/12+5),AS1159)</f>
        <v>0</v>
      </c>
      <c r="AU1159" s="15">
        <f ca="1">IF(AND(AQ1159+AS1159&gt;0,AR1159+AT1159&gt;0),COUNTIF(AU$6:AU1158,"&gt;0")+1,0)</f>
        <v>0</v>
      </c>
    </row>
    <row r="1160" spans="40:47">
      <c r="AN1160" s="15">
        <v>33</v>
      </c>
      <c r="AO1160" s="15">
        <v>1</v>
      </c>
      <c r="AP1160" s="15">
        <v>3</v>
      </c>
      <c r="AQ1160" s="17">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15">
        <f ca="1">COUNTIF(INDIRECT("H"&amp;(ROW()+12*(($AN1160-1)*3+$AO1160)-ROW())/12+5):INDIRECT("S"&amp;(ROW()+12*(($AN1160-1)*3+$AO1160)-ROW())/12+5),AQ1160)</f>
        <v>0</v>
      </c>
      <c r="AS1160" s="17">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15">
        <f ca="1">COUNTIF(INDIRECT("U"&amp;(ROW()+12*(($AN1160-1)*3+$AO1160)-ROW())/12+5):INDIRECT("AF"&amp;(ROW()+12*(($AN1160-1)*3+$AO1160)-ROW())/12+5),AS1160)</f>
        <v>0</v>
      </c>
      <c r="AU1160" s="15">
        <f ca="1">IF(AND(AQ1160+AS1160&gt;0,AR1160+AT1160&gt;0),COUNTIF(AU$6:AU1159,"&gt;0")+1,0)</f>
        <v>0</v>
      </c>
    </row>
    <row r="1161" spans="40:47">
      <c r="AN1161" s="15">
        <v>33</v>
      </c>
      <c r="AO1161" s="15">
        <v>1</v>
      </c>
      <c r="AP1161" s="15">
        <v>4</v>
      </c>
      <c r="AQ1161" s="17">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15">
        <f ca="1">COUNTIF(INDIRECT("H"&amp;(ROW()+12*(($AN1161-1)*3+$AO1161)-ROW())/12+5):INDIRECT("S"&amp;(ROW()+12*(($AN1161-1)*3+$AO1161)-ROW())/12+5),AQ1161)</f>
        <v>0</v>
      </c>
      <c r="AS1161" s="17">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15">
        <f ca="1">COUNTIF(INDIRECT("U"&amp;(ROW()+12*(($AN1161-1)*3+$AO1161)-ROW())/12+5):INDIRECT("AF"&amp;(ROW()+12*(($AN1161-1)*3+$AO1161)-ROW())/12+5),AS1161)</f>
        <v>0</v>
      </c>
      <c r="AU1161" s="15">
        <f ca="1">IF(AND(AQ1161+AS1161&gt;0,AR1161+AT1161&gt;0),COUNTIF(AU$6:AU1160,"&gt;0")+1,0)</f>
        <v>0</v>
      </c>
    </row>
    <row r="1162" spans="40:47">
      <c r="AN1162" s="15">
        <v>33</v>
      </c>
      <c r="AO1162" s="15">
        <v>1</v>
      </c>
      <c r="AP1162" s="15">
        <v>5</v>
      </c>
      <c r="AQ1162" s="17">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15">
        <f ca="1">COUNTIF(INDIRECT("H"&amp;(ROW()+12*(($AN1162-1)*3+$AO1162)-ROW())/12+5):INDIRECT("S"&amp;(ROW()+12*(($AN1162-1)*3+$AO1162)-ROW())/12+5),AQ1162)</f>
        <v>0</v>
      </c>
      <c r="AS1162" s="17">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15">
        <f ca="1">COUNTIF(INDIRECT("U"&amp;(ROW()+12*(($AN1162-1)*3+$AO1162)-ROW())/12+5):INDIRECT("AF"&amp;(ROW()+12*(($AN1162-1)*3+$AO1162)-ROW())/12+5),AS1162)</f>
        <v>0</v>
      </c>
      <c r="AU1162" s="15">
        <f ca="1">IF(AND(AQ1162+AS1162&gt;0,AR1162+AT1162&gt;0),COUNTIF(AU$6:AU1161,"&gt;0")+1,0)</f>
        <v>0</v>
      </c>
    </row>
    <row r="1163" spans="40:47">
      <c r="AN1163" s="15">
        <v>33</v>
      </c>
      <c r="AO1163" s="15">
        <v>1</v>
      </c>
      <c r="AP1163" s="15">
        <v>6</v>
      </c>
      <c r="AQ1163" s="17">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15">
        <f ca="1">COUNTIF(INDIRECT("H"&amp;(ROW()+12*(($AN1163-1)*3+$AO1163)-ROW())/12+5):INDIRECT("S"&amp;(ROW()+12*(($AN1163-1)*3+$AO1163)-ROW())/12+5),AQ1163)</f>
        <v>0</v>
      </c>
      <c r="AS1163" s="17">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15">
        <f ca="1">COUNTIF(INDIRECT("U"&amp;(ROW()+12*(($AN1163-1)*3+$AO1163)-ROW())/12+5):INDIRECT("AF"&amp;(ROW()+12*(($AN1163-1)*3+$AO1163)-ROW())/12+5),AS1163)</f>
        <v>0</v>
      </c>
      <c r="AU1163" s="15">
        <f ca="1">IF(AND(AQ1163+AS1163&gt;0,AR1163+AT1163&gt;0),COUNTIF(AU$6:AU1162,"&gt;0")+1,0)</f>
        <v>0</v>
      </c>
    </row>
    <row r="1164" spans="40:47">
      <c r="AN1164" s="15">
        <v>33</v>
      </c>
      <c r="AO1164" s="15">
        <v>1</v>
      </c>
      <c r="AP1164" s="15">
        <v>7</v>
      </c>
      <c r="AQ1164" s="17">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15">
        <f ca="1">COUNTIF(INDIRECT("H"&amp;(ROW()+12*(($AN1164-1)*3+$AO1164)-ROW())/12+5):INDIRECT("S"&amp;(ROW()+12*(($AN1164-1)*3+$AO1164)-ROW())/12+5),AQ1164)</f>
        <v>0</v>
      </c>
      <c r="AS1164" s="17">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15">
        <f ca="1">COUNTIF(INDIRECT("U"&amp;(ROW()+12*(($AN1164-1)*3+$AO1164)-ROW())/12+5):INDIRECT("AF"&amp;(ROW()+12*(($AN1164-1)*3+$AO1164)-ROW())/12+5),AS1164)</f>
        <v>0</v>
      </c>
      <c r="AU1164" s="15">
        <f ca="1">IF(AND(AQ1164+AS1164&gt;0,AR1164+AT1164&gt;0),COUNTIF(AU$6:AU1163,"&gt;0")+1,0)</f>
        <v>0</v>
      </c>
    </row>
    <row r="1165" spans="40:47">
      <c r="AN1165" s="15">
        <v>33</v>
      </c>
      <c r="AO1165" s="15">
        <v>1</v>
      </c>
      <c r="AP1165" s="15">
        <v>8</v>
      </c>
      <c r="AQ1165" s="17">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15">
        <f ca="1">COUNTIF(INDIRECT("H"&amp;(ROW()+12*(($AN1165-1)*3+$AO1165)-ROW())/12+5):INDIRECT("S"&amp;(ROW()+12*(($AN1165-1)*3+$AO1165)-ROW())/12+5),AQ1165)</f>
        <v>0</v>
      </c>
      <c r="AS1165" s="17">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15">
        <f ca="1">COUNTIF(INDIRECT("U"&amp;(ROW()+12*(($AN1165-1)*3+$AO1165)-ROW())/12+5):INDIRECT("AF"&amp;(ROW()+12*(($AN1165-1)*3+$AO1165)-ROW())/12+5),AS1165)</f>
        <v>0</v>
      </c>
      <c r="AU1165" s="15">
        <f ca="1">IF(AND(AQ1165+AS1165&gt;0,AR1165+AT1165&gt;0),COUNTIF(AU$6:AU1164,"&gt;0")+1,0)</f>
        <v>0</v>
      </c>
    </row>
    <row r="1166" spans="40:47">
      <c r="AN1166" s="15">
        <v>33</v>
      </c>
      <c r="AO1166" s="15">
        <v>1</v>
      </c>
      <c r="AP1166" s="15">
        <v>9</v>
      </c>
      <c r="AQ1166" s="17">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15">
        <f ca="1">COUNTIF(INDIRECT("H"&amp;(ROW()+12*(($AN1166-1)*3+$AO1166)-ROW())/12+5):INDIRECT("S"&amp;(ROW()+12*(($AN1166-1)*3+$AO1166)-ROW())/12+5),AQ1166)</f>
        <v>0</v>
      </c>
      <c r="AS1166" s="17">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15">
        <f ca="1">COUNTIF(INDIRECT("U"&amp;(ROW()+12*(($AN1166-1)*3+$AO1166)-ROW())/12+5):INDIRECT("AF"&amp;(ROW()+12*(($AN1166-1)*3+$AO1166)-ROW())/12+5),AS1166)</f>
        <v>0</v>
      </c>
      <c r="AU1166" s="15">
        <f ca="1">IF(AND(AQ1166+AS1166&gt;0,AR1166+AT1166&gt;0),COUNTIF(AU$6:AU1165,"&gt;0")+1,0)</f>
        <v>0</v>
      </c>
    </row>
    <row r="1167" spans="40:47">
      <c r="AN1167" s="15">
        <v>33</v>
      </c>
      <c r="AO1167" s="15">
        <v>1</v>
      </c>
      <c r="AP1167" s="15">
        <v>10</v>
      </c>
      <c r="AQ1167" s="17">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15">
        <f ca="1">COUNTIF(INDIRECT("H"&amp;(ROW()+12*(($AN1167-1)*3+$AO1167)-ROW())/12+5):INDIRECT("S"&amp;(ROW()+12*(($AN1167-1)*3+$AO1167)-ROW())/12+5),AQ1167)</f>
        <v>0</v>
      </c>
      <c r="AS1167" s="17">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15">
        <f ca="1">COUNTIF(INDIRECT("U"&amp;(ROW()+12*(($AN1167-1)*3+$AO1167)-ROW())/12+5):INDIRECT("AF"&amp;(ROW()+12*(($AN1167-1)*3+$AO1167)-ROW())/12+5),AS1167)</f>
        <v>0</v>
      </c>
      <c r="AU1167" s="15">
        <f ca="1">IF(AND(AQ1167+AS1167&gt;0,AR1167+AT1167&gt;0),COUNTIF(AU$6:AU1166,"&gt;0")+1,0)</f>
        <v>0</v>
      </c>
    </row>
    <row r="1168" spans="40:47">
      <c r="AN1168" s="15">
        <v>33</v>
      </c>
      <c r="AO1168" s="15">
        <v>1</v>
      </c>
      <c r="AP1168" s="15">
        <v>11</v>
      </c>
      <c r="AQ1168" s="17">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15">
        <f ca="1">COUNTIF(INDIRECT("H"&amp;(ROW()+12*(($AN1168-1)*3+$AO1168)-ROW())/12+5):INDIRECT("S"&amp;(ROW()+12*(($AN1168-1)*3+$AO1168)-ROW())/12+5),AQ1168)</f>
        <v>0</v>
      </c>
      <c r="AS1168" s="17">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15">
        <f ca="1">COUNTIF(INDIRECT("U"&amp;(ROW()+12*(($AN1168-1)*3+$AO1168)-ROW())/12+5):INDIRECT("AF"&amp;(ROW()+12*(($AN1168-1)*3+$AO1168)-ROW())/12+5),AS1168)</f>
        <v>0</v>
      </c>
      <c r="AU1168" s="15">
        <f ca="1">IF(AND(AQ1168+AS1168&gt;0,AR1168+AT1168&gt;0),COUNTIF(AU$6:AU1167,"&gt;0")+1,0)</f>
        <v>0</v>
      </c>
    </row>
    <row r="1169" spans="40:47">
      <c r="AN1169" s="15">
        <v>33</v>
      </c>
      <c r="AO1169" s="15">
        <v>1</v>
      </c>
      <c r="AP1169" s="15">
        <v>12</v>
      </c>
      <c r="AQ1169" s="17">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15">
        <f ca="1">COUNTIF(INDIRECT("H"&amp;(ROW()+12*(($AN1169-1)*3+$AO1169)-ROW())/12+5):INDIRECT("S"&amp;(ROW()+12*(($AN1169-1)*3+$AO1169)-ROW())/12+5),AQ1169)</f>
        <v>0</v>
      </c>
      <c r="AS1169" s="17">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15">
        <f ca="1">COUNTIF(INDIRECT("U"&amp;(ROW()+12*(($AN1169-1)*3+$AO1169)-ROW())/12+5):INDIRECT("AF"&amp;(ROW()+12*(($AN1169-1)*3+$AO1169)-ROW())/12+5),AS1169)</f>
        <v>0</v>
      </c>
      <c r="AU1169" s="15">
        <f ca="1">IF(AND(AQ1169+AS1169&gt;0,AR1169+AT1169&gt;0),COUNTIF(AU$6:AU1168,"&gt;0")+1,0)</f>
        <v>0</v>
      </c>
    </row>
    <row r="1170" spans="40:47">
      <c r="AN1170" s="15">
        <v>33</v>
      </c>
      <c r="AO1170" s="15">
        <v>2</v>
      </c>
      <c r="AP1170" s="15">
        <v>1</v>
      </c>
      <c r="AQ1170" s="17">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15">
        <f ca="1">COUNTIF(INDIRECT("H"&amp;(ROW()+12*(($AN1170-1)*3+$AO1170)-ROW())/12+5):INDIRECT("S"&amp;(ROW()+12*(($AN1170-1)*3+$AO1170)-ROW())/12+5),AQ1170)</f>
        <v>0</v>
      </c>
      <c r="AS1170" s="17">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15">
        <f ca="1">COUNTIF(INDIRECT("U"&amp;(ROW()+12*(($AN1170-1)*3+$AO1170)-ROW())/12+5):INDIRECT("AF"&amp;(ROW()+12*(($AN1170-1)*3+$AO1170)-ROW())/12+5),AS1170)</f>
        <v>0</v>
      </c>
      <c r="AU1170" s="15">
        <f ca="1">IF(AND(AQ1170+AS1170&gt;0,AR1170+AT1170&gt;0),COUNTIF(AU$6:AU1169,"&gt;0")+1,0)</f>
        <v>0</v>
      </c>
    </row>
    <row r="1171" spans="40:47">
      <c r="AN1171" s="15">
        <v>33</v>
      </c>
      <c r="AO1171" s="15">
        <v>2</v>
      </c>
      <c r="AP1171" s="15">
        <v>2</v>
      </c>
      <c r="AQ1171" s="17">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15">
        <f ca="1">COUNTIF(INDIRECT("H"&amp;(ROW()+12*(($AN1171-1)*3+$AO1171)-ROW())/12+5):INDIRECT("S"&amp;(ROW()+12*(($AN1171-1)*3+$AO1171)-ROW())/12+5),AQ1171)</f>
        <v>0</v>
      </c>
      <c r="AS1171" s="17">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15">
        <f ca="1">COUNTIF(INDIRECT("U"&amp;(ROW()+12*(($AN1171-1)*3+$AO1171)-ROW())/12+5):INDIRECT("AF"&amp;(ROW()+12*(($AN1171-1)*3+$AO1171)-ROW())/12+5),AS1171)</f>
        <v>0</v>
      </c>
      <c r="AU1171" s="15">
        <f ca="1">IF(AND(AQ1171+AS1171&gt;0,AR1171+AT1171&gt;0),COUNTIF(AU$6:AU1170,"&gt;0")+1,0)</f>
        <v>0</v>
      </c>
    </row>
    <row r="1172" spans="40:47">
      <c r="AN1172" s="15">
        <v>33</v>
      </c>
      <c r="AO1172" s="15">
        <v>2</v>
      </c>
      <c r="AP1172" s="15">
        <v>3</v>
      </c>
      <c r="AQ1172" s="17">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15">
        <f ca="1">COUNTIF(INDIRECT("H"&amp;(ROW()+12*(($AN1172-1)*3+$AO1172)-ROW())/12+5):INDIRECT("S"&amp;(ROW()+12*(($AN1172-1)*3+$AO1172)-ROW())/12+5),AQ1172)</f>
        <v>0</v>
      </c>
      <c r="AS1172" s="17">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15">
        <f ca="1">COUNTIF(INDIRECT("U"&amp;(ROW()+12*(($AN1172-1)*3+$AO1172)-ROW())/12+5):INDIRECT("AF"&amp;(ROW()+12*(($AN1172-1)*3+$AO1172)-ROW())/12+5),AS1172)</f>
        <v>0</v>
      </c>
      <c r="AU1172" s="15">
        <f ca="1">IF(AND(AQ1172+AS1172&gt;0,AR1172+AT1172&gt;0),COUNTIF(AU$6:AU1171,"&gt;0")+1,0)</f>
        <v>0</v>
      </c>
    </row>
    <row r="1173" spans="40:47">
      <c r="AN1173" s="15">
        <v>33</v>
      </c>
      <c r="AO1173" s="15">
        <v>2</v>
      </c>
      <c r="AP1173" s="15">
        <v>4</v>
      </c>
      <c r="AQ1173" s="17">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15">
        <f ca="1">COUNTIF(INDIRECT("H"&amp;(ROW()+12*(($AN1173-1)*3+$AO1173)-ROW())/12+5):INDIRECT("S"&amp;(ROW()+12*(($AN1173-1)*3+$AO1173)-ROW())/12+5),AQ1173)</f>
        <v>0</v>
      </c>
      <c r="AS1173" s="17">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15">
        <f ca="1">COUNTIF(INDIRECT("U"&amp;(ROW()+12*(($AN1173-1)*3+$AO1173)-ROW())/12+5):INDIRECT("AF"&amp;(ROW()+12*(($AN1173-1)*3+$AO1173)-ROW())/12+5),AS1173)</f>
        <v>0</v>
      </c>
      <c r="AU1173" s="15">
        <f ca="1">IF(AND(AQ1173+AS1173&gt;0,AR1173+AT1173&gt;0),COUNTIF(AU$6:AU1172,"&gt;0")+1,0)</f>
        <v>0</v>
      </c>
    </row>
    <row r="1174" spans="40:47">
      <c r="AN1174" s="15">
        <v>33</v>
      </c>
      <c r="AO1174" s="15">
        <v>2</v>
      </c>
      <c r="AP1174" s="15">
        <v>5</v>
      </c>
      <c r="AQ1174" s="17">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15">
        <f ca="1">COUNTIF(INDIRECT("H"&amp;(ROW()+12*(($AN1174-1)*3+$AO1174)-ROW())/12+5):INDIRECT("S"&amp;(ROW()+12*(($AN1174-1)*3+$AO1174)-ROW())/12+5),AQ1174)</f>
        <v>0</v>
      </c>
      <c r="AS1174" s="17">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15">
        <f ca="1">COUNTIF(INDIRECT("U"&amp;(ROW()+12*(($AN1174-1)*3+$AO1174)-ROW())/12+5):INDIRECT("AF"&amp;(ROW()+12*(($AN1174-1)*3+$AO1174)-ROW())/12+5),AS1174)</f>
        <v>0</v>
      </c>
      <c r="AU1174" s="15">
        <f ca="1">IF(AND(AQ1174+AS1174&gt;0,AR1174+AT1174&gt;0),COUNTIF(AU$6:AU1173,"&gt;0")+1,0)</f>
        <v>0</v>
      </c>
    </row>
    <row r="1175" spans="40:47">
      <c r="AN1175" s="15">
        <v>33</v>
      </c>
      <c r="AO1175" s="15">
        <v>2</v>
      </c>
      <c r="AP1175" s="15">
        <v>6</v>
      </c>
      <c r="AQ1175" s="17">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15">
        <f ca="1">COUNTIF(INDIRECT("H"&amp;(ROW()+12*(($AN1175-1)*3+$AO1175)-ROW())/12+5):INDIRECT("S"&amp;(ROW()+12*(($AN1175-1)*3+$AO1175)-ROW())/12+5),AQ1175)</f>
        <v>0</v>
      </c>
      <c r="AS1175" s="17">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15">
        <f ca="1">COUNTIF(INDIRECT("U"&amp;(ROW()+12*(($AN1175-1)*3+$AO1175)-ROW())/12+5):INDIRECT("AF"&amp;(ROW()+12*(($AN1175-1)*3+$AO1175)-ROW())/12+5),AS1175)</f>
        <v>0</v>
      </c>
      <c r="AU1175" s="15">
        <f ca="1">IF(AND(AQ1175+AS1175&gt;0,AR1175+AT1175&gt;0),COUNTIF(AU$6:AU1174,"&gt;0")+1,0)</f>
        <v>0</v>
      </c>
    </row>
    <row r="1176" spans="40:47">
      <c r="AN1176" s="15">
        <v>33</v>
      </c>
      <c r="AO1176" s="15">
        <v>2</v>
      </c>
      <c r="AP1176" s="15">
        <v>7</v>
      </c>
      <c r="AQ1176" s="17">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15">
        <f ca="1">COUNTIF(INDIRECT("H"&amp;(ROW()+12*(($AN1176-1)*3+$AO1176)-ROW())/12+5):INDIRECT("S"&amp;(ROW()+12*(($AN1176-1)*3+$AO1176)-ROW())/12+5),AQ1176)</f>
        <v>0</v>
      </c>
      <c r="AS1176" s="17">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15">
        <f ca="1">COUNTIF(INDIRECT("U"&amp;(ROW()+12*(($AN1176-1)*3+$AO1176)-ROW())/12+5):INDIRECT("AF"&amp;(ROW()+12*(($AN1176-1)*3+$AO1176)-ROW())/12+5),AS1176)</f>
        <v>0</v>
      </c>
      <c r="AU1176" s="15">
        <f ca="1">IF(AND(AQ1176+AS1176&gt;0,AR1176+AT1176&gt;0),COUNTIF(AU$6:AU1175,"&gt;0")+1,0)</f>
        <v>0</v>
      </c>
    </row>
    <row r="1177" spans="40:47">
      <c r="AN1177" s="15">
        <v>33</v>
      </c>
      <c r="AO1177" s="15">
        <v>2</v>
      </c>
      <c r="AP1177" s="15">
        <v>8</v>
      </c>
      <c r="AQ1177" s="17">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15">
        <f ca="1">COUNTIF(INDIRECT("H"&amp;(ROW()+12*(($AN1177-1)*3+$AO1177)-ROW())/12+5):INDIRECT("S"&amp;(ROW()+12*(($AN1177-1)*3+$AO1177)-ROW())/12+5),AQ1177)</f>
        <v>0</v>
      </c>
      <c r="AS1177" s="17">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15">
        <f ca="1">COUNTIF(INDIRECT("U"&amp;(ROW()+12*(($AN1177-1)*3+$AO1177)-ROW())/12+5):INDIRECT("AF"&amp;(ROW()+12*(($AN1177-1)*3+$AO1177)-ROW())/12+5),AS1177)</f>
        <v>0</v>
      </c>
      <c r="AU1177" s="15">
        <f ca="1">IF(AND(AQ1177+AS1177&gt;0,AR1177+AT1177&gt;0),COUNTIF(AU$6:AU1176,"&gt;0")+1,0)</f>
        <v>0</v>
      </c>
    </row>
    <row r="1178" spans="40:47">
      <c r="AN1178" s="15">
        <v>33</v>
      </c>
      <c r="AO1178" s="15">
        <v>2</v>
      </c>
      <c r="AP1178" s="15">
        <v>9</v>
      </c>
      <c r="AQ1178" s="17">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15">
        <f ca="1">COUNTIF(INDIRECT("H"&amp;(ROW()+12*(($AN1178-1)*3+$AO1178)-ROW())/12+5):INDIRECT("S"&amp;(ROW()+12*(($AN1178-1)*3+$AO1178)-ROW())/12+5),AQ1178)</f>
        <v>0</v>
      </c>
      <c r="AS1178" s="17">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15">
        <f ca="1">COUNTIF(INDIRECT("U"&amp;(ROW()+12*(($AN1178-1)*3+$AO1178)-ROW())/12+5):INDIRECT("AF"&amp;(ROW()+12*(($AN1178-1)*3+$AO1178)-ROW())/12+5),AS1178)</f>
        <v>0</v>
      </c>
      <c r="AU1178" s="15">
        <f ca="1">IF(AND(AQ1178+AS1178&gt;0,AR1178+AT1178&gt;0),COUNTIF(AU$6:AU1177,"&gt;0")+1,0)</f>
        <v>0</v>
      </c>
    </row>
    <row r="1179" spans="40:47">
      <c r="AN1179" s="15">
        <v>33</v>
      </c>
      <c r="AO1179" s="15">
        <v>2</v>
      </c>
      <c r="AP1179" s="15">
        <v>10</v>
      </c>
      <c r="AQ1179" s="17">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15">
        <f ca="1">COUNTIF(INDIRECT("H"&amp;(ROW()+12*(($AN1179-1)*3+$AO1179)-ROW())/12+5):INDIRECT("S"&amp;(ROW()+12*(($AN1179-1)*3+$AO1179)-ROW())/12+5),AQ1179)</f>
        <v>0</v>
      </c>
      <c r="AS1179" s="17">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15">
        <f ca="1">COUNTIF(INDIRECT("U"&amp;(ROW()+12*(($AN1179-1)*3+$AO1179)-ROW())/12+5):INDIRECT("AF"&amp;(ROW()+12*(($AN1179-1)*3+$AO1179)-ROW())/12+5),AS1179)</f>
        <v>0</v>
      </c>
      <c r="AU1179" s="15">
        <f ca="1">IF(AND(AQ1179+AS1179&gt;0,AR1179+AT1179&gt;0),COUNTIF(AU$6:AU1178,"&gt;0")+1,0)</f>
        <v>0</v>
      </c>
    </row>
    <row r="1180" spans="40:47">
      <c r="AN1180" s="15">
        <v>33</v>
      </c>
      <c r="AO1180" s="15">
        <v>2</v>
      </c>
      <c r="AP1180" s="15">
        <v>11</v>
      </c>
      <c r="AQ1180" s="17">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15">
        <f ca="1">COUNTIF(INDIRECT("H"&amp;(ROW()+12*(($AN1180-1)*3+$AO1180)-ROW())/12+5):INDIRECT("S"&amp;(ROW()+12*(($AN1180-1)*3+$AO1180)-ROW())/12+5),AQ1180)</f>
        <v>0</v>
      </c>
      <c r="AS1180" s="17">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15">
        <f ca="1">COUNTIF(INDIRECT("U"&amp;(ROW()+12*(($AN1180-1)*3+$AO1180)-ROW())/12+5):INDIRECT("AF"&amp;(ROW()+12*(($AN1180-1)*3+$AO1180)-ROW())/12+5),AS1180)</f>
        <v>0</v>
      </c>
      <c r="AU1180" s="15">
        <f ca="1">IF(AND(AQ1180+AS1180&gt;0,AR1180+AT1180&gt;0),COUNTIF(AU$6:AU1179,"&gt;0")+1,0)</f>
        <v>0</v>
      </c>
    </row>
    <row r="1181" spans="40:47">
      <c r="AN1181" s="15">
        <v>33</v>
      </c>
      <c r="AO1181" s="15">
        <v>2</v>
      </c>
      <c r="AP1181" s="15">
        <v>12</v>
      </c>
      <c r="AQ1181" s="17">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15">
        <f ca="1">COUNTIF(INDIRECT("H"&amp;(ROW()+12*(($AN1181-1)*3+$AO1181)-ROW())/12+5):INDIRECT("S"&amp;(ROW()+12*(($AN1181-1)*3+$AO1181)-ROW())/12+5),AQ1181)</f>
        <v>0</v>
      </c>
      <c r="AS1181" s="17">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15">
        <f ca="1">COUNTIF(INDIRECT("U"&amp;(ROW()+12*(($AN1181-1)*3+$AO1181)-ROW())/12+5):INDIRECT("AF"&amp;(ROW()+12*(($AN1181-1)*3+$AO1181)-ROW())/12+5),AS1181)</f>
        <v>0</v>
      </c>
      <c r="AU1181" s="15">
        <f ca="1">IF(AND(AQ1181+AS1181&gt;0,AR1181+AT1181&gt;0),COUNTIF(AU$6:AU1180,"&gt;0")+1,0)</f>
        <v>0</v>
      </c>
    </row>
    <row r="1182" spans="40:47">
      <c r="AN1182" s="15">
        <v>33</v>
      </c>
      <c r="AO1182" s="15">
        <v>3</v>
      </c>
      <c r="AP1182" s="15">
        <v>1</v>
      </c>
      <c r="AQ1182" s="17">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15">
        <f ca="1">COUNTIF(INDIRECT("H"&amp;(ROW()+12*(($AN1182-1)*3+$AO1182)-ROW())/12+5):INDIRECT("S"&amp;(ROW()+12*(($AN1182-1)*3+$AO1182)-ROW())/12+5),AQ1182)</f>
        <v>0</v>
      </c>
      <c r="AS1182" s="17">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15">
        <f ca="1">COUNTIF(INDIRECT("U"&amp;(ROW()+12*(($AN1182-1)*3+$AO1182)-ROW())/12+5):INDIRECT("AF"&amp;(ROW()+12*(($AN1182-1)*3+$AO1182)-ROW())/12+5),AS1182)</f>
        <v>0</v>
      </c>
      <c r="AU1182" s="15">
        <f ca="1">IF(AND(AQ1182+AS1182&gt;0,AR1182+AT1182&gt;0),COUNTIF(AU$6:AU1181,"&gt;0")+1,0)</f>
        <v>0</v>
      </c>
    </row>
    <row r="1183" spans="40:47">
      <c r="AN1183" s="15">
        <v>33</v>
      </c>
      <c r="AO1183" s="15">
        <v>3</v>
      </c>
      <c r="AP1183" s="15">
        <v>2</v>
      </c>
      <c r="AQ1183" s="17">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15">
        <f ca="1">COUNTIF(INDIRECT("H"&amp;(ROW()+12*(($AN1183-1)*3+$AO1183)-ROW())/12+5):INDIRECT("S"&amp;(ROW()+12*(($AN1183-1)*3+$AO1183)-ROW())/12+5),AQ1183)</f>
        <v>0</v>
      </c>
      <c r="AS1183" s="17">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15">
        <f ca="1">COUNTIF(INDIRECT("U"&amp;(ROW()+12*(($AN1183-1)*3+$AO1183)-ROW())/12+5):INDIRECT("AF"&amp;(ROW()+12*(($AN1183-1)*3+$AO1183)-ROW())/12+5),AS1183)</f>
        <v>0</v>
      </c>
      <c r="AU1183" s="15">
        <f ca="1">IF(AND(AQ1183+AS1183&gt;0,AR1183+AT1183&gt;0),COUNTIF(AU$6:AU1182,"&gt;0")+1,0)</f>
        <v>0</v>
      </c>
    </row>
    <row r="1184" spans="40:47">
      <c r="AN1184" s="15">
        <v>33</v>
      </c>
      <c r="AO1184" s="15">
        <v>3</v>
      </c>
      <c r="AP1184" s="15">
        <v>3</v>
      </c>
      <c r="AQ1184" s="17">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15">
        <f ca="1">COUNTIF(INDIRECT("H"&amp;(ROW()+12*(($AN1184-1)*3+$AO1184)-ROW())/12+5):INDIRECT("S"&amp;(ROW()+12*(($AN1184-1)*3+$AO1184)-ROW())/12+5),AQ1184)</f>
        <v>0</v>
      </c>
      <c r="AS1184" s="17">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15">
        <f ca="1">COUNTIF(INDIRECT("U"&amp;(ROW()+12*(($AN1184-1)*3+$AO1184)-ROW())/12+5):INDIRECT("AF"&amp;(ROW()+12*(($AN1184-1)*3+$AO1184)-ROW())/12+5),AS1184)</f>
        <v>0</v>
      </c>
      <c r="AU1184" s="15">
        <f ca="1">IF(AND(AQ1184+AS1184&gt;0,AR1184+AT1184&gt;0),COUNTIF(AU$6:AU1183,"&gt;0")+1,0)</f>
        <v>0</v>
      </c>
    </row>
    <row r="1185" spans="40:47">
      <c r="AN1185" s="15">
        <v>33</v>
      </c>
      <c r="AO1185" s="15">
        <v>3</v>
      </c>
      <c r="AP1185" s="15">
        <v>4</v>
      </c>
      <c r="AQ1185" s="17">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15">
        <f ca="1">COUNTIF(INDIRECT("H"&amp;(ROW()+12*(($AN1185-1)*3+$AO1185)-ROW())/12+5):INDIRECT("S"&amp;(ROW()+12*(($AN1185-1)*3+$AO1185)-ROW())/12+5),AQ1185)</f>
        <v>0</v>
      </c>
      <c r="AS1185" s="17">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15">
        <f ca="1">COUNTIF(INDIRECT("U"&amp;(ROW()+12*(($AN1185-1)*3+$AO1185)-ROW())/12+5):INDIRECT("AF"&amp;(ROW()+12*(($AN1185-1)*3+$AO1185)-ROW())/12+5),AS1185)</f>
        <v>0</v>
      </c>
      <c r="AU1185" s="15">
        <f ca="1">IF(AND(AQ1185+AS1185&gt;0,AR1185+AT1185&gt;0),COUNTIF(AU$6:AU1184,"&gt;0")+1,0)</f>
        <v>0</v>
      </c>
    </row>
    <row r="1186" spans="40:47">
      <c r="AN1186" s="15">
        <v>33</v>
      </c>
      <c r="AO1186" s="15">
        <v>3</v>
      </c>
      <c r="AP1186" s="15">
        <v>5</v>
      </c>
      <c r="AQ1186" s="17">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15">
        <f ca="1">COUNTIF(INDIRECT("H"&amp;(ROW()+12*(($AN1186-1)*3+$AO1186)-ROW())/12+5):INDIRECT("S"&amp;(ROW()+12*(($AN1186-1)*3+$AO1186)-ROW())/12+5),AQ1186)</f>
        <v>0</v>
      </c>
      <c r="AS1186" s="17">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15">
        <f ca="1">COUNTIF(INDIRECT("U"&amp;(ROW()+12*(($AN1186-1)*3+$AO1186)-ROW())/12+5):INDIRECT("AF"&amp;(ROW()+12*(($AN1186-1)*3+$AO1186)-ROW())/12+5),AS1186)</f>
        <v>0</v>
      </c>
      <c r="AU1186" s="15">
        <f ca="1">IF(AND(AQ1186+AS1186&gt;0,AR1186+AT1186&gt;0),COUNTIF(AU$6:AU1185,"&gt;0")+1,0)</f>
        <v>0</v>
      </c>
    </row>
    <row r="1187" spans="40:47">
      <c r="AN1187" s="15">
        <v>33</v>
      </c>
      <c r="AO1187" s="15">
        <v>3</v>
      </c>
      <c r="AP1187" s="15">
        <v>6</v>
      </c>
      <c r="AQ1187" s="17">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15">
        <f ca="1">COUNTIF(INDIRECT("H"&amp;(ROW()+12*(($AN1187-1)*3+$AO1187)-ROW())/12+5):INDIRECT("S"&amp;(ROW()+12*(($AN1187-1)*3+$AO1187)-ROW())/12+5),AQ1187)</f>
        <v>0</v>
      </c>
      <c r="AS1187" s="17">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15">
        <f ca="1">COUNTIF(INDIRECT("U"&amp;(ROW()+12*(($AN1187-1)*3+$AO1187)-ROW())/12+5):INDIRECT("AF"&amp;(ROW()+12*(($AN1187-1)*3+$AO1187)-ROW())/12+5),AS1187)</f>
        <v>0</v>
      </c>
      <c r="AU1187" s="15">
        <f ca="1">IF(AND(AQ1187+AS1187&gt;0,AR1187+AT1187&gt;0),COUNTIF(AU$6:AU1186,"&gt;0")+1,0)</f>
        <v>0</v>
      </c>
    </row>
    <row r="1188" spans="40:47">
      <c r="AN1188" s="15">
        <v>33</v>
      </c>
      <c r="AO1188" s="15">
        <v>3</v>
      </c>
      <c r="AP1188" s="15">
        <v>7</v>
      </c>
      <c r="AQ1188" s="17">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15">
        <f ca="1">COUNTIF(INDIRECT("H"&amp;(ROW()+12*(($AN1188-1)*3+$AO1188)-ROW())/12+5):INDIRECT("S"&amp;(ROW()+12*(($AN1188-1)*3+$AO1188)-ROW())/12+5),AQ1188)</f>
        <v>0</v>
      </c>
      <c r="AS1188" s="17">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15">
        <f ca="1">COUNTIF(INDIRECT("U"&amp;(ROW()+12*(($AN1188-1)*3+$AO1188)-ROW())/12+5):INDIRECT("AF"&amp;(ROW()+12*(($AN1188-1)*3+$AO1188)-ROW())/12+5),AS1188)</f>
        <v>0</v>
      </c>
      <c r="AU1188" s="15">
        <f ca="1">IF(AND(AQ1188+AS1188&gt;0,AR1188+AT1188&gt;0),COUNTIF(AU$6:AU1187,"&gt;0")+1,0)</f>
        <v>0</v>
      </c>
    </row>
    <row r="1189" spans="40:47">
      <c r="AN1189" s="15">
        <v>33</v>
      </c>
      <c r="AO1189" s="15">
        <v>3</v>
      </c>
      <c r="AP1189" s="15">
        <v>8</v>
      </c>
      <c r="AQ1189" s="17">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15">
        <f ca="1">COUNTIF(INDIRECT("H"&amp;(ROW()+12*(($AN1189-1)*3+$AO1189)-ROW())/12+5):INDIRECT("S"&amp;(ROW()+12*(($AN1189-1)*3+$AO1189)-ROW())/12+5),AQ1189)</f>
        <v>0</v>
      </c>
      <c r="AS1189" s="17">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15">
        <f ca="1">COUNTIF(INDIRECT("U"&amp;(ROW()+12*(($AN1189-1)*3+$AO1189)-ROW())/12+5):INDIRECT("AF"&amp;(ROW()+12*(($AN1189-1)*3+$AO1189)-ROW())/12+5),AS1189)</f>
        <v>0</v>
      </c>
      <c r="AU1189" s="15">
        <f ca="1">IF(AND(AQ1189+AS1189&gt;0,AR1189+AT1189&gt;0),COUNTIF(AU$6:AU1188,"&gt;0")+1,0)</f>
        <v>0</v>
      </c>
    </row>
    <row r="1190" spans="40:47">
      <c r="AN1190" s="15">
        <v>33</v>
      </c>
      <c r="AO1190" s="15">
        <v>3</v>
      </c>
      <c r="AP1190" s="15">
        <v>9</v>
      </c>
      <c r="AQ1190" s="17">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15">
        <f ca="1">COUNTIF(INDIRECT("H"&amp;(ROW()+12*(($AN1190-1)*3+$AO1190)-ROW())/12+5):INDIRECT("S"&amp;(ROW()+12*(($AN1190-1)*3+$AO1190)-ROW())/12+5),AQ1190)</f>
        <v>0</v>
      </c>
      <c r="AS1190" s="17">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15">
        <f ca="1">COUNTIF(INDIRECT("U"&amp;(ROW()+12*(($AN1190-1)*3+$AO1190)-ROW())/12+5):INDIRECT("AF"&amp;(ROW()+12*(($AN1190-1)*3+$AO1190)-ROW())/12+5),AS1190)</f>
        <v>0</v>
      </c>
      <c r="AU1190" s="15">
        <f ca="1">IF(AND(AQ1190+AS1190&gt;0,AR1190+AT1190&gt;0),COUNTIF(AU$6:AU1189,"&gt;0")+1,0)</f>
        <v>0</v>
      </c>
    </row>
    <row r="1191" spans="40:47">
      <c r="AN1191" s="15">
        <v>33</v>
      </c>
      <c r="AO1191" s="15">
        <v>3</v>
      </c>
      <c r="AP1191" s="15">
        <v>10</v>
      </c>
      <c r="AQ1191" s="17">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15">
        <f ca="1">COUNTIF(INDIRECT("H"&amp;(ROW()+12*(($AN1191-1)*3+$AO1191)-ROW())/12+5):INDIRECT("S"&amp;(ROW()+12*(($AN1191-1)*3+$AO1191)-ROW())/12+5),AQ1191)</f>
        <v>0</v>
      </c>
      <c r="AS1191" s="17">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15">
        <f ca="1">COUNTIF(INDIRECT("U"&amp;(ROW()+12*(($AN1191-1)*3+$AO1191)-ROW())/12+5):INDIRECT("AF"&amp;(ROW()+12*(($AN1191-1)*3+$AO1191)-ROW())/12+5),AS1191)</f>
        <v>0</v>
      </c>
      <c r="AU1191" s="15">
        <f ca="1">IF(AND(AQ1191+AS1191&gt;0,AR1191+AT1191&gt;0),COUNTIF(AU$6:AU1190,"&gt;0")+1,0)</f>
        <v>0</v>
      </c>
    </row>
    <row r="1192" spans="40:47">
      <c r="AN1192" s="15">
        <v>33</v>
      </c>
      <c r="AO1192" s="15">
        <v>3</v>
      </c>
      <c r="AP1192" s="15">
        <v>11</v>
      </c>
      <c r="AQ1192" s="17">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15">
        <f ca="1">COUNTIF(INDIRECT("H"&amp;(ROW()+12*(($AN1192-1)*3+$AO1192)-ROW())/12+5):INDIRECT("S"&amp;(ROW()+12*(($AN1192-1)*3+$AO1192)-ROW())/12+5),AQ1192)</f>
        <v>0</v>
      </c>
      <c r="AS1192" s="17">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15">
        <f ca="1">COUNTIF(INDIRECT("U"&amp;(ROW()+12*(($AN1192-1)*3+$AO1192)-ROW())/12+5):INDIRECT("AF"&amp;(ROW()+12*(($AN1192-1)*3+$AO1192)-ROW())/12+5),AS1192)</f>
        <v>0</v>
      </c>
      <c r="AU1192" s="15">
        <f ca="1">IF(AND(AQ1192+AS1192&gt;0,AR1192+AT1192&gt;0),COUNTIF(AU$6:AU1191,"&gt;0")+1,0)</f>
        <v>0</v>
      </c>
    </row>
    <row r="1193" spans="40:47">
      <c r="AN1193" s="306">
        <v>33</v>
      </c>
      <c r="AO1193" s="306">
        <v>3</v>
      </c>
      <c r="AP1193" s="306">
        <v>12</v>
      </c>
      <c r="AQ1193" s="313">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306">
        <f ca="1">COUNTIF(INDIRECT("H"&amp;(ROW()+12*(($AN1193-1)*3+$AO1193)-ROW())/12+5):INDIRECT("S"&amp;(ROW()+12*(($AN1193-1)*3+$AO1193)-ROW())/12+5),AQ1193)</f>
        <v>0</v>
      </c>
      <c r="AS1193" s="313">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306">
        <f ca="1">COUNTIF(INDIRECT("U"&amp;(ROW()+12*(($AN1193-1)*3+$AO1193)-ROW())/12+5):INDIRECT("AF"&amp;(ROW()+12*(($AN1193-1)*3+$AO1193)-ROW())/12+5),AS1193)</f>
        <v>0</v>
      </c>
      <c r="AU1193" s="15">
        <f ca="1">IF(AND(AQ1193+AS1193&gt;0,AR1193+AT1193&gt;0),COUNTIF(AU$6:AU1192,"&gt;0")+1,0)</f>
        <v>0</v>
      </c>
    </row>
    <row r="1194" spans="40:47">
      <c r="AN1194" s="15">
        <v>34</v>
      </c>
      <c r="AO1194" s="15">
        <v>1</v>
      </c>
      <c r="AP1194" s="15">
        <v>1</v>
      </c>
      <c r="AQ1194" s="17">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15">
        <f ca="1">COUNTIF(INDIRECT("H"&amp;(ROW()+12*(($AN1194-1)*3+$AO1194)-ROW())/12+5):INDIRECT("S"&amp;(ROW()+12*(($AN1194-1)*3+$AO1194)-ROW())/12+5),AQ1194)</f>
        <v>0</v>
      </c>
      <c r="AS1194" s="17">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15">
        <f ca="1">COUNTIF(INDIRECT("U"&amp;(ROW()+12*(($AN1194-1)*3+$AO1194)-ROW())/12+5):INDIRECT("AF"&amp;(ROW()+12*(($AN1194-1)*3+$AO1194)-ROW())/12+5),AS1194)</f>
        <v>0</v>
      </c>
      <c r="AU1194" s="15">
        <f ca="1">IF(AND(AQ1194+AS1194&gt;0,AR1194+AT1194&gt;0),COUNTIF(AU$6:AU1193,"&gt;0")+1,0)</f>
        <v>0</v>
      </c>
    </row>
    <row r="1195" spans="40:47">
      <c r="AN1195" s="15">
        <v>34</v>
      </c>
      <c r="AO1195" s="15">
        <v>1</v>
      </c>
      <c r="AP1195" s="15">
        <v>2</v>
      </c>
      <c r="AQ1195" s="17">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15">
        <f ca="1">COUNTIF(INDIRECT("H"&amp;(ROW()+12*(($AN1195-1)*3+$AO1195)-ROW())/12+5):INDIRECT("S"&amp;(ROW()+12*(($AN1195-1)*3+$AO1195)-ROW())/12+5),AQ1195)</f>
        <v>0</v>
      </c>
      <c r="AS1195" s="17">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15">
        <f ca="1">COUNTIF(INDIRECT("U"&amp;(ROW()+12*(($AN1195-1)*3+$AO1195)-ROW())/12+5):INDIRECT("AF"&amp;(ROW()+12*(($AN1195-1)*3+$AO1195)-ROW())/12+5),AS1195)</f>
        <v>0</v>
      </c>
      <c r="AU1195" s="15">
        <f ca="1">IF(AND(AQ1195+AS1195&gt;0,AR1195+AT1195&gt;0),COUNTIF(AU$6:AU1194,"&gt;0")+1,0)</f>
        <v>0</v>
      </c>
    </row>
    <row r="1196" spans="40:47">
      <c r="AN1196" s="15">
        <v>34</v>
      </c>
      <c r="AO1196" s="15">
        <v>1</v>
      </c>
      <c r="AP1196" s="15">
        <v>3</v>
      </c>
      <c r="AQ1196" s="17">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15">
        <f ca="1">COUNTIF(INDIRECT("H"&amp;(ROW()+12*(($AN1196-1)*3+$AO1196)-ROW())/12+5):INDIRECT("S"&amp;(ROW()+12*(($AN1196-1)*3+$AO1196)-ROW())/12+5),AQ1196)</f>
        <v>0</v>
      </c>
      <c r="AS1196" s="17">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15">
        <f ca="1">COUNTIF(INDIRECT("U"&amp;(ROW()+12*(($AN1196-1)*3+$AO1196)-ROW())/12+5):INDIRECT("AF"&amp;(ROW()+12*(($AN1196-1)*3+$AO1196)-ROW())/12+5),AS1196)</f>
        <v>0</v>
      </c>
      <c r="AU1196" s="15">
        <f ca="1">IF(AND(AQ1196+AS1196&gt;0,AR1196+AT1196&gt;0),COUNTIF(AU$6:AU1195,"&gt;0")+1,0)</f>
        <v>0</v>
      </c>
    </row>
    <row r="1197" spans="40:47">
      <c r="AN1197" s="15">
        <v>34</v>
      </c>
      <c r="AO1197" s="15">
        <v>1</v>
      </c>
      <c r="AP1197" s="15">
        <v>4</v>
      </c>
      <c r="AQ1197" s="17">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15">
        <f ca="1">COUNTIF(INDIRECT("H"&amp;(ROW()+12*(($AN1197-1)*3+$AO1197)-ROW())/12+5):INDIRECT("S"&amp;(ROW()+12*(($AN1197-1)*3+$AO1197)-ROW())/12+5),AQ1197)</f>
        <v>0</v>
      </c>
      <c r="AS1197" s="17">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15">
        <f ca="1">COUNTIF(INDIRECT("U"&amp;(ROW()+12*(($AN1197-1)*3+$AO1197)-ROW())/12+5):INDIRECT("AF"&amp;(ROW()+12*(($AN1197-1)*3+$AO1197)-ROW())/12+5),AS1197)</f>
        <v>0</v>
      </c>
      <c r="AU1197" s="15">
        <f ca="1">IF(AND(AQ1197+AS1197&gt;0,AR1197+AT1197&gt;0),COUNTIF(AU$6:AU1196,"&gt;0")+1,0)</f>
        <v>0</v>
      </c>
    </row>
    <row r="1198" spans="40:47">
      <c r="AN1198" s="15">
        <v>34</v>
      </c>
      <c r="AO1198" s="15">
        <v>1</v>
      </c>
      <c r="AP1198" s="15">
        <v>5</v>
      </c>
      <c r="AQ1198" s="17">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15">
        <f ca="1">COUNTIF(INDIRECT("H"&amp;(ROW()+12*(($AN1198-1)*3+$AO1198)-ROW())/12+5):INDIRECT("S"&amp;(ROW()+12*(($AN1198-1)*3+$AO1198)-ROW())/12+5),AQ1198)</f>
        <v>0</v>
      </c>
      <c r="AS1198" s="17">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15">
        <f ca="1">COUNTIF(INDIRECT("U"&amp;(ROW()+12*(($AN1198-1)*3+$AO1198)-ROW())/12+5):INDIRECT("AF"&amp;(ROW()+12*(($AN1198-1)*3+$AO1198)-ROW())/12+5),AS1198)</f>
        <v>0</v>
      </c>
      <c r="AU1198" s="15">
        <f ca="1">IF(AND(AQ1198+AS1198&gt;0,AR1198+AT1198&gt;0),COUNTIF(AU$6:AU1197,"&gt;0")+1,0)</f>
        <v>0</v>
      </c>
    </row>
    <row r="1199" spans="40:47">
      <c r="AN1199" s="15">
        <v>34</v>
      </c>
      <c r="AO1199" s="15">
        <v>1</v>
      </c>
      <c r="AP1199" s="15">
        <v>6</v>
      </c>
      <c r="AQ1199" s="17">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15">
        <f ca="1">COUNTIF(INDIRECT("H"&amp;(ROW()+12*(($AN1199-1)*3+$AO1199)-ROW())/12+5):INDIRECT("S"&amp;(ROW()+12*(($AN1199-1)*3+$AO1199)-ROW())/12+5),AQ1199)</f>
        <v>0</v>
      </c>
      <c r="AS1199" s="17">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15">
        <f ca="1">COUNTIF(INDIRECT("U"&amp;(ROW()+12*(($AN1199-1)*3+$AO1199)-ROW())/12+5):INDIRECT("AF"&amp;(ROW()+12*(($AN1199-1)*3+$AO1199)-ROW())/12+5),AS1199)</f>
        <v>0</v>
      </c>
      <c r="AU1199" s="15">
        <f ca="1">IF(AND(AQ1199+AS1199&gt;0,AR1199+AT1199&gt;0),COUNTIF(AU$6:AU1198,"&gt;0")+1,0)</f>
        <v>0</v>
      </c>
    </row>
    <row r="1200" spans="40:47">
      <c r="AN1200" s="15">
        <v>34</v>
      </c>
      <c r="AO1200" s="15">
        <v>1</v>
      </c>
      <c r="AP1200" s="15">
        <v>7</v>
      </c>
      <c r="AQ1200" s="17">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15">
        <f ca="1">COUNTIF(INDIRECT("H"&amp;(ROW()+12*(($AN1200-1)*3+$AO1200)-ROW())/12+5):INDIRECT("S"&amp;(ROW()+12*(($AN1200-1)*3+$AO1200)-ROW())/12+5),AQ1200)</f>
        <v>0</v>
      </c>
      <c r="AS1200" s="17">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15">
        <f ca="1">COUNTIF(INDIRECT("U"&amp;(ROW()+12*(($AN1200-1)*3+$AO1200)-ROW())/12+5):INDIRECT("AF"&amp;(ROW()+12*(($AN1200-1)*3+$AO1200)-ROW())/12+5),AS1200)</f>
        <v>0</v>
      </c>
      <c r="AU1200" s="15">
        <f ca="1">IF(AND(AQ1200+AS1200&gt;0,AR1200+AT1200&gt;0),COUNTIF(AU$6:AU1199,"&gt;0")+1,0)</f>
        <v>0</v>
      </c>
    </row>
    <row r="1201" spans="40:47">
      <c r="AN1201" s="15">
        <v>34</v>
      </c>
      <c r="AO1201" s="15">
        <v>1</v>
      </c>
      <c r="AP1201" s="15">
        <v>8</v>
      </c>
      <c r="AQ1201" s="17">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15">
        <f ca="1">COUNTIF(INDIRECT("H"&amp;(ROW()+12*(($AN1201-1)*3+$AO1201)-ROW())/12+5):INDIRECT("S"&amp;(ROW()+12*(($AN1201-1)*3+$AO1201)-ROW())/12+5),AQ1201)</f>
        <v>0</v>
      </c>
      <c r="AS1201" s="17">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15">
        <f ca="1">COUNTIF(INDIRECT("U"&amp;(ROW()+12*(($AN1201-1)*3+$AO1201)-ROW())/12+5):INDIRECT("AF"&amp;(ROW()+12*(($AN1201-1)*3+$AO1201)-ROW())/12+5),AS1201)</f>
        <v>0</v>
      </c>
      <c r="AU1201" s="15">
        <f ca="1">IF(AND(AQ1201+AS1201&gt;0,AR1201+AT1201&gt;0),COUNTIF(AU$6:AU1200,"&gt;0")+1,0)</f>
        <v>0</v>
      </c>
    </row>
    <row r="1202" spans="40:47">
      <c r="AN1202" s="15">
        <v>34</v>
      </c>
      <c r="AO1202" s="15">
        <v>1</v>
      </c>
      <c r="AP1202" s="15">
        <v>9</v>
      </c>
      <c r="AQ1202" s="17">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15">
        <f ca="1">COUNTIF(INDIRECT("H"&amp;(ROW()+12*(($AN1202-1)*3+$AO1202)-ROW())/12+5):INDIRECT("S"&amp;(ROW()+12*(($AN1202-1)*3+$AO1202)-ROW())/12+5),AQ1202)</f>
        <v>0</v>
      </c>
      <c r="AS1202" s="17">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15">
        <f ca="1">COUNTIF(INDIRECT("U"&amp;(ROW()+12*(($AN1202-1)*3+$AO1202)-ROW())/12+5):INDIRECT("AF"&amp;(ROW()+12*(($AN1202-1)*3+$AO1202)-ROW())/12+5),AS1202)</f>
        <v>0</v>
      </c>
      <c r="AU1202" s="15">
        <f ca="1">IF(AND(AQ1202+AS1202&gt;0,AR1202+AT1202&gt;0),COUNTIF(AU$6:AU1201,"&gt;0")+1,0)</f>
        <v>0</v>
      </c>
    </row>
    <row r="1203" spans="40:47">
      <c r="AN1203" s="15">
        <v>34</v>
      </c>
      <c r="AO1203" s="15">
        <v>1</v>
      </c>
      <c r="AP1203" s="15">
        <v>10</v>
      </c>
      <c r="AQ1203" s="17">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15">
        <f ca="1">COUNTIF(INDIRECT("H"&amp;(ROW()+12*(($AN1203-1)*3+$AO1203)-ROW())/12+5):INDIRECT("S"&amp;(ROW()+12*(($AN1203-1)*3+$AO1203)-ROW())/12+5),AQ1203)</f>
        <v>0</v>
      </c>
      <c r="AS1203" s="17">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15">
        <f ca="1">COUNTIF(INDIRECT("U"&amp;(ROW()+12*(($AN1203-1)*3+$AO1203)-ROW())/12+5):INDIRECT("AF"&amp;(ROW()+12*(($AN1203-1)*3+$AO1203)-ROW())/12+5),AS1203)</f>
        <v>0</v>
      </c>
      <c r="AU1203" s="15">
        <f ca="1">IF(AND(AQ1203+AS1203&gt;0,AR1203+AT1203&gt;0),COUNTIF(AU$6:AU1202,"&gt;0")+1,0)</f>
        <v>0</v>
      </c>
    </row>
    <row r="1204" spans="40:47">
      <c r="AN1204" s="15">
        <v>34</v>
      </c>
      <c r="AO1204" s="15">
        <v>1</v>
      </c>
      <c r="AP1204" s="15">
        <v>11</v>
      </c>
      <c r="AQ1204" s="17">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15">
        <f ca="1">COUNTIF(INDIRECT("H"&amp;(ROW()+12*(($AN1204-1)*3+$AO1204)-ROW())/12+5):INDIRECT("S"&amp;(ROW()+12*(($AN1204-1)*3+$AO1204)-ROW())/12+5),AQ1204)</f>
        <v>0</v>
      </c>
      <c r="AS1204" s="17">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15">
        <f ca="1">COUNTIF(INDIRECT("U"&amp;(ROW()+12*(($AN1204-1)*3+$AO1204)-ROW())/12+5):INDIRECT("AF"&amp;(ROW()+12*(($AN1204-1)*3+$AO1204)-ROW())/12+5),AS1204)</f>
        <v>0</v>
      </c>
      <c r="AU1204" s="15">
        <f ca="1">IF(AND(AQ1204+AS1204&gt;0,AR1204+AT1204&gt;0),COUNTIF(AU$6:AU1203,"&gt;0")+1,0)</f>
        <v>0</v>
      </c>
    </row>
    <row r="1205" spans="40:47">
      <c r="AN1205" s="15">
        <v>34</v>
      </c>
      <c r="AO1205" s="15">
        <v>1</v>
      </c>
      <c r="AP1205" s="15">
        <v>12</v>
      </c>
      <c r="AQ1205" s="17">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15">
        <f ca="1">COUNTIF(INDIRECT("H"&amp;(ROW()+12*(($AN1205-1)*3+$AO1205)-ROW())/12+5):INDIRECT("S"&amp;(ROW()+12*(($AN1205-1)*3+$AO1205)-ROW())/12+5),AQ1205)</f>
        <v>0</v>
      </c>
      <c r="AS1205" s="17">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15">
        <f ca="1">COUNTIF(INDIRECT("U"&amp;(ROW()+12*(($AN1205-1)*3+$AO1205)-ROW())/12+5):INDIRECT("AF"&amp;(ROW()+12*(($AN1205-1)*3+$AO1205)-ROW())/12+5),AS1205)</f>
        <v>0</v>
      </c>
      <c r="AU1205" s="15">
        <f ca="1">IF(AND(AQ1205+AS1205&gt;0,AR1205+AT1205&gt;0),COUNTIF(AU$6:AU1204,"&gt;0")+1,0)</f>
        <v>0</v>
      </c>
    </row>
    <row r="1206" spans="40:47">
      <c r="AN1206" s="15">
        <v>34</v>
      </c>
      <c r="AO1206" s="15">
        <v>2</v>
      </c>
      <c r="AP1206" s="15">
        <v>1</v>
      </c>
      <c r="AQ1206" s="17">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15">
        <f ca="1">COUNTIF(INDIRECT("H"&amp;(ROW()+12*(($AN1206-1)*3+$AO1206)-ROW())/12+5):INDIRECT("S"&amp;(ROW()+12*(($AN1206-1)*3+$AO1206)-ROW())/12+5),AQ1206)</f>
        <v>0</v>
      </c>
      <c r="AS1206" s="17">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15">
        <f ca="1">COUNTIF(INDIRECT("U"&amp;(ROW()+12*(($AN1206-1)*3+$AO1206)-ROW())/12+5):INDIRECT("AF"&amp;(ROW()+12*(($AN1206-1)*3+$AO1206)-ROW())/12+5),AS1206)</f>
        <v>0</v>
      </c>
      <c r="AU1206" s="15">
        <f ca="1">IF(AND(AQ1206+AS1206&gt;0,AR1206+AT1206&gt;0),COUNTIF(AU$6:AU1205,"&gt;0")+1,0)</f>
        <v>0</v>
      </c>
    </row>
    <row r="1207" spans="40:47">
      <c r="AN1207" s="15">
        <v>34</v>
      </c>
      <c r="AO1207" s="15">
        <v>2</v>
      </c>
      <c r="AP1207" s="15">
        <v>2</v>
      </c>
      <c r="AQ1207" s="17">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15">
        <f ca="1">COUNTIF(INDIRECT("H"&amp;(ROW()+12*(($AN1207-1)*3+$AO1207)-ROW())/12+5):INDIRECT("S"&amp;(ROW()+12*(($AN1207-1)*3+$AO1207)-ROW())/12+5),AQ1207)</f>
        <v>0</v>
      </c>
      <c r="AS1207" s="17">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15">
        <f ca="1">COUNTIF(INDIRECT("U"&amp;(ROW()+12*(($AN1207-1)*3+$AO1207)-ROW())/12+5):INDIRECT("AF"&amp;(ROW()+12*(($AN1207-1)*3+$AO1207)-ROW())/12+5),AS1207)</f>
        <v>0</v>
      </c>
      <c r="AU1207" s="15">
        <f ca="1">IF(AND(AQ1207+AS1207&gt;0,AR1207+AT1207&gt;0),COUNTIF(AU$6:AU1206,"&gt;0")+1,0)</f>
        <v>0</v>
      </c>
    </row>
    <row r="1208" spans="40:47">
      <c r="AN1208" s="15">
        <v>34</v>
      </c>
      <c r="AO1208" s="15">
        <v>2</v>
      </c>
      <c r="AP1208" s="15">
        <v>3</v>
      </c>
      <c r="AQ1208" s="17">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15">
        <f ca="1">COUNTIF(INDIRECT("H"&amp;(ROW()+12*(($AN1208-1)*3+$AO1208)-ROW())/12+5):INDIRECT("S"&amp;(ROW()+12*(($AN1208-1)*3+$AO1208)-ROW())/12+5),AQ1208)</f>
        <v>0</v>
      </c>
      <c r="AS1208" s="17">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15">
        <f ca="1">COUNTIF(INDIRECT("U"&amp;(ROW()+12*(($AN1208-1)*3+$AO1208)-ROW())/12+5):INDIRECT("AF"&amp;(ROW()+12*(($AN1208-1)*3+$AO1208)-ROW())/12+5),AS1208)</f>
        <v>0</v>
      </c>
      <c r="AU1208" s="15">
        <f ca="1">IF(AND(AQ1208+AS1208&gt;0,AR1208+AT1208&gt;0),COUNTIF(AU$6:AU1207,"&gt;0")+1,0)</f>
        <v>0</v>
      </c>
    </row>
    <row r="1209" spans="40:47">
      <c r="AN1209" s="15">
        <v>34</v>
      </c>
      <c r="AO1209" s="15">
        <v>2</v>
      </c>
      <c r="AP1209" s="15">
        <v>4</v>
      </c>
      <c r="AQ1209" s="17">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15">
        <f ca="1">COUNTIF(INDIRECT("H"&amp;(ROW()+12*(($AN1209-1)*3+$AO1209)-ROW())/12+5):INDIRECT("S"&amp;(ROW()+12*(($AN1209-1)*3+$AO1209)-ROW())/12+5),AQ1209)</f>
        <v>0</v>
      </c>
      <c r="AS1209" s="17">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15">
        <f ca="1">COUNTIF(INDIRECT("U"&amp;(ROW()+12*(($AN1209-1)*3+$AO1209)-ROW())/12+5):INDIRECT("AF"&amp;(ROW()+12*(($AN1209-1)*3+$AO1209)-ROW())/12+5),AS1209)</f>
        <v>0</v>
      </c>
      <c r="AU1209" s="15">
        <f ca="1">IF(AND(AQ1209+AS1209&gt;0,AR1209+AT1209&gt;0),COUNTIF(AU$6:AU1208,"&gt;0")+1,0)</f>
        <v>0</v>
      </c>
    </row>
    <row r="1210" spans="40:47">
      <c r="AN1210" s="15">
        <v>34</v>
      </c>
      <c r="AO1210" s="15">
        <v>2</v>
      </c>
      <c r="AP1210" s="15">
        <v>5</v>
      </c>
      <c r="AQ1210" s="17">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15">
        <f ca="1">COUNTIF(INDIRECT("H"&amp;(ROW()+12*(($AN1210-1)*3+$AO1210)-ROW())/12+5):INDIRECT("S"&amp;(ROW()+12*(($AN1210-1)*3+$AO1210)-ROW())/12+5),AQ1210)</f>
        <v>0</v>
      </c>
      <c r="AS1210" s="17">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15">
        <f ca="1">COUNTIF(INDIRECT("U"&amp;(ROW()+12*(($AN1210-1)*3+$AO1210)-ROW())/12+5):INDIRECT("AF"&amp;(ROW()+12*(($AN1210-1)*3+$AO1210)-ROW())/12+5),AS1210)</f>
        <v>0</v>
      </c>
      <c r="AU1210" s="15">
        <f ca="1">IF(AND(AQ1210+AS1210&gt;0,AR1210+AT1210&gt;0),COUNTIF(AU$6:AU1209,"&gt;0")+1,0)</f>
        <v>0</v>
      </c>
    </row>
    <row r="1211" spans="40:47">
      <c r="AN1211" s="15">
        <v>34</v>
      </c>
      <c r="AO1211" s="15">
        <v>2</v>
      </c>
      <c r="AP1211" s="15">
        <v>6</v>
      </c>
      <c r="AQ1211" s="17">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15">
        <f ca="1">COUNTIF(INDIRECT("H"&amp;(ROW()+12*(($AN1211-1)*3+$AO1211)-ROW())/12+5):INDIRECT("S"&amp;(ROW()+12*(($AN1211-1)*3+$AO1211)-ROW())/12+5),AQ1211)</f>
        <v>0</v>
      </c>
      <c r="AS1211" s="17">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15">
        <f ca="1">COUNTIF(INDIRECT("U"&amp;(ROW()+12*(($AN1211-1)*3+$AO1211)-ROW())/12+5):INDIRECT("AF"&amp;(ROW()+12*(($AN1211-1)*3+$AO1211)-ROW())/12+5),AS1211)</f>
        <v>0</v>
      </c>
      <c r="AU1211" s="15">
        <f ca="1">IF(AND(AQ1211+AS1211&gt;0,AR1211+AT1211&gt;0),COUNTIF(AU$6:AU1210,"&gt;0")+1,0)</f>
        <v>0</v>
      </c>
    </row>
    <row r="1212" spans="40:47">
      <c r="AN1212" s="15">
        <v>34</v>
      </c>
      <c r="AO1212" s="15">
        <v>2</v>
      </c>
      <c r="AP1212" s="15">
        <v>7</v>
      </c>
      <c r="AQ1212" s="17">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15">
        <f ca="1">COUNTIF(INDIRECT("H"&amp;(ROW()+12*(($AN1212-1)*3+$AO1212)-ROW())/12+5):INDIRECT("S"&amp;(ROW()+12*(($AN1212-1)*3+$AO1212)-ROW())/12+5),AQ1212)</f>
        <v>0</v>
      </c>
      <c r="AS1212" s="17">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15">
        <f ca="1">COUNTIF(INDIRECT("U"&amp;(ROW()+12*(($AN1212-1)*3+$AO1212)-ROW())/12+5):INDIRECT("AF"&amp;(ROW()+12*(($AN1212-1)*3+$AO1212)-ROW())/12+5),AS1212)</f>
        <v>0</v>
      </c>
      <c r="AU1212" s="15">
        <f ca="1">IF(AND(AQ1212+AS1212&gt;0,AR1212+AT1212&gt;0),COUNTIF(AU$6:AU1211,"&gt;0")+1,0)</f>
        <v>0</v>
      </c>
    </row>
    <row r="1213" spans="40:47">
      <c r="AN1213" s="15">
        <v>34</v>
      </c>
      <c r="AO1213" s="15">
        <v>2</v>
      </c>
      <c r="AP1213" s="15">
        <v>8</v>
      </c>
      <c r="AQ1213" s="17">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15">
        <f ca="1">COUNTIF(INDIRECT("H"&amp;(ROW()+12*(($AN1213-1)*3+$AO1213)-ROW())/12+5):INDIRECT("S"&amp;(ROW()+12*(($AN1213-1)*3+$AO1213)-ROW())/12+5),AQ1213)</f>
        <v>0</v>
      </c>
      <c r="AS1213" s="17">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15">
        <f ca="1">COUNTIF(INDIRECT("U"&amp;(ROW()+12*(($AN1213-1)*3+$AO1213)-ROW())/12+5):INDIRECT("AF"&amp;(ROW()+12*(($AN1213-1)*3+$AO1213)-ROW())/12+5),AS1213)</f>
        <v>0</v>
      </c>
      <c r="AU1213" s="15">
        <f ca="1">IF(AND(AQ1213+AS1213&gt;0,AR1213+AT1213&gt;0),COUNTIF(AU$6:AU1212,"&gt;0")+1,0)</f>
        <v>0</v>
      </c>
    </row>
    <row r="1214" spans="40:47">
      <c r="AN1214" s="15">
        <v>34</v>
      </c>
      <c r="AO1214" s="15">
        <v>2</v>
      </c>
      <c r="AP1214" s="15">
        <v>9</v>
      </c>
      <c r="AQ1214" s="17">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15">
        <f ca="1">COUNTIF(INDIRECT("H"&amp;(ROW()+12*(($AN1214-1)*3+$AO1214)-ROW())/12+5):INDIRECT("S"&amp;(ROW()+12*(($AN1214-1)*3+$AO1214)-ROW())/12+5),AQ1214)</f>
        <v>0</v>
      </c>
      <c r="AS1214" s="17">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15">
        <f ca="1">COUNTIF(INDIRECT("U"&amp;(ROW()+12*(($AN1214-1)*3+$AO1214)-ROW())/12+5):INDIRECT("AF"&amp;(ROW()+12*(($AN1214-1)*3+$AO1214)-ROW())/12+5),AS1214)</f>
        <v>0</v>
      </c>
      <c r="AU1214" s="15">
        <f ca="1">IF(AND(AQ1214+AS1214&gt;0,AR1214+AT1214&gt;0),COUNTIF(AU$6:AU1213,"&gt;0")+1,0)</f>
        <v>0</v>
      </c>
    </row>
    <row r="1215" spans="40:47">
      <c r="AN1215" s="15">
        <v>34</v>
      </c>
      <c r="AO1215" s="15">
        <v>2</v>
      </c>
      <c r="AP1215" s="15">
        <v>10</v>
      </c>
      <c r="AQ1215" s="17">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15">
        <f ca="1">COUNTIF(INDIRECT("H"&amp;(ROW()+12*(($AN1215-1)*3+$AO1215)-ROW())/12+5):INDIRECT("S"&amp;(ROW()+12*(($AN1215-1)*3+$AO1215)-ROW())/12+5),AQ1215)</f>
        <v>0</v>
      </c>
      <c r="AS1215" s="17">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15">
        <f ca="1">COUNTIF(INDIRECT("U"&amp;(ROW()+12*(($AN1215-1)*3+$AO1215)-ROW())/12+5):INDIRECT("AF"&amp;(ROW()+12*(($AN1215-1)*3+$AO1215)-ROW())/12+5),AS1215)</f>
        <v>0</v>
      </c>
      <c r="AU1215" s="15">
        <f ca="1">IF(AND(AQ1215+AS1215&gt;0,AR1215+AT1215&gt;0),COUNTIF(AU$6:AU1214,"&gt;0")+1,0)</f>
        <v>0</v>
      </c>
    </row>
    <row r="1216" spans="40:47">
      <c r="AN1216" s="15">
        <v>34</v>
      </c>
      <c r="AO1216" s="15">
        <v>2</v>
      </c>
      <c r="AP1216" s="15">
        <v>11</v>
      </c>
      <c r="AQ1216" s="17">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15">
        <f ca="1">COUNTIF(INDIRECT("H"&amp;(ROW()+12*(($AN1216-1)*3+$AO1216)-ROW())/12+5):INDIRECT("S"&amp;(ROW()+12*(($AN1216-1)*3+$AO1216)-ROW())/12+5),AQ1216)</f>
        <v>0</v>
      </c>
      <c r="AS1216" s="17">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15">
        <f ca="1">COUNTIF(INDIRECT("U"&amp;(ROW()+12*(($AN1216-1)*3+$AO1216)-ROW())/12+5):INDIRECT("AF"&amp;(ROW()+12*(($AN1216-1)*3+$AO1216)-ROW())/12+5),AS1216)</f>
        <v>0</v>
      </c>
      <c r="AU1216" s="15">
        <f ca="1">IF(AND(AQ1216+AS1216&gt;0,AR1216+AT1216&gt;0),COUNTIF(AU$6:AU1215,"&gt;0")+1,0)</f>
        <v>0</v>
      </c>
    </row>
    <row r="1217" spans="40:47">
      <c r="AN1217" s="15">
        <v>34</v>
      </c>
      <c r="AO1217" s="15">
        <v>2</v>
      </c>
      <c r="AP1217" s="15">
        <v>12</v>
      </c>
      <c r="AQ1217" s="17">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15">
        <f ca="1">COUNTIF(INDIRECT("H"&amp;(ROW()+12*(($AN1217-1)*3+$AO1217)-ROW())/12+5):INDIRECT("S"&amp;(ROW()+12*(($AN1217-1)*3+$AO1217)-ROW())/12+5),AQ1217)</f>
        <v>0</v>
      </c>
      <c r="AS1217" s="17">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15">
        <f ca="1">COUNTIF(INDIRECT("U"&amp;(ROW()+12*(($AN1217-1)*3+$AO1217)-ROW())/12+5):INDIRECT("AF"&amp;(ROW()+12*(($AN1217-1)*3+$AO1217)-ROW())/12+5),AS1217)</f>
        <v>0</v>
      </c>
      <c r="AU1217" s="15">
        <f ca="1">IF(AND(AQ1217+AS1217&gt;0,AR1217+AT1217&gt;0),COUNTIF(AU$6:AU1216,"&gt;0")+1,0)</f>
        <v>0</v>
      </c>
    </row>
    <row r="1218" spans="40:47">
      <c r="AN1218" s="15">
        <v>34</v>
      </c>
      <c r="AO1218" s="15">
        <v>3</v>
      </c>
      <c r="AP1218" s="15">
        <v>1</v>
      </c>
      <c r="AQ1218" s="17">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15">
        <f ca="1">COUNTIF(INDIRECT("H"&amp;(ROW()+12*(($AN1218-1)*3+$AO1218)-ROW())/12+5):INDIRECT("S"&amp;(ROW()+12*(($AN1218-1)*3+$AO1218)-ROW())/12+5),AQ1218)</f>
        <v>0</v>
      </c>
      <c r="AS1218" s="17">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15">
        <f ca="1">COUNTIF(INDIRECT("U"&amp;(ROW()+12*(($AN1218-1)*3+$AO1218)-ROW())/12+5):INDIRECT("AF"&amp;(ROW()+12*(($AN1218-1)*3+$AO1218)-ROW())/12+5),AS1218)</f>
        <v>0</v>
      </c>
      <c r="AU1218" s="15">
        <f ca="1">IF(AND(AQ1218+AS1218&gt;0,AR1218+AT1218&gt;0),COUNTIF(AU$6:AU1217,"&gt;0")+1,0)</f>
        <v>0</v>
      </c>
    </row>
    <row r="1219" spans="40:47">
      <c r="AN1219" s="15">
        <v>34</v>
      </c>
      <c r="AO1219" s="15">
        <v>3</v>
      </c>
      <c r="AP1219" s="15">
        <v>2</v>
      </c>
      <c r="AQ1219" s="17">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15">
        <f ca="1">COUNTIF(INDIRECT("H"&amp;(ROW()+12*(($AN1219-1)*3+$AO1219)-ROW())/12+5):INDIRECT("S"&amp;(ROW()+12*(($AN1219-1)*3+$AO1219)-ROW())/12+5),AQ1219)</f>
        <v>0</v>
      </c>
      <c r="AS1219" s="17">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15">
        <f ca="1">COUNTIF(INDIRECT("U"&amp;(ROW()+12*(($AN1219-1)*3+$AO1219)-ROW())/12+5):INDIRECT("AF"&amp;(ROW()+12*(($AN1219-1)*3+$AO1219)-ROW())/12+5),AS1219)</f>
        <v>0</v>
      </c>
      <c r="AU1219" s="15">
        <f ca="1">IF(AND(AQ1219+AS1219&gt;0,AR1219+AT1219&gt;0),COUNTIF(AU$6:AU1218,"&gt;0")+1,0)</f>
        <v>0</v>
      </c>
    </row>
    <row r="1220" spans="40:47">
      <c r="AN1220" s="15">
        <v>34</v>
      </c>
      <c r="AO1220" s="15">
        <v>3</v>
      </c>
      <c r="AP1220" s="15">
        <v>3</v>
      </c>
      <c r="AQ1220" s="17">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15">
        <f ca="1">COUNTIF(INDIRECT("H"&amp;(ROW()+12*(($AN1220-1)*3+$AO1220)-ROW())/12+5):INDIRECT("S"&amp;(ROW()+12*(($AN1220-1)*3+$AO1220)-ROW())/12+5),AQ1220)</f>
        <v>0</v>
      </c>
      <c r="AS1220" s="17">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15">
        <f ca="1">COUNTIF(INDIRECT("U"&amp;(ROW()+12*(($AN1220-1)*3+$AO1220)-ROW())/12+5):INDIRECT("AF"&amp;(ROW()+12*(($AN1220-1)*3+$AO1220)-ROW())/12+5),AS1220)</f>
        <v>0</v>
      </c>
      <c r="AU1220" s="15">
        <f ca="1">IF(AND(AQ1220+AS1220&gt;0,AR1220+AT1220&gt;0),COUNTIF(AU$6:AU1219,"&gt;0")+1,0)</f>
        <v>0</v>
      </c>
    </row>
    <row r="1221" spans="40:47">
      <c r="AN1221" s="15">
        <v>34</v>
      </c>
      <c r="AO1221" s="15">
        <v>3</v>
      </c>
      <c r="AP1221" s="15">
        <v>4</v>
      </c>
      <c r="AQ1221" s="17">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15">
        <f ca="1">COUNTIF(INDIRECT("H"&amp;(ROW()+12*(($AN1221-1)*3+$AO1221)-ROW())/12+5):INDIRECT("S"&amp;(ROW()+12*(($AN1221-1)*3+$AO1221)-ROW())/12+5),AQ1221)</f>
        <v>0</v>
      </c>
      <c r="AS1221" s="17">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15">
        <f ca="1">COUNTIF(INDIRECT("U"&amp;(ROW()+12*(($AN1221-1)*3+$AO1221)-ROW())/12+5):INDIRECT("AF"&amp;(ROW()+12*(($AN1221-1)*3+$AO1221)-ROW())/12+5),AS1221)</f>
        <v>0</v>
      </c>
      <c r="AU1221" s="15">
        <f ca="1">IF(AND(AQ1221+AS1221&gt;0,AR1221+AT1221&gt;0),COUNTIF(AU$6:AU1220,"&gt;0")+1,0)</f>
        <v>0</v>
      </c>
    </row>
    <row r="1222" spans="40:47">
      <c r="AN1222" s="15">
        <v>34</v>
      </c>
      <c r="AO1222" s="15">
        <v>3</v>
      </c>
      <c r="AP1222" s="15">
        <v>5</v>
      </c>
      <c r="AQ1222" s="17">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15">
        <f ca="1">COUNTIF(INDIRECT("H"&amp;(ROW()+12*(($AN1222-1)*3+$AO1222)-ROW())/12+5):INDIRECT("S"&amp;(ROW()+12*(($AN1222-1)*3+$AO1222)-ROW())/12+5),AQ1222)</f>
        <v>0</v>
      </c>
      <c r="AS1222" s="17">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15">
        <f ca="1">COUNTIF(INDIRECT("U"&amp;(ROW()+12*(($AN1222-1)*3+$AO1222)-ROW())/12+5):INDIRECT("AF"&amp;(ROW()+12*(($AN1222-1)*3+$AO1222)-ROW())/12+5),AS1222)</f>
        <v>0</v>
      </c>
      <c r="AU1222" s="15">
        <f ca="1">IF(AND(AQ1222+AS1222&gt;0,AR1222+AT1222&gt;0),COUNTIF(AU$6:AU1221,"&gt;0")+1,0)</f>
        <v>0</v>
      </c>
    </row>
    <row r="1223" spans="40:47">
      <c r="AN1223" s="15">
        <v>34</v>
      </c>
      <c r="AO1223" s="15">
        <v>3</v>
      </c>
      <c r="AP1223" s="15">
        <v>6</v>
      </c>
      <c r="AQ1223" s="17">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15">
        <f ca="1">COUNTIF(INDIRECT("H"&amp;(ROW()+12*(($AN1223-1)*3+$AO1223)-ROW())/12+5):INDIRECT("S"&amp;(ROW()+12*(($AN1223-1)*3+$AO1223)-ROW())/12+5),AQ1223)</f>
        <v>0</v>
      </c>
      <c r="AS1223" s="17">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15">
        <f ca="1">COUNTIF(INDIRECT("U"&amp;(ROW()+12*(($AN1223-1)*3+$AO1223)-ROW())/12+5):INDIRECT("AF"&amp;(ROW()+12*(($AN1223-1)*3+$AO1223)-ROW())/12+5),AS1223)</f>
        <v>0</v>
      </c>
      <c r="AU1223" s="15">
        <f ca="1">IF(AND(AQ1223+AS1223&gt;0,AR1223+AT1223&gt;0),COUNTIF(AU$6:AU1222,"&gt;0")+1,0)</f>
        <v>0</v>
      </c>
    </row>
    <row r="1224" spans="40:47">
      <c r="AN1224" s="15">
        <v>34</v>
      </c>
      <c r="AO1224" s="15">
        <v>3</v>
      </c>
      <c r="AP1224" s="15">
        <v>7</v>
      </c>
      <c r="AQ1224" s="17">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15">
        <f ca="1">COUNTIF(INDIRECT("H"&amp;(ROW()+12*(($AN1224-1)*3+$AO1224)-ROW())/12+5):INDIRECT("S"&amp;(ROW()+12*(($AN1224-1)*3+$AO1224)-ROW())/12+5),AQ1224)</f>
        <v>0</v>
      </c>
      <c r="AS1224" s="17">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15">
        <f ca="1">COUNTIF(INDIRECT("U"&amp;(ROW()+12*(($AN1224-1)*3+$AO1224)-ROW())/12+5):INDIRECT("AF"&amp;(ROW()+12*(($AN1224-1)*3+$AO1224)-ROW())/12+5),AS1224)</f>
        <v>0</v>
      </c>
      <c r="AU1224" s="15">
        <f ca="1">IF(AND(AQ1224+AS1224&gt;0,AR1224+AT1224&gt;0),COUNTIF(AU$6:AU1223,"&gt;0")+1,0)</f>
        <v>0</v>
      </c>
    </row>
    <row r="1225" spans="40:47">
      <c r="AN1225" s="15">
        <v>34</v>
      </c>
      <c r="AO1225" s="15">
        <v>3</v>
      </c>
      <c r="AP1225" s="15">
        <v>8</v>
      </c>
      <c r="AQ1225" s="17">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15">
        <f ca="1">COUNTIF(INDIRECT("H"&amp;(ROW()+12*(($AN1225-1)*3+$AO1225)-ROW())/12+5):INDIRECT("S"&amp;(ROW()+12*(($AN1225-1)*3+$AO1225)-ROW())/12+5),AQ1225)</f>
        <v>0</v>
      </c>
      <c r="AS1225" s="17">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15">
        <f ca="1">COUNTIF(INDIRECT("U"&amp;(ROW()+12*(($AN1225-1)*3+$AO1225)-ROW())/12+5):INDIRECT("AF"&amp;(ROW()+12*(($AN1225-1)*3+$AO1225)-ROW())/12+5),AS1225)</f>
        <v>0</v>
      </c>
      <c r="AU1225" s="15">
        <f ca="1">IF(AND(AQ1225+AS1225&gt;0,AR1225+AT1225&gt;0),COUNTIF(AU$6:AU1224,"&gt;0")+1,0)</f>
        <v>0</v>
      </c>
    </row>
    <row r="1226" spans="40:47">
      <c r="AN1226" s="15">
        <v>34</v>
      </c>
      <c r="AO1226" s="15">
        <v>3</v>
      </c>
      <c r="AP1226" s="15">
        <v>9</v>
      </c>
      <c r="AQ1226" s="17">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15">
        <f ca="1">COUNTIF(INDIRECT("H"&amp;(ROW()+12*(($AN1226-1)*3+$AO1226)-ROW())/12+5):INDIRECT("S"&amp;(ROW()+12*(($AN1226-1)*3+$AO1226)-ROW())/12+5),AQ1226)</f>
        <v>0</v>
      </c>
      <c r="AS1226" s="17">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15">
        <f ca="1">COUNTIF(INDIRECT("U"&amp;(ROW()+12*(($AN1226-1)*3+$AO1226)-ROW())/12+5):INDIRECT("AF"&amp;(ROW()+12*(($AN1226-1)*3+$AO1226)-ROW())/12+5),AS1226)</f>
        <v>0</v>
      </c>
      <c r="AU1226" s="15">
        <f ca="1">IF(AND(AQ1226+AS1226&gt;0,AR1226+AT1226&gt;0),COUNTIF(AU$6:AU1225,"&gt;0")+1,0)</f>
        <v>0</v>
      </c>
    </row>
    <row r="1227" spans="40:47">
      <c r="AN1227" s="15">
        <v>34</v>
      </c>
      <c r="AO1227" s="15">
        <v>3</v>
      </c>
      <c r="AP1227" s="15">
        <v>10</v>
      </c>
      <c r="AQ1227" s="17">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15">
        <f ca="1">COUNTIF(INDIRECT("H"&amp;(ROW()+12*(($AN1227-1)*3+$AO1227)-ROW())/12+5):INDIRECT("S"&amp;(ROW()+12*(($AN1227-1)*3+$AO1227)-ROW())/12+5),AQ1227)</f>
        <v>0</v>
      </c>
      <c r="AS1227" s="17">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15">
        <f ca="1">COUNTIF(INDIRECT("U"&amp;(ROW()+12*(($AN1227-1)*3+$AO1227)-ROW())/12+5):INDIRECT("AF"&amp;(ROW()+12*(($AN1227-1)*3+$AO1227)-ROW())/12+5),AS1227)</f>
        <v>0</v>
      </c>
      <c r="AU1227" s="15">
        <f ca="1">IF(AND(AQ1227+AS1227&gt;0,AR1227+AT1227&gt;0),COUNTIF(AU$6:AU1226,"&gt;0")+1,0)</f>
        <v>0</v>
      </c>
    </row>
    <row r="1228" spans="40:47">
      <c r="AN1228" s="15">
        <v>34</v>
      </c>
      <c r="AO1228" s="15">
        <v>3</v>
      </c>
      <c r="AP1228" s="15">
        <v>11</v>
      </c>
      <c r="AQ1228" s="17">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15">
        <f ca="1">COUNTIF(INDIRECT("H"&amp;(ROW()+12*(($AN1228-1)*3+$AO1228)-ROW())/12+5):INDIRECT("S"&amp;(ROW()+12*(($AN1228-1)*3+$AO1228)-ROW())/12+5),AQ1228)</f>
        <v>0</v>
      </c>
      <c r="AS1228" s="17">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15">
        <f ca="1">COUNTIF(INDIRECT("U"&amp;(ROW()+12*(($AN1228-1)*3+$AO1228)-ROW())/12+5):INDIRECT("AF"&amp;(ROW()+12*(($AN1228-1)*3+$AO1228)-ROW())/12+5),AS1228)</f>
        <v>0</v>
      </c>
      <c r="AU1228" s="15">
        <f ca="1">IF(AND(AQ1228+AS1228&gt;0,AR1228+AT1228&gt;0),COUNTIF(AU$6:AU1227,"&gt;0")+1,0)</f>
        <v>0</v>
      </c>
    </row>
    <row r="1229" spans="40:47">
      <c r="AN1229" s="306">
        <v>34</v>
      </c>
      <c r="AO1229" s="306">
        <v>3</v>
      </c>
      <c r="AP1229" s="306">
        <v>12</v>
      </c>
      <c r="AQ1229" s="313">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306">
        <f ca="1">COUNTIF(INDIRECT("H"&amp;(ROW()+12*(($AN1229-1)*3+$AO1229)-ROW())/12+5):INDIRECT("S"&amp;(ROW()+12*(($AN1229-1)*3+$AO1229)-ROW())/12+5),AQ1229)</f>
        <v>0</v>
      </c>
      <c r="AS1229" s="313">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306">
        <f ca="1">COUNTIF(INDIRECT("U"&amp;(ROW()+12*(($AN1229-1)*3+$AO1229)-ROW())/12+5):INDIRECT("AF"&amp;(ROW()+12*(($AN1229-1)*3+$AO1229)-ROW())/12+5),AS1229)</f>
        <v>0</v>
      </c>
      <c r="AU1229" s="15">
        <f ca="1">IF(AND(AQ1229+AS1229&gt;0,AR1229+AT1229&gt;0),COUNTIF(AU$6:AU1228,"&gt;0")+1,0)</f>
        <v>0</v>
      </c>
    </row>
    <row r="1230" spans="40:47">
      <c r="AN1230" s="15">
        <v>35</v>
      </c>
      <c r="AO1230" s="15">
        <v>1</v>
      </c>
      <c r="AP1230" s="15">
        <v>1</v>
      </c>
      <c r="AQ1230" s="17">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15">
        <f ca="1">COUNTIF(INDIRECT("H"&amp;(ROW()+12*(($AN1230-1)*3+$AO1230)-ROW())/12+5):INDIRECT("S"&amp;(ROW()+12*(($AN1230-1)*3+$AO1230)-ROW())/12+5),AQ1230)</f>
        <v>0</v>
      </c>
      <c r="AS1230" s="17">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15">
        <f ca="1">COUNTIF(INDIRECT("U"&amp;(ROW()+12*(($AN1230-1)*3+$AO1230)-ROW())/12+5):INDIRECT("AF"&amp;(ROW()+12*(($AN1230-1)*3+$AO1230)-ROW())/12+5),AS1230)</f>
        <v>0</v>
      </c>
      <c r="AU1230" s="15">
        <f ca="1">IF(AND(AQ1230+AS1230&gt;0,AR1230+AT1230&gt;0),COUNTIF(AU$6:AU1229,"&gt;0")+1,0)</f>
        <v>0</v>
      </c>
    </row>
    <row r="1231" spans="40:47">
      <c r="AN1231" s="15">
        <v>35</v>
      </c>
      <c r="AO1231" s="15">
        <v>1</v>
      </c>
      <c r="AP1231" s="15">
        <v>2</v>
      </c>
      <c r="AQ1231" s="17">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15">
        <f ca="1">COUNTIF(INDIRECT("H"&amp;(ROW()+12*(($AN1231-1)*3+$AO1231)-ROW())/12+5):INDIRECT("S"&amp;(ROW()+12*(($AN1231-1)*3+$AO1231)-ROW())/12+5),AQ1231)</f>
        <v>0</v>
      </c>
      <c r="AS1231" s="17">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15">
        <f ca="1">COUNTIF(INDIRECT("U"&amp;(ROW()+12*(($AN1231-1)*3+$AO1231)-ROW())/12+5):INDIRECT("AF"&amp;(ROW()+12*(($AN1231-1)*3+$AO1231)-ROW())/12+5),AS1231)</f>
        <v>0</v>
      </c>
      <c r="AU1231" s="15">
        <f ca="1">IF(AND(AQ1231+AS1231&gt;0,AR1231+AT1231&gt;0),COUNTIF(AU$6:AU1230,"&gt;0")+1,0)</f>
        <v>0</v>
      </c>
    </row>
    <row r="1232" spans="40:47">
      <c r="AN1232" s="15">
        <v>35</v>
      </c>
      <c r="AO1232" s="15">
        <v>1</v>
      </c>
      <c r="AP1232" s="15">
        <v>3</v>
      </c>
      <c r="AQ1232" s="17">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15">
        <f ca="1">COUNTIF(INDIRECT("H"&amp;(ROW()+12*(($AN1232-1)*3+$AO1232)-ROW())/12+5):INDIRECT("S"&amp;(ROW()+12*(($AN1232-1)*3+$AO1232)-ROW())/12+5),AQ1232)</f>
        <v>0</v>
      </c>
      <c r="AS1232" s="17">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15">
        <f ca="1">COUNTIF(INDIRECT("U"&amp;(ROW()+12*(($AN1232-1)*3+$AO1232)-ROW())/12+5):INDIRECT("AF"&amp;(ROW()+12*(($AN1232-1)*3+$AO1232)-ROW())/12+5),AS1232)</f>
        <v>0</v>
      </c>
      <c r="AU1232" s="15">
        <f ca="1">IF(AND(AQ1232+AS1232&gt;0,AR1232+AT1232&gt;0),COUNTIF(AU$6:AU1231,"&gt;0")+1,0)</f>
        <v>0</v>
      </c>
    </row>
    <row r="1233" spans="40:47">
      <c r="AN1233" s="15">
        <v>35</v>
      </c>
      <c r="AO1233" s="15">
        <v>1</v>
      </c>
      <c r="AP1233" s="15">
        <v>4</v>
      </c>
      <c r="AQ1233" s="17">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15">
        <f ca="1">COUNTIF(INDIRECT("H"&amp;(ROW()+12*(($AN1233-1)*3+$AO1233)-ROW())/12+5):INDIRECT("S"&amp;(ROW()+12*(($AN1233-1)*3+$AO1233)-ROW())/12+5),AQ1233)</f>
        <v>0</v>
      </c>
      <c r="AS1233" s="17">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15">
        <f ca="1">COUNTIF(INDIRECT("U"&amp;(ROW()+12*(($AN1233-1)*3+$AO1233)-ROW())/12+5):INDIRECT("AF"&amp;(ROW()+12*(($AN1233-1)*3+$AO1233)-ROW())/12+5),AS1233)</f>
        <v>0</v>
      </c>
      <c r="AU1233" s="15">
        <f ca="1">IF(AND(AQ1233+AS1233&gt;0,AR1233+AT1233&gt;0),COUNTIF(AU$6:AU1232,"&gt;0")+1,0)</f>
        <v>0</v>
      </c>
    </row>
    <row r="1234" spans="40:47">
      <c r="AN1234" s="15">
        <v>35</v>
      </c>
      <c r="AO1234" s="15">
        <v>1</v>
      </c>
      <c r="AP1234" s="15">
        <v>5</v>
      </c>
      <c r="AQ1234" s="17">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15">
        <f ca="1">COUNTIF(INDIRECT("H"&amp;(ROW()+12*(($AN1234-1)*3+$AO1234)-ROW())/12+5):INDIRECT("S"&amp;(ROW()+12*(($AN1234-1)*3+$AO1234)-ROW())/12+5),AQ1234)</f>
        <v>0</v>
      </c>
      <c r="AS1234" s="17">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15">
        <f ca="1">COUNTIF(INDIRECT("U"&amp;(ROW()+12*(($AN1234-1)*3+$AO1234)-ROW())/12+5):INDIRECT("AF"&amp;(ROW()+12*(($AN1234-1)*3+$AO1234)-ROW())/12+5),AS1234)</f>
        <v>0</v>
      </c>
      <c r="AU1234" s="15">
        <f ca="1">IF(AND(AQ1234+AS1234&gt;0,AR1234+AT1234&gt;0),COUNTIF(AU$6:AU1233,"&gt;0")+1,0)</f>
        <v>0</v>
      </c>
    </row>
    <row r="1235" spans="40:47">
      <c r="AN1235" s="15">
        <v>35</v>
      </c>
      <c r="AO1235" s="15">
        <v>1</v>
      </c>
      <c r="AP1235" s="15">
        <v>6</v>
      </c>
      <c r="AQ1235" s="17">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15">
        <f ca="1">COUNTIF(INDIRECT("H"&amp;(ROW()+12*(($AN1235-1)*3+$AO1235)-ROW())/12+5):INDIRECT("S"&amp;(ROW()+12*(($AN1235-1)*3+$AO1235)-ROW())/12+5),AQ1235)</f>
        <v>0</v>
      </c>
      <c r="AS1235" s="17">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15">
        <f ca="1">COUNTIF(INDIRECT("U"&amp;(ROW()+12*(($AN1235-1)*3+$AO1235)-ROW())/12+5):INDIRECT("AF"&amp;(ROW()+12*(($AN1235-1)*3+$AO1235)-ROW())/12+5),AS1235)</f>
        <v>0</v>
      </c>
      <c r="AU1235" s="15">
        <f ca="1">IF(AND(AQ1235+AS1235&gt;0,AR1235+AT1235&gt;0),COUNTIF(AU$6:AU1234,"&gt;0")+1,0)</f>
        <v>0</v>
      </c>
    </row>
    <row r="1236" spans="40:47">
      <c r="AN1236" s="15">
        <v>35</v>
      </c>
      <c r="AO1236" s="15">
        <v>1</v>
      </c>
      <c r="AP1236" s="15">
        <v>7</v>
      </c>
      <c r="AQ1236" s="17">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15">
        <f ca="1">COUNTIF(INDIRECT("H"&amp;(ROW()+12*(($AN1236-1)*3+$AO1236)-ROW())/12+5):INDIRECT("S"&amp;(ROW()+12*(($AN1236-1)*3+$AO1236)-ROW())/12+5),AQ1236)</f>
        <v>0</v>
      </c>
      <c r="AS1236" s="17">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15">
        <f ca="1">COUNTIF(INDIRECT("U"&amp;(ROW()+12*(($AN1236-1)*3+$AO1236)-ROW())/12+5):INDIRECT("AF"&amp;(ROW()+12*(($AN1236-1)*3+$AO1236)-ROW())/12+5),AS1236)</f>
        <v>0</v>
      </c>
      <c r="AU1236" s="15">
        <f ca="1">IF(AND(AQ1236+AS1236&gt;0,AR1236+AT1236&gt;0),COUNTIF(AU$6:AU1235,"&gt;0")+1,0)</f>
        <v>0</v>
      </c>
    </row>
    <row r="1237" spans="40:47">
      <c r="AN1237" s="15">
        <v>35</v>
      </c>
      <c r="AO1237" s="15">
        <v>1</v>
      </c>
      <c r="AP1237" s="15">
        <v>8</v>
      </c>
      <c r="AQ1237" s="17">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15">
        <f ca="1">COUNTIF(INDIRECT("H"&amp;(ROW()+12*(($AN1237-1)*3+$AO1237)-ROW())/12+5):INDIRECT("S"&amp;(ROW()+12*(($AN1237-1)*3+$AO1237)-ROW())/12+5),AQ1237)</f>
        <v>0</v>
      </c>
      <c r="AS1237" s="17">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15">
        <f ca="1">COUNTIF(INDIRECT("U"&amp;(ROW()+12*(($AN1237-1)*3+$AO1237)-ROW())/12+5):INDIRECT("AF"&amp;(ROW()+12*(($AN1237-1)*3+$AO1237)-ROW())/12+5),AS1237)</f>
        <v>0</v>
      </c>
      <c r="AU1237" s="15">
        <f ca="1">IF(AND(AQ1237+AS1237&gt;0,AR1237+AT1237&gt;0),COUNTIF(AU$6:AU1236,"&gt;0")+1,0)</f>
        <v>0</v>
      </c>
    </row>
    <row r="1238" spans="40:47">
      <c r="AN1238" s="15">
        <v>35</v>
      </c>
      <c r="AO1238" s="15">
        <v>1</v>
      </c>
      <c r="AP1238" s="15">
        <v>9</v>
      </c>
      <c r="AQ1238" s="17">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15">
        <f ca="1">COUNTIF(INDIRECT("H"&amp;(ROW()+12*(($AN1238-1)*3+$AO1238)-ROW())/12+5):INDIRECT("S"&amp;(ROW()+12*(($AN1238-1)*3+$AO1238)-ROW())/12+5),AQ1238)</f>
        <v>0</v>
      </c>
      <c r="AS1238" s="17">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15">
        <f ca="1">COUNTIF(INDIRECT("U"&amp;(ROW()+12*(($AN1238-1)*3+$AO1238)-ROW())/12+5):INDIRECT("AF"&amp;(ROW()+12*(($AN1238-1)*3+$AO1238)-ROW())/12+5),AS1238)</f>
        <v>0</v>
      </c>
      <c r="AU1238" s="15">
        <f ca="1">IF(AND(AQ1238+AS1238&gt;0,AR1238+AT1238&gt;0),COUNTIF(AU$6:AU1237,"&gt;0")+1,0)</f>
        <v>0</v>
      </c>
    </row>
    <row r="1239" spans="40:47">
      <c r="AN1239" s="15">
        <v>35</v>
      </c>
      <c r="AO1239" s="15">
        <v>1</v>
      </c>
      <c r="AP1239" s="15">
        <v>10</v>
      </c>
      <c r="AQ1239" s="17">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15">
        <f ca="1">COUNTIF(INDIRECT("H"&amp;(ROW()+12*(($AN1239-1)*3+$AO1239)-ROW())/12+5):INDIRECT("S"&amp;(ROW()+12*(($AN1239-1)*3+$AO1239)-ROW())/12+5),AQ1239)</f>
        <v>0</v>
      </c>
      <c r="AS1239" s="17">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15">
        <f ca="1">COUNTIF(INDIRECT("U"&amp;(ROW()+12*(($AN1239-1)*3+$AO1239)-ROW())/12+5):INDIRECT("AF"&amp;(ROW()+12*(($AN1239-1)*3+$AO1239)-ROW())/12+5),AS1239)</f>
        <v>0</v>
      </c>
      <c r="AU1239" s="15">
        <f ca="1">IF(AND(AQ1239+AS1239&gt;0,AR1239+AT1239&gt;0),COUNTIF(AU$6:AU1238,"&gt;0")+1,0)</f>
        <v>0</v>
      </c>
    </row>
    <row r="1240" spans="40:47">
      <c r="AN1240" s="15">
        <v>35</v>
      </c>
      <c r="AO1240" s="15">
        <v>1</v>
      </c>
      <c r="AP1240" s="15">
        <v>11</v>
      </c>
      <c r="AQ1240" s="17">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15">
        <f ca="1">COUNTIF(INDIRECT("H"&amp;(ROW()+12*(($AN1240-1)*3+$AO1240)-ROW())/12+5):INDIRECT("S"&amp;(ROW()+12*(($AN1240-1)*3+$AO1240)-ROW())/12+5),AQ1240)</f>
        <v>0</v>
      </c>
      <c r="AS1240" s="17">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15">
        <f ca="1">COUNTIF(INDIRECT("U"&amp;(ROW()+12*(($AN1240-1)*3+$AO1240)-ROW())/12+5):INDIRECT("AF"&amp;(ROW()+12*(($AN1240-1)*3+$AO1240)-ROW())/12+5),AS1240)</f>
        <v>0</v>
      </c>
      <c r="AU1240" s="15">
        <f ca="1">IF(AND(AQ1240+AS1240&gt;0,AR1240+AT1240&gt;0),COUNTIF(AU$6:AU1239,"&gt;0")+1,0)</f>
        <v>0</v>
      </c>
    </row>
    <row r="1241" spans="40:47">
      <c r="AN1241" s="15">
        <v>35</v>
      </c>
      <c r="AO1241" s="15">
        <v>1</v>
      </c>
      <c r="AP1241" s="15">
        <v>12</v>
      </c>
      <c r="AQ1241" s="17">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15">
        <f ca="1">COUNTIF(INDIRECT("H"&amp;(ROW()+12*(($AN1241-1)*3+$AO1241)-ROW())/12+5):INDIRECT("S"&amp;(ROW()+12*(($AN1241-1)*3+$AO1241)-ROW())/12+5),AQ1241)</f>
        <v>0</v>
      </c>
      <c r="AS1241" s="17">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15">
        <f ca="1">COUNTIF(INDIRECT("U"&amp;(ROW()+12*(($AN1241-1)*3+$AO1241)-ROW())/12+5):INDIRECT("AF"&amp;(ROW()+12*(($AN1241-1)*3+$AO1241)-ROW())/12+5),AS1241)</f>
        <v>0</v>
      </c>
      <c r="AU1241" s="15">
        <f ca="1">IF(AND(AQ1241+AS1241&gt;0,AR1241+AT1241&gt;0),COUNTIF(AU$6:AU1240,"&gt;0")+1,0)</f>
        <v>0</v>
      </c>
    </row>
    <row r="1242" spans="40:47">
      <c r="AN1242" s="15">
        <v>35</v>
      </c>
      <c r="AO1242" s="15">
        <v>2</v>
      </c>
      <c r="AP1242" s="15">
        <v>1</v>
      </c>
      <c r="AQ1242" s="17">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15">
        <f ca="1">COUNTIF(INDIRECT("H"&amp;(ROW()+12*(($AN1242-1)*3+$AO1242)-ROW())/12+5):INDIRECT("S"&amp;(ROW()+12*(($AN1242-1)*3+$AO1242)-ROW())/12+5),AQ1242)</f>
        <v>0</v>
      </c>
      <c r="AS1242" s="17">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15">
        <f ca="1">COUNTIF(INDIRECT("U"&amp;(ROW()+12*(($AN1242-1)*3+$AO1242)-ROW())/12+5):INDIRECT("AF"&amp;(ROW()+12*(($AN1242-1)*3+$AO1242)-ROW())/12+5),AS1242)</f>
        <v>0</v>
      </c>
      <c r="AU1242" s="15">
        <f ca="1">IF(AND(AQ1242+AS1242&gt;0,AR1242+AT1242&gt;0),COUNTIF(AU$6:AU1241,"&gt;0")+1,0)</f>
        <v>0</v>
      </c>
    </row>
    <row r="1243" spans="40:47">
      <c r="AN1243" s="15">
        <v>35</v>
      </c>
      <c r="AO1243" s="15">
        <v>2</v>
      </c>
      <c r="AP1243" s="15">
        <v>2</v>
      </c>
      <c r="AQ1243" s="17">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15">
        <f ca="1">COUNTIF(INDIRECT("H"&amp;(ROW()+12*(($AN1243-1)*3+$AO1243)-ROW())/12+5):INDIRECT("S"&amp;(ROW()+12*(($AN1243-1)*3+$AO1243)-ROW())/12+5),AQ1243)</f>
        <v>0</v>
      </c>
      <c r="AS1243" s="17">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15">
        <f ca="1">COUNTIF(INDIRECT("U"&amp;(ROW()+12*(($AN1243-1)*3+$AO1243)-ROW())/12+5):INDIRECT("AF"&amp;(ROW()+12*(($AN1243-1)*3+$AO1243)-ROW())/12+5),AS1243)</f>
        <v>0</v>
      </c>
      <c r="AU1243" s="15">
        <f ca="1">IF(AND(AQ1243+AS1243&gt;0,AR1243+AT1243&gt;0),COUNTIF(AU$6:AU1242,"&gt;0")+1,0)</f>
        <v>0</v>
      </c>
    </row>
    <row r="1244" spans="40:47">
      <c r="AN1244" s="15">
        <v>35</v>
      </c>
      <c r="AO1244" s="15">
        <v>2</v>
      </c>
      <c r="AP1244" s="15">
        <v>3</v>
      </c>
      <c r="AQ1244" s="17">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15">
        <f ca="1">COUNTIF(INDIRECT("H"&amp;(ROW()+12*(($AN1244-1)*3+$AO1244)-ROW())/12+5):INDIRECT("S"&amp;(ROW()+12*(($AN1244-1)*3+$AO1244)-ROW())/12+5),AQ1244)</f>
        <v>0</v>
      </c>
      <c r="AS1244" s="17">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15">
        <f ca="1">COUNTIF(INDIRECT("U"&amp;(ROW()+12*(($AN1244-1)*3+$AO1244)-ROW())/12+5):INDIRECT("AF"&amp;(ROW()+12*(($AN1244-1)*3+$AO1244)-ROW())/12+5),AS1244)</f>
        <v>0</v>
      </c>
      <c r="AU1244" s="15">
        <f ca="1">IF(AND(AQ1244+AS1244&gt;0,AR1244+AT1244&gt;0),COUNTIF(AU$6:AU1243,"&gt;0")+1,0)</f>
        <v>0</v>
      </c>
    </row>
    <row r="1245" spans="40:47">
      <c r="AN1245" s="15">
        <v>35</v>
      </c>
      <c r="AO1245" s="15">
        <v>2</v>
      </c>
      <c r="AP1245" s="15">
        <v>4</v>
      </c>
      <c r="AQ1245" s="17">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15">
        <f ca="1">COUNTIF(INDIRECT("H"&amp;(ROW()+12*(($AN1245-1)*3+$AO1245)-ROW())/12+5):INDIRECT("S"&amp;(ROW()+12*(($AN1245-1)*3+$AO1245)-ROW())/12+5),AQ1245)</f>
        <v>0</v>
      </c>
      <c r="AS1245" s="17">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15">
        <f ca="1">COUNTIF(INDIRECT("U"&amp;(ROW()+12*(($AN1245-1)*3+$AO1245)-ROW())/12+5):INDIRECT("AF"&amp;(ROW()+12*(($AN1245-1)*3+$AO1245)-ROW())/12+5),AS1245)</f>
        <v>0</v>
      </c>
      <c r="AU1245" s="15">
        <f ca="1">IF(AND(AQ1245+AS1245&gt;0,AR1245+AT1245&gt;0),COUNTIF(AU$6:AU1244,"&gt;0")+1,0)</f>
        <v>0</v>
      </c>
    </row>
    <row r="1246" spans="40:47">
      <c r="AN1246" s="15">
        <v>35</v>
      </c>
      <c r="AO1246" s="15">
        <v>2</v>
      </c>
      <c r="AP1246" s="15">
        <v>5</v>
      </c>
      <c r="AQ1246" s="17">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15">
        <f ca="1">COUNTIF(INDIRECT("H"&amp;(ROW()+12*(($AN1246-1)*3+$AO1246)-ROW())/12+5):INDIRECT("S"&amp;(ROW()+12*(($AN1246-1)*3+$AO1246)-ROW())/12+5),AQ1246)</f>
        <v>0</v>
      </c>
      <c r="AS1246" s="17">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15">
        <f ca="1">COUNTIF(INDIRECT("U"&amp;(ROW()+12*(($AN1246-1)*3+$AO1246)-ROW())/12+5):INDIRECT("AF"&amp;(ROW()+12*(($AN1246-1)*3+$AO1246)-ROW())/12+5),AS1246)</f>
        <v>0</v>
      </c>
      <c r="AU1246" s="15">
        <f ca="1">IF(AND(AQ1246+AS1246&gt;0,AR1246+AT1246&gt;0),COUNTIF(AU$6:AU1245,"&gt;0")+1,0)</f>
        <v>0</v>
      </c>
    </row>
    <row r="1247" spans="40:47">
      <c r="AN1247" s="15">
        <v>35</v>
      </c>
      <c r="AO1247" s="15">
        <v>2</v>
      </c>
      <c r="AP1247" s="15">
        <v>6</v>
      </c>
      <c r="AQ1247" s="17">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15">
        <f ca="1">COUNTIF(INDIRECT("H"&amp;(ROW()+12*(($AN1247-1)*3+$AO1247)-ROW())/12+5):INDIRECT("S"&amp;(ROW()+12*(($AN1247-1)*3+$AO1247)-ROW())/12+5),AQ1247)</f>
        <v>0</v>
      </c>
      <c r="AS1247" s="17">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15">
        <f ca="1">COUNTIF(INDIRECT("U"&amp;(ROW()+12*(($AN1247-1)*3+$AO1247)-ROW())/12+5):INDIRECT("AF"&amp;(ROW()+12*(($AN1247-1)*3+$AO1247)-ROW())/12+5),AS1247)</f>
        <v>0</v>
      </c>
      <c r="AU1247" s="15">
        <f ca="1">IF(AND(AQ1247+AS1247&gt;0,AR1247+AT1247&gt;0),COUNTIF(AU$6:AU1246,"&gt;0")+1,0)</f>
        <v>0</v>
      </c>
    </row>
    <row r="1248" spans="40:47">
      <c r="AN1248" s="15">
        <v>35</v>
      </c>
      <c r="AO1248" s="15">
        <v>2</v>
      </c>
      <c r="AP1248" s="15">
        <v>7</v>
      </c>
      <c r="AQ1248" s="17">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15">
        <f ca="1">COUNTIF(INDIRECT("H"&amp;(ROW()+12*(($AN1248-1)*3+$AO1248)-ROW())/12+5):INDIRECT("S"&amp;(ROW()+12*(($AN1248-1)*3+$AO1248)-ROW())/12+5),AQ1248)</f>
        <v>0</v>
      </c>
      <c r="AS1248" s="17">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15">
        <f ca="1">COUNTIF(INDIRECT("U"&amp;(ROW()+12*(($AN1248-1)*3+$AO1248)-ROW())/12+5):INDIRECT("AF"&amp;(ROW()+12*(($AN1248-1)*3+$AO1248)-ROW())/12+5),AS1248)</f>
        <v>0</v>
      </c>
      <c r="AU1248" s="15">
        <f ca="1">IF(AND(AQ1248+AS1248&gt;0,AR1248+AT1248&gt;0),COUNTIF(AU$6:AU1247,"&gt;0")+1,0)</f>
        <v>0</v>
      </c>
    </row>
    <row r="1249" spans="40:47">
      <c r="AN1249" s="15">
        <v>35</v>
      </c>
      <c r="AO1249" s="15">
        <v>2</v>
      </c>
      <c r="AP1249" s="15">
        <v>8</v>
      </c>
      <c r="AQ1249" s="17">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15">
        <f ca="1">COUNTIF(INDIRECT("H"&amp;(ROW()+12*(($AN1249-1)*3+$AO1249)-ROW())/12+5):INDIRECT("S"&amp;(ROW()+12*(($AN1249-1)*3+$AO1249)-ROW())/12+5),AQ1249)</f>
        <v>0</v>
      </c>
      <c r="AS1249" s="17">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15">
        <f ca="1">COUNTIF(INDIRECT("U"&amp;(ROW()+12*(($AN1249-1)*3+$AO1249)-ROW())/12+5):INDIRECT("AF"&amp;(ROW()+12*(($AN1249-1)*3+$AO1249)-ROW())/12+5),AS1249)</f>
        <v>0</v>
      </c>
      <c r="AU1249" s="15">
        <f ca="1">IF(AND(AQ1249+AS1249&gt;0,AR1249+AT1249&gt;0),COUNTIF(AU$6:AU1248,"&gt;0")+1,0)</f>
        <v>0</v>
      </c>
    </row>
    <row r="1250" spans="40:47">
      <c r="AN1250" s="15">
        <v>35</v>
      </c>
      <c r="AO1250" s="15">
        <v>2</v>
      </c>
      <c r="AP1250" s="15">
        <v>9</v>
      </c>
      <c r="AQ1250" s="17">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15">
        <f ca="1">COUNTIF(INDIRECT("H"&amp;(ROW()+12*(($AN1250-1)*3+$AO1250)-ROW())/12+5):INDIRECT("S"&amp;(ROW()+12*(($AN1250-1)*3+$AO1250)-ROW())/12+5),AQ1250)</f>
        <v>0</v>
      </c>
      <c r="AS1250" s="17">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15">
        <f ca="1">COUNTIF(INDIRECT("U"&amp;(ROW()+12*(($AN1250-1)*3+$AO1250)-ROW())/12+5):INDIRECT("AF"&amp;(ROW()+12*(($AN1250-1)*3+$AO1250)-ROW())/12+5),AS1250)</f>
        <v>0</v>
      </c>
      <c r="AU1250" s="15">
        <f ca="1">IF(AND(AQ1250+AS1250&gt;0,AR1250+AT1250&gt;0),COUNTIF(AU$6:AU1249,"&gt;0")+1,0)</f>
        <v>0</v>
      </c>
    </row>
    <row r="1251" spans="40:47">
      <c r="AN1251" s="15">
        <v>35</v>
      </c>
      <c r="AO1251" s="15">
        <v>2</v>
      </c>
      <c r="AP1251" s="15">
        <v>10</v>
      </c>
      <c r="AQ1251" s="17">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15">
        <f ca="1">COUNTIF(INDIRECT("H"&amp;(ROW()+12*(($AN1251-1)*3+$AO1251)-ROW())/12+5):INDIRECT("S"&amp;(ROW()+12*(($AN1251-1)*3+$AO1251)-ROW())/12+5),AQ1251)</f>
        <v>0</v>
      </c>
      <c r="AS1251" s="17">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15">
        <f ca="1">COUNTIF(INDIRECT("U"&amp;(ROW()+12*(($AN1251-1)*3+$AO1251)-ROW())/12+5):INDIRECT("AF"&amp;(ROW()+12*(($AN1251-1)*3+$AO1251)-ROW())/12+5),AS1251)</f>
        <v>0</v>
      </c>
      <c r="AU1251" s="15">
        <f ca="1">IF(AND(AQ1251+AS1251&gt;0,AR1251+AT1251&gt;0),COUNTIF(AU$6:AU1250,"&gt;0")+1,0)</f>
        <v>0</v>
      </c>
    </row>
    <row r="1252" spans="40:47">
      <c r="AN1252" s="15">
        <v>35</v>
      </c>
      <c r="AO1252" s="15">
        <v>2</v>
      </c>
      <c r="AP1252" s="15">
        <v>11</v>
      </c>
      <c r="AQ1252" s="17">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15">
        <f ca="1">COUNTIF(INDIRECT("H"&amp;(ROW()+12*(($AN1252-1)*3+$AO1252)-ROW())/12+5):INDIRECT("S"&amp;(ROW()+12*(($AN1252-1)*3+$AO1252)-ROW())/12+5),AQ1252)</f>
        <v>0</v>
      </c>
      <c r="AS1252" s="17">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15">
        <f ca="1">COUNTIF(INDIRECT("U"&amp;(ROW()+12*(($AN1252-1)*3+$AO1252)-ROW())/12+5):INDIRECT("AF"&amp;(ROW()+12*(($AN1252-1)*3+$AO1252)-ROW())/12+5),AS1252)</f>
        <v>0</v>
      </c>
      <c r="AU1252" s="15">
        <f ca="1">IF(AND(AQ1252+AS1252&gt;0,AR1252+AT1252&gt;0),COUNTIF(AU$6:AU1251,"&gt;0")+1,0)</f>
        <v>0</v>
      </c>
    </row>
    <row r="1253" spans="40:47">
      <c r="AN1253" s="15">
        <v>35</v>
      </c>
      <c r="AO1253" s="15">
        <v>2</v>
      </c>
      <c r="AP1253" s="15">
        <v>12</v>
      </c>
      <c r="AQ1253" s="17">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15">
        <f ca="1">COUNTIF(INDIRECT("H"&amp;(ROW()+12*(($AN1253-1)*3+$AO1253)-ROW())/12+5):INDIRECT("S"&amp;(ROW()+12*(($AN1253-1)*3+$AO1253)-ROW())/12+5),AQ1253)</f>
        <v>0</v>
      </c>
      <c r="AS1253" s="17">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15">
        <f ca="1">COUNTIF(INDIRECT("U"&amp;(ROW()+12*(($AN1253-1)*3+$AO1253)-ROW())/12+5):INDIRECT("AF"&amp;(ROW()+12*(($AN1253-1)*3+$AO1253)-ROW())/12+5),AS1253)</f>
        <v>0</v>
      </c>
      <c r="AU1253" s="15">
        <f ca="1">IF(AND(AQ1253+AS1253&gt;0,AR1253+AT1253&gt;0),COUNTIF(AU$6:AU1252,"&gt;0")+1,0)</f>
        <v>0</v>
      </c>
    </row>
    <row r="1254" spans="40:47">
      <c r="AN1254" s="15">
        <v>35</v>
      </c>
      <c r="AO1254" s="15">
        <v>3</v>
      </c>
      <c r="AP1254" s="15">
        <v>1</v>
      </c>
      <c r="AQ1254" s="17">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15">
        <f ca="1">COUNTIF(INDIRECT("H"&amp;(ROW()+12*(($AN1254-1)*3+$AO1254)-ROW())/12+5):INDIRECT("S"&amp;(ROW()+12*(($AN1254-1)*3+$AO1254)-ROW())/12+5),AQ1254)</f>
        <v>0</v>
      </c>
      <c r="AS1254" s="17">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15">
        <f ca="1">COUNTIF(INDIRECT("U"&amp;(ROW()+12*(($AN1254-1)*3+$AO1254)-ROW())/12+5):INDIRECT("AF"&amp;(ROW()+12*(($AN1254-1)*3+$AO1254)-ROW())/12+5),AS1254)</f>
        <v>0</v>
      </c>
      <c r="AU1254" s="15">
        <f ca="1">IF(AND(AQ1254+AS1254&gt;0,AR1254+AT1254&gt;0),COUNTIF(AU$6:AU1253,"&gt;0")+1,0)</f>
        <v>0</v>
      </c>
    </row>
    <row r="1255" spans="40:47">
      <c r="AN1255" s="15">
        <v>35</v>
      </c>
      <c r="AO1255" s="15">
        <v>3</v>
      </c>
      <c r="AP1255" s="15">
        <v>2</v>
      </c>
      <c r="AQ1255" s="17">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15">
        <f ca="1">COUNTIF(INDIRECT("H"&amp;(ROW()+12*(($AN1255-1)*3+$AO1255)-ROW())/12+5):INDIRECT("S"&amp;(ROW()+12*(($AN1255-1)*3+$AO1255)-ROW())/12+5),AQ1255)</f>
        <v>0</v>
      </c>
      <c r="AS1255" s="17">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15">
        <f ca="1">COUNTIF(INDIRECT("U"&amp;(ROW()+12*(($AN1255-1)*3+$AO1255)-ROW())/12+5):INDIRECT("AF"&amp;(ROW()+12*(($AN1255-1)*3+$AO1255)-ROW())/12+5),AS1255)</f>
        <v>0</v>
      </c>
      <c r="AU1255" s="15">
        <f ca="1">IF(AND(AQ1255+AS1255&gt;0,AR1255+AT1255&gt;0),COUNTIF(AU$6:AU1254,"&gt;0")+1,0)</f>
        <v>0</v>
      </c>
    </row>
    <row r="1256" spans="40:47">
      <c r="AN1256" s="15">
        <v>35</v>
      </c>
      <c r="AO1256" s="15">
        <v>3</v>
      </c>
      <c r="AP1256" s="15">
        <v>3</v>
      </c>
      <c r="AQ1256" s="17">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15">
        <f ca="1">COUNTIF(INDIRECT("H"&amp;(ROW()+12*(($AN1256-1)*3+$AO1256)-ROW())/12+5):INDIRECT("S"&amp;(ROW()+12*(($AN1256-1)*3+$AO1256)-ROW())/12+5),AQ1256)</f>
        <v>0</v>
      </c>
      <c r="AS1256" s="17">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15">
        <f ca="1">COUNTIF(INDIRECT("U"&amp;(ROW()+12*(($AN1256-1)*3+$AO1256)-ROW())/12+5):INDIRECT("AF"&amp;(ROW()+12*(($AN1256-1)*3+$AO1256)-ROW())/12+5),AS1256)</f>
        <v>0</v>
      </c>
      <c r="AU1256" s="15">
        <f ca="1">IF(AND(AQ1256+AS1256&gt;0,AR1256+AT1256&gt;0),COUNTIF(AU$6:AU1255,"&gt;0")+1,0)</f>
        <v>0</v>
      </c>
    </row>
    <row r="1257" spans="40:47">
      <c r="AN1257" s="15">
        <v>35</v>
      </c>
      <c r="AO1257" s="15">
        <v>3</v>
      </c>
      <c r="AP1257" s="15">
        <v>4</v>
      </c>
      <c r="AQ1257" s="17">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15">
        <f ca="1">COUNTIF(INDIRECT("H"&amp;(ROW()+12*(($AN1257-1)*3+$AO1257)-ROW())/12+5):INDIRECT("S"&amp;(ROW()+12*(($AN1257-1)*3+$AO1257)-ROW())/12+5),AQ1257)</f>
        <v>0</v>
      </c>
      <c r="AS1257" s="17">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15">
        <f ca="1">COUNTIF(INDIRECT("U"&amp;(ROW()+12*(($AN1257-1)*3+$AO1257)-ROW())/12+5):INDIRECT("AF"&amp;(ROW()+12*(($AN1257-1)*3+$AO1257)-ROW())/12+5),AS1257)</f>
        <v>0</v>
      </c>
      <c r="AU1257" s="15">
        <f ca="1">IF(AND(AQ1257+AS1257&gt;0,AR1257+AT1257&gt;0),COUNTIF(AU$6:AU1256,"&gt;0")+1,0)</f>
        <v>0</v>
      </c>
    </row>
    <row r="1258" spans="40:47">
      <c r="AN1258" s="15">
        <v>35</v>
      </c>
      <c r="AO1258" s="15">
        <v>3</v>
      </c>
      <c r="AP1258" s="15">
        <v>5</v>
      </c>
      <c r="AQ1258" s="17">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15">
        <f ca="1">COUNTIF(INDIRECT("H"&amp;(ROW()+12*(($AN1258-1)*3+$AO1258)-ROW())/12+5):INDIRECT("S"&amp;(ROW()+12*(($AN1258-1)*3+$AO1258)-ROW())/12+5),AQ1258)</f>
        <v>0</v>
      </c>
      <c r="AS1258" s="17">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15">
        <f ca="1">COUNTIF(INDIRECT("U"&amp;(ROW()+12*(($AN1258-1)*3+$AO1258)-ROW())/12+5):INDIRECT("AF"&amp;(ROW()+12*(($AN1258-1)*3+$AO1258)-ROW())/12+5),AS1258)</f>
        <v>0</v>
      </c>
      <c r="AU1258" s="15">
        <f ca="1">IF(AND(AQ1258+AS1258&gt;0,AR1258+AT1258&gt;0),COUNTIF(AU$6:AU1257,"&gt;0")+1,0)</f>
        <v>0</v>
      </c>
    </row>
    <row r="1259" spans="40:47">
      <c r="AN1259" s="15">
        <v>35</v>
      </c>
      <c r="AO1259" s="15">
        <v>3</v>
      </c>
      <c r="AP1259" s="15">
        <v>6</v>
      </c>
      <c r="AQ1259" s="17">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15">
        <f ca="1">COUNTIF(INDIRECT("H"&amp;(ROW()+12*(($AN1259-1)*3+$AO1259)-ROW())/12+5):INDIRECT("S"&amp;(ROW()+12*(($AN1259-1)*3+$AO1259)-ROW())/12+5),AQ1259)</f>
        <v>0</v>
      </c>
      <c r="AS1259" s="17">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15">
        <f ca="1">COUNTIF(INDIRECT("U"&amp;(ROW()+12*(($AN1259-1)*3+$AO1259)-ROW())/12+5):INDIRECT("AF"&amp;(ROW()+12*(($AN1259-1)*3+$AO1259)-ROW())/12+5),AS1259)</f>
        <v>0</v>
      </c>
      <c r="AU1259" s="15">
        <f ca="1">IF(AND(AQ1259+AS1259&gt;0,AR1259+AT1259&gt;0),COUNTIF(AU$6:AU1258,"&gt;0")+1,0)</f>
        <v>0</v>
      </c>
    </row>
    <row r="1260" spans="40:47">
      <c r="AN1260" s="15">
        <v>35</v>
      </c>
      <c r="AO1260" s="15">
        <v>3</v>
      </c>
      <c r="AP1260" s="15">
        <v>7</v>
      </c>
      <c r="AQ1260" s="17">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15">
        <f ca="1">COUNTIF(INDIRECT("H"&amp;(ROW()+12*(($AN1260-1)*3+$AO1260)-ROW())/12+5):INDIRECT("S"&amp;(ROW()+12*(($AN1260-1)*3+$AO1260)-ROW())/12+5),AQ1260)</f>
        <v>0</v>
      </c>
      <c r="AS1260" s="17">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15">
        <f ca="1">COUNTIF(INDIRECT("U"&amp;(ROW()+12*(($AN1260-1)*3+$AO1260)-ROW())/12+5):INDIRECT("AF"&amp;(ROW()+12*(($AN1260-1)*3+$AO1260)-ROW())/12+5),AS1260)</f>
        <v>0</v>
      </c>
      <c r="AU1260" s="15">
        <f ca="1">IF(AND(AQ1260+AS1260&gt;0,AR1260+AT1260&gt;0),COUNTIF(AU$6:AU1259,"&gt;0")+1,0)</f>
        <v>0</v>
      </c>
    </row>
    <row r="1261" spans="40:47">
      <c r="AN1261" s="15">
        <v>35</v>
      </c>
      <c r="AO1261" s="15">
        <v>3</v>
      </c>
      <c r="AP1261" s="15">
        <v>8</v>
      </c>
      <c r="AQ1261" s="17">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15">
        <f ca="1">COUNTIF(INDIRECT("H"&amp;(ROW()+12*(($AN1261-1)*3+$AO1261)-ROW())/12+5):INDIRECT("S"&amp;(ROW()+12*(($AN1261-1)*3+$AO1261)-ROW())/12+5),AQ1261)</f>
        <v>0</v>
      </c>
      <c r="AS1261" s="17">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15">
        <f ca="1">COUNTIF(INDIRECT("U"&amp;(ROW()+12*(($AN1261-1)*3+$AO1261)-ROW())/12+5):INDIRECT("AF"&amp;(ROW()+12*(($AN1261-1)*3+$AO1261)-ROW())/12+5),AS1261)</f>
        <v>0</v>
      </c>
      <c r="AU1261" s="15">
        <f ca="1">IF(AND(AQ1261+AS1261&gt;0,AR1261+AT1261&gt;0),COUNTIF(AU$6:AU1260,"&gt;0")+1,0)</f>
        <v>0</v>
      </c>
    </row>
    <row r="1262" spans="40:47">
      <c r="AN1262" s="15">
        <v>35</v>
      </c>
      <c r="AO1262" s="15">
        <v>3</v>
      </c>
      <c r="AP1262" s="15">
        <v>9</v>
      </c>
      <c r="AQ1262" s="17">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15">
        <f ca="1">COUNTIF(INDIRECT("H"&amp;(ROW()+12*(($AN1262-1)*3+$AO1262)-ROW())/12+5):INDIRECT("S"&amp;(ROW()+12*(($AN1262-1)*3+$AO1262)-ROW())/12+5),AQ1262)</f>
        <v>0</v>
      </c>
      <c r="AS1262" s="17">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15">
        <f ca="1">COUNTIF(INDIRECT("U"&amp;(ROW()+12*(($AN1262-1)*3+$AO1262)-ROW())/12+5):INDIRECT("AF"&amp;(ROW()+12*(($AN1262-1)*3+$AO1262)-ROW())/12+5),AS1262)</f>
        <v>0</v>
      </c>
      <c r="AU1262" s="15">
        <f ca="1">IF(AND(AQ1262+AS1262&gt;0,AR1262+AT1262&gt;0),COUNTIF(AU$6:AU1261,"&gt;0")+1,0)</f>
        <v>0</v>
      </c>
    </row>
    <row r="1263" spans="40:47">
      <c r="AN1263" s="15">
        <v>35</v>
      </c>
      <c r="AO1263" s="15">
        <v>3</v>
      </c>
      <c r="AP1263" s="15">
        <v>10</v>
      </c>
      <c r="AQ1263" s="17">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15">
        <f ca="1">COUNTIF(INDIRECT("H"&amp;(ROW()+12*(($AN1263-1)*3+$AO1263)-ROW())/12+5):INDIRECT("S"&amp;(ROW()+12*(($AN1263-1)*3+$AO1263)-ROW())/12+5),AQ1263)</f>
        <v>0</v>
      </c>
      <c r="AS1263" s="17">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15">
        <f ca="1">COUNTIF(INDIRECT("U"&amp;(ROW()+12*(($AN1263-1)*3+$AO1263)-ROW())/12+5):INDIRECT("AF"&amp;(ROW()+12*(($AN1263-1)*3+$AO1263)-ROW())/12+5),AS1263)</f>
        <v>0</v>
      </c>
      <c r="AU1263" s="15">
        <f ca="1">IF(AND(AQ1263+AS1263&gt;0,AR1263+AT1263&gt;0),COUNTIF(AU$6:AU1262,"&gt;0")+1,0)</f>
        <v>0</v>
      </c>
    </row>
    <row r="1264" spans="40:47">
      <c r="AN1264" s="15">
        <v>35</v>
      </c>
      <c r="AO1264" s="15">
        <v>3</v>
      </c>
      <c r="AP1264" s="15">
        <v>11</v>
      </c>
      <c r="AQ1264" s="17">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15">
        <f ca="1">COUNTIF(INDIRECT("H"&amp;(ROW()+12*(($AN1264-1)*3+$AO1264)-ROW())/12+5):INDIRECT("S"&amp;(ROW()+12*(($AN1264-1)*3+$AO1264)-ROW())/12+5),AQ1264)</f>
        <v>0</v>
      </c>
      <c r="AS1264" s="17">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15">
        <f ca="1">COUNTIF(INDIRECT("U"&amp;(ROW()+12*(($AN1264-1)*3+$AO1264)-ROW())/12+5):INDIRECT("AF"&amp;(ROW()+12*(($AN1264-1)*3+$AO1264)-ROW())/12+5),AS1264)</f>
        <v>0</v>
      </c>
      <c r="AU1264" s="15">
        <f ca="1">IF(AND(AQ1264+AS1264&gt;0,AR1264+AT1264&gt;0),COUNTIF(AU$6:AU1263,"&gt;0")+1,0)</f>
        <v>0</v>
      </c>
    </row>
    <row r="1265" spans="40:47">
      <c r="AN1265" s="306">
        <v>35</v>
      </c>
      <c r="AO1265" s="306">
        <v>3</v>
      </c>
      <c r="AP1265" s="306">
        <v>12</v>
      </c>
      <c r="AQ1265" s="313">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306">
        <f ca="1">COUNTIF(INDIRECT("H"&amp;(ROW()+12*(($AN1265-1)*3+$AO1265)-ROW())/12+5):INDIRECT("S"&amp;(ROW()+12*(($AN1265-1)*3+$AO1265)-ROW())/12+5),AQ1265)</f>
        <v>0</v>
      </c>
      <c r="AS1265" s="313">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306">
        <f ca="1">COUNTIF(INDIRECT("U"&amp;(ROW()+12*(($AN1265-1)*3+$AO1265)-ROW())/12+5):INDIRECT("AF"&amp;(ROW()+12*(($AN1265-1)*3+$AO1265)-ROW())/12+5),AS1265)</f>
        <v>0</v>
      </c>
      <c r="AU1265" s="15">
        <f ca="1">IF(AND(AQ1265+AS1265&gt;0,AR1265+AT1265&gt;0),COUNTIF(AU$6:AU1264,"&gt;0")+1,0)</f>
        <v>0</v>
      </c>
    </row>
    <row r="1266" spans="40:47">
      <c r="AN1266" s="15">
        <v>36</v>
      </c>
      <c r="AO1266" s="15">
        <v>1</v>
      </c>
      <c r="AP1266" s="15">
        <v>1</v>
      </c>
      <c r="AQ1266" s="17">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15">
        <f ca="1">COUNTIF(INDIRECT("H"&amp;(ROW()+12*(($AN1266-1)*3+$AO1266)-ROW())/12+5):INDIRECT("S"&amp;(ROW()+12*(($AN1266-1)*3+$AO1266)-ROW())/12+5),AQ1266)</f>
        <v>0</v>
      </c>
      <c r="AS1266" s="17">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15">
        <f ca="1">COUNTIF(INDIRECT("U"&amp;(ROW()+12*(($AN1266-1)*3+$AO1266)-ROW())/12+5):INDIRECT("AF"&amp;(ROW()+12*(($AN1266-1)*3+$AO1266)-ROW())/12+5),AS1266)</f>
        <v>0</v>
      </c>
      <c r="AU1266" s="15">
        <f ca="1">IF(AND(AQ1266+AS1266&gt;0,AR1266+AT1266&gt;0),COUNTIF(AU$6:AU1265,"&gt;0")+1,0)</f>
        <v>0</v>
      </c>
    </row>
    <row r="1267" spans="40:47">
      <c r="AN1267" s="15">
        <v>36</v>
      </c>
      <c r="AO1267" s="15">
        <v>1</v>
      </c>
      <c r="AP1267" s="15">
        <v>2</v>
      </c>
      <c r="AQ1267" s="17">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15">
        <f ca="1">COUNTIF(INDIRECT("H"&amp;(ROW()+12*(($AN1267-1)*3+$AO1267)-ROW())/12+5):INDIRECT("S"&amp;(ROW()+12*(($AN1267-1)*3+$AO1267)-ROW())/12+5),AQ1267)</f>
        <v>0</v>
      </c>
      <c r="AS1267" s="17">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15">
        <f ca="1">COUNTIF(INDIRECT("U"&amp;(ROW()+12*(($AN1267-1)*3+$AO1267)-ROW())/12+5):INDIRECT("AF"&amp;(ROW()+12*(($AN1267-1)*3+$AO1267)-ROW())/12+5),AS1267)</f>
        <v>0</v>
      </c>
      <c r="AU1267" s="15">
        <f ca="1">IF(AND(AQ1267+AS1267&gt;0,AR1267+AT1267&gt;0),COUNTIF(AU$6:AU1266,"&gt;0")+1,0)</f>
        <v>0</v>
      </c>
    </row>
    <row r="1268" spans="40:47">
      <c r="AN1268" s="15">
        <v>36</v>
      </c>
      <c r="AO1268" s="15">
        <v>1</v>
      </c>
      <c r="AP1268" s="15">
        <v>3</v>
      </c>
      <c r="AQ1268" s="17">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15">
        <f ca="1">COUNTIF(INDIRECT("H"&amp;(ROW()+12*(($AN1268-1)*3+$AO1268)-ROW())/12+5):INDIRECT("S"&amp;(ROW()+12*(($AN1268-1)*3+$AO1268)-ROW())/12+5),AQ1268)</f>
        <v>0</v>
      </c>
      <c r="AS1268" s="17">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15">
        <f ca="1">COUNTIF(INDIRECT("U"&amp;(ROW()+12*(($AN1268-1)*3+$AO1268)-ROW())/12+5):INDIRECT("AF"&amp;(ROW()+12*(($AN1268-1)*3+$AO1268)-ROW())/12+5),AS1268)</f>
        <v>0</v>
      </c>
      <c r="AU1268" s="15">
        <f ca="1">IF(AND(AQ1268+AS1268&gt;0,AR1268+AT1268&gt;0),COUNTIF(AU$6:AU1267,"&gt;0")+1,0)</f>
        <v>0</v>
      </c>
    </row>
    <row r="1269" spans="40:47">
      <c r="AN1269" s="15">
        <v>36</v>
      </c>
      <c r="AO1269" s="15">
        <v>1</v>
      </c>
      <c r="AP1269" s="15">
        <v>4</v>
      </c>
      <c r="AQ1269" s="17">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15">
        <f ca="1">COUNTIF(INDIRECT("H"&amp;(ROW()+12*(($AN1269-1)*3+$AO1269)-ROW())/12+5):INDIRECT("S"&amp;(ROW()+12*(($AN1269-1)*3+$AO1269)-ROW())/12+5),AQ1269)</f>
        <v>0</v>
      </c>
      <c r="AS1269" s="17">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15">
        <f ca="1">COUNTIF(INDIRECT("U"&amp;(ROW()+12*(($AN1269-1)*3+$AO1269)-ROW())/12+5):INDIRECT("AF"&amp;(ROW()+12*(($AN1269-1)*3+$AO1269)-ROW())/12+5),AS1269)</f>
        <v>0</v>
      </c>
      <c r="AU1269" s="15">
        <f ca="1">IF(AND(AQ1269+AS1269&gt;0,AR1269+AT1269&gt;0),COUNTIF(AU$6:AU1268,"&gt;0")+1,0)</f>
        <v>0</v>
      </c>
    </row>
    <row r="1270" spans="40:47">
      <c r="AN1270" s="15">
        <v>36</v>
      </c>
      <c r="AO1270" s="15">
        <v>1</v>
      </c>
      <c r="AP1270" s="15">
        <v>5</v>
      </c>
      <c r="AQ1270" s="17">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15">
        <f ca="1">COUNTIF(INDIRECT("H"&amp;(ROW()+12*(($AN1270-1)*3+$AO1270)-ROW())/12+5):INDIRECT("S"&amp;(ROW()+12*(($AN1270-1)*3+$AO1270)-ROW())/12+5),AQ1270)</f>
        <v>0</v>
      </c>
      <c r="AS1270" s="17">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15">
        <f ca="1">COUNTIF(INDIRECT("U"&amp;(ROW()+12*(($AN1270-1)*3+$AO1270)-ROW())/12+5):INDIRECT("AF"&amp;(ROW()+12*(($AN1270-1)*3+$AO1270)-ROW())/12+5),AS1270)</f>
        <v>0</v>
      </c>
      <c r="AU1270" s="15">
        <f ca="1">IF(AND(AQ1270+AS1270&gt;0,AR1270+AT1270&gt;0),COUNTIF(AU$6:AU1269,"&gt;0")+1,0)</f>
        <v>0</v>
      </c>
    </row>
    <row r="1271" spans="40:47">
      <c r="AN1271" s="15">
        <v>36</v>
      </c>
      <c r="AO1271" s="15">
        <v>1</v>
      </c>
      <c r="AP1271" s="15">
        <v>6</v>
      </c>
      <c r="AQ1271" s="17">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15">
        <f ca="1">COUNTIF(INDIRECT("H"&amp;(ROW()+12*(($AN1271-1)*3+$AO1271)-ROW())/12+5):INDIRECT("S"&amp;(ROW()+12*(($AN1271-1)*3+$AO1271)-ROW())/12+5),AQ1271)</f>
        <v>0</v>
      </c>
      <c r="AS1271" s="17">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15">
        <f ca="1">COUNTIF(INDIRECT("U"&amp;(ROW()+12*(($AN1271-1)*3+$AO1271)-ROW())/12+5):INDIRECT("AF"&amp;(ROW()+12*(($AN1271-1)*3+$AO1271)-ROW())/12+5),AS1271)</f>
        <v>0</v>
      </c>
      <c r="AU1271" s="15">
        <f ca="1">IF(AND(AQ1271+AS1271&gt;0,AR1271+AT1271&gt;0),COUNTIF(AU$6:AU1270,"&gt;0")+1,0)</f>
        <v>0</v>
      </c>
    </row>
    <row r="1272" spans="40:47">
      <c r="AN1272" s="15">
        <v>36</v>
      </c>
      <c r="AO1272" s="15">
        <v>1</v>
      </c>
      <c r="AP1272" s="15">
        <v>7</v>
      </c>
      <c r="AQ1272" s="17">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15">
        <f ca="1">COUNTIF(INDIRECT("H"&amp;(ROW()+12*(($AN1272-1)*3+$AO1272)-ROW())/12+5):INDIRECT("S"&amp;(ROW()+12*(($AN1272-1)*3+$AO1272)-ROW())/12+5),AQ1272)</f>
        <v>0</v>
      </c>
      <c r="AS1272" s="17">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15">
        <f ca="1">COUNTIF(INDIRECT("U"&amp;(ROW()+12*(($AN1272-1)*3+$AO1272)-ROW())/12+5):INDIRECT("AF"&amp;(ROW()+12*(($AN1272-1)*3+$AO1272)-ROW())/12+5),AS1272)</f>
        <v>0</v>
      </c>
      <c r="AU1272" s="15">
        <f ca="1">IF(AND(AQ1272+AS1272&gt;0,AR1272+AT1272&gt;0),COUNTIF(AU$6:AU1271,"&gt;0")+1,0)</f>
        <v>0</v>
      </c>
    </row>
    <row r="1273" spans="40:47">
      <c r="AN1273" s="15">
        <v>36</v>
      </c>
      <c r="AO1273" s="15">
        <v>1</v>
      </c>
      <c r="AP1273" s="15">
        <v>8</v>
      </c>
      <c r="AQ1273" s="17">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15">
        <f ca="1">COUNTIF(INDIRECT("H"&amp;(ROW()+12*(($AN1273-1)*3+$AO1273)-ROW())/12+5):INDIRECT("S"&amp;(ROW()+12*(($AN1273-1)*3+$AO1273)-ROW())/12+5),AQ1273)</f>
        <v>0</v>
      </c>
      <c r="AS1273" s="17">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15">
        <f ca="1">COUNTIF(INDIRECT("U"&amp;(ROW()+12*(($AN1273-1)*3+$AO1273)-ROW())/12+5):INDIRECT("AF"&amp;(ROW()+12*(($AN1273-1)*3+$AO1273)-ROW())/12+5),AS1273)</f>
        <v>0</v>
      </c>
      <c r="AU1273" s="15">
        <f ca="1">IF(AND(AQ1273+AS1273&gt;0,AR1273+AT1273&gt;0),COUNTIF(AU$6:AU1272,"&gt;0")+1,0)</f>
        <v>0</v>
      </c>
    </row>
    <row r="1274" spans="40:47">
      <c r="AN1274" s="15">
        <v>36</v>
      </c>
      <c r="AO1274" s="15">
        <v>1</v>
      </c>
      <c r="AP1274" s="15">
        <v>9</v>
      </c>
      <c r="AQ1274" s="17">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15">
        <f ca="1">COUNTIF(INDIRECT("H"&amp;(ROW()+12*(($AN1274-1)*3+$AO1274)-ROW())/12+5):INDIRECT("S"&amp;(ROW()+12*(($AN1274-1)*3+$AO1274)-ROW())/12+5),AQ1274)</f>
        <v>0</v>
      </c>
      <c r="AS1274" s="17">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15">
        <f ca="1">COUNTIF(INDIRECT("U"&amp;(ROW()+12*(($AN1274-1)*3+$AO1274)-ROW())/12+5):INDIRECT("AF"&amp;(ROW()+12*(($AN1274-1)*3+$AO1274)-ROW())/12+5),AS1274)</f>
        <v>0</v>
      </c>
      <c r="AU1274" s="15">
        <f ca="1">IF(AND(AQ1274+AS1274&gt;0,AR1274+AT1274&gt;0),COUNTIF(AU$6:AU1273,"&gt;0")+1,0)</f>
        <v>0</v>
      </c>
    </row>
    <row r="1275" spans="40:47">
      <c r="AN1275" s="15">
        <v>36</v>
      </c>
      <c r="AO1275" s="15">
        <v>1</v>
      </c>
      <c r="AP1275" s="15">
        <v>10</v>
      </c>
      <c r="AQ1275" s="17">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15">
        <f ca="1">COUNTIF(INDIRECT("H"&amp;(ROW()+12*(($AN1275-1)*3+$AO1275)-ROW())/12+5):INDIRECT("S"&amp;(ROW()+12*(($AN1275-1)*3+$AO1275)-ROW())/12+5),AQ1275)</f>
        <v>0</v>
      </c>
      <c r="AS1275" s="17">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15">
        <f ca="1">COUNTIF(INDIRECT("U"&amp;(ROW()+12*(($AN1275-1)*3+$AO1275)-ROW())/12+5):INDIRECT("AF"&amp;(ROW()+12*(($AN1275-1)*3+$AO1275)-ROW())/12+5),AS1275)</f>
        <v>0</v>
      </c>
      <c r="AU1275" s="15">
        <f ca="1">IF(AND(AQ1275+AS1275&gt;0,AR1275+AT1275&gt;0),COUNTIF(AU$6:AU1274,"&gt;0")+1,0)</f>
        <v>0</v>
      </c>
    </row>
    <row r="1276" spans="40:47">
      <c r="AN1276" s="15">
        <v>36</v>
      </c>
      <c r="AO1276" s="15">
        <v>1</v>
      </c>
      <c r="AP1276" s="15">
        <v>11</v>
      </c>
      <c r="AQ1276" s="17">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15">
        <f ca="1">COUNTIF(INDIRECT("H"&amp;(ROW()+12*(($AN1276-1)*3+$AO1276)-ROW())/12+5):INDIRECT("S"&amp;(ROW()+12*(($AN1276-1)*3+$AO1276)-ROW())/12+5),AQ1276)</f>
        <v>0</v>
      </c>
      <c r="AS1276" s="17">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15">
        <f ca="1">COUNTIF(INDIRECT("U"&amp;(ROW()+12*(($AN1276-1)*3+$AO1276)-ROW())/12+5):INDIRECT("AF"&amp;(ROW()+12*(($AN1276-1)*3+$AO1276)-ROW())/12+5),AS1276)</f>
        <v>0</v>
      </c>
      <c r="AU1276" s="15">
        <f ca="1">IF(AND(AQ1276+AS1276&gt;0,AR1276+AT1276&gt;0),COUNTIF(AU$6:AU1275,"&gt;0")+1,0)</f>
        <v>0</v>
      </c>
    </row>
    <row r="1277" spans="40:47">
      <c r="AN1277" s="15">
        <v>36</v>
      </c>
      <c r="AO1277" s="15">
        <v>1</v>
      </c>
      <c r="AP1277" s="15">
        <v>12</v>
      </c>
      <c r="AQ1277" s="17">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15">
        <f ca="1">COUNTIF(INDIRECT("H"&amp;(ROW()+12*(($AN1277-1)*3+$AO1277)-ROW())/12+5):INDIRECT("S"&amp;(ROW()+12*(($AN1277-1)*3+$AO1277)-ROW())/12+5),AQ1277)</f>
        <v>0</v>
      </c>
      <c r="AS1277" s="17">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15">
        <f ca="1">COUNTIF(INDIRECT("U"&amp;(ROW()+12*(($AN1277-1)*3+$AO1277)-ROW())/12+5):INDIRECT("AF"&amp;(ROW()+12*(($AN1277-1)*3+$AO1277)-ROW())/12+5),AS1277)</f>
        <v>0</v>
      </c>
      <c r="AU1277" s="15">
        <f ca="1">IF(AND(AQ1277+AS1277&gt;0,AR1277+AT1277&gt;0),COUNTIF(AU$6:AU1276,"&gt;0")+1,0)</f>
        <v>0</v>
      </c>
    </row>
    <row r="1278" spans="40:47">
      <c r="AN1278" s="15">
        <v>36</v>
      </c>
      <c r="AO1278" s="15">
        <v>2</v>
      </c>
      <c r="AP1278" s="15">
        <v>1</v>
      </c>
      <c r="AQ1278" s="17">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15">
        <f ca="1">COUNTIF(INDIRECT("H"&amp;(ROW()+12*(($AN1278-1)*3+$AO1278)-ROW())/12+5):INDIRECT("S"&amp;(ROW()+12*(($AN1278-1)*3+$AO1278)-ROW())/12+5),AQ1278)</f>
        <v>0</v>
      </c>
      <c r="AS1278" s="17">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15">
        <f ca="1">COUNTIF(INDIRECT("U"&amp;(ROW()+12*(($AN1278-1)*3+$AO1278)-ROW())/12+5):INDIRECT("AF"&amp;(ROW()+12*(($AN1278-1)*3+$AO1278)-ROW())/12+5),AS1278)</f>
        <v>0</v>
      </c>
      <c r="AU1278" s="15">
        <f ca="1">IF(AND(AQ1278+AS1278&gt;0,AR1278+AT1278&gt;0),COUNTIF(AU$6:AU1277,"&gt;0")+1,0)</f>
        <v>0</v>
      </c>
    </row>
    <row r="1279" spans="40:47">
      <c r="AN1279" s="15">
        <v>36</v>
      </c>
      <c r="AO1279" s="15">
        <v>2</v>
      </c>
      <c r="AP1279" s="15">
        <v>2</v>
      </c>
      <c r="AQ1279" s="17">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15">
        <f ca="1">COUNTIF(INDIRECT("H"&amp;(ROW()+12*(($AN1279-1)*3+$AO1279)-ROW())/12+5):INDIRECT("S"&amp;(ROW()+12*(($AN1279-1)*3+$AO1279)-ROW())/12+5),AQ1279)</f>
        <v>0</v>
      </c>
      <c r="AS1279" s="17">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15">
        <f ca="1">COUNTIF(INDIRECT("U"&amp;(ROW()+12*(($AN1279-1)*3+$AO1279)-ROW())/12+5):INDIRECT("AF"&amp;(ROW()+12*(($AN1279-1)*3+$AO1279)-ROW())/12+5),AS1279)</f>
        <v>0</v>
      </c>
      <c r="AU1279" s="15">
        <f ca="1">IF(AND(AQ1279+AS1279&gt;0,AR1279+AT1279&gt;0),COUNTIF(AU$6:AU1278,"&gt;0")+1,0)</f>
        <v>0</v>
      </c>
    </row>
    <row r="1280" spans="40:47">
      <c r="AN1280" s="15">
        <v>36</v>
      </c>
      <c r="AO1280" s="15">
        <v>2</v>
      </c>
      <c r="AP1280" s="15">
        <v>3</v>
      </c>
      <c r="AQ1280" s="17">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15">
        <f ca="1">COUNTIF(INDIRECT("H"&amp;(ROW()+12*(($AN1280-1)*3+$AO1280)-ROW())/12+5):INDIRECT("S"&amp;(ROW()+12*(($AN1280-1)*3+$AO1280)-ROW())/12+5),AQ1280)</f>
        <v>0</v>
      </c>
      <c r="AS1280" s="17">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15">
        <f ca="1">COUNTIF(INDIRECT("U"&amp;(ROW()+12*(($AN1280-1)*3+$AO1280)-ROW())/12+5):INDIRECT("AF"&amp;(ROW()+12*(($AN1280-1)*3+$AO1280)-ROW())/12+5),AS1280)</f>
        <v>0</v>
      </c>
      <c r="AU1280" s="15">
        <f ca="1">IF(AND(AQ1280+AS1280&gt;0,AR1280+AT1280&gt;0),COUNTIF(AU$6:AU1279,"&gt;0")+1,0)</f>
        <v>0</v>
      </c>
    </row>
    <row r="1281" spans="40:47">
      <c r="AN1281" s="15">
        <v>36</v>
      </c>
      <c r="AO1281" s="15">
        <v>2</v>
      </c>
      <c r="AP1281" s="15">
        <v>4</v>
      </c>
      <c r="AQ1281" s="17">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15">
        <f ca="1">COUNTIF(INDIRECT("H"&amp;(ROW()+12*(($AN1281-1)*3+$AO1281)-ROW())/12+5):INDIRECT("S"&amp;(ROW()+12*(($AN1281-1)*3+$AO1281)-ROW())/12+5),AQ1281)</f>
        <v>0</v>
      </c>
      <c r="AS1281" s="17">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15">
        <f ca="1">COUNTIF(INDIRECT("U"&amp;(ROW()+12*(($AN1281-1)*3+$AO1281)-ROW())/12+5):INDIRECT("AF"&amp;(ROW()+12*(($AN1281-1)*3+$AO1281)-ROW())/12+5),AS1281)</f>
        <v>0</v>
      </c>
      <c r="AU1281" s="15">
        <f ca="1">IF(AND(AQ1281+AS1281&gt;0,AR1281+AT1281&gt;0),COUNTIF(AU$6:AU1280,"&gt;0")+1,0)</f>
        <v>0</v>
      </c>
    </row>
    <row r="1282" spans="40:47">
      <c r="AN1282" s="15">
        <v>36</v>
      </c>
      <c r="AO1282" s="15">
        <v>2</v>
      </c>
      <c r="AP1282" s="15">
        <v>5</v>
      </c>
      <c r="AQ1282" s="17">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15">
        <f ca="1">COUNTIF(INDIRECT("H"&amp;(ROW()+12*(($AN1282-1)*3+$AO1282)-ROW())/12+5):INDIRECT("S"&amp;(ROW()+12*(($AN1282-1)*3+$AO1282)-ROW())/12+5),AQ1282)</f>
        <v>0</v>
      </c>
      <c r="AS1282" s="17">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15">
        <f ca="1">COUNTIF(INDIRECT("U"&amp;(ROW()+12*(($AN1282-1)*3+$AO1282)-ROW())/12+5):INDIRECT("AF"&amp;(ROW()+12*(($AN1282-1)*3+$AO1282)-ROW())/12+5),AS1282)</f>
        <v>0</v>
      </c>
      <c r="AU1282" s="15">
        <f ca="1">IF(AND(AQ1282+AS1282&gt;0,AR1282+AT1282&gt;0),COUNTIF(AU$6:AU1281,"&gt;0")+1,0)</f>
        <v>0</v>
      </c>
    </row>
    <row r="1283" spans="40:47">
      <c r="AN1283" s="15">
        <v>36</v>
      </c>
      <c r="AO1283" s="15">
        <v>2</v>
      </c>
      <c r="AP1283" s="15">
        <v>6</v>
      </c>
      <c r="AQ1283" s="17">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15">
        <f ca="1">COUNTIF(INDIRECT("H"&amp;(ROW()+12*(($AN1283-1)*3+$AO1283)-ROW())/12+5):INDIRECT("S"&amp;(ROW()+12*(($AN1283-1)*3+$AO1283)-ROW())/12+5),AQ1283)</f>
        <v>0</v>
      </c>
      <c r="AS1283" s="17">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15">
        <f ca="1">COUNTIF(INDIRECT("U"&amp;(ROW()+12*(($AN1283-1)*3+$AO1283)-ROW())/12+5):INDIRECT("AF"&amp;(ROW()+12*(($AN1283-1)*3+$AO1283)-ROW())/12+5),AS1283)</f>
        <v>0</v>
      </c>
      <c r="AU1283" s="15">
        <f ca="1">IF(AND(AQ1283+AS1283&gt;0,AR1283+AT1283&gt;0),COUNTIF(AU$6:AU1282,"&gt;0")+1,0)</f>
        <v>0</v>
      </c>
    </row>
    <row r="1284" spans="40:47">
      <c r="AN1284" s="15">
        <v>36</v>
      </c>
      <c r="AO1284" s="15">
        <v>2</v>
      </c>
      <c r="AP1284" s="15">
        <v>7</v>
      </c>
      <c r="AQ1284" s="17">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15">
        <f ca="1">COUNTIF(INDIRECT("H"&amp;(ROW()+12*(($AN1284-1)*3+$AO1284)-ROW())/12+5):INDIRECT("S"&amp;(ROW()+12*(($AN1284-1)*3+$AO1284)-ROW())/12+5),AQ1284)</f>
        <v>0</v>
      </c>
      <c r="AS1284" s="17">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15">
        <f ca="1">COUNTIF(INDIRECT("U"&amp;(ROW()+12*(($AN1284-1)*3+$AO1284)-ROW())/12+5):INDIRECT("AF"&amp;(ROW()+12*(($AN1284-1)*3+$AO1284)-ROW())/12+5),AS1284)</f>
        <v>0</v>
      </c>
      <c r="AU1284" s="15">
        <f ca="1">IF(AND(AQ1284+AS1284&gt;0,AR1284+AT1284&gt;0),COUNTIF(AU$6:AU1283,"&gt;0")+1,0)</f>
        <v>0</v>
      </c>
    </row>
    <row r="1285" spans="40:47">
      <c r="AN1285" s="15">
        <v>36</v>
      </c>
      <c r="AO1285" s="15">
        <v>2</v>
      </c>
      <c r="AP1285" s="15">
        <v>8</v>
      </c>
      <c r="AQ1285" s="17">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15">
        <f ca="1">COUNTIF(INDIRECT("H"&amp;(ROW()+12*(($AN1285-1)*3+$AO1285)-ROW())/12+5):INDIRECT("S"&amp;(ROW()+12*(($AN1285-1)*3+$AO1285)-ROW())/12+5),AQ1285)</f>
        <v>0</v>
      </c>
      <c r="AS1285" s="17">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15">
        <f ca="1">COUNTIF(INDIRECT("U"&amp;(ROW()+12*(($AN1285-1)*3+$AO1285)-ROW())/12+5):INDIRECT("AF"&amp;(ROW()+12*(($AN1285-1)*3+$AO1285)-ROW())/12+5),AS1285)</f>
        <v>0</v>
      </c>
      <c r="AU1285" s="15">
        <f ca="1">IF(AND(AQ1285+AS1285&gt;0,AR1285+AT1285&gt;0),COUNTIF(AU$6:AU1284,"&gt;0")+1,0)</f>
        <v>0</v>
      </c>
    </row>
    <row r="1286" spans="40:47">
      <c r="AN1286" s="15">
        <v>36</v>
      </c>
      <c r="AO1286" s="15">
        <v>2</v>
      </c>
      <c r="AP1286" s="15">
        <v>9</v>
      </c>
      <c r="AQ1286" s="17">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15">
        <f ca="1">COUNTIF(INDIRECT("H"&amp;(ROW()+12*(($AN1286-1)*3+$AO1286)-ROW())/12+5):INDIRECT("S"&amp;(ROW()+12*(($AN1286-1)*3+$AO1286)-ROW())/12+5),AQ1286)</f>
        <v>0</v>
      </c>
      <c r="AS1286" s="17">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15">
        <f ca="1">COUNTIF(INDIRECT("U"&amp;(ROW()+12*(($AN1286-1)*3+$AO1286)-ROW())/12+5):INDIRECT("AF"&amp;(ROW()+12*(($AN1286-1)*3+$AO1286)-ROW())/12+5),AS1286)</f>
        <v>0</v>
      </c>
      <c r="AU1286" s="15">
        <f ca="1">IF(AND(AQ1286+AS1286&gt;0,AR1286+AT1286&gt;0),COUNTIF(AU$6:AU1285,"&gt;0")+1,0)</f>
        <v>0</v>
      </c>
    </row>
    <row r="1287" spans="40:47">
      <c r="AN1287" s="15">
        <v>36</v>
      </c>
      <c r="AO1287" s="15">
        <v>2</v>
      </c>
      <c r="AP1287" s="15">
        <v>10</v>
      </c>
      <c r="AQ1287" s="17">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15">
        <f ca="1">COUNTIF(INDIRECT("H"&amp;(ROW()+12*(($AN1287-1)*3+$AO1287)-ROW())/12+5):INDIRECT("S"&amp;(ROW()+12*(($AN1287-1)*3+$AO1287)-ROW())/12+5),AQ1287)</f>
        <v>0</v>
      </c>
      <c r="AS1287" s="17">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15">
        <f ca="1">COUNTIF(INDIRECT("U"&amp;(ROW()+12*(($AN1287-1)*3+$AO1287)-ROW())/12+5):INDIRECT("AF"&amp;(ROW()+12*(($AN1287-1)*3+$AO1287)-ROW())/12+5),AS1287)</f>
        <v>0</v>
      </c>
      <c r="AU1287" s="15">
        <f ca="1">IF(AND(AQ1287+AS1287&gt;0,AR1287+AT1287&gt;0),COUNTIF(AU$6:AU1286,"&gt;0")+1,0)</f>
        <v>0</v>
      </c>
    </row>
    <row r="1288" spans="40:47">
      <c r="AN1288" s="15">
        <v>36</v>
      </c>
      <c r="AO1288" s="15">
        <v>2</v>
      </c>
      <c r="AP1288" s="15">
        <v>11</v>
      </c>
      <c r="AQ1288" s="17">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15">
        <f ca="1">COUNTIF(INDIRECT("H"&amp;(ROW()+12*(($AN1288-1)*3+$AO1288)-ROW())/12+5):INDIRECT("S"&amp;(ROW()+12*(($AN1288-1)*3+$AO1288)-ROW())/12+5),AQ1288)</f>
        <v>0</v>
      </c>
      <c r="AS1288" s="17">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15">
        <f ca="1">COUNTIF(INDIRECT("U"&amp;(ROW()+12*(($AN1288-1)*3+$AO1288)-ROW())/12+5):INDIRECT("AF"&amp;(ROW()+12*(($AN1288-1)*3+$AO1288)-ROW())/12+5),AS1288)</f>
        <v>0</v>
      </c>
      <c r="AU1288" s="15">
        <f ca="1">IF(AND(AQ1288+AS1288&gt;0,AR1288+AT1288&gt;0),COUNTIF(AU$6:AU1287,"&gt;0")+1,0)</f>
        <v>0</v>
      </c>
    </row>
    <row r="1289" spans="40:47">
      <c r="AN1289" s="15">
        <v>36</v>
      </c>
      <c r="AO1289" s="15">
        <v>2</v>
      </c>
      <c r="AP1289" s="15">
        <v>12</v>
      </c>
      <c r="AQ1289" s="17">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15">
        <f ca="1">COUNTIF(INDIRECT("H"&amp;(ROW()+12*(($AN1289-1)*3+$AO1289)-ROW())/12+5):INDIRECT("S"&amp;(ROW()+12*(($AN1289-1)*3+$AO1289)-ROW())/12+5),AQ1289)</f>
        <v>0</v>
      </c>
      <c r="AS1289" s="17">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15">
        <f ca="1">COUNTIF(INDIRECT("U"&amp;(ROW()+12*(($AN1289-1)*3+$AO1289)-ROW())/12+5):INDIRECT("AF"&amp;(ROW()+12*(($AN1289-1)*3+$AO1289)-ROW())/12+5),AS1289)</f>
        <v>0</v>
      </c>
      <c r="AU1289" s="15">
        <f ca="1">IF(AND(AQ1289+AS1289&gt;0,AR1289+AT1289&gt;0),COUNTIF(AU$6:AU1288,"&gt;0")+1,0)</f>
        <v>0</v>
      </c>
    </row>
    <row r="1290" spans="40:47">
      <c r="AN1290" s="15">
        <v>36</v>
      </c>
      <c r="AO1290" s="15">
        <v>3</v>
      </c>
      <c r="AP1290" s="15">
        <v>1</v>
      </c>
      <c r="AQ1290" s="17">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15">
        <f ca="1">COUNTIF(INDIRECT("H"&amp;(ROW()+12*(($AN1290-1)*3+$AO1290)-ROW())/12+5):INDIRECT("S"&amp;(ROW()+12*(($AN1290-1)*3+$AO1290)-ROW())/12+5),AQ1290)</f>
        <v>0</v>
      </c>
      <c r="AS1290" s="17">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15">
        <f ca="1">COUNTIF(INDIRECT("U"&amp;(ROW()+12*(($AN1290-1)*3+$AO1290)-ROW())/12+5):INDIRECT("AF"&amp;(ROW()+12*(($AN1290-1)*3+$AO1290)-ROW())/12+5),AS1290)</f>
        <v>0</v>
      </c>
      <c r="AU1290" s="15">
        <f ca="1">IF(AND(AQ1290+AS1290&gt;0,AR1290+AT1290&gt;0),COUNTIF(AU$6:AU1289,"&gt;0")+1,0)</f>
        <v>0</v>
      </c>
    </row>
    <row r="1291" spans="40:47">
      <c r="AN1291" s="15">
        <v>36</v>
      </c>
      <c r="AO1291" s="15">
        <v>3</v>
      </c>
      <c r="AP1291" s="15">
        <v>2</v>
      </c>
      <c r="AQ1291" s="17">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15">
        <f ca="1">COUNTIF(INDIRECT("H"&amp;(ROW()+12*(($AN1291-1)*3+$AO1291)-ROW())/12+5):INDIRECT("S"&amp;(ROW()+12*(($AN1291-1)*3+$AO1291)-ROW())/12+5),AQ1291)</f>
        <v>0</v>
      </c>
      <c r="AS1291" s="17">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15">
        <f ca="1">COUNTIF(INDIRECT("U"&amp;(ROW()+12*(($AN1291-1)*3+$AO1291)-ROW())/12+5):INDIRECT("AF"&amp;(ROW()+12*(($AN1291-1)*3+$AO1291)-ROW())/12+5),AS1291)</f>
        <v>0</v>
      </c>
      <c r="AU1291" s="15">
        <f ca="1">IF(AND(AQ1291+AS1291&gt;0,AR1291+AT1291&gt;0),COUNTIF(AU$6:AU1290,"&gt;0")+1,0)</f>
        <v>0</v>
      </c>
    </row>
    <row r="1292" spans="40:47">
      <c r="AN1292" s="15">
        <v>36</v>
      </c>
      <c r="AO1292" s="15">
        <v>3</v>
      </c>
      <c r="AP1292" s="15">
        <v>3</v>
      </c>
      <c r="AQ1292" s="17">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15">
        <f ca="1">COUNTIF(INDIRECT("H"&amp;(ROW()+12*(($AN1292-1)*3+$AO1292)-ROW())/12+5):INDIRECT("S"&amp;(ROW()+12*(($AN1292-1)*3+$AO1292)-ROW())/12+5),AQ1292)</f>
        <v>0</v>
      </c>
      <c r="AS1292" s="17">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15">
        <f ca="1">COUNTIF(INDIRECT("U"&amp;(ROW()+12*(($AN1292-1)*3+$AO1292)-ROW())/12+5):INDIRECT("AF"&amp;(ROW()+12*(($AN1292-1)*3+$AO1292)-ROW())/12+5),AS1292)</f>
        <v>0</v>
      </c>
      <c r="AU1292" s="15">
        <f ca="1">IF(AND(AQ1292+AS1292&gt;0,AR1292+AT1292&gt;0),COUNTIF(AU$6:AU1291,"&gt;0")+1,0)</f>
        <v>0</v>
      </c>
    </row>
    <row r="1293" spans="40:47">
      <c r="AN1293" s="15">
        <v>36</v>
      </c>
      <c r="AO1293" s="15">
        <v>3</v>
      </c>
      <c r="AP1293" s="15">
        <v>4</v>
      </c>
      <c r="AQ1293" s="17">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15">
        <f ca="1">COUNTIF(INDIRECT("H"&amp;(ROW()+12*(($AN1293-1)*3+$AO1293)-ROW())/12+5):INDIRECT("S"&amp;(ROW()+12*(($AN1293-1)*3+$AO1293)-ROW())/12+5),AQ1293)</f>
        <v>0</v>
      </c>
      <c r="AS1293" s="17">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15">
        <f ca="1">COUNTIF(INDIRECT("U"&amp;(ROW()+12*(($AN1293-1)*3+$AO1293)-ROW())/12+5):INDIRECT("AF"&amp;(ROW()+12*(($AN1293-1)*3+$AO1293)-ROW())/12+5),AS1293)</f>
        <v>0</v>
      </c>
      <c r="AU1293" s="15">
        <f ca="1">IF(AND(AQ1293+AS1293&gt;0,AR1293+AT1293&gt;0),COUNTIF(AU$6:AU1292,"&gt;0")+1,0)</f>
        <v>0</v>
      </c>
    </row>
    <row r="1294" spans="40:47">
      <c r="AN1294" s="15">
        <v>36</v>
      </c>
      <c r="AO1294" s="15">
        <v>3</v>
      </c>
      <c r="AP1294" s="15">
        <v>5</v>
      </c>
      <c r="AQ1294" s="17">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15">
        <f ca="1">COUNTIF(INDIRECT("H"&amp;(ROW()+12*(($AN1294-1)*3+$AO1294)-ROW())/12+5):INDIRECT("S"&amp;(ROW()+12*(($AN1294-1)*3+$AO1294)-ROW())/12+5),AQ1294)</f>
        <v>0</v>
      </c>
      <c r="AS1294" s="17">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15">
        <f ca="1">COUNTIF(INDIRECT("U"&amp;(ROW()+12*(($AN1294-1)*3+$AO1294)-ROW())/12+5):INDIRECT("AF"&amp;(ROW()+12*(($AN1294-1)*3+$AO1294)-ROW())/12+5),AS1294)</f>
        <v>0</v>
      </c>
      <c r="AU1294" s="15">
        <f ca="1">IF(AND(AQ1294+AS1294&gt;0,AR1294+AT1294&gt;0),COUNTIF(AU$6:AU1293,"&gt;0")+1,0)</f>
        <v>0</v>
      </c>
    </row>
    <row r="1295" spans="40:47">
      <c r="AN1295" s="15">
        <v>36</v>
      </c>
      <c r="AO1295" s="15">
        <v>3</v>
      </c>
      <c r="AP1295" s="15">
        <v>6</v>
      </c>
      <c r="AQ1295" s="17">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15">
        <f ca="1">COUNTIF(INDIRECT("H"&amp;(ROW()+12*(($AN1295-1)*3+$AO1295)-ROW())/12+5):INDIRECT("S"&amp;(ROW()+12*(($AN1295-1)*3+$AO1295)-ROW())/12+5),AQ1295)</f>
        <v>0</v>
      </c>
      <c r="AS1295" s="17">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15">
        <f ca="1">COUNTIF(INDIRECT("U"&amp;(ROW()+12*(($AN1295-1)*3+$AO1295)-ROW())/12+5):INDIRECT("AF"&amp;(ROW()+12*(($AN1295-1)*3+$AO1295)-ROW())/12+5),AS1295)</f>
        <v>0</v>
      </c>
      <c r="AU1295" s="15">
        <f ca="1">IF(AND(AQ1295+AS1295&gt;0,AR1295+AT1295&gt;0),COUNTIF(AU$6:AU1294,"&gt;0")+1,0)</f>
        <v>0</v>
      </c>
    </row>
    <row r="1296" spans="40:47">
      <c r="AN1296" s="15">
        <v>36</v>
      </c>
      <c r="AO1296" s="15">
        <v>3</v>
      </c>
      <c r="AP1296" s="15">
        <v>7</v>
      </c>
      <c r="AQ1296" s="17">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15">
        <f ca="1">COUNTIF(INDIRECT("H"&amp;(ROW()+12*(($AN1296-1)*3+$AO1296)-ROW())/12+5):INDIRECT("S"&amp;(ROW()+12*(($AN1296-1)*3+$AO1296)-ROW())/12+5),AQ1296)</f>
        <v>0</v>
      </c>
      <c r="AS1296" s="17">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15">
        <f ca="1">COUNTIF(INDIRECT("U"&amp;(ROW()+12*(($AN1296-1)*3+$AO1296)-ROW())/12+5):INDIRECT("AF"&amp;(ROW()+12*(($AN1296-1)*3+$AO1296)-ROW())/12+5),AS1296)</f>
        <v>0</v>
      </c>
      <c r="AU1296" s="15">
        <f ca="1">IF(AND(AQ1296+AS1296&gt;0,AR1296+AT1296&gt;0),COUNTIF(AU$6:AU1295,"&gt;0")+1,0)</f>
        <v>0</v>
      </c>
    </row>
    <row r="1297" spans="40:47">
      <c r="AN1297" s="15">
        <v>36</v>
      </c>
      <c r="AO1297" s="15">
        <v>3</v>
      </c>
      <c r="AP1297" s="15">
        <v>8</v>
      </c>
      <c r="AQ1297" s="17">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15">
        <f ca="1">COUNTIF(INDIRECT("H"&amp;(ROW()+12*(($AN1297-1)*3+$AO1297)-ROW())/12+5):INDIRECT("S"&amp;(ROW()+12*(($AN1297-1)*3+$AO1297)-ROW())/12+5),AQ1297)</f>
        <v>0</v>
      </c>
      <c r="AS1297" s="17">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15">
        <f ca="1">COUNTIF(INDIRECT("U"&amp;(ROW()+12*(($AN1297-1)*3+$AO1297)-ROW())/12+5):INDIRECT("AF"&amp;(ROW()+12*(($AN1297-1)*3+$AO1297)-ROW())/12+5),AS1297)</f>
        <v>0</v>
      </c>
      <c r="AU1297" s="15">
        <f ca="1">IF(AND(AQ1297+AS1297&gt;0,AR1297+AT1297&gt;0),COUNTIF(AU$6:AU1296,"&gt;0")+1,0)</f>
        <v>0</v>
      </c>
    </row>
    <row r="1298" spans="40:47">
      <c r="AN1298" s="15">
        <v>36</v>
      </c>
      <c r="AO1298" s="15">
        <v>3</v>
      </c>
      <c r="AP1298" s="15">
        <v>9</v>
      </c>
      <c r="AQ1298" s="17">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15">
        <f ca="1">COUNTIF(INDIRECT("H"&amp;(ROW()+12*(($AN1298-1)*3+$AO1298)-ROW())/12+5):INDIRECT("S"&amp;(ROW()+12*(($AN1298-1)*3+$AO1298)-ROW())/12+5),AQ1298)</f>
        <v>0</v>
      </c>
      <c r="AS1298" s="17">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15">
        <f ca="1">COUNTIF(INDIRECT("U"&amp;(ROW()+12*(($AN1298-1)*3+$AO1298)-ROW())/12+5):INDIRECT("AF"&amp;(ROW()+12*(($AN1298-1)*3+$AO1298)-ROW())/12+5),AS1298)</f>
        <v>0</v>
      </c>
      <c r="AU1298" s="15">
        <f ca="1">IF(AND(AQ1298+AS1298&gt;0,AR1298+AT1298&gt;0),COUNTIF(AU$6:AU1297,"&gt;0")+1,0)</f>
        <v>0</v>
      </c>
    </row>
    <row r="1299" spans="40:47">
      <c r="AN1299" s="15">
        <v>36</v>
      </c>
      <c r="AO1299" s="15">
        <v>3</v>
      </c>
      <c r="AP1299" s="15">
        <v>10</v>
      </c>
      <c r="AQ1299" s="17">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15">
        <f ca="1">COUNTIF(INDIRECT("H"&amp;(ROW()+12*(($AN1299-1)*3+$AO1299)-ROW())/12+5):INDIRECT("S"&amp;(ROW()+12*(($AN1299-1)*3+$AO1299)-ROW())/12+5),AQ1299)</f>
        <v>0</v>
      </c>
      <c r="AS1299" s="17">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15">
        <f ca="1">COUNTIF(INDIRECT("U"&amp;(ROW()+12*(($AN1299-1)*3+$AO1299)-ROW())/12+5):INDIRECT("AF"&amp;(ROW()+12*(($AN1299-1)*3+$AO1299)-ROW())/12+5),AS1299)</f>
        <v>0</v>
      </c>
      <c r="AU1299" s="15">
        <f ca="1">IF(AND(AQ1299+AS1299&gt;0,AR1299+AT1299&gt;0),COUNTIF(AU$6:AU1298,"&gt;0")+1,0)</f>
        <v>0</v>
      </c>
    </row>
    <row r="1300" spans="40:47">
      <c r="AN1300" s="15">
        <v>36</v>
      </c>
      <c r="AO1300" s="15">
        <v>3</v>
      </c>
      <c r="AP1300" s="15">
        <v>11</v>
      </c>
      <c r="AQ1300" s="17">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15">
        <f ca="1">COUNTIF(INDIRECT("H"&amp;(ROW()+12*(($AN1300-1)*3+$AO1300)-ROW())/12+5):INDIRECT("S"&amp;(ROW()+12*(($AN1300-1)*3+$AO1300)-ROW())/12+5),AQ1300)</f>
        <v>0</v>
      </c>
      <c r="AS1300" s="17">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15">
        <f ca="1">COUNTIF(INDIRECT("U"&amp;(ROW()+12*(($AN1300-1)*3+$AO1300)-ROW())/12+5):INDIRECT("AF"&amp;(ROW()+12*(($AN1300-1)*3+$AO1300)-ROW())/12+5),AS1300)</f>
        <v>0</v>
      </c>
      <c r="AU1300" s="15">
        <f ca="1">IF(AND(AQ1300+AS1300&gt;0,AR1300+AT1300&gt;0),COUNTIF(AU$6:AU1299,"&gt;0")+1,0)</f>
        <v>0</v>
      </c>
    </row>
    <row r="1301" spans="40:47">
      <c r="AN1301" s="306">
        <v>36</v>
      </c>
      <c r="AO1301" s="306">
        <v>3</v>
      </c>
      <c r="AP1301" s="306">
        <v>12</v>
      </c>
      <c r="AQ1301" s="313">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306">
        <f ca="1">COUNTIF(INDIRECT("H"&amp;(ROW()+12*(($AN1301-1)*3+$AO1301)-ROW())/12+5):INDIRECT("S"&amp;(ROW()+12*(($AN1301-1)*3+$AO1301)-ROW())/12+5),AQ1301)</f>
        <v>0</v>
      </c>
      <c r="AS1301" s="313">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306">
        <f ca="1">COUNTIF(INDIRECT("U"&amp;(ROW()+12*(($AN1301-1)*3+$AO1301)-ROW())/12+5):INDIRECT("AF"&amp;(ROW()+12*(($AN1301-1)*3+$AO1301)-ROW())/12+5),AS1301)</f>
        <v>0</v>
      </c>
      <c r="AU1301" s="15">
        <f ca="1">IF(AND(AQ1301+AS1301&gt;0,AR1301+AT1301&gt;0),COUNTIF(AU$6:AU1300,"&gt;0")+1,0)</f>
        <v>0</v>
      </c>
    </row>
    <row r="1302" spans="40:47">
      <c r="AN1302" s="15">
        <v>37</v>
      </c>
      <c r="AO1302" s="15">
        <v>1</v>
      </c>
      <c r="AP1302" s="15">
        <v>1</v>
      </c>
      <c r="AQ1302" s="17">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15">
        <f ca="1">COUNTIF(INDIRECT("H"&amp;(ROW()+12*(($AN1302-1)*3+$AO1302)-ROW())/12+5):INDIRECT("S"&amp;(ROW()+12*(($AN1302-1)*3+$AO1302)-ROW())/12+5),AQ1302)</f>
        <v>0</v>
      </c>
      <c r="AS1302" s="17">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15">
        <f ca="1">COUNTIF(INDIRECT("U"&amp;(ROW()+12*(($AN1302-1)*3+$AO1302)-ROW())/12+5):INDIRECT("AF"&amp;(ROW()+12*(($AN1302-1)*3+$AO1302)-ROW())/12+5),AS1302)</f>
        <v>0</v>
      </c>
      <c r="AU1302" s="15">
        <f ca="1">IF(AND(AQ1302+AS1302&gt;0,AR1302+AT1302&gt;0),COUNTIF(AU$6:AU1301,"&gt;0")+1,0)</f>
        <v>0</v>
      </c>
    </row>
    <row r="1303" spans="40:47">
      <c r="AN1303" s="15">
        <v>37</v>
      </c>
      <c r="AO1303" s="15">
        <v>1</v>
      </c>
      <c r="AP1303" s="15">
        <v>2</v>
      </c>
      <c r="AQ1303" s="17">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15">
        <f ca="1">COUNTIF(INDIRECT("H"&amp;(ROW()+12*(($AN1303-1)*3+$AO1303)-ROW())/12+5):INDIRECT("S"&amp;(ROW()+12*(($AN1303-1)*3+$AO1303)-ROW())/12+5),AQ1303)</f>
        <v>0</v>
      </c>
      <c r="AS1303" s="17">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15">
        <f ca="1">COUNTIF(INDIRECT("U"&amp;(ROW()+12*(($AN1303-1)*3+$AO1303)-ROW())/12+5):INDIRECT("AF"&amp;(ROW()+12*(($AN1303-1)*3+$AO1303)-ROW())/12+5),AS1303)</f>
        <v>0</v>
      </c>
      <c r="AU1303" s="15">
        <f ca="1">IF(AND(AQ1303+AS1303&gt;0,AR1303+AT1303&gt;0),COUNTIF(AU$6:AU1302,"&gt;0")+1,0)</f>
        <v>0</v>
      </c>
    </row>
    <row r="1304" spans="40:47">
      <c r="AN1304" s="15">
        <v>37</v>
      </c>
      <c r="AO1304" s="15">
        <v>1</v>
      </c>
      <c r="AP1304" s="15">
        <v>3</v>
      </c>
      <c r="AQ1304" s="17">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15">
        <f ca="1">COUNTIF(INDIRECT("H"&amp;(ROW()+12*(($AN1304-1)*3+$AO1304)-ROW())/12+5):INDIRECT("S"&amp;(ROW()+12*(($AN1304-1)*3+$AO1304)-ROW())/12+5),AQ1304)</f>
        <v>0</v>
      </c>
      <c r="AS1304" s="17">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15">
        <f ca="1">COUNTIF(INDIRECT("U"&amp;(ROW()+12*(($AN1304-1)*3+$AO1304)-ROW())/12+5):INDIRECT("AF"&amp;(ROW()+12*(($AN1304-1)*3+$AO1304)-ROW())/12+5),AS1304)</f>
        <v>0</v>
      </c>
      <c r="AU1304" s="15">
        <f ca="1">IF(AND(AQ1304+AS1304&gt;0,AR1304+AT1304&gt;0),COUNTIF(AU$6:AU1303,"&gt;0")+1,0)</f>
        <v>0</v>
      </c>
    </row>
    <row r="1305" spans="40:47">
      <c r="AN1305" s="15">
        <v>37</v>
      </c>
      <c r="AO1305" s="15">
        <v>1</v>
      </c>
      <c r="AP1305" s="15">
        <v>4</v>
      </c>
      <c r="AQ1305" s="17">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15">
        <f ca="1">COUNTIF(INDIRECT("H"&amp;(ROW()+12*(($AN1305-1)*3+$AO1305)-ROW())/12+5):INDIRECT("S"&amp;(ROW()+12*(($AN1305-1)*3+$AO1305)-ROW())/12+5),AQ1305)</f>
        <v>0</v>
      </c>
      <c r="AS1305" s="17">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15">
        <f ca="1">COUNTIF(INDIRECT("U"&amp;(ROW()+12*(($AN1305-1)*3+$AO1305)-ROW())/12+5):INDIRECT("AF"&amp;(ROW()+12*(($AN1305-1)*3+$AO1305)-ROW())/12+5),AS1305)</f>
        <v>0</v>
      </c>
      <c r="AU1305" s="15">
        <f ca="1">IF(AND(AQ1305+AS1305&gt;0,AR1305+AT1305&gt;0),COUNTIF(AU$6:AU1304,"&gt;0")+1,0)</f>
        <v>0</v>
      </c>
    </row>
    <row r="1306" spans="40:47">
      <c r="AN1306" s="15">
        <v>37</v>
      </c>
      <c r="AO1306" s="15">
        <v>1</v>
      </c>
      <c r="AP1306" s="15">
        <v>5</v>
      </c>
      <c r="AQ1306" s="17">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15">
        <f ca="1">COUNTIF(INDIRECT("H"&amp;(ROW()+12*(($AN1306-1)*3+$AO1306)-ROW())/12+5):INDIRECT("S"&amp;(ROW()+12*(($AN1306-1)*3+$AO1306)-ROW())/12+5),AQ1306)</f>
        <v>0</v>
      </c>
      <c r="AS1306" s="17">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15">
        <f ca="1">COUNTIF(INDIRECT("U"&amp;(ROW()+12*(($AN1306-1)*3+$AO1306)-ROW())/12+5):INDIRECT("AF"&amp;(ROW()+12*(($AN1306-1)*3+$AO1306)-ROW())/12+5),AS1306)</f>
        <v>0</v>
      </c>
      <c r="AU1306" s="15">
        <f ca="1">IF(AND(AQ1306+AS1306&gt;0,AR1306+AT1306&gt;0),COUNTIF(AU$6:AU1305,"&gt;0")+1,0)</f>
        <v>0</v>
      </c>
    </row>
    <row r="1307" spans="40:47">
      <c r="AN1307" s="15">
        <v>37</v>
      </c>
      <c r="AO1307" s="15">
        <v>1</v>
      </c>
      <c r="AP1307" s="15">
        <v>6</v>
      </c>
      <c r="AQ1307" s="17">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15">
        <f ca="1">COUNTIF(INDIRECT("H"&amp;(ROW()+12*(($AN1307-1)*3+$AO1307)-ROW())/12+5):INDIRECT("S"&amp;(ROW()+12*(($AN1307-1)*3+$AO1307)-ROW())/12+5),AQ1307)</f>
        <v>0</v>
      </c>
      <c r="AS1307" s="17">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15">
        <f ca="1">COUNTIF(INDIRECT("U"&amp;(ROW()+12*(($AN1307-1)*3+$AO1307)-ROW())/12+5):INDIRECT("AF"&amp;(ROW()+12*(($AN1307-1)*3+$AO1307)-ROW())/12+5),AS1307)</f>
        <v>0</v>
      </c>
      <c r="AU1307" s="15">
        <f ca="1">IF(AND(AQ1307+AS1307&gt;0,AR1307+AT1307&gt;0),COUNTIF(AU$6:AU1306,"&gt;0")+1,0)</f>
        <v>0</v>
      </c>
    </row>
    <row r="1308" spans="40:47">
      <c r="AN1308" s="15">
        <v>37</v>
      </c>
      <c r="AO1308" s="15">
        <v>1</v>
      </c>
      <c r="AP1308" s="15">
        <v>7</v>
      </c>
      <c r="AQ1308" s="17">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15">
        <f ca="1">COUNTIF(INDIRECT("H"&amp;(ROW()+12*(($AN1308-1)*3+$AO1308)-ROW())/12+5):INDIRECT("S"&amp;(ROW()+12*(($AN1308-1)*3+$AO1308)-ROW())/12+5),AQ1308)</f>
        <v>0</v>
      </c>
      <c r="AS1308" s="17">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15">
        <f ca="1">COUNTIF(INDIRECT("U"&amp;(ROW()+12*(($AN1308-1)*3+$AO1308)-ROW())/12+5):INDIRECT("AF"&amp;(ROW()+12*(($AN1308-1)*3+$AO1308)-ROW())/12+5),AS1308)</f>
        <v>0</v>
      </c>
      <c r="AU1308" s="15">
        <f ca="1">IF(AND(AQ1308+AS1308&gt;0,AR1308+AT1308&gt;0),COUNTIF(AU$6:AU1307,"&gt;0")+1,0)</f>
        <v>0</v>
      </c>
    </row>
    <row r="1309" spans="40:47">
      <c r="AN1309" s="15">
        <v>37</v>
      </c>
      <c r="AO1309" s="15">
        <v>1</v>
      </c>
      <c r="AP1309" s="15">
        <v>8</v>
      </c>
      <c r="AQ1309" s="17">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15">
        <f ca="1">COUNTIF(INDIRECT("H"&amp;(ROW()+12*(($AN1309-1)*3+$AO1309)-ROW())/12+5):INDIRECT("S"&amp;(ROW()+12*(($AN1309-1)*3+$AO1309)-ROW())/12+5),AQ1309)</f>
        <v>0</v>
      </c>
      <c r="AS1309" s="17">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15">
        <f ca="1">COUNTIF(INDIRECT("U"&amp;(ROW()+12*(($AN1309-1)*3+$AO1309)-ROW())/12+5):INDIRECT("AF"&amp;(ROW()+12*(($AN1309-1)*3+$AO1309)-ROW())/12+5),AS1309)</f>
        <v>0</v>
      </c>
      <c r="AU1309" s="15">
        <f ca="1">IF(AND(AQ1309+AS1309&gt;0,AR1309+AT1309&gt;0),COUNTIF(AU$6:AU1308,"&gt;0")+1,0)</f>
        <v>0</v>
      </c>
    </row>
    <row r="1310" spans="40:47">
      <c r="AN1310" s="15">
        <v>37</v>
      </c>
      <c r="AO1310" s="15">
        <v>1</v>
      </c>
      <c r="AP1310" s="15">
        <v>9</v>
      </c>
      <c r="AQ1310" s="17">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15">
        <f ca="1">COUNTIF(INDIRECT("H"&amp;(ROW()+12*(($AN1310-1)*3+$AO1310)-ROW())/12+5):INDIRECT("S"&amp;(ROW()+12*(($AN1310-1)*3+$AO1310)-ROW())/12+5),AQ1310)</f>
        <v>0</v>
      </c>
      <c r="AS1310" s="17">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15">
        <f ca="1">COUNTIF(INDIRECT("U"&amp;(ROW()+12*(($AN1310-1)*3+$AO1310)-ROW())/12+5):INDIRECT("AF"&amp;(ROW()+12*(($AN1310-1)*3+$AO1310)-ROW())/12+5),AS1310)</f>
        <v>0</v>
      </c>
      <c r="AU1310" s="15">
        <f ca="1">IF(AND(AQ1310+AS1310&gt;0,AR1310+AT1310&gt;0),COUNTIF(AU$6:AU1309,"&gt;0")+1,0)</f>
        <v>0</v>
      </c>
    </row>
    <row r="1311" spans="40:47">
      <c r="AN1311" s="15">
        <v>37</v>
      </c>
      <c r="AO1311" s="15">
        <v>1</v>
      </c>
      <c r="AP1311" s="15">
        <v>10</v>
      </c>
      <c r="AQ1311" s="17">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15">
        <f ca="1">COUNTIF(INDIRECT("H"&amp;(ROW()+12*(($AN1311-1)*3+$AO1311)-ROW())/12+5):INDIRECT("S"&amp;(ROW()+12*(($AN1311-1)*3+$AO1311)-ROW())/12+5),AQ1311)</f>
        <v>0</v>
      </c>
      <c r="AS1311" s="17">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15">
        <f ca="1">COUNTIF(INDIRECT("U"&amp;(ROW()+12*(($AN1311-1)*3+$AO1311)-ROW())/12+5):INDIRECT("AF"&amp;(ROW()+12*(($AN1311-1)*3+$AO1311)-ROW())/12+5),AS1311)</f>
        <v>0</v>
      </c>
      <c r="AU1311" s="15">
        <f ca="1">IF(AND(AQ1311+AS1311&gt;0,AR1311+AT1311&gt;0),COUNTIF(AU$6:AU1310,"&gt;0")+1,0)</f>
        <v>0</v>
      </c>
    </row>
    <row r="1312" spans="40:47">
      <c r="AN1312" s="15">
        <v>37</v>
      </c>
      <c r="AO1312" s="15">
        <v>1</v>
      </c>
      <c r="AP1312" s="15">
        <v>11</v>
      </c>
      <c r="AQ1312" s="17">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15">
        <f ca="1">COUNTIF(INDIRECT("H"&amp;(ROW()+12*(($AN1312-1)*3+$AO1312)-ROW())/12+5):INDIRECT("S"&amp;(ROW()+12*(($AN1312-1)*3+$AO1312)-ROW())/12+5),AQ1312)</f>
        <v>0</v>
      </c>
      <c r="AS1312" s="17">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15">
        <f ca="1">COUNTIF(INDIRECT("U"&amp;(ROW()+12*(($AN1312-1)*3+$AO1312)-ROW())/12+5):INDIRECT("AF"&amp;(ROW()+12*(($AN1312-1)*3+$AO1312)-ROW())/12+5),AS1312)</f>
        <v>0</v>
      </c>
      <c r="AU1312" s="15">
        <f ca="1">IF(AND(AQ1312+AS1312&gt;0,AR1312+AT1312&gt;0),COUNTIF(AU$6:AU1311,"&gt;0")+1,0)</f>
        <v>0</v>
      </c>
    </row>
    <row r="1313" spans="40:47">
      <c r="AN1313" s="15">
        <v>37</v>
      </c>
      <c r="AO1313" s="15">
        <v>1</v>
      </c>
      <c r="AP1313" s="15">
        <v>12</v>
      </c>
      <c r="AQ1313" s="17">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15">
        <f ca="1">COUNTIF(INDIRECT("H"&amp;(ROW()+12*(($AN1313-1)*3+$AO1313)-ROW())/12+5):INDIRECT("S"&amp;(ROW()+12*(($AN1313-1)*3+$AO1313)-ROW())/12+5),AQ1313)</f>
        <v>0</v>
      </c>
      <c r="AS1313" s="17">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15">
        <f ca="1">COUNTIF(INDIRECT("U"&amp;(ROW()+12*(($AN1313-1)*3+$AO1313)-ROW())/12+5):INDIRECT("AF"&amp;(ROW()+12*(($AN1313-1)*3+$AO1313)-ROW())/12+5),AS1313)</f>
        <v>0</v>
      </c>
      <c r="AU1313" s="15">
        <f ca="1">IF(AND(AQ1313+AS1313&gt;0,AR1313+AT1313&gt;0),COUNTIF(AU$6:AU1312,"&gt;0")+1,0)</f>
        <v>0</v>
      </c>
    </row>
    <row r="1314" spans="40:47">
      <c r="AN1314" s="15">
        <v>37</v>
      </c>
      <c r="AO1314" s="15">
        <v>2</v>
      </c>
      <c r="AP1314" s="15">
        <v>1</v>
      </c>
      <c r="AQ1314" s="17">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15">
        <f ca="1">COUNTIF(INDIRECT("H"&amp;(ROW()+12*(($AN1314-1)*3+$AO1314)-ROW())/12+5):INDIRECT("S"&amp;(ROW()+12*(($AN1314-1)*3+$AO1314)-ROW())/12+5),AQ1314)</f>
        <v>0</v>
      </c>
      <c r="AS1314" s="17">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15">
        <f ca="1">COUNTIF(INDIRECT("U"&amp;(ROW()+12*(($AN1314-1)*3+$AO1314)-ROW())/12+5):INDIRECT("AF"&amp;(ROW()+12*(($AN1314-1)*3+$AO1314)-ROW())/12+5),AS1314)</f>
        <v>0</v>
      </c>
      <c r="AU1314" s="15">
        <f ca="1">IF(AND(AQ1314+AS1314&gt;0,AR1314+AT1314&gt;0),COUNTIF(AU$6:AU1313,"&gt;0")+1,0)</f>
        <v>0</v>
      </c>
    </row>
    <row r="1315" spans="40:47">
      <c r="AN1315" s="15">
        <v>37</v>
      </c>
      <c r="AO1315" s="15">
        <v>2</v>
      </c>
      <c r="AP1315" s="15">
        <v>2</v>
      </c>
      <c r="AQ1315" s="17">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15">
        <f ca="1">COUNTIF(INDIRECT("H"&amp;(ROW()+12*(($AN1315-1)*3+$AO1315)-ROW())/12+5):INDIRECT("S"&amp;(ROW()+12*(($AN1315-1)*3+$AO1315)-ROW())/12+5),AQ1315)</f>
        <v>0</v>
      </c>
      <c r="AS1315" s="17">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15">
        <f ca="1">COUNTIF(INDIRECT("U"&amp;(ROW()+12*(($AN1315-1)*3+$AO1315)-ROW())/12+5):INDIRECT("AF"&amp;(ROW()+12*(($AN1315-1)*3+$AO1315)-ROW())/12+5),AS1315)</f>
        <v>0</v>
      </c>
      <c r="AU1315" s="15">
        <f ca="1">IF(AND(AQ1315+AS1315&gt;0,AR1315+AT1315&gt;0),COUNTIF(AU$6:AU1314,"&gt;0")+1,0)</f>
        <v>0</v>
      </c>
    </row>
    <row r="1316" spans="40:47">
      <c r="AN1316" s="15">
        <v>37</v>
      </c>
      <c r="AO1316" s="15">
        <v>2</v>
      </c>
      <c r="AP1316" s="15">
        <v>3</v>
      </c>
      <c r="AQ1316" s="17">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15">
        <f ca="1">COUNTIF(INDIRECT("H"&amp;(ROW()+12*(($AN1316-1)*3+$AO1316)-ROW())/12+5):INDIRECT("S"&amp;(ROW()+12*(($AN1316-1)*3+$AO1316)-ROW())/12+5),AQ1316)</f>
        <v>0</v>
      </c>
      <c r="AS1316" s="17">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15">
        <f ca="1">COUNTIF(INDIRECT("U"&amp;(ROW()+12*(($AN1316-1)*3+$AO1316)-ROW())/12+5):INDIRECT("AF"&amp;(ROW()+12*(($AN1316-1)*3+$AO1316)-ROW())/12+5),AS1316)</f>
        <v>0</v>
      </c>
      <c r="AU1316" s="15">
        <f ca="1">IF(AND(AQ1316+AS1316&gt;0,AR1316+AT1316&gt;0),COUNTIF(AU$6:AU1315,"&gt;0")+1,0)</f>
        <v>0</v>
      </c>
    </row>
    <row r="1317" spans="40:47">
      <c r="AN1317" s="15">
        <v>37</v>
      </c>
      <c r="AO1317" s="15">
        <v>2</v>
      </c>
      <c r="AP1317" s="15">
        <v>4</v>
      </c>
      <c r="AQ1317" s="17">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15">
        <f ca="1">COUNTIF(INDIRECT("H"&amp;(ROW()+12*(($AN1317-1)*3+$AO1317)-ROW())/12+5):INDIRECT("S"&amp;(ROW()+12*(($AN1317-1)*3+$AO1317)-ROW())/12+5),AQ1317)</f>
        <v>0</v>
      </c>
      <c r="AS1317" s="17">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15">
        <f ca="1">COUNTIF(INDIRECT("U"&amp;(ROW()+12*(($AN1317-1)*3+$AO1317)-ROW())/12+5):INDIRECT("AF"&amp;(ROW()+12*(($AN1317-1)*3+$AO1317)-ROW())/12+5),AS1317)</f>
        <v>0</v>
      </c>
      <c r="AU1317" s="15">
        <f ca="1">IF(AND(AQ1317+AS1317&gt;0,AR1317+AT1317&gt;0),COUNTIF(AU$6:AU1316,"&gt;0")+1,0)</f>
        <v>0</v>
      </c>
    </row>
    <row r="1318" spans="40:47">
      <c r="AN1318" s="15">
        <v>37</v>
      </c>
      <c r="AO1318" s="15">
        <v>2</v>
      </c>
      <c r="AP1318" s="15">
        <v>5</v>
      </c>
      <c r="AQ1318" s="17">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15">
        <f ca="1">COUNTIF(INDIRECT("H"&amp;(ROW()+12*(($AN1318-1)*3+$AO1318)-ROW())/12+5):INDIRECT("S"&amp;(ROW()+12*(($AN1318-1)*3+$AO1318)-ROW())/12+5),AQ1318)</f>
        <v>0</v>
      </c>
      <c r="AS1318" s="17">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15">
        <f ca="1">COUNTIF(INDIRECT("U"&amp;(ROW()+12*(($AN1318-1)*3+$AO1318)-ROW())/12+5):INDIRECT("AF"&amp;(ROW()+12*(($AN1318-1)*3+$AO1318)-ROW())/12+5),AS1318)</f>
        <v>0</v>
      </c>
      <c r="AU1318" s="15">
        <f ca="1">IF(AND(AQ1318+AS1318&gt;0,AR1318+AT1318&gt;0),COUNTIF(AU$6:AU1317,"&gt;0")+1,0)</f>
        <v>0</v>
      </c>
    </row>
    <row r="1319" spans="40:47">
      <c r="AN1319" s="15">
        <v>37</v>
      </c>
      <c r="AO1319" s="15">
        <v>2</v>
      </c>
      <c r="AP1319" s="15">
        <v>6</v>
      </c>
      <c r="AQ1319" s="17">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15">
        <f ca="1">COUNTIF(INDIRECT("H"&amp;(ROW()+12*(($AN1319-1)*3+$AO1319)-ROW())/12+5):INDIRECT("S"&amp;(ROW()+12*(($AN1319-1)*3+$AO1319)-ROW())/12+5),AQ1319)</f>
        <v>0</v>
      </c>
      <c r="AS1319" s="17">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15">
        <f ca="1">COUNTIF(INDIRECT("U"&amp;(ROW()+12*(($AN1319-1)*3+$AO1319)-ROW())/12+5):INDIRECT("AF"&amp;(ROW()+12*(($AN1319-1)*3+$AO1319)-ROW())/12+5),AS1319)</f>
        <v>0</v>
      </c>
      <c r="AU1319" s="15">
        <f ca="1">IF(AND(AQ1319+AS1319&gt;0,AR1319+AT1319&gt;0),COUNTIF(AU$6:AU1318,"&gt;0")+1,0)</f>
        <v>0</v>
      </c>
    </row>
    <row r="1320" spans="40:47">
      <c r="AN1320" s="15">
        <v>37</v>
      </c>
      <c r="AO1320" s="15">
        <v>2</v>
      </c>
      <c r="AP1320" s="15">
        <v>7</v>
      </c>
      <c r="AQ1320" s="17">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15">
        <f ca="1">COUNTIF(INDIRECT("H"&amp;(ROW()+12*(($AN1320-1)*3+$AO1320)-ROW())/12+5):INDIRECT("S"&amp;(ROW()+12*(($AN1320-1)*3+$AO1320)-ROW())/12+5),AQ1320)</f>
        <v>0</v>
      </c>
      <c r="AS1320" s="17">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15">
        <f ca="1">COUNTIF(INDIRECT("U"&amp;(ROW()+12*(($AN1320-1)*3+$AO1320)-ROW())/12+5):INDIRECT("AF"&amp;(ROW()+12*(($AN1320-1)*3+$AO1320)-ROW())/12+5),AS1320)</f>
        <v>0</v>
      </c>
      <c r="AU1320" s="15">
        <f ca="1">IF(AND(AQ1320+AS1320&gt;0,AR1320+AT1320&gt;0),COUNTIF(AU$6:AU1319,"&gt;0")+1,0)</f>
        <v>0</v>
      </c>
    </row>
    <row r="1321" spans="40:47">
      <c r="AN1321" s="15">
        <v>37</v>
      </c>
      <c r="AO1321" s="15">
        <v>2</v>
      </c>
      <c r="AP1321" s="15">
        <v>8</v>
      </c>
      <c r="AQ1321" s="17">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15">
        <f ca="1">COUNTIF(INDIRECT("H"&amp;(ROW()+12*(($AN1321-1)*3+$AO1321)-ROW())/12+5):INDIRECT("S"&amp;(ROW()+12*(($AN1321-1)*3+$AO1321)-ROW())/12+5),AQ1321)</f>
        <v>0</v>
      </c>
      <c r="AS1321" s="17">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15">
        <f ca="1">COUNTIF(INDIRECT("U"&amp;(ROW()+12*(($AN1321-1)*3+$AO1321)-ROW())/12+5):INDIRECT("AF"&amp;(ROW()+12*(($AN1321-1)*3+$AO1321)-ROW())/12+5),AS1321)</f>
        <v>0</v>
      </c>
      <c r="AU1321" s="15">
        <f ca="1">IF(AND(AQ1321+AS1321&gt;0,AR1321+AT1321&gt;0),COUNTIF(AU$6:AU1320,"&gt;0")+1,0)</f>
        <v>0</v>
      </c>
    </row>
    <row r="1322" spans="40:47">
      <c r="AN1322" s="15">
        <v>37</v>
      </c>
      <c r="AO1322" s="15">
        <v>2</v>
      </c>
      <c r="AP1322" s="15">
        <v>9</v>
      </c>
      <c r="AQ1322" s="17">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15">
        <f ca="1">COUNTIF(INDIRECT("H"&amp;(ROW()+12*(($AN1322-1)*3+$AO1322)-ROW())/12+5):INDIRECT("S"&amp;(ROW()+12*(($AN1322-1)*3+$AO1322)-ROW())/12+5),AQ1322)</f>
        <v>0</v>
      </c>
      <c r="AS1322" s="17">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15">
        <f ca="1">COUNTIF(INDIRECT("U"&amp;(ROW()+12*(($AN1322-1)*3+$AO1322)-ROW())/12+5):INDIRECT("AF"&amp;(ROW()+12*(($AN1322-1)*3+$AO1322)-ROW())/12+5),AS1322)</f>
        <v>0</v>
      </c>
      <c r="AU1322" s="15">
        <f ca="1">IF(AND(AQ1322+AS1322&gt;0,AR1322+AT1322&gt;0),COUNTIF(AU$6:AU1321,"&gt;0")+1,0)</f>
        <v>0</v>
      </c>
    </row>
    <row r="1323" spans="40:47">
      <c r="AN1323" s="15">
        <v>37</v>
      </c>
      <c r="AO1323" s="15">
        <v>2</v>
      </c>
      <c r="AP1323" s="15">
        <v>10</v>
      </c>
      <c r="AQ1323" s="17">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15">
        <f ca="1">COUNTIF(INDIRECT("H"&amp;(ROW()+12*(($AN1323-1)*3+$AO1323)-ROW())/12+5):INDIRECT("S"&amp;(ROW()+12*(($AN1323-1)*3+$AO1323)-ROW())/12+5),AQ1323)</f>
        <v>0</v>
      </c>
      <c r="AS1323" s="17">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15">
        <f ca="1">COUNTIF(INDIRECT("U"&amp;(ROW()+12*(($AN1323-1)*3+$AO1323)-ROW())/12+5):INDIRECT("AF"&amp;(ROW()+12*(($AN1323-1)*3+$AO1323)-ROW())/12+5),AS1323)</f>
        <v>0</v>
      </c>
      <c r="AU1323" s="15">
        <f ca="1">IF(AND(AQ1323+AS1323&gt;0,AR1323+AT1323&gt;0),COUNTIF(AU$6:AU1322,"&gt;0")+1,0)</f>
        <v>0</v>
      </c>
    </row>
    <row r="1324" spans="40:47">
      <c r="AN1324" s="15">
        <v>37</v>
      </c>
      <c r="AO1324" s="15">
        <v>2</v>
      </c>
      <c r="AP1324" s="15">
        <v>11</v>
      </c>
      <c r="AQ1324" s="17">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15">
        <f ca="1">COUNTIF(INDIRECT("H"&amp;(ROW()+12*(($AN1324-1)*3+$AO1324)-ROW())/12+5):INDIRECT("S"&amp;(ROW()+12*(($AN1324-1)*3+$AO1324)-ROW())/12+5),AQ1324)</f>
        <v>0</v>
      </c>
      <c r="AS1324" s="17">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15">
        <f ca="1">COUNTIF(INDIRECT("U"&amp;(ROW()+12*(($AN1324-1)*3+$AO1324)-ROW())/12+5):INDIRECT("AF"&amp;(ROW()+12*(($AN1324-1)*3+$AO1324)-ROW())/12+5),AS1324)</f>
        <v>0</v>
      </c>
      <c r="AU1324" s="15">
        <f ca="1">IF(AND(AQ1324+AS1324&gt;0,AR1324+AT1324&gt;0),COUNTIF(AU$6:AU1323,"&gt;0")+1,0)</f>
        <v>0</v>
      </c>
    </row>
    <row r="1325" spans="40:47">
      <c r="AN1325" s="15">
        <v>37</v>
      </c>
      <c r="AO1325" s="15">
        <v>2</v>
      </c>
      <c r="AP1325" s="15">
        <v>12</v>
      </c>
      <c r="AQ1325" s="17">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15">
        <f ca="1">COUNTIF(INDIRECT("H"&amp;(ROW()+12*(($AN1325-1)*3+$AO1325)-ROW())/12+5):INDIRECT("S"&amp;(ROW()+12*(($AN1325-1)*3+$AO1325)-ROW())/12+5),AQ1325)</f>
        <v>0</v>
      </c>
      <c r="AS1325" s="17">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15">
        <f ca="1">COUNTIF(INDIRECT("U"&amp;(ROW()+12*(($AN1325-1)*3+$AO1325)-ROW())/12+5):INDIRECT("AF"&amp;(ROW()+12*(($AN1325-1)*3+$AO1325)-ROW())/12+5),AS1325)</f>
        <v>0</v>
      </c>
      <c r="AU1325" s="15">
        <f ca="1">IF(AND(AQ1325+AS1325&gt;0,AR1325+AT1325&gt;0),COUNTIF(AU$6:AU1324,"&gt;0")+1,0)</f>
        <v>0</v>
      </c>
    </row>
    <row r="1326" spans="40:47">
      <c r="AN1326" s="15">
        <v>37</v>
      </c>
      <c r="AO1326" s="15">
        <v>3</v>
      </c>
      <c r="AP1326" s="15">
        <v>1</v>
      </c>
      <c r="AQ1326" s="17">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15">
        <f ca="1">COUNTIF(INDIRECT("H"&amp;(ROW()+12*(($AN1326-1)*3+$AO1326)-ROW())/12+5):INDIRECT("S"&amp;(ROW()+12*(($AN1326-1)*3+$AO1326)-ROW())/12+5),AQ1326)</f>
        <v>0</v>
      </c>
      <c r="AS1326" s="17">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15">
        <f ca="1">COUNTIF(INDIRECT("U"&amp;(ROW()+12*(($AN1326-1)*3+$AO1326)-ROW())/12+5):INDIRECT("AF"&amp;(ROW()+12*(($AN1326-1)*3+$AO1326)-ROW())/12+5),AS1326)</f>
        <v>0</v>
      </c>
      <c r="AU1326" s="15">
        <f ca="1">IF(AND(AQ1326+AS1326&gt;0,AR1326+AT1326&gt;0),COUNTIF(AU$6:AU1325,"&gt;0")+1,0)</f>
        <v>0</v>
      </c>
    </row>
    <row r="1327" spans="40:47">
      <c r="AN1327" s="15">
        <v>37</v>
      </c>
      <c r="AO1327" s="15">
        <v>3</v>
      </c>
      <c r="AP1327" s="15">
        <v>2</v>
      </c>
      <c r="AQ1327" s="17">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15">
        <f ca="1">COUNTIF(INDIRECT("H"&amp;(ROW()+12*(($AN1327-1)*3+$AO1327)-ROW())/12+5):INDIRECT("S"&amp;(ROW()+12*(($AN1327-1)*3+$AO1327)-ROW())/12+5),AQ1327)</f>
        <v>0</v>
      </c>
      <c r="AS1327" s="17">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15">
        <f ca="1">COUNTIF(INDIRECT("U"&amp;(ROW()+12*(($AN1327-1)*3+$AO1327)-ROW())/12+5):INDIRECT("AF"&amp;(ROW()+12*(($AN1327-1)*3+$AO1327)-ROW())/12+5),AS1327)</f>
        <v>0</v>
      </c>
      <c r="AU1327" s="15">
        <f ca="1">IF(AND(AQ1327+AS1327&gt;0,AR1327+AT1327&gt;0),COUNTIF(AU$6:AU1326,"&gt;0")+1,0)</f>
        <v>0</v>
      </c>
    </row>
    <row r="1328" spans="40:47">
      <c r="AN1328" s="15">
        <v>37</v>
      </c>
      <c r="AO1328" s="15">
        <v>3</v>
      </c>
      <c r="AP1328" s="15">
        <v>3</v>
      </c>
      <c r="AQ1328" s="17">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15">
        <f ca="1">COUNTIF(INDIRECT("H"&amp;(ROW()+12*(($AN1328-1)*3+$AO1328)-ROW())/12+5):INDIRECT("S"&amp;(ROW()+12*(($AN1328-1)*3+$AO1328)-ROW())/12+5),AQ1328)</f>
        <v>0</v>
      </c>
      <c r="AS1328" s="17">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15">
        <f ca="1">COUNTIF(INDIRECT("U"&amp;(ROW()+12*(($AN1328-1)*3+$AO1328)-ROW())/12+5):INDIRECT("AF"&amp;(ROW()+12*(($AN1328-1)*3+$AO1328)-ROW())/12+5),AS1328)</f>
        <v>0</v>
      </c>
      <c r="AU1328" s="15">
        <f ca="1">IF(AND(AQ1328+AS1328&gt;0,AR1328+AT1328&gt;0),COUNTIF(AU$6:AU1327,"&gt;0")+1,0)</f>
        <v>0</v>
      </c>
    </row>
    <row r="1329" spans="40:47">
      <c r="AN1329" s="15">
        <v>37</v>
      </c>
      <c r="AO1329" s="15">
        <v>3</v>
      </c>
      <c r="AP1329" s="15">
        <v>4</v>
      </c>
      <c r="AQ1329" s="17">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15">
        <f ca="1">COUNTIF(INDIRECT("H"&amp;(ROW()+12*(($AN1329-1)*3+$AO1329)-ROW())/12+5):INDIRECT("S"&amp;(ROW()+12*(($AN1329-1)*3+$AO1329)-ROW())/12+5),AQ1329)</f>
        <v>0</v>
      </c>
      <c r="AS1329" s="17">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15">
        <f ca="1">COUNTIF(INDIRECT("U"&amp;(ROW()+12*(($AN1329-1)*3+$AO1329)-ROW())/12+5):INDIRECT("AF"&amp;(ROW()+12*(($AN1329-1)*3+$AO1329)-ROW())/12+5),AS1329)</f>
        <v>0</v>
      </c>
      <c r="AU1329" s="15">
        <f ca="1">IF(AND(AQ1329+AS1329&gt;0,AR1329+AT1329&gt;0),COUNTIF(AU$6:AU1328,"&gt;0")+1,0)</f>
        <v>0</v>
      </c>
    </row>
    <row r="1330" spans="40:47">
      <c r="AN1330" s="15">
        <v>37</v>
      </c>
      <c r="AO1330" s="15">
        <v>3</v>
      </c>
      <c r="AP1330" s="15">
        <v>5</v>
      </c>
      <c r="AQ1330" s="17">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15">
        <f ca="1">COUNTIF(INDIRECT("H"&amp;(ROW()+12*(($AN1330-1)*3+$AO1330)-ROW())/12+5):INDIRECT("S"&amp;(ROW()+12*(($AN1330-1)*3+$AO1330)-ROW())/12+5),AQ1330)</f>
        <v>0</v>
      </c>
      <c r="AS1330" s="17">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15">
        <f ca="1">COUNTIF(INDIRECT("U"&amp;(ROW()+12*(($AN1330-1)*3+$AO1330)-ROW())/12+5):INDIRECT("AF"&amp;(ROW()+12*(($AN1330-1)*3+$AO1330)-ROW())/12+5),AS1330)</f>
        <v>0</v>
      </c>
      <c r="AU1330" s="15">
        <f ca="1">IF(AND(AQ1330+AS1330&gt;0,AR1330+AT1330&gt;0),COUNTIF(AU$6:AU1329,"&gt;0")+1,0)</f>
        <v>0</v>
      </c>
    </row>
    <row r="1331" spans="40:47">
      <c r="AN1331" s="15">
        <v>37</v>
      </c>
      <c r="AO1331" s="15">
        <v>3</v>
      </c>
      <c r="AP1331" s="15">
        <v>6</v>
      </c>
      <c r="AQ1331" s="17">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15">
        <f ca="1">COUNTIF(INDIRECT("H"&amp;(ROW()+12*(($AN1331-1)*3+$AO1331)-ROW())/12+5):INDIRECT("S"&amp;(ROW()+12*(($AN1331-1)*3+$AO1331)-ROW())/12+5),AQ1331)</f>
        <v>0</v>
      </c>
      <c r="AS1331" s="17">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15">
        <f ca="1">COUNTIF(INDIRECT("U"&amp;(ROW()+12*(($AN1331-1)*3+$AO1331)-ROW())/12+5):INDIRECT("AF"&amp;(ROW()+12*(($AN1331-1)*3+$AO1331)-ROW())/12+5),AS1331)</f>
        <v>0</v>
      </c>
      <c r="AU1331" s="15">
        <f ca="1">IF(AND(AQ1331+AS1331&gt;0,AR1331+AT1331&gt;0),COUNTIF(AU$6:AU1330,"&gt;0")+1,0)</f>
        <v>0</v>
      </c>
    </row>
    <row r="1332" spans="40:47">
      <c r="AN1332" s="15">
        <v>37</v>
      </c>
      <c r="AO1332" s="15">
        <v>3</v>
      </c>
      <c r="AP1332" s="15">
        <v>7</v>
      </c>
      <c r="AQ1332" s="17">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15">
        <f ca="1">COUNTIF(INDIRECT("H"&amp;(ROW()+12*(($AN1332-1)*3+$AO1332)-ROW())/12+5):INDIRECT("S"&amp;(ROW()+12*(($AN1332-1)*3+$AO1332)-ROW())/12+5),AQ1332)</f>
        <v>0</v>
      </c>
      <c r="AS1332" s="17">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15">
        <f ca="1">COUNTIF(INDIRECT("U"&amp;(ROW()+12*(($AN1332-1)*3+$AO1332)-ROW())/12+5):INDIRECT("AF"&amp;(ROW()+12*(($AN1332-1)*3+$AO1332)-ROW())/12+5),AS1332)</f>
        <v>0</v>
      </c>
      <c r="AU1332" s="15">
        <f ca="1">IF(AND(AQ1332+AS1332&gt;0,AR1332+AT1332&gt;0),COUNTIF(AU$6:AU1331,"&gt;0")+1,0)</f>
        <v>0</v>
      </c>
    </row>
    <row r="1333" spans="40:47">
      <c r="AN1333" s="15">
        <v>37</v>
      </c>
      <c r="AO1333" s="15">
        <v>3</v>
      </c>
      <c r="AP1333" s="15">
        <v>8</v>
      </c>
      <c r="AQ1333" s="17">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15">
        <f ca="1">COUNTIF(INDIRECT("H"&amp;(ROW()+12*(($AN1333-1)*3+$AO1333)-ROW())/12+5):INDIRECT("S"&amp;(ROW()+12*(($AN1333-1)*3+$AO1333)-ROW())/12+5),AQ1333)</f>
        <v>0</v>
      </c>
      <c r="AS1333" s="17">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15">
        <f ca="1">COUNTIF(INDIRECT("U"&amp;(ROW()+12*(($AN1333-1)*3+$AO1333)-ROW())/12+5):INDIRECT("AF"&amp;(ROW()+12*(($AN1333-1)*3+$AO1333)-ROW())/12+5),AS1333)</f>
        <v>0</v>
      </c>
      <c r="AU1333" s="15">
        <f ca="1">IF(AND(AQ1333+AS1333&gt;0,AR1333+AT1333&gt;0),COUNTIF(AU$6:AU1332,"&gt;0")+1,0)</f>
        <v>0</v>
      </c>
    </row>
    <row r="1334" spans="40:47">
      <c r="AN1334" s="15">
        <v>37</v>
      </c>
      <c r="AO1334" s="15">
        <v>3</v>
      </c>
      <c r="AP1334" s="15">
        <v>9</v>
      </c>
      <c r="AQ1334" s="17">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15">
        <f ca="1">COUNTIF(INDIRECT("H"&amp;(ROW()+12*(($AN1334-1)*3+$AO1334)-ROW())/12+5):INDIRECT("S"&amp;(ROW()+12*(($AN1334-1)*3+$AO1334)-ROW())/12+5),AQ1334)</f>
        <v>0</v>
      </c>
      <c r="AS1334" s="17">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15">
        <f ca="1">COUNTIF(INDIRECT("U"&amp;(ROW()+12*(($AN1334-1)*3+$AO1334)-ROW())/12+5):INDIRECT("AF"&amp;(ROW()+12*(($AN1334-1)*3+$AO1334)-ROW())/12+5),AS1334)</f>
        <v>0</v>
      </c>
      <c r="AU1334" s="15">
        <f ca="1">IF(AND(AQ1334+AS1334&gt;0,AR1334+AT1334&gt;0),COUNTIF(AU$6:AU1333,"&gt;0")+1,0)</f>
        <v>0</v>
      </c>
    </row>
    <row r="1335" spans="40:47">
      <c r="AN1335" s="15">
        <v>37</v>
      </c>
      <c r="AO1335" s="15">
        <v>3</v>
      </c>
      <c r="AP1335" s="15">
        <v>10</v>
      </c>
      <c r="AQ1335" s="17">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15">
        <f ca="1">COUNTIF(INDIRECT("H"&amp;(ROW()+12*(($AN1335-1)*3+$AO1335)-ROW())/12+5):INDIRECT("S"&amp;(ROW()+12*(($AN1335-1)*3+$AO1335)-ROW())/12+5),AQ1335)</f>
        <v>0</v>
      </c>
      <c r="AS1335" s="17">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15">
        <f ca="1">COUNTIF(INDIRECT("U"&amp;(ROW()+12*(($AN1335-1)*3+$AO1335)-ROW())/12+5):INDIRECT("AF"&amp;(ROW()+12*(($AN1335-1)*3+$AO1335)-ROW())/12+5),AS1335)</f>
        <v>0</v>
      </c>
      <c r="AU1335" s="15">
        <f ca="1">IF(AND(AQ1335+AS1335&gt;0,AR1335+AT1335&gt;0),COUNTIF(AU$6:AU1334,"&gt;0")+1,0)</f>
        <v>0</v>
      </c>
    </row>
    <row r="1336" spans="40:47">
      <c r="AN1336" s="15">
        <v>37</v>
      </c>
      <c r="AO1336" s="15">
        <v>3</v>
      </c>
      <c r="AP1336" s="15">
        <v>11</v>
      </c>
      <c r="AQ1336" s="17">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15">
        <f ca="1">COUNTIF(INDIRECT("H"&amp;(ROW()+12*(($AN1336-1)*3+$AO1336)-ROW())/12+5):INDIRECT("S"&amp;(ROW()+12*(($AN1336-1)*3+$AO1336)-ROW())/12+5),AQ1336)</f>
        <v>0</v>
      </c>
      <c r="AS1336" s="17">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15">
        <f ca="1">COUNTIF(INDIRECT("U"&amp;(ROW()+12*(($AN1336-1)*3+$AO1336)-ROW())/12+5):INDIRECT("AF"&amp;(ROW()+12*(($AN1336-1)*3+$AO1336)-ROW())/12+5),AS1336)</f>
        <v>0</v>
      </c>
      <c r="AU1336" s="15">
        <f ca="1">IF(AND(AQ1336+AS1336&gt;0,AR1336+AT1336&gt;0),COUNTIF(AU$6:AU1335,"&gt;0")+1,0)</f>
        <v>0</v>
      </c>
    </row>
    <row r="1337" spans="40:47">
      <c r="AN1337" s="306">
        <v>37</v>
      </c>
      <c r="AO1337" s="306">
        <v>3</v>
      </c>
      <c r="AP1337" s="306">
        <v>12</v>
      </c>
      <c r="AQ1337" s="313">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306">
        <f ca="1">COUNTIF(INDIRECT("H"&amp;(ROW()+12*(($AN1337-1)*3+$AO1337)-ROW())/12+5):INDIRECT("S"&amp;(ROW()+12*(($AN1337-1)*3+$AO1337)-ROW())/12+5),AQ1337)</f>
        <v>0</v>
      </c>
      <c r="AS1337" s="313">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306">
        <f ca="1">COUNTIF(INDIRECT("U"&amp;(ROW()+12*(($AN1337-1)*3+$AO1337)-ROW())/12+5):INDIRECT("AF"&amp;(ROW()+12*(($AN1337-1)*3+$AO1337)-ROW())/12+5),AS1337)</f>
        <v>0</v>
      </c>
      <c r="AU1337" s="15">
        <f ca="1">IF(AND(AQ1337+AS1337&gt;0,AR1337+AT1337&gt;0),COUNTIF(AU$6:AU1336,"&gt;0")+1,0)</f>
        <v>0</v>
      </c>
    </row>
    <row r="1338" spans="40:47">
      <c r="AN1338" s="15">
        <v>38</v>
      </c>
      <c r="AO1338" s="15">
        <v>1</v>
      </c>
      <c r="AP1338" s="15">
        <v>1</v>
      </c>
      <c r="AQ1338" s="17">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15">
        <f ca="1">COUNTIF(INDIRECT("H"&amp;(ROW()+12*(($AN1338-1)*3+$AO1338)-ROW())/12+5):INDIRECT("S"&amp;(ROW()+12*(($AN1338-1)*3+$AO1338)-ROW())/12+5),AQ1338)</f>
        <v>0</v>
      </c>
      <c r="AS1338" s="17">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15">
        <f ca="1">COUNTIF(INDIRECT("U"&amp;(ROW()+12*(($AN1338-1)*3+$AO1338)-ROW())/12+5):INDIRECT("AF"&amp;(ROW()+12*(($AN1338-1)*3+$AO1338)-ROW())/12+5),AS1338)</f>
        <v>0</v>
      </c>
      <c r="AU1338" s="15">
        <f ca="1">IF(AND(AQ1338+AS1338&gt;0,AR1338+AT1338&gt;0),COUNTIF(AU$6:AU1337,"&gt;0")+1,0)</f>
        <v>0</v>
      </c>
    </row>
    <row r="1339" spans="40:47">
      <c r="AN1339" s="15">
        <v>38</v>
      </c>
      <c r="AO1339" s="15">
        <v>1</v>
      </c>
      <c r="AP1339" s="15">
        <v>2</v>
      </c>
      <c r="AQ1339" s="17">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15">
        <f ca="1">COUNTIF(INDIRECT("H"&amp;(ROW()+12*(($AN1339-1)*3+$AO1339)-ROW())/12+5):INDIRECT("S"&amp;(ROW()+12*(($AN1339-1)*3+$AO1339)-ROW())/12+5),AQ1339)</f>
        <v>0</v>
      </c>
      <c r="AS1339" s="17">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15">
        <f ca="1">COUNTIF(INDIRECT("U"&amp;(ROW()+12*(($AN1339-1)*3+$AO1339)-ROW())/12+5):INDIRECT("AF"&amp;(ROW()+12*(($AN1339-1)*3+$AO1339)-ROW())/12+5),AS1339)</f>
        <v>0</v>
      </c>
      <c r="AU1339" s="15">
        <f ca="1">IF(AND(AQ1339+AS1339&gt;0,AR1339+AT1339&gt;0),COUNTIF(AU$6:AU1338,"&gt;0")+1,0)</f>
        <v>0</v>
      </c>
    </row>
    <row r="1340" spans="40:47">
      <c r="AN1340" s="15">
        <v>38</v>
      </c>
      <c r="AO1340" s="15">
        <v>1</v>
      </c>
      <c r="AP1340" s="15">
        <v>3</v>
      </c>
      <c r="AQ1340" s="17">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15">
        <f ca="1">COUNTIF(INDIRECT("H"&amp;(ROW()+12*(($AN1340-1)*3+$AO1340)-ROW())/12+5):INDIRECT("S"&amp;(ROW()+12*(($AN1340-1)*3+$AO1340)-ROW())/12+5),AQ1340)</f>
        <v>0</v>
      </c>
      <c r="AS1340" s="17">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15">
        <f ca="1">COUNTIF(INDIRECT("U"&amp;(ROW()+12*(($AN1340-1)*3+$AO1340)-ROW())/12+5):INDIRECT("AF"&amp;(ROW()+12*(($AN1340-1)*3+$AO1340)-ROW())/12+5),AS1340)</f>
        <v>0</v>
      </c>
      <c r="AU1340" s="15">
        <f ca="1">IF(AND(AQ1340+AS1340&gt;0,AR1340+AT1340&gt;0),COUNTIF(AU$6:AU1339,"&gt;0")+1,0)</f>
        <v>0</v>
      </c>
    </row>
    <row r="1341" spans="40:47">
      <c r="AN1341" s="15">
        <v>38</v>
      </c>
      <c r="AO1341" s="15">
        <v>1</v>
      </c>
      <c r="AP1341" s="15">
        <v>4</v>
      </c>
      <c r="AQ1341" s="17">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15">
        <f ca="1">COUNTIF(INDIRECT("H"&amp;(ROW()+12*(($AN1341-1)*3+$AO1341)-ROW())/12+5):INDIRECT("S"&amp;(ROW()+12*(($AN1341-1)*3+$AO1341)-ROW())/12+5),AQ1341)</f>
        <v>0</v>
      </c>
      <c r="AS1341" s="17">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15">
        <f ca="1">COUNTIF(INDIRECT("U"&amp;(ROW()+12*(($AN1341-1)*3+$AO1341)-ROW())/12+5):INDIRECT("AF"&amp;(ROW()+12*(($AN1341-1)*3+$AO1341)-ROW())/12+5),AS1341)</f>
        <v>0</v>
      </c>
      <c r="AU1341" s="15">
        <f ca="1">IF(AND(AQ1341+AS1341&gt;0,AR1341+AT1341&gt;0),COUNTIF(AU$6:AU1340,"&gt;0")+1,0)</f>
        <v>0</v>
      </c>
    </row>
    <row r="1342" spans="40:47">
      <c r="AN1342" s="15">
        <v>38</v>
      </c>
      <c r="AO1342" s="15">
        <v>1</v>
      </c>
      <c r="AP1342" s="15">
        <v>5</v>
      </c>
      <c r="AQ1342" s="17">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15">
        <f ca="1">COUNTIF(INDIRECT("H"&amp;(ROW()+12*(($AN1342-1)*3+$AO1342)-ROW())/12+5):INDIRECT("S"&amp;(ROW()+12*(($AN1342-1)*3+$AO1342)-ROW())/12+5),AQ1342)</f>
        <v>0</v>
      </c>
      <c r="AS1342" s="17">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15">
        <f ca="1">COUNTIF(INDIRECT("U"&amp;(ROW()+12*(($AN1342-1)*3+$AO1342)-ROW())/12+5):INDIRECT("AF"&amp;(ROW()+12*(($AN1342-1)*3+$AO1342)-ROW())/12+5),AS1342)</f>
        <v>0</v>
      </c>
      <c r="AU1342" s="15">
        <f ca="1">IF(AND(AQ1342+AS1342&gt;0,AR1342+AT1342&gt;0),COUNTIF(AU$6:AU1341,"&gt;0")+1,0)</f>
        <v>0</v>
      </c>
    </row>
    <row r="1343" spans="40:47">
      <c r="AN1343" s="15">
        <v>38</v>
      </c>
      <c r="AO1343" s="15">
        <v>1</v>
      </c>
      <c r="AP1343" s="15">
        <v>6</v>
      </c>
      <c r="AQ1343" s="17">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15">
        <f ca="1">COUNTIF(INDIRECT("H"&amp;(ROW()+12*(($AN1343-1)*3+$AO1343)-ROW())/12+5):INDIRECT("S"&amp;(ROW()+12*(($AN1343-1)*3+$AO1343)-ROW())/12+5),AQ1343)</f>
        <v>0</v>
      </c>
      <c r="AS1343" s="17">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15">
        <f ca="1">COUNTIF(INDIRECT("U"&amp;(ROW()+12*(($AN1343-1)*3+$AO1343)-ROW())/12+5):INDIRECT("AF"&amp;(ROW()+12*(($AN1343-1)*3+$AO1343)-ROW())/12+5),AS1343)</f>
        <v>0</v>
      </c>
      <c r="AU1343" s="15">
        <f ca="1">IF(AND(AQ1343+AS1343&gt;0,AR1343+AT1343&gt;0),COUNTIF(AU$6:AU1342,"&gt;0")+1,0)</f>
        <v>0</v>
      </c>
    </row>
    <row r="1344" spans="40:47">
      <c r="AN1344" s="15">
        <v>38</v>
      </c>
      <c r="AO1344" s="15">
        <v>1</v>
      </c>
      <c r="AP1344" s="15">
        <v>7</v>
      </c>
      <c r="AQ1344" s="17">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15">
        <f ca="1">COUNTIF(INDIRECT("H"&amp;(ROW()+12*(($AN1344-1)*3+$AO1344)-ROW())/12+5):INDIRECT("S"&amp;(ROW()+12*(($AN1344-1)*3+$AO1344)-ROW())/12+5),AQ1344)</f>
        <v>0</v>
      </c>
      <c r="AS1344" s="17">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15">
        <f ca="1">COUNTIF(INDIRECT("U"&amp;(ROW()+12*(($AN1344-1)*3+$AO1344)-ROW())/12+5):INDIRECT("AF"&amp;(ROW()+12*(($AN1344-1)*3+$AO1344)-ROW())/12+5),AS1344)</f>
        <v>0</v>
      </c>
      <c r="AU1344" s="15">
        <f ca="1">IF(AND(AQ1344+AS1344&gt;0,AR1344+AT1344&gt;0),COUNTIF(AU$6:AU1343,"&gt;0")+1,0)</f>
        <v>0</v>
      </c>
    </row>
    <row r="1345" spans="40:47">
      <c r="AN1345" s="15">
        <v>38</v>
      </c>
      <c r="AO1345" s="15">
        <v>1</v>
      </c>
      <c r="AP1345" s="15">
        <v>8</v>
      </c>
      <c r="AQ1345" s="17">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15">
        <f ca="1">COUNTIF(INDIRECT("H"&amp;(ROW()+12*(($AN1345-1)*3+$AO1345)-ROW())/12+5):INDIRECT("S"&amp;(ROW()+12*(($AN1345-1)*3+$AO1345)-ROW())/12+5),AQ1345)</f>
        <v>0</v>
      </c>
      <c r="AS1345" s="17">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15">
        <f ca="1">COUNTIF(INDIRECT("U"&amp;(ROW()+12*(($AN1345-1)*3+$AO1345)-ROW())/12+5):INDIRECT("AF"&amp;(ROW()+12*(($AN1345-1)*3+$AO1345)-ROW())/12+5),AS1345)</f>
        <v>0</v>
      </c>
      <c r="AU1345" s="15">
        <f ca="1">IF(AND(AQ1345+AS1345&gt;0,AR1345+AT1345&gt;0),COUNTIF(AU$6:AU1344,"&gt;0")+1,0)</f>
        <v>0</v>
      </c>
    </row>
    <row r="1346" spans="40:47">
      <c r="AN1346" s="15">
        <v>38</v>
      </c>
      <c r="AO1346" s="15">
        <v>1</v>
      </c>
      <c r="AP1346" s="15">
        <v>9</v>
      </c>
      <c r="AQ1346" s="17">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15">
        <f ca="1">COUNTIF(INDIRECT("H"&amp;(ROW()+12*(($AN1346-1)*3+$AO1346)-ROW())/12+5):INDIRECT("S"&amp;(ROW()+12*(($AN1346-1)*3+$AO1346)-ROW())/12+5),AQ1346)</f>
        <v>0</v>
      </c>
      <c r="AS1346" s="17">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15">
        <f ca="1">COUNTIF(INDIRECT("U"&amp;(ROW()+12*(($AN1346-1)*3+$AO1346)-ROW())/12+5):INDIRECT("AF"&amp;(ROW()+12*(($AN1346-1)*3+$AO1346)-ROW())/12+5),AS1346)</f>
        <v>0</v>
      </c>
      <c r="AU1346" s="15">
        <f ca="1">IF(AND(AQ1346+AS1346&gt;0,AR1346+AT1346&gt;0),COUNTIF(AU$6:AU1345,"&gt;0")+1,0)</f>
        <v>0</v>
      </c>
    </row>
    <row r="1347" spans="40:47">
      <c r="AN1347" s="15">
        <v>38</v>
      </c>
      <c r="AO1347" s="15">
        <v>1</v>
      </c>
      <c r="AP1347" s="15">
        <v>10</v>
      </c>
      <c r="AQ1347" s="17">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15">
        <f ca="1">COUNTIF(INDIRECT("H"&amp;(ROW()+12*(($AN1347-1)*3+$AO1347)-ROW())/12+5):INDIRECT("S"&amp;(ROW()+12*(($AN1347-1)*3+$AO1347)-ROW())/12+5),AQ1347)</f>
        <v>0</v>
      </c>
      <c r="AS1347" s="17">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15">
        <f ca="1">COUNTIF(INDIRECT("U"&amp;(ROW()+12*(($AN1347-1)*3+$AO1347)-ROW())/12+5):INDIRECT("AF"&amp;(ROW()+12*(($AN1347-1)*3+$AO1347)-ROW())/12+5),AS1347)</f>
        <v>0</v>
      </c>
      <c r="AU1347" s="15">
        <f ca="1">IF(AND(AQ1347+AS1347&gt;0,AR1347+AT1347&gt;0),COUNTIF(AU$6:AU1346,"&gt;0")+1,0)</f>
        <v>0</v>
      </c>
    </row>
    <row r="1348" spans="40:47">
      <c r="AN1348" s="15">
        <v>38</v>
      </c>
      <c r="AO1348" s="15">
        <v>1</v>
      </c>
      <c r="AP1348" s="15">
        <v>11</v>
      </c>
      <c r="AQ1348" s="17">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15">
        <f ca="1">COUNTIF(INDIRECT("H"&amp;(ROW()+12*(($AN1348-1)*3+$AO1348)-ROW())/12+5):INDIRECT("S"&amp;(ROW()+12*(($AN1348-1)*3+$AO1348)-ROW())/12+5),AQ1348)</f>
        <v>0</v>
      </c>
      <c r="AS1348" s="17">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15">
        <f ca="1">COUNTIF(INDIRECT("U"&amp;(ROW()+12*(($AN1348-1)*3+$AO1348)-ROW())/12+5):INDIRECT("AF"&amp;(ROW()+12*(($AN1348-1)*3+$AO1348)-ROW())/12+5),AS1348)</f>
        <v>0</v>
      </c>
      <c r="AU1348" s="15">
        <f ca="1">IF(AND(AQ1348+AS1348&gt;0,AR1348+AT1348&gt;0),COUNTIF(AU$6:AU1347,"&gt;0")+1,0)</f>
        <v>0</v>
      </c>
    </row>
    <row r="1349" spans="40:47">
      <c r="AN1349" s="15">
        <v>38</v>
      </c>
      <c r="AO1349" s="15">
        <v>1</v>
      </c>
      <c r="AP1349" s="15">
        <v>12</v>
      </c>
      <c r="AQ1349" s="17">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15">
        <f ca="1">COUNTIF(INDIRECT("H"&amp;(ROW()+12*(($AN1349-1)*3+$AO1349)-ROW())/12+5):INDIRECT("S"&amp;(ROW()+12*(($AN1349-1)*3+$AO1349)-ROW())/12+5),AQ1349)</f>
        <v>0</v>
      </c>
      <c r="AS1349" s="17">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15">
        <f ca="1">COUNTIF(INDIRECT("U"&amp;(ROW()+12*(($AN1349-1)*3+$AO1349)-ROW())/12+5):INDIRECT("AF"&amp;(ROW()+12*(($AN1349-1)*3+$AO1349)-ROW())/12+5),AS1349)</f>
        <v>0</v>
      </c>
      <c r="AU1349" s="15">
        <f ca="1">IF(AND(AQ1349+AS1349&gt;0,AR1349+AT1349&gt;0),COUNTIF(AU$6:AU1348,"&gt;0")+1,0)</f>
        <v>0</v>
      </c>
    </row>
    <row r="1350" spans="40:47">
      <c r="AN1350" s="15">
        <v>38</v>
      </c>
      <c r="AO1350" s="15">
        <v>2</v>
      </c>
      <c r="AP1350" s="15">
        <v>1</v>
      </c>
      <c r="AQ1350" s="17">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15">
        <f ca="1">COUNTIF(INDIRECT("H"&amp;(ROW()+12*(($AN1350-1)*3+$AO1350)-ROW())/12+5):INDIRECT("S"&amp;(ROW()+12*(($AN1350-1)*3+$AO1350)-ROW())/12+5),AQ1350)</f>
        <v>0</v>
      </c>
      <c r="AS1350" s="17">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15">
        <f ca="1">COUNTIF(INDIRECT("U"&amp;(ROW()+12*(($AN1350-1)*3+$AO1350)-ROW())/12+5):INDIRECT("AF"&amp;(ROW()+12*(($AN1350-1)*3+$AO1350)-ROW())/12+5),AS1350)</f>
        <v>0</v>
      </c>
      <c r="AU1350" s="15">
        <f ca="1">IF(AND(AQ1350+AS1350&gt;0,AR1350+AT1350&gt;0),COUNTIF(AU$6:AU1349,"&gt;0")+1,0)</f>
        <v>0</v>
      </c>
    </row>
    <row r="1351" spans="40:47">
      <c r="AN1351" s="15">
        <v>38</v>
      </c>
      <c r="AO1351" s="15">
        <v>2</v>
      </c>
      <c r="AP1351" s="15">
        <v>2</v>
      </c>
      <c r="AQ1351" s="17">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15">
        <f ca="1">COUNTIF(INDIRECT("H"&amp;(ROW()+12*(($AN1351-1)*3+$AO1351)-ROW())/12+5):INDIRECT("S"&amp;(ROW()+12*(($AN1351-1)*3+$AO1351)-ROW())/12+5),AQ1351)</f>
        <v>0</v>
      </c>
      <c r="AS1351" s="17">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15">
        <f ca="1">COUNTIF(INDIRECT("U"&amp;(ROW()+12*(($AN1351-1)*3+$AO1351)-ROW())/12+5):INDIRECT("AF"&amp;(ROW()+12*(($AN1351-1)*3+$AO1351)-ROW())/12+5),AS1351)</f>
        <v>0</v>
      </c>
      <c r="AU1351" s="15">
        <f ca="1">IF(AND(AQ1351+AS1351&gt;0,AR1351+AT1351&gt;0),COUNTIF(AU$6:AU1350,"&gt;0")+1,0)</f>
        <v>0</v>
      </c>
    </row>
    <row r="1352" spans="40:47">
      <c r="AN1352" s="15">
        <v>38</v>
      </c>
      <c r="AO1352" s="15">
        <v>2</v>
      </c>
      <c r="AP1352" s="15">
        <v>3</v>
      </c>
      <c r="AQ1352" s="17">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15">
        <f ca="1">COUNTIF(INDIRECT("H"&amp;(ROW()+12*(($AN1352-1)*3+$AO1352)-ROW())/12+5):INDIRECT("S"&amp;(ROW()+12*(($AN1352-1)*3+$AO1352)-ROW())/12+5),AQ1352)</f>
        <v>0</v>
      </c>
      <c r="AS1352" s="17">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15">
        <f ca="1">COUNTIF(INDIRECT("U"&amp;(ROW()+12*(($AN1352-1)*3+$AO1352)-ROW())/12+5):INDIRECT("AF"&amp;(ROW()+12*(($AN1352-1)*3+$AO1352)-ROW())/12+5),AS1352)</f>
        <v>0</v>
      </c>
      <c r="AU1352" s="15">
        <f ca="1">IF(AND(AQ1352+AS1352&gt;0,AR1352+AT1352&gt;0),COUNTIF(AU$6:AU1351,"&gt;0")+1,0)</f>
        <v>0</v>
      </c>
    </row>
    <row r="1353" spans="40:47">
      <c r="AN1353" s="15">
        <v>38</v>
      </c>
      <c r="AO1353" s="15">
        <v>2</v>
      </c>
      <c r="AP1353" s="15">
        <v>4</v>
      </c>
      <c r="AQ1353" s="17">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15">
        <f ca="1">COUNTIF(INDIRECT("H"&amp;(ROW()+12*(($AN1353-1)*3+$AO1353)-ROW())/12+5):INDIRECT("S"&amp;(ROW()+12*(($AN1353-1)*3+$AO1353)-ROW())/12+5),AQ1353)</f>
        <v>0</v>
      </c>
      <c r="AS1353" s="17">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15">
        <f ca="1">COUNTIF(INDIRECT("U"&amp;(ROW()+12*(($AN1353-1)*3+$AO1353)-ROW())/12+5):INDIRECT("AF"&amp;(ROW()+12*(($AN1353-1)*3+$AO1353)-ROW())/12+5),AS1353)</f>
        <v>0</v>
      </c>
      <c r="AU1353" s="15">
        <f ca="1">IF(AND(AQ1353+AS1353&gt;0,AR1353+AT1353&gt;0),COUNTIF(AU$6:AU1352,"&gt;0")+1,0)</f>
        <v>0</v>
      </c>
    </row>
    <row r="1354" spans="40:47">
      <c r="AN1354" s="15">
        <v>38</v>
      </c>
      <c r="AO1354" s="15">
        <v>2</v>
      </c>
      <c r="AP1354" s="15">
        <v>5</v>
      </c>
      <c r="AQ1354" s="17">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15">
        <f ca="1">COUNTIF(INDIRECT("H"&amp;(ROW()+12*(($AN1354-1)*3+$AO1354)-ROW())/12+5):INDIRECT("S"&amp;(ROW()+12*(($AN1354-1)*3+$AO1354)-ROW())/12+5),AQ1354)</f>
        <v>0</v>
      </c>
      <c r="AS1354" s="17">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15">
        <f ca="1">COUNTIF(INDIRECT("U"&amp;(ROW()+12*(($AN1354-1)*3+$AO1354)-ROW())/12+5):INDIRECT("AF"&amp;(ROW()+12*(($AN1354-1)*3+$AO1354)-ROW())/12+5),AS1354)</f>
        <v>0</v>
      </c>
      <c r="AU1354" s="15">
        <f ca="1">IF(AND(AQ1354+AS1354&gt;0,AR1354+AT1354&gt;0),COUNTIF(AU$6:AU1353,"&gt;0")+1,0)</f>
        <v>0</v>
      </c>
    </row>
    <row r="1355" spans="40:47">
      <c r="AN1355" s="15">
        <v>38</v>
      </c>
      <c r="AO1355" s="15">
        <v>2</v>
      </c>
      <c r="AP1355" s="15">
        <v>6</v>
      </c>
      <c r="AQ1355" s="17">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15">
        <f ca="1">COUNTIF(INDIRECT("H"&amp;(ROW()+12*(($AN1355-1)*3+$AO1355)-ROW())/12+5):INDIRECT("S"&amp;(ROW()+12*(($AN1355-1)*3+$AO1355)-ROW())/12+5),AQ1355)</f>
        <v>0</v>
      </c>
      <c r="AS1355" s="17">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15">
        <f ca="1">COUNTIF(INDIRECT("U"&amp;(ROW()+12*(($AN1355-1)*3+$AO1355)-ROW())/12+5):INDIRECT("AF"&amp;(ROW()+12*(($AN1355-1)*3+$AO1355)-ROW())/12+5),AS1355)</f>
        <v>0</v>
      </c>
      <c r="AU1355" s="15">
        <f ca="1">IF(AND(AQ1355+AS1355&gt;0,AR1355+AT1355&gt;0),COUNTIF(AU$6:AU1354,"&gt;0")+1,0)</f>
        <v>0</v>
      </c>
    </row>
    <row r="1356" spans="40:47">
      <c r="AN1356" s="15">
        <v>38</v>
      </c>
      <c r="AO1356" s="15">
        <v>2</v>
      </c>
      <c r="AP1356" s="15">
        <v>7</v>
      </c>
      <c r="AQ1356" s="17">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15">
        <f ca="1">COUNTIF(INDIRECT("H"&amp;(ROW()+12*(($AN1356-1)*3+$AO1356)-ROW())/12+5):INDIRECT("S"&amp;(ROW()+12*(($AN1356-1)*3+$AO1356)-ROW())/12+5),AQ1356)</f>
        <v>0</v>
      </c>
      <c r="AS1356" s="17">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15">
        <f ca="1">COUNTIF(INDIRECT("U"&amp;(ROW()+12*(($AN1356-1)*3+$AO1356)-ROW())/12+5):INDIRECT("AF"&amp;(ROW()+12*(($AN1356-1)*3+$AO1356)-ROW())/12+5),AS1356)</f>
        <v>0</v>
      </c>
      <c r="AU1356" s="15">
        <f ca="1">IF(AND(AQ1356+AS1356&gt;0,AR1356+AT1356&gt;0),COUNTIF(AU$6:AU1355,"&gt;0")+1,0)</f>
        <v>0</v>
      </c>
    </row>
    <row r="1357" spans="40:47">
      <c r="AN1357" s="15">
        <v>38</v>
      </c>
      <c r="AO1357" s="15">
        <v>2</v>
      </c>
      <c r="AP1357" s="15">
        <v>8</v>
      </c>
      <c r="AQ1357" s="17">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15">
        <f ca="1">COUNTIF(INDIRECT("H"&amp;(ROW()+12*(($AN1357-1)*3+$AO1357)-ROW())/12+5):INDIRECT("S"&amp;(ROW()+12*(($AN1357-1)*3+$AO1357)-ROW())/12+5),AQ1357)</f>
        <v>0</v>
      </c>
      <c r="AS1357" s="17">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15">
        <f ca="1">COUNTIF(INDIRECT("U"&amp;(ROW()+12*(($AN1357-1)*3+$AO1357)-ROW())/12+5):INDIRECT("AF"&amp;(ROW()+12*(($AN1357-1)*3+$AO1357)-ROW())/12+5),AS1357)</f>
        <v>0</v>
      </c>
      <c r="AU1357" s="15">
        <f ca="1">IF(AND(AQ1357+AS1357&gt;0,AR1357+AT1357&gt;0),COUNTIF(AU$6:AU1356,"&gt;0")+1,0)</f>
        <v>0</v>
      </c>
    </row>
    <row r="1358" spans="40:47">
      <c r="AN1358" s="15">
        <v>38</v>
      </c>
      <c r="AO1358" s="15">
        <v>2</v>
      </c>
      <c r="AP1358" s="15">
        <v>9</v>
      </c>
      <c r="AQ1358" s="17">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15">
        <f ca="1">COUNTIF(INDIRECT("H"&amp;(ROW()+12*(($AN1358-1)*3+$AO1358)-ROW())/12+5):INDIRECT("S"&amp;(ROW()+12*(($AN1358-1)*3+$AO1358)-ROW())/12+5),AQ1358)</f>
        <v>0</v>
      </c>
      <c r="AS1358" s="17">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15">
        <f ca="1">COUNTIF(INDIRECT("U"&amp;(ROW()+12*(($AN1358-1)*3+$AO1358)-ROW())/12+5):INDIRECT("AF"&amp;(ROW()+12*(($AN1358-1)*3+$AO1358)-ROW())/12+5),AS1358)</f>
        <v>0</v>
      </c>
      <c r="AU1358" s="15">
        <f ca="1">IF(AND(AQ1358+AS1358&gt;0,AR1358+AT1358&gt;0),COUNTIF(AU$6:AU1357,"&gt;0")+1,0)</f>
        <v>0</v>
      </c>
    </row>
    <row r="1359" spans="40:47">
      <c r="AN1359" s="15">
        <v>38</v>
      </c>
      <c r="AO1359" s="15">
        <v>2</v>
      </c>
      <c r="AP1359" s="15">
        <v>10</v>
      </c>
      <c r="AQ1359" s="17">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15">
        <f ca="1">COUNTIF(INDIRECT("H"&amp;(ROW()+12*(($AN1359-1)*3+$AO1359)-ROW())/12+5):INDIRECT("S"&amp;(ROW()+12*(($AN1359-1)*3+$AO1359)-ROW())/12+5),AQ1359)</f>
        <v>0</v>
      </c>
      <c r="AS1359" s="17">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15">
        <f ca="1">COUNTIF(INDIRECT("U"&amp;(ROW()+12*(($AN1359-1)*3+$AO1359)-ROW())/12+5):INDIRECT("AF"&amp;(ROW()+12*(($AN1359-1)*3+$AO1359)-ROW())/12+5),AS1359)</f>
        <v>0</v>
      </c>
      <c r="AU1359" s="15">
        <f ca="1">IF(AND(AQ1359+AS1359&gt;0,AR1359+AT1359&gt;0),COUNTIF(AU$6:AU1358,"&gt;0")+1,0)</f>
        <v>0</v>
      </c>
    </row>
    <row r="1360" spans="40:47">
      <c r="AN1360" s="15">
        <v>38</v>
      </c>
      <c r="AO1360" s="15">
        <v>2</v>
      </c>
      <c r="AP1360" s="15">
        <v>11</v>
      </c>
      <c r="AQ1360" s="17">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15">
        <f ca="1">COUNTIF(INDIRECT("H"&amp;(ROW()+12*(($AN1360-1)*3+$AO1360)-ROW())/12+5):INDIRECT("S"&amp;(ROW()+12*(($AN1360-1)*3+$AO1360)-ROW())/12+5),AQ1360)</f>
        <v>0</v>
      </c>
      <c r="AS1360" s="17">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15">
        <f ca="1">COUNTIF(INDIRECT("U"&amp;(ROW()+12*(($AN1360-1)*3+$AO1360)-ROW())/12+5):INDIRECT("AF"&amp;(ROW()+12*(($AN1360-1)*3+$AO1360)-ROW())/12+5),AS1360)</f>
        <v>0</v>
      </c>
      <c r="AU1360" s="15">
        <f ca="1">IF(AND(AQ1360+AS1360&gt;0,AR1360+AT1360&gt;0),COUNTIF(AU$6:AU1359,"&gt;0")+1,0)</f>
        <v>0</v>
      </c>
    </row>
    <row r="1361" spans="40:47">
      <c r="AN1361" s="15">
        <v>38</v>
      </c>
      <c r="AO1361" s="15">
        <v>2</v>
      </c>
      <c r="AP1361" s="15">
        <v>12</v>
      </c>
      <c r="AQ1361" s="17">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15">
        <f ca="1">COUNTIF(INDIRECT("H"&amp;(ROW()+12*(($AN1361-1)*3+$AO1361)-ROW())/12+5):INDIRECT("S"&amp;(ROW()+12*(($AN1361-1)*3+$AO1361)-ROW())/12+5),AQ1361)</f>
        <v>0</v>
      </c>
      <c r="AS1361" s="17">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15">
        <f ca="1">COUNTIF(INDIRECT("U"&amp;(ROW()+12*(($AN1361-1)*3+$AO1361)-ROW())/12+5):INDIRECT("AF"&amp;(ROW()+12*(($AN1361-1)*3+$AO1361)-ROW())/12+5),AS1361)</f>
        <v>0</v>
      </c>
      <c r="AU1361" s="15">
        <f ca="1">IF(AND(AQ1361+AS1361&gt;0,AR1361+AT1361&gt;0),COUNTIF(AU$6:AU1360,"&gt;0")+1,0)</f>
        <v>0</v>
      </c>
    </row>
    <row r="1362" spans="40:47">
      <c r="AN1362" s="15">
        <v>38</v>
      </c>
      <c r="AO1362" s="15">
        <v>3</v>
      </c>
      <c r="AP1362" s="15">
        <v>1</v>
      </c>
      <c r="AQ1362" s="17">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15">
        <f ca="1">COUNTIF(INDIRECT("H"&amp;(ROW()+12*(($AN1362-1)*3+$AO1362)-ROW())/12+5):INDIRECT("S"&amp;(ROW()+12*(($AN1362-1)*3+$AO1362)-ROW())/12+5),AQ1362)</f>
        <v>0</v>
      </c>
      <c r="AS1362" s="17">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15">
        <f ca="1">COUNTIF(INDIRECT("U"&amp;(ROW()+12*(($AN1362-1)*3+$AO1362)-ROW())/12+5):INDIRECT("AF"&amp;(ROW()+12*(($AN1362-1)*3+$AO1362)-ROW())/12+5),AS1362)</f>
        <v>0</v>
      </c>
      <c r="AU1362" s="15">
        <f ca="1">IF(AND(AQ1362+AS1362&gt;0,AR1362+AT1362&gt;0),COUNTIF(AU$6:AU1361,"&gt;0")+1,0)</f>
        <v>0</v>
      </c>
    </row>
    <row r="1363" spans="40:47">
      <c r="AN1363" s="15">
        <v>38</v>
      </c>
      <c r="AO1363" s="15">
        <v>3</v>
      </c>
      <c r="AP1363" s="15">
        <v>2</v>
      </c>
      <c r="AQ1363" s="17">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15">
        <f ca="1">COUNTIF(INDIRECT("H"&amp;(ROW()+12*(($AN1363-1)*3+$AO1363)-ROW())/12+5):INDIRECT("S"&amp;(ROW()+12*(($AN1363-1)*3+$AO1363)-ROW())/12+5),AQ1363)</f>
        <v>0</v>
      </c>
      <c r="AS1363" s="17">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15">
        <f ca="1">COUNTIF(INDIRECT("U"&amp;(ROW()+12*(($AN1363-1)*3+$AO1363)-ROW())/12+5):INDIRECT("AF"&amp;(ROW()+12*(($AN1363-1)*3+$AO1363)-ROW())/12+5),AS1363)</f>
        <v>0</v>
      </c>
      <c r="AU1363" s="15">
        <f ca="1">IF(AND(AQ1363+AS1363&gt;0,AR1363+AT1363&gt;0),COUNTIF(AU$6:AU1362,"&gt;0")+1,0)</f>
        <v>0</v>
      </c>
    </row>
    <row r="1364" spans="40:47">
      <c r="AN1364" s="15">
        <v>38</v>
      </c>
      <c r="AO1364" s="15">
        <v>3</v>
      </c>
      <c r="AP1364" s="15">
        <v>3</v>
      </c>
      <c r="AQ1364" s="17">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15">
        <f ca="1">COUNTIF(INDIRECT("H"&amp;(ROW()+12*(($AN1364-1)*3+$AO1364)-ROW())/12+5):INDIRECT("S"&amp;(ROW()+12*(($AN1364-1)*3+$AO1364)-ROW())/12+5),AQ1364)</f>
        <v>0</v>
      </c>
      <c r="AS1364" s="17">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15">
        <f ca="1">COUNTIF(INDIRECT("U"&amp;(ROW()+12*(($AN1364-1)*3+$AO1364)-ROW())/12+5):INDIRECT("AF"&amp;(ROW()+12*(($AN1364-1)*3+$AO1364)-ROW())/12+5),AS1364)</f>
        <v>0</v>
      </c>
      <c r="AU1364" s="15">
        <f ca="1">IF(AND(AQ1364+AS1364&gt;0,AR1364+AT1364&gt;0),COUNTIF(AU$6:AU1363,"&gt;0")+1,0)</f>
        <v>0</v>
      </c>
    </row>
    <row r="1365" spans="40:47">
      <c r="AN1365" s="15">
        <v>38</v>
      </c>
      <c r="AO1365" s="15">
        <v>3</v>
      </c>
      <c r="AP1365" s="15">
        <v>4</v>
      </c>
      <c r="AQ1365" s="17">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15">
        <f ca="1">COUNTIF(INDIRECT("H"&amp;(ROW()+12*(($AN1365-1)*3+$AO1365)-ROW())/12+5):INDIRECT("S"&amp;(ROW()+12*(($AN1365-1)*3+$AO1365)-ROW())/12+5),AQ1365)</f>
        <v>0</v>
      </c>
      <c r="AS1365" s="17">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15">
        <f ca="1">COUNTIF(INDIRECT("U"&amp;(ROW()+12*(($AN1365-1)*3+$AO1365)-ROW())/12+5):INDIRECT("AF"&amp;(ROW()+12*(($AN1365-1)*3+$AO1365)-ROW())/12+5),AS1365)</f>
        <v>0</v>
      </c>
      <c r="AU1365" s="15">
        <f ca="1">IF(AND(AQ1365+AS1365&gt;0,AR1365+AT1365&gt;0),COUNTIF(AU$6:AU1364,"&gt;0")+1,0)</f>
        <v>0</v>
      </c>
    </row>
    <row r="1366" spans="40:47">
      <c r="AN1366" s="15">
        <v>38</v>
      </c>
      <c r="AO1366" s="15">
        <v>3</v>
      </c>
      <c r="AP1366" s="15">
        <v>5</v>
      </c>
      <c r="AQ1366" s="17">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15">
        <f ca="1">COUNTIF(INDIRECT("H"&amp;(ROW()+12*(($AN1366-1)*3+$AO1366)-ROW())/12+5):INDIRECT("S"&amp;(ROW()+12*(($AN1366-1)*3+$AO1366)-ROW())/12+5),AQ1366)</f>
        <v>0</v>
      </c>
      <c r="AS1366" s="17">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15">
        <f ca="1">COUNTIF(INDIRECT("U"&amp;(ROW()+12*(($AN1366-1)*3+$AO1366)-ROW())/12+5):INDIRECT("AF"&amp;(ROW()+12*(($AN1366-1)*3+$AO1366)-ROW())/12+5),AS1366)</f>
        <v>0</v>
      </c>
      <c r="AU1366" s="15">
        <f ca="1">IF(AND(AQ1366+AS1366&gt;0,AR1366+AT1366&gt;0),COUNTIF(AU$6:AU1365,"&gt;0")+1,0)</f>
        <v>0</v>
      </c>
    </row>
    <row r="1367" spans="40:47">
      <c r="AN1367" s="15">
        <v>38</v>
      </c>
      <c r="AO1367" s="15">
        <v>3</v>
      </c>
      <c r="AP1367" s="15">
        <v>6</v>
      </c>
      <c r="AQ1367" s="17">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15">
        <f ca="1">COUNTIF(INDIRECT("H"&amp;(ROW()+12*(($AN1367-1)*3+$AO1367)-ROW())/12+5):INDIRECT("S"&amp;(ROW()+12*(($AN1367-1)*3+$AO1367)-ROW())/12+5),AQ1367)</f>
        <v>0</v>
      </c>
      <c r="AS1367" s="17">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15">
        <f ca="1">COUNTIF(INDIRECT("U"&amp;(ROW()+12*(($AN1367-1)*3+$AO1367)-ROW())/12+5):INDIRECT("AF"&amp;(ROW()+12*(($AN1367-1)*3+$AO1367)-ROW())/12+5),AS1367)</f>
        <v>0</v>
      </c>
      <c r="AU1367" s="15">
        <f ca="1">IF(AND(AQ1367+AS1367&gt;0,AR1367+AT1367&gt;0),COUNTIF(AU$6:AU1366,"&gt;0")+1,0)</f>
        <v>0</v>
      </c>
    </row>
    <row r="1368" spans="40:47">
      <c r="AN1368" s="15">
        <v>38</v>
      </c>
      <c r="AO1368" s="15">
        <v>3</v>
      </c>
      <c r="AP1368" s="15">
        <v>7</v>
      </c>
      <c r="AQ1368" s="17">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15">
        <f ca="1">COUNTIF(INDIRECT("H"&amp;(ROW()+12*(($AN1368-1)*3+$AO1368)-ROW())/12+5):INDIRECT("S"&amp;(ROW()+12*(($AN1368-1)*3+$AO1368)-ROW())/12+5),AQ1368)</f>
        <v>0</v>
      </c>
      <c r="AS1368" s="17">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15">
        <f ca="1">COUNTIF(INDIRECT("U"&amp;(ROW()+12*(($AN1368-1)*3+$AO1368)-ROW())/12+5):INDIRECT("AF"&amp;(ROW()+12*(($AN1368-1)*3+$AO1368)-ROW())/12+5),AS1368)</f>
        <v>0</v>
      </c>
      <c r="AU1368" s="15">
        <f ca="1">IF(AND(AQ1368+AS1368&gt;0,AR1368+AT1368&gt;0),COUNTIF(AU$6:AU1367,"&gt;0")+1,0)</f>
        <v>0</v>
      </c>
    </row>
    <row r="1369" spans="40:47">
      <c r="AN1369" s="15">
        <v>38</v>
      </c>
      <c r="AO1369" s="15">
        <v>3</v>
      </c>
      <c r="AP1369" s="15">
        <v>8</v>
      </c>
      <c r="AQ1369" s="17">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15">
        <f ca="1">COUNTIF(INDIRECT("H"&amp;(ROW()+12*(($AN1369-1)*3+$AO1369)-ROW())/12+5):INDIRECT("S"&amp;(ROW()+12*(($AN1369-1)*3+$AO1369)-ROW())/12+5),AQ1369)</f>
        <v>0</v>
      </c>
      <c r="AS1369" s="17">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15">
        <f ca="1">COUNTIF(INDIRECT("U"&amp;(ROW()+12*(($AN1369-1)*3+$AO1369)-ROW())/12+5):INDIRECT("AF"&amp;(ROW()+12*(($AN1369-1)*3+$AO1369)-ROW())/12+5),AS1369)</f>
        <v>0</v>
      </c>
      <c r="AU1369" s="15">
        <f ca="1">IF(AND(AQ1369+AS1369&gt;0,AR1369+AT1369&gt;0),COUNTIF(AU$6:AU1368,"&gt;0")+1,0)</f>
        <v>0</v>
      </c>
    </row>
    <row r="1370" spans="40:47">
      <c r="AN1370" s="15">
        <v>38</v>
      </c>
      <c r="AO1370" s="15">
        <v>3</v>
      </c>
      <c r="AP1370" s="15">
        <v>9</v>
      </c>
      <c r="AQ1370" s="17">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15">
        <f ca="1">COUNTIF(INDIRECT("H"&amp;(ROW()+12*(($AN1370-1)*3+$AO1370)-ROW())/12+5):INDIRECT("S"&amp;(ROW()+12*(($AN1370-1)*3+$AO1370)-ROW())/12+5),AQ1370)</f>
        <v>0</v>
      </c>
      <c r="AS1370" s="17">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15">
        <f ca="1">COUNTIF(INDIRECT("U"&amp;(ROW()+12*(($AN1370-1)*3+$AO1370)-ROW())/12+5):INDIRECT("AF"&amp;(ROW()+12*(($AN1370-1)*3+$AO1370)-ROW())/12+5),AS1370)</f>
        <v>0</v>
      </c>
      <c r="AU1370" s="15">
        <f ca="1">IF(AND(AQ1370+AS1370&gt;0,AR1370+AT1370&gt;0),COUNTIF(AU$6:AU1369,"&gt;0")+1,0)</f>
        <v>0</v>
      </c>
    </row>
    <row r="1371" spans="40:47">
      <c r="AN1371" s="15">
        <v>38</v>
      </c>
      <c r="AO1371" s="15">
        <v>3</v>
      </c>
      <c r="AP1371" s="15">
        <v>10</v>
      </c>
      <c r="AQ1371" s="17">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15">
        <f ca="1">COUNTIF(INDIRECT("H"&amp;(ROW()+12*(($AN1371-1)*3+$AO1371)-ROW())/12+5):INDIRECT("S"&amp;(ROW()+12*(($AN1371-1)*3+$AO1371)-ROW())/12+5),AQ1371)</f>
        <v>0</v>
      </c>
      <c r="AS1371" s="17">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15">
        <f ca="1">COUNTIF(INDIRECT("U"&amp;(ROW()+12*(($AN1371-1)*3+$AO1371)-ROW())/12+5):INDIRECT("AF"&amp;(ROW()+12*(($AN1371-1)*3+$AO1371)-ROW())/12+5),AS1371)</f>
        <v>0</v>
      </c>
      <c r="AU1371" s="15">
        <f ca="1">IF(AND(AQ1371+AS1371&gt;0,AR1371+AT1371&gt;0),COUNTIF(AU$6:AU1370,"&gt;0")+1,0)</f>
        <v>0</v>
      </c>
    </row>
    <row r="1372" spans="40:47">
      <c r="AN1372" s="15">
        <v>38</v>
      </c>
      <c r="AO1372" s="15">
        <v>3</v>
      </c>
      <c r="AP1372" s="15">
        <v>11</v>
      </c>
      <c r="AQ1372" s="17">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15">
        <f ca="1">COUNTIF(INDIRECT("H"&amp;(ROW()+12*(($AN1372-1)*3+$AO1372)-ROW())/12+5):INDIRECT("S"&amp;(ROW()+12*(($AN1372-1)*3+$AO1372)-ROW())/12+5),AQ1372)</f>
        <v>0</v>
      </c>
      <c r="AS1372" s="17">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15">
        <f ca="1">COUNTIF(INDIRECT("U"&amp;(ROW()+12*(($AN1372-1)*3+$AO1372)-ROW())/12+5):INDIRECT("AF"&amp;(ROW()+12*(($AN1372-1)*3+$AO1372)-ROW())/12+5),AS1372)</f>
        <v>0</v>
      </c>
      <c r="AU1372" s="15">
        <f ca="1">IF(AND(AQ1372+AS1372&gt;0,AR1372+AT1372&gt;0),COUNTIF(AU$6:AU1371,"&gt;0")+1,0)</f>
        <v>0</v>
      </c>
    </row>
    <row r="1373" spans="40:47">
      <c r="AN1373" s="306">
        <v>38</v>
      </c>
      <c r="AO1373" s="306">
        <v>3</v>
      </c>
      <c r="AP1373" s="306">
        <v>12</v>
      </c>
      <c r="AQ1373" s="313">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306">
        <f ca="1">COUNTIF(INDIRECT("H"&amp;(ROW()+12*(($AN1373-1)*3+$AO1373)-ROW())/12+5):INDIRECT("S"&amp;(ROW()+12*(($AN1373-1)*3+$AO1373)-ROW())/12+5),AQ1373)</f>
        <v>0</v>
      </c>
      <c r="AS1373" s="313">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306">
        <f ca="1">COUNTIF(INDIRECT("U"&amp;(ROW()+12*(($AN1373-1)*3+$AO1373)-ROW())/12+5):INDIRECT("AF"&amp;(ROW()+12*(($AN1373-1)*3+$AO1373)-ROW())/12+5),AS1373)</f>
        <v>0</v>
      </c>
      <c r="AU1373" s="15">
        <f ca="1">IF(AND(AQ1373+AS1373&gt;0,AR1373+AT1373&gt;0),COUNTIF(AU$6:AU1372,"&gt;0")+1,0)</f>
        <v>0</v>
      </c>
    </row>
    <row r="1374" spans="40:47">
      <c r="AN1374" s="15">
        <v>39</v>
      </c>
      <c r="AO1374" s="15">
        <v>1</v>
      </c>
      <c r="AP1374" s="15">
        <v>1</v>
      </c>
      <c r="AQ1374" s="17">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15">
        <f ca="1">COUNTIF(INDIRECT("H"&amp;(ROW()+12*(($AN1374-1)*3+$AO1374)-ROW())/12+5):INDIRECT("S"&amp;(ROW()+12*(($AN1374-1)*3+$AO1374)-ROW())/12+5),AQ1374)</f>
        <v>0</v>
      </c>
      <c r="AS1374" s="17">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15">
        <f ca="1">COUNTIF(INDIRECT("U"&amp;(ROW()+12*(($AN1374-1)*3+$AO1374)-ROW())/12+5):INDIRECT("AF"&amp;(ROW()+12*(($AN1374-1)*3+$AO1374)-ROW())/12+5),AS1374)</f>
        <v>0</v>
      </c>
      <c r="AU1374" s="15">
        <f ca="1">IF(AND(AQ1374+AS1374&gt;0,AR1374+AT1374&gt;0),COUNTIF(AU$6:AU1373,"&gt;0")+1,0)</f>
        <v>0</v>
      </c>
    </row>
    <row r="1375" spans="40:47">
      <c r="AN1375" s="15">
        <v>39</v>
      </c>
      <c r="AO1375" s="15">
        <v>1</v>
      </c>
      <c r="AP1375" s="15">
        <v>2</v>
      </c>
      <c r="AQ1375" s="17">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15">
        <f ca="1">COUNTIF(INDIRECT("H"&amp;(ROW()+12*(($AN1375-1)*3+$AO1375)-ROW())/12+5):INDIRECT("S"&amp;(ROW()+12*(($AN1375-1)*3+$AO1375)-ROW())/12+5),AQ1375)</f>
        <v>0</v>
      </c>
      <c r="AS1375" s="17">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15">
        <f ca="1">COUNTIF(INDIRECT("U"&amp;(ROW()+12*(($AN1375-1)*3+$AO1375)-ROW())/12+5):INDIRECT("AF"&amp;(ROW()+12*(($AN1375-1)*3+$AO1375)-ROW())/12+5),AS1375)</f>
        <v>0</v>
      </c>
      <c r="AU1375" s="15">
        <f ca="1">IF(AND(AQ1375+AS1375&gt;0,AR1375+AT1375&gt;0),COUNTIF(AU$6:AU1374,"&gt;0")+1,0)</f>
        <v>0</v>
      </c>
    </row>
    <row r="1376" spans="40:47">
      <c r="AN1376" s="15">
        <v>39</v>
      </c>
      <c r="AO1376" s="15">
        <v>1</v>
      </c>
      <c r="AP1376" s="15">
        <v>3</v>
      </c>
      <c r="AQ1376" s="17">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15">
        <f ca="1">COUNTIF(INDIRECT("H"&amp;(ROW()+12*(($AN1376-1)*3+$AO1376)-ROW())/12+5):INDIRECT("S"&amp;(ROW()+12*(($AN1376-1)*3+$AO1376)-ROW())/12+5),AQ1376)</f>
        <v>0</v>
      </c>
      <c r="AS1376" s="17">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15">
        <f ca="1">COUNTIF(INDIRECT("U"&amp;(ROW()+12*(($AN1376-1)*3+$AO1376)-ROW())/12+5):INDIRECT("AF"&amp;(ROW()+12*(($AN1376-1)*3+$AO1376)-ROW())/12+5),AS1376)</f>
        <v>0</v>
      </c>
      <c r="AU1376" s="15">
        <f ca="1">IF(AND(AQ1376+AS1376&gt;0,AR1376+AT1376&gt;0),COUNTIF(AU$6:AU1375,"&gt;0")+1,0)</f>
        <v>0</v>
      </c>
    </row>
    <row r="1377" spans="40:47">
      <c r="AN1377" s="15">
        <v>39</v>
      </c>
      <c r="AO1377" s="15">
        <v>1</v>
      </c>
      <c r="AP1377" s="15">
        <v>4</v>
      </c>
      <c r="AQ1377" s="17">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15">
        <f ca="1">COUNTIF(INDIRECT("H"&amp;(ROW()+12*(($AN1377-1)*3+$AO1377)-ROW())/12+5):INDIRECT("S"&amp;(ROW()+12*(($AN1377-1)*3+$AO1377)-ROW())/12+5),AQ1377)</f>
        <v>0</v>
      </c>
      <c r="AS1377" s="17">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15">
        <f ca="1">COUNTIF(INDIRECT("U"&amp;(ROW()+12*(($AN1377-1)*3+$AO1377)-ROW())/12+5):INDIRECT("AF"&amp;(ROW()+12*(($AN1377-1)*3+$AO1377)-ROW())/12+5),AS1377)</f>
        <v>0</v>
      </c>
      <c r="AU1377" s="15">
        <f ca="1">IF(AND(AQ1377+AS1377&gt;0,AR1377+AT1377&gt;0),COUNTIF(AU$6:AU1376,"&gt;0")+1,0)</f>
        <v>0</v>
      </c>
    </row>
    <row r="1378" spans="40:47">
      <c r="AN1378" s="15">
        <v>39</v>
      </c>
      <c r="AO1378" s="15">
        <v>1</v>
      </c>
      <c r="AP1378" s="15">
        <v>5</v>
      </c>
      <c r="AQ1378" s="17">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15">
        <f ca="1">COUNTIF(INDIRECT("H"&amp;(ROW()+12*(($AN1378-1)*3+$AO1378)-ROW())/12+5):INDIRECT("S"&amp;(ROW()+12*(($AN1378-1)*3+$AO1378)-ROW())/12+5),AQ1378)</f>
        <v>0</v>
      </c>
      <c r="AS1378" s="17">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15">
        <f ca="1">COUNTIF(INDIRECT("U"&amp;(ROW()+12*(($AN1378-1)*3+$AO1378)-ROW())/12+5):INDIRECT("AF"&amp;(ROW()+12*(($AN1378-1)*3+$AO1378)-ROW())/12+5),AS1378)</f>
        <v>0</v>
      </c>
      <c r="AU1378" s="15">
        <f ca="1">IF(AND(AQ1378+AS1378&gt;0,AR1378+AT1378&gt;0),COUNTIF(AU$6:AU1377,"&gt;0")+1,0)</f>
        <v>0</v>
      </c>
    </row>
    <row r="1379" spans="40:47">
      <c r="AN1379" s="15">
        <v>39</v>
      </c>
      <c r="AO1379" s="15">
        <v>1</v>
      </c>
      <c r="AP1379" s="15">
        <v>6</v>
      </c>
      <c r="AQ1379" s="17">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15">
        <f ca="1">COUNTIF(INDIRECT("H"&amp;(ROW()+12*(($AN1379-1)*3+$AO1379)-ROW())/12+5):INDIRECT("S"&amp;(ROW()+12*(($AN1379-1)*3+$AO1379)-ROW())/12+5),AQ1379)</f>
        <v>0</v>
      </c>
      <c r="AS1379" s="17">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15">
        <f ca="1">COUNTIF(INDIRECT("U"&amp;(ROW()+12*(($AN1379-1)*3+$AO1379)-ROW())/12+5):INDIRECT("AF"&amp;(ROW()+12*(($AN1379-1)*3+$AO1379)-ROW())/12+5),AS1379)</f>
        <v>0</v>
      </c>
      <c r="AU1379" s="15">
        <f ca="1">IF(AND(AQ1379+AS1379&gt;0,AR1379+AT1379&gt;0),COUNTIF(AU$6:AU1378,"&gt;0")+1,0)</f>
        <v>0</v>
      </c>
    </row>
    <row r="1380" spans="40:47">
      <c r="AN1380" s="15">
        <v>39</v>
      </c>
      <c r="AO1380" s="15">
        <v>1</v>
      </c>
      <c r="AP1380" s="15">
        <v>7</v>
      </c>
      <c r="AQ1380" s="17">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15">
        <f ca="1">COUNTIF(INDIRECT("H"&amp;(ROW()+12*(($AN1380-1)*3+$AO1380)-ROW())/12+5):INDIRECT("S"&amp;(ROW()+12*(($AN1380-1)*3+$AO1380)-ROW())/12+5),AQ1380)</f>
        <v>0</v>
      </c>
      <c r="AS1380" s="17">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15">
        <f ca="1">COUNTIF(INDIRECT("U"&amp;(ROW()+12*(($AN1380-1)*3+$AO1380)-ROW())/12+5):INDIRECT("AF"&amp;(ROW()+12*(($AN1380-1)*3+$AO1380)-ROW())/12+5),AS1380)</f>
        <v>0</v>
      </c>
      <c r="AU1380" s="15">
        <f ca="1">IF(AND(AQ1380+AS1380&gt;0,AR1380+AT1380&gt;0),COUNTIF(AU$6:AU1379,"&gt;0")+1,0)</f>
        <v>0</v>
      </c>
    </row>
    <row r="1381" spans="40:47">
      <c r="AN1381" s="15">
        <v>39</v>
      </c>
      <c r="AO1381" s="15">
        <v>1</v>
      </c>
      <c r="AP1381" s="15">
        <v>8</v>
      </c>
      <c r="AQ1381" s="17">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15">
        <f ca="1">COUNTIF(INDIRECT("H"&amp;(ROW()+12*(($AN1381-1)*3+$AO1381)-ROW())/12+5):INDIRECT("S"&amp;(ROW()+12*(($AN1381-1)*3+$AO1381)-ROW())/12+5),AQ1381)</f>
        <v>0</v>
      </c>
      <c r="AS1381" s="17">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15">
        <f ca="1">COUNTIF(INDIRECT("U"&amp;(ROW()+12*(($AN1381-1)*3+$AO1381)-ROW())/12+5):INDIRECT("AF"&amp;(ROW()+12*(($AN1381-1)*3+$AO1381)-ROW())/12+5),AS1381)</f>
        <v>0</v>
      </c>
      <c r="AU1381" s="15">
        <f ca="1">IF(AND(AQ1381+AS1381&gt;0,AR1381+AT1381&gt;0),COUNTIF(AU$6:AU1380,"&gt;0")+1,0)</f>
        <v>0</v>
      </c>
    </row>
    <row r="1382" spans="40:47">
      <c r="AN1382" s="15">
        <v>39</v>
      </c>
      <c r="AO1382" s="15">
        <v>1</v>
      </c>
      <c r="AP1382" s="15">
        <v>9</v>
      </c>
      <c r="AQ1382" s="17">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15">
        <f ca="1">COUNTIF(INDIRECT("H"&amp;(ROW()+12*(($AN1382-1)*3+$AO1382)-ROW())/12+5):INDIRECT("S"&amp;(ROW()+12*(($AN1382-1)*3+$AO1382)-ROW())/12+5),AQ1382)</f>
        <v>0</v>
      </c>
      <c r="AS1382" s="17">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15">
        <f ca="1">COUNTIF(INDIRECT("U"&amp;(ROW()+12*(($AN1382-1)*3+$AO1382)-ROW())/12+5):INDIRECT("AF"&amp;(ROW()+12*(($AN1382-1)*3+$AO1382)-ROW())/12+5),AS1382)</f>
        <v>0</v>
      </c>
      <c r="AU1382" s="15">
        <f ca="1">IF(AND(AQ1382+AS1382&gt;0,AR1382+AT1382&gt;0),COUNTIF(AU$6:AU1381,"&gt;0")+1,0)</f>
        <v>0</v>
      </c>
    </row>
    <row r="1383" spans="40:47">
      <c r="AN1383" s="15">
        <v>39</v>
      </c>
      <c r="AO1383" s="15">
        <v>1</v>
      </c>
      <c r="AP1383" s="15">
        <v>10</v>
      </c>
      <c r="AQ1383" s="17">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15">
        <f ca="1">COUNTIF(INDIRECT("H"&amp;(ROW()+12*(($AN1383-1)*3+$AO1383)-ROW())/12+5):INDIRECT("S"&amp;(ROW()+12*(($AN1383-1)*3+$AO1383)-ROW())/12+5),AQ1383)</f>
        <v>0</v>
      </c>
      <c r="AS1383" s="17">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15">
        <f ca="1">COUNTIF(INDIRECT("U"&amp;(ROW()+12*(($AN1383-1)*3+$AO1383)-ROW())/12+5):INDIRECT("AF"&amp;(ROW()+12*(($AN1383-1)*3+$AO1383)-ROW())/12+5),AS1383)</f>
        <v>0</v>
      </c>
      <c r="AU1383" s="15">
        <f ca="1">IF(AND(AQ1383+AS1383&gt;0,AR1383+AT1383&gt;0),COUNTIF(AU$6:AU1382,"&gt;0")+1,0)</f>
        <v>0</v>
      </c>
    </row>
    <row r="1384" spans="40:47">
      <c r="AN1384" s="15">
        <v>39</v>
      </c>
      <c r="AO1384" s="15">
        <v>1</v>
      </c>
      <c r="AP1384" s="15">
        <v>11</v>
      </c>
      <c r="AQ1384" s="17">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15">
        <f ca="1">COUNTIF(INDIRECT("H"&amp;(ROW()+12*(($AN1384-1)*3+$AO1384)-ROW())/12+5):INDIRECT("S"&amp;(ROW()+12*(($AN1384-1)*3+$AO1384)-ROW())/12+5),AQ1384)</f>
        <v>0</v>
      </c>
      <c r="AS1384" s="17">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15">
        <f ca="1">COUNTIF(INDIRECT("U"&amp;(ROW()+12*(($AN1384-1)*3+$AO1384)-ROW())/12+5):INDIRECT("AF"&amp;(ROW()+12*(($AN1384-1)*3+$AO1384)-ROW())/12+5),AS1384)</f>
        <v>0</v>
      </c>
      <c r="AU1384" s="15">
        <f ca="1">IF(AND(AQ1384+AS1384&gt;0,AR1384+AT1384&gt;0),COUNTIF(AU$6:AU1383,"&gt;0")+1,0)</f>
        <v>0</v>
      </c>
    </row>
    <row r="1385" spans="40:47">
      <c r="AN1385" s="15">
        <v>39</v>
      </c>
      <c r="AO1385" s="15">
        <v>1</v>
      </c>
      <c r="AP1385" s="15">
        <v>12</v>
      </c>
      <c r="AQ1385" s="17">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15">
        <f ca="1">COUNTIF(INDIRECT("H"&amp;(ROW()+12*(($AN1385-1)*3+$AO1385)-ROW())/12+5):INDIRECT("S"&amp;(ROW()+12*(($AN1385-1)*3+$AO1385)-ROW())/12+5),AQ1385)</f>
        <v>0</v>
      </c>
      <c r="AS1385" s="17">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15">
        <f ca="1">COUNTIF(INDIRECT("U"&amp;(ROW()+12*(($AN1385-1)*3+$AO1385)-ROW())/12+5):INDIRECT("AF"&amp;(ROW()+12*(($AN1385-1)*3+$AO1385)-ROW())/12+5),AS1385)</f>
        <v>0</v>
      </c>
      <c r="AU1385" s="15">
        <f ca="1">IF(AND(AQ1385+AS1385&gt;0,AR1385+AT1385&gt;0),COUNTIF(AU$6:AU1384,"&gt;0")+1,0)</f>
        <v>0</v>
      </c>
    </row>
    <row r="1386" spans="40:47">
      <c r="AN1386" s="15">
        <v>39</v>
      </c>
      <c r="AO1386" s="15">
        <v>2</v>
      </c>
      <c r="AP1386" s="15">
        <v>1</v>
      </c>
      <c r="AQ1386" s="17">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15">
        <f ca="1">COUNTIF(INDIRECT("H"&amp;(ROW()+12*(($AN1386-1)*3+$AO1386)-ROW())/12+5):INDIRECT("S"&amp;(ROW()+12*(($AN1386-1)*3+$AO1386)-ROW())/12+5),AQ1386)</f>
        <v>0</v>
      </c>
      <c r="AS1386" s="17">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15">
        <f ca="1">COUNTIF(INDIRECT("U"&amp;(ROW()+12*(($AN1386-1)*3+$AO1386)-ROW())/12+5):INDIRECT("AF"&amp;(ROW()+12*(($AN1386-1)*3+$AO1386)-ROW())/12+5),AS1386)</f>
        <v>0</v>
      </c>
      <c r="AU1386" s="15">
        <f ca="1">IF(AND(AQ1386+AS1386&gt;0,AR1386+AT1386&gt;0),COUNTIF(AU$6:AU1385,"&gt;0")+1,0)</f>
        <v>0</v>
      </c>
    </row>
    <row r="1387" spans="40:47">
      <c r="AN1387" s="15">
        <v>39</v>
      </c>
      <c r="AO1387" s="15">
        <v>2</v>
      </c>
      <c r="AP1387" s="15">
        <v>2</v>
      </c>
      <c r="AQ1387" s="17">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15">
        <f ca="1">COUNTIF(INDIRECT("H"&amp;(ROW()+12*(($AN1387-1)*3+$AO1387)-ROW())/12+5):INDIRECT("S"&amp;(ROW()+12*(($AN1387-1)*3+$AO1387)-ROW())/12+5),AQ1387)</f>
        <v>0</v>
      </c>
      <c r="AS1387" s="17">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15">
        <f ca="1">COUNTIF(INDIRECT("U"&amp;(ROW()+12*(($AN1387-1)*3+$AO1387)-ROW())/12+5):INDIRECT("AF"&amp;(ROW()+12*(($AN1387-1)*3+$AO1387)-ROW())/12+5),AS1387)</f>
        <v>0</v>
      </c>
      <c r="AU1387" s="15">
        <f ca="1">IF(AND(AQ1387+AS1387&gt;0,AR1387+AT1387&gt;0),COUNTIF(AU$6:AU1386,"&gt;0")+1,0)</f>
        <v>0</v>
      </c>
    </row>
    <row r="1388" spans="40:47">
      <c r="AN1388" s="15">
        <v>39</v>
      </c>
      <c r="AO1388" s="15">
        <v>2</v>
      </c>
      <c r="AP1388" s="15">
        <v>3</v>
      </c>
      <c r="AQ1388" s="17">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15">
        <f ca="1">COUNTIF(INDIRECT("H"&amp;(ROW()+12*(($AN1388-1)*3+$AO1388)-ROW())/12+5):INDIRECT("S"&amp;(ROW()+12*(($AN1388-1)*3+$AO1388)-ROW())/12+5),AQ1388)</f>
        <v>0</v>
      </c>
      <c r="AS1388" s="17">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15">
        <f ca="1">COUNTIF(INDIRECT("U"&amp;(ROW()+12*(($AN1388-1)*3+$AO1388)-ROW())/12+5):INDIRECT("AF"&amp;(ROW()+12*(($AN1388-1)*3+$AO1388)-ROW())/12+5),AS1388)</f>
        <v>0</v>
      </c>
      <c r="AU1388" s="15">
        <f ca="1">IF(AND(AQ1388+AS1388&gt;0,AR1388+AT1388&gt;0),COUNTIF(AU$6:AU1387,"&gt;0")+1,0)</f>
        <v>0</v>
      </c>
    </row>
    <row r="1389" spans="40:47">
      <c r="AN1389" s="15">
        <v>39</v>
      </c>
      <c r="AO1389" s="15">
        <v>2</v>
      </c>
      <c r="AP1389" s="15">
        <v>4</v>
      </c>
      <c r="AQ1389" s="17">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15">
        <f ca="1">COUNTIF(INDIRECT("H"&amp;(ROW()+12*(($AN1389-1)*3+$AO1389)-ROW())/12+5):INDIRECT("S"&amp;(ROW()+12*(($AN1389-1)*3+$AO1389)-ROW())/12+5),AQ1389)</f>
        <v>0</v>
      </c>
      <c r="AS1389" s="17">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15">
        <f ca="1">COUNTIF(INDIRECT("U"&amp;(ROW()+12*(($AN1389-1)*3+$AO1389)-ROW())/12+5):INDIRECT("AF"&amp;(ROW()+12*(($AN1389-1)*3+$AO1389)-ROW())/12+5),AS1389)</f>
        <v>0</v>
      </c>
      <c r="AU1389" s="15">
        <f ca="1">IF(AND(AQ1389+AS1389&gt;0,AR1389+AT1389&gt;0),COUNTIF(AU$6:AU1388,"&gt;0")+1,0)</f>
        <v>0</v>
      </c>
    </row>
    <row r="1390" spans="40:47">
      <c r="AN1390" s="15">
        <v>39</v>
      </c>
      <c r="AO1390" s="15">
        <v>2</v>
      </c>
      <c r="AP1390" s="15">
        <v>5</v>
      </c>
      <c r="AQ1390" s="17">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15">
        <f ca="1">COUNTIF(INDIRECT("H"&amp;(ROW()+12*(($AN1390-1)*3+$AO1390)-ROW())/12+5):INDIRECT("S"&amp;(ROW()+12*(($AN1390-1)*3+$AO1390)-ROW())/12+5),AQ1390)</f>
        <v>0</v>
      </c>
      <c r="AS1390" s="17">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15">
        <f ca="1">COUNTIF(INDIRECT("U"&amp;(ROW()+12*(($AN1390-1)*3+$AO1390)-ROW())/12+5):INDIRECT("AF"&amp;(ROW()+12*(($AN1390-1)*3+$AO1390)-ROW())/12+5),AS1390)</f>
        <v>0</v>
      </c>
      <c r="AU1390" s="15">
        <f ca="1">IF(AND(AQ1390+AS1390&gt;0,AR1390+AT1390&gt;0),COUNTIF(AU$6:AU1389,"&gt;0")+1,0)</f>
        <v>0</v>
      </c>
    </row>
    <row r="1391" spans="40:47">
      <c r="AN1391" s="15">
        <v>39</v>
      </c>
      <c r="AO1391" s="15">
        <v>2</v>
      </c>
      <c r="AP1391" s="15">
        <v>6</v>
      </c>
      <c r="AQ1391" s="17">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15">
        <f ca="1">COUNTIF(INDIRECT("H"&amp;(ROW()+12*(($AN1391-1)*3+$AO1391)-ROW())/12+5):INDIRECT("S"&amp;(ROW()+12*(($AN1391-1)*3+$AO1391)-ROW())/12+5),AQ1391)</f>
        <v>0</v>
      </c>
      <c r="AS1391" s="17">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15">
        <f ca="1">COUNTIF(INDIRECT("U"&amp;(ROW()+12*(($AN1391-1)*3+$AO1391)-ROW())/12+5):INDIRECT("AF"&amp;(ROW()+12*(($AN1391-1)*3+$AO1391)-ROW())/12+5),AS1391)</f>
        <v>0</v>
      </c>
      <c r="AU1391" s="15">
        <f ca="1">IF(AND(AQ1391+AS1391&gt;0,AR1391+AT1391&gt;0),COUNTIF(AU$6:AU1390,"&gt;0")+1,0)</f>
        <v>0</v>
      </c>
    </row>
    <row r="1392" spans="40:47">
      <c r="AN1392" s="15">
        <v>39</v>
      </c>
      <c r="AO1392" s="15">
        <v>2</v>
      </c>
      <c r="AP1392" s="15">
        <v>7</v>
      </c>
      <c r="AQ1392" s="17">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15">
        <f ca="1">COUNTIF(INDIRECT("H"&amp;(ROW()+12*(($AN1392-1)*3+$AO1392)-ROW())/12+5):INDIRECT("S"&amp;(ROW()+12*(($AN1392-1)*3+$AO1392)-ROW())/12+5),AQ1392)</f>
        <v>0</v>
      </c>
      <c r="AS1392" s="17">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15">
        <f ca="1">COUNTIF(INDIRECT("U"&amp;(ROW()+12*(($AN1392-1)*3+$AO1392)-ROW())/12+5):INDIRECT("AF"&amp;(ROW()+12*(($AN1392-1)*3+$AO1392)-ROW())/12+5),AS1392)</f>
        <v>0</v>
      </c>
      <c r="AU1392" s="15">
        <f ca="1">IF(AND(AQ1392+AS1392&gt;0,AR1392+AT1392&gt;0),COUNTIF(AU$6:AU1391,"&gt;0")+1,0)</f>
        <v>0</v>
      </c>
    </row>
    <row r="1393" spans="40:47">
      <c r="AN1393" s="15">
        <v>39</v>
      </c>
      <c r="AO1393" s="15">
        <v>2</v>
      </c>
      <c r="AP1393" s="15">
        <v>8</v>
      </c>
      <c r="AQ1393" s="17">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15">
        <f ca="1">COUNTIF(INDIRECT("H"&amp;(ROW()+12*(($AN1393-1)*3+$AO1393)-ROW())/12+5):INDIRECT("S"&amp;(ROW()+12*(($AN1393-1)*3+$AO1393)-ROW())/12+5),AQ1393)</f>
        <v>0</v>
      </c>
      <c r="AS1393" s="17">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15">
        <f ca="1">COUNTIF(INDIRECT("U"&amp;(ROW()+12*(($AN1393-1)*3+$AO1393)-ROW())/12+5):INDIRECT("AF"&amp;(ROW()+12*(($AN1393-1)*3+$AO1393)-ROW())/12+5),AS1393)</f>
        <v>0</v>
      </c>
      <c r="AU1393" s="15">
        <f ca="1">IF(AND(AQ1393+AS1393&gt;0,AR1393+AT1393&gt;0),COUNTIF(AU$6:AU1392,"&gt;0")+1,0)</f>
        <v>0</v>
      </c>
    </row>
    <row r="1394" spans="40:47">
      <c r="AN1394" s="15">
        <v>39</v>
      </c>
      <c r="AO1394" s="15">
        <v>2</v>
      </c>
      <c r="AP1394" s="15">
        <v>9</v>
      </c>
      <c r="AQ1394" s="17">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15">
        <f ca="1">COUNTIF(INDIRECT("H"&amp;(ROW()+12*(($AN1394-1)*3+$AO1394)-ROW())/12+5):INDIRECT("S"&amp;(ROW()+12*(($AN1394-1)*3+$AO1394)-ROW())/12+5),AQ1394)</f>
        <v>0</v>
      </c>
      <c r="AS1394" s="17">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15">
        <f ca="1">COUNTIF(INDIRECT("U"&amp;(ROW()+12*(($AN1394-1)*3+$AO1394)-ROW())/12+5):INDIRECT("AF"&amp;(ROW()+12*(($AN1394-1)*3+$AO1394)-ROW())/12+5),AS1394)</f>
        <v>0</v>
      </c>
      <c r="AU1394" s="15">
        <f ca="1">IF(AND(AQ1394+AS1394&gt;0,AR1394+AT1394&gt;0),COUNTIF(AU$6:AU1393,"&gt;0")+1,0)</f>
        <v>0</v>
      </c>
    </row>
    <row r="1395" spans="40:47">
      <c r="AN1395" s="15">
        <v>39</v>
      </c>
      <c r="AO1395" s="15">
        <v>2</v>
      </c>
      <c r="AP1395" s="15">
        <v>10</v>
      </c>
      <c r="AQ1395" s="17">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15">
        <f ca="1">COUNTIF(INDIRECT("H"&amp;(ROW()+12*(($AN1395-1)*3+$AO1395)-ROW())/12+5):INDIRECT("S"&amp;(ROW()+12*(($AN1395-1)*3+$AO1395)-ROW())/12+5),AQ1395)</f>
        <v>0</v>
      </c>
      <c r="AS1395" s="17">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15">
        <f ca="1">COUNTIF(INDIRECT("U"&amp;(ROW()+12*(($AN1395-1)*3+$AO1395)-ROW())/12+5):INDIRECT("AF"&amp;(ROW()+12*(($AN1395-1)*3+$AO1395)-ROW())/12+5),AS1395)</f>
        <v>0</v>
      </c>
      <c r="AU1395" s="15">
        <f ca="1">IF(AND(AQ1395+AS1395&gt;0,AR1395+AT1395&gt;0),COUNTIF(AU$6:AU1394,"&gt;0")+1,0)</f>
        <v>0</v>
      </c>
    </row>
    <row r="1396" spans="40:47">
      <c r="AN1396" s="15">
        <v>39</v>
      </c>
      <c r="AO1396" s="15">
        <v>2</v>
      </c>
      <c r="AP1396" s="15">
        <v>11</v>
      </c>
      <c r="AQ1396" s="17">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15">
        <f ca="1">COUNTIF(INDIRECT("H"&amp;(ROW()+12*(($AN1396-1)*3+$AO1396)-ROW())/12+5):INDIRECT("S"&amp;(ROW()+12*(($AN1396-1)*3+$AO1396)-ROW())/12+5),AQ1396)</f>
        <v>0</v>
      </c>
      <c r="AS1396" s="17">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15">
        <f ca="1">COUNTIF(INDIRECT("U"&amp;(ROW()+12*(($AN1396-1)*3+$AO1396)-ROW())/12+5):INDIRECT("AF"&amp;(ROW()+12*(($AN1396-1)*3+$AO1396)-ROW())/12+5),AS1396)</f>
        <v>0</v>
      </c>
      <c r="AU1396" s="15">
        <f ca="1">IF(AND(AQ1396+AS1396&gt;0,AR1396+AT1396&gt;0),COUNTIF(AU$6:AU1395,"&gt;0")+1,0)</f>
        <v>0</v>
      </c>
    </row>
    <row r="1397" spans="40:47">
      <c r="AN1397" s="15">
        <v>39</v>
      </c>
      <c r="AO1397" s="15">
        <v>2</v>
      </c>
      <c r="AP1397" s="15">
        <v>12</v>
      </c>
      <c r="AQ1397" s="17">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15">
        <f ca="1">COUNTIF(INDIRECT("H"&amp;(ROW()+12*(($AN1397-1)*3+$AO1397)-ROW())/12+5):INDIRECT("S"&amp;(ROW()+12*(($AN1397-1)*3+$AO1397)-ROW())/12+5),AQ1397)</f>
        <v>0</v>
      </c>
      <c r="AS1397" s="17">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15">
        <f ca="1">COUNTIF(INDIRECT("U"&amp;(ROW()+12*(($AN1397-1)*3+$AO1397)-ROW())/12+5):INDIRECT("AF"&amp;(ROW()+12*(($AN1397-1)*3+$AO1397)-ROW())/12+5),AS1397)</f>
        <v>0</v>
      </c>
      <c r="AU1397" s="15">
        <f ca="1">IF(AND(AQ1397+AS1397&gt;0,AR1397+AT1397&gt;0),COUNTIF(AU$6:AU1396,"&gt;0")+1,0)</f>
        <v>0</v>
      </c>
    </row>
    <row r="1398" spans="40:47">
      <c r="AN1398" s="15">
        <v>39</v>
      </c>
      <c r="AO1398" s="15">
        <v>3</v>
      </c>
      <c r="AP1398" s="15">
        <v>1</v>
      </c>
      <c r="AQ1398" s="17">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15">
        <f ca="1">COUNTIF(INDIRECT("H"&amp;(ROW()+12*(($AN1398-1)*3+$AO1398)-ROW())/12+5):INDIRECT("S"&amp;(ROW()+12*(($AN1398-1)*3+$AO1398)-ROW())/12+5),AQ1398)</f>
        <v>0</v>
      </c>
      <c r="AS1398" s="17">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15">
        <f ca="1">COUNTIF(INDIRECT("U"&amp;(ROW()+12*(($AN1398-1)*3+$AO1398)-ROW())/12+5):INDIRECT("AF"&amp;(ROW()+12*(($AN1398-1)*3+$AO1398)-ROW())/12+5),AS1398)</f>
        <v>0</v>
      </c>
      <c r="AU1398" s="15">
        <f ca="1">IF(AND(AQ1398+AS1398&gt;0,AR1398+AT1398&gt;0),COUNTIF(AU$6:AU1397,"&gt;0")+1,0)</f>
        <v>0</v>
      </c>
    </row>
    <row r="1399" spans="40:47">
      <c r="AN1399" s="15">
        <v>39</v>
      </c>
      <c r="AO1399" s="15">
        <v>3</v>
      </c>
      <c r="AP1399" s="15">
        <v>2</v>
      </c>
      <c r="AQ1399" s="17">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15">
        <f ca="1">COUNTIF(INDIRECT("H"&amp;(ROW()+12*(($AN1399-1)*3+$AO1399)-ROW())/12+5):INDIRECT("S"&amp;(ROW()+12*(($AN1399-1)*3+$AO1399)-ROW())/12+5),AQ1399)</f>
        <v>0</v>
      </c>
      <c r="AS1399" s="17">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15">
        <f ca="1">COUNTIF(INDIRECT("U"&amp;(ROW()+12*(($AN1399-1)*3+$AO1399)-ROW())/12+5):INDIRECT("AF"&amp;(ROW()+12*(($AN1399-1)*3+$AO1399)-ROW())/12+5),AS1399)</f>
        <v>0</v>
      </c>
      <c r="AU1399" s="15">
        <f ca="1">IF(AND(AQ1399+AS1399&gt;0,AR1399+AT1399&gt;0),COUNTIF(AU$6:AU1398,"&gt;0")+1,0)</f>
        <v>0</v>
      </c>
    </row>
    <row r="1400" spans="40:47">
      <c r="AN1400" s="15">
        <v>39</v>
      </c>
      <c r="AO1400" s="15">
        <v>3</v>
      </c>
      <c r="AP1400" s="15">
        <v>3</v>
      </c>
      <c r="AQ1400" s="17">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15">
        <f ca="1">COUNTIF(INDIRECT("H"&amp;(ROW()+12*(($AN1400-1)*3+$AO1400)-ROW())/12+5):INDIRECT("S"&amp;(ROW()+12*(($AN1400-1)*3+$AO1400)-ROW())/12+5),AQ1400)</f>
        <v>0</v>
      </c>
      <c r="AS1400" s="17">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15">
        <f ca="1">COUNTIF(INDIRECT("U"&amp;(ROW()+12*(($AN1400-1)*3+$AO1400)-ROW())/12+5):INDIRECT("AF"&amp;(ROW()+12*(($AN1400-1)*3+$AO1400)-ROW())/12+5),AS1400)</f>
        <v>0</v>
      </c>
      <c r="AU1400" s="15">
        <f ca="1">IF(AND(AQ1400+AS1400&gt;0,AR1400+AT1400&gt;0),COUNTIF(AU$6:AU1399,"&gt;0")+1,0)</f>
        <v>0</v>
      </c>
    </row>
    <row r="1401" spans="40:47">
      <c r="AN1401" s="15">
        <v>39</v>
      </c>
      <c r="AO1401" s="15">
        <v>3</v>
      </c>
      <c r="AP1401" s="15">
        <v>4</v>
      </c>
      <c r="AQ1401" s="17">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15">
        <f ca="1">COUNTIF(INDIRECT("H"&amp;(ROW()+12*(($AN1401-1)*3+$AO1401)-ROW())/12+5):INDIRECT("S"&amp;(ROW()+12*(($AN1401-1)*3+$AO1401)-ROW())/12+5),AQ1401)</f>
        <v>0</v>
      </c>
      <c r="AS1401" s="17">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15">
        <f ca="1">COUNTIF(INDIRECT("U"&amp;(ROW()+12*(($AN1401-1)*3+$AO1401)-ROW())/12+5):INDIRECT("AF"&amp;(ROW()+12*(($AN1401-1)*3+$AO1401)-ROW())/12+5),AS1401)</f>
        <v>0</v>
      </c>
      <c r="AU1401" s="15">
        <f ca="1">IF(AND(AQ1401+AS1401&gt;0,AR1401+AT1401&gt;0),COUNTIF(AU$6:AU1400,"&gt;0")+1,0)</f>
        <v>0</v>
      </c>
    </row>
    <row r="1402" spans="40:47">
      <c r="AN1402" s="15">
        <v>39</v>
      </c>
      <c r="AO1402" s="15">
        <v>3</v>
      </c>
      <c r="AP1402" s="15">
        <v>5</v>
      </c>
      <c r="AQ1402" s="17">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15">
        <f ca="1">COUNTIF(INDIRECT("H"&amp;(ROW()+12*(($AN1402-1)*3+$AO1402)-ROW())/12+5):INDIRECT("S"&amp;(ROW()+12*(($AN1402-1)*3+$AO1402)-ROW())/12+5),AQ1402)</f>
        <v>0</v>
      </c>
      <c r="AS1402" s="17">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15">
        <f ca="1">COUNTIF(INDIRECT("U"&amp;(ROW()+12*(($AN1402-1)*3+$AO1402)-ROW())/12+5):INDIRECT("AF"&amp;(ROW()+12*(($AN1402-1)*3+$AO1402)-ROW())/12+5),AS1402)</f>
        <v>0</v>
      </c>
      <c r="AU1402" s="15">
        <f ca="1">IF(AND(AQ1402+AS1402&gt;0,AR1402+AT1402&gt;0),COUNTIF(AU$6:AU1401,"&gt;0")+1,0)</f>
        <v>0</v>
      </c>
    </row>
    <row r="1403" spans="40:47">
      <c r="AN1403" s="15">
        <v>39</v>
      </c>
      <c r="AO1403" s="15">
        <v>3</v>
      </c>
      <c r="AP1403" s="15">
        <v>6</v>
      </c>
      <c r="AQ1403" s="17">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15">
        <f ca="1">COUNTIF(INDIRECT("H"&amp;(ROW()+12*(($AN1403-1)*3+$AO1403)-ROW())/12+5):INDIRECT("S"&amp;(ROW()+12*(($AN1403-1)*3+$AO1403)-ROW())/12+5),AQ1403)</f>
        <v>0</v>
      </c>
      <c r="AS1403" s="17">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15">
        <f ca="1">COUNTIF(INDIRECT("U"&amp;(ROW()+12*(($AN1403-1)*3+$AO1403)-ROW())/12+5):INDIRECT("AF"&amp;(ROW()+12*(($AN1403-1)*3+$AO1403)-ROW())/12+5),AS1403)</f>
        <v>0</v>
      </c>
      <c r="AU1403" s="15">
        <f ca="1">IF(AND(AQ1403+AS1403&gt;0,AR1403+AT1403&gt;0),COUNTIF(AU$6:AU1402,"&gt;0")+1,0)</f>
        <v>0</v>
      </c>
    </row>
    <row r="1404" spans="40:47">
      <c r="AN1404" s="15">
        <v>39</v>
      </c>
      <c r="AO1404" s="15">
        <v>3</v>
      </c>
      <c r="AP1404" s="15">
        <v>7</v>
      </c>
      <c r="AQ1404" s="17">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15">
        <f ca="1">COUNTIF(INDIRECT("H"&amp;(ROW()+12*(($AN1404-1)*3+$AO1404)-ROW())/12+5):INDIRECT("S"&amp;(ROW()+12*(($AN1404-1)*3+$AO1404)-ROW())/12+5),AQ1404)</f>
        <v>0</v>
      </c>
      <c r="AS1404" s="17">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15">
        <f ca="1">COUNTIF(INDIRECT("U"&amp;(ROW()+12*(($AN1404-1)*3+$AO1404)-ROW())/12+5):INDIRECT("AF"&amp;(ROW()+12*(($AN1404-1)*3+$AO1404)-ROW())/12+5),AS1404)</f>
        <v>0</v>
      </c>
      <c r="AU1404" s="15">
        <f ca="1">IF(AND(AQ1404+AS1404&gt;0,AR1404+AT1404&gt;0),COUNTIF(AU$6:AU1403,"&gt;0")+1,0)</f>
        <v>0</v>
      </c>
    </row>
    <row r="1405" spans="40:47">
      <c r="AN1405" s="15">
        <v>39</v>
      </c>
      <c r="AO1405" s="15">
        <v>3</v>
      </c>
      <c r="AP1405" s="15">
        <v>8</v>
      </c>
      <c r="AQ1405" s="17">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15">
        <f ca="1">COUNTIF(INDIRECT("H"&amp;(ROW()+12*(($AN1405-1)*3+$AO1405)-ROW())/12+5):INDIRECT("S"&amp;(ROW()+12*(($AN1405-1)*3+$AO1405)-ROW())/12+5),AQ1405)</f>
        <v>0</v>
      </c>
      <c r="AS1405" s="17">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15">
        <f ca="1">COUNTIF(INDIRECT("U"&amp;(ROW()+12*(($AN1405-1)*3+$AO1405)-ROW())/12+5):INDIRECT("AF"&amp;(ROW()+12*(($AN1405-1)*3+$AO1405)-ROW())/12+5),AS1405)</f>
        <v>0</v>
      </c>
      <c r="AU1405" s="15">
        <f ca="1">IF(AND(AQ1405+AS1405&gt;0,AR1405+AT1405&gt;0),COUNTIF(AU$6:AU1404,"&gt;0")+1,0)</f>
        <v>0</v>
      </c>
    </row>
    <row r="1406" spans="40:47">
      <c r="AN1406" s="15">
        <v>39</v>
      </c>
      <c r="AO1406" s="15">
        <v>3</v>
      </c>
      <c r="AP1406" s="15">
        <v>9</v>
      </c>
      <c r="AQ1406" s="17">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15">
        <f ca="1">COUNTIF(INDIRECT("H"&amp;(ROW()+12*(($AN1406-1)*3+$AO1406)-ROW())/12+5):INDIRECT("S"&amp;(ROW()+12*(($AN1406-1)*3+$AO1406)-ROW())/12+5),AQ1406)</f>
        <v>0</v>
      </c>
      <c r="AS1406" s="17">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15">
        <f ca="1">COUNTIF(INDIRECT("U"&amp;(ROW()+12*(($AN1406-1)*3+$AO1406)-ROW())/12+5):INDIRECT("AF"&amp;(ROW()+12*(($AN1406-1)*3+$AO1406)-ROW())/12+5),AS1406)</f>
        <v>0</v>
      </c>
      <c r="AU1406" s="15">
        <f ca="1">IF(AND(AQ1406+AS1406&gt;0,AR1406+AT1406&gt;0),COUNTIF(AU$6:AU1405,"&gt;0")+1,0)</f>
        <v>0</v>
      </c>
    </row>
    <row r="1407" spans="40:47">
      <c r="AN1407" s="15">
        <v>39</v>
      </c>
      <c r="AO1407" s="15">
        <v>3</v>
      </c>
      <c r="AP1407" s="15">
        <v>10</v>
      </c>
      <c r="AQ1407" s="17">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15">
        <f ca="1">COUNTIF(INDIRECT("H"&amp;(ROW()+12*(($AN1407-1)*3+$AO1407)-ROW())/12+5):INDIRECT("S"&amp;(ROW()+12*(($AN1407-1)*3+$AO1407)-ROW())/12+5),AQ1407)</f>
        <v>0</v>
      </c>
      <c r="AS1407" s="17">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15">
        <f ca="1">COUNTIF(INDIRECT("U"&amp;(ROW()+12*(($AN1407-1)*3+$AO1407)-ROW())/12+5):INDIRECT("AF"&amp;(ROW()+12*(($AN1407-1)*3+$AO1407)-ROW())/12+5),AS1407)</f>
        <v>0</v>
      </c>
      <c r="AU1407" s="15">
        <f ca="1">IF(AND(AQ1407+AS1407&gt;0,AR1407+AT1407&gt;0),COUNTIF(AU$6:AU1406,"&gt;0")+1,0)</f>
        <v>0</v>
      </c>
    </row>
    <row r="1408" spans="40:47">
      <c r="AN1408" s="15">
        <v>39</v>
      </c>
      <c r="AO1408" s="15">
        <v>3</v>
      </c>
      <c r="AP1408" s="15">
        <v>11</v>
      </c>
      <c r="AQ1408" s="17">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15">
        <f ca="1">COUNTIF(INDIRECT("H"&amp;(ROW()+12*(($AN1408-1)*3+$AO1408)-ROW())/12+5):INDIRECT("S"&amp;(ROW()+12*(($AN1408-1)*3+$AO1408)-ROW())/12+5),AQ1408)</f>
        <v>0</v>
      </c>
      <c r="AS1408" s="17">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15">
        <f ca="1">COUNTIF(INDIRECT("U"&amp;(ROW()+12*(($AN1408-1)*3+$AO1408)-ROW())/12+5):INDIRECT("AF"&amp;(ROW()+12*(($AN1408-1)*3+$AO1408)-ROW())/12+5),AS1408)</f>
        <v>0</v>
      </c>
      <c r="AU1408" s="15">
        <f ca="1">IF(AND(AQ1408+AS1408&gt;0,AR1408+AT1408&gt;0),COUNTIF(AU$6:AU1407,"&gt;0")+1,0)</f>
        <v>0</v>
      </c>
    </row>
    <row r="1409" spans="40:47">
      <c r="AN1409" s="306">
        <v>39</v>
      </c>
      <c r="AO1409" s="306">
        <v>3</v>
      </c>
      <c r="AP1409" s="306">
        <v>12</v>
      </c>
      <c r="AQ1409" s="313">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306">
        <f ca="1">COUNTIF(INDIRECT("H"&amp;(ROW()+12*(($AN1409-1)*3+$AO1409)-ROW())/12+5):INDIRECT("S"&amp;(ROW()+12*(($AN1409-1)*3+$AO1409)-ROW())/12+5),AQ1409)</f>
        <v>0</v>
      </c>
      <c r="AS1409" s="313">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306">
        <f ca="1">COUNTIF(INDIRECT("U"&amp;(ROW()+12*(($AN1409-1)*3+$AO1409)-ROW())/12+5):INDIRECT("AF"&amp;(ROW()+12*(($AN1409-1)*3+$AO1409)-ROW())/12+5),AS1409)</f>
        <v>0</v>
      </c>
      <c r="AU1409" s="15">
        <f ca="1">IF(AND(AQ1409+AS1409&gt;0,AR1409+AT1409&gt;0),COUNTIF(AU$6:AU1408,"&gt;0")+1,0)</f>
        <v>0</v>
      </c>
    </row>
    <row r="1410" spans="40:47">
      <c r="AN1410" s="15">
        <v>40</v>
      </c>
      <c r="AO1410" s="15">
        <v>1</v>
      </c>
      <c r="AP1410" s="15">
        <v>1</v>
      </c>
      <c r="AQ1410" s="17">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15">
        <f ca="1">COUNTIF(INDIRECT("H"&amp;(ROW()+12*(($AN1410-1)*3+$AO1410)-ROW())/12+5):INDIRECT("S"&amp;(ROW()+12*(($AN1410-1)*3+$AO1410)-ROW())/12+5),AQ1410)</f>
        <v>0</v>
      </c>
      <c r="AS1410" s="17">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15">
        <f ca="1">COUNTIF(INDIRECT("U"&amp;(ROW()+12*(($AN1410-1)*3+$AO1410)-ROW())/12+5):INDIRECT("AF"&amp;(ROW()+12*(($AN1410-1)*3+$AO1410)-ROW())/12+5),AS1410)</f>
        <v>0</v>
      </c>
      <c r="AU1410" s="15">
        <f ca="1">IF(AND(AQ1410+AS1410&gt;0,AR1410+AT1410&gt;0),COUNTIF(AU$6:AU1409,"&gt;0")+1,0)</f>
        <v>0</v>
      </c>
    </row>
    <row r="1411" spans="40:47">
      <c r="AN1411" s="15">
        <v>40</v>
      </c>
      <c r="AO1411" s="15">
        <v>1</v>
      </c>
      <c r="AP1411" s="15">
        <v>2</v>
      </c>
      <c r="AQ1411" s="17">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15">
        <f ca="1">COUNTIF(INDIRECT("H"&amp;(ROW()+12*(($AN1411-1)*3+$AO1411)-ROW())/12+5):INDIRECT("S"&amp;(ROW()+12*(($AN1411-1)*3+$AO1411)-ROW())/12+5),AQ1411)</f>
        <v>0</v>
      </c>
      <c r="AS1411" s="17">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15">
        <f ca="1">COUNTIF(INDIRECT("U"&amp;(ROW()+12*(($AN1411-1)*3+$AO1411)-ROW())/12+5):INDIRECT("AF"&amp;(ROW()+12*(($AN1411-1)*3+$AO1411)-ROW())/12+5),AS1411)</f>
        <v>0</v>
      </c>
      <c r="AU1411" s="15">
        <f ca="1">IF(AND(AQ1411+AS1411&gt;0,AR1411+AT1411&gt;0),COUNTIF(AU$6:AU1410,"&gt;0")+1,0)</f>
        <v>0</v>
      </c>
    </row>
    <row r="1412" spans="40:47">
      <c r="AN1412" s="15">
        <v>40</v>
      </c>
      <c r="AO1412" s="15">
        <v>1</v>
      </c>
      <c r="AP1412" s="15">
        <v>3</v>
      </c>
      <c r="AQ1412" s="17">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15">
        <f ca="1">COUNTIF(INDIRECT("H"&amp;(ROW()+12*(($AN1412-1)*3+$AO1412)-ROW())/12+5):INDIRECT("S"&amp;(ROW()+12*(($AN1412-1)*3+$AO1412)-ROW())/12+5),AQ1412)</f>
        <v>0</v>
      </c>
      <c r="AS1412" s="17">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15">
        <f ca="1">COUNTIF(INDIRECT("U"&amp;(ROW()+12*(($AN1412-1)*3+$AO1412)-ROW())/12+5):INDIRECT("AF"&amp;(ROW()+12*(($AN1412-1)*3+$AO1412)-ROW())/12+5),AS1412)</f>
        <v>0</v>
      </c>
      <c r="AU1412" s="15">
        <f ca="1">IF(AND(AQ1412+AS1412&gt;0,AR1412+AT1412&gt;0),COUNTIF(AU$6:AU1411,"&gt;0")+1,0)</f>
        <v>0</v>
      </c>
    </row>
    <row r="1413" spans="40:47">
      <c r="AN1413" s="15">
        <v>40</v>
      </c>
      <c r="AO1413" s="15">
        <v>1</v>
      </c>
      <c r="AP1413" s="15">
        <v>4</v>
      </c>
      <c r="AQ1413" s="17">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15">
        <f ca="1">COUNTIF(INDIRECT("H"&amp;(ROW()+12*(($AN1413-1)*3+$AO1413)-ROW())/12+5):INDIRECT("S"&amp;(ROW()+12*(($AN1413-1)*3+$AO1413)-ROW())/12+5),AQ1413)</f>
        <v>0</v>
      </c>
      <c r="AS1413" s="17">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15">
        <f ca="1">COUNTIF(INDIRECT("U"&amp;(ROW()+12*(($AN1413-1)*3+$AO1413)-ROW())/12+5):INDIRECT("AF"&amp;(ROW()+12*(($AN1413-1)*3+$AO1413)-ROW())/12+5),AS1413)</f>
        <v>0</v>
      </c>
      <c r="AU1413" s="15">
        <f ca="1">IF(AND(AQ1413+AS1413&gt;0,AR1413+AT1413&gt;0),COUNTIF(AU$6:AU1412,"&gt;0")+1,0)</f>
        <v>0</v>
      </c>
    </row>
    <row r="1414" spans="40:47">
      <c r="AN1414" s="15">
        <v>40</v>
      </c>
      <c r="AO1414" s="15">
        <v>1</v>
      </c>
      <c r="AP1414" s="15">
        <v>5</v>
      </c>
      <c r="AQ1414" s="17">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15">
        <f ca="1">COUNTIF(INDIRECT("H"&amp;(ROW()+12*(($AN1414-1)*3+$AO1414)-ROW())/12+5):INDIRECT("S"&amp;(ROW()+12*(($AN1414-1)*3+$AO1414)-ROW())/12+5),AQ1414)</f>
        <v>0</v>
      </c>
      <c r="AS1414" s="17">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15">
        <f ca="1">COUNTIF(INDIRECT("U"&amp;(ROW()+12*(($AN1414-1)*3+$AO1414)-ROW())/12+5):INDIRECT("AF"&amp;(ROW()+12*(($AN1414-1)*3+$AO1414)-ROW())/12+5),AS1414)</f>
        <v>0</v>
      </c>
      <c r="AU1414" s="15">
        <f ca="1">IF(AND(AQ1414+AS1414&gt;0,AR1414+AT1414&gt;0),COUNTIF(AU$6:AU1413,"&gt;0")+1,0)</f>
        <v>0</v>
      </c>
    </row>
    <row r="1415" spans="40:47">
      <c r="AN1415" s="15">
        <v>40</v>
      </c>
      <c r="AO1415" s="15">
        <v>1</v>
      </c>
      <c r="AP1415" s="15">
        <v>6</v>
      </c>
      <c r="AQ1415" s="17">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15">
        <f ca="1">COUNTIF(INDIRECT("H"&amp;(ROW()+12*(($AN1415-1)*3+$AO1415)-ROW())/12+5):INDIRECT("S"&amp;(ROW()+12*(($AN1415-1)*3+$AO1415)-ROW())/12+5),AQ1415)</f>
        <v>0</v>
      </c>
      <c r="AS1415" s="17">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15">
        <f ca="1">COUNTIF(INDIRECT("U"&amp;(ROW()+12*(($AN1415-1)*3+$AO1415)-ROW())/12+5):INDIRECT("AF"&amp;(ROW()+12*(($AN1415-1)*3+$AO1415)-ROW())/12+5),AS1415)</f>
        <v>0</v>
      </c>
      <c r="AU1415" s="15">
        <f ca="1">IF(AND(AQ1415+AS1415&gt;0,AR1415+AT1415&gt;0),COUNTIF(AU$6:AU1414,"&gt;0")+1,0)</f>
        <v>0</v>
      </c>
    </row>
    <row r="1416" spans="40:47">
      <c r="AN1416" s="15">
        <v>40</v>
      </c>
      <c r="AO1416" s="15">
        <v>1</v>
      </c>
      <c r="AP1416" s="15">
        <v>7</v>
      </c>
      <c r="AQ1416" s="17">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15">
        <f ca="1">COUNTIF(INDIRECT("H"&amp;(ROW()+12*(($AN1416-1)*3+$AO1416)-ROW())/12+5):INDIRECT("S"&amp;(ROW()+12*(($AN1416-1)*3+$AO1416)-ROW())/12+5),AQ1416)</f>
        <v>0</v>
      </c>
      <c r="AS1416" s="17">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15">
        <f ca="1">COUNTIF(INDIRECT("U"&amp;(ROW()+12*(($AN1416-1)*3+$AO1416)-ROW())/12+5):INDIRECT("AF"&amp;(ROW()+12*(($AN1416-1)*3+$AO1416)-ROW())/12+5),AS1416)</f>
        <v>0</v>
      </c>
      <c r="AU1416" s="15">
        <f ca="1">IF(AND(AQ1416+AS1416&gt;0,AR1416+AT1416&gt;0),COUNTIF(AU$6:AU1415,"&gt;0")+1,0)</f>
        <v>0</v>
      </c>
    </row>
    <row r="1417" spans="40:47">
      <c r="AN1417" s="15">
        <v>40</v>
      </c>
      <c r="AO1417" s="15">
        <v>1</v>
      </c>
      <c r="AP1417" s="15">
        <v>8</v>
      </c>
      <c r="AQ1417" s="17">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15">
        <f ca="1">COUNTIF(INDIRECT("H"&amp;(ROW()+12*(($AN1417-1)*3+$AO1417)-ROW())/12+5):INDIRECT("S"&amp;(ROW()+12*(($AN1417-1)*3+$AO1417)-ROW())/12+5),AQ1417)</f>
        <v>0</v>
      </c>
      <c r="AS1417" s="17">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15">
        <f ca="1">COUNTIF(INDIRECT("U"&amp;(ROW()+12*(($AN1417-1)*3+$AO1417)-ROW())/12+5):INDIRECT("AF"&amp;(ROW()+12*(($AN1417-1)*3+$AO1417)-ROW())/12+5),AS1417)</f>
        <v>0</v>
      </c>
      <c r="AU1417" s="15">
        <f ca="1">IF(AND(AQ1417+AS1417&gt;0,AR1417+AT1417&gt;0),COUNTIF(AU$6:AU1416,"&gt;0")+1,0)</f>
        <v>0</v>
      </c>
    </row>
    <row r="1418" spans="40:47">
      <c r="AN1418" s="15">
        <v>40</v>
      </c>
      <c r="AO1418" s="15">
        <v>1</v>
      </c>
      <c r="AP1418" s="15">
        <v>9</v>
      </c>
      <c r="AQ1418" s="17">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15">
        <f ca="1">COUNTIF(INDIRECT("H"&amp;(ROW()+12*(($AN1418-1)*3+$AO1418)-ROW())/12+5):INDIRECT("S"&amp;(ROW()+12*(($AN1418-1)*3+$AO1418)-ROW())/12+5),AQ1418)</f>
        <v>0</v>
      </c>
      <c r="AS1418" s="17">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15">
        <f ca="1">COUNTIF(INDIRECT("U"&amp;(ROW()+12*(($AN1418-1)*3+$AO1418)-ROW())/12+5):INDIRECT("AF"&amp;(ROW()+12*(($AN1418-1)*3+$AO1418)-ROW())/12+5),AS1418)</f>
        <v>0</v>
      </c>
      <c r="AU1418" s="15">
        <f ca="1">IF(AND(AQ1418+AS1418&gt;0,AR1418+AT1418&gt;0),COUNTIF(AU$6:AU1417,"&gt;0")+1,0)</f>
        <v>0</v>
      </c>
    </row>
    <row r="1419" spans="40:47">
      <c r="AN1419" s="15">
        <v>40</v>
      </c>
      <c r="AO1419" s="15">
        <v>1</v>
      </c>
      <c r="AP1419" s="15">
        <v>10</v>
      </c>
      <c r="AQ1419" s="17">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15">
        <f ca="1">COUNTIF(INDIRECT("H"&amp;(ROW()+12*(($AN1419-1)*3+$AO1419)-ROW())/12+5):INDIRECT("S"&amp;(ROW()+12*(($AN1419-1)*3+$AO1419)-ROW())/12+5),AQ1419)</f>
        <v>0</v>
      </c>
      <c r="AS1419" s="17">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15">
        <f ca="1">COUNTIF(INDIRECT("U"&amp;(ROW()+12*(($AN1419-1)*3+$AO1419)-ROW())/12+5):INDIRECT("AF"&amp;(ROW()+12*(($AN1419-1)*3+$AO1419)-ROW())/12+5),AS1419)</f>
        <v>0</v>
      </c>
      <c r="AU1419" s="15">
        <f ca="1">IF(AND(AQ1419+AS1419&gt;0,AR1419+AT1419&gt;0),COUNTIF(AU$6:AU1418,"&gt;0")+1,0)</f>
        <v>0</v>
      </c>
    </row>
    <row r="1420" spans="40:47">
      <c r="AN1420" s="15">
        <v>40</v>
      </c>
      <c r="AO1420" s="15">
        <v>1</v>
      </c>
      <c r="AP1420" s="15">
        <v>11</v>
      </c>
      <c r="AQ1420" s="17">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15">
        <f ca="1">COUNTIF(INDIRECT("H"&amp;(ROW()+12*(($AN1420-1)*3+$AO1420)-ROW())/12+5):INDIRECT("S"&amp;(ROW()+12*(($AN1420-1)*3+$AO1420)-ROW())/12+5),AQ1420)</f>
        <v>0</v>
      </c>
      <c r="AS1420" s="17">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15">
        <f ca="1">COUNTIF(INDIRECT("U"&amp;(ROW()+12*(($AN1420-1)*3+$AO1420)-ROW())/12+5):INDIRECT("AF"&amp;(ROW()+12*(($AN1420-1)*3+$AO1420)-ROW())/12+5),AS1420)</f>
        <v>0</v>
      </c>
      <c r="AU1420" s="15">
        <f ca="1">IF(AND(AQ1420+AS1420&gt;0,AR1420+AT1420&gt;0),COUNTIF(AU$6:AU1419,"&gt;0")+1,0)</f>
        <v>0</v>
      </c>
    </row>
    <row r="1421" spans="40:47">
      <c r="AN1421" s="15">
        <v>40</v>
      </c>
      <c r="AO1421" s="15">
        <v>1</v>
      </c>
      <c r="AP1421" s="15">
        <v>12</v>
      </c>
      <c r="AQ1421" s="17">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15">
        <f ca="1">COUNTIF(INDIRECT("H"&amp;(ROW()+12*(($AN1421-1)*3+$AO1421)-ROW())/12+5):INDIRECT("S"&amp;(ROW()+12*(($AN1421-1)*3+$AO1421)-ROW())/12+5),AQ1421)</f>
        <v>0</v>
      </c>
      <c r="AS1421" s="17">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15">
        <f ca="1">COUNTIF(INDIRECT("U"&amp;(ROW()+12*(($AN1421-1)*3+$AO1421)-ROW())/12+5):INDIRECT("AF"&amp;(ROW()+12*(($AN1421-1)*3+$AO1421)-ROW())/12+5),AS1421)</f>
        <v>0</v>
      </c>
      <c r="AU1421" s="15">
        <f ca="1">IF(AND(AQ1421+AS1421&gt;0,AR1421+AT1421&gt;0),COUNTIF(AU$6:AU1420,"&gt;0")+1,0)</f>
        <v>0</v>
      </c>
    </row>
    <row r="1422" spans="40:47">
      <c r="AN1422" s="15">
        <v>40</v>
      </c>
      <c r="AO1422" s="15">
        <v>2</v>
      </c>
      <c r="AP1422" s="15">
        <v>1</v>
      </c>
      <c r="AQ1422" s="17">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15">
        <f ca="1">COUNTIF(INDIRECT("H"&amp;(ROW()+12*(($AN1422-1)*3+$AO1422)-ROW())/12+5):INDIRECT("S"&amp;(ROW()+12*(($AN1422-1)*3+$AO1422)-ROW())/12+5),AQ1422)</f>
        <v>0</v>
      </c>
      <c r="AS1422" s="17">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15">
        <f ca="1">COUNTIF(INDIRECT("U"&amp;(ROW()+12*(($AN1422-1)*3+$AO1422)-ROW())/12+5):INDIRECT("AF"&amp;(ROW()+12*(($AN1422-1)*3+$AO1422)-ROW())/12+5),AS1422)</f>
        <v>0</v>
      </c>
      <c r="AU1422" s="15">
        <f ca="1">IF(AND(AQ1422+AS1422&gt;0,AR1422+AT1422&gt;0),COUNTIF(AU$6:AU1421,"&gt;0")+1,0)</f>
        <v>0</v>
      </c>
    </row>
    <row r="1423" spans="40:47">
      <c r="AN1423" s="15">
        <v>40</v>
      </c>
      <c r="AO1423" s="15">
        <v>2</v>
      </c>
      <c r="AP1423" s="15">
        <v>2</v>
      </c>
      <c r="AQ1423" s="17">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15">
        <f ca="1">COUNTIF(INDIRECT("H"&amp;(ROW()+12*(($AN1423-1)*3+$AO1423)-ROW())/12+5):INDIRECT("S"&amp;(ROW()+12*(($AN1423-1)*3+$AO1423)-ROW())/12+5),AQ1423)</f>
        <v>0</v>
      </c>
      <c r="AS1423" s="17">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15">
        <f ca="1">COUNTIF(INDIRECT("U"&amp;(ROW()+12*(($AN1423-1)*3+$AO1423)-ROW())/12+5):INDIRECT("AF"&amp;(ROW()+12*(($AN1423-1)*3+$AO1423)-ROW())/12+5),AS1423)</f>
        <v>0</v>
      </c>
      <c r="AU1423" s="15">
        <f ca="1">IF(AND(AQ1423+AS1423&gt;0,AR1423+AT1423&gt;0),COUNTIF(AU$6:AU1422,"&gt;0")+1,0)</f>
        <v>0</v>
      </c>
    </row>
    <row r="1424" spans="40:47">
      <c r="AN1424" s="15">
        <v>40</v>
      </c>
      <c r="AO1424" s="15">
        <v>2</v>
      </c>
      <c r="AP1424" s="15">
        <v>3</v>
      </c>
      <c r="AQ1424" s="17">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15">
        <f ca="1">COUNTIF(INDIRECT("H"&amp;(ROW()+12*(($AN1424-1)*3+$AO1424)-ROW())/12+5):INDIRECT("S"&amp;(ROW()+12*(($AN1424-1)*3+$AO1424)-ROW())/12+5),AQ1424)</f>
        <v>0</v>
      </c>
      <c r="AS1424" s="17">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15">
        <f ca="1">COUNTIF(INDIRECT("U"&amp;(ROW()+12*(($AN1424-1)*3+$AO1424)-ROW())/12+5):INDIRECT("AF"&amp;(ROW()+12*(($AN1424-1)*3+$AO1424)-ROW())/12+5),AS1424)</f>
        <v>0</v>
      </c>
      <c r="AU1424" s="15">
        <f ca="1">IF(AND(AQ1424+AS1424&gt;0,AR1424+AT1424&gt;0),COUNTIF(AU$6:AU1423,"&gt;0")+1,0)</f>
        <v>0</v>
      </c>
    </row>
    <row r="1425" spans="40:47">
      <c r="AN1425" s="15">
        <v>40</v>
      </c>
      <c r="AO1425" s="15">
        <v>2</v>
      </c>
      <c r="AP1425" s="15">
        <v>4</v>
      </c>
      <c r="AQ1425" s="17">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15">
        <f ca="1">COUNTIF(INDIRECT("H"&amp;(ROW()+12*(($AN1425-1)*3+$AO1425)-ROW())/12+5):INDIRECT("S"&amp;(ROW()+12*(($AN1425-1)*3+$AO1425)-ROW())/12+5),AQ1425)</f>
        <v>0</v>
      </c>
      <c r="AS1425" s="17">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15">
        <f ca="1">COUNTIF(INDIRECT("U"&amp;(ROW()+12*(($AN1425-1)*3+$AO1425)-ROW())/12+5):INDIRECT("AF"&amp;(ROW()+12*(($AN1425-1)*3+$AO1425)-ROW())/12+5),AS1425)</f>
        <v>0</v>
      </c>
      <c r="AU1425" s="15">
        <f ca="1">IF(AND(AQ1425+AS1425&gt;0,AR1425+AT1425&gt;0),COUNTIF(AU$6:AU1424,"&gt;0")+1,0)</f>
        <v>0</v>
      </c>
    </row>
    <row r="1426" spans="40:47">
      <c r="AN1426" s="15">
        <v>40</v>
      </c>
      <c r="AO1426" s="15">
        <v>2</v>
      </c>
      <c r="AP1426" s="15">
        <v>5</v>
      </c>
      <c r="AQ1426" s="17">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15">
        <f ca="1">COUNTIF(INDIRECT("H"&amp;(ROW()+12*(($AN1426-1)*3+$AO1426)-ROW())/12+5):INDIRECT("S"&amp;(ROW()+12*(($AN1426-1)*3+$AO1426)-ROW())/12+5),AQ1426)</f>
        <v>0</v>
      </c>
      <c r="AS1426" s="17">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15">
        <f ca="1">COUNTIF(INDIRECT("U"&amp;(ROW()+12*(($AN1426-1)*3+$AO1426)-ROW())/12+5):INDIRECT("AF"&amp;(ROW()+12*(($AN1426-1)*3+$AO1426)-ROW())/12+5),AS1426)</f>
        <v>0</v>
      </c>
      <c r="AU1426" s="15">
        <f ca="1">IF(AND(AQ1426+AS1426&gt;0,AR1426+AT1426&gt;0),COUNTIF(AU$6:AU1425,"&gt;0")+1,0)</f>
        <v>0</v>
      </c>
    </row>
    <row r="1427" spans="40:47">
      <c r="AN1427" s="15">
        <v>40</v>
      </c>
      <c r="AO1427" s="15">
        <v>2</v>
      </c>
      <c r="AP1427" s="15">
        <v>6</v>
      </c>
      <c r="AQ1427" s="17">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15">
        <f ca="1">COUNTIF(INDIRECT("H"&amp;(ROW()+12*(($AN1427-1)*3+$AO1427)-ROW())/12+5):INDIRECT("S"&amp;(ROW()+12*(($AN1427-1)*3+$AO1427)-ROW())/12+5),AQ1427)</f>
        <v>0</v>
      </c>
      <c r="AS1427" s="17">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15">
        <f ca="1">COUNTIF(INDIRECT("U"&amp;(ROW()+12*(($AN1427-1)*3+$AO1427)-ROW())/12+5):INDIRECT("AF"&amp;(ROW()+12*(($AN1427-1)*3+$AO1427)-ROW())/12+5),AS1427)</f>
        <v>0</v>
      </c>
      <c r="AU1427" s="15">
        <f ca="1">IF(AND(AQ1427+AS1427&gt;0,AR1427+AT1427&gt;0),COUNTIF(AU$6:AU1426,"&gt;0")+1,0)</f>
        <v>0</v>
      </c>
    </row>
    <row r="1428" spans="40:47">
      <c r="AN1428" s="15">
        <v>40</v>
      </c>
      <c r="AO1428" s="15">
        <v>2</v>
      </c>
      <c r="AP1428" s="15">
        <v>7</v>
      </c>
      <c r="AQ1428" s="17">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15">
        <f ca="1">COUNTIF(INDIRECT("H"&amp;(ROW()+12*(($AN1428-1)*3+$AO1428)-ROW())/12+5):INDIRECT("S"&amp;(ROW()+12*(($AN1428-1)*3+$AO1428)-ROW())/12+5),AQ1428)</f>
        <v>0</v>
      </c>
      <c r="AS1428" s="17">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15">
        <f ca="1">COUNTIF(INDIRECT("U"&amp;(ROW()+12*(($AN1428-1)*3+$AO1428)-ROW())/12+5):INDIRECT("AF"&amp;(ROW()+12*(($AN1428-1)*3+$AO1428)-ROW())/12+5),AS1428)</f>
        <v>0</v>
      </c>
      <c r="AU1428" s="15">
        <f ca="1">IF(AND(AQ1428+AS1428&gt;0,AR1428+AT1428&gt;0),COUNTIF(AU$6:AU1427,"&gt;0")+1,0)</f>
        <v>0</v>
      </c>
    </row>
    <row r="1429" spans="40:47">
      <c r="AN1429" s="15">
        <v>40</v>
      </c>
      <c r="AO1429" s="15">
        <v>2</v>
      </c>
      <c r="AP1429" s="15">
        <v>8</v>
      </c>
      <c r="AQ1429" s="17">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15">
        <f ca="1">COUNTIF(INDIRECT("H"&amp;(ROW()+12*(($AN1429-1)*3+$AO1429)-ROW())/12+5):INDIRECT("S"&amp;(ROW()+12*(($AN1429-1)*3+$AO1429)-ROW())/12+5),AQ1429)</f>
        <v>0</v>
      </c>
      <c r="AS1429" s="17">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15">
        <f ca="1">COUNTIF(INDIRECT("U"&amp;(ROW()+12*(($AN1429-1)*3+$AO1429)-ROW())/12+5):INDIRECT("AF"&amp;(ROW()+12*(($AN1429-1)*3+$AO1429)-ROW())/12+5),AS1429)</f>
        <v>0</v>
      </c>
      <c r="AU1429" s="15">
        <f ca="1">IF(AND(AQ1429+AS1429&gt;0,AR1429+AT1429&gt;0),COUNTIF(AU$6:AU1428,"&gt;0")+1,0)</f>
        <v>0</v>
      </c>
    </row>
    <row r="1430" spans="40:47">
      <c r="AN1430" s="15">
        <v>40</v>
      </c>
      <c r="AO1430" s="15">
        <v>2</v>
      </c>
      <c r="AP1430" s="15">
        <v>9</v>
      </c>
      <c r="AQ1430" s="17">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15">
        <f ca="1">COUNTIF(INDIRECT("H"&amp;(ROW()+12*(($AN1430-1)*3+$AO1430)-ROW())/12+5):INDIRECT("S"&amp;(ROW()+12*(($AN1430-1)*3+$AO1430)-ROW())/12+5),AQ1430)</f>
        <v>0</v>
      </c>
      <c r="AS1430" s="17">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15">
        <f ca="1">COUNTIF(INDIRECT("U"&amp;(ROW()+12*(($AN1430-1)*3+$AO1430)-ROW())/12+5):INDIRECT("AF"&amp;(ROW()+12*(($AN1430-1)*3+$AO1430)-ROW())/12+5),AS1430)</f>
        <v>0</v>
      </c>
      <c r="AU1430" s="15">
        <f ca="1">IF(AND(AQ1430+AS1430&gt;0,AR1430+AT1430&gt;0),COUNTIF(AU$6:AU1429,"&gt;0")+1,0)</f>
        <v>0</v>
      </c>
    </row>
    <row r="1431" spans="40:47">
      <c r="AN1431" s="15">
        <v>40</v>
      </c>
      <c r="AO1431" s="15">
        <v>2</v>
      </c>
      <c r="AP1431" s="15">
        <v>10</v>
      </c>
      <c r="AQ1431" s="17">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15">
        <f ca="1">COUNTIF(INDIRECT("H"&amp;(ROW()+12*(($AN1431-1)*3+$AO1431)-ROW())/12+5):INDIRECT("S"&amp;(ROW()+12*(($AN1431-1)*3+$AO1431)-ROW())/12+5),AQ1431)</f>
        <v>0</v>
      </c>
      <c r="AS1431" s="17">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15">
        <f ca="1">COUNTIF(INDIRECT("U"&amp;(ROW()+12*(($AN1431-1)*3+$AO1431)-ROW())/12+5):INDIRECT("AF"&amp;(ROW()+12*(($AN1431-1)*3+$AO1431)-ROW())/12+5),AS1431)</f>
        <v>0</v>
      </c>
      <c r="AU1431" s="15">
        <f ca="1">IF(AND(AQ1431+AS1431&gt;0,AR1431+AT1431&gt;0),COUNTIF(AU$6:AU1430,"&gt;0")+1,0)</f>
        <v>0</v>
      </c>
    </row>
    <row r="1432" spans="40:47">
      <c r="AN1432" s="15">
        <v>40</v>
      </c>
      <c r="AO1432" s="15">
        <v>2</v>
      </c>
      <c r="AP1432" s="15">
        <v>11</v>
      </c>
      <c r="AQ1432" s="17">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15">
        <f ca="1">COUNTIF(INDIRECT("H"&amp;(ROW()+12*(($AN1432-1)*3+$AO1432)-ROW())/12+5):INDIRECT("S"&amp;(ROW()+12*(($AN1432-1)*3+$AO1432)-ROW())/12+5),AQ1432)</f>
        <v>0</v>
      </c>
      <c r="AS1432" s="17">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15">
        <f ca="1">COUNTIF(INDIRECT("U"&amp;(ROW()+12*(($AN1432-1)*3+$AO1432)-ROW())/12+5):INDIRECT("AF"&amp;(ROW()+12*(($AN1432-1)*3+$AO1432)-ROW())/12+5),AS1432)</f>
        <v>0</v>
      </c>
      <c r="AU1432" s="15">
        <f ca="1">IF(AND(AQ1432+AS1432&gt;0,AR1432+AT1432&gt;0),COUNTIF(AU$6:AU1431,"&gt;0")+1,0)</f>
        <v>0</v>
      </c>
    </row>
    <row r="1433" spans="40:47">
      <c r="AN1433" s="15">
        <v>40</v>
      </c>
      <c r="AO1433" s="15">
        <v>2</v>
      </c>
      <c r="AP1433" s="15">
        <v>12</v>
      </c>
      <c r="AQ1433" s="17">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15">
        <f ca="1">COUNTIF(INDIRECT("H"&amp;(ROW()+12*(($AN1433-1)*3+$AO1433)-ROW())/12+5):INDIRECT("S"&amp;(ROW()+12*(($AN1433-1)*3+$AO1433)-ROW())/12+5),AQ1433)</f>
        <v>0</v>
      </c>
      <c r="AS1433" s="17">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15">
        <f ca="1">COUNTIF(INDIRECT("U"&amp;(ROW()+12*(($AN1433-1)*3+$AO1433)-ROW())/12+5):INDIRECT("AF"&amp;(ROW()+12*(($AN1433-1)*3+$AO1433)-ROW())/12+5),AS1433)</f>
        <v>0</v>
      </c>
      <c r="AU1433" s="15">
        <f ca="1">IF(AND(AQ1433+AS1433&gt;0,AR1433+AT1433&gt;0),COUNTIF(AU$6:AU1432,"&gt;0")+1,0)</f>
        <v>0</v>
      </c>
    </row>
    <row r="1434" spans="40:47">
      <c r="AN1434" s="15">
        <v>40</v>
      </c>
      <c r="AO1434" s="15">
        <v>3</v>
      </c>
      <c r="AP1434" s="15">
        <v>1</v>
      </c>
      <c r="AQ1434" s="17">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15">
        <f ca="1">COUNTIF(INDIRECT("H"&amp;(ROW()+12*(($AN1434-1)*3+$AO1434)-ROW())/12+5):INDIRECT("S"&amp;(ROW()+12*(($AN1434-1)*3+$AO1434)-ROW())/12+5),AQ1434)</f>
        <v>0</v>
      </c>
      <c r="AS1434" s="17">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15">
        <f ca="1">COUNTIF(INDIRECT("U"&amp;(ROW()+12*(($AN1434-1)*3+$AO1434)-ROW())/12+5):INDIRECT("AF"&amp;(ROW()+12*(($AN1434-1)*3+$AO1434)-ROW())/12+5),AS1434)</f>
        <v>0</v>
      </c>
      <c r="AU1434" s="15">
        <f ca="1">IF(AND(AQ1434+AS1434&gt;0,AR1434+AT1434&gt;0),COUNTIF(AU$6:AU1433,"&gt;0")+1,0)</f>
        <v>0</v>
      </c>
    </row>
    <row r="1435" spans="40:47">
      <c r="AN1435" s="15">
        <v>40</v>
      </c>
      <c r="AO1435" s="15">
        <v>3</v>
      </c>
      <c r="AP1435" s="15">
        <v>2</v>
      </c>
      <c r="AQ1435" s="17">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15">
        <f ca="1">COUNTIF(INDIRECT("H"&amp;(ROW()+12*(($AN1435-1)*3+$AO1435)-ROW())/12+5):INDIRECT("S"&amp;(ROW()+12*(($AN1435-1)*3+$AO1435)-ROW())/12+5),AQ1435)</f>
        <v>0</v>
      </c>
      <c r="AS1435" s="17">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15">
        <f ca="1">COUNTIF(INDIRECT("U"&amp;(ROW()+12*(($AN1435-1)*3+$AO1435)-ROW())/12+5):INDIRECT("AF"&amp;(ROW()+12*(($AN1435-1)*3+$AO1435)-ROW())/12+5),AS1435)</f>
        <v>0</v>
      </c>
      <c r="AU1435" s="15">
        <f ca="1">IF(AND(AQ1435+AS1435&gt;0,AR1435+AT1435&gt;0),COUNTIF(AU$6:AU1434,"&gt;0")+1,0)</f>
        <v>0</v>
      </c>
    </row>
    <row r="1436" spans="40:47">
      <c r="AN1436" s="15">
        <v>40</v>
      </c>
      <c r="AO1436" s="15">
        <v>3</v>
      </c>
      <c r="AP1436" s="15">
        <v>3</v>
      </c>
      <c r="AQ1436" s="17">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15">
        <f ca="1">COUNTIF(INDIRECT("H"&amp;(ROW()+12*(($AN1436-1)*3+$AO1436)-ROW())/12+5):INDIRECT("S"&amp;(ROW()+12*(($AN1436-1)*3+$AO1436)-ROW())/12+5),AQ1436)</f>
        <v>0</v>
      </c>
      <c r="AS1436" s="17">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15">
        <f ca="1">COUNTIF(INDIRECT("U"&amp;(ROW()+12*(($AN1436-1)*3+$AO1436)-ROW())/12+5):INDIRECT("AF"&amp;(ROW()+12*(($AN1436-1)*3+$AO1436)-ROW())/12+5),AS1436)</f>
        <v>0</v>
      </c>
      <c r="AU1436" s="15">
        <f ca="1">IF(AND(AQ1436+AS1436&gt;0,AR1436+AT1436&gt;0),COUNTIF(AU$6:AU1435,"&gt;0")+1,0)</f>
        <v>0</v>
      </c>
    </row>
    <row r="1437" spans="40:47">
      <c r="AN1437" s="15">
        <v>40</v>
      </c>
      <c r="AO1437" s="15">
        <v>3</v>
      </c>
      <c r="AP1437" s="15">
        <v>4</v>
      </c>
      <c r="AQ1437" s="17">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15">
        <f ca="1">COUNTIF(INDIRECT("H"&amp;(ROW()+12*(($AN1437-1)*3+$AO1437)-ROW())/12+5):INDIRECT("S"&amp;(ROW()+12*(($AN1437-1)*3+$AO1437)-ROW())/12+5),AQ1437)</f>
        <v>0</v>
      </c>
      <c r="AS1437" s="17">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15">
        <f ca="1">COUNTIF(INDIRECT("U"&amp;(ROW()+12*(($AN1437-1)*3+$AO1437)-ROW())/12+5):INDIRECT("AF"&amp;(ROW()+12*(($AN1437-1)*3+$AO1437)-ROW())/12+5),AS1437)</f>
        <v>0</v>
      </c>
      <c r="AU1437" s="15">
        <f ca="1">IF(AND(AQ1437+AS1437&gt;0,AR1437+AT1437&gt;0),COUNTIF(AU$6:AU1436,"&gt;0")+1,0)</f>
        <v>0</v>
      </c>
    </row>
    <row r="1438" spans="40:47">
      <c r="AN1438" s="15">
        <v>40</v>
      </c>
      <c r="AO1438" s="15">
        <v>3</v>
      </c>
      <c r="AP1438" s="15">
        <v>5</v>
      </c>
      <c r="AQ1438" s="17">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15">
        <f ca="1">COUNTIF(INDIRECT("H"&amp;(ROW()+12*(($AN1438-1)*3+$AO1438)-ROW())/12+5):INDIRECT("S"&amp;(ROW()+12*(($AN1438-1)*3+$AO1438)-ROW())/12+5),AQ1438)</f>
        <v>0</v>
      </c>
      <c r="AS1438" s="17">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15">
        <f ca="1">COUNTIF(INDIRECT("U"&amp;(ROW()+12*(($AN1438-1)*3+$AO1438)-ROW())/12+5):INDIRECT("AF"&amp;(ROW()+12*(($AN1438-1)*3+$AO1438)-ROW())/12+5),AS1438)</f>
        <v>0</v>
      </c>
      <c r="AU1438" s="15">
        <f ca="1">IF(AND(AQ1438+AS1438&gt;0,AR1438+AT1438&gt;0),COUNTIF(AU$6:AU1437,"&gt;0")+1,0)</f>
        <v>0</v>
      </c>
    </row>
    <row r="1439" spans="40:47">
      <c r="AN1439" s="15">
        <v>40</v>
      </c>
      <c r="AO1439" s="15">
        <v>3</v>
      </c>
      <c r="AP1439" s="15">
        <v>6</v>
      </c>
      <c r="AQ1439" s="17">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15">
        <f ca="1">COUNTIF(INDIRECT("H"&amp;(ROW()+12*(($AN1439-1)*3+$AO1439)-ROW())/12+5):INDIRECT("S"&amp;(ROW()+12*(($AN1439-1)*3+$AO1439)-ROW())/12+5),AQ1439)</f>
        <v>0</v>
      </c>
      <c r="AS1439" s="17">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15">
        <f ca="1">COUNTIF(INDIRECT("U"&amp;(ROW()+12*(($AN1439-1)*3+$AO1439)-ROW())/12+5):INDIRECT("AF"&amp;(ROW()+12*(($AN1439-1)*3+$AO1439)-ROW())/12+5),AS1439)</f>
        <v>0</v>
      </c>
      <c r="AU1439" s="15">
        <f ca="1">IF(AND(AQ1439+AS1439&gt;0,AR1439+AT1439&gt;0),COUNTIF(AU$6:AU1438,"&gt;0")+1,0)</f>
        <v>0</v>
      </c>
    </row>
    <row r="1440" spans="40:47">
      <c r="AN1440" s="15">
        <v>40</v>
      </c>
      <c r="AO1440" s="15">
        <v>3</v>
      </c>
      <c r="AP1440" s="15">
        <v>7</v>
      </c>
      <c r="AQ1440" s="17">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15">
        <f ca="1">COUNTIF(INDIRECT("H"&amp;(ROW()+12*(($AN1440-1)*3+$AO1440)-ROW())/12+5):INDIRECT("S"&amp;(ROW()+12*(($AN1440-1)*3+$AO1440)-ROW())/12+5),AQ1440)</f>
        <v>0</v>
      </c>
      <c r="AS1440" s="17">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15">
        <f ca="1">COUNTIF(INDIRECT("U"&amp;(ROW()+12*(($AN1440-1)*3+$AO1440)-ROW())/12+5):INDIRECT("AF"&amp;(ROW()+12*(($AN1440-1)*3+$AO1440)-ROW())/12+5),AS1440)</f>
        <v>0</v>
      </c>
      <c r="AU1440" s="15">
        <f ca="1">IF(AND(AQ1440+AS1440&gt;0,AR1440+AT1440&gt;0),COUNTIF(AU$6:AU1439,"&gt;0")+1,0)</f>
        <v>0</v>
      </c>
    </row>
    <row r="1441" spans="40:47">
      <c r="AN1441" s="15">
        <v>40</v>
      </c>
      <c r="AO1441" s="15">
        <v>3</v>
      </c>
      <c r="AP1441" s="15">
        <v>8</v>
      </c>
      <c r="AQ1441" s="17">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15">
        <f ca="1">COUNTIF(INDIRECT("H"&amp;(ROW()+12*(($AN1441-1)*3+$AO1441)-ROW())/12+5):INDIRECT("S"&amp;(ROW()+12*(($AN1441-1)*3+$AO1441)-ROW())/12+5),AQ1441)</f>
        <v>0</v>
      </c>
      <c r="AS1441" s="17">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15">
        <f ca="1">COUNTIF(INDIRECT("U"&amp;(ROW()+12*(($AN1441-1)*3+$AO1441)-ROW())/12+5):INDIRECT("AF"&amp;(ROW()+12*(($AN1441-1)*3+$AO1441)-ROW())/12+5),AS1441)</f>
        <v>0</v>
      </c>
      <c r="AU1441" s="15">
        <f ca="1">IF(AND(AQ1441+AS1441&gt;0,AR1441+AT1441&gt;0),COUNTIF(AU$6:AU1440,"&gt;0")+1,0)</f>
        <v>0</v>
      </c>
    </row>
    <row r="1442" spans="40:47">
      <c r="AN1442" s="15">
        <v>40</v>
      </c>
      <c r="AO1442" s="15">
        <v>3</v>
      </c>
      <c r="AP1442" s="15">
        <v>9</v>
      </c>
      <c r="AQ1442" s="17">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15">
        <f ca="1">COUNTIF(INDIRECT("H"&amp;(ROW()+12*(($AN1442-1)*3+$AO1442)-ROW())/12+5):INDIRECT("S"&amp;(ROW()+12*(($AN1442-1)*3+$AO1442)-ROW())/12+5),AQ1442)</f>
        <v>0</v>
      </c>
      <c r="AS1442" s="17">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15">
        <f ca="1">COUNTIF(INDIRECT("U"&amp;(ROW()+12*(($AN1442-1)*3+$AO1442)-ROW())/12+5):INDIRECT("AF"&amp;(ROW()+12*(($AN1442-1)*3+$AO1442)-ROW())/12+5),AS1442)</f>
        <v>0</v>
      </c>
      <c r="AU1442" s="15">
        <f ca="1">IF(AND(AQ1442+AS1442&gt;0,AR1442+AT1442&gt;0),COUNTIF(AU$6:AU1441,"&gt;0")+1,0)</f>
        <v>0</v>
      </c>
    </row>
    <row r="1443" spans="40:47">
      <c r="AN1443" s="15">
        <v>40</v>
      </c>
      <c r="AO1443" s="15">
        <v>3</v>
      </c>
      <c r="AP1443" s="15">
        <v>10</v>
      </c>
      <c r="AQ1443" s="17">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15">
        <f ca="1">COUNTIF(INDIRECT("H"&amp;(ROW()+12*(($AN1443-1)*3+$AO1443)-ROW())/12+5):INDIRECT("S"&amp;(ROW()+12*(($AN1443-1)*3+$AO1443)-ROW())/12+5),AQ1443)</f>
        <v>0</v>
      </c>
      <c r="AS1443" s="17">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15">
        <f ca="1">COUNTIF(INDIRECT("U"&amp;(ROW()+12*(($AN1443-1)*3+$AO1443)-ROW())/12+5):INDIRECT("AF"&amp;(ROW()+12*(($AN1443-1)*3+$AO1443)-ROW())/12+5),AS1443)</f>
        <v>0</v>
      </c>
      <c r="AU1443" s="15">
        <f ca="1">IF(AND(AQ1443+AS1443&gt;0,AR1443+AT1443&gt;0),COUNTIF(AU$6:AU1442,"&gt;0")+1,0)</f>
        <v>0</v>
      </c>
    </row>
    <row r="1444" spans="40:47">
      <c r="AN1444" s="15">
        <v>40</v>
      </c>
      <c r="AO1444" s="15">
        <v>3</v>
      </c>
      <c r="AP1444" s="15">
        <v>11</v>
      </c>
      <c r="AQ1444" s="17">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15">
        <f ca="1">COUNTIF(INDIRECT("H"&amp;(ROW()+12*(($AN1444-1)*3+$AO1444)-ROW())/12+5):INDIRECT("S"&amp;(ROW()+12*(($AN1444-1)*3+$AO1444)-ROW())/12+5),AQ1444)</f>
        <v>0</v>
      </c>
      <c r="AS1444" s="17">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15">
        <f ca="1">COUNTIF(INDIRECT("U"&amp;(ROW()+12*(($AN1444-1)*3+$AO1444)-ROW())/12+5):INDIRECT("AF"&amp;(ROW()+12*(($AN1444-1)*3+$AO1444)-ROW())/12+5),AS1444)</f>
        <v>0</v>
      </c>
      <c r="AU1444" s="15">
        <f ca="1">IF(AND(AQ1444+AS1444&gt;0,AR1444+AT1444&gt;0),COUNTIF(AU$6:AU1443,"&gt;0")+1,0)</f>
        <v>0</v>
      </c>
    </row>
    <row r="1445" spans="40:47">
      <c r="AN1445" s="306">
        <v>40</v>
      </c>
      <c r="AO1445" s="306">
        <v>3</v>
      </c>
      <c r="AP1445" s="306">
        <v>12</v>
      </c>
      <c r="AQ1445" s="313">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306">
        <f ca="1">COUNTIF(INDIRECT("H"&amp;(ROW()+12*(($AN1445-1)*3+$AO1445)-ROW())/12+5):INDIRECT("S"&amp;(ROW()+12*(($AN1445-1)*3+$AO1445)-ROW())/12+5),AQ1445)</f>
        <v>0</v>
      </c>
      <c r="AS1445" s="313">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306">
        <f ca="1">COUNTIF(INDIRECT("U"&amp;(ROW()+12*(($AN1445-1)*3+$AO1445)-ROW())/12+5):INDIRECT("AF"&amp;(ROW()+12*(($AN1445-1)*3+$AO1445)-ROW())/12+5),AS1445)</f>
        <v>0</v>
      </c>
      <c r="AU1445" s="15">
        <f ca="1">IF(AND(AQ1445+AS1445&gt;0,AR1445+AT1445&gt;0),COUNTIF(AU$6:AU1444,"&gt;0")+1,0)</f>
        <v>0</v>
      </c>
    </row>
    <row r="1446" spans="40:47">
      <c r="AN1446" s="15">
        <v>41</v>
      </c>
      <c r="AO1446" s="15">
        <v>1</v>
      </c>
      <c r="AP1446" s="15">
        <v>1</v>
      </c>
      <c r="AQ1446" s="17">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15">
        <f ca="1">COUNTIF(INDIRECT("H"&amp;(ROW()+12*(($AN1446-1)*3+$AO1446)-ROW())/12+5):INDIRECT("S"&amp;(ROW()+12*(($AN1446-1)*3+$AO1446)-ROW())/12+5),AQ1446)</f>
        <v>0</v>
      </c>
      <c r="AS1446" s="17">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15">
        <f ca="1">COUNTIF(INDIRECT("U"&amp;(ROW()+12*(($AN1446-1)*3+$AO1446)-ROW())/12+5):INDIRECT("AF"&amp;(ROW()+12*(($AN1446-1)*3+$AO1446)-ROW())/12+5),AS1446)</f>
        <v>0</v>
      </c>
      <c r="AU1446" s="15">
        <f ca="1">IF(AND(AQ1446+AS1446&gt;0,AR1446+AT1446&gt;0),COUNTIF(AU$6:AU1445,"&gt;0")+1,0)</f>
        <v>0</v>
      </c>
    </row>
    <row r="1447" spans="40:47">
      <c r="AN1447" s="15">
        <v>41</v>
      </c>
      <c r="AO1447" s="15">
        <v>1</v>
      </c>
      <c r="AP1447" s="15">
        <v>2</v>
      </c>
      <c r="AQ1447" s="17">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15">
        <f ca="1">COUNTIF(INDIRECT("H"&amp;(ROW()+12*(($AN1447-1)*3+$AO1447)-ROW())/12+5):INDIRECT("S"&amp;(ROW()+12*(($AN1447-1)*3+$AO1447)-ROW())/12+5),AQ1447)</f>
        <v>0</v>
      </c>
      <c r="AS1447" s="17">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15">
        <f ca="1">COUNTIF(INDIRECT("U"&amp;(ROW()+12*(($AN1447-1)*3+$AO1447)-ROW())/12+5):INDIRECT("AF"&amp;(ROW()+12*(($AN1447-1)*3+$AO1447)-ROW())/12+5),AS1447)</f>
        <v>0</v>
      </c>
      <c r="AU1447" s="15">
        <f ca="1">IF(AND(AQ1447+AS1447&gt;0,AR1447+AT1447&gt;0),COUNTIF(AU$6:AU1446,"&gt;0")+1,0)</f>
        <v>0</v>
      </c>
    </row>
    <row r="1448" spans="40:47">
      <c r="AN1448" s="15">
        <v>41</v>
      </c>
      <c r="AO1448" s="15">
        <v>1</v>
      </c>
      <c r="AP1448" s="15">
        <v>3</v>
      </c>
      <c r="AQ1448" s="17">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15">
        <f ca="1">COUNTIF(INDIRECT("H"&amp;(ROW()+12*(($AN1448-1)*3+$AO1448)-ROW())/12+5):INDIRECT("S"&amp;(ROW()+12*(($AN1448-1)*3+$AO1448)-ROW())/12+5),AQ1448)</f>
        <v>0</v>
      </c>
      <c r="AS1448" s="17">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15">
        <f ca="1">COUNTIF(INDIRECT("U"&amp;(ROW()+12*(($AN1448-1)*3+$AO1448)-ROW())/12+5):INDIRECT("AF"&amp;(ROW()+12*(($AN1448-1)*3+$AO1448)-ROW())/12+5),AS1448)</f>
        <v>0</v>
      </c>
      <c r="AU1448" s="15">
        <f ca="1">IF(AND(AQ1448+AS1448&gt;0,AR1448+AT1448&gt;0),COUNTIF(AU$6:AU1447,"&gt;0")+1,0)</f>
        <v>0</v>
      </c>
    </row>
    <row r="1449" spans="40:47">
      <c r="AN1449" s="15">
        <v>41</v>
      </c>
      <c r="AO1449" s="15">
        <v>1</v>
      </c>
      <c r="AP1449" s="15">
        <v>4</v>
      </c>
      <c r="AQ1449" s="17">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15">
        <f ca="1">COUNTIF(INDIRECT("H"&amp;(ROW()+12*(($AN1449-1)*3+$AO1449)-ROW())/12+5):INDIRECT("S"&amp;(ROW()+12*(($AN1449-1)*3+$AO1449)-ROW())/12+5),AQ1449)</f>
        <v>0</v>
      </c>
      <c r="AS1449" s="17">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15">
        <f ca="1">COUNTIF(INDIRECT("U"&amp;(ROW()+12*(($AN1449-1)*3+$AO1449)-ROW())/12+5):INDIRECT("AF"&amp;(ROW()+12*(($AN1449-1)*3+$AO1449)-ROW())/12+5),AS1449)</f>
        <v>0</v>
      </c>
      <c r="AU1449" s="15">
        <f ca="1">IF(AND(AQ1449+AS1449&gt;0,AR1449+AT1449&gt;0),COUNTIF(AU$6:AU1448,"&gt;0")+1,0)</f>
        <v>0</v>
      </c>
    </row>
    <row r="1450" spans="40:47">
      <c r="AN1450" s="15">
        <v>41</v>
      </c>
      <c r="AO1450" s="15">
        <v>1</v>
      </c>
      <c r="AP1450" s="15">
        <v>5</v>
      </c>
      <c r="AQ1450" s="17">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15">
        <f ca="1">COUNTIF(INDIRECT("H"&amp;(ROW()+12*(($AN1450-1)*3+$AO1450)-ROW())/12+5):INDIRECT("S"&amp;(ROW()+12*(($AN1450-1)*3+$AO1450)-ROW())/12+5),AQ1450)</f>
        <v>0</v>
      </c>
      <c r="AS1450" s="17">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15">
        <f ca="1">COUNTIF(INDIRECT("U"&amp;(ROW()+12*(($AN1450-1)*3+$AO1450)-ROW())/12+5):INDIRECT("AF"&amp;(ROW()+12*(($AN1450-1)*3+$AO1450)-ROW())/12+5),AS1450)</f>
        <v>0</v>
      </c>
      <c r="AU1450" s="15">
        <f ca="1">IF(AND(AQ1450+AS1450&gt;0,AR1450+AT1450&gt;0),COUNTIF(AU$6:AU1449,"&gt;0")+1,0)</f>
        <v>0</v>
      </c>
    </row>
    <row r="1451" spans="40:47">
      <c r="AN1451" s="15">
        <v>41</v>
      </c>
      <c r="AO1451" s="15">
        <v>1</v>
      </c>
      <c r="AP1451" s="15">
        <v>6</v>
      </c>
      <c r="AQ1451" s="17">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15">
        <f ca="1">COUNTIF(INDIRECT("H"&amp;(ROW()+12*(($AN1451-1)*3+$AO1451)-ROW())/12+5):INDIRECT("S"&amp;(ROW()+12*(($AN1451-1)*3+$AO1451)-ROW())/12+5),AQ1451)</f>
        <v>0</v>
      </c>
      <c r="AS1451" s="17">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15">
        <f ca="1">COUNTIF(INDIRECT("U"&amp;(ROW()+12*(($AN1451-1)*3+$AO1451)-ROW())/12+5):INDIRECT("AF"&amp;(ROW()+12*(($AN1451-1)*3+$AO1451)-ROW())/12+5),AS1451)</f>
        <v>0</v>
      </c>
      <c r="AU1451" s="15">
        <f ca="1">IF(AND(AQ1451+AS1451&gt;0,AR1451+AT1451&gt;0),COUNTIF(AU$6:AU1450,"&gt;0")+1,0)</f>
        <v>0</v>
      </c>
    </row>
    <row r="1452" spans="40:47">
      <c r="AN1452" s="15">
        <v>41</v>
      </c>
      <c r="AO1452" s="15">
        <v>1</v>
      </c>
      <c r="AP1452" s="15">
        <v>7</v>
      </c>
      <c r="AQ1452" s="17">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15">
        <f ca="1">COUNTIF(INDIRECT("H"&amp;(ROW()+12*(($AN1452-1)*3+$AO1452)-ROW())/12+5):INDIRECT("S"&amp;(ROW()+12*(($AN1452-1)*3+$AO1452)-ROW())/12+5),AQ1452)</f>
        <v>0</v>
      </c>
      <c r="AS1452" s="17">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15">
        <f ca="1">COUNTIF(INDIRECT("U"&amp;(ROW()+12*(($AN1452-1)*3+$AO1452)-ROW())/12+5):INDIRECT("AF"&amp;(ROW()+12*(($AN1452-1)*3+$AO1452)-ROW())/12+5),AS1452)</f>
        <v>0</v>
      </c>
      <c r="AU1452" s="15">
        <f ca="1">IF(AND(AQ1452+AS1452&gt;0,AR1452+AT1452&gt;0),COUNTIF(AU$6:AU1451,"&gt;0")+1,0)</f>
        <v>0</v>
      </c>
    </row>
    <row r="1453" spans="40:47">
      <c r="AN1453" s="15">
        <v>41</v>
      </c>
      <c r="AO1453" s="15">
        <v>1</v>
      </c>
      <c r="AP1453" s="15">
        <v>8</v>
      </c>
      <c r="AQ1453" s="17">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15">
        <f ca="1">COUNTIF(INDIRECT("H"&amp;(ROW()+12*(($AN1453-1)*3+$AO1453)-ROW())/12+5):INDIRECT("S"&amp;(ROW()+12*(($AN1453-1)*3+$AO1453)-ROW())/12+5),AQ1453)</f>
        <v>0</v>
      </c>
      <c r="AS1453" s="17">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15">
        <f ca="1">COUNTIF(INDIRECT("U"&amp;(ROW()+12*(($AN1453-1)*3+$AO1453)-ROW())/12+5):INDIRECT("AF"&amp;(ROW()+12*(($AN1453-1)*3+$AO1453)-ROW())/12+5),AS1453)</f>
        <v>0</v>
      </c>
      <c r="AU1453" s="15">
        <f ca="1">IF(AND(AQ1453+AS1453&gt;0,AR1453+AT1453&gt;0),COUNTIF(AU$6:AU1452,"&gt;0")+1,0)</f>
        <v>0</v>
      </c>
    </row>
    <row r="1454" spans="40:47">
      <c r="AN1454" s="15">
        <v>41</v>
      </c>
      <c r="AO1454" s="15">
        <v>1</v>
      </c>
      <c r="AP1454" s="15">
        <v>9</v>
      </c>
      <c r="AQ1454" s="17">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15">
        <f ca="1">COUNTIF(INDIRECT("H"&amp;(ROW()+12*(($AN1454-1)*3+$AO1454)-ROW())/12+5):INDIRECT("S"&amp;(ROW()+12*(($AN1454-1)*3+$AO1454)-ROW())/12+5),AQ1454)</f>
        <v>0</v>
      </c>
      <c r="AS1454" s="17">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15">
        <f ca="1">COUNTIF(INDIRECT("U"&amp;(ROW()+12*(($AN1454-1)*3+$AO1454)-ROW())/12+5):INDIRECT("AF"&amp;(ROW()+12*(($AN1454-1)*3+$AO1454)-ROW())/12+5),AS1454)</f>
        <v>0</v>
      </c>
      <c r="AU1454" s="15">
        <f ca="1">IF(AND(AQ1454+AS1454&gt;0,AR1454+AT1454&gt;0),COUNTIF(AU$6:AU1453,"&gt;0")+1,0)</f>
        <v>0</v>
      </c>
    </row>
    <row r="1455" spans="40:47">
      <c r="AN1455" s="15">
        <v>41</v>
      </c>
      <c r="AO1455" s="15">
        <v>1</v>
      </c>
      <c r="AP1455" s="15">
        <v>10</v>
      </c>
      <c r="AQ1455" s="17">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15">
        <f ca="1">COUNTIF(INDIRECT("H"&amp;(ROW()+12*(($AN1455-1)*3+$AO1455)-ROW())/12+5):INDIRECT("S"&amp;(ROW()+12*(($AN1455-1)*3+$AO1455)-ROW())/12+5),AQ1455)</f>
        <v>0</v>
      </c>
      <c r="AS1455" s="17">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15">
        <f ca="1">COUNTIF(INDIRECT("U"&amp;(ROW()+12*(($AN1455-1)*3+$AO1455)-ROW())/12+5):INDIRECT("AF"&amp;(ROW()+12*(($AN1455-1)*3+$AO1455)-ROW())/12+5),AS1455)</f>
        <v>0</v>
      </c>
      <c r="AU1455" s="15">
        <f ca="1">IF(AND(AQ1455+AS1455&gt;0,AR1455+AT1455&gt;0),COUNTIF(AU$6:AU1454,"&gt;0")+1,0)</f>
        <v>0</v>
      </c>
    </row>
    <row r="1456" spans="40:47">
      <c r="AN1456" s="15">
        <v>41</v>
      </c>
      <c r="AO1456" s="15">
        <v>1</v>
      </c>
      <c r="AP1456" s="15">
        <v>11</v>
      </c>
      <c r="AQ1456" s="17">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15">
        <f ca="1">COUNTIF(INDIRECT("H"&amp;(ROW()+12*(($AN1456-1)*3+$AO1456)-ROW())/12+5):INDIRECT("S"&amp;(ROW()+12*(($AN1456-1)*3+$AO1456)-ROW())/12+5),AQ1456)</f>
        <v>0</v>
      </c>
      <c r="AS1456" s="17">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15">
        <f ca="1">COUNTIF(INDIRECT("U"&amp;(ROW()+12*(($AN1456-1)*3+$AO1456)-ROW())/12+5):INDIRECT("AF"&amp;(ROW()+12*(($AN1456-1)*3+$AO1456)-ROW())/12+5),AS1456)</f>
        <v>0</v>
      </c>
      <c r="AU1456" s="15">
        <f ca="1">IF(AND(AQ1456+AS1456&gt;0,AR1456+AT1456&gt;0),COUNTIF(AU$6:AU1455,"&gt;0")+1,0)</f>
        <v>0</v>
      </c>
    </row>
    <row r="1457" spans="40:47">
      <c r="AN1457" s="15">
        <v>41</v>
      </c>
      <c r="AO1457" s="15">
        <v>1</v>
      </c>
      <c r="AP1457" s="15">
        <v>12</v>
      </c>
      <c r="AQ1457" s="17">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15">
        <f ca="1">COUNTIF(INDIRECT("H"&amp;(ROW()+12*(($AN1457-1)*3+$AO1457)-ROW())/12+5):INDIRECT("S"&amp;(ROW()+12*(($AN1457-1)*3+$AO1457)-ROW())/12+5),AQ1457)</f>
        <v>0</v>
      </c>
      <c r="AS1457" s="17">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15">
        <f ca="1">COUNTIF(INDIRECT("U"&amp;(ROW()+12*(($AN1457-1)*3+$AO1457)-ROW())/12+5):INDIRECT("AF"&amp;(ROW()+12*(($AN1457-1)*3+$AO1457)-ROW())/12+5),AS1457)</f>
        <v>0</v>
      </c>
      <c r="AU1457" s="15">
        <f ca="1">IF(AND(AQ1457+AS1457&gt;0,AR1457+AT1457&gt;0),COUNTIF(AU$6:AU1456,"&gt;0")+1,0)</f>
        <v>0</v>
      </c>
    </row>
    <row r="1458" spans="40:47">
      <c r="AN1458" s="15">
        <v>41</v>
      </c>
      <c r="AO1458" s="15">
        <v>2</v>
      </c>
      <c r="AP1458" s="15">
        <v>1</v>
      </c>
      <c r="AQ1458" s="17">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15">
        <f ca="1">COUNTIF(INDIRECT("H"&amp;(ROW()+12*(($AN1458-1)*3+$AO1458)-ROW())/12+5):INDIRECT("S"&amp;(ROW()+12*(($AN1458-1)*3+$AO1458)-ROW())/12+5),AQ1458)</f>
        <v>0</v>
      </c>
      <c r="AS1458" s="17">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15">
        <f ca="1">COUNTIF(INDIRECT("U"&amp;(ROW()+12*(($AN1458-1)*3+$AO1458)-ROW())/12+5):INDIRECT("AF"&amp;(ROW()+12*(($AN1458-1)*3+$AO1458)-ROW())/12+5),AS1458)</f>
        <v>0</v>
      </c>
      <c r="AU1458" s="15">
        <f ca="1">IF(AND(AQ1458+AS1458&gt;0,AR1458+AT1458&gt;0),COUNTIF(AU$6:AU1457,"&gt;0")+1,0)</f>
        <v>0</v>
      </c>
    </row>
    <row r="1459" spans="40:47">
      <c r="AN1459" s="15">
        <v>41</v>
      </c>
      <c r="AO1459" s="15">
        <v>2</v>
      </c>
      <c r="AP1459" s="15">
        <v>2</v>
      </c>
      <c r="AQ1459" s="17">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15">
        <f ca="1">COUNTIF(INDIRECT("H"&amp;(ROW()+12*(($AN1459-1)*3+$AO1459)-ROW())/12+5):INDIRECT("S"&amp;(ROW()+12*(($AN1459-1)*3+$AO1459)-ROW())/12+5),AQ1459)</f>
        <v>0</v>
      </c>
      <c r="AS1459" s="17">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15">
        <f ca="1">COUNTIF(INDIRECT("U"&amp;(ROW()+12*(($AN1459-1)*3+$AO1459)-ROW())/12+5):INDIRECT("AF"&amp;(ROW()+12*(($AN1459-1)*3+$AO1459)-ROW())/12+5),AS1459)</f>
        <v>0</v>
      </c>
      <c r="AU1459" s="15">
        <f ca="1">IF(AND(AQ1459+AS1459&gt;0,AR1459+AT1459&gt;0),COUNTIF(AU$6:AU1458,"&gt;0")+1,0)</f>
        <v>0</v>
      </c>
    </row>
    <row r="1460" spans="40:47">
      <c r="AN1460" s="15">
        <v>41</v>
      </c>
      <c r="AO1460" s="15">
        <v>2</v>
      </c>
      <c r="AP1460" s="15">
        <v>3</v>
      </c>
      <c r="AQ1460" s="17">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15">
        <f ca="1">COUNTIF(INDIRECT("H"&amp;(ROW()+12*(($AN1460-1)*3+$AO1460)-ROW())/12+5):INDIRECT("S"&amp;(ROW()+12*(($AN1460-1)*3+$AO1460)-ROW())/12+5),AQ1460)</f>
        <v>0</v>
      </c>
      <c r="AS1460" s="17">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15">
        <f ca="1">COUNTIF(INDIRECT("U"&amp;(ROW()+12*(($AN1460-1)*3+$AO1460)-ROW())/12+5):INDIRECT("AF"&amp;(ROW()+12*(($AN1460-1)*3+$AO1460)-ROW())/12+5),AS1460)</f>
        <v>0</v>
      </c>
      <c r="AU1460" s="15">
        <f ca="1">IF(AND(AQ1460+AS1460&gt;0,AR1460+AT1460&gt;0),COUNTIF(AU$6:AU1459,"&gt;0")+1,0)</f>
        <v>0</v>
      </c>
    </row>
    <row r="1461" spans="40:47">
      <c r="AN1461" s="15">
        <v>41</v>
      </c>
      <c r="AO1461" s="15">
        <v>2</v>
      </c>
      <c r="AP1461" s="15">
        <v>4</v>
      </c>
      <c r="AQ1461" s="17">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15">
        <f ca="1">COUNTIF(INDIRECT("H"&amp;(ROW()+12*(($AN1461-1)*3+$AO1461)-ROW())/12+5):INDIRECT("S"&amp;(ROW()+12*(($AN1461-1)*3+$AO1461)-ROW())/12+5),AQ1461)</f>
        <v>0</v>
      </c>
      <c r="AS1461" s="17">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15">
        <f ca="1">COUNTIF(INDIRECT("U"&amp;(ROW()+12*(($AN1461-1)*3+$AO1461)-ROW())/12+5):INDIRECT("AF"&amp;(ROW()+12*(($AN1461-1)*3+$AO1461)-ROW())/12+5),AS1461)</f>
        <v>0</v>
      </c>
      <c r="AU1461" s="15">
        <f ca="1">IF(AND(AQ1461+AS1461&gt;0,AR1461+AT1461&gt;0),COUNTIF(AU$6:AU1460,"&gt;0")+1,0)</f>
        <v>0</v>
      </c>
    </row>
    <row r="1462" spans="40:47">
      <c r="AN1462" s="15">
        <v>41</v>
      </c>
      <c r="AO1462" s="15">
        <v>2</v>
      </c>
      <c r="AP1462" s="15">
        <v>5</v>
      </c>
      <c r="AQ1462" s="17">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15">
        <f ca="1">COUNTIF(INDIRECT("H"&amp;(ROW()+12*(($AN1462-1)*3+$AO1462)-ROW())/12+5):INDIRECT("S"&amp;(ROW()+12*(($AN1462-1)*3+$AO1462)-ROW())/12+5),AQ1462)</f>
        <v>0</v>
      </c>
      <c r="AS1462" s="17">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15">
        <f ca="1">COUNTIF(INDIRECT("U"&amp;(ROW()+12*(($AN1462-1)*3+$AO1462)-ROW())/12+5):INDIRECT("AF"&amp;(ROW()+12*(($AN1462-1)*3+$AO1462)-ROW())/12+5),AS1462)</f>
        <v>0</v>
      </c>
      <c r="AU1462" s="15">
        <f ca="1">IF(AND(AQ1462+AS1462&gt;0,AR1462+AT1462&gt;0),COUNTIF(AU$6:AU1461,"&gt;0")+1,0)</f>
        <v>0</v>
      </c>
    </row>
    <row r="1463" spans="40:47">
      <c r="AN1463" s="15">
        <v>41</v>
      </c>
      <c r="AO1463" s="15">
        <v>2</v>
      </c>
      <c r="AP1463" s="15">
        <v>6</v>
      </c>
      <c r="AQ1463" s="17">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15">
        <f ca="1">COUNTIF(INDIRECT("H"&amp;(ROW()+12*(($AN1463-1)*3+$AO1463)-ROW())/12+5):INDIRECT("S"&amp;(ROW()+12*(($AN1463-1)*3+$AO1463)-ROW())/12+5),AQ1463)</f>
        <v>0</v>
      </c>
      <c r="AS1463" s="17">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15">
        <f ca="1">COUNTIF(INDIRECT("U"&amp;(ROW()+12*(($AN1463-1)*3+$AO1463)-ROW())/12+5):INDIRECT("AF"&amp;(ROW()+12*(($AN1463-1)*3+$AO1463)-ROW())/12+5),AS1463)</f>
        <v>0</v>
      </c>
      <c r="AU1463" s="15">
        <f ca="1">IF(AND(AQ1463+AS1463&gt;0,AR1463+AT1463&gt;0),COUNTIF(AU$6:AU1462,"&gt;0")+1,0)</f>
        <v>0</v>
      </c>
    </row>
    <row r="1464" spans="40:47">
      <c r="AN1464" s="15">
        <v>41</v>
      </c>
      <c r="AO1464" s="15">
        <v>2</v>
      </c>
      <c r="AP1464" s="15">
        <v>7</v>
      </c>
      <c r="AQ1464" s="17">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15">
        <f ca="1">COUNTIF(INDIRECT("H"&amp;(ROW()+12*(($AN1464-1)*3+$AO1464)-ROW())/12+5):INDIRECT("S"&amp;(ROW()+12*(($AN1464-1)*3+$AO1464)-ROW())/12+5),AQ1464)</f>
        <v>0</v>
      </c>
      <c r="AS1464" s="17">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15">
        <f ca="1">COUNTIF(INDIRECT("U"&amp;(ROW()+12*(($AN1464-1)*3+$AO1464)-ROW())/12+5):INDIRECT("AF"&amp;(ROW()+12*(($AN1464-1)*3+$AO1464)-ROW())/12+5),AS1464)</f>
        <v>0</v>
      </c>
      <c r="AU1464" s="15">
        <f ca="1">IF(AND(AQ1464+AS1464&gt;0,AR1464+AT1464&gt;0),COUNTIF(AU$6:AU1463,"&gt;0")+1,0)</f>
        <v>0</v>
      </c>
    </row>
    <row r="1465" spans="40:47">
      <c r="AN1465" s="15">
        <v>41</v>
      </c>
      <c r="AO1465" s="15">
        <v>2</v>
      </c>
      <c r="AP1465" s="15">
        <v>8</v>
      </c>
      <c r="AQ1465" s="17">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15">
        <f ca="1">COUNTIF(INDIRECT("H"&amp;(ROW()+12*(($AN1465-1)*3+$AO1465)-ROW())/12+5):INDIRECT("S"&amp;(ROW()+12*(($AN1465-1)*3+$AO1465)-ROW())/12+5),AQ1465)</f>
        <v>0</v>
      </c>
      <c r="AS1465" s="17">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15">
        <f ca="1">COUNTIF(INDIRECT("U"&amp;(ROW()+12*(($AN1465-1)*3+$AO1465)-ROW())/12+5):INDIRECT("AF"&amp;(ROW()+12*(($AN1465-1)*3+$AO1465)-ROW())/12+5),AS1465)</f>
        <v>0</v>
      </c>
      <c r="AU1465" s="15">
        <f ca="1">IF(AND(AQ1465+AS1465&gt;0,AR1465+AT1465&gt;0),COUNTIF(AU$6:AU1464,"&gt;0")+1,0)</f>
        <v>0</v>
      </c>
    </row>
    <row r="1466" spans="40:47">
      <c r="AN1466" s="15">
        <v>41</v>
      </c>
      <c r="AO1466" s="15">
        <v>2</v>
      </c>
      <c r="AP1466" s="15">
        <v>9</v>
      </c>
      <c r="AQ1466" s="17">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15">
        <f ca="1">COUNTIF(INDIRECT("H"&amp;(ROW()+12*(($AN1466-1)*3+$AO1466)-ROW())/12+5):INDIRECT("S"&amp;(ROW()+12*(($AN1466-1)*3+$AO1466)-ROW())/12+5),AQ1466)</f>
        <v>0</v>
      </c>
      <c r="AS1466" s="17">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15">
        <f ca="1">COUNTIF(INDIRECT("U"&amp;(ROW()+12*(($AN1466-1)*3+$AO1466)-ROW())/12+5):INDIRECT("AF"&amp;(ROW()+12*(($AN1466-1)*3+$AO1466)-ROW())/12+5),AS1466)</f>
        <v>0</v>
      </c>
      <c r="AU1466" s="15">
        <f ca="1">IF(AND(AQ1466+AS1466&gt;0,AR1466+AT1466&gt;0),COUNTIF(AU$6:AU1465,"&gt;0")+1,0)</f>
        <v>0</v>
      </c>
    </row>
    <row r="1467" spans="40:47">
      <c r="AN1467" s="15">
        <v>41</v>
      </c>
      <c r="AO1467" s="15">
        <v>2</v>
      </c>
      <c r="AP1467" s="15">
        <v>10</v>
      </c>
      <c r="AQ1467" s="17">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15">
        <f ca="1">COUNTIF(INDIRECT("H"&amp;(ROW()+12*(($AN1467-1)*3+$AO1467)-ROW())/12+5):INDIRECT("S"&amp;(ROW()+12*(($AN1467-1)*3+$AO1467)-ROW())/12+5),AQ1467)</f>
        <v>0</v>
      </c>
      <c r="AS1467" s="17">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15">
        <f ca="1">COUNTIF(INDIRECT("U"&amp;(ROW()+12*(($AN1467-1)*3+$AO1467)-ROW())/12+5):INDIRECT("AF"&amp;(ROW()+12*(($AN1467-1)*3+$AO1467)-ROW())/12+5),AS1467)</f>
        <v>0</v>
      </c>
      <c r="AU1467" s="15">
        <f ca="1">IF(AND(AQ1467+AS1467&gt;0,AR1467+AT1467&gt;0),COUNTIF(AU$6:AU1466,"&gt;0")+1,0)</f>
        <v>0</v>
      </c>
    </row>
    <row r="1468" spans="40:47">
      <c r="AN1468" s="15">
        <v>41</v>
      </c>
      <c r="AO1468" s="15">
        <v>2</v>
      </c>
      <c r="AP1468" s="15">
        <v>11</v>
      </c>
      <c r="AQ1468" s="17">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15">
        <f ca="1">COUNTIF(INDIRECT("H"&amp;(ROW()+12*(($AN1468-1)*3+$AO1468)-ROW())/12+5):INDIRECT("S"&amp;(ROW()+12*(($AN1468-1)*3+$AO1468)-ROW())/12+5),AQ1468)</f>
        <v>0</v>
      </c>
      <c r="AS1468" s="17">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15">
        <f ca="1">COUNTIF(INDIRECT("U"&amp;(ROW()+12*(($AN1468-1)*3+$AO1468)-ROW())/12+5):INDIRECT("AF"&amp;(ROW()+12*(($AN1468-1)*3+$AO1468)-ROW())/12+5),AS1468)</f>
        <v>0</v>
      </c>
      <c r="AU1468" s="15">
        <f ca="1">IF(AND(AQ1468+AS1468&gt;0,AR1468+AT1468&gt;0),COUNTIF(AU$6:AU1467,"&gt;0")+1,0)</f>
        <v>0</v>
      </c>
    </row>
    <row r="1469" spans="40:47">
      <c r="AN1469" s="15">
        <v>41</v>
      </c>
      <c r="AO1469" s="15">
        <v>2</v>
      </c>
      <c r="AP1469" s="15">
        <v>12</v>
      </c>
      <c r="AQ1469" s="17">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15">
        <f ca="1">COUNTIF(INDIRECT("H"&amp;(ROW()+12*(($AN1469-1)*3+$AO1469)-ROW())/12+5):INDIRECT("S"&amp;(ROW()+12*(($AN1469-1)*3+$AO1469)-ROW())/12+5),AQ1469)</f>
        <v>0</v>
      </c>
      <c r="AS1469" s="17">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15">
        <f ca="1">COUNTIF(INDIRECT("U"&amp;(ROW()+12*(($AN1469-1)*3+$AO1469)-ROW())/12+5):INDIRECT("AF"&amp;(ROW()+12*(($AN1469-1)*3+$AO1469)-ROW())/12+5),AS1469)</f>
        <v>0</v>
      </c>
      <c r="AU1469" s="15">
        <f ca="1">IF(AND(AQ1469+AS1469&gt;0,AR1469+AT1469&gt;0),COUNTIF(AU$6:AU1468,"&gt;0")+1,0)</f>
        <v>0</v>
      </c>
    </row>
    <row r="1470" spans="40:47">
      <c r="AN1470" s="15">
        <v>41</v>
      </c>
      <c r="AO1470" s="15">
        <v>3</v>
      </c>
      <c r="AP1470" s="15">
        <v>1</v>
      </c>
      <c r="AQ1470" s="17">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15">
        <f ca="1">COUNTIF(INDIRECT("H"&amp;(ROW()+12*(($AN1470-1)*3+$AO1470)-ROW())/12+5):INDIRECT("S"&amp;(ROW()+12*(($AN1470-1)*3+$AO1470)-ROW())/12+5),AQ1470)</f>
        <v>0</v>
      </c>
      <c r="AS1470" s="17">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15">
        <f ca="1">COUNTIF(INDIRECT("U"&amp;(ROW()+12*(($AN1470-1)*3+$AO1470)-ROW())/12+5):INDIRECT("AF"&amp;(ROW()+12*(($AN1470-1)*3+$AO1470)-ROW())/12+5),AS1470)</f>
        <v>0</v>
      </c>
      <c r="AU1470" s="15">
        <f ca="1">IF(AND(AQ1470+AS1470&gt;0,AR1470+AT1470&gt;0),COUNTIF(AU$6:AU1469,"&gt;0")+1,0)</f>
        <v>0</v>
      </c>
    </row>
    <row r="1471" spans="40:47">
      <c r="AN1471" s="15">
        <v>41</v>
      </c>
      <c r="AO1471" s="15">
        <v>3</v>
      </c>
      <c r="AP1471" s="15">
        <v>2</v>
      </c>
      <c r="AQ1471" s="17">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15">
        <f ca="1">COUNTIF(INDIRECT("H"&amp;(ROW()+12*(($AN1471-1)*3+$AO1471)-ROW())/12+5):INDIRECT("S"&amp;(ROW()+12*(($AN1471-1)*3+$AO1471)-ROW())/12+5),AQ1471)</f>
        <v>0</v>
      </c>
      <c r="AS1471" s="17">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15">
        <f ca="1">COUNTIF(INDIRECT("U"&amp;(ROW()+12*(($AN1471-1)*3+$AO1471)-ROW())/12+5):INDIRECT("AF"&amp;(ROW()+12*(($AN1471-1)*3+$AO1471)-ROW())/12+5),AS1471)</f>
        <v>0</v>
      </c>
      <c r="AU1471" s="15">
        <f ca="1">IF(AND(AQ1471+AS1471&gt;0,AR1471+AT1471&gt;0),COUNTIF(AU$6:AU1470,"&gt;0")+1,0)</f>
        <v>0</v>
      </c>
    </row>
    <row r="1472" spans="40:47">
      <c r="AN1472" s="15">
        <v>41</v>
      </c>
      <c r="AO1472" s="15">
        <v>3</v>
      </c>
      <c r="AP1472" s="15">
        <v>3</v>
      </c>
      <c r="AQ1472" s="17">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15">
        <f ca="1">COUNTIF(INDIRECT("H"&amp;(ROW()+12*(($AN1472-1)*3+$AO1472)-ROW())/12+5):INDIRECT("S"&amp;(ROW()+12*(($AN1472-1)*3+$AO1472)-ROW())/12+5),AQ1472)</f>
        <v>0</v>
      </c>
      <c r="AS1472" s="17">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15">
        <f ca="1">COUNTIF(INDIRECT("U"&amp;(ROW()+12*(($AN1472-1)*3+$AO1472)-ROW())/12+5):INDIRECT("AF"&amp;(ROW()+12*(($AN1472-1)*3+$AO1472)-ROW())/12+5),AS1472)</f>
        <v>0</v>
      </c>
      <c r="AU1472" s="15">
        <f ca="1">IF(AND(AQ1472+AS1472&gt;0,AR1472+AT1472&gt;0),COUNTIF(AU$6:AU1471,"&gt;0")+1,0)</f>
        <v>0</v>
      </c>
    </row>
    <row r="1473" spans="40:47">
      <c r="AN1473" s="15">
        <v>41</v>
      </c>
      <c r="AO1473" s="15">
        <v>3</v>
      </c>
      <c r="AP1473" s="15">
        <v>4</v>
      </c>
      <c r="AQ1473" s="17">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15">
        <f ca="1">COUNTIF(INDIRECT("H"&amp;(ROW()+12*(($AN1473-1)*3+$AO1473)-ROW())/12+5):INDIRECT("S"&amp;(ROW()+12*(($AN1473-1)*3+$AO1473)-ROW())/12+5),AQ1473)</f>
        <v>0</v>
      </c>
      <c r="AS1473" s="17">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15">
        <f ca="1">COUNTIF(INDIRECT("U"&amp;(ROW()+12*(($AN1473-1)*3+$AO1473)-ROW())/12+5):INDIRECT("AF"&amp;(ROW()+12*(($AN1473-1)*3+$AO1473)-ROW())/12+5),AS1473)</f>
        <v>0</v>
      </c>
      <c r="AU1473" s="15">
        <f ca="1">IF(AND(AQ1473+AS1473&gt;0,AR1473+AT1473&gt;0),COUNTIF(AU$6:AU1472,"&gt;0")+1,0)</f>
        <v>0</v>
      </c>
    </row>
    <row r="1474" spans="40:47">
      <c r="AN1474" s="15">
        <v>41</v>
      </c>
      <c r="AO1474" s="15">
        <v>3</v>
      </c>
      <c r="AP1474" s="15">
        <v>5</v>
      </c>
      <c r="AQ1474" s="17">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15">
        <f ca="1">COUNTIF(INDIRECT("H"&amp;(ROW()+12*(($AN1474-1)*3+$AO1474)-ROW())/12+5):INDIRECT("S"&amp;(ROW()+12*(($AN1474-1)*3+$AO1474)-ROW())/12+5),AQ1474)</f>
        <v>0</v>
      </c>
      <c r="AS1474" s="17">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15">
        <f ca="1">COUNTIF(INDIRECT("U"&amp;(ROW()+12*(($AN1474-1)*3+$AO1474)-ROW())/12+5):INDIRECT("AF"&amp;(ROW()+12*(($AN1474-1)*3+$AO1474)-ROW())/12+5),AS1474)</f>
        <v>0</v>
      </c>
      <c r="AU1474" s="15">
        <f ca="1">IF(AND(AQ1474+AS1474&gt;0,AR1474+AT1474&gt;0),COUNTIF(AU$6:AU1473,"&gt;0")+1,0)</f>
        <v>0</v>
      </c>
    </row>
    <row r="1475" spans="40:47">
      <c r="AN1475" s="15">
        <v>41</v>
      </c>
      <c r="AO1475" s="15">
        <v>3</v>
      </c>
      <c r="AP1475" s="15">
        <v>6</v>
      </c>
      <c r="AQ1475" s="17">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15">
        <f ca="1">COUNTIF(INDIRECT("H"&amp;(ROW()+12*(($AN1475-1)*3+$AO1475)-ROW())/12+5):INDIRECT("S"&amp;(ROW()+12*(($AN1475-1)*3+$AO1475)-ROW())/12+5),AQ1475)</f>
        <v>0</v>
      </c>
      <c r="AS1475" s="17">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15">
        <f ca="1">COUNTIF(INDIRECT("U"&amp;(ROW()+12*(($AN1475-1)*3+$AO1475)-ROW())/12+5):INDIRECT("AF"&amp;(ROW()+12*(($AN1475-1)*3+$AO1475)-ROW())/12+5),AS1475)</f>
        <v>0</v>
      </c>
      <c r="AU1475" s="15">
        <f ca="1">IF(AND(AQ1475+AS1475&gt;0,AR1475+AT1475&gt;0),COUNTIF(AU$6:AU1474,"&gt;0")+1,0)</f>
        <v>0</v>
      </c>
    </row>
    <row r="1476" spans="40:47">
      <c r="AN1476" s="15">
        <v>41</v>
      </c>
      <c r="AO1476" s="15">
        <v>3</v>
      </c>
      <c r="AP1476" s="15">
        <v>7</v>
      </c>
      <c r="AQ1476" s="17">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15">
        <f ca="1">COUNTIF(INDIRECT("H"&amp;(ROW()+12*(($AN1476-1)*3+$AO1476)-ROW())/12+5):INDIRECT("S"&amp;(ROW()+12*(($AN1476-1)*3+$AO1476)-ROW())/12+5),AQ1476)</f>
        <v>0</v>
      </c>
      <c r="AS1476" s="17">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15">
        <f ca="1">COUNTIF(INDIRECT("U"&amp;(ROW()+12*(($AN1476-1)*3+$AO1476)-ROW())/12+5):INDIRECT("AF"&amp;(ROW()+12*(($AN1476-1)*3+$AO1476)-ROW())/12+5),AS1476)</f>
        <v>0</v>
      </c>
      <c r="AU1476" s="15">
        <f ca="1">IF(AND(AQ1476+AS1476&gt;0,AR1476+AT1476&gt;0),COUNTIF(AU$6:AU1475,"&gt;0")+1,0)</f>
        <v>0</v>
      </c>
    </row>
    <row r="1477" spans="40:47">
      <c r="AN1477" s="15">
        <v>41</v>
      </c>
      <c r="AO1477" s="15">
        <v>3</v>
      </c>
      <c r="AP1477" s="15">
        <v>8</v>
      </c>
      <c r="AQ1477" s="17">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15">
        <f ca="1">COUNTIF(INDIRECT("H"&amp;(ROW()+12*(($AN1477-1)*3+$AO1477)-ROW())/12+5):INDIRECT("S"&amp;(ROW()+12*(($AN1477-1)*3+$AO1477)-ROW())/12+5),AQ1477)</f>
        <v>0</v>
      </c>
      <c r="AS1477" s="17">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15">
        <f ca="1">COUNTIF(INDIRECT("U"&amp;(ROW()+12*(($AN1477-1)*3+$AO1477)-ROW())/12+5):INDIRECT("AF"&amp;(ROW()+12*(($AN1477-1)*3+$AO1477)-ROW())/12+5),AS1477)</f>
        <v>0</v>
      </c>
      <c r="AU1477" s="15">
        <f ca="1">IF(AND(AQ1477+AS1477&gt;0,AR1477+AT1477&gt;0),COUNTIF(AU$6:AU1476,"&gt;0")+1,0)</f>
        <v>0</v>
      </c>
    </row>
    <row r="1478" spans="40:47">
      <c r="AN1478" s="15">
        <v>41</v>
      </c>
      <c r="AO1478" s="15">
        <v>3</v>
      </c>
      <c r="AP1478" s="15">
        <v>9</v>
      </c>
      <c r="AQ1478" s="17">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15">
        <f ca="1">COUNTIF(INDIRECT("H"&amp;(ROW()+12*(($AN1478-1)*3+$AO1478)-ROW())/12+5):INDIRECT("S"&amp;(ROW()+12*(($AN1478-1)*3+$AO1478)-ROW())/12+5),AQ1478)</f>
        <v>0</v>
      </c>
      <c r="AS1478" s="17">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15">
        <f ca="1">COUNTIF(INDIRECT("U"&amp;(ROW()+12*(($AN1478-1)*3+$AO1478)-ROW())/12+5):INDIRECT("AF"&amp;(ROW()+12*(($AN1478-1)*3+$AO1478)-ROW())/12+5),AS1478)</f>
        <v>0</v>
      </c>
      <c r="AU1478" s="15">
        <f ca="1">IF(AND(AQ1478+AS1478&gt;0,AR1478+AT1478&gt;0),COUNTIF(AU$6:AU1477,"&gt;0")+1,0)</f>
        <v>0</v>
      </c>
    </row>
    <row r="1479" spans="40:47">
      <c r="AN1479" s="15">
        <v>41</v>
      </c>
      <c r="AO1479" s="15">
        <v>3</v>
      </c>
      <c r="AP1479" s="15">
        <v>10</v>
      </c>
      <c r="AQ1479" s="17">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15">
        <f ca="1">COUNTIF(INDIRECT("H"&amp;(ROW()+12*(($AN1479-1)*3+$AO1479)-ROW())/12+5):INDIRECT("S"&amp;(ROW()+12*(($AN1479-1)*3+$AO1479)-ROW())/12+5),AQ1479)</f>
        <v>0</v>
      </c>
      <c r="AS1479" s="17">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15">
        <f ca="1">COUNTIF(INDIRECT("U"&amp;(ROW()+12*(($AN1479-1)*3+$AO1479)-ROW())/12+5):INDIRECT("AF"&amp;(ROW()+12*(($AN1479-1)*3+$AO1479)-ROW())/12+5),AS1479)</f>
        <v>0</v>
      </c>
      <c r="AU1479" s="15">
        <f ca="1">IF(AND(AQ1479+AS1479&gt;0,AR1479+AT1479&gt;0),COUNTIF(AU$6:AU1478,"&gt;0")+1,0)</f>
        <v>0</v>
      </c>
    </row>
    <row r="1480" spans="40:47">
      <c r="AN1480" s="15">
        <v>41</v>
      </c>
      <c r="AO1480" s="15">
        <v>3</v>
      </c>
      <c r="AP1480" s="15">
        <v>11</v>
      </c>
      <c r="AQ1480" s="17">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15">
        <f ca="1">COUNTIF(INDIRECT("H"&amp;(ROW()+12*(($AN1480-1)*3+$AO1480)-ROW())/12+5):INDIRECT("S"&amp;(ROW()+12*(($AN1480-1)*3+$AO1480)-ROW())/12+5),AQ1480)</f>
        <v>0</v>
      </c>
      <c r="AS1480" s="17">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15">
        <f ca="1">COUNTIF(INDIRECT("U"&amp;(ROW()+12*(($AN1480-1)*3+$AO1480)-ROW())/12+5):INDIRECT("AF"&amp;(ROW()+12*(($AN1480-1)*3+$AO1480)-ROW())/12+5),AS1480)</f>
        <v>0</v>
      </c>
      <c r="AU1480" s="15">
        <f ca="1">IF(AND(AQ1480+AS1480&gt;0,AR1480+AT1480&gt;0),COUNTIF(AU$6:AU1479,"&gt;0")+1,0)</f>
        <v>0</v>
      </c>
    </row>
    <row r="1481" spans="40:47">
      <c r="AN1481" s="306">
        <v>41</v>
      </c>
      <c r="AO1481" s="306">
        <v>3</v>
      </c>
      <c r="AP1481" s="306">
        <v>12</v>
      </c>
      <c r="AQ1481" s="313">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306">
        <f ca="1">COUNTIF(INDIRECT("H"&amp;(ROW()+12*(($AN1481-1)*3+$AO1481)-ROW())/12+5):INDIRECT("S"&amp;(ROW()+12*(($AN1481-1)*3+$AO1481)-ROW())/12+5),AQ1481)</f>
        <v>0</v>
      </c>
      <c r="AS1481" s="313">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306">
        <f ca="1">COUNTIF(INDIRECT("U"&amp;(ROW()+12*(($AN1481-1)*3+$AO1481)-ROW())/12+5):INDIRECT("AF"&amp;(ROW()+12*(($AN1481-1)*3+$AO1481)-ROW())/12+5),AS1481)</f>
        <v>0</v>
      </c>
      <c r="AU1481" s="15">
        <f ca="1">IF(AND(AQ1481+AS1481&gt;0,AR1481+AT1481&gt;0),COUNTIF(AU$6:AU1480,"&gt;0")+1,0)</f>
        <v>0</v>
      </c>
    </row>
    <row r="1482" spans="40:47">
      <c r="AN1482" s="15">
        <v>42</v>
      </c>
      <c r="AO1482" s="15">
        <v>1</v>
      </c>
      <c r="AP1482" s="15">
        <v>1</v>
      </c>
      <c r="AQ1482" s="17">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15">
        <f ca="1">COUNTIF(INDIRECT("H"&amp;(ROW()+12*(($AN1482-1)*3+$AO1482)-ROW())/12+5):INDIRECT("S"&amp;(ROW()+12*(($AN1482-1)*3+$AO1482)-ROW())/12+5),AQ1482)</f>
        <v>0</v>
      </c>
      <c r="AS1482" s="17">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15">
        <f ca="1">COUNTIF(INDIRECT("U"&amp;(ROW()+12*(($AN1482-1)*3+$AO1482)-ROW())/12+5):INDIRECT("AF"&amp;(ROW()+12*(($AN1482-1)*3+$AO1482)-ROW())/12+5),AS1482)</f>
        <v>0</v>
      </c>
      <c r="AU1482" s="15">
        <f ca="1">IF(AND(AQ1482+AS1482&gt;0,AR1482+AT1482&gt;0),COUNTIF(AU$6:AU1481,"&gt;0")+1,0)</f>
        <v>0</v>
      </c>
    </row>
    <row r="1483" spans="40:47">
      <c r="AN1483" s="15">
        <v>42</v>
      </c>
      <c r="AO1483" s="15">
        <v>1</v>
      </c>
      <c r="AP1483" s="15">
        <v>2</v>
      </c>
      <c r="AQ1483" s="17">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15">
        <f ca="1">COUNTIF(INDIRECT("H"&amp;(ROW()+12*(($AN1483-1)*3+$AO1483)-ROW())/12+5):INDIRECT("S"&amp;(ROW()+12*(($AN1483-1)*3+$AO1483)-ROW())/12+5),AQ1483)</f>
        <v>0</v>
      </c>
      <c r="AS1483" s="17">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15">
        <f ca="1">COUNTIF(INDIRECT("U"&amp;(ROW()+12*(($AN1483-1)*3+$AO1483)-ROW())/12+5):INDIRECT("AF"&amp;(ROW()+12*(($AN1483-1)*3+$AO1483)-ROW())/12+5),AS1483)</f>
        <v>0</v>
      </c>
      <c r="AU1483" s="15">
        <f ca="1">IF(AND(AQ1483+AS1483&gt;0,AR1483+AT1483&gt;0),COUNTIF(AU$6:AU1482,"&gt;0")+1,0)</f>
        <v>0</v>
      </c>
    </row>
    <row r="1484" spans="40:47">
      <c r="AN1484" s="15">
        <v>42</v>
      </c>
      <c r="AO1484" s="15">
        <v>1</v>
      </c>
      <c r="AP1484" s="15">
        <v>3</v>
      </c>
      <c r="AQ1484" s="17">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15">
        <f ca="1">COUNTIF(INDIRECT("H"&amp;(ROW()+12*(($AN1484-1)*3+$AO1484)-ROW())/12+5):INDIRECT("S"&amp;(ROW()+12*(($AN1484-1)*3+$AO1484)-ROW())/12+5),AQ1484)</f>
        <v>0</v>
      </c>
      <c r="AS1484" s="17">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15">
        <f ca="1">COUNTIF(INDIRECT("U"&amp;(ROW()+12*(($AN1484-1)*3+$AO1484)-ROW())/12+5):INDIRECT("AF"&amp;(ROW()+12*(($AN1484-1)*3+$AO1484)-ROW())/12+5),AS1484)</f>
        <v>0</v>
      </c>
      <c r="AU1484" s="15">
        <f ca="1">IF(AND(AQ1484+AS1484&gt;0,AR1484+AT1484&gt;0),COUNTIF(AU$6:AU1483,"&gt;0")+1,0)</f>
        <v>0</v>
      </c>
    </row>
    <row r="1485" spans="40:47">
      <c r="AN1485" s="15">
        <v>42</v>
      </c>
      <c r="AO1485" s="15">
        <v>1</v>
      </c>
      <c r="AP1485" s="15">
        <v>4</v>
      </c>
      <c r="AQ1485" s="17">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15">
        <f ca="1">COUNTIF(INDIRECT("H"&amp;(ROW()+12*(($AN1485-1)*3+$AO1485)-ROW())/12+5):INDIRECT("S"&amp;(ROW()+12*(($AN1485-1)*3+$AO1485)-ROW())/12+5),AQ1485)</f>
        <v>0</v>
      </c>
      <c r="AS1485" s="17">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15">
        <f ca="1">COUNTIF(INDIRECT("U"&amp;(ROW()+12*(($AN1485-1)*3+$AO1485)-ROW())/12+5):INDIRECT("AF"&amp;(ROW()+12*(($AN1485-1)*3+$AO1485)-ROW())/12+5),AS1485)</f>
        <v>0</v>
      </c>
      <c r="AU1485" s="15">
        <f ca="1">IF(AND(AQ1485+AS1485&gt;0,AR1485+AT1485&gt;0),COUNTIF(AU$6:AU1484,"&gt;0")+1,0)</f>
        <v>0</v>
      </c>
    </row>
    <row r="1486" spans="40:47">
      <c r="AN1486" s="15">
        <v>42</v>
      </c>
      <c r="AO1486" s="15">
        <v>1</v>
      </c>
      <c r="AP1486" s="15">
        <v>5</v>
      </c>
      <c r="AQ1486" s="17">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15">
        <f ca="1">COUNTIF(INDIRECT("H"&amp;(ROW()+12*(($AN1486-1)*3+$AO1486)-ROW())/12+5):INDIRECT("S"&amp;(ROW()+12*(($AN1486-1)*3+$AO1486)-ROW())/12+5),AQ1486)</f>
        <v>0</v>
      </c>
      <c r="AS1486" s="17">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15">
        <f ca="1">COUNTIF(INDIRECT("U"&amp;(ROW()+12*(($AN1486-1)*3+$AO1486)-ROW())/12+5):INDIRECT("AF"&amp;(ROW()+12*(($AN1486-1)*3+$AO1486)-ROW())/12+5),AS1486)</f>
        <v>0</v>
      </c>
      <c r="AU1486" s="15">
        <f ca="1">IF(AND(AQ1486+AS1486&gt;0,AR1486+AT1486&gt;0),COUNTIF(AU$6:AU1485,"&gt;0")+1,0)</f>
        <v>0</v>
      </c>
    </row>
    <row r="1487" spans="40:47">
      <c r="AN1487" s="15">
        <v>42</v>
      </c>
      <c r="AO1487" s="15">
        <v>1</v>
      </c>
      <c r="AP1487" s="15">
        <v>6</v>
      </c>
      <c r="AQ1487" s="17">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15">
        <f ca="1">COUNTIF(INDIRECT("H"&amp;(ROW()+12*(($AN1487-1)*3+$AO1487)-ROW())/12+5):INDIRECT("S"&amp;(ROW()+12*(($AN1487-1)*3+$AO1487)-ROW())/12+5),AQ1487)</f>
        <v>0</v>
      </c>
      <c r="AS1487" s="17">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15">
        <f ca="1">COUNTIF(INDIRECT("U"&amp;(ROW()+12*(($AN1487-1)*3+$AO1487)-ROW())/12+5):INDIRECT("AF"&amp;(ROW()+12*(($AN1487-1)*3+$AO1487)-ROW())/12+5),AS1487)</f>
        <v>0</v>
      </c>
      <c r="AU1487" s="15">
        <f ca="1">IF(AND(AQ1487+AS1487&gt;0,AR1487+AT1487&gt;0),COUNTIF(AU$6:AU1486,"&gt;0")+1,0)</f>
        <v>0</v>
      </c>
    </row>
    <row r="1488" spans="40:47">
      <c r="AN1488" s="15">
        <v>42</v>
      </c>
      <c r="AO1488" s="15">
        <v>1</v>
      </c>
      <c r="AP1488" s="15">
        <v>7</v>
      </c>
      <c r="AQ1488" s="17">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15">
        <f ca="1">COUNTIF(INDIRECT("H"&amp;(ROW()+12*(($AN1488-1)*3+$AO1488)-ROW())/12+5):INDIRECT("S"&amp;(ROW()+12*(($AN1488-1)*3+$AO1488)-ROW())/12+5),AQ1488)</f>
        <v>0</v>
      </c>
      <c r="AS1488" s="17">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15">
        <f ca="1">COUNTIF(INDIRECT("U"&amp;(ROW()+12*(($AN1488-1)*3+$AO1488)-ROW())/12+5):INDIRECT("AF"&amp;(ROW()+12*(($AN1488-1)*3+$AO1488)-ROW())/12+5),AS1488)</f>
        <v>0</v>
      </c>
      <c r="AU1488" s="15">
        <f ca="1">IF(AND(AQ1488+AS1488&gt;0,AR1488+AT1488&gt;0),COUNTIF(AU$6:AU1487,"&gt;0")+1,0)</f>
        <v>0</v>
      </c>
    </row>
    <row r="1489" spans="40:47">
      <c r="AN1489" s="15">
        <v>42</v>
      </c>
      <c r="AO1489" s="15">
        <v>1</v>
      </c>
      <c r="AP1489" s="15">
        <v>8</v>
      </c>
      <c r="AQ1489" s="17">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15">
        <f ca="1">COUNTIF(INDIRECT("H"&amp;(ROW()+12*(($AN1489-1)*3+$AO1489)-ROW())/12+5):INDIRECT("S"&amp;(ROW()+12*(($AN1489-1)*3+$AO1489)-ROW())/12+5),AQ1489)</f>
        <v>0</v>
      </c>
      <c r="AS1489" s="17">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15">
        <f ca="1">COUNTIF(INDIRECT("U"&amp;(ROW()+12*(($AN1489-1)*3+$AO1489)-ROW())/12+5):INDIRECT("AF"&amp;(ROW()+12*(($AN1489-1)*3+$AO1489)-ROW())/12+5),AS1489)</f>
        <v>0</v>
      </c>
      <c r="AU1489" s="15">
        <f ca="1">IF(AND(AQ1489+AS1489&gt;0,AR1489+AT1489&gt;0),COUNTIF(AU$6:AU1488,"&gt;0")+1,0)</f>
        <v>0</v>
      </c>
    </row>
    <row r="1490" spans="40:47">
      <c r="AN1490" s="15">
        <v>42</v>
      </c>
      <c r="AO1490" s="15">
        <v>1</v>
      </c>
      <c r="AP1490" s="15">
        <v>9</v>
      </c>
      <c r="AQ1490" s="17">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15">
        <f ca="1">COUNTIF(INDIRECT("H"&amp;(ROW()+12*(($AN1490-1)*3+$AO1490)-ROW())/12+5):INDIRECT("S"&amp;(ROW()+12*(($AN1490-1)*3+$AO1490)-ROW())/12+5),AQ1490)</f>
        <v>0</v>
      </c>
      <c r="AS1490" s="17">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15">
        <f ca="1">COUNTIF(INDIRECT("U"&amp;(ROW()+12*(($AN1490-1)*3+$AO1490)-ROW())/12+5):INDIRECT("AF"&amp;(ROW()+12*(($AN1490-1)*3+$AO1490)-ROW())/12+5),AS1490)</f>
        <v>0</v>
      </c>
      <c r="AU1490" s="15">
        <f ca="1">IF(AND(AQ1490+AS1490&gt;0,AR1490+AT1490&gt;0),COUNTIF(AU$6:AU1489,"&gt;0")+1,0)</f>
        <v>0</v>
      </c>
    </row>
    <row r="1491" spans="40:47">
      <c r="AN1491" s="15">
        <v>42</v>
      </c>
      <c r="AO1491" s="15">
        <v>1</v>
      </c>
      <c r="AP1491" s="15">
        <v>10</v>
      </c>
      <c r="AQ1491" s="17">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15">
        <f ca="1">COUNTIF(INDIRECT("H"&amp;(ROW()+12*(($AN1491-1)*3+$AO1491)-ROW())/12+5):INDIRECT("S"&amp;(ROW()+12*(($AN1491-1)*3+$AO1491)-ROW())/12+5),AQ1491)</f>
        <v>0</v>
      </c>
      <c r="AS1491" s="17">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15">
        <f ca="1">COUNTIF(INDIRECT("U"&amp;(ROW()+12*(($AN1491-1)*3+$AO1491)-ROW())/12+5):INDIRECT("AF"&amp;(ROW()+12*(($AN1491-1)*3+$AO1491)-ROW())/12+5),AS1491)</f>
        <v>0</v>
      </c>
      <c r="AU1491" s="15">
        <f ca="1">IF(AND(AQ1491+AS1491&gt;0,AR1491+AT1491&gt;0),COUNTIF(AU$6:AU1490,"&gt;0")+1,0)</f>
        <v>0</v>
      </c>
    </row>
    <row r="1492" spans="40:47">
      <c r="AN1492" s="15">
        <v>42</v>
      </c>
      <c r="AO1492" s="15">
        <v>1</v>
      </c>
      <c r="AP1492" s="15">
        <v>11</v>
      </c>
      <c r="AQ1492" s="17">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15">
        <f ca="1">COUNTIF(INDIRECT("H"&amp;(ROW()+12*(($AN1492-1)*3+$AO1492)-ROW())/12+5):INDIRECT("S"&amp;(ROW()+12*(($AN1492-1)*3+$AO1492)-ROW())/12+5),AQ1492)</f>
        <v>0</v>
      </c>
      <c r="AS1492" s="17">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15">
        <f ca="1">COUNTIF(INDIRECT("U"&amp;(ROW()+12*(($AN1492-1)*3+$AO1492)-ROW())/12+5):INDIRECT("AF"&amp;(ROW()+12*(($AN1492-1)*3+$AO1492)-ROW())/12+5),AS1492)</f>
        <v>0</v>
      </c>
      <c r="AU1492" s="15">
        <f ca="1">IF(AND(AQ1492+AS1492&gt;0,AR1492+AT1492&gt;0),COUNTIF(AU$6:AU1491,"&gt;0")+1,0)</f>
        <v>0</v>
      </c>
    </row>
    <row r="1493" spans="40:47">
      <c r="AN1493" s="15">
        <v>42</v>
      </c>
      <c r="AO1493" s="15">
        <v>1</v>
      </c>
      <c r="AP1493" s="15">
        <v>12</v>
      </c>
      <c r="AQ1493" s="17">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15">
        <f ca="1">COUNTIF(INDIRECT("H"&amp;(ROW()+12*(($AN1493-1)*3+$AO1493)-ROW())/12+5):INDIRECT("S"&amp;(ROW()+12*(($AN1493-1)*3+$AO1493)-ROW())/12+5),AQ1493)</f>
        <v>0</v>
      </c>
      <c r="AS1493" s="17">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15">
        <f ca="1">COUNTIF(INDIRECT("U"&amp;(ROW()+12*(($AN1493-1)*3+$AO1493)-ROW())/12+5):INDIRECT("AF"&amp;(ROW()+12*(($AN1493-1)*3+$AO1493)-ROW())/12+5),AS1493)</f>
        <v>0</v>
      </c>
      <c r="AU1493" s="15">
        <f ca="1">IF(AND(AQ1493+AS1493&gt;0,AR1493+AT1493&gt;0),COUNTIF(AU$6:AU1492,"&gt;0")+1,0)</f>
        <v>0</v>
      </c>
    </row>
    <row r="1494" spans="40:47">
      <c r="AN1494" s="15">
        <v>42</v>
      </c>
      <c r="AO1494" s="15">
        <v>2</v>
      </c>
      <c r="AP1494" s="15">
        <v>1</v>
      </c>
      <c r="AQ1494" s="17">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15">
        <f ca="1">COUNTIF(INDIRECT("H"&amp;(ROW()+12*(($AN1494-1)*3+$AO1494)-ROW())/12+5):INDIRECT("S"&amp;(ROW()+12*(($AN1494-1)*3+$AO1494)-ROW())/12+5),AQ1494)</f>
        <v>0</v>
      </c>
      <c r="AS1494" s="17">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15">
        <f ca="1">COUNTIF(INDIRECT("U"&amp;(ROW()+12*(($AN1494-1)*3+$AO1494)-ROW())/12+5):INDIRECT("AF"&amp;(ROW()+12*(($AN1494-1)*3+$AO1494)-ROW())/12+5),AS1494)</f>
        <v>0</v>
      </c>
      <c r="AU1494" s="15">
        <f ca="1">IF(AND(AQ1494+AS1494&gt;0,AR1494+AT1494&gt;0),COUNTIF(AU$6:AU1493,"&gt;0")+1,0)</f>
        <v>0</v>
      </c>
    </row>
    <row r="1495" spans="40:47">
      <c r="AN1495" s="15">
        <v>42</v>
      </c>
      <c r="AO1495" s="15">
        <v>2</v>
      </c>
      <c r="AP1495" s="15">
        <v>2</v>
      </c>
      <c r="AQ1495" s="17">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15">
        <f ca="1">COUNTIF(INDIRECT("H"&amp;(ROW()+12*(($AN1495-1)*3+$AO1495)-ROW())/12+5):INDIRECT("S"&amp;(ROW()+12*(($AN1495-1)*3+$AO1495)-ROW())/12+5),AQ1495)</f>
        <v>0</v>
      </c>
      <c r="AS1495" s="17">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15">
        <f ca="1">COUNTIF(INDIRECT("U"&amp;(ROW()+12*(($AN1495-1)*3+$AO1495)-ROW())/12+5):INDIRECT("AF"&amp;(ROW()+12*(($AN1495-1)*3+$AO1495)-ROW())/12+5),AS1495)</f>
        <v>0</v>
      </c>
      <c r="AU1495" s="15">
        <f ca="1">IF(AND(AQ1495+AS1495&gt;0,AR1495+AT1495&gt;0),COUNTIF(AU$6:AU1494,"&gt;0")+1,0)</f>
        <v>0</v>
      </c>
    </row>
    <row r="1496" spans="40:47">
      <c r="AN1496" s="15">
        <v>42</v>
      </c>
      <c r="AO1496" s="15">
        <v>2</v>
      </c>
      <c r="AP1496" s="15">
        <v>3</v>
      </c>
      <c r="AQ1496" s="17">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15">
        <f ca="1">COUNTIF(INDIRECT("H"&amp;(ROW()+12*(($AN1496-1)*3+$AO1496)-ROW())/12+5):INDIRECT("S"&amp;(ROW()+12*(($AN1496-1)*3+$AO1496)-ROW())/12+5),AQ1496)</f>
        <v>0</v>
      </c>
      <c r="AS1496" s="17">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15">
        <f ca="1">COUNTIF(INDIRECT("U"&amp;(ROW()+12*(($AN1496-1)*3+$AO1496)-ROW())/12+5):INDIRECT("AF"&amp;(ROW()+12*(($AN1496-1)*3+$AO1496)-ROW())/12+5),AS1496)</f>
        <v>0</v>
      </c>
      <c r="AU1496" s="15">
        <f ca="1">IF(AND(AQ1496+AS1496&gt;0,AR1496+AT1496&gt;0),COUNTIF(AU$6:AU1495,"&gt;0")+1,0)</f>
        <v>0</v>
      </c>
    </row>
    <row r="1497" spans="40:47">
      <c r="AN1497" s="15">
        <v>42</v>
      </c>
      <c r="AO1497" s="15">
        <v>2</v>
      </c>
      <c r="AP1497" s="15">
        <v>4</v>
      </c>
      <c r="AQ1497" s="17">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15">
        <f ca="1">COUNTIF(INDIRECT("H"&amp;(ROW()+12*(($AN1497-1)*3+$AO1497)-ROW())/12+5):INDIRECT("S"&amp;(ROW()+12*(($AN1497-1)*3+$AO1497)-ROW())/12+5),AQ1497)</f>
        <v>0</v>
      </c>
      <c r="AS1497" s="17">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15">
        <f ca="1">COUNTIF(INDIRECT("U"&amp;(ROW()+12*(($AN1497-1)*3+$AO1497)-ROW())/12+5):INDIRECT("AF"&amp;(ROW()+12*(($AN1497-1)*3+$AO1497)-ROW())/12+5),AS1497)</f>
        <v>0</v>
      </c>
      <c r="AU1497" s="15">
        <f ca="1">IF(AND(AQ1497+AS1497&gt;0,AR1497+AT1497&gt;0),COUNTIF(AU$6:AU1496,"&gt;0")+1,0)</f>
        <v>0</v>
      </c>
    </row>
    <row r="1498" spans="40:47">
      <c r="AN1498" s="15">
        <v>42</v>
      </c>
      <c r="AO1498" s="15">
        <v>2</v>
      </c>
      <c r="AP1498" s="15">
        <v>5</v>
      </c>
      <c r="AQ1498" s="17">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15">
        <f ca="1">COUNTIF(INDIRECT("H"&amp;(ROW()+12*(($AN1498-1)*3+$AO1498)-ROW())/12+5):INDIRECT("S"&amp;(ROW()+12*(($AN1498-1)*3+$AO1498)-ROW())/12+5),AQ1498)</f>
        <v>0</v>
      </c>
      <c r="AS1498" s="17">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15">
        <f ca="1">COUNTIF(INDIRECT("U"&amp;(ROW()+12*(($AN1498-1)*3+$AO1498)-ROW())/12+5):INDIRECT("AF"&amp;(ROW()+12*(($AN1498-1)*3+$AO1498)-ROW())/12+5),AS1498)</f>
        <v>0</v>
      </c>
      <c r="AU1498" s="15">
        <f ca="1">IF(AND(AQ1498+AS1498&gt;0,AR1498+AT1498&gt;0),COUNTIF(AU$6:AU1497,"&gt;0")+1,0)</f>
        <v>0</v>
      </c>
    </row>
    <row r="1499" spans="40:47">
      <c r="AN1499" s="15">
        <v>42</v>
      </c>
      <c r="AO1499" s="15">
        <v>2</v>
      </c>
      <c r="AP1499" s="15">
        <v>6</v>
      </c>
      <c r="AQ1499" s="17">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15">
        <f ca="1">COUNTIF(INDIRECT("H"&amp;(ROW()+12*(($AN1499-1)*3+$AO1499)-ROW())/12+5):INDIRECT("S"&amp;(ROW()+12*(($AN1499-1)*3+$AO1499)-ROW())/12+5),AQ1499)</f>
        <v>0</v>
      </c>
      <c r="AS1499" s="17">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15">
        <f ca="1">COUNTIF(INDIRECT("U"&amp;(ROW()+12*(($AN1499-1)*3+$AO1499)-ROW())/12+5):INDIRECT("AF"&amp;(ROW()+12*(($AN1499-1)*3+$AO1499)-ROW())/12+5),AS1499)</f>
        <v>0</v>
      </c>
      <c r="AU1499" s="15">
        <f ca="1">IF(AND(AQ1499+AS1499&gt;0,AR1499+AT1499&gt;0),COUNTIF(AU$6:AU1498,"&gt;0")+1,0)</f>
        <v>0</v>
      </c>
    </row>
    <row r="1500" spans="40:47">
      <c r="AN1500" s="15">
        <v>42</v>
      </c>
      <c r="AO1500" s="15">
        <v>2</v>
      </c>
      <c r="AP1500" s="15">
        <v>7</v>
      </c>
      <c r="AQ1500" s="17">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15">
        <f ca="1">COUNTIF(INDIRECT("H"&amp;(ROW()+12*(($AN1500-1)*3+$AO1500)-ROW())/12+5):INDIRECT("S"&amp;(ROW()+12*(($AN1500-1)*3+$AO1500)-ROW())/12+5),AQ1500)</f>
        <v>0</v>
      </c>
      <c r="AS1500" s="17">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15">
        <f ca="1">COUNTIF(INDIRECT("U"&amp;(ROW()+12*(($AN1500-1)*3+$AO1500)-ROW())/12+5):INDIRECT("AF"&amp;(ROW()+12*(($AN1500-1)*3+$AO1500)-ROW())/12+5),AS1500)</f>
        <v>0</v>
      </c>
      <c r="AU1500" s="15">
        <f ca="1">IF(AND(AQ1500+AS1500&gt;0,AR1500+AT1500&gt;0),COUNTIF(AU$6:AU1499,"&gt;0")+1,0)</f>
        <v>0</v>
      </c>
    </row>
    <row r="1501" spans="40:47">
      <c r="AN1501" s="15">
        <v>42</v>
      </c>
      <c r="AO1501" s="15">
        <v>2</v>
      </c>
      <c r="AP1501" s="15">
        <v>8</v>
      </c>
      <c r="AQ1501" s="17">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15">
        <f ca="1">COUNTIF(INDIRECT("H"&amp;(ROW()+12*(($AN1501-1)*3+$AO1501)-ROW())/12+5):INDIRECT("S"&amp;(ROW()+12*(($AN1501-1)*3+$AO1501)-ROW())/12+5),AQ1501)</f>
        <v>0</v>
      </c>
      <c r="AS1501" s="17">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15">
        <f ca="1">COUNTIF(INDIRECT("U"&amp;(ROW()+12*(($AN1501-1)*3+$AO1501)-ROW())/12+5):INDIRECT("AF"&amp;(ROW()+12*(($AN1501-1)*3+$AO1501)-ROW())/12+5),AS1501)</f>
        <v>0</v>
      </c>
      <c r="AU1501" s="15">
        <f ca="1">IF(AND(AQ1501+AS1501&gt;0,AR1501+AT1501&gt;0),COUNTIF(AU$6:AU1500,"&gt;0")+1,0)</f>
        <v>0</v>
      </c>
    </row>
    <row r="1502" spans="40:47">
      <c r="AN1502" s="15">
        <v>42</v>
      </c>
      <c r="AO1502" s="15">
        <v>2</v>
      </c>
      <c r="AP1502" s="15">
        <v>9</v>
      </c>
      <c r="AQ1502" s="17">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15">
        <f ca="1">COUNTIF(INDIRECT("H"&amp;(ROW()+12*(($AN1502-1)*3+$AO1502)-ROW())/12+5):INDIRECT("S"&amp;(ROW()+12*(($AN1502-1)*3+$AO1502)-ROW())/12+5),AQ1502)</f>
        <v>0</v>
      </c>
      <c r="AS1502" s="17">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15">
        <f ca="1">COUNTIF(INDIRECT("U"&amp;(ROW()+12*(($AN1502-1)*3+$AO1502)-ROW())/12+5):INDIRECT("AF"&amp;(ROW()+12*(($AN1502-1)*3+$AO1502)-ROW())/12+5),AS1502)</f>
        <v>0</v>
      </c>
      <c r="AU1502" s="15">
        <f ca="1">IF(AND(AQ1502+AS1502&gt;0,AR1502+AT1502&gt;0),COUNTIF(AU$6:AU1501,"&gt;0")+1,0)</f>
        <v>0</v>
      </c>
    </row>
    <row r="1503" spans="40:47">
      <c r="AN1503" s="15">
        <v>42</v>
      </c>
      <c r="AO1503" s="15">
        <v>2</v>
      </c>
      <c r="AP1503" s="15">
        <v>10</v>
      </c>
      <c r="AQ1503" s="17">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15">
        <f ca="1">COUNTIF(INDIRECT("H"&amp;(ROW()+12*(($AN1503-1)*3+$AO1503)-ROW())/12+5):INDIRECT("S"&amp;(ROW()+12*(($AN1503-1)*3+$AO1503)-ROW())/12+5),AQ1503)</f>
        <v>0</v>
      </c>
      <c r="AS1503" s="17">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15">
        <f ca="1">COUNTIF(INDIRECT("U"&amp;(ROW()+12*(($AN1503-1)*3+$AO1503)-ROW())/12+5):INDIRECT("AF"&amp;(ROW()+12*(($AN1503-1)*3+$AO1503)-ROW())/12+5),AS1503)</f>
        <v>0</v>
      </c>
      <c r="AU1503" s="15">
        <f ca="1">IF(AND(AQ1503+AS1503&gt;0,AR1503+AT1503&gt;0),COUNTIF(AU$6:AU1502,"&gt;0")+1,0)</f>
        <v>0</v>
      </c>
    </row>
    <row r="1504" spans="40:47">
      <c r="AN1504" s="15">
        <v>42</v>
      </c>
      <c r="AO1504" s="15">
        <v>2</v>
      </c>
      <c r="AP1504" s="15">
        <v>11</v>
      </c>
      <c r="AQ1504" s="17">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15">
        <f ca="1">COUNTIF(INDIRECT("H"&amp;(ROW()+12*(($AN1504-1)*3+$AO1504)-ROW())/12+5):INDIRECT("S"&amp;(ROW()+12*(($AN1504-1)*3+$AO1504)-ROW())/12+5),AQ1504)</f>
        <v>0</v>
      </c>
      <c r="AS1504" s="17">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15">
        <f ca="1">COUNTIF(INDIRECT("U"&amp;(ROW()+12*(($AN1504-1)*3+$AO1504)-ROW())/12+5):INDIRECT("AF"&amp;(ROW()+12*(($AN1504-1)*3+$AO1504)-ROW())/12+5),AS1504)</f>
        <v>0</v>
      </c>
      <c r="AU1504" s="15">
        <f ca="1">IF(AND(AQ1504+AS1504&gt;0,AR1504+AT1504&gt;0),COUNTIF(AU$6:AU1503,"&gt;0")+1,0)</f>
        <v>0</v>
      </c>
    </row>
    <row r="1505" spans="40:47">
      <c r="AN1505" s="15">
        <v>42</v>
      </c>
      <c r="AO1505" s="15">
        <v>2</v>
      </c>
      <c r="AP1505" s="15">
        <v>12</v>
      </c>
      <c r="AQ1505" s="17">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15">
        <f ca="1">COUNTIF(INDIRECT("H"&amp;(ROW()+12*(($AN1505-1)*3+$AO1505)-ROW())/12+5):INDIRECT("S"&amp;(ROW()+12*(($AN1505-1)*3+$AO1505)-ROW())/12+5),AQ1505)</f>
        <v>0</v>
      </c>
      <c r="AS1505" s="17">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15">
        <f ca="1">COUNTIF(INDIRECT("U"&amp;(ROW()+12*(($AN1505-1)*3+$AO1505)-ROW())/12+5):INDIRECT("AF"&amp;(ROW()+12*(($AN1505-1)*3+$AO1505)-ROW())/12+5),AS1505)</f>
        <v>0</v>
      </c>
      <c r="AU1505" s="15">
        <f ca="1">IF(AND(AQ1505+AS1505&gt;0,AR1505+AT1505&gt;0),COUNTIF(AU$6:AU1504,"&gt;0")+1,0)</f>
        <v>0</v>
      </c>
    </row>
    <row r="1506" spans="40:47">
      <c r="AN1506" s="15">
        <v>42</v>
      </c>
      <c r="AO1506" s="15">
        <v>3</v>
      </c>
      <c r="AP1506" s="15">
        <v>1</v>
      </c>
      <c r="AQ1506" s="17">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15">
        <f ca="1">COUNTIF(INDIRECT("H"&amp;(ROW()+12*(($AN1506-1)*3+$AO1506)-ROW())/12+5):INDIRECT("S"&amp;(ROW()+12*(($AN1506-1)*3+$AO1506)-ROW())/12+5),AQ1506)</f>
        <v>0</v>
      </c>
      <c r="AS1506" s="17">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15">
        <f ca="1">COUNTIF(INDIRECT("U"&amp;(ROW()+12*(($AN1506-1)*3+$AO1506)-ROW())/12+5):INDIRECT("AF"&amp;(ROW()+12*(($AN1506-1)*3+$AO1506)-ROW())/12+5),AS1506)</f>
        <v>0</v>
      </c>
      <c r="AU1506" s="15">
        <f ca="1">IF(AND(AQ1506+AS1506&gt;0,AR1506+AT1506&gt;0),COUNTIF(AU$6:AU1505,"&gt;0")+1,0)</f>
        <v>0</v>
      </c>
    </row>
    <row r="1507" spans="40:47">
      <c r="AN1507" s="15">
        <v>42</v>
      </c>
      <c r="AO1507" s="15">
        <v>3</v>
      </c>
      <c r="AP1507" s="15">
        <v>2</v>
      </c>
      <c r="AQ1507" s="17">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15">
        <f ca="1">COUNTIF(INDIRECT("H"&amp;(ROW()+12*(($AN1507-1)*3+$AO1507)-ROW())/12+5):INDIRECT("S"&amp;(ROW()+12*(($AN1507-1)*3+$AO1507)-ROW())/12+5),AQ1507)</f>
        <v>0</v>
      </c>
      <c r="AS1507" s="17">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15">
        <f ca="1">COUNTIF(INDIRECT("U"&amp;(ROW()+12*(($AN1507-1)*3+$AO1507)-ROW())/12+5):INDIRECT("AF"&amp;(ROW()+12*(($AN1507-1)*3+$AO1507)-ROW())/12+5),AS1507)</f>
        <v>0</v>
      </c>
      <c r="AU1507" s="15">
        <f ca="1">IF(AND(AQ1507+AS1507&gt;0,AR1507+AT1507&gt;0),COUNTIF(AU$6:AU1506,"&gt;0")+1,0)</f>
        <v>0</v>
      </c>
    </row>
    <row r="1508" spans="40:47">
      <c r="AN1508" s="15">
        <v>42</v>
      </c>
      <c r="AO1508" s="15">
        <v>3</v>
      </c>
      <c r="AP1508" s="15">
        <v>3</v>
      </c>
      <c r="AQ1508" s="17">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15">
        <f ca="1">COUNTIF(INDIRECT("H"&amp;(ROW()+12*(($AN1508-1)*3+$AO1508)-ROW())/12+5):INDIRECT("S"&amp;(ROW()+12*(($AN1508-1)*3+$AO1508)-ROW())/12+5),AQ1508)</f>
        <v>0</v>
      </c>
      <c r="AS1508" s="17">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15">
        <f ca="1">COUNTIF(INDIRECT("U"&amp;(ROW()+12*(($AN1508-1)*3+$AO1508)-ROW())/12+5):INDIRECT("AF"&amp;(ROW()+12*(($AN1508-1)*3+$AO1508)-ROW())/12+5),AS1508)</f>
        <v>0</v>
      </c>
      <c r="AU1508" s="15">
        <f ca="1">IF(AND(AQ1508+AS1508&gt;0,AR1508+AT1508&gt;0),COUNTIF(AU$6:AU1507,"&gt;0")+1,0)</f>
        <v>0</v>
      </c>
    </row>
    <row r="1509" spans="40:47">
      <c r="AN1509" s="15">
        <v>42</v>
      </c>
      <c r="AO1509" s="15">
        <v>3</v>
      </c>
      <c r="AP1509" s="15">
        <v>4</v>
      </c>
      <c r="AQ1509" s="17">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15">
        <f ca="1">COUNTIF(INDIRECT("H"&amp;(ROW()+12*(($AN1509-1)*3+$AO1509)-ROW())/12+5):INDIRECT("S"&amp;(ROW()+12*(($AN1509-1)*3+$AO1509)-ROW())/12+5),AQ1509)</f>
        <v>0</v>
      </c>
      <c r="AS1509" s="17">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15">
        <f ca="1">COUNTIF(INDIRECT("U"&amp;(ROW()+12*(($AN1509-1)*3+$AO1509)-ROW())/12+5):INDIRECT("AF"&amp;(ROW()+12*(($AN1509-1)*3+$AO1509)-ROW())/12+5),AS1509)</f>
        <v>0</v>
      </c>
      <c r="AU1509" s="15">
        <f ca="1">IF(AND(AQ1509+AS1509&gt;0,AR1509+AT1509&gt;0),COUNTIF(AU$6:AU1508,"&gt;0")+1,0)</f>
        <v>0</v>
      </c>
    </row>
    <row r="1510" spans="40:47">
      <c r="AN1510" s="15">
        <v>42</v>
      </c>
      <c r="AO1510" s="15">
        <v>3</v>
      </c>
      <c r="AP1510" s="15">
        <v>5</v>
      </c>
      <c r="AQ1510" s="17">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15">
        <f ca="1">COUNTIF(INDIRECT("H"&amp;(ROW()+12*(($AN1510-1)*3+$AO1510)-ROW())/12+5):INDIRECT("S"&amp;(ROW()+12*(($AN1510-1)*3+$AO1510)-ROW())/12+5),AQ1510)</f>
        <v>0</v>
      </c>
      <c r="AS1510" s="17">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15">
        <f ca="1">COUNTIF(INDIRECT("U"&amp;(ROW()+12*(($AN1510-1)*3+$AO1510)-ROW())/12+5):INDIRECT("AF"&amp;(ROW()+12*(($AN1510-1)*3+$AO1510)-ROW())/12+5),AS1510)</f>
        <v>0</v>
      </c>
      <c r="AU1510" s="15">
        <f ca="1">IF(AND(AQ1510+AS1510&gt;0,AR1510+AT1510&gt;0),COUNTIF(AU$6:AU1509,"&gt;0")+1,0)</f>
        <v>0</v>
      </c>
    </row>
    <row r="1511" spans="40:47">
      <c r="AN1511" s="15">
        <v>42</v>
      </c>
      <c r="AO1511" s="15">
        <v>3</v>
      </c>
      <c r="AP1511" s="15">
        <v>6</v>
      </c>
      <c r="AQ1511" s="17">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15">
        <f ca="1">COUNTIF(INDIRECT("H"&amp;(ROW()+12*(($AN1511-1)*3+$AO1511)-ROW())/12+5):INDIRECT("S"&amp;(ROW()+12*(($AN1511-1)*3+$AO1511)-ROW())/12+5),AQ1511)</f>
        <v>0</v>
      </c>
      <c r="AS1511" s="17">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15">
        <f ca="1">COUNTIF(INDIRECT("U"&amp;(ROW()+12*(($AN1511-1)*3+$AO1511)-ROW())/12+5):INDIRECT("AF"&amp;(ROW()+12*(($AN1511-1)*3+$AO1511)-ROW())/12+5),AS1511)</f>
        <v>0</v>
      </c>
      <c r="AU1511" s="15">
        <f ca="1">IF(AND(AQ1511+AS1511&gt;0,AR1511+AT1511&gt;0),COUNTIF(AU$6:AU1510,"&gt;0")+1,0)</f>
        <v>0</v>
      </c>
    </row>
    <row r="1512" spans="40:47">
      <c r="AN1512" s="15">
        <v>42</v>
      </c>
      <c r="AO1512" s="15">
        <v>3</v>
      </c>
      <c r="AP1512" s="15">
        <v>7</v>
      </c>
      <c r="AQ1512" s="17">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15">
        <f ca="1">COUNTIF(INDIRECT("H"&amp;(ROW()+12*(($AN1512-1)*3+$AO1512)-ROW())/12+5):INDIRECT("S"&amp;(ROW()+12*(($AN1512-1)*3+$AO1512)-ROW())/12+5),AQ1512)</f>
        <v>0</v>
      </c>
      <c r="AS1512" s="17">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15">
        <f ca="1">COUNTIF(INDIRECT("U"&amp;(ROW()+12*(($AN1512-1)*3+$AO1512)-ROW())/12+5):INDIRECT("AF"&amp;(ROW()+12*(($AN1512-1)*3+$AO1512)-ROW())/12+5),AS1512)</f>
        <v>0</v>
      </c>
      <c r="AU1512" s="15">
        <f ca="1">IF(AND(AQ1512+AS1512&gt;0,AR1512+AT1512&gt;0),COUNTIF(AU$6:AU1511,"&gt;0")+1,0)</f>
        <v>0</v>
      </c>
    </row>
    <row r="1513" spans="40:47">
      <c r="AN1513" s="15">
        <v>42</v>
      </c>
      <c r="AO1513" s="15">
        <v>3</v>
      </c>
      <c r="AP1513" s="15">
        <v>8</v>
      </c>
      <c r="AQ1513" s="17">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15">
        <f ca="1">COUNTIF(INDIRECT("H"&amp;(ROW()+12*(($AN1513-1)*3+$AO1513)-ROW())/12+5):INDIRECT("S"&amp;(ROW()+12*(($AN1513-1)*3+$AO1513)-ROW())/12+5),AQ1513)</f>
        <v>0</v>
      </c>
      <c r="AS1513" s="17">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15">
        <f ca="1">COUNTIF(INDIRECT("U"&amp;(ROW()+12*(($AN1513-1)*3+$AO1513)-ROW())/12+5):INDIRECT("AF"&amp;(ROW()+12*(($AN1513-1)*3+$AO1513)-ROW())/12+5),AS1513)</f>
        <v>0</v>
      </c>
      <c r="AU1513" s="15">
        <f ca="1">IF(AND(AQ1513+AS1513&gt;0,AR1513+AT1513&gt;0),COUNTIF(AU$6:AU1512,"&gt;0")+1,0)</f>
        <v>0</v>
      </c>
    </row>
    <row r="1514" spans="40:47">
      <c r="AN1514" s="15">
        <v>42</v>
      </c>
      <c r="AO1514" s="15">
        <v>3</v>
      </c>
      <c r="AP1514" s="15">
        <v>9</v>
      </c>
      <c r="AQ1514" s="17">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15">
        <f ca="1">COUNTIF(INDIRECT("H"&amp;(ROW()+12*(($AN1514-1)*3+$AO1514)-ROW())/12+5):INDIRECT("S"&amp;(ROW()+12*(($AN1514-1)*3+$AO1514)-ROW())/12+5),AQ1514)</f>
        <v>0</v>
      </c>
      <c r="AS1514" s="17">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15">
        <f ca="1">COUNTIF(INDIRECT("U"&amp;(ROW()+12*(($AN1514-1)*3+$AO1514)-ROW())/12+5):INDIRECT("AF"&amp;(ROW()+12*(($AN1514-1)*3+$AO1514)-ROW())/12+5),AS1514)</f>
        <v>0</v>
      </c>
      <c r="AU1514" s="15">
        <f ca="1">IF(AND(AQ1514+AS1514&gt;0,AR1514+AT1514&gt;0),COUNTIF(AU$6:AU1513,"&gt;0")+1,0)</f>
        <v>0</v>
      </c>
    </row>
    <row r="1515" spans="40:47">
      <c r="AN1515" s="15">
        <v>42</v>
      </c>
      <c r="AO1515" s="15">
        <v>3</v>
      </c>
      <c r="AP1515" s="15">
        <v>10</v>
      </c>
      <c r="AQ1515" s="17">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15">
        <f ca="1">COUNTIF(INDIRECT("H"&amp;(ROW()+12*(($AN1515-1)*3+$AO1515)-ROW())/12+5):INDIRECT("S"&amp;(ROW()+12*(($AN1515-1)*3+$AO1515)-ROW())/12+5),AQ1515)</f>
        <v>0</v>
      </c>
      <c r="AS1515" s="17">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15">
        <f ca="1">COUNTIF(INDIRECT("U"&amp;(ROW()+12*(($AN1515-1)*3+$AO1515)-ROW())/12+5):INDIRECT("AF"&amp;(ROW()+12*(($AN1515-1)*3+$AO1515)-ROW())/12+5),AS1515)</f>
        <v>0</v>
      </c>
      <c r="AU1515" s="15">
        <f ca="1">IF(AND(AQ1515+AS1515&gt;0,AR1515+AT1515&gt;0),COUNTIF(AU$6:AU1514,"&gt;0")+1,0)</f>
        <v>0</v>
      </c>
    </row>
    <row r="1516" spans="40:47">
      <c r="AN1516" s="15">
        <v>42</v>
      </c>
      <c r="AO1516" s="15">
        <v>3</v>
      </c>
      <c r="AP1516" s="15">
        <v>11</v>
      </c>
      <c r="AQ1516" s="17">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15">
        <f ca="1">COUNTIF(INDIRECT("H"&amp;(ROW()+12*(($AN1516-1)*3+$AO1516)-ROW())/12+5):INDIRECT("S"&amp;(ROW()+12*(($AN1516-1)*3+$AO1516)-ROW())/12+5),AQ1516)</f>
        <v>0</v>
      </c>
      <c r="AS1516" s="17">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15">
        <f ca="1">COUNTIF(INDIRECT("U"&amp;(ROW()+12*(($AN1516-1)*3+$AO1516)-ROW())/12+5):INDIRECT("AF"&amp;(ROW()+12*(($AN1516-1)*3+$AO1516)-ROW())/12+5),AS1516)</f>
        <v>0</v>
      </c>
      <c r="AU1516" s="15">
        <f ca="1">IF(AND(AQ1516+AS1516&gt;0,AR1516+AT1516&gt;0),COUNTIF(AU$6:AU1515,"&gt;0")+1,0)</f>
        <v>0</v>
      </c>
    </row>
    <row r="1517" spans="40:47">
      <c r="AN1517" s="306">
        <v>42</v>
      </c>
      <c r="AO1517" s="306">
        <v>3</v>
      </c>
      <c r="AP1517" s="306">
        <v>12</v>
      </c>
      <c r="AQ1517" s="313">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306">
        <f ca="1">COUNTIF(INDIRECT("H"&amp;(ROW()+12*(($AN1517-1)*3+$AO1517)-ROW())/12+5):INDIRECT("S"&amp;(ROW()+12*(($AN1517-1)*3+$AO1517)-ROW())/12+5),AQ1517)</f>
        <v>0</v>
      </c>
      <c r="AS1517" s="313">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306">
        <f ca="1">COUNTIF(INDIRECT("U"&amp;(ROW()+12*(($AN1517-1)*3+$AO1517)-ROW())/12+5):INDIRECT("AF"&amp;(ROW()+12*(($AN1517-1)*3+$AO1517)-ROW())/12+5),AS1517)</f>
        <v>0</v>
      </c>
      <c r="AU1517" s="15">
        <f ca="1">IF(AND(AQ1517+AS1517&gt;0,AR1517+AT1517&gt;0),COUNTIF(AU$6:AU1516,"&gt;0")+1,0)</f>
        <v>0</v>
      </c>
    </row>
    <row r="1518" spans="40:47">
      <c r="AN1518" s="15">
        <v>43</v>
      </c>
      <c r="AO1518" s="15">
        <v>1</v>
      </c>
      <c r="AP1518" s="15">
        <v>1</v>
      </c>
      <c r="AQ1518" s="17">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15">
        <f ca="1">COUNTIF(INDIRECT("H"&amp;(ROW()+12*(($AN1518-1)*3+$AO1518)-ROW())/12+5):INDIRECT("S"&amp;(ROW()+12*(($AN1518-1)*3+$AO1518)-ROW())/12+5),AQ1518)</f>
        <v>0</v>
      </c>
      <c r="AS1518" s="17">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15">
        <f ca="1">COUNTIF(INDIRECT("U"&amp;(ROW()+12*(($AN1518-1)*3+$AO1518)-ROW())/12+5):INDIRECT("AF"&amp;(ROW()+12*(($AN1518-1)*3+$AO1518)-ROW())/12+5),AS1518)</f>
        <v>0</v>
      </c>
      <c r="AU1518" s="15">
        <f ca="1">IF(AND(AQ1518+AS1518&gt;0,AR1518+AT1518&gt;0),COUNTIF(AU$6:AU1517,"&gt;0")+1,0)</f>
        <v>0</v>
      </c>
    </row>
    <row r="1519" spans="40:47">
      <c r="AN1519" s="15">
        <v>43</v>
      </c>
      <c r="AO1519" s="15">
        <v>1</v>
      </c>
      <c r="AP1519" s="15">
        <v>2</v>
      </c>
      <c r="AQ1519" s="17">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15">
        <f ca="1">COUNTIF(INDIRECT("H"&amp;(ROW()+12*(($AN1519-1)*3+$AO1519)-ROW())/12+5):INDIRECT("S"&amp;(ROW()+12*(($AN1519-1)*3+$AO1519)-ROW())/12+5),AQ1519)</f>
        <v>0</v>
      </c>
      <c r="AS1519" s="17">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15">
        <f ca="1">COUNTIF(INDIRECT("U"&amp;(ROW()+12*(($AN1519-1)*3+$AO1519)-ROW())/12+5):INDIRECT("AF"&amp;(ROW()+12*(($AN1519-1)*3+$AO1519)-ROW())/12+5),AS1519)</f>
        <v>0</v>
      </c>
      <c r="AU1519" s="15">
        <f ca="1">IF(AND(AQ1519+AS1519&gt;0,AR1519+AT1519&gt;0),COUNTIF(AU$6:AU1518,"&gt;0")+1,0)</f>
        <v>0</v>
      </c>
    </row>
    <row r="1520" spans="40:47">
      <c r="AN1520" s="15">
        <v>43</v>
      </c>
      <c r="AO1520" s="15">
        <v>1</v>
      </c>
      <c r="AP1520" s="15">
        <v>3</v>
      </c>
      <c r="AQ1520" s="17">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15">
        <f ca="1">COUNTIF(INDIRECT("H"&amp;(ROW()+12*(($AN1520-1)*3+$AO1520)-ROW())/12+5):INDIRECT("S"&amp;(ROW()+12*(($AN1520-1)*3+$AO1520)-ROW())/12+5),AQ1520)</f>
        <v>0</v>
      </c>
      <c r="AS1520" s="17">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15">
        <f ca="1">COUNTIF(INDIRECT("U"&amp;(ROW()+12*(($AN1520-1)*3+$AO1520)-ROW())/12+5):INDIRECT("AF"&amp;(ROW()+12*(($AN1520-1)*3+$AO1520)-ROW())/12+5),AS1520)</f>
        <v>0</v>
      </c>
      <c r="AU1520" s="15">
        <f ca="1">IF(AND(AQ1520+AS1520&gt;0,AR1520+AT1520&gt;0),COUNTIF(AU$6:AU1519,"&gt;0")+1,0)</f>
        <v>0</v>
      </c>
    </row>
    <row r="1521" spans="40:47">
      <c r="AN1521" s="15">
        <v>43</v>
      </c>
      <c r="AO1521" s="15">
        <v>1</v>
      </c>
      <c r="AP1521" s="15">
        <v>4</v>
      </c>
      <c r="AQ1521" s="17">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15">
        <f ca="1">COUNTIF(INDIRECT("H"&amp;(ROW()+12*(($AN1521-1)*3+$AO1521)-ROW())/12+5):INDIRECT("S"&amp;(ROW()+12*(($AN1521-1)*3+$AO1521)-ROW())/12+5),AQ1521)</f>
        <v>0</v>
      </c>
      <c r="AS1521" s="17">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15">
        <f ca="1">COUNTIF(INDIRECT("U"&amp;(ROW()+12*(($AN1521-1)*3+$AO1521)-ROW())/12+5):INDIRECT("AF"&amp;(ROW()+12*(($AN1521-1)*3+$AO1521)-ROW())/12+5),AS1521)</f>
        <v>0</v>
      </c>
      <c r="AU1521" s="15">
        <f ca="1">IF(AND(AQ1521+AS1521&gt;0,AR1521+AT1521&gt;0),COUNTIF(AU$6:AU1520,"&gt;0")+1,0)</f>
        <v>0</v>
      </c>
    </row>
    <row r="1522" spans="40:47">
      <c r="AN1522" s="15">
        <v>43</v>
      </c>
      <c r="AO1522" s="15">
        <v>1</v>
      </c>
      <c r="AP1522" s="15">
        <v>5</v>
      </c>
      <c r="AQ1522" s="17">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15">
        <f ca="1">COUNTIF(INDIRECT("H"&amp;(ROW()+12*(($AN1522-1)*3+$AO1522)-ROW())/12+5):INDIRECT("S"&amp;(ROW()+12*(($AN1522-1)*3+$AO1522)-ROW())/12+5),AQ1522)</f>
        <v>0</v>
      </c>
      <c r="AS1522" s="17">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15">
        <f ca="1">COUNTIF(INDIRECT("U"&amp;(ROW()+12*(($AN1522-1)*3+$AO1522)-ROW())/12+5):INDIRECT("AF"&amp;(ROW()+12*(($AN1522-1)*3+$AO1522)-ROW())/12+5),AS1522)</f>
        <v>0</v>
      </c>
      <c r="AU1522" s="15">
        <f ca="1">IF(AND(AQ1522+AS1522&gt;0,AR1522+AT1522&gt;0),COUNTIF(AU$6:AU1521,"&gt;0")+1,0)</f>
        <v>0</v>
      </c>
    </row>
    <row r="1523" spans="40:47">
      <c r="AN1523" s="15">
        <v>43</v>
      </c>
      <c r="AO1523" s="15">
        <v>1</v>
      </c>
      <c r="AP1523" s="15">
        <v>6</v>
      </c>
      <c r="AQ1523" s="17">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15">
        <f ca="1">COUNTIF(INDIRECT("H"&amp;(ROW()+12*(($AN1523-1)*3+$AO1523)-ROW())/12+5):INDIRECT("S"&amp;(ROW()+12*(($AN1523-1)*3+$AO1523)-ROW())/12+5),AQ1523)</f>
        <v>0</v>
      </c>
      <c r="AS1523" s="17">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15">
        <f ca="1">COUNTIF(INDIRECT("U"&amp;(ROW()+12*(($AN1523-1)*3+$AO1523)-ROW())/12+5):INDIRECT("AF"&amp;(ROW()+12*(($AN1523-1)*3+$AO1523)-ROW())/12+5),AS1523)</f>
        <v>0</v>
      </c>
      <c r="AU1523" s="15">
        <f ca="1">IF(AND(AQ1523+AS1523&gt;0,AR1523+AT1523&gt;0),COUNTIF(AU$6:AU1522,"&gt;0")+1,0)</f>
        <v>0</v>
      </c>
    </row>
    <row r="1524" spans="40:47">
      <c r="AN1524" s="15">
        <v>43</v>
      </c>
      <c r="AO1524" s="15">
        <v>1</v>
      </c>
      <c r="AP1524" s="15">
        <v>7</v>
      </c>
      <c r="AQ1524" s="17">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15">
        <f ca="1">COUNTIF(INDIRECT("H"&amp;(ROW()+12*(($AN1524-1)*3+$AO1524)-ROW())/12+5):INDIRECT("S"&amp;(ROW()+12*(($AN1524-1)*3+$AO1524)-ROW())/12+5),AQ1524)</f>
        <v>0</v>
      </c>
      <c r="AS1524" s="17">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15">
        <f ca="1">COUNTIF(INDIRECT("U"&amp;(ROW()+12*(($AN1524-1)*3+$AO1524)-ROW())/12+5):INDIRECT("AF"&amp;(ROW()+12*(($AN1524-1)*3+$AO1524)-ROW())/12+5),AS1524)</f>
        <v>0</v>
      </c>
      <c r="AU1524" s="15">
        <f ca="1">IF(AND(AQ1524+AS1524&gt;0,AR1524+AT1524&gt;0),COUNTIF(AU$6:AU1523,"&gt;0")+1,0)</f>
        <v>0</v>
      </c>
    </row>
    <row r="1525" spans="40:47">
      <c r="AN1525" s="15">
        <v>43</v>
      </c>
      <c r="AO1525" s="15">
        <v>1</v>
      </c>
      <c r="AP1525" s="15">
        <v>8</v>
      </c>
      <c r="AQ1525" s="17">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15">
        <f ca="1">COUNTIF(INDIRECT("H"&amp;(ROW()+12*(($AN1525-1)*3+$AO1525)-ROW())/12+5):INDIRECT("S"&amp;(ROW()+12*(($AN1525-1)*3+$AO1525)-ROW())/12+5),AQ1525)</f>
        <v>0</v>
      </c>
      <c r="AS1525" s="17">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15">
        <f ca="1">COUNTIF(INDIRECT("U"&amp;(ROW()+12*(($AN1525-1)*3+$AO1525)-ROW())/12+5):INDIRECT("AF"&amp;(ROW()+12*(($AN1525-1)*3+$AO1525)-ROW())/12+5),AS1525)</f>
        <v>0</v>
      </c>
      <c r="AU1525" s="15">
        <f ca="1">IF(AND(AQ1525+AS1525&gt;0,AR1525+AT1525&gt;0),COUNTIF(AU$6:AU1524,"&gt;0")+1,0)</f>
        <v>0</v>
      </c>
    </row>
    <row r="1526" spans="40:47">
      <c r="AN1526" s="15">
        <v>43</v>
      </c>
      <c r="AO1526" s="15">
        <v>1</v>
      </c>
      <c r="AP1526" s="15">
        <v>9</v>
      </c>
      <c r="AQ1526" s="17">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15">
        <f ca="1">COUNTIF(INDIRECT("H"&amp;(ROW()+12*(($AN1526-1)*3+$AO1526)-ROW())/12+5):INDIRECT("S"&amp;(ROW()+12*(($AN1526-1)*3+$AO1526)-ROW())/12+5),AQ1526)</f>
        <v>0</v>
      </c>
      <c r="AS1526" s="17">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15">
        <f ca="1">COUNTIF(INDIRECT("U"&amp;(ROW()+12*(($AN1526-1)*3+$AO1526)-ROW())/12+5):INDIRECT("AF"&amp;(ROW()+12*(($AN1526-1)*3+$AO1526)-ROW())/12+5),AS1526)</f>
        <v>0</v>
      </c>
      <c r="AU1526" s="15">
        <f ca="1">IF(AND(AQ1526+AS1526&gt;0,AR1526+AT1526&gt;0),COUNTIF(AU$6:AU1525,"&gt;0")+1,0)</f>
        <v>0</v>
      </c>
    </row>
    <row r="1527" spans="40:47">
      <c r="AN1527" s="15">
        <v>43</v>
      </c>
      <c r="AO1527" s="15">
        <v>1</v>
      </c>
      <c r="AP1527" s="15">
        <v>10</v>
      </c>
      <c r="AQ1527" s="17">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15">
        <f ca="1">COUNTIF(INDIRECT("H"&amp;(ROW()+12*(($AN1527-1)*3+$AO1527)-ROW())/12+5):INDIRECT("S"&amp;(ROW()+12*(($AN1527-1)*3+$AO1527)-ROW())/12+5),AQ1527)</f>
        <v>0</v>
      </c>
      <c r="AS1527" s="17">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15">
        <f ca="1">COUNTIF(INDIRECT("U"&amp;(ROW()+12*(($AN1527-1)*3+$AO1527)-ROW())/12+5):INDIRECT("AF"&amp;(ROW()+12*(($AN1527-1)*3+$AO1527)-ROW())/12+5),AS1527)</f>
        <v>0</v>
      </c>
      <c r="AU1527" s="15">
        <f ca="1">IF(AND(AQ1527+AS1527&gt;0,AR1527+AT1527&gt;0),COUNTIF(AU$6:AU1526,"&gt;0")+1,0)</f>
        <v>0</v>
      </c>
    </row>
    <row r="1528" spans="40:47">
      <c r="AN1528" s="15">
        <v>43</v>
      </c>
      <c r="AO1528" s="15">
        <v>1</v>
      </c>
      <c r="AP1528" s="15">
        <v>11</v>
      </c>
      <c r="AQ1528" s="17">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15">
        <f ca="1">COUNTIF(INDIRECT("H"&amp;(ROW()+12*(($AN1528-1)*3+$AO1528)-ROW())/12+5):INDIRECT("S"&amp;(ROW()+12*(($AN1528-1)*3+$AO1528)-ROW())/12+5),AQ1528)</f>
        <v>0</v>
      </c>
      <c r="AS1528" s="17">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15">
        <f ca="1">COUNTIF(INDIRECT("U"&amp;(ROW()+12*(($AN1528-1)*3+$AO1528)-ROW())/12+5):INDIRECT("AF"&amp;(ROW()+12*(($AN1528-1)*3+$AO1528)-ROW())/12+5),AS1528)</f>
        <v>0</v>
      </c>
      <c r="AU1528" s="15">
        <f ca="1">IF(AND(AQ1528+AS1528&gt;0,AR1528+AT1528&gt;0),COUNTIF(AU$6:AU1527,"&gt;0")+1,0)</f>
        <v>0</v>
      </c>
    </row>
    <row r="1529" spans="40:47">
      <c r="AN1529" s="15">
        <v>43</v>
      </c>
      <c r="AO1529" s="15">
        <v>1</v>
      </c>
      <c r="AP1529" s="15">
        <v>12</v>
      </c>
      <c r="AQ1529" s="17">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15">
        <f ca="1">COUNTIF(INDIRECT("H"&amp;(ROW()+12*(($AN1529-1)*3+$AO1529)-ROW())/12+5):INDIRECT("S"&amp;(ROW()+12*(($AN1529-1)*3+$AO1529)-ROW())/12+5),AQ1529)</f>
        <v>0</v>
      </c>
      <c r="AS1529" s="17">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15">
        <f ca="1">COUNTIF(INDIRECT("U"&amp;(ROW()+12*(($AN1529-1)*3+$AO1529)-ROW())/12+5):INDIRECT("AF"&amp;(ROW()+12*(($AN1529-1)*3+$AO1529)-ROW())/12+5),AS1529)</f>
        <v>0</v>
      </c>
      <c r="AU1529" s="15">
        <f ca="1">IF(AND(AQ1529+AS1529&gt;0,AR1529+AT1529&gt;0),COUNTIF(AU$6:AU1528,"&gt;0")+1,0)</f>
        <v>0</v>
      </c>
    </row>
    <row r="1530" spans="40:47">
      <c r="AN1530" s="15">
        <v>43</v>
      </c>
      <c r="AO1530" s="15">
        <v>2</v>
      </c>
      <c r="AP1530" s="15">
        <v>1</v>
      </c>
      <c r="AQ1530" s="17">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15">
        <f ca="1">COUNTIF(INDIRECT("H"&amp;(ROW()+12*(($AN1530-1)*3+$AO1530)-ROW())/12+5):INDIRECT("S"&amp;(ROW()+12*(($AN1530-1)*3+$AO1530)-ROW())/12+5),AQ1530)</f>
        <v>0</v>
      </c>
      <c r="AS1530" s="17">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15">
        <f ca="1">COUNTIF(INDIRECT("U"&amp;(ROW()+12*(($AN1530-1)*3+$AO1530)-ROW())/12+5):INDIRECT("AF"&amp;(ROW()+12*(($AN1530-1)*3+$AO1530)-ROW())/12+5),AS1530)</f>
        <v>0</v>
      </c>
      <c r="AU1530" s="15">
        <f ca="1">IF(AND(AQ1530+AS1530&gt;0,AR1530+AT1530&gt;0),COUNTIF(AU$6:AU1529,"&gt;0")+1,0)</f>
        <v>0</v>
      </c>
    </row>
    <row r="1531" spans="40:47">
      <c r="AN1531" s="15">
        <v>43</v>
      </c>
      <c r="AO1531" s="15">
        <v>2</v>
      </c>
      <c r="AP1531" s="15">
        <v>2</v>
      </c>
      <c r="AQ1531" s="17">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15">
        <f ca="1">COUNTIF(INDIRECT("H"&amp;(ROW()+12*(($AN1531-1)*3+$AO1531)-ROW())/12+5):INDIRECT("S"&amp;(ROW()+12*(($AN1531-1)*3+$AO1531)-ROW())/12+5),AQ1531)</f>
        <v>0</v>
      </c>
      <c r="AS1531" s="17">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15">
        <f ca="1">COUNTIF(INDIRECT("U"&amp;(ROW()+12*(($AN1531-1)*3+$AO1531)-ROW())/12+5):INDIRECT("AF"&amp;(ROW()+12*(($AN1531-1)*3+$AO1531)-ROW())/12+5),AS1531)</f>
        <v>0</v>
      </c>
      <c r="AU1531" s="15">
        <f ca="1">IF(AND(AQ1531+AS1531&gt;0,AR1531+AT1531&gt;0),COUNTIF(AU$6:AU1530,"&gt;0")+1,0)</f>
        <v>0</v>
      </c>
    </row>
    <row r="1532" spans="40:47">
      <c r="AN1532" s="15">
        <v>43</v>
      </c>
      <c r="AO1532" s="15">
        <v>2</v>
      </c>
      <c r="AP1532" s="15">
        <v>3</v>
      </c>
      <c r="AQ1532" s="17">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15">
        <f ca="1">COUNTIF(INDIRECT("H"&amp;(ROW()+12*(($AN1532-1)*3+$AO1532)-ROW())/12+5):INDIRECT("S"&amp;(ROW()+12*(($AN1532-1)*3+$AO1532)-ROW())/12+5),AQ1532)</f>
        <v>0</v>
      </c>
      <c r="AS1532" s="17">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15">
        <f ca="1">COUNTIF(INDIRECT("U"&amp;(ROW()+12*(($AN1532-1)*3+$AO1532)-ROW())/12+5):INDIRECT("AF"&amp;(ROW()+12*(($AN1532-1)*3+$AO1532)-ROW())/12+5),AS1532)</f>
        <v>0</v>
      </c>
      <c r="AU1532" s="15">
        <f ca="1">IF(AND(AQ1532+AS1532&gt;0,AR1532+AT1532&gt;0),COUNTIF(AU$6:AU1531,"&gt;0")+1,0)</f>
        <v>0</v>
      </c>
    </row>
    <row r="1533" spans="40:47">
      <c r="AN1533" s="15">
        <v>43</v>
      </c>
      <c r="AO1533" s="15">
        <v>2</v>
      </c>
      <c r="AP1533" s="15">
        <v>4</v>
      </c>
      <c r="AQ1533" s="17">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15">
        <f ca="1">COUNTIF(INDIRECT("H"&amp;(ROW()+12*(($AN1533-1)*3+$AO1533)-ROW())/12+5):INDIRECT("S"&amp;(ROW()+12*(($AN1533-1)*3+$AO1533)-ROW())/12+5),AQ1533)</f>
        <v>0</v>
      </c>
      <c r="AS1533" s="17">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15">
        <f ca="1">COUNTIF(INDIRECT("U"&amp;(ROW()+12*(($AN1533-1)*3+$AO1533)-ROW())/12+5):INDIRECT("AF"&amp;(ROW()+12*(($AN1533-1)*3+$AO1533)-ROW())/12+5),AS1533)</f>
        <v>0</v>
      </c>
      <c r="AU1533" s="15">
        <f ca="1">IF(AND(AQ1533+AS1533&gt;0,AR1533+AT1533&gt;0),COUNTIF(AU$6:AU1532,"&gt;0")+1,0)</f>
        <v>0</v>
      </c>
    </row>
    <row r="1534" spans="40:47">
      <c r="AN1534" s="15">
        <v>43</v>
      </c>
      <c r="AO1534" s="15">
        <v>2</v>
      </c>
      <c r="AP1534" s="15">
        <v>5</v>
      </c>
      <c r="AQ1534" s="17">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15">
        <f ca="1">COUNTIF(INDIRECT("H"&amp;(ROW()+12*(($AN1534-1)*3+$AO1534)-ROW())/12+5):INDIRECT("S"&amp;(ROW()+12*(($AN1534-1)*3+$AO1534)-ROW())/12+5),AQ1534)</f>
        <v>0</v>
      </c>
      <c r="AS1534" s="17">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15">
        <f ca="1">COUNTIF(INDIRECT("U"&amp;(ROW()+12*(($AN1534-1)*3+$AO1534)-ROW())/12+5):INDIRECT("AF"&amp;(ROW()+12*(($AN1534-1)*3+$AO1534)-ROW())/12+5),AS1534)</f>
        <v>0</v>
      </c>
      <c r="AU1534" s="15">
        <f ca="1">IF(AND(AQ1534+AS1534&gt;0,AR1534+AT1534&gt;0),COUNTIF(AU$6:AU1533,"&gt;0")+1,0)</f>
        <v>0</v>
      </c>
    </row>
    <row r="1535" spans="40:47">
      <c r="AN1535" s="15">
        <v>43</v>
      </c>
      <c r="AO1535" s="15">
        <v>2</v>
      </c>
      <c r="AP1535" s="15">
        <v>6</v>
      </c>
      <c r="AQ1535" s="17">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15">
        <f ca="1">COUNTIF(INDIRECT("H"&amp;(ROW()+12*(($AN1535-1)*3+$AO1535)-ROW())/12+5):INDIRECT("S"&amp;(ROW()+12*(($AN1535-1)*3+$AO1535)-ROW())/12+5),AQ1535)</f>
        <v>0</v>
      </c>
      <c r="AS1535" s="17">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15">
        <f ca="1">COUNTIF(INDIRECT("U"&amp;(ROW()+12*(($AN1535-1)*3+$AO1535)-ROW())/12+5):INDIRECT("AF"&amp;(ROW()+12*(($AN1535-1)*3+$AO1535)-ROW())/12+5),AS1535)</f>
        <v>0</v>
      </c>
      <c r="AU1535" s="15">
        <f ca="1">IF(AND(AQ1535+AS1535&gt;0,AR1535+AT1535&gt;0),COUNTIF(AU$6:AU1534,"&gt;0")+1,0)</f>
        <v>0</v>
      </c>
    </row>
    <row r="1536" spans="40:47">
      <c r="AN1536" s="15">
        <v>43</v>
      </c>
      <c r="AO1536" s="15">
        <v>2</v>
      </c>
      <c r="AP1536" s="15">
        <v>7</v>
      </c>
      <c r="AQ1536" s="17">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15">
        <f ca="1">COUNTIF(INDIRECT("H"&amp;(ROW()+12*(($AN1536-1)*3+$AO1536)-ROW())/12+5):INDIRECT("S"&amp;(ROW()+12*(($AN1536-1)*3+$AO1536)-ROW())/12+5),AQ1536)</f>
        <v>0</v>
      </c>
      <c r="AS1536" s="17">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15">
        <f ca="1">COUNTIF(INDIRECT("U"&amp;(ROW()+12*(($AN1536-1)*3+$AO1536)-ROW())/12+5):INDIRECT("AF"&amp;(ROW()+12*(($AN1536-1)*3+$AO1536)-ROW())/12+5),AS1536)</f>
        <v>0</v>
      </c>
      <c r="AU1536" s="15">
        <f ca="1">IF(AND(AQ1536+AS1536&gt;0,AR1536+AT1536&gt;0),COUNTIF(AU$6:AU1535,"&gt;0")+1,0)</f>
        <v>0</v>
      </c>
    </row>
    <row r="1537" spans="40:47">
      <c r="AN1537" s="15">
        <v>43</v>
      </c>
      <c r="AO1537" s="15">
        <v>2</v>
      </c>
      <c r="AP1537" s="15">
        <v>8</v>
      </c>
      <c r="AQ1537" s="17">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15">
        <f ca="1">COUNTIF(INDIRECT("H"&amp;(ROW()+12*(($AN1537-1)*3+$AO1537)-ROW())/12+5):INDIRECT("S"&amp;(ROW()+12*(($AN1537-1)*3+$AO1537)-ROW())/12+5),AQ1537)</f>
        <v>0</v>
      </c>
      <c r="AS1537" s="17">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15">
        <f ca="1">COUNTIF(INDIRECT("U"&amp;(ROW()+12*(($AN1537-1)*3+$AO1537)-ROW())/12+5):INDIRECT("AF"&amp;(ROW()+12*(($AN1537-1)*3+$AO1537)-ROW())/12+5),AS1537)</f>
        <v>0</v>
      </c>
      <c r="AU1537" s="15">
        <f ca="1">IF(AND(AQ1537+AS1537&gt;0,AR1537+AT1537&gt;0),COUNTIF(AU$6:AU1536,"&gt;0")+1,0)</f>
        <v>0</v>
      </c>
    </row>
    <row r="1538" spans="40:47">
      <c r="AN1538" s="15">
        <v>43</v>
      </c>
      <c r="AO1538" s="15">
        <v>2</v>
      </c>
      <c r="AP1538" s="15">
        <v>9</v>
      </c>
      <c r="AQ1538" s="17">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15">
        <f ca="1">COUNTIF(INDIRECT("H"&amp;(ROW()+12*(($AN1538-1)*3+$AO1538)-ROW())/12+5):INDIRECT("S"&amp;(ROW()+12*(($AN1538-1)*3+$AO1538)-ROW())/12+5),AQ1538)</f>
        <v>0</v>
      </c>
      <c r="AS1538" s="17">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15">
        <f ca="1">COUNTIF(INDIRECT("U"&amp;(ROW()+12*(($AN1538-1)*3+$AO1538)-ROW())/12+5):INDIRECT("AF"&amp;(ROW()+12*(($AN1538-1)*3+$AO1538)-ROW())/12+5),AS1538)</f>
        <v>0</v>
      </c>
      <c r="AU1538" s="15">
        <f ca="1">IF(AND(AQ1538+AS1538&gt;0,AR1538+AT1538&gt;0),COUNTIF(AU$6:AU1537,"&gt;0")+1,0)</f>
        <v>0</v>
      </c>
    </row>
    <row r="1539" spans="40:47">
      <c r="AN1539" s="15">
        <v>43</v>
      </c>
      <c r="AO1539" s="15">
        <v>2</v>
      </c>
      <c r="AP1539" s="15">
        <v>10</v>
      </c>
      <c r="AQ1539" s="17">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15">
        <f ca="1">COUNTIF(INDIRECT("H"&amp;(ROW()+12*(($AN1539-1)*3+$AO1539)-ROW())/12+5):INDIRECT("S"&amp;(ROW()+12*(($AN1539-1)*3+$AO1539)-ROW())/12+5),AQ1539)</f>
        <v>0</v>
      </c>
      <c r="AS1539" s="17">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15">
        <f ca="1">COUNTIF(INDIRECT("U"&amp;(ROW()+12*(($AN1539-1)*3+$AO1539)-ROW())/12+5):INDIRECT("AF"&amp;(ROW()+12*(($AN1539-1)*3+$AO1539)-ROW())/12+5),AS1539)</f>
        <v>0</v>
      </c>
      <c r="AU1539" s="15">
        <f ca="1">IF(AND(AQ1539+AS1539&gt;0,AR1539+AT1539&gt;0),COUNTIF(AU$6:AU1538,"&gt;0")+1,0)</f>
        <v>0</v>
      </c>
    </row>
    <row r="1540" spans="40:47">
      <c r="AN1540" s="15">
        <v>43</v>
      </c>
      <c r="AO1540" s="15">
        <v>2</v>
      </c>
      <c r="AP1540" s="15">
        <v>11</v>
      </c>
      <c r="AQ1540" s="17">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15">
        <f ca="1">COUNTIF(INDIRECT("H"&amp;(ROW()+12*(($AN1540-1)*3+$AO1540)-ROW())/12+5):INDIRECT("S"&amp;(ROW()+12*(($AN1540-1)*3+$AO1540)-ROW())/12+5),AQ1540)</f>
        <v>0</v>
      </c>
      <c r="AS1540" s="17">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15">
        <f ca="1">COUNTIF(INDIRECT("U"&amp;(ROW()+12*(($AN1540-1)*3+$AO1540)-ROW())/12+5):INDIRECT("AF"&amp;(ROW()+12*(($AN1540-1)*3+$AO1540)-ROW())/12+5),AS1540)</f>
        <v>0</v>
      </c>
      <c r="AU1540" s="15">
        <f ca="1">IF(AND(AQ1540+AS1540&gt;0,AR1540+AT1540&gt;0),COUNTIF(AU$6:AU1539,"&gt;0")+1,0)</f>
        <v>0</v>
      </c>
    </row>
    <row r="1541" spans="40:47">
      <c r="AN1541" s="15">
        <v>43</v>
      </c>
      <c r="AO1541" s="15">
        <v>2</v>
      </c>
      <c r="AP1541" s="15">
        <v>12</v>
      </c>
      <c r="AQ1541" s="17">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15">
        <f ca="1">COUNTIF(INDIRECT("H"&amp;(ROW()+12*(($AN1541-1)*3+$AO1541)-ROW())/12+5):INDIRECT("S"&amp;(ROW()+12*(($AN1541-1)*3+$AO1541)-ROW())/12+5),AQ1541)</f>
        <v>0</v>
      </c>
      <c r="AS1541" s="17">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15">
        <f ca="1">COUNTIF(INDIRECT("U"&amp;(ROW()+12*(($AN1541-1)*3+$AO1541)-ROW())/12+5):INDIRECT("AF"&amp;(ROW()+12*(($AN1541-1)*3+$AO1541)-ROW())/12+5),AS1541)</f>
        <v>0</v>
      </c>
      <c r="AU1541" s="15">
        <f ca="1">IF(AND(AQ1541+AS1541&gt;0,AR1541+AT1541&gt;0),COUNTIF(AU$6:AU1540,"&gt;0")+1,0)</f>
        <v>0</v>
      </c>
    </row>
    <row r="1542" spans="40:47">
      <c r="AN1542" s="15">
        <v>43</v>
      </c>
      <c r="AO1542" s="15">
        <v>3</v>
      </c>
      <c r="AP1542" s="15">
        <v>1</v>
      </c>
      <c r="AQ1542" s="17">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15">
        <f ca="1">COUNTIF(INDIRECT("H"&amp;(ROW()+12*(($AN1542-1)*3+$AO1542)-ROW())/12+5):INDIRECT("S"&amp;(ROW()+12*(($AN1542-1)*3+$AO1542)-ROW())/12+5),AQ1542)</f>
        <v>0</v>
      </c>
      <c r="AS1542" s="17">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15">
        <f ca="1">COUNTIF(INDIRECT("U"&amp;(ROW()+12*(($AN1542-1)*3+$AO1542)-ROW())/12+5):INDIRECT("AF"&amp;(ROW()+12*(($AN1542-1)*3+$AO1542)-ROW())/12+5),AS1542)</f>
        <v>0</v>
      </c>
      <c r="AU1542" s="15">
        <f ca="1">IF(AND(AQ1542+AS1542&gt;0,AR1542+AT1542&gt;0),COUNTIF(AU$6:AU1541,"&gt;0")+1,0)</f>
        <v>0</v>
      </c>
    </row>
    <row r="1543" spans="40:47">
      <c r="AN1543" s="15">
        <v>43</v>
      </c>
      <c r="AO1543" s="15">
        <v>3</v>
      </c>
      <c r="AP1543" s="15">
        <v>2</v>
      </c>
      <c r="AQ1543" s="17">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15">
        <f ca="1">COUNTIF(INDIRECT("H"&amp;(ROW()+12*(($AN1543-1)*3+$AO1543)-ROW())/12+5):INDIRECT("S"&amp;(ROW()+12*(($AN1543-1)*3+$AO1543)-ROW())/12+5),AQ1543)</f>
        <v>0</v>
      </c>
      <c r="AS1543" s="17">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15">
        <f ca="1">COUNTIF(INDIRECT("U"&amp;(ROW()+12*(($AN1543-1)*3+$AO1543)-ROW())/12+5):INDIRECT("AF"&amp;(ROW()+12*(($AN1543-1)*3+$AO1543)-ROW())/12+5),AS1543)</f>
        <v>0</v>
      </c>
      <c r="AU1543" s="15">
        <f ca="1">IF(AND(AQ1543+AS1543&gt;0,AR1543+AT1543&gt;0),COUNTIF(AU$6:AU1542,"&gt;0")+1,0)</f>
        <v>0</v>
      </c>
    </row>
    <row r="1544" spans="40:47">
      <c r="AN1544" s="15">
        <v>43</v>
      </c>
      <c r="AO1544" s="15">
        <v>3</v>
      </c>
      <c r="AP1544" s="15">
        <v>3</v>
      </c>
      <c r="AQ1544" s="17">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15">
        <f ca="1">COUNTIF(INDIRECT("H"&amp;(ROW()+12*(($AN1544-1)*3+$AO1544)-ROW())/12+5):INDIRECT("S"&amp;(ROW()+12*(($AN1544-1)*3+$AO1544)-ROW())/12+5),AQ1544)</f>
        <v>0</v>
      </c>
      <c r="AS1544" s="17">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15">
        <f ca="1">COUNTIF(INDIRECT("U"&amp;(ROW()+12*(($AN1544-1)*3+$AO1544)-ROW())/12+5):INDIRECT("AF"&amp;(ROW()+12*(($AN1544-1)*3+$AO1544)-ROW())/12+5),AS1544)</f>
        <v>0</v>
      </c>
      <c r="AU1544" s="15">
        <f ca="1">IF(AND(AQ1544+AS1544&gt;0,AR1544+AT1544&gt;0),COUNTIF(AU$6:AU1543,"&gt;0")+1,0)</f>
        <v>0</v>
      </c>
    </row>
    <row r="1545" spans="40:47">
      <c r="AN1545" s="15">
        <v>43</v>
      </c>
      <c r="AO1545" s="15">
        <v>3</v>
      </c>
      <c r="AP1545" s="15">
        <v>4</v>
      </c>
      <c r="AQ1545" s="17">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15">
        <f ca="1">COUNTIF(INDIRECT("H"&amp;(ROW()+12*(($AN1545-1)*3+$AO1545)-ROW())/12+5):INDIRECT("S"&amp;(ROW()+12*(($AN1545-1)*3+$AO1545)-ROW())/12+5),AQ1545)</f>
        <v>0</v>
      </c>
      <c r="AS1545" s="17">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15">
        <f ca="1">COUNTIF(INDIRECT("U"&amp;(ROW()+12*(($AN1545-1)*3+$AO1545)-ROW())/12+5):INDIRECT("AF"&amp;(ROW()+12*(($AN1545-1)*3+$AO1545)-ROW())/12+5),AS1545)</f>
        <v>0</v>
      </c>
      <c r="AU1545" s="15">
        <f ca="1">IF(AND(AQ1545+AS1545&gt;0,AR1545+AT1545&gt;0),COUNTIF(AU$6:AU1544,"&gt;0")+1,0)</f>
        <v>0</v>
      </c>
    </row>
    <row r="1546" spans="40:47">
      <c r="AN1546" s="15">
        <v>43</v>
      </c>
      <c r="AO1546" s="15">
        <v>3</v>
      </c>
      <c r="AP1546" s="15">
        <v>5</v>
      </c>
      <c r="AQ1546" s="17">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15">
        <f ca="1">COUNTIF(INDIRECT("H"&amp;(ROW()+12*(($AN1546-1)*3+$AO1546)-ROW())/12+5):INDIRECT("S"&amp;(ROW()+12*(($AN1546-1)*3+$AO1546)-ROW())/12+5),AQ1546)</f>
        <v>0</v>
      </c>
      <c r="AS1546" s="17">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15">
        <f ca="1">COUNTIF(INDIRECT("U"&amp;(ROW()+12*(($AN1546-1)*3+$AO1546)-ROW())/12+5):INDIRECT("AF"&amp;(ROW()+12*(($AN1546-1)*3+$AO1546)-ROW())/12+5),AS1546)</f>
        <v>0</v>
      </c>
      <c r="AU1546" s="15">
        <f ca="1">IF(AND(AQ1546+AS1546&gt;0,AR1546+AT1546&gt;0),COUNTIF(AU$6:AU1545,"&gt;0")+1,0)</f>
        <v>0</v>
      </c>
    </row>
    <row r="1547" spans="40:47">
      <c r="AN1547" s="15">
        <v>43</v>
      </c>
      <c r="AO1547" s="15">
        <v>3</v>
      </c>
      <c r="AP1547" s="15">
        <v>6</v>
      </c>
      <c r="AQ1547" s="17">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15">
        <f ca="1">COUNTIF(INDIRECT("H"&amp;(ROW()+12*(($AN1547-1)*3+$AO1547)-ROW())/12+5):INDIRECT("S"&amp;(ROW()+12*(($AN1547-1)*3+$AO1547)-ROW())/12+5),AQ1547)</f>
        <v>0</v>
      </c>
      <c r="AS1547" s="17">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15">
        <f ca="1">COUNTIF(INDIRECT("U"&amp;(ROW()+12*(($AN1547-1)*3+$AO1547)-ROW())/12+5):INDIRECT("AF"&amp;(ROW()+12*(($AN1547-1)*3+$AO1547)-ROW())/12+5),AS1547)</f>
        <v>0</v>
      </c>
      <c r="AU1547" s="15">
        <f ca="1">IF(AND(AQ1547+AS1547&gt;0,AR1547+AT1547&gt;0),COUNTIF(AU$6:AU1546,"&gt;0")+1,0)</f>
        <v>0</v>
      </c>
    </row>
    <row r="1548" spans="40:47">
      <c r="AN1548" s="15">
        <v>43</v>
      </c>
      <c r="AO1548" s="15">
        <v>3</v>
      </c>
      <c r="AP1548" s="15">
        <v>7</v>
      </c>
      <c r="AQ1548" s="17">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15">
        <f ca="1">COUNTIF(INDIRECT("H"&amp;(ROW()+12*(($AN1548-1)*3+$AO1548)-ROW())/12+5):INDIRECT("S"&amp;(ROW()+12*(($AN1548-1)*3+$AO1548)-ROW())/12+5),AQ1548)</f>
        <v>0</v>
      </c>
      <c r="AS1548" s="17">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15">
        <f ca="1">COUNTIF(INDIRECT("U"&amp;(ROW()+12*(($AN1548-1)*3+$AO1548)-ROW())/12+5):INDIRECT("AF"&amp;(ROW()+12*(($AN1548-1)*3+$AO1548)-ROW())/12+5),AS1548)</f>
        <v>0</v>
      </c>
      <c r="AU1548" s="15">
        <f ca="1">IF(AND(AQ1548+AS1548&gt;0,AR1548+AT1548&gt;0),COUNTIF(AU$6:AU1547,"&gt;0")+1,0)</f>
        <v>0</v>
      </c>
    </row>
    <row r="1549" spans="40:47">
      <c r="AN1549" s="15">
        <v>43</v>
      </c>
      <c r="AO1549" s="15">
        <v>3</v>
      </c>
      <c r="AP1549" s="15">
        <v>8</v>
      </c>
      <c r="AQ1549" s="17">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15">
        <f ca="1">COUNTIF(INDIRECT("H"&amp;(ROW()+12*(($AN1549-1)*3+$AO1549)-ROW())/12+5):INDIRECT("S"&amp;(ROW()+12*(($AN1549-1)*3+$AO1549)-ROW())/12+5),AQ1549)</f>
        <v>0</v>
      </c>
      <c r="AS1549" s="17">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15">
        <f ca="1">COUNTIF(INDIRECT("U"&amp;(ROW()+12*(($AN1549-1)*3+$AO1549)-ROW())/12+5):INDIRECT("AF"&amp;(ROW()+12*(($AN1549-1)*3+$AO1549)-ROW())/12+5),AS1549)</f>
        <v>0</v>
      </c>
      <c r="AU1549" s="15">
        <f ca="1">IF(AND(AQ1549+AS1549&gt;0,AR1549+AT1549&gt;0),COUNTIF(AU$6:AU1548,"&gt;0")+1,0)</f>
        <v>0</v>
      </c>
    </row>
    <row r="1550" spans="40:47">
      <c r="AN1550" s="15">
        <v>43</v>
      </c>
      <c r="AO1550" s="15">
        <v>3</v>
      </c>
      <c r="AP1550" s="15">
        <v>9</v>
      </c>
      <c r="AQ1550" s="17">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15">
        <f ca="1">COUNTIF(INDIRECT("H"&amp;(ROW()+12*(($AN1550-1)*3+$AO1550)-ROW())/12+5):INDIRECT("S"&amp;(ROW()+12*(($AN1550-1)*3+$AO1550)-ROW())/12+5),AQ1550)</f>
        <v>0</v>
      </c>
      <c r="AS1550" s="17">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15">
        <f ca="1">COUNTIF(INDIRECT("U"&amp;(ROW()+12*(($AN1550-1)*3+$AO1550)-ROW())/12+5):INDIRECT("AF"&amp;(ROW()+12*(($AN1550-1)*3+$AO1550)-ROW())/12+5),AS1550)</f>
        <v>0</v>
      </c>
      <c r="AU1550" s="15">
        <f ca="1">IF(AND(AQ1550+AS1550&gt;0,AR1550+AT1550&gt;0),COUNTIF(AU$6:AU1549,"&gt;0")+1,0)</f>
        <v>0</v>
      </c>
    </row>
    <row r="1551" spans="40:47">
      <c r="AN1551" s="15">
        <v>43</v>
      </c>
      <c r="AO1551" s="15">
        <v>3</v>
      </c>
      <c r="AP1551" s="15">
        <v>10</v>
      </c>
      <c r="AQ1551" s="17">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15">
        <f ca="1">COUNTIF(INDIRECT("H"&amp;(ROW()+12*(($AN1551-1)*3+$AO1551)-ROW())/12+5):INDIRECT("S"&amp;(ROW()+12*(($AN1551-1)*3+$AO1551)-ROW())/12+5),AQ1551)</f>
        <v>0</v>
      </c>
      <c r="AS1551" s="17">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15">
        <f ca="1">COUNTIF(INDIRECT("U"&amp;(ROW()+12*(($AN1551-1)*3+$AO1551)-ROW())/12+5):INDIRECT("AF"&amp;(ROW()+12*(($AN1551-1)*3+$AO1551)-ROW())/12+5),AS1551)</f>
        <v>0</v>
      </c>
      <c r="AU1551" s="15">
        <f ca="1">IF(AND(AQ1551+AS1551&gt;0,AR1551+AT1551&gt;0),COUNTIF(AU$6:AU1550,"&gt;0")+1,0)</f>
        <v>0</v>
      </c>
    </row>
    <row r="1552" spans="40:47">
      <c r="AN1552" s="15">
        <v>43</v>
      </c>
      <c r="AO1552" s="15">
        <v>3</v>
      </c>
      <c r="AP1552" s="15">
        <v>11</v>
      </c>
      <c r="AQ1552" s="17">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15">
        <f ca="1">COUNTIF(INDIRECT("H"&amp;(ROW()+12*(($AN1552-1)*3+$AO1552)-ROW())/12+5):INDIRECT("S"&amp;(ROW()+12*(($AN1552-1)*3+$AO1552)-ROW())/12+5),AQ1552)</f>
        <v>0</v>
      </c>
      <c r="AS1552" s="17">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15">
        <f ca="1">COUNTIF(INDIRECT("U"&amp;(ROW()+12*(($AN1552-1)*3+$AO1552)-ROW())/12+5):INDIRECT("AF"&amp;(ROW()+12*(($AN1552-1)*3+$AO1552)-ROW())/12+5),AS1552)</f>
        <v>0</v>
      </c>
      <c r="AU1552" s="15">
        <f ca="1">IF(AND(AQ1552+AS1552&gt;0,AR1552+AT1552&gt;0),COUNTIF(AU$6:AU1551,"&gt;0")+1,0)</f>
        <v>0</v>
      </c>
    </row>
    <row r="1553" spans="40:47">
      <c r="AN1553" s="306">
        <v>43</v>
      </c>
      <c r="AO1553" s="306">
        <v>3</v>
      </c>
      <c r="AP1553" s="306">
        <v>12</v>
      </c>
      <c r="AQ1553" s="313">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306">
        <f ca="1">COUNTIF(INDIRECT("H"&amp;(ROW()+12*(($AN1553-1)*3+$AO1553)-ROW())/12+5):INDIRECT("S"&amp;(ROW()+12*(($AN1553-1)*3+$AO1553)-ROW())/12+5),AQ1553)</f>
        <v>0</v>
      </c>
      <c r="AS1553" s="313">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306">
        <f ca="1">COUNTIF(INDIRECT("U"&amp;(ROW()+12*(($AN1553-1)*3+$AO1553)-ROW())/12+5):INDIRECT("AF"&amp;(ROW()+12*(($AN1553-1)*3+$AO1553)-ROW())/12+5),AS1553)</f>
        <v>0</v>
      </c>
      <c r="AU1553" s="15">
        <f ca="1">IF(AND(AQ1553+AS1553&gt;0,AR1553+AT1553&gt;0),COUNTIF(AU$6:AU1552,"&gt;0")+1,0)</f>
        <v>0</v>
      </c>
    </row>
    <row r="1554" spans="40:47">
      <c r="AN1554" s="15">
        <v>44</v>
      </c>
      <c r="AO1554" s="15">
        <v>1</v>
      </c>
      <c r="AP1554" s="15">
        <v>1</v>
      </c>
      <c r="AQ1554" s="17">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15">
        <f ca="1">COUNTIF(INDIRECT("H"&amp;(ROW()+12*(($AN1554-1)*3+$AO1554)-ROW())/12+5):INDIRECT("S"&amp;(ROW()+12*(($AN1554-1)*3+$AO1554)-ROW())/12+5),AQ1554)</f>
        <v>0</v>
      </c>
      <c r="AS1554" s="17">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15">
        <f ca="1">COUNTIF(INDIRECT("U"&amp;(ROW()+12*(($AN1554-1)*3+$AO1554)-ROW())/12+5):INDIRECT("AF"&amp;(ROW()+12*(($AN1554-1)*3+$AO1554)-ROW())/12+5),AS1554)</f>
        <v>0</v>
      </c>
      <c r="AU1554" s="15">
        <f ca="1">IF(AND(AQ1554+AS1554&gt;0,AR1554+AT1554&gt;0),COUNTIF(AU$6:AU1553,"&gt;0")+1,0)</f>
        <v>0</v>
      </c>
    </row>
    <row r="1555" spans="40:47">
      <c r="AN1555" s="15">
        <v>44</v>
      </c>
      <c r="AO1555" s="15">
        <v>1</v>
      </c>
      <c r="AP1555" s="15">
        <v>2</v>
      </c>
      <c r="AQ1555" s="17">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15">
        <f ca="1">COUNTIF(INDIRECT("H"&amp;(ROW()+12*(($AN1555-1)*3+$AO1555)-ROW())/12+5):INDIRECT("S"&amp;(ROW()+12*(($AN1555-1)*3+$AO1555)-ROW())/12+5),AQ1555)</f>
        <v>0</v>
      </c>
      <c r="AS1555" s="17">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15">
        <f ca="1">COUNTIF(INDIRECT("U"&amp;(ROW()+12*(($AN1555-1)*3+$AO1555)-ROW())/12+5):INDIRECT("AF"&amp;(ROW()+12*(($AN1555-1)*3+$AO1555)-ROW())/12+5),AS1555)</f>
        <v>0</v>
      </c>
      <c r="AU1555" s="15">
        <f ca="1">IF(AND(AQ1555+AS1555&gt;0,AR1555+AT1555&gt;0),COUNTIF(AU$6:AU1554,"&gt;0")+1,0)</f>
        <v>0</v>
      </c>
    </row>
    <row r="1556" spans="40:47">
      <c r="AN1556" s="15">
        <v>44</v>
      </c>
      <c r="AO1556" s="15">
        <v>1</v>
      </c>
      <c r="AP1556" s="15">
        <v>3</v>
      </c>
      <c r="AQ1556" s="17">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15">
        <f ca="1">COUNTIF(INDIRECT("H"&amp;(ROW()+12*(($AN1556-1)*3+$AO1556)-ROW())/12+5):INDIRECT("S"&amp;(ROW()+12*(($AN1556-1)*3+$AO1556)-ROW())/12+5),AQ1556)</f>
        <v>0</v>
      </c>
      <c r="AS1556" s="17">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15">
        <f ca="1">COUNTIF(INDIRECT("U"&amp;(ROW()+12*(($AN1556-1)*3+$AO1556)-ROW())/12+5):INDIRECT("AF"&amp;(ROW()+12*(($AN1556-1)*3+$AO1556)-ROW())/12+5),AS1556)</f>
        <v>0</v>
      </c>
      <c r="AU1556" s="15">
        <f ca="1">IF(AND(AQ1556+AS1556&gt;0,AR1556+AT1556&gt;0),COUNTIF(AU$6:AU1555,"&gt;0")+1,0)</f>
        <v>0</v>
      </c>
    </row>
    <row r="1557" spans="40:47">
      <c r="AN1557" s="15">
        <v>44</v>
      </c>
      <c r="AO1557" s="15">
        <v>1</v>
      </c>
      <c r="AP1557" s="15">
        <v>4</v>
      </c>
      <c r="AQ1557" s="17">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15">
        <f ca="1">COUNTIF(INDIRECT("H"&amp;(ROW()+12*(($AN1557-1)*3+$AO1557)-ROW())/12+5):INDIRECT("S"&amp;(ROW()+12*(($AN1557-1)*3+$AO1557)-ROW())/12+5),AQ1557)</f>
        <v>0</v>
      </c>
      <c r="AS1557" s="17">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15">
        <f ca="1">COUNTIF(INDIRECT("U"&amp;(ROW()+12*(($AN1557-1)*3+$AO1557)-ROW())/12+5):INDIRECT("AF"&amp;(ROW()+12*(($AN1557-1)*3+$AO1557)-ROW())/12+5),AS1557)</f>
        <v>0</v>
      </c>
      <c r="AU1557" s="15">
        <f ca="1">IF(AND(AQ1557+AS1557&gt;0,AR1557+AT1557&gt;0),COUNTIF(AU$6:AU1556,"&gt;0")+1,0)</f>
        <v>0</v>
      </c>
    </row>
    <row r="1558" spans="40:47">
      <c r="AN1558" s="15">
        <v>44</v>
      </c>
      <c r="AO1558" s="15">
        <v>1</v>
      </c>
      <c r="AP1558" s="15">
        <v>5</v>
      </c>
      <c r="AQ1558" s="17">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15">
        <f ca="1">COUNTIF(INDIRECT("H"&amp;(ROW()+12*(($AN1558-1)*3+$AO1558)-ROW())/12+5):INDIRECT("S"&amp;(ROW()+12*(($AN1558-1)*3+$AO1558)-ROW())/12+5),AQ1558)</f>
        <v>0</v>
      </c>
      <c r="AS1558" s="17">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15">
        <f ca="1">COUNTIF(INDIRECT("U"&amp;(ROW()+12*(($AN1558-1)*3+$AO1558)-ROW())/12+5):INDIRECT("AF"&amp;(ROW()+12*(($AN1558-1)*3+$AO1558)-ROW())/12+5),AS1558)</f>
        <v>0</v>
      </c>
      <c r="AU1558" s="15">
        <f ca="1">IF(AND(AQ1558+AS1558&gt;0,AR1558+AT1558&gt;0),COUNTIF(AU$6:AU1557,"&gt;0")+1,0)</f>
        <v>0</v>
      </c>
    </row>
    <row r="1559" spans="40:47">
      <c r="AN1559" s="15">
        <v>44</v>
      </c>
      <c r="AO1559" s="15">
        <v>1</v>
      </c>
      <c r="AP1559" s="15">
        <v>6</v>
      </c>
      <c r="AQ1559" s="17">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15">
        <f ca="1">COUNTIF(INDIRECT("H"&amp;(ROW()+12*(($AN1559-1)*3+$AO1559)-ROW())/12+5):INDIRECT("S"&amp;(ROW()+12*(($AN1559-1)*3+$AO1559)-ROW())/12+5),AQ1559)</f>
        <v>0</v>
      </c>
      <c r="AS1559" s="17">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15">
        <f ca="1">COUNTIF(INDIRECT("U"&amp;(ROW()+12*(($AN1559-1)*3+$AO1559)-ROW())/12+5):INDIRECT("AF"&amp;(ROW()+12*(($AN1559-1)*3+$AO1559)-ROW())/12+5),AS1559)</f>
        <v>0</v>
      </c>
      <c r="AU1559" s="15">
        <f ca="1">IF(AND(AQ1559+AS1559&gt;0,AR1559+AT1559&gt;0),COUNTIF(AU$6:AU1558,"&gt;0")+1,0)</f>
        <v>0</v>
      </c>
    </row>
    <row r="1560" spans="40:47">
      <c r="AN1560" s="15">
        <v>44</v>
      </c>
      <c r="AO1560" s="15">
        <v>1</v>
      </c>
      <c r="AP1560" s="15">
        <v>7</v>
      </c>
      <c r="AQ1560" s="17">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15">
        <f ca="1">COUNTIF(INDIRECT("H"&amp;(ROW()+12*(($AN1560-1)*3+$AO1560)-ROW())/12+5):INDIRECT("S"&amp;(ROW()+12*(($AN1560-1)*3+$AO1560)-ROW())/12+5),AQ1560)</f>
        <v>0</v>
      </c>
      <c r="AS1560" s="17">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15">
        <f ca="1">COUNTIF(INDIRECT("U"&amp;(ROW()+12*(($AN1560-1)*3+$AO1560)-ROW())/12+5):INDIRECT("AF"&amp;(ROW()+12*(($AN1560-1)*3+$AO1560)-ROW())/12+5),AS1560)</f>
        <v>0</v>
      </c>
      <c r="AU1560" s="15">
        <f ca="1">IF(AND(AQ1560+AS1560&gt;0,AR1560+AT1560&gt;0),COUNTIF(AU$6:AU1559,"&gt;0")+1,0)</f>
        <v>0</v>
      </c>
    </row>
    <row r="1561" spans="40:47">
      <c r="AN1561" s="15">
        <v>44</v>
      </c>
      <c r="AO1561" s="15">
        <v>1</v>
      </c>
      <c r="AP1561" s="15">
        <v>8</v>
      </c>
      <c r="AQ1561" s="17">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15">
        <f ca="1">COUNTIF(INDIRECT("H"&amp;(ROW()+12*(($AN1561-1)*3+$AO1561)-ROW())/12+5):INDIRECT("S"&amp;(ROW()+12*(($AN1561-1)*3+$AO1561)-ROW())/12+5),AQ1561)</f>
        <v>0</v>
      </c>
      <c r="AS1561" s="17">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15">
        <f ca="1">COUNTIF(INDIRECT("U"&amp;(ROW()+12*(($AN1561-1)*3+$AO1561)-ROW())/12+5):INDIRECT("AF"&amp;(ROW()+12*(($AN1561-1)*3+$AO1561)-ROW())/12+5),AS1561)</f>
        <v>0</v>
      </c>
      <c r="AU1561" s="15">
        <f ca="1">IF(AND(AQ1561+AS1561&gt;0,AR1561+AT1561&gt;0),COUNTIF(AU$6:AU1560,"&gt;0")+1,0)</f>
        <v>0</v>
      </c>
    </row>
    <row r="1562" spans="40:47">
      <c r="AN1562" s="15">
        <v>44</v>
      </c>
      <c r="AO1562" s="15">
        <v>1</v>
      </c>
      <c r="AP1562" s="15">
        <v>9</v>
      </c>
      <c r="AQ1562" s="17">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15">
        <f ca="1">COUNTIF(INDIRECT("H"&amp;(ROW()+12*(($AN1562-1)*3+$AO1562)-ROW())/12+5):INDIRECT("S"&amp;(ROW()+12*(($AN1562-1)*3+$AO1562)-ROW())/12+5),AQ1562)</f>
        <v>0</v>
      </c>
      <c r="AS1562" s="17">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15">
        <f ca="1">COUNTIF(INDIRECT("U"&amp;(ROW()+12*(($AN1562-1)*3+$AO1562)-ROW())/12+5):INDIRECT("AF"&amp;(ROW()+12*(($AN1562-1)*3+$AO1562)-ROW())/12+5),AS1562)</f>
        <v>0</v>
      </c>
      <c r="AU1562" s="15">
        <f ca="1">IF(AND(AQ1562+AS1562&gt;0,AR1562+AT1562&gt;0),COUNTIF(AU$6:AU1561,"&gt;0")+1,0)</f>
        <v>0</v>
      </c>
    </row>
    <row r="1563" spans="40:47">
      <c r="AN1563" s="15">
        <v>44</v>
      </c>
      <c r="AO1563" s="15">
        <v>1</v>
      </c>
      <c r="AP1563" s="15">
        <v>10</v>
      </c>
      <c r="AQ1563" s="17">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15">
        <f ca="1">COUNTIF(INDIRECT("H"&amp;(ROW()+12*(($AN1563-1)*3+$AO1563)-ROW())/12+5):INDIRECT("S"&amp;(ROW()+12*(($AN1563-1)*3+$AO1563)-ROW())/12+5),AQ1563)</f>
        <v>0</v>
      </c>
      <c r="AS1563" s="17">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15">
        <f ca="1">COUNTIF(INDIRECT("U"&amp;(ROW()+12*(($AN1563-1)*3+$AO1563)-ROW())/12+5):INDIRECT("AF"&amp;(ROW()+12*(($AN1563-1)*3+$AO1563)-ROW())/12+5),AS1563)</f>
        <v>0</v>
      </c>
      <c r="AU1563" s="15">
        <f ca="1">IF(AND(AQ1563+AS1563&gt;0,AR1563+AT1563&gt;0),COUNTIF(AU$6:AU1562,"&gt;0")+1,0)</f>
        <v>0</v>
      </c>
    </row>
    <row r="1564" spans="40:47">
      <c r="AN1564" s="15">
        <v>44</v>
      </c>
      <c r="AO1564" s="15">
        <v>1</v>
      </c>
      <c r="AP1564" s="15">
        <v>11</v>
      </c>
      <c r="AQ1564" s="17">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15">
        <f ca="1">COUNTIF(INDIRECT("H"&amp;(ROW()+12*(($AN1564-1)*3+$AO1564)-ROW())/12+5):INDIRECT("S"&amp;(ROW()+12*(($AN1564-1)*3+$AO1564)-ROW())/12+5),AQ1564)</f>
        <v>0</v>
      </c>
      <c r="AS1564" s="17">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15">
        <f ca="1">COUNTIF(INDIRECT("U"&amp;(ROW()+12*(($AN1564-1)*3+$AO1564)-ROW())/12+5):INDIRECT("AF"&amp;(ROW()+12*(($AN1564-1)*3+$AO1564)-ROW())/12+5),AS1564)</f>
        <v>0</v>
      </c>
      <c r="AU1564" s="15">
        <f ca="1">IF(AND(AQ1564+AS1564&gt;0,AR1564+AT1564&gt;0),COUNTIF(AU$6:AU1563,"&gt;0")+1,0)</f>
        <v>0</v>
      </c>
    </row>
    <row r="1565" spans="40:47">
      <c r="AN1565" s="15">
        <v>44</v>
      </c>
      <c r="AO1565" s="15">
        <v>1</v>
      </c>
      <c r="AP1565" s="15">
        <v>12</v>
      </c>
      <c r="AQ1565" s="17">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15">
        <f ca="1">COUNTIF(INDIRECT("H"&amp;(ROW()+12*(($AN1565-1)*3+$AO1565)-ROW())/12+5):INDIRECT("S"&amp;(ROW()+12*(($AN1565-1)*3+$AO1565)-ROW())/12+5),AQ1565)</f>
        <v>0</v>
      </c>
      <c r="AS1565" s="17">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15">
        <f ca="1">COUNTIF(INDIRECT("U"&amp;(ROW()+12*(($AN1565-1)*3+$AO1565)-ROW())/12+5):INDIRECT("AF"&amp;(ROW()+12*(($AN1565-1)*3+$AO1565)-ROW())/12+5),AS1565)</f>
        <v>0</v>
      </c>
      <c r="AU1565" s="15">
        <f ca="1">IF(AND(AQ1565+AS1565&gt;0,AR1565+AT1565&gt;0),COUNTIF(AU$6:AU1564,"&gt;0")+1,0)</f>
        <v>0</v>
      </c>
    </row>
    <row r="1566" spans="40:47">
      <c r="AN1566" s="15">
        <v>44</v>
      </c>
      <c r="AO1566" s="15">
        <v>2</v>
      </c>
      <c r="AP1566" s="15">
        <v>1</v>
      </c>
      <c r="AQ1566" s="17">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15">
        <f ca="1">COUNTIF(INDIRECT("H"&amp;(ROW()+12*(($AN1566-1)*3+$AO1566)-ROW())/12+5):INDIRECT("S"&amp;(ROW()+12*(($AN1566-1)*3+$AO1566)-ROW())/12+5),AQ1566)</f>
        <v>0</v>
      </c>
      <c r="AS1566" s="17">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15">
        <f ca="1">COUNTIF(INDIRECT("U"&amp;(ROW()+12*(($AN1566-1)*3+$AO1566)-ROW())/12+5):INDIRECT("AF"&amp;(ROW()+12*(($AN1566-1)*3+$AO1566)-ROW())/12+5),AS1566)</f>
        <v>0</v>
      </c>
      <c r="AU1566" s="15">
        <f ca="1">IF(AND(AQ1566+AS1566&gt;0,AR1566+AT1566&gt;0),COUNTIF(AU$6:AU1565,"&gt;0")+1,0)</f>
        <v>0</v>
      </c>
    </row>
    <row r="1567" spans="40:47">
      <c r="AN1567" s="15">
        <v>44</v>
      </c>
      <c r="AO1567" s="15">
        <v>2</v>
      </c>
      <c r="AP1567" s="15">
        <v>2</v>
      </c>
      <c r="AQ1567" s="17">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15">
        <f ca="1">COUNTIF(INDIRECT("H"&amp;(ROW()+12*(($AN1567-1)*3+$AO1567)-ROW())/12+5):INDIRECT("S"&amp;(ROW()+12*(($AN1567-1)*3+$AO1567)-ROW())/12+5),AQ1567)</f>
        <v>0</v>
      </c>
      <c r="AS1567" s="17">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15">
        <f ca="1">COUNTIF(INDIRECT("U"&amp;(ROW()+12*(($AN1567-1)*3+$AO1567)-ROW())/12+5):INDIRECT("AF"&amp;(ROW()+12*(($AN1567-1)*3+$AO1567)-ROW())/12+5),AS1567)</f>
        <v>0</v>
      </c>
      <c r="AU1567" s="15">
        <f ca="1">IF(AND(AQ1567+AS1567&gt;0,AR1567+AT1567&gt;0),COUNTIF(AU$6:AU1566,"&gt;0")+1,0)</f>
        <v>0</v>
      </c>
    </row>
    <row r="1568" spans="40:47">
      <c r="AN1568" s="15">
        <v>44</v>
      </c>
      <c r="AO1568" s="15">
        <v>2</v>
      </c>
      <c r="AP1568" s="15">
        <v>3</v>
      </c>
      <c r="AQ1568" s="17">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15">
        <f ca="1">COUNTIF(INDIRECT("H"&amp;(ROW()+12*(($AN1568-1)*3+$AO1568)-ROW())/12+5):INDIRECT("S"&amp;(ROW()+12*(($AN1568-1)*3+$AO1568)-ROW())/12+5),AQ1568)</f>
        <v>0</v>
      </c>
      <c r="AS1568" s="17">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15">
        <f ca="1">COUNTIF(INDIRECT("U"&amp;(ROW()+12*(($AN1568-1)*3+$AO1568)-ROW())/12+5):INDIRECT("AF"&amp;(ROW()+12*(($AN1568-1)*3+$AO1568)-ROW())/12+5),AS1568)</f>
        <v>0</v>
      </c>
      <c r="AU1568" s="15">
        <f ca="1">IF(AND(AQ1568+AS1568&gt;0,AR1568+AT1568&gt;0),COUNTIF(AU$6:AU1567,"&gt;0")+1,0)</f>
        <v>0</v>
      </c>
    </row>
    <row r="1569" spans="40:47">
      <c r="AN1569" s="15">
        <v>44</v>
      </c>
      <c r="AO1569" s="15">
        <v>2</v>
      </c>
      <c r="AP1569" s="15">
        <v>4</v>
      </c>
      <c r="AQ1569" s="17">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15">
        <f ca="1">COUNTIF(INDIRECT("H"&amp;(ROW()+12*(($AN1569-1)*3+$AO1569)-ROW())/12+5):INDIRECT("S"&amp;(ROW()+12*(($AN1569-1)*3+$AO1569)-ROW())/12+5),AQ1569)</f>
        <v>0</v>
      </c>
      <c r="AS1569" s="17">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15">
        <f ca="1">COUNTIF(INDIRECT("U"&amp;(ROW()+12*(($AN1569-1)*3+$AO1569)-ROW())/12+5):INDIRECT("AF"&amp;(ROW()+12*(($AN1569-1)*3+$AO1569)-ROW())/12+5),AS1569)</f>
        <v>0</v>
      </c>
      <c r="AU1569" s="15">
        <f ca="1">IF(AND(AQ1569+AS1569&gt;0,AR1569+AT1569&gt;0),COUNTIF(AU$6:AU1568,"&gt;0")+1,0)</f>
        <v>0</v>
      </c>
    </row>
    <row r="1570" spans="40:47">
      <c r="AN1570" s="15">
        <v>44</v>
      </c>
      <c r="AO1570" s="15">
        <v>2</v>
      </c>
      <c r="AP1570" s="15">
        <v>5</v>
      </c>
      <c r="AQ1570" s="17">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15">
        <f ca="1">COUNTIF(INDIRECT("H"&amp;(ROW()+12*(($AN1570-1)*3+$AO1570)-ROW())/12+5):INDIRECT("S"&amp;(ROW()+12*(($AN1570-1)*3+$AO1570)-ROW())/12+5),AQ1570)</f>
        <v>0</v>
      </c>
      <c r="AS1570" s="17">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15">
        <f ca="1">COUNTIF(INDIRECT("U"&amp;(ROW()+12*(($AN1570-1)*3+$AO1570)-ROW())/12+5):INDIRECT("AF"&amp;(ROW()+12*(($AN1570-1)*3+$AO1570)-ROW())/12+5),AS1570)</f>
        <v>0</v>
      </c>
      <c r="AU1570" s="15">
        <f ca="1">IF(AND(AQ1570+AS1570&gt;0,AR1570+AT1570&gt;0),COUNTIF(AU$6:AU1569,"&gt;0")+1,0)</f>
        <v>0</v>
      </c>
    </row>
    <row r="1571" spans="40:47">
      <c r="AN1571" s="15">
        <v>44</v>
      </c>
      <c r="AO1571" s="15">
        <v>2</v>
      </c>
      <c r="AP1571" s="15">
        <v>6</v>
      </c>
      <c r="AQ1571" s="17">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15">
        <f ca="1">COUNTIF(INDIRECT("H"&amp;(ROW()+12*(($AN1571-1)*3+$AO1571)-ROW())/12+5):INDIRECT("S"&amp;(ROW()+12*(($AN1571-1)*3+$AO1571)-ROW())/12+5),AQ1571)</f>
        <v>0</v>
      </c>
      <c r="AS1571" s="17">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15">
        <f ca="1">COUNTIF(INDIRECT("U"&amp;(ROW()+12*(($AN1571-1)*3+$AO1571)-ROW())/12+5):INDIRECT("AF"&amp;(ROW()+12*(($AN1571-1)*3+$AO1571)-ROW())/12+5),AS1571)</f>
        <v>0</v>
      </c>
      <c r="AU1571" s="15">
        <f ca="1">IF(AND(AQ1571+AS1571&gt;0,AR1571+AT1571&gt;0),COUNTIF(AU$6:AU1570,"&gt;0")+1,0)</f>
        <v>0</v>
      </c>
    </row>
    <row r="1572" spans="40:47">
      <c r="AN1572" s="15">
        <v>44</v>
      </c>
      <c r="AO1572" s="15">
        <v>2</v>
      </c>
      <c r="AP1572" s="15">
        <v>7</v>
      </c>
      <c r="AQ1572" s="17">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15">
        <f ca="1">COUNTIF(INDIRECT("H"&amp;(ROW()+12*(($AN1572-1)*3+$AO1572)-ROW())/12+5):INDIRECT("S"&amp;(ROW()+12*(($AN1572-1)*3+$AO1572)-ROW())/12+5),AQ1572)</f>
        <v>0</v>
      </c>
      <c r="AS1572" s="17">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15">
        <f ca="1">COUNTIF(INDIRECT("U"&amp;(ROW()+12*(($AN1572-1)*3+$AO1572)-ROW())/12+5):INDIRECT("AF"&amp;(ROW()+12*(($AN1572-1)*3+$AO1572)-ROW())/12+5),AS1572)</f>
        <v>0</v>
      </c>
      <c r="AU1572" s="15">
        <f ca="1">IF(AND(AQ1572+AS1572&gt;0,AR1572+AT1572&gt;0),COUNTIF(AU$6:AU1571,"&gt;0")+1,0)</f>
        <v>0</v>
      </c>
    </row>
    <row r="1573" spans="40:47">
      <c r="AN1573" s="15">
        <v>44</v>
      </c>
      <c r="AO1573" s="15">
        <v>2</v>
      </c>
      <c r="AP1573" s="15">
        <v>8</v>
      </c>
      <c r="AQ1573" s="17">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15">
        <f ca="1">COUNTIF(INDIRECT("H"&amp;(ROW()+12*(($AN1573-1)*3+$AO1573)-ROW())/12+5):INDIRECT("S"&amp;(ROW()+12*(($AN1573-1)*3+$AO1573)-ROW())/12+5),AQ1573)</f>
        <v>0</v>
      </c>
      <c r="AS1573" s="17">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15">
        <f ca="1">COUNTIF(INDIRECT("U"&amp;(ROW()+12*(($AN1573-1)*3+$AO1573)-ROW())/12+5):INDIRECT("AF"&amp;(ROW()+12*(($AN1573-1)*3+$AO1573)-ROW())/12+5),AS1573)</f>
        <v>0</v>
      </c>
      <c r="AU1573" s="15">
        <f ca="1">IF(AND(AQ1573+AS1573&gt;0,AR1573+AT1573&gt;0),COUNTIF(AU$6:AU1572,"&gt;0")+1,0)</f>
        <v>0</v>
      </c>
    </row>
    <row r="1574" spans="40:47">
      <c r="AN1574" s="15">
        <v>44</v>
      </c>
      <c r="AO1574" s="15">
        <v>2</v>
      </c>
      <c r="AP1574" s="15">
        <v>9</v>
      </c>
      <c r="AQ1574" s="17">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15">
        <f ca="1">COUNTIF(INDIRECT("H"&amp;(ROW()+12*(($AN1574-1)*3+$AO1574)-ROW())/12+5):INDIRECT("S"&amp;(ROW()+12*(($AN1574-1)*3+$AO1574)-ROW())/12+5),AQ1574)</f>
        <v>0</v>
      </c>
      <c r="AS1574" s="17">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15">
        <f ca="1">COUNTIF(INDIRECT("U"&amp;(ROW()+12*(($AN1574-1)*3+$AO1574)-ROW())/12+5):INDIRECT("AF"&amp;(ROW()+12*(($AN1574-1)*3+$AO1574)-ROW())/12+5),AS1574)</f>
        <v>0</v>
      </c>
      <c r="AU1574" s="15">
        <f ca="1">IF(AND(AQ1574+AS1574&gt;0,AR1574+AT1574&gt;0),COUNTIF(AU$6:AU1573,"&gt;0")+1,0)</f>
        <v>0</v>
      </c>
    </row>
    <row r="1575" spans="40:47">
      <c r="AN1575" s="15">
        <v>44</v>
      </c>
      <c r="AO1575" s="15">
        <v>2</v>
      </c>
      <c r="AP1575" s="15">
        <v>10</v>
      </c>
      <c r="AQ1575" s="17">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15">
        <f ca="1">COUNTIF(INDIRECT("H"&amp;(ROW()+12*(($AN1575-1)*3+$AO1575)-ROW())/12+5):INDIRECT("S"&amp;(ROW()+12*(($AN1575-1)*3+$AO1575)-ROW())/12+5),AQ1575)</f>
        <v>0</v>
      </c>
      <c r="AS1575" s="17">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15">
        <f ca="1">COUNTIF(INDIRECT("U"&amp;(ROW()+12*(($AN1575-1)*3+$AO1575)-ROW())/12+5):INDIRECT("AF"&amp;(ROW()+12*(($AN1575-1)*3+$AO1575)-ROW())/12+5),AS1575)</f>
        <v>0</v>
      </c>
      <c r="AU1575" s="15">
        <f ca="1">IF(AND(AQ1575+AS1575&gt;0,AR1575+AT1575&gt;0),COUNTIF(AU$6:AU1574,"&gt;0")+1,0)</f>
        <v>0</v>
      </c>
    </row>
    <row r="1576" spans="40:47">
      <c r="AN1576" s="15">
        <v>44</v>
      </c>
      <c r="AO1576" s="15">
        <v>2</v>
      </c>
      <c r="AP1576" s="15">
        <v>11</v>
      </c>
      <c r="AQ1576" s="17">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15">
        <f ca="1">COUNTIF(INDIRECT("H"&amp;(ROW()+12*(($AN1576-1)*3+$AO1576)-ROW())/12+5):INDIRECT("S"&amp;(ROW()+12*(($AN1576-1)*3+$AO1576)-ROW())/12+5),AQ1576)</f>
        <v>0</v>
      </c>
      <c r="AS1576" s="17">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15">
        <f ca="1">COUNTIF(INDIRECT("U"&amp;(ROW()+12*(($AN1576-1)*3+$AO1576)-ROW())/12+5):INDIRECT("AF"&amp;(ROW()+12*(($AN1576-1)*3+$AO1576)-ROW())/12+5),AS1576)</f>
        <v>0</v>
      </c>
      <c r="AU1576" s="15">
        <f ca="1">IF(AND(AQ1576+AS1576&gt;0,AR1576+AT1576&gt;0),COUNTIF(AU$6:AU1575,"&gt;0")+1,0)</f>
        <v>0</v>
      </c>
    </row>
    <row r="1577" spans="40:47">
      <c r="AN1577" s="15">
        <v>44</v>
      </c>
      <c r="AO1577" s="15">
        <v>2</v>
      </c>
      <c r="AP1577" s="15">
        <v>12</v>
      </c>
      <c r="AQ1577" s="17">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15">
        <f ca="1">COUNTIF(INDIRECT("H"&amp;(ROW()+12*(($AN1577-1)*3+$AO1577)-ROW())/12+5):INDIRECT("S"&amp;(ROW()+12*(($AN1577-1)*3+$AO1577)-ROW())/12+5),AQ1577)</f>
        <v>0</v>
      </c>
      <c r="AS1577" s="17">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15">
        <f ca="1">COUNTIF(INDIRECT("U"&amp;(ROW()+12*(($AN1577-1)*3+$AO1577)-ROW())/12+5):INDIRECT("AF"&amp;(ROW()+12*(($AN1577-1)*3+$AO1577)-ROW())/12+5),AS1577)</f>
        <v>0</v>
      </c>
      <c r="AU1577" s="15">
        <f ca="1">IF(AND(AQ1577+AS1577&gt;0,AR1577+AT1577&gt;0),COUNTIF(AU$6:AU1576,"&gt;0")+1,0)</f>
        <v>0</v>
      </c>
    </row>
    <row r="1578" spans="40:47">
      <c r="AN1578" s="15">
        <v>44</v>
      </c>
      <c r="AO1578" s="15">
        <v>3</v>
      </c>
      <c r="AP1578" s="15">
        <v>1</v>
      </c>
      <c r="AQ1578" s="17">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15">
        <f ca="1">COUNTIF(INDIRECT("H"&amp;(ROW()+12*(($AN1578-1)*3+$AO1578)-ROW())/12+5):INDIRECT("S"&amp;(ROW()+12*(($AN1578-1)*3+$AO1578)-ROW())/12+5),AQ1578)</f>
        <v>0</v>
      </c>
      <c r="AS1578" s="17">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15">
        <f ca="1">COUNTIF(INDIRECT("U"&amp;(ROW()+12*(($AN1578-1)*3+$AO1578)-ROW())/12+5):INDIRECT("AF"&amp;(ROW()+12*(($AN1578-1)*3+$AO1578)-ROW())/12+5),AS1578)</f>
        <v>0</v>
      </c>
      <c r="AU1578" s="15">
        <f ca="1">IF(AND(AQ1578+AS1578&gt;0,AR1578+AT1578&gt;0),COUNTIF(AU$6:AU1577,"&gt;0")+1,0)</f>
        <v>0</v>
      </c>
    </row>
    <row r="1579" spans="40:47">
      <c r="AN1579" s="15">
        <v>44</v>
      </c>
      <c r="AO1579" s="15">
        <v>3</v>
      </c>
      <c r="AP1579" s="15">
        <v>2</v>
      </c>
      <c r="AQ1579" s="17">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15">
        <f ca="1">COUNTIF(INDIRECT("H"&amp;(ROW()+12*(($AN1579-1)*3+$AO1579)-ROW())/12+5):INDIRECT("S"&amp;(ROW()+12*(($AN1579-1)*3+$AO1579)-ROW())/12+5),AQ1579)</f>
        <v>0</v>
      </c>
      <c r="AS1579" s="17">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15">
        <f ca="1">COUNTIF(INDIRECT("U"&amp;(ROW()+12*(($AN1579-1)*3+$AO1579)-ROW())/12+5):INDIRECT("AF"&amp;(ROW()+12*(($AN1579-1)*3+$AO1579)-ROW())/12+5),AS1579)</f>
        <v>0</v>
      </c>
      <c r="AU1579" s="15">
        <f ca="1">IF(AND(AQ1579+AS1579&gt;0,AR1579+AT1579&gt;0),COUNTIF(AU$6:AU1578,"&gt;0")+1,0)</f>
        <v>0</v>
      </c>
    </row>
    <row r="1580" spans="40:47">
      <c r="AN1580" s="15">
        <v>44</v>
      </c>
      <c r="AO1580" s="15">
        <v>3</v>
      </c>
      <c r="AP1580" s="15">
        <v>3</v>
      </c>
      <c r="AQ1580" s="17">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15">
        <f ca="1">COUNTIF(INDIRECT("H"&amp;(ROW()+12*(($AN1580-1)*3+$AO1580)-ROW())/12+5):INDIRECT("S"&amp;(ROW()+12*(($AN1580-1)*3+$AO1580)-ROW())/12+5),AQ1580)</f>
        <v>0</v>
      </c>
      <c r="AS1580" s="17">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15">
        <f ca="1">COUNTIF(INDIRECT("U"&amp;(ROW()+12*(($AN1580-1)*3+$AO1580)-ROW())/12+5):INDIRECT("AF"&amp;(ROW()+12*(($AN1580-1)*3+$AO1580)-ROW())/12+5),AS1580)</f>
        <v>0</v>
      </c>
      <c r="AU1580" s="15">
        <f ca="1">IF(AND(AQ1580+AS1580&gt;0,AR1580+AT1580&gt;0),COUNTIF(AU$6:AU1579,"&gt;0")+1,0)</f>
        <v>0</v>
      </c>
    </row>
    <row r="1581" spans="40:47">
      <c r="AN1581" s="15">
        <v>44</v>
      </c>
      <c r="AO1581" s="15">
        <v>3</v>
      </c>
      <c r="AP1581" s="15">
        <v>4</v>
      </c>
      <c r="AQ1581" s="17">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15">
        <f ca="1">COUNTIF(INDIRECT("H"&amp;(ROW()+12*(($AN1581-1)*3+$AO1581)-ROW())/12+5):INDIRECT("S"&amp;(ROW()+12*(($AN1581-1)*3+$AO1581)-ROW())/12+5),AQ1581)</f>
        <v>0</v>
      </c>
      <c r="AS1581" s="17">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15">
        <f ca="1">COUNTIF(INDIRECT("U"&amp;(ROW()+12*(($AN1581-1)*3+$AO1581)-ROW())/12+5):INDIRECT("AF"&amp;(ROW()+12*(($AN1581-1)*3+$AO1581)-ROW())/12+5),AS1581)</f>
        <v>0</v>
      </c>
      <c r="AU1581" s="15">
        <f ca="1">IF(AND(AQ1581+AS1581&gt;0,AR1581+AT1581&gt;0),COUNTIF(AU$6:AU1580,"&gt;0")+1,0)</f>
        <v>0</v>
      </c>
    </row>
    <row r="1582" spans="40:47">
      <c r="AN1582" s="15">
        <v>44</v>
      </c>
      <c r="AO1582" s="15">
        <v>3</v>
      </c>
      <c r="AP1582" s="15">
        <v>5</v>
      </c>
      <c r="AQ1582" s="17">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15">
        <f ca="1">COUNTIF(INDIRECT("H"&amp;(ROW()+12*(($AN1582-1)*3+$AO1582)-ROW())/12+5):INDIRECT("S"&amp;(ROW()+12*(($AN1582-1)*3+$AO1582)-ROW())/12+5),AQ1582)</f>
        <v>0</v>
      </c>
      <c r="AS1582" s="17">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15">
        <f ca="1">COUNTIF(INDIRECT("U"&amp;(ROW()+12*(($AN1582-1)*3+$AO1582)-ROW())/12+5):INDIRECT("AF"&amp;(ROW()+12*(($AN1582-1)*3+$AO1582)-ROW())/12+5),AS1582)</f>
        <v>0</v>
      </c>
      <c r="AU1582" s="15">
        <f ca="1">IF(AND(AQ1582+AS1582&gt;0,AR1582+AT1582&gt;0),COUNTIF(AU$6:AU1581,"&gt;0")+1,0)</f>
        <v>0</v>
      </c>
    </row>
    <row r="1583" spans="40:47">
      <c r="AN1583" s="15">
        <v>44</v>
      </c>
      <c r="AO1583" s="15">
        <v>3</v>
      </c>
      <c r="AP1583" s="15">
        <v>6</v>
      </c>
      <c r="AQ1583" s="17">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15">
        <f ca="1">COUNTIF(INDIRECT("H"&amp;(ROW()+12*(($AN1583-1)*3+$AO1583)-ROW())/12+5):INDIRECT("S"&amp;(ROW()+12*(($AN1583-1)*3+$AO1583)-ROW())/12+5),AQ1583)</f>
        <v>0</v>
      </c>
      <c r="AS1583" s="17">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15">
        <f ca="1">COUNTIF(INDIRECT("U"&amp;(ROW()+12*(($AN1583-1)*3+$AO1583)-ROW())/12+5):INDIRECT("AF"&amp;(ROW()+12*(($AN1583-1)*3+$AO1583)-ROW())/12+5),AS1583)</f>
        <v>0</v>
      </c>
      <c r="AU1583" s="15">
        <f ca="1">IF(AND(AQ1583+AS1583&gt;0,AR1583+AT1583&gt;0),COUNTIF(AU$6:AU1582,"&gt;0")+1,0)</f>
        <v>0</v>
      </c>
    </row>
    <row r="1584" spans="40:47">
      <c r="AN1584" s="15">
        <v>44</v>
      </c>
      <c r="AO1584" s="15">
        <v>3</v>
      </c>
      <c r="AP1584" s="15">
        <v>7</v>
      </c>
      <c r="AQ1584" s="17">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15">
        <f ca="1">COUNTIF(INDIRECT("H"&amp;(ROW()+12*(($AN1584-1)*3+$AO1584)-ROW())/12+5):INDIRECT("S"&amp;(ROW()+12*(($AN1584-1)*3+$AO1584)-ROW())/12+5),AQ1584)</f>
        <v>0</v>
      </c>
      <c r="AS1584" s="17">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15">
        <f ca="1">COUNTIF(INDIRECT("U"&amp;(ROW()+12*(($AN1584-1)*3+$AO1584)-ROW())/12+5):INDIRECT("AF"&amp;(ROW()+12*(($AN1584-1)*3+$AO1584)-ROW())/12+5),AS1584)</f>
        <v>0</v>
      </c>
      <c r="AU1584" s="15">
        <f ca="1">IF(AND(AQ1584+AS1584&gt;0,AR1584+AT1584&gt;0),COUNTIF(AU$6:AU1583,"&gt;0")+1,0)</f>
        <v>0</v>
      </c>
    </row>
    <row r="1585" spans="40:47">
      <c r="AN1585" s="15">
        <v>44</v>
      </c>
      <c r="AO1585" s="15">
        <v>3</v>
      </c>
      <c r="AP1585" s="15">
        <v>8</v>
      </c>
      <c r="AQ1585" s="17">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15">
        <f ca="1">COUNTIF(INDIRECT("H"&amp;(ROW()+12*(($AN1585-1)*3+$AO1585)-ROW())/12+5):INDIRECT("S"&amp;(ROW()+12*(($AN1585-1)*3+$AO1585)-ROW())/12+5),AQ1585)</f>
        <v>0</v>
      </c>
      <c r="AS1585" s="17">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15">
        <f ca="1">COUNTIF(INDIRECT("U"&amp;(ROW()+12*(($AN1585-1)*3+$AO1585)-ROW())/12+5):INDIRECT("AF"&amp;(ROW()+12*(($AN1585-1)*3+$AO1585)-ROW())/12+5),AS1585)</f>
        <v>0</v>
      </c>
      <c r="AU1585" s="15">
        <f ca="1">IF(AND(AQ1585+AS1585&gt;0,AR1585+AT1585&gt;0),COUNTIF(AU$6:AU1584,"&gt;0")+1,0)</f>
        <v>0</v>
      </c>
    </row>
    <row r="1586" spans="40:47">
      <c r="AN1586" s="15">
        <v>44</v>
      </c>
      <c r="AO1586" s="15">
        <v>3</v>
      </c>
      <c r="AP1586" s="15">
        <v>9</v>
      </c>
      <c r="AQ1586" s="17">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15">
        <f ca="1">COUNTIF(INDIRECT("H"&amp;(ROW()+12*(($AN1586-1)*3+$AO1586)-ROW())/12+5):INDIRECT("S"&amp;(ROW()+12*(($AN1586-1)*3+$AO1586)-ROW())/12+5),AQ1586)</f>
        <v>0</v>
      </c>
      <c r="AS1586" s="17">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15">
        <f ca="1">COUNTIF(INDIRECT("U"&amp;(ROW()+12*(($AN1586-1)*3+$AO1586)-ROW())/12+5):INDIRECT("AF"&amp;(ROW()+12*(($AN1586-1)*3+$AO1586)-ROW())/12+5),AS1586)</f>
        <v>0</v>
      </c>
      <c r="AU1586" s="15">
        <f ca="1">IF(AND(AQ1586+AS1586&gt;0,AR1586+AT1586&gt;0),COUNTIF(AU$6:AU1585,"&gt;0")+1,0)</f>
        <v>0</v>
      </c>
    </row>
    <row r="1587" spans="40:47">
      <c r="AN1587" s="15">
        <v>44</v>
      </c>
      <c r="AO1587" s="15">
        <v>3</v>
      </c>
      <c r="AP1587" s="15">
        <v>10</v>
      </c>
      <c r="AQ1587" s="17">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15">
        <f ca="1">COUNTIF(INDIRECT("H"&amp;(ROW()+12*(($AN1587-1)*3+$AO1587)-ROW())/12+5):INDIRECT("S"&amp;(ROW()+12*(($AN1587-1)*3+$AO1587)-ROW())/12+5),AQ1587)</f>
        <v>0</v>
      </c>
      <c r="AS1587" s="17">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15">
        <f ca="1">COUNTIF(INDIRECT("U"&amp;(ROW()+12*(($AN1587-1)*3+$AO1587)-ROW())/12+5):INDIRECT("AF"&amp;(ROW()+12*(($AN1587-1)*3+$AO1587)-ROW())/12+5),AS1587)</f>
        <v>0</v>
      </c>
      <c r="AU1587" s="15">
        <f ca="1">IF(AND(AQ1587+AS1587&gt;0,AR1587+AT1587&gt;0),COUNTIF(AU$6:AU1586,"&gt;0")+1,0)</f>
        <v>0</v>
      </c>
    </row>
    <row r="1588" spans="40:47">
      <c r="AN1588" s="15">
        <v>44</v>
      </c>
      <c r="AO1588" s="15">
        <v>3</v>
      </c>
      <c r="AP1588" s="15">
        <v>11</v>
      </c>
      <c r="AQ1588" s="17">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15">
        <f ca="1">COUNTIF(INDIRECT("H"&amp;(ROW()+12*(($AN1588-1)*3+$AO1588)-ROW())/12+5):INDIRECT("S"&amp;(ROW()+12*(($AN1588-1)*3+$AO1588)-ROW())/12+5),AQ1588)</f>
        <v>0</v>
      </c>
      <c r="AS1588" s="17">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15">
        <f ca="1">COUNTIF(INDIRECT("U"&amp;(ROW()+12*(($AN1588-1)*3+$AO1588)-ROW())/12+5):INDIRECT("AF"&amp;(ROW()+12*(($AN1588-1)*3+$AO1588)-ROW())/12+5),AS1588)</f>
        <v>0</v>
      </c>
      <c r="AU1588" s="15">
        <f ca="1">IF(AND(AQ1588+AS1588&gt;0,AR1588+AT1588&gt;0),COUNTIF(AU$6:AU1587,"&gt;0")+1,0)</f>
        <v>0</v>
      </c>
    </row>
    <row r="1589" spans="40:47">
      <c r="AN1589" s="306">
        <v>44</v>
      </c>
      <c r="AO1589" s="306">
        <v>3</v>
      </c>
      <c r="AP1589" s="306">
        <v>12</v>
      </c>
      <c r="AQ1589" s="313">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306">
        <f ca="1">COUNTIF(INDIRECT("H"&amp;(ROW()+12*(($AN1589-1)*3+$AO1589)-ROW())/12+5):INDIRECT("S"&amp;(ROW()+12*(($AN1589-1)*3+$AO1589)-ROW())/12+5),AQ1589)</f>
        <v>0</v>
      </c>
      <c r="AS1589" s="313">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306">
        <f ca="1">COUNTIF(INDIRECT("U"&amp;(ROW()+12*(($AN1589-1)*3+$AO1589)-ROW())/12+5):INDIRECT("AF"&amp;(ROW()+12*(($AN1589-1)*3+$AO1589)-ROW())/12+5),AS1589)</f>
        <v>0</v>
      </c>
      <c r="AU1589" s="15">
        <f ca="1">IF(AND(AQ1589+AS1589&gt;0,AR1589+AT1589&gt;0),COUNTIF(AU$6:AU1588,"&gt;0")+1,0)</f>
        <v>0</v>
      </c>
    </row>
    <row r="1590" spans="40:47">
      <c r="AN1590" s="15">
        <v>45</v>
      </c>
      <c r="AO1590" s="15">
        <v>1</v>
      </c>
      <c r="AP1590" s="15">
        <v>1</v>
      </c>
      <c r="AQ1590" s="17">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15">
        <f ca="1">COUNTIF(INDIRECT("H"&amp;(ROW()+12*(($AN1590-1)*3+$AO1590)-ROW())/12+5):INDIRECT("S"&amp;(ROW()+12*(($AN1590-1)*3+$AO1590)-ROW())/12+5),AQ1590)</f>
        <v>0</v>
      </c>
      <c r="AS1590" s="17">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15">
        <f ca="1">COUNTIF(INDIRECT("U"&amp;(ROW()+12*(($AN1590-1)*3+$AO1590)-ROW())/12+5):INDIRECT("AF"&amp;(ROW()+12*(($AN1590-1)*3+$AO1590)-ROW())/12+5),AS1590)</f>
        <v>0</v>
      </c>
      <c r="AU1590" s="15">
        <f ca="1">IF(AND(AQ1590+AS1590&gt;0,AR1590+AT1590&gt;0),COUNTIF(AU$6:AU1589,"&gt;0")+1,0)</f>
        <v>0</v>
      </c>
    </row>
    <row r="1591" spans="40:47">
      <c r="AN1591" s="15">
        <v>45</v>
      </c>
      <c r="AO1591" s="15">
        <v>1</v>
      </c>
      <c r="AP1591" s="15">
        <v>2</v>
      </c>
      <c r="AQ1591" s="17">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15">
        <f ca="1">COUNTIF(INDIRECT("H"&amp;(ROW()+12*(($AN1591-1)*3+$AO1591)-ROW())/12+5):INDIRECT("S"&amp;(ROW()+12*(($AN1591-1)*3+$AO1591)-ROW())/12+5),AQ1591)</f>
        <v>0</v>
      </c>
      <c r="AS1591" s="17">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15">
        <f ca="1">COUNTIF(INDIRECT("U"&amp;(ROW()+12*(($AN1591-1)*3+$AO1591)-ROW())/12+5):INDIRECT("AF"&amp;(ROW()+12*(($AN1591-1)*3+$AO1591)-ROW())/12+5),AS1591)</f>
        <v>0</v>
      </c>
      <c r="AU1591" s="15">
        <f ca="1">IF(AND(AQ1591+AS1591&gt;0,AR1591+AT1591&gt;0),COUNTIF(AU$6:AU1590,"&gt;0")+1,0)</f>
        <v>0</v>
      </c>
    </row>
    <row r="1592" spans="40:47">
      <c r="AN1592" s="15">
        <v>45</v>
      </c>
      <c r="AO1592" s="15">
        <v>1</v>
      </c>
      <c r="AP1592" s="15">
        <v>3</v>
      </c>
      <c r="AQ1592" s="17">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15">
        <f ca="1">COUNTIF(INDIRECT("H"&amp;(ROW()+12*(($AN1592-1)*3+$AO1592)-ROW())/12+5):INDIRECT("S"&amp;(ROW()+12*(($AN1592-1)*3+$AO1592)-ROW())/12+5),AQ1592)</f>
        <v>0</v>
      </c>
      <c r="AS1592" s="17">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15">
        <f ca="1">COUNTIF(INDIRECT("U"&amp;(ROW()+12*(($AN1592-1)*3+$AO1592)-ROW())/12+5):INDIRECT("AF"&amp;(ROW()+12*(($AN1592-1)*3+$AO1592)-ROW())/12+5),AS1592)</f>
        <v>0</v>
      </c>
      <c r="AU1592" s="15">
        <f ca="1">IF(AND(AQ1592+AS1592&gt;0,AR1592+AT1592&gt;0),COUNTIF(AU$6:AU1591,"&gt;0")+1,0)</f>
        <v>0</v>
      </c>
    </row>
    <row r="1593" spans="40:47">
      <c r="AN1593" s="15">
        <v>45</v>
      </c>
      <c r="AO1593" s="15">
        <v>1</v>
      </c>
      <c r="AP1593" s="15">
        <v>4</v>
      </c>
      <c r="AQ1593" s="17">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15">
        <f ca="1">COUNTIF(INDIRECT("H"&amp;(ROW()+12*(($AN1593-1)*3+$AO1593)-ROW())/12+5):INDIRECT("S"&amp;(ROW()+12*(($AN1593-1)*3+$AO1593)-ROW())/12+5),AQ1593)</f>
        <v>0</v>
      </c>
      <c r="AS1593" s="17">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15">
        <f ca="1">COUNTIF(INDIRECT("U"&amp;(ROW()+12*(($AN1593-1)*3+$AO1593)-ROW())/12+5):INDIRECT("AF"&amp;(ROW()+12*(($AN1593-1)*3+$AO1593)-ROW())/12+5),AS1593)</f>
        <v>0</v>
      </c>
      <c r="AU1593" s="15">
        <f ca="1">IF(AND(AQ1593+AS1593&gt;0,AR1593+AT1593&gt;0),COUNTIF(AU$6:AU1592,"&gt;0")+1,0)</f>
        <v>0</v>
      </c>
    </row>
    <row r="1594" spans="40:47">
      <c r="AN1594" s="15">
        <v>45</v>
      </c>
      <c r="AO1594" s="15">
        <v>1</v>
      </c>
      <c r="AP1594" s="15">
        <v>5</v>
      </c>
      <c r="AQ1594" s="17">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15">
        <f ca="1">COUNTIF(INDIRECT("H"&amp;(ROW()+12*(($AN1594-1)*3+$AO1594)-ROW())/12+5):INDIRECT("S"&amp;(ROW()+12*(($AN1594-1)*3+$AO1594)-ROW())/12+5),AQ1594)</f>
        <v>0</v>
      </c>
      <c r="AS1594" s="17">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15">
        <f ca="1">COUNTIF(INDIRECT("U"&amp;(ROW()+12*(($AN1594-1)*3+$AO1594)-ROW())/12+5):INDIRECT("AF"&amp;(ROW()+12*(($AN1594-1)*3+$AO1594)-ROW())/12+5),AS1594)</f>
        <v>0</v>
      </c>
      <c r="AU1594" s="15">
        <f ca="1">IF(AND(AQ1594+AS1594&gt;0,AR1594+AT1594&gt;0),COUNTIF(AU$6:AU1593,"&gt;0")+1,0)</f>
        <v>0</v>
      </c>
    </row>
    <row r="1595" spans="40:47">
      <c r="AN1595" s="15">
        <v>45</v>
      </c>
      <c r="AO1595" s="15">
        <v>1</v>
      </c>
      <c r="AP1595" s="15">
        <v>6</v>
      </c>
      <c r="AQ1595" s="17">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15">
        <f ca="1">COUNTIF(INDIRECT("H"&amp;(ROW()+12*(($AN1595-1)*3+$AO1595)-ROW())/12+5):INDIRECT("S"&amp;(ROW()+12*(($AN1595-1)*3+$AO1595)-ROW())/12+5),AQ1595)</f>
        <v>0</v>
      </c>
      <c r="AS1595" s="17">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15">
        <f ca="1">COUNTIF(INDIRECT("U"&amp;(ROW()+12*(($AN1595-1)*3+$AO1595)-ROW())/12+5):INDIRECT("AF"&amp;(ROW()+12*(($AN1595-1)*3+$AO1595)-ROW())/12+5),AS1595)</f>
        <v>0</v>
      </c>
      <c r="AU1595" s="15">
        <f ca="1">IF(AND(AQ1595+AS1595&gt;0,AR1595+AT1595&gt;0),COUNTIF(AU$6:AU1594,"&gt;0")+1,0)</f>
        <v>0</v>
      </c>
    </row>
    <row r="1596" spans="40:47">
      <c r="AN1596" s="15">
        <v>45</v>
      </c>
      <c r="AO1596" s="15">
        <v>1</v>
      </c>
      <c r="AP1596" s="15">
        <v>7</v>
      </c>
      <c r="AQ1596" s="17">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15">
        <f ca="1">COUNTIF(INDIRECT("H"&amp;(ROW()+12*(($AN1596-1)*3+$AO1596)-ROW())/12+5):INDIRECT("S"&amp;(ROW()+12*(($AN1596-1)*3+$AO1596)-ROW())/12+5),AQ1596)</f>
        <v>0</v>
      </c>
      <c r="AS1596" s="17">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15">
        <f ca="1">COUNTIF(INDIRECT("U"&amp;(ROW()+12*(($AN1596-1)*3+$AO1596)-ROW())/12+5):INDIRECT("AF"&amp;(ROW()+12*(($AN1596-1)*3+$AO1596)-ROW())/12+5),AS1596)</f>
        <v>0</v>
      </c>
      <c r="AU1596" s="15">
        <f ca="1">IF(AND(AQ1596+AS1596&gt;0,AR1596+AT1596&gt;0),COUNTIF(AU$6:AU1595,"&gt;0")+1,0)</f>
        <v>0</v>
      </c>
    </row>
    <row r="1597" spans="40:47">
      <c r="AN1597" s="15">
        <v>45</v>
      </c>
      <c r="AO1597" s="15">
        <v>1</v>
      </c>
      <c r="AP1597" s="15">
        <v>8</v>
      </c>
      <c r="AQ1597" s="17">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15">
        <f ca="1">COUNTIF(INDIRECT("H"&amp;(ROW()+12*(($AN1597-1)*3+$AO1597)-ROW())/12+5):INDIRECT("S"&amp;(ROW()+12*(($AN1597-1)*3+$AO1597)-ROW())/12+5),AQ1597)</f>
        <v>0</v>
      </c>
      <c r="AS1597" s="17">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15">
        <f ca="1">COUNTIF(INDIRECT("U"&amp;(ROW()+12*(($AN1597-1)*3+$AO1597)-ROW())/12+5):INDIRECT("AF"&amp;(ROW()+12*(($AN1597-1)*3+$AO1597)-ROW())/12+5),AS1597)</f>
        <v>0</v>
      </c>
      <c r="AU1597" s="15">
        <f ca="1">IF(AND(AQ1597+AS1597&gt;0,AR1597+AT1597&gt;0),COUNTIF(AU$6:AU1596,"&gt;0")+1,0)</f>
        <v>0</v>
      </c>
    </row>
    <row r="1598" spans="40:47">
      <c r="AN1598" s="15">
        <v>45</v>
      </c>
      <c r="AO1598" s="15">
        <v>1</v>
      </c>
      <c r="AP1598" s="15">
        <v>9</v>
      </c>
      <c r="AQ1598" s="17">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15">
        <f ca="1">COUNTIF(INDIRECT("H"&amp;(ROW()+12*(($AN1598-1)*3+$AO1598)-ROW())/12+5):INDIRECT("S"&amp;(ROW()+12*(($AN1598-1)*3+$AO1598)-ROW())/12+5),AQ1598)</f>
        <v>0</v>
      </c>
      <c r="AS1598" s="17">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15">
        <f ca="1">COUNTIF(INDIRECT("U"&amp;(ROW()+12*(($AN1598-1)*3+$AO1598)-ROW())/12+5):INDIRECT("AF"&amp;(ROW()+12*(($AN1598-1)*3+$AO1598)-ROW())/12+5),AS1598)</f>
        <v>0</v>
      </c>
      <c r="AU1598" s="15">
        <f ca="1">IF(AND(AQ1598+AS1598&gt;0,AR1598+AT1598&gt;0),COUNTIF(AU$6:AU1597,"&gt;0")+1,0)</f>
        <v>0</v>
      </c>
    </row>
    <row r="1599" spans="40:47">
      <c r="AN1599" s="15">
        <v>45</v>
      </c>
      <c r="AO1599" s="15">
        <v>1</v>
      </c>
      <c r="AP1599" s="15">
        <v>10</v>
      </c>
      <c r="AQ1599" s="17">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15">
        <f ca="1">COUNTIF(INDIRECT("H"&amp;(ROW()+12*(($AN1599-1)*3+$AO1599)-ROW())/12+5):INDIRECT("S"&amp;(ROW()+12*(($AN1599-1)*3+$AO1599)-ROW())/12+5),AQ1599)</f>
        <v>0</v>
      </c>
      <c r="AS1599" s="17">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15">
        <f ca="1">COUNTIF(INDIRECT("U"&amp;(ROW()+12*(($AN1599-1)*3+$AO1599)-ROW())/12+5):INDIRECT("AF"&amp;(ROW()+12*(($AN1599-1)*3+$AO1599)-ROW())/12+5),AS1599)</f>
        <v>0</v>
      </c>
      <c r="AU1599" s="15">
        <f ca="1">IF(AND(AQ1599+AS1599&gt;0,AR1599+AT1599&gt;0),COUNTIF(AU$6:AU1598,"&gt;0")+1,0)</f>
        <v>0</v>
      </c>
    </row>
    <row r="1600" spans="40:47">
      <c r="AN1600" s="15">
        <v>45</v>
      </c>
      <c r="AO1600" s="15">
        <v>1</v>
      </c>
      <c r="AP1600" s="15">
        <v>11</v>
      </c>
      <c r="AQ1600" s="17">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15">
        <f ca="1">COUNTIF(INDIRECT("H"&amp;(ROW()+12*(($AN1600-1)*3+$AO1600)-ROW())/12+5):INDIRECT("S"&amp;(ROW()+12*(($AN1600-1)*3+$AO1600)-ROW())/12+5),AQ1600)</f>
        <v>0</v>
      </c>
      <c r="AS1600" s="17">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15">
        <f ca="1">COUNTIF(INDIRECT("U"&amp;(ROW()+12*(($AN1600-1)*3+$AO1600)-ROW())/12+5):INDIRECT("AF"&amp;(ROW()+12*(($AN1600-1)*3+$AO1600)-ROW())/12+5),AS1600)</f>
        <v>0</v>
      </c>
      <c r="AU1600" s="15">
        <f ca="1">IF(AND(AQ1600+AS1600&gt;0,AR1600+AT1600&gt;0),COUNTIF(AU$6:AU1599,"&gt;0")+1,0)</f>
        <v>0</v>
      </c>
    </row>
    <row r="1601" spans="40:47">
      <c r="AN1601" s="15">
        <v>45</v>
      </c>
      <c r="AO1601" s="15">
        <v>1</v>
      </c>
      <c r="AP1601" s="15">
        <v>12</v>
      </c>
      <c r="AQ1601" s="17">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15">
        <f ca="1">COUNTIF(INDIRECT("H"&amp;(ROW()+12*(($AN1601-1)*3+$AO1601)-ROW())/12+5):INDIRECT("S"&amp;(ROW()+12*(($AN1601-1)*3+$AO1601)-ROW())/12+5),AQ1601)</f>
        <v>0</v>
      </c>
      <c r="AS1601" s="17">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15">
        <f ca="1">COUNTIF(INDIRECT("U"&amp;(ROW()+12*(($AN1601-1)*3+$AO1601)-ROW())/12+5):INDIRECT("AF"&amp;(ROW()+12*(($AN1601-1)*3+$AO1601)-ROW())/12+5),AS1601)</f>
        <v>0</v>
      </c>
      <c r="AU1601" s="15">
        <f ca="1">IF(AND(AQ1601+AS1601&gt;0,AR1601+AT1601&gt;0),COUNTIF(AU$6:AU1600,"&gt;0")+1,0)</f>
        <v>0</v>
      </c>
    </row>
    <row r="1602" spans="40:47">
      <c r="AN1602" s="15">
        <v>45</v>
      </c>
      <c r="AO1602" s="15">
        <v>2</v>
      </c>
      <c r="AP1602" s="15">
        <v>1</v>
      </c>
      <c r="AQ1602" s="17">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15">
        <f ca="1">COUNTIF(INDIRECT("H"&amp;(ROW()+12*(($AN1602-1)*3+$AO1602)-ROW())/12+5):INDIRECT("S"&amp;(ROW()+12*(($AN1602-1)*3+$AO1602)-ROW())/12+5),AQ1602)</f>
        <v>0</v>
      </c>
      <c r="AS1602" s="17">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15">
        <f ca="1">COUNTIF(INDIRECT("U"&amp;(ROW()+12*(($AN1602-1)*3+$AO1602)-ROW())/12+5):INDIRECT("AF"&amp;(ROW()+12*(($AN1602-1)*3+$AO1602)-ROW())/12+5),AS1602)</f>
        <v>0</v>
      </c>
      <c r="AU1602" s="15">
        <f ca="1">IF(AND(AQ1602+AS1602&gt;0,AR1602+AT1602&gt;0),COUNTIF(AU$6:AU1601,"&gt;0")+1,0)</f>
        <v>0</v>
      </c>
    </row>
    <row r="1603" spans="40:47">
      <c r="AN1603" s="15">
        <v>45</v>
      </c>
      <c r="AO1603" s="15">
        <v>2</v>
      </c>
      <c r="AP1603" s="15">
        <v>2</v>
      </c>
      <c r="AQ1603" s="17">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15">
        <f ca="1">COUNTIF(INDIRECT("H"&amp;(ROW()+12*(($AN1603-1)*3+$AO1603)-ROW())/12+5):INDIRECT("S"&amp;(ROW()+12*(($AN1603-1)*3+$AO1603)-ROW())/12+5),AQ1603)</f>
        <v>0</v>
      </c>
      <c r="AS1603" s="17">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15">
        <f ca="1">COUNTIF(INDIRECT("U"&amp;(ROW()+12*(($AN1603-1)*3+$AO1603)-ROW())/12+5):INDIRECT("AF"&amp;(ROW()+12*(($AN1603-1)*3+$AO1603)-ROW())/12+5),AS1603)</f>
        <v>0</v>
      </c>
      <c r="AU1603" s="15">
        <f ca="1">IF(AND(AQ1603+AS1603&gt;0,AR1603+AT1603&gt;0),COUNTIF(AU$6:AU1602,"&gt;0")+1,0)</f>
        <v>0</v>
      </c>
    </row>
    <row r="1604" spans="40:47">
      <c r="AN1604" s="15">
        <v>45</v>
      </c>
      <c r="AO1604" s="15">
        <v>2</v>
      </c>
      <c r="AP1604" s="15">
        <v>3</v>
      </c>
      <c r="AQ1604" s="17">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15">
        <f ca="1">COUNTIF(INDIRECT("H"&amp;(ROW()+12*(($AN1604-1)*3+$AO1604)-ROW())/12+5):INDIRECT("S"&amp;(ROW()+12*(($AN1604-1)*3+$AO1604)-ROW())/12+5),AQ1604)</f>
        <v>0</v>
      </c>
      <c r="AS1604" s="17">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15">
        <f ca="1">COUNTIF(INDIRECT("U"&amp;(ROW()+12*(($AN1604-1)*3+$AO1604)-ROW())/12+5):INDIRECT("AF"&amp;(ROW()+12*(($AN1604-1)*3+$AO1604)-ROW())/12+5),AS1604)</f>
        <v>0</v>
      </c>
      <c r="AU1604" s="15">
        <f ca="1">IF(AND(AQ1604+AS1604&gt;0,AR1604+AT1604&gt;0),COUNTIF(AU$6:AU1603,"&gt;0")+1,0)</f>
        <v>0</v>
      </c>
    </row>
    <row r="1605" spans="40:47">
      <c r="AN1605" s="15">
        <v>45</v>
      </c>
      <c r="AO1605" s="15">
        <v>2</v>
      </c>
      <c r="AP1605" s="15">
        <v>4</v>
      </c>
      <c r="AQ1605" s="17">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15">
        <f ca="1">COUNTIF(INDIRECT("H"&amp;(ROW()+12*(($AN1605-1)*3+$AO1605)-ROW())/12+5):INDIRECT("S"&amp;(ROW()+12*(($AN1605-1)*3+$AO1605)-ROW())/12+5),AQ1605)</f>
        <v>0</v>
      </c>
      <c r="AS1605" s="17">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15">
        <f ca="1">COUNTIF(INDIRECT("U"&amp;(ROW()+12*(($AN1605-1)*3+$AO1605)-ROW())/12+5):INDIRECT("AF"&amp;(ROW()+12*(($AN1605-1)*3+$AO1605)-ROW())/12+5),AS1605)</f>
        <v>0</v>
      </c>
      <c r="AU1605" s="15">
        <f ca="1">IF(AND(AQ1605+AS1605&gt;0,AR1605+AT1605&gt;0),COUNTIF(AU$6:AU1604,"&gt;0")+1,0)</f>
        <v>0</v>
      </c>
    </row>
    <row r="1606" spans="40:47">
      <c r="AN1606" s="15">
        <v>45</v>
      </c>
      <c r="AO1606" s="15">
        <v>2</v>
      </c>
      <c r="AP1606" s="15">
        <v>5</v>
      </c>
      <c r="AQ1606" s="17">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15">
        <f ca="1">COUNTIF(INDIRECT("H"&amp;(ROW()+12*(($AN1606-1)*3+$AO1606)-ROW())/12+5):INDIRECT("S"&amp;(ROW()+12*(($AN1606-1)*3+$AO1606)-ROW())/12+5),AQ1606)</f>
        <v>0</v>
      </c>
      <c r="AS1606" s="17">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15">
        <f ca="1">COUNTIF(INDIRECT("U"&amp;(ROW()+12*(($AN1606-1)*3+$AO1606)-ROW())/12+5):INDIRECT("AF"&amp;(ROW()+12*(($AN1606-1)*3+$AO1606)-ROW())/12+5),AS1606)</f>
        <v>0</v>
      </c>
      <c r="AU1606" s="15">
        <f ca="1">IF(AND(AQ1606+AS1606&gt;0,AR1606+AT1606&gt;0),COUNTIF(AU$6:AU1605,"&gt;0")+1,0)</f>
        <v>0</v>
      </c>
    </row>
    <row r="1607" spans="40:47">
      <c r="AN1607" s="15">
        <v>45</v>
      </c>
      <c r="AO1607" s="15">
        <v>2</v>
      </c>
      <c r="AP1607" s="15">
        <v>6</v>
      </c>
      <c r="AQ1607" s="17">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15">
        <f ca="1">COUNTIF(INDIRECT("H"&amp;(ROW()+12*(($AN1607-1)*3+$AO1607)-ROW())/12+5):INDIRECT("S"&amp;(ROW()+12*(($AN1607-1)*3+$AO1607)-ROW())/12+5),AQ1607)</f>
        <v>0</v>
      </c>
      <c r="AS1607" s="17">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15">
        <f ca="1">COUNTIF(INDIRECT("U"&amp;(ROW()+12*(($AN1607-1)*3+$AO1607)-ROW())/12+5):INDIRECT("AF"&amp;(ROW()+12*(($AN1607-1)*3+$AO1607)-ROW())/12+5),AS1607)</f>
        <v>0</v>
      </c>
      <c r="AU1607" s="15">
        <f ca="1">IF(AND(AQ1607+AS1607&gt;0,AR1607+AT1607&gt;0),COUNTIF(AU$6:AU1606,"&gt;0")+1,0)</f>
        <v>0</v>
      </c>
    </row>
    <row r="1608" spans="40:47">
      <c r="AN1608" s="15">
        <v>45</v>
      </c>
      <c r="AO1608" s="15">
        <v>2</v>
      </c>
      <c r="AP1608" s="15">
        <v>7</v>
      </c>
      <c r="AQ1608" s="17">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15">
        <f ca="1">COUNTIF(INDIRECT("H"&amp;(ROW()+12*(($AN1608-1)*3+$AO1608)-ROW())/12+5):INDIRECT("S"&amp;(ROW()+12*(($AN1608-1)*3+$AO1608)-ROW())/12+5),AQ1608)</f>
        <v>0</v>
      </c>
      <c r="AS1608" s="17">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15">
        <f ca="1">COUNTIF(INDIRECT("U"&amp;(ROW()+12*(($AN1608-1)*3+$AO1608)-ROW())/12+5):INDIRECT("AF"&amp;(ROW()+12*(($AN1608-1)*3+$AO1608)-ROW())/12+5),AS1608)</f>
        <v>0</v>
      </c>
      <c r="AU1608" s="15">
        <f ca="1">IF(AND(AQ1608+AS1608&gt;0,AR1608+AT1608&gt;0),COUNTIF(AU$6:AU1607,"&gt;0")+1,0)</f>
        <v>0</v>
      </c>
    </row>
    <row r="1609" spans="40:47">
      <c r="AN1609" s="15">
        <v>45</v>
      </c>
      <c r="AO1609" s="15">
        <v>2</v>
      </c>
      <c r="AP1609" s="15">
        <v>8</v>
      </c>
      <c r="AQ1609" s="17">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15">
        <f ca="1">COUNTIF(INDIRECT("H"&amp;(ROW()+12*(($AN1609-1)*3+$AO1609)-ROW())/12+5):INDIRECT("S"&amp;(ROW()+12*(($AN1609-1)*3+$AO1609)-ROW())/12+5),AQ1609)</f>
        <v>0</v>
      </c>
      <c r="AS1609" s="17">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15">
        <f ca="1">COUNTIF(INDIRECT("U"&amp;(ROW()+12*(($AN1609-1)*3+$AO1609)-ROW())/12+5):INDIRECT("AF"&amp;(ROW()+12*(($AN1609-1)*3+$AO1609)-ROW())/12+5),AS1609)</f>
        <v>0</v>
      </c>
      <c r="AU1609" s="15">
        <f ca="1">IF(AND(AQ1609+AS1609&gt;0,AR1609+AT1609&gt;0),COUNTIF(AU$6:AU1608,"&gt;0")+1,0)</f>
        <v>0</v>
      </c>
    </row>
    <row r="1610" spans="40:47">
      <c r="AN1610" s="15">
        <v>45</v>
      </c>
      <c r="AO1610" s="15">
        <v>2</v>
      </c>
      <c r="AP1610" s="15">
        <v>9</v>
      </c>
      <c r="AQ1610" s="17">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15">
        <f ca="1">COUNTIF(INDIRECT("H"&amp;(ROW()+12*(($AN1610-1)*3+$AO1610)-ROW())/12+5):INDIRECT("S"&amp;(ROW()+12*(($AN1610-1)*3+$AO1610)-ROW())/12+5),AQ1610)</f>
        <v>0</v>
      </c>
      <c r="AS1610" s="17">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15">
        <f ca="1">COUNTIF(INDIRECT("U"&amp;(ROW()+12*(($AN1610-1)*3+$AO1610)-ROW())/12+5):INDIRECT("AF"&amp;(ROW()+12*(($AN1610-1)*3+$AO1610)-ROW())/12+5),AS1610)</f>
        <v>0</v>
      </c>
      <c r="AU1610" s="15">
        <f ca="1">IF(AND(AQ1610+AS1610&gt;0,AR1610+AT1610&gt;0),COUNTIF(AU$6:AU1609,"&gt;0")+1,0)</f>
        <v>0</v>
      </c>
    </row>
    <row r="1611" spans="40:47">
      <c r="AN1611" s="15">
        <v>45</v>
      </c>
      <c r="AO1611" s="15">
        <v>2</v>
      </c>
      <c r="AP1611" s="15">
        <v>10</v>
      </c>
      <c r="AQ1611" s="17">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15">
        <f ca="1">COUNTIF(INDIRECT("H"&amp;(ROW()+12*(($AN1611-1)*3+$AO1611)-ROW())/12+5):INDIRECT("S"&amp;(ROW()+12*(($AN1611-1)*3+$AO1611)-ROW())/12+5),AQ1611)</f>
        <v>0</v>
      </c>
      <c r="AS1611" s="17">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15">
        <f ca="1">COUNTIF(INDIRECT("U"&amp;(ROW()+12*(($AN1611-1)*3+$AO1611)-ROW())/12+5):INDIRECT("AF"&amp;(ROW()+12*(($AN1611-1)*3+$AO1611)-ROW())/12+5),AS1611)</f>
        <v>0</v>
      </c>
      <c r="AU1611" s="15">
        <f ca="1">IF(AND(AQ1611+AS1611&gt;0,AR1611+AT1611&gt;0),COUNTIF(AU$6:AU1610,"&gt;0")+1,0)</f>
        <v>0</v>
      </c>
    </row>
    <row r="1612" spans="40:47">
      <c r="AN1612" s="15">
        <v>45</v>
      </c>
      <c r="AO1612" s="15">
        <v>2</v>
      </c>
      <c r="AP1612" s="15">
        <v>11</v>
      </c>
      <c r="AQ1612" s="17">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15">
        <f ca="1">COUNTIF(INDIRECT("H"&amp;(ROW()+12*(($AN1612-1)*3+$AO1612)-ROW())/12+5):INDIRECT("S"&amp;(ROW()+12*(($AN1612-1)*3+$AO1612)-ROW())/12+5),AQ1612)</f>
        <v>0</v>
      </c>
      <c r="AS1612" s="17">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15">
        <f ca="1">COUNTIF(INDIRECT("U"&amp;(ROW()+12*(($AN1612-1)*3+$AO1612)-ROW())/12+5):INDIRECT("AF"&amp;(ROW()+12*(($AN1612-1)*3+$AO1612)-ROW())/12+5),AS1612)</f>
        <v>0</v>
      </c>
      <c r="AU1612" s="15">
        <f ca="1">IF(AND(AQ1612+AS1612&gt;0,AR1612+AT1612&gt;0),COUNTIF(AU$6:AU1611,"&gt;0")+1,0)</f>
        <v>0</v>
      </c>
    </row>
    <row r="1613" spans="40:47">
      <c r="AN1613" s="15">
        <v>45</v>
      </c>
      <c r="AO1613" s="15">
        <v>2</v>
      </c>
      <c r="AP1613" s="15">
        <v>12</v>
      </c>
      <c r="AQ1613" s="17">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15">
        <f ca="1">COUNTIF(INDIRECT("H"&amp;(ROW()+12*(($AN1613-1)*3+$AO1613)-ROW())/12+5):INDIRECT("S"&amp;(ROW()+12*(($AN1613-1)*3+$AO1613)-ROW())/12+5),AQ1613)</f>
        <v>0</v>
      </c>
      <c r="AS1613" s="17">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15">
        <f ca="1">COUNTIF(INDIRECT("U"&amp;(ROW()+12*(($AN1613-1)*3+$AO1613)-ROW())/12+5):INDIRECT("AF"&amp;(ROW()+12*(($AN1613-1)*3+$AO1613)-ROW())/12+5),AS1613)</f>
        <v>0</v>
      </c>
      <c r="AU1613" s="15">
        <f ca="1">IF(AND(AQ1613+AS1613&gt;0,AR1613+AT1613&gt;0),COUNTIF(AU$6:AU1612,"&gt;0")+1,0)</f>
        <v>0</v>
      </c>
    </row>
    <row r="1614" spans="40:47">
      <c r="AN1614" s="15">
        <v>45</v>
      </c>
      <c r="AO1614" s="15">
        <v>3</v>
      </c>
      <c r="AP1614" s="15">
        <v>1</v>
      </c>
      <c r="AQ1614" s="17">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15">
        <f ca="1">COUNTIF(INDIRECT("H"&amp;(ROW()+12*(($AN1614-1)*3+$AO1614)-ROW())/12+5):INDIRECT("S"&amp;(ROW()+12*(($AN1614-1)*3+$AO1614)-ROW())/12+5),AQ1614)</f>
        <v>0</v>
      </c>
      <c r="AS1614" s="17">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15">
        <f ca="1">COUNTIF(INDIRECT("U"&amp;(ROW()+12*(($AN1614-1)*3+$AO1614)-ROW())/12+5):INDIRECT("AF"&amp;(ROW()+12*(($AN1614-1)*3+$AO1614)-ROW())/12+5),AS1614)</f>
        <v>0</v>
      </c>
      <c r="AU1614" s="15">
        <f ca="1">IF(AND(AQ1614+AS1614&gt;0,AR1614+AT1614&gt;0),COUNTIF(AU$6:AU1613,"&gt;0")+1,0)</f>
        <v>0</v>
      </c>
    </row>
    <row r="1615" spans="40:47">
      <c r="AN1615" s="15">
        <v>45</v>
      </c>
      <c r="AO1615" s="15">
        <v>3</v>
      </c>
      <c r="AP1615" s="15">
        <v>2</v>
      </c>
      <c r="AQ1615" s="17">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15">
        <f ca="1">COUNTIF(INDIRECT("H"&amp;(ROW()+12*(($AN1615-1)*3+$AO1615)-ROW())/12+5):INDIRECT("S"&amp;(ROW()+12*(($AN1615-1)*3+$AO1615)-ROW())/12+5),AQ1615)</f>
        <v>0</v>
      </c>
      <c r="AS1615" s="17">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15">
        <f ca="1">COUNTIF(INDIRECT("U"&amp;(ROW()+12*(($AN1615-1)*3+$AO1615)-ROW())/12+5):INDIRECT("AF"&amp;(ROW()+12*(($AN1615-1)*3+$AO1615)-ROW())/12+5),AS1615)</f>
        <v>0</v>
      </c>
      <c r="AU1615" s="15">
        <f ca="1">IF(AND(AQ1615+AS1615&gt;0,AR1615+AT1615&gt;0),COUNTIF(AU$6:AU1614,"&gt;0")+1,0)</f>
        <v>0</v>
      </c>
    </row>
    <row r="1616" spans="40:47">
      <c r="AN1616" s="15">
        <v>45</v>
      </c>
      <c r="AO1616" s="15">
        <v>3</v>
      </c>
      <c r="AP1616" s="15">
        <v>3</v>
      </c>
      <c r="AQ1616" s="17">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15">
        <f ca="1">COUNTIF(INDIRECT("H"&amp;(ROW()+12*(($AN1616-1)*3+$AO1616)-ROW())/12+5):INDIRECT("S"&amp;(ROW()+12*(($AN1616-1)*3+$AO1616)-ROW())/12+5),AQ1616)</f>
        <v>0</v>
      </c>
      <c r="AS1616" s="17">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15">
        <f ca="1">COUNTIF(INDIRECT("U"&amp;(ROW()+12*(($AN1616-1)*3+$AO1616)-ROW())/12+5):INDIRECT("AF"&amp;(ROW()+12*(($AN1616-1)*3+$AO1616)-ROW())/12+5),AS1616)</f>
        <v>0</v>
      </c>
      <c r="AU1616" s="15">
        <f ca="1">IF(AND(AQ1616+AS1616&gt;0,AR1616+AT1616&gt;0),COUNTIF(AU$6:AU1615,"&gt;0")+1,0)</f>
        <v>0</v>
      </c>
    </row>
    <row r="1617" spans="40:47">
      <c r="AN1617" s="15">
        <v>45</v>
      </c>
      <c r="AO1617" s="15">
        <v>3</v>
      </c>
      <c r="AP1617" s="15">
        <v>4</v>
      </c>
      <c r="AQ1617" s="17">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15">
        <f ca="1">COUNTIF(INDIRECT("H"&amp;(ROW()+12*(($AN1617-1)*3+$AO1617)-ROW())/12+5):INDIRECT("S"&amp;(ROW()+12*(($AN1617-1)*3+$AO1617)-ROW())/12+5),AQ1617)</f>
        <v>0</v>
      </c>
      <c r="AS1617" s="17">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15">
        <f ca="1">COUNTIF(INDIRECT("U"&amp;(ROW()+12*(($AN1617-1)*3+$AO1617)-ROW())/12+5):INDIRECT("AF"&amp;(ROW()+12*(($AN1617-1)*3+$AO1617)-ROW())/12+5),AS1617)</f>
        <v>0</v>
      </c>
      <c r="AU1617" s="15">
        <f ca="1">IF(AND(AQ1617+AS1617&gt;0,AR1617+AT1617&gt;0),COUNTIF(AU$6:AU1616,"&gt;0")+1,0)</f>
        <v>0</v>
      </c>
    </row>
    <row r="1618" spans="40:47">
      <c r="AN1618" s="15">
        <v>45</v>
      </c>
      <c r="AO1618" s="15">
        <v>3</v>
      </c>
      <c r="AP1618" s="15">
        <v>5</v>
      </c>
      <c r="AQ1618" s="17">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15">
        <f ca="1">COUNTIF(INDIRECT("H"&amp;(ROW()+12*(($AN1618-1)*3+$AO1618)-ROW())/12+5):INDIRECT("S"&amp;(ROW()+12*(($AN1618-1)*3+$AO1618)-ROW())/12+5),AQ1618)</f>
        <v>0</v>
      </c>
      <c r="AS1618" s="17">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15">
        <f ca="1">COUNTIF(INDIRECT("U"&amp;(ROW()+12*(($AN1618-1)*3+$AO1618)-ROW())/12+5):INDIRECT("AF"&amp;(ROW()+12*(($AN1618-1)*3+$AO1618)-ROW())/12+5),AS1618)</f>
        <v>0</v>
      </c>
      <c r="AU1618" s="15">
        <f ca="1">IF(AND(AQ1618+AS1618&gt;0,AR1618+AT1618&gt;0),COUNTIF(AU$6:AU1617,"&gt;0")+1,0)</f>
        <v>0</v>
      </c>
    </row>
    <row r="1619" spans="40:47">
      <c r="AN1619" s="15">
        <v>45</v>
      </c>
      <c r="AO1619" s="15">
        <v>3</v>
      </c>
      <c r="AP1619" s="15">
        <v>6</v>
      </c>
      <c r="AQ1619" s="17">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15">
        <f ca="1">COUNTIF(INDIRECT("H"&amp;(ROW()+12*(($AN1619-1)*3+$AO1619)-ROW())/12+5):INDIRECT("S"&amp;(ROW()+12*(($AN1619-1)*3+$AO1619)-ROW())/12+5),AQ1619)</f>
        <v>0</v>
      </c>
      <c r="AS1619" s="17">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15">
        <f ca="1">COUNTIF(INDIRECT("U"&amp;(ROW()+12*(($AN1619-1)*3+$AO1619)-ROW())/12+5):INDIRECT("AF"&amp;(ROW()+12*(($AN1619-1)*3+$AO1619)-ROW())/12+5),AS1619)</f>
        <v>0</v>
      </c>
      <c r="AU1619" s="15">
        <f ca="1">IF(AND(AQ1619+AS1619&gt;0,AR1619+AT1619&gt;0),COUNTIF(AU$6:AU1618,"&gt;0")+1,0)</f>
        <v>0</v>
      </c>
    </row>
    <row r="1620" spans="40:47">
      <c r="AN1620" s="15">
        <v>45</v>
      </c>
      <c r="AO1620" s="15">
        <v>3</v>
      </c>
      <c r="AP1620" s="15">
        <v>7</v>
      </c>
      <c r="AQ1620" s="17">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15">
        <f ca="1">COUNTIF(INDIRECT("H"&amp;(ROW()+12*(($AN1620-1)*3+$AO1620)-ROW())/12+5):INDIRECT("S"&amp;(ROW()+12*(($AN1620-1)*3+$AO1620)-ROW())/12+5),AQ1620)</f>
        <v>0</v>
      </c>
      <c r="AS1620" s="17">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15">
        <f ca="1">COUNTIF(INDIRECT("U"&amp;(ROW()+12*(($AN1620-1)*3+$AO1620)-ROW())/12+5):INDIRECT("AF"&amp;(ROW()+12*(($AN1620-1)*3+$AO1620)-ROW())/12+5),AS1620)</f>
        <v>0</v>
      </c>
      <c r="AU1620" s="15">
        <f ca="1">IF(AND(AQ1620+AS1620&gt;0,AR1620+AT1620&gt;0),COUNTIF(AU$6:AU1619,"&gt;0")+1,0)</f>
        <v>0</v>
      </c>
    </row>
    <row r="1621" spans="40:47">
      <c r="AN1621" s="15">
        <v>45</v>
      </c>
      <c r="AO1621" s="15">
        <v>3</v>
      </c>
      <c r="AP1621" s="15">
        <v>8</v>
      </c>
      <c r="AQ1621" s="17">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15">
        <f ca="1">COUNTIF(INDIRECT("H"&amp;(ROW()+12*(($AN1621-1)*3+$AO1621)-ROW())/12+5):INDIRECT("S"&amp;(ROW()+12*(($AN1621-1)*3+$AO1621)-ROW())/12+5),AQ1621)</f>
        <v>0</v>
      </c>
      <c r="AS1621" s="17">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15">
        <f ca="1">COUNTIF(INDIRECT("U"&amp;(ROW()+12*(($AN1621-1)*3+$AO1621)-ROW())/12+5):INDIRECT("AF"&amp;(ROW()+12*(($AN1621-1)*3+$AO1621)-ROW())/12+5),AS1621)</f>
        <v>0</v>
      </c>
      <c r="AU1621" s="15">
        <f ca="1">IF(AND(AQ1621+AS1621&gt;0,AR1621+AT1621&gt;0),COUNTIF(AU$6:AU1620,"&gt;0")+1,0)</f>
        <v>0</v>
      </c>
    </row>
    <row r="1622" spans="40:47">
      <c r="AN1622" s="15">
        <v>45</v>
      </c>
      <c r="AO1622" s="15">
        <v>3</v>
      </c>
      <c r="AP1622" s="15">
        <v>9</v>
      </c>
      <c r="AQ1622" s="17">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15">
        <f ca="1">COUNTIF(INDIRECT("H"&amp;(ROW()+12*(($AN1622-1)*3+$AO1622)-ROW())/12+5):INDIRECT("S"&amp;(ROW()+12*(($AN1622-1)*3+$AO1622)-ROW())/12+5),AQ1622)</f>
        <v>0</v>
      </c>
      <c r="AS1622" s="17">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15">
        <f ca="1">COUNTIF(INDIRECT("U"&amp;(ROW()+12*(($AN1622-1)*3+$AO1622)-ROW())/12+5):INDIRECT("AF"&amp;(ROW()+12*(($AN1622-1)*3+$AO1622)-ROW())/12+5),AS1622)</f>
        <v>0</v>
      </c>
      <c r="AU1622" s="15">
        <f ca="1">IF(AND(AQ1622+AS1622&gt;0,AR1622+AT1622&gt;0),COUNTIF(AU$6:AU1621,"&gt;0")+1,0)</f>
        <v>0</v>
      </c>
    </row>
    <row r="1623" spans="40:47">
      <c r="AN1623" s="15">
        <v>45</v>
      </c>
      <c r="AO1623" s="15">
        <v>3</v>
      </c>
      <c r="AP1623" s="15">
        <v>10</v>
      </c>
      <c r="AQ1623" s="17">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15">
        <f ca="1">COUNTIF(INDIRECT("H"&amp;(ROW()+12*(($AN1623-1)*3+$AO1623)-ROW())/12+5):INDIRECT("S"&amp;(ROW()+12*(($AN1623-1)*3+$AO1623)-ROW())/12+5),AQ1623)</f>
        <v>0</v>
      </c>
      <c r="AS1623" s="17">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15">
        <f ca="1">COUNTIF(INDIRECT("U"&amp;(ROW()+12*(($AN1623-1)*3+$AO1623)-ROW())/12+5):INDIRECT("AF"&amp;(ROW()+12*(($AN1623-1)*3+$AO1623)-ROW())/12+5),AS1623)</f>
        <v>0</v>
      </c>
      <c r="AU1623" s="15">
        <f ca="1">IF(AND(AQ1623+AS1623&gt;0,AR1623+AT1623&gt;0),COUNTIF(AU$6:AU1622,"&gt;0")+1,0)</f>
        <v>0</v>
      </c>
    </row>
    <row r="1624" spans="40:47">
      <c r="AN1624" s="15">
        <v>45</v>
      </c>
      <c r="AO1624" s="15">
        <v>3</v>
      </c>
      <c r="AP1624" s="15">
        <v>11</v>
      </c>
      <c r="AQ1624" s="17">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15">
        <f ca="1">COUNTIF(INDIRECT("H"&amp;(ROW()+12*(($AN1624-1)*3+$AO1624)-ROW())/12+5):INDIRECT("S"&amp;(ROW()+12*(($AN1624-1)*3+$AO1624)-ROW())/12+5),AQ1624)</f>
        <v>0</v>
      </c>
      <c r="AS1624" s="17">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15">
        <f ca="1">COUNTIF(INDIRECT("U"&amp;(ROW()+12*(($AN1624-1)*3+$AO1624)-ROW())/12+5):INDIRECT("AF"&amp;(ROW()+12*(($AN1624-1)*3+$AO1624)-ROW())/12+5),AS1624)</f>
        <v>0</v>
      </c>
      <c r="AU1624" s="15">
        <f ca="1">IF(AND(AQ1624+AS1624&gt;0,AR1624+AT1624&gt;0),COUNTIF(AU$6:AU1623,"&gt;0")+1,0)</f>
        <v>0</v>
      </c>
    </row>
    <row r="1625" spans="40:47" ht="14.25" thickBot="1">
      <c r="AN1625" s="314">
        <v>45</v>
      </c>
      <c r="AO1625" s="306">
        <v>3</v>
      </c>
      <c r="AP1625" s="314">
        <v>12</v>
      </c>
      <c r="AQ1625" s="315">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314">
        <f ca="1">COUNTIF(INDIRECT("H"&amp;(ROW()+12*(($AN1625-1)*3+$AO1625)-ROW())/12+5):INDIRECT("S"&amp;(ROW()+12*(($AN1625-1)*3+$AO1625)-ROW())/12+5),AQ1625)</f>
        <v>0</v>
      </c>
      <c r="AS1625" s="315">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314">
        <f ca="1">COUNTIF(INDIRECT("U"&amp;(ROW()+12*(($AN1625-1)*3+$AO1625)-ROW())/12+5):INDIRECT("AF"&amp;(ROW()+12*(($AN1625-1)*3+$AO1625)-ROW())/12+5),AS1625)</f>
        <v>0</v>
      </c>
      <c r="AU1625" s="15">
        <f ca="1">IF(AND(AQ1625+AS1625&gt;0,AR1625+AT1625&gt;0),COUNTIF(AU$6:AU1624,"&gt;0")+1,0)</f>
        <v>0</v>
      </c>
    </row>
    <row r="1626" spans="40:47" ht="14.25" thickTop="1">
      <c r="AN1626" s="15">
        <v>46</v>
      </c>
      <c r="AO1626" s="15">
        <v>1</v>
      </c>
      <c r="AP1626" s="15">
        <v>1</v>
      </c>
      <c r="AQ1626" s="17">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15">
        <f ca="1">COUNTIF(INDIRECT("H"&amp;(ROW()+12*(($AN1626-1)*3+$AO1626)-ROW())/12+5):INDIRECT("S"&amp;(ROW()+12*(($AN1626-1)*3+$AO1626)-ROW())/12+5),AQ1626)</f>
        <v>0</v>
      </c>
      <c r="AS1626" s="17">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15">
        <f ca="1">COUNTIF(INDIRECT("U"&amp;(ROW()+12*(($AN1626-1)*3+$AO1626)-ROW())/12+5):INDIRECT("AF"&amp;(ROW()+12*(($AN1626-1)*3+$AO1626)-ROW())/12+5),AS1626)</f>
        <v>0</v>
      </c>
      <c r="AU1626" s="15">
        <f ca="1">IF(AND(AQ1626+AS1626&gt;0,AR1626+AT1626&gt;0),COUNTIF(AU$6:AU1625,"&gt;0")+1,0)</f>
        <v>0</v>
      </c>
    </row>
    <row r="1627" spans="40:47">
      <c r="AN1627" s="15">
        <v>46</v>
      </c>
      <c r="AO1627" s="15">
        <v>1</v>
      </c>
      <c r="AP1627" s="15">
        <v>2</v>
      </c>
      <c r="AQ1627" s="17">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15">
        <f ca="1">COUNTIF(INDIRECT("H"&amp;(ROW()+12*(($AN1627-1)*3+$AO1627)-ROW())/12+5):INDIRECT("S"&amp;(ROW()+12*(($AN1627-1)*3+$AO1627)-ROW())/12+5),AQ1627)</f>
        <v>0</v>
      </c>
      <c r="AS1627" s="17">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15">
        <f ca="1">COUNTIF(INDIRECT("U"&amp;(ROW()+12*(($AN1627-1)*3+$AO1627)-ROW())/12+5):INDIRECT("AF"&amp;(ROW()+12*(($AN1627-1)*3+$AO1627)-ROW())/12+5),AS1627)</f>
        <v>0</v>
      </c>
      <c r="AU1627" s="15">
        <f ca="1">IF(AND(AQ1627+AS1627&gt;0,AR1627+AT1627&gt;0),COUNTIF(AU$6:AU1626,"&gt;0")+1,0)</f>
        <v>0</v>
      </c>
    </row>
    <row r="1628" spans="40:47">
      <c r="AN1628" s="15">
        <v>46</v>
      </c>
      <c r="AO1628" s="15">
        <v>1</v>
      </c>
      <c r="AP1628" s="15">
        <v>3</v>
      </c>
      <c r="AQ1628" s="17">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15">
        <f ca="1">COUNTIF(INDIRECT("H"&amp;(ROW()+12*(($AN1628-1)*3+$AO1628)-ROW())/12+5):INDIRECT("S"&amp;(ROW()+12*(($AN1628-1)*3+$AO1628)-ROW())/12+5),AQ1628)</f>
        <v>0</v>
      </c>
      <c r="AS1628" s="17">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15">
        <f ca="1">COUNTIF(INDIRECT("U"&amp;(ROW()+12*(($AN1628-1)*3+$AO1628)-ROW())/12+5):INDIRECT("AF"&amp;(ROW()+12*(($AN1628-1)*3+$AO1628)-ROW())/12+5),AS1628)</f>
        <v>0</v>
      </c>
      <c r="AU1628" s="15">
        <f ca="1">IF(AND(AQ1628+AS1628&gt;0,AR1628+AT1628&gt;0),COUNTIF(AU$6:AU1627,"&gt;0")+1,0)</f>
        <v>0</v>
      </c>
    </row>
    <row r="1629" spans="40:47">
      <c r="AN1629" s="15">
        <v>46</v>
      </c>
      <c r="AO1629" s="15">
        <v>1</v>
      </c>
      <c r="AP1629" s="15">
        <v>4</v>
      </c>
      <c r="AQ1629" s="17">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15">
        <f ca="1">COUNTIF(INDIRECT("H"&amp;(ROW()+12*(($AN1629-1)*3+$AO1629)-ROW())/12+5):INDIRECT("S"&amp;(ROW()+12*(($AN1629-1)*3+$AO1629)-ROW())/12+5),AQ1629)</f>
        <v>0</v>
      </c>
      <c r="AS1629" s="17">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15">
        <f ca="1">COUNTIF(INDIRECT("U"&amp;(ROW()+12*(($AN1629-1)*3+$AO1629)-ROW())/12+5):INDIRECT("AF"&amp;(ROW()+12*(($AN1629-1)*3+$AO1629)-ROW())/12+5),AS1629)</f>
        <v>0</v>
      </c>
      <c r="AU1629" s="15">
        <f ca="1">IF(AND(AQ1629+AS1629&gt;0,AR1629+AT1629&gt;0),COUNTIF(AU$6:AU1628,"&gt;0")+1,0)</f>
        <v>0</v>
      </c>
    </row>
    <row r="1630" spans="40:47">
      <c r="AN1630" s="15">
        <v>46</v>
      </c>
      <c r="AO1630" s="15">
        <v>1</v>
      </c>
      <c r="AP1630" s="15">
        <v>5</v>
      </c>
      <c r="AQ1630" s="17">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15">
        <f ca="1">COUNTIF(INDIRECT("H"&amp;(ROW()+12*(($AN1630-1)*3+$AO1630)-ROW())/12+5):INDIRECT("S"&amp;(ROW()+12*(($AN1630-1)*3+$AO1630)-ROW())/12+5),AQ1630)</f>
        <v>0</v>
      </c>
      <c r="AS1630" s="17">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15">
        <f ca="1">COUNTIF(INDIRECT("U"&amp;(ROW()+12*(($AN1630-1)*3+$AO1630)-ROW())/12+5):INDIRECT("AF"&amp;(ROW()+12*(($AN1630-1)*3+$AO1630)-ROW())/12+5),AS1630)</f>
        <v>0</v>
      </c>
      <c r="AU1630" s="15">
        <f ca="1">IF(AND(AQ1630+AS1630&gt;0,AR1630+AT1630&gt;0),COUNTIF(AU$6:AU1629,"&gt;0")+1,0)</f>
        <v>0</v>
      </c>
    </row>
    <row r="1631" spans="40:47">
      <c r="AN1631" s="15">
        <v>46</v>
      </c>
      <c r="AO1631" s="15">
        <v>1</v>
      </c>
      <c r="AP1631" s="15">
        <v>6</v>
      </c>
      <c r="AQ1631" s="17">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15">
        <f ca="1">COUNTIF(INDIRECT("H"&amp;(ROW()+12*(($AN1631-1)*3+$AO1631)-ROW())/12+5):INDIRECT("S"&amp;(ROW()+12*(($AN1631-1)*3+$AO1631)-ROW())/12+5),AQ1631)</f>
        <v>0</v>
      </c>
      <c r="AS1631" s="17">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15">
        <f ca="1">COUNTIF(INDIRECT("U"&amp;(ROW()+12*(($AN1631-1)*3+$AO1631)-ROW())/12+5):INDIRECT("AF"&amp;(ROW()+12*(($AN1631-1)*3+$AO1631)-ROW())/12+5),AS1631)</f>
        <v>0</v>
      </c>
      <c r="AU1631" s="15">
        <f ca="1">IF(AND(AQ1631+AS1631&gt;0,AR1631+AT1631&gt;0),COUNTIF(AU$6:AU1630,"&gt;0")+1,0)</f>
        <v>0</v>
      </c>
    </row>
    <row r="1632" spans="40:47">
      <c r="AN1632" s="15">
        <v>46</v>
      </c>
      <c r="AO1632" s="15">
        <v>1</v>
      </c>
      <c r="AP1632" s="15">
        <v>7</v>
      </c>
      <c r="AQ1632" s="17">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15">
        <f ca="1">COUNTIF(INDIRECT("H"&amp;(ROW()+12*(($AN1632-1)*3+$AO1632)-ROW())/12+5):INDIRECT("S"&amp;(ROW()+12*(($AN1632-1)*3+$AO1632)-ROW())/12+5),AQ1632)</f>
        <v>0</v>
      </c>
      <c r="AS1632" s="17">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15">
        <f ca="1">COUNTIF(INDIRECT("U"&amp;(ROW()+12*(($AN1632-1)*3+$AO1632)-ROW())/12+5):INDIRECT("AF"&amp;(ROW()+12*(($AN1632-1)*3+$AO1632)-ROW())/12+5),AS1632)</f>
        <v>0</v>
      </c>
      <c r="AU1632" s="15">
        <f ca="1">IF(AND(AQ1632+AS1632&gt;0,AR1632+AT1632&gt;0),COUNTIF(AU$6:AU1631,"&gt;0")+1,0)</f>
        <v>0</v>
      </c>
    </row>
    <row r="1633" spans="40:47">
      <c r="AN1633" s="15">
        <v>46</v>
      </c>
      <c r="AO1633" s="15">
        <v>1</v>
      </c>
      <c r="AP1633" s="15">
        <v>8</v>
      </c>
      <c r="AQ1633" s="17">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15">
        <f ca="1">COUNTIF(INDIRECT("H"&amp;(ROW()+12*(($AN1633-1)*3+$AO1633)-ROW())/12+5):INDIRECT("S"&amp;(ROW()+12*(($AN1633-1)*3+$AO1633)-ROW())/12+5),AQ1633)</f>
        <v>0</v>
      </c>
      <c r="AS1633" s="17">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15">
        <f ca="1">COUNTIF(INDIRECT("U"&amp;(ROW()+12*(($AN1633-1)*3+$AO1633)-ROW())/12+5):INDIRECT("AF"&amp;(ROW()+12*(($AN1633-1)*3+$AO1633)-ROW())/12+5),AS1633)</f>
        <v>0</v>
      </c>
      <c r="AU1633" s="15">
        <f ca="1">IF(AND(AQ1633+AS1633&gt;0,AR1633+AT1633&gt;0),COUNTIF(AU$6:AU1632,"&gt;0")+1,0)</f>
        <v>0</v>
      </c>
    </row>
    <row r="1634" spans="40:47">
      <c r="AN1634" s="15">
        <v>46</v>
      </c>
      <c r="AO1634" s="15">
        <v>1</v>
      </c>
      <c r="AP1634" s="15">
        <v>9</v>
      </c>
      <c r="AQ1634" s="17">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15">
        <f ca="1">COUNTIF(INDIRECT("H"&amp;(ROW()+12*(($AN1634-1)*3+$AO1634)-ROW())/12+5):INDIRECT("S"&amp;(ROW()+12*(($AN1634-1)*3+$AO1634)-ROW())/12+5),AQ1634)</f>
        <v>0</v>
      </c>
      <c r="AS1634" s="17">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15">
        <f ca="1">COUNTIF(INDIRECT("U"&amp;(ROW()+12*(($AN1634-1)*3+$AO1634)-ROW())/12+5):INDIRECT("AF"&amp;(ROW()+12*(($AN1634-1)*3+$AO1634)-ROW())/12+5),AS1634)</f>
        <v>0</v>
      </c>
      <c r="AU1634" s="15">
        <f ca="1">IF(AND(AQ1634+AS1634&gt;0,AR1634+AT1634&gt;0),COUNTIF(AU$6:AU1633,"&gt;0")+1,0)</f>
        <v>0</v>
      </c>
    </row>
    <row r="1635" spans="40:47">
      <c r="AN1635" s="15">
        <v>46</v>
      </c>
      <c r="AO1635" s="15">
        <v>1</v>
      </c>
      <c r="AP1635" s="15">
        <v>10</v>
      </c>
      <c r="AQ1635" s="17">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15">
        <f ca="1">COUNTIF(INDIRECT("H"&amp;(ROW()+12*(($AN1635-1)*3+$AO1635)-ROW())/12+5):INDIRECT("S"&amp;(ROW()+12*(($AN1635-1)*3+$AO1635)-ROW())/12+5),AQ1635)</f>
        <v>0</v>
      </c>
      <c r="AS1635" s="17">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15">
        <f ca="1">COUNTIF(INDIRECT("U"&amp;(ROW()+12*(($AN1635-1)*3+$AO1635)-ROW())/12+5):INDIRECT("AF"&amp;(ROW()+12*(($AN1635-1)*3+$AO1635)-ROW())/12+5),AS1635)</f>
        <v>0</v>
      </c>
      <c r="AU1635" s="15">
        <f ca="1">IF(AND(AQ1635+AS1635&gt;0,AR1635+AT1635&gt;0),COUNTIF(AU$6:AU1634,"&gt;0")+1,0)</f>
        <v>0</v>
      </c>
    </row>
    <row r="1636" spans="40:47">
      <c r="AN1636" s="15">
        <v>46</v>
      </c>
      <c r="AO1636" s="15">
        <v>1</v>
      </c>
      <c r="AP1636" s="15">
        <v>11</v>
      </c>
      <c r="AQ1636" s="17">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15">
        <f ca="1">COUNTIF(INDIRECT("H"&amp;(ROW()+12*(($AN1636-1)*3+$AO1636)-ROW())/12+5):INDIRECT("S"&amp;(ROW()+12*(($AN1636-1)*3+$AO1636)-ROW())/12+5),AQ1636)</f>
        <v>0</v>
      </c>
      <c r="AS1636" s="17">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15">
        <f ca="1">COUNTIF(INDIRECT("U"&amp;(ROW()+12*(($AN1636-1)*3+$AO1636)-ROW())/12+5):INDIRECT("AF"&amp;(ROW()+12*(($AN1636-1)*3+$AO1636)-ROW())/12+5),AS1636)</f>
        <v>0</v>
      </c>
      <c r="AU1636" s="15">
        <f ca="1">IF(AND(AQ1636+AS1636&gt;0,AR1636+AT1636&gt;0),COUNTIF(AU$6:AU1635,"&gt;0")+1,0)</f>
        <v>0</v>
      </c>
    </row>
    <row r="1637" spans="40:47">
      <c r="AN1637" s="15">
        <v>46</v>
      </c>
      <c r="AO1637" s="15">
        <v>1</v>
      </c>
      <c r="AP1637" s="15">
        <v>12</v>
      </c>
      <c r="AQ1637" s="17">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15">
        <f ca="1">COUNTIF(INDIRECT("H"&amp;(ROW()+12*(($AN1637-1)*3+$AO1637)-ROW())/12+5):INDIRECT("S"&amp;(ROW()+12*(($AN1637-1)*3+$AO1637)-ROW())/12+5),AQ1637)</f>
        <v>0</v>
      </c>
      <c r="AS1637" s="17">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15">
        <f ca="1">COUNTIF(INDIRECT("U"&amp;(ROW()+12*(($AN1637-1)*3+$AO1637)-ROW())/12+5):INDIRECT("AF"&amp;(ROW()+12*(($AN1637-1)*3+$AO1637)-ROW())/12+5),AS1637)</f>
        <v>0</v>
      </c>
      <c r="AU1637" s="15">
        <f ca="1">IF(AND(AQ1637+AS1637&gt;0,AR1637+AT1637&gt;0),COUNTIF(AU$6:AU1636,"&gt;0")+1,0)</f>
        <v>0</v>
      </c>
    </row>
    <row r="1638" spans="40:47">
      <c r="AN1638" s="15">
        <v>46</v>
      </c>
      <c r="AO1638" s="15">
        <v>2</v>
      </c>
      <c r="AP1638" s="15">
        <v>1</v>
      </c>
      <c r="AQ1638" s="17">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15">
        <f ca="1">COUNTIF(INDIRECT("H"&amp;(ROW()+12*(($AN1638-1)*3+$AO1638)-ROW())/12+5):INDIRECT("S"&amp;(ROW()+12*(($AN1638-1)*3+$AO1638)-ROW())/12+5),AQ1638)</f>
        <v>0</v>
      </c>
      <c r="AS1638" s="17">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15">
        <f ca="1">COUNTIF(INDIRECT("U"&amp;(ROW()+12*(($AN1638-1)*3+$AO1638)-ROW())/12+5):INDIRECT("AF"&amp;(ROW()+12*(($AN1638-1)*3+$AO1638)-ROW())/12+5),AS1638)</f>
        <v>0</v>
      </c>
      <c r="AU1638" s="15">
        <f ca="1">IF(AND(AQ1638+AS1638&gt;0,AR1638+AT1638&gt;0),COUNTIF(AU$6:AU1637,"&gt;0")+1,0)</f>
        <v>0</v>
      </c>
    </row>
    <row r="1639" spans="40:47">
      <c r="AN1639" s="15">
        <v>46</v>
      </c>
      <c r="AO1639" s="15">
        <v>2</v>
      </c>
      <c r="AP1639" s="15">
        <v>2</v>
      </c>
      <c r="AQ1639" s="17">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15">
        <f ca="1">COUNTIF(INDIRECT("H"&amp;(ROW()+12*(($AN1639-1)*3+$AO1639)-ROW())/12+5):INDIRECT("S"&amp;(ROW()+12*(($AN1639-1)*3+$AO1639)-ROW())/12+5),AQ1639)</f>
        <v>0</v>
      </c>
      <c r="AS1639" s="17">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15">
        <f ca="1">COUNTIF(INDIRECT("U"&amp;(ROW()+12*(($AN1639-1)*3+$AO1639)-ROW())/12+5):INDIRECT("AF"&amp;(ROW()+12*(($AN1639-1)*3+$AO1639)-ROW())/12+5),AS1639)</f>
        <v>0</v>
      </c>
      <c r="AU1639" s="15">
        <f ca="1">IF(AND(AQ1639+AS1639&gt;0,AR1639+AT1639&gt;0),COUNTIF(AU$6:AU1638,"&gt;0")+1,0)</f>
        <v>0</v>
      </c>
    </row>
    <row r="1640" spans="40:47">
      <c r="AN1640" s="15">
        <v>46</v>
      </c>
      <c r="AO1640" s="15">
        <v>2</v>
      </c>
      <c r="AP1640" s="15">
        <v>3</v>
      </c>
      <c r="AQ1640" s="17">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15">
        <f ca="1">COUNTIF(INDIRECT("H"&amp;(ROW()+12*(($AN1640-1)*3+$AO1640)-ROW())/12+5):INDIRECT("S"&amp;(ROW()+12*(($AN1640-1)*3+$AO1640)-ROW())/12+5),AQ1640)</f>
        <v>0</v>
      </c>
      <c r="AS1640" s="17">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15">
        <f ca="1">COUNTIF(INDIRECT("U"&amp;(ROW()+12*(($AN1640-1)*3+$AO1640)-ROW())/12+5):INDIRECT("AF"&amp;(ROW()+12*(($AN1640-1)*3+$AO1640)-ROW())/12+5),AS1640)</f>
        <v>0</v>
      </c>
      <c r="AU1640" s="15">
        <f ca="1">IF(AND(AQ1640+AS1640&gt;0,AR1640+AT1640&gt;0),COUNTIF(AU$6:AU1639,"&gt;0")+1,0)</f>
        <v>0</v>
      </c>
    </row>
    <row r="1641" spans="40:47">
      <c r="AN1641" s="15">
        <v>46</v>
      </c>
      <c r="AO1641" s="15">
        <v>2</v>
      </c>
      <c r="AP1641" s="15">
        <v>4</v>
      </c>
      <c r="AQ1641" s="17">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15">
        <f ca="1">COUNTIF(INDIRECT("H"&amp;(ROW()+12*(($AN1641-1)*3+$AO1641)-ROW())/12+5):INDIRECT("S"&amp;(ROW()+12*(($AN1641-1)*3+$AO1641)-ROW())/12+5),AQ1641)</f>
        <v>0</v>
      </c>
      <c r="AS1641" s="17">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15">
        <f ca="1">COUNTIF(INDIRECT("U"&amp;(ROW()+12*(($AN1641-1)*3+$AO1641)-ROW())/12+5):INDIRECT("AF"&amp;(ROW()+12*(($AN1641-1)*3+$AO1641)-ROW())/12+5),AS1641)</f>
        <v>0</v>
      </c>
      <c r="AU1641" s="15">
        <f ca="1">IF(AND(AQ1641+AS1641&gt;0,AR1641+AT1641&gt;0),COUNTIF(AU$6:AU1640,"&gt;0")+1,0)</f>
        <v>0</v>
      </c>
    </row>
    <row r="1642" spans="40:47">
      <c r="AN1642" s="15">
        <v>46</v>
      </c>
      <c r="AO1642" s="15">
        <v>2</v>
      </c>
      <c r="AP1642" s="15">
        <v>5</v>
      </c>
      <c r="AQ1642" s="17">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15">
        <f ca="1">COUNTIF(INDIRECT("H"&amp;(ROW()+12*(($AN1642-1)*3+$AO1642)-ROW())/12+5):INDIRECT("S"&amp;(ROW()+12*(($AN1642-1)*3+$AO1642)-ROW())/12+5),AQ1642)</f>
        <v>0</v>
      </c>
      <c r="AS1642" s="17">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15">
        <f ca="1">COUNTIF(INDIRECT("U"&amp;(ROW()+12*(($AN1642-1)*3+$AO1642)-ROW())/12+5):INDIRECT("AF"&amp;(ROW()+12*(($AN1642-1)*3+$AO1642)-ROW())/12+5),AS1642)</f>
        <v>0</v>
      </c>
      <c r="AU1642" s="15">
        <f ca="1">IF(AND(AQ1642+AS1642&gt;0,AR1642+AT1642&gt;0),COUNTIF(AU$6:AU1641,"&gt;0")+1,0)</f>
        <v>0</v>
      </c>
    </row>
    <row r="1643" spans="40:47">
      <c r="AN1643" s="15">
        <v>46</v>
      </c>
      <c r="AO1643" s="15">
        <v>2</v>
      </c>
      <c r="AP1643" s="15">
        <v>6</v>
      </c>
      <c r="AQ1643" s="17">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15">
        <f ca="1">COUNTIF(INDIRECT("H"&amp;(ROW()+12*(($AN1643-1)*3+$AO1643)-ROW())/12+5):INDIRECT("S"&amp;(ROW()+12*(($AN1643-1)*3+$AO1643)-ROW())/12+5),AQ1643)</f>
        <v>0</v>
      </c>
      <c r="AS1643" s="17">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15">
        <f ca="1">COUNTIF(INDIRECT("U"&amp;(ROW()+12*(($AN1643-1)*3+$AO1643)-ROW())/12+5):INDIRECT("AF"&amp;(ROW()+12*(($AN1643-1)*3+$AO1643)-ROW())/12+5),AS1643)</f>
        <v>0</v>
      </c>
      <c r="AU1643" s="15">
        <f ca="1">IF(AND(AQ1643+AS1643&gt;0,AR1643+AT1643&gt;0),COUNTIF(AU$6:AU1642,"&gt;0")+1,0)</f>
        <v>0</v>
      </c>
    </row>
    <row r="1644" spans="40:47">
      <c r="AN1644" s="15">
        <v>46</v>
      </c>
      <c r="AO1644" s="15">
        <v>2</v>
      </c>
      <c r="AP1644" s="15">
        <v>7</v>
      </c>
      <c r="AQ1644" s="17">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15">
        <f ca="1">COUNTIF(INDIRECT("H"&amp;(ROW()+12*(($AN1644-1)*3+$AO1644)-ROW())/12+5):INDIRECT("S"&amp;(ROW()+12*(($AN1644-1)*3+$AO1644)-ROW())/12+5),AQ1644)</f>
        <v>0</v>
      </c>
      <c r="AS1644" s="17">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15">
        <f ca="1">COUNTIF(INDIRECT("U"&amp;(ROW()+12*(($AN1644-1)*3+$AO1644)-ROW())/12+5):INDIRECT("AF"&amp;(ROW()+12*(($AN1644-1)*3+$AO1644)-ROW())/12+5),AS1644)</f>
        <v>0</v>
      </c>
      <c r="AU1644" s="15">
        <f ca="1">IF(AND(AQ1644+AS1644&gt;0,AR1644+AT1644&gt;0),COUNTIF(AU$6:AU1643,"&gt;0")+1,0)</f>
        <v>0</v>
      </c>
    </row>
    <row r="1645" spans="40:47">
      <c r="AN1645" s="15">
        <v>46</v>
      </c>
      <c r="AO1645" s="15">
        <v>2</v>
      </c>
      <c r="AP1645" s="15">
        <v>8</v>
      </c>
      <c r="AQ1645" s="17">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15">
        <f ca="1">COUNTIF(INDIRECT("H"&amp;(ROW()+12*(($AN1645-1)*3+$AO1645)-ROW())/12+5):INDIRECT("S"&amp;(ROW()+12*(($AN1645-1)*3+$AO1645)-ROW())/12+5),AQ1645)</f>
        <v>0</v>
      </c>
      <c r="AS1645" s="17">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15">
        <f ca="1">COUNTIF(INDIRECT("U"&amp;(ROW()+12*(($AN1645-1)*3+$AO1645)-ROW())/12+5):INDIRECT("AF"&amp;(ROW()+12*(($AN1645-1)*3+$AO1645)-ROW())/12+5),AS1645)</f>
        <v>0</v>
      </c>
      <c r="AU1645" s="15">
        <f ca="1">IF(AND(AQ1645+AS1645&gt;0,AR1645+AT1645&gt;0),COUNTIF(AU$6:AU1644,"&gt;0")+1,0)</f>
        <v>0</v>
      </c>
    </row>
    <row r="1646" spans="40:47">
      <c r="AN1646" s="15">
        <v>46</v>
      </c>
      <c r="AO1646" s="15">
        <v>2</v>
      </c>
      <c r="AP1646" s="15">
        <v>9</v>
      </c>
      <c r="AQ1646" s="17">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15">
        <f ca="1">COUNTIF(INDIRECT("H"&amp;(ROW()+12*(($AN1646-1)*3+$AO1646)-ROW())/12+5):INDIRECT("S"&amp;(ROW()+12*(($AN1646-1)*3+$AO1646)-ROW())/12+5),AQ1646)</f>
        <v>0</v>
      </c>
      <c r="AS1646" s="17">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15">
        <f ca="1">COUNTIF(INDIRECT("U"&amp;(ROW()+12*(($AN1646-1)*3+$AO1646)-ROW())/12+5):INDIRECT("AF"&amp;(ROW()+12*(($AN1646-1)*3+$AO1646)-ROW())/12+5),AS1646)</f>
        <v>0</v>
      </c>
      <c r="AU1646" s="15">
        <f ca="1">IF(AND(AQ1646+AS1646&gt;0,AR1646+AT1646&gt;0),COUNTIF(AU$6:AU1645,"&gt;0")+1,0)</f>
        <v>0</v>
      </c>
    </row>
    <row r="1647" spans="40:47">
      <c r="AN1647" s="15">
        <v>46</v>
      </c>
      <c r="AO1647" s="15">
        <v>2</v>
      </c>
      <c r="AP1647" s="15">
        <v>10</v>
      </c>
      <c r="AQ1647" s="17">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15">
        <f ca="1">COUNTIF(INDIRECT("H"&amp;(ROW()+12*(($AN1647-1)*3+$AO1647)-ROW())/12+5):INDIRECT("S"&amp;(ROW()+12*(($AN1647-1)*3+$AO1647)-ROW())/12+5),AQ1647)</f>
        <v>0</v>
      </c>
      <c r="AS1647" s="17">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15">
        <f ca="1">COUNTIF(INDIRECT("U"&amp;(ROW()+12*(($AN1647-1)*3+$AO1647)-ROW())/12+5):INDIRECT("AF"&amp;(ROW()+12*(($AN1647-1)*3+$AO1647)-ROW())/12+5),AS1647)</f>
        <v>0</v>
      </c>
      <c r="AU1647" s="15">
        <f ca="1">IF(AND(AQ1647+AS1647&gt;0,AR1647+AT1647&gt;0),COUNTIF(AU$6:AU1646,"&gt;0")+1,0)</f>
        <v>0</v>
      </c>
    </row>
    <row r="1648" spans="40:47">
      <c r="AN1648" s="15">
        <v>46</v>
      </c>
      <c r="AO1648" s="15">
        <v>2</v>
      </c>
      <c r="AP1648" s="15">
        <v>11</v>
      </c>
      <c r="AQ1648" s="17">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15">
        <f ca="1">COUNTIF(INDIRECT("H"&amp;(ROW()+12*(($AN1648-1)*3+$AO1648)-ROW())/12+5):INDIRECT("S"&amp;(ROW()+12*(($AN1648-1)*3+$AO1648)-ROW())/12+5),AQ1648)</f>
        <v>0</v>
      </c>
      <c r="AS1648" s="17">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15">
        <f ca="1">COUNTIF(INDIRECT("U"&amp;(ROW()+12*(($AN1648-1)*3+$AO1648)-ROW())/12+5):INDIRECT("AF"&amp;(ROW()+12*(($AN1648-1)*3+$AO1648)-ROW())/12+5),AS1648)</f>
        <v>0</v>
      </c>
      <c r="AU1648" s="15">
        <f ca="1">IF(AND(AQ1648+AS1648&gt;0,AR1648+AT1648&gt;0),COUNTIF(AU$6:AU1647,"&gt;0")+1,0)</f>
        <v>0</v>
      </c>
    </row>
    <row r="1649" spans="40:47">
      <c r="AN1649" s="15">
        <v>46</v>
      </c>
      <c r="AO1649" s="15">
        <v>2</v>
      </c>
      <c r="AP1649" s="15">
        <v>12</v>
      </c>
      <c r="AQ1649" s="17">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15">
        <f ca="1">COUNTIF(INDIRECT("H"&amp;(ROW()+12*(($AN1649-1)*3+$AO1649)-ROW())/12+5):INDIRECT("S"&amp;(ROW()+12*(($AN1649-1)*3+$AO1649)-ROW())/12+5),AQ1649)</f>
        <v>0</v>
      </c>
      <c r="AS1649" s="17">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15">
        <f ca="1">COUNTIF(INDIRECT("U"&amp;(ROW()+12*(($AN1649-1)*3+$AO1649)-ROW())/12+5):INDIRECT("AF"&amp;(ROW()+12*(($AN1649-1)*3+$AO1649)-ROW())/12+5),AS1649)</f>
        <v>0</v>
      </c>
      <c r="AU1649" s="15">
        <f ca="1">IF(AND(AQ1649+AS1649&gt;0,AR1649+AT1649&gt;0),COUNTIF(AU$6:AU1648,"&gt;0")+1,0)</f>
        <v>0</v>
      </c>
    </row>
    <row r="1650" spans="40:47">
      <c r="AN1650" s="15">
        <v>46</v>
      </c>
      <c r="AO1650" s="15">
        <v>3</v>
      </c>
      <c r="AP1650" s="15">
        <v>1</v>
      </c>
      <c r="AQ1650" s="17">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15">
        <f ca="1">COUNTIF(INDIRECT("H"&amp;(ROW()+12*(($AN1650-1)*3+$AO1650)-ROW())/12+5):INDIRECT("S"&amp;(ROW()+12*(($AN1650-1)*3+$AO1650)-ROW())/12+5),AQ1650)</f>
        <v>0</v>
      </c>
      <c r="AS1650" s="17">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15">
        <f ca="1">COUNTIF(INDIRECT("U"&amp;(ROW()+12*(($AN1650-1)*3+$AO1650)-ROW())/12+5):INDIRECT("AF"&amp;(ROW()+12*(($AN1650-1)*3+$AO1650)-ROW())/12+5),AS1650)</f>
        <v>0</v>
      </c>
      <c r="AU1650" s="15">
        <f ca="1">IF(AND(AQ1650+AS1650&gt;0,AR1650+AT1650&gt;0),COUNTIF(AU$6:AU1649,"&gt;0")+1,0)</f>
        <v>0</v>
      </c>
    </row>
    <row r="1651" spans="40:47">
      <c r="AN1651" s="15">
        <v>46</v>
      </c>
      <c r="AO1651" s="15">
        <v>3</v>
      </c>
      <c r="AP1651" s="15">
        <v>2</v>
      </c>
      <c r="AQ1651" s="17">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15">
        <f ca="1">COUNTIF(INDIRECT("H"&amp;(ROW()+12*(($AN1651-1)*3+$AO1651)-ROW())/12+5):INDIRECT("S"&amp;(ROW()+12*(($AN1651-1)*3+$AO1651)-ROW())/12+5),AQ1651)</f>
        <v>0</v>
      </c>
      <c r="AS1651" s="17">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15">
        <f ca="1">COUNTIF(INDIRECT("U"&amp;(ROW()+12*(($AN1651-1)*3+$AO1651)-ROW())/12+5):INDIRECT("AF"&amp;(ROW()+12*(($AN1651-1)*3+$AO1651)-ROW())/12+5),AS1651)</f>
        <v>0</v>
      </c>
      <c r="AU1651" s="15">
        <f ca="1">IF(AND(AQ1651+AS1651&gt;0,AR1651+AT1651&gt;0),COUNTIF(AU$6:AU1650,"&gt;0")+1,0)</f>
        <v>0</v>
      </c>
    </row>
    <row r="1652" spans="40:47">
      <c r="AN1652" s="15">
        <v>46</v>
      </c>
      <c r="AO1652" s="15">
        <v>3</v>
      </c>
      <c r="AP1652" s="15">
        <v>3</v>
      </c>
      <c r="AQ1652" s="17">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15">
        <f ca="1">COUNTIF(INDIRECT("H"&amp;(ROW()+12*(($AN1652-1)*3+$AO1652)-ROW())/12+5):INDIRECT("S"&amp;(ROW()+12*(($AN1652-1)*3+$AO1652)-ROW())/12+5),AQ1652)</f>
        <v>0</v>
      </c>
      <c r="AS1652" s="17">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15">
        <f ca="1">COUNTIF(INDIRECT("U"&amp;(ROW()+12*(($AN1652-1)*3+$AO1652)-ROW())/12+5):INDIRECT("AF"&amp;(ROW()+12*(($AN1652-1)*3+$AO1652)-ROW())/12+5),AS1652)</f>
        <v>0</v>
      </c>
      <c r="AU1652" s="15">
        <f ca="1">IF(AND(AQ1652+AS1652&gt;0,AR1652+AT1652&gt;0),COUNTIF(AU$6:AU1651,"&gt;0")+1,0)</f>
        <v>0</v>
      </c>
    </row>
    <row r="1653" spans="40:47">
      <c r="AN1653" s="15">
        <v>46</v>
      </c>
      <c r="AO1653" s="15">
        <v>3</v>
      </c>
      <c r="AP1653" s="15">
        <v>4</v>
      </c>
      <c r="AQ1653" s="17">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15">
        <f ca="1">COUNTIF(INDIRECT("H"&amp;(ROW()+12*(($AN1653-1)*3+$AO1653)-ROW())/12+5):INDIRECT("S"&amp;(ROW()+12*(($AN1653-1)*3+$AO1653)-ROW())/12+5),AQ1653)</f>
        <v>0</v>
      </c>
      <c r="AS1653" s="17">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15">
        <f ca="1">COUNTIF(INDIRECT("U"&amp;(ROW()+12*(($AN1653-1)*3+$AO1653)-ROW())/12+5):INDIRECT("AF"&amp;(ROW()+12*(($AN1653-1)*3+$AO1653)-ROW())/12+5),AS1653)</f>
        <v>0</v>
      </c>
      <c r="AU1653" s="15">
        <f ca="1">IF(AND(AQ1653+AS1653&gt;0,AR1653+AT1653&gt;0),COUNTIF(AU$6:AU1652,"&gt;0")+1,0)</f>
        <v>0</v>
      </c>
    </row>
    <row r="1654" spans="40:47">
      <c r="AN1654" s="15">
        <v>46</v>
      </c>
      <c r="AO1654" s="15">
        <v>3</v>
      </c>
      <c r="AP1654" s="15">
        <v>5</v>
      </c>
      <c r="AQ1654" s="17">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15">
        <f ca="1">COUNTIF(INDIRECT("H"&amp;(ROW()+12*(($AN1654-1)*3+$AO1654)-ROW())/12+5):INDIRECT("S"&amp;(ROW()+12*(($AN1654-1)*3+$AO1654)-ROW())/12+5),AQ1654)</f>
        <v>0</v>
      </c>
      <c r="AS1654" s="17">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15">
        <f ca="1">COUNTIF(INDIRECT("U"&amp;(ROW()+12*(($AN1654-1)*3+$AO1654)-ROW())/12+5):INDIRECT("AF"&amp;(ROW()+12*(($AN1654-1)*3+$AO1654)-ROW())/12+5),AS1654)</f>
        <v>0</v>
      </c>
      <c r="AU1654" s="15">
        <f ca="1">IF(AND(AQ1654+AS1654&gt;0,AR1654+AT1654&gt;0),COUNTIF(AU$6:AU1653,"&gt;0")+1,0)</f>
        <v>0</v>
      </c>
    </row>
    <row r="1655" spans="40:47">
      <c r="AN1655" s="15">
        <v>46</v>
      </c>
      <c r="AO1655" s="15">
        <v>3</v>
      </c>
      <c r="AP1655" s="15">
        <v>6</v>
      </c>
      <c r="AQ1655" s="17">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15">
        <f ca="1">COUNTIF(INDIRECT("H"&amp;(ROW()+12*(($AN1655-1)*3+$AO1655)-ROW())/12+5):INDIRECT("S"&amp;(ROW()+12*(($AN1655-1)*3+$AO1655)-ROW())/12+5),AQ1655)</f>
        <v>0</v>
      </c>
      <c r="AS1655" s="17">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15">
        <f ca="1">COUNTIF(INDIRECT("U"&amp;(ROW()+12*(($AN1655-1)*3+$AO1655)-ROW())/12+5):INDIRECT("AF"&amp;(ROW()+12*(($AN1655-1)*3+$AO1655)-ROW())/12+5),AS1655)</f>
        <v>0</v>
      </c>
      <c r="AU1655" s="15">
        <f ca="1">IF(AND(AQ1655+AS1655&gt;0,AR1655+AT1655&gt;0),COUNTIF(AU$6:AU1654,"&gt;0")+1,0)</f>
        <v>0</v>
      </c>
    </row>
    <row r="1656" spans="40:47">
      <c r="AN1656" s="15">
        <v>46</v>
      </c>
      <c r="AO1656" s="15">
        <v>3</v>
      </c>
      <c r="AP1656" s="15">
        <v>7</v>
      </c>
      <c r="AQ1656" s="17">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15">
        <f ca="1">COUNTIF(INDIRECT("H"&amp;(ROW()+12*(($AN1656-1)*3+$AO1656)-ROW())/12+5):INDIRECT("S"&amp;(ROW()+12*(($AN1656-1)*3+$AO1656)-ROW())/12+5),AQ1656)</f>
        <v>0</v>
      </c>
      <c r="AS1656" s="17">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15">
        <f ca="1">COUNTIF(INDIRECT("U"&amp;(ROW()+12*(($AN1656-1)*3+$AO1656)-ROW())/12+5):INDIRECT("AF"&amp;(ROW()+12*(($AN1656-1)*3+$AO1656)-ROW())/12+5),AS1656)</f>
        <v>0</v>
      </c>
      <c r="AU1656" s="15">
        <f ca="1">IF(AND(AQ1656+AS1656&gt;0,AR1656+AT1656&gt;0),COUNTIF(AU$6:AU1655,"&gt;0")+1,0)</f>
        <v>0</v>
      </c>
    </row>
    <row r="1657" spans="40:47">
      <c r="AN1657" s="15">
        <v>46</v>
      </c>
      <c r="AO1657" s="15">
        <v>3</v>
      </c>
      <c r="AP1657" s="15">
        <v>8</v>
      </c>
      <c r="AQ1657" s="17">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15">
        <f ca="1">COUNTIF(INDIRECT("H"&amp;(ROW()+12*(($AN1657-1)*3+$AO1657)-ROW())/12+5):INDIRECT("S"&amp;(ROW()+12*(($AN1657-1)*3+$AO1657)-ROW())/12+5),AQ1657)</f>
        <v>0</v>
      </c>
      <c r="AS1657" s="17">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15">
        <f ca="1">COUNTIF(INDIRECT("U"&amp;(ROW()+12*(($AN1657-1)*3+$AO1657)-ROW())/12+5):INDIRECT("AF"&amp;(ROW()+12*(($AN1657-1)*3+$AO1657)-ROW())/12+5),AS1657)</f>
        <v>0</v>
      </c>
      <c r="AU1657" s="15">
        <f ca="1">IF(AND(AQ1657+AS1657&gt;0,AR1657+AT1657&gt;0),COUNTIF(AU$6:AU1656,"&gt;0")+1,0)</f>
        <v>0</v>
      </c>
    </row>
    <row r="1658" spans="40:47">
      <c r="AN1658" s="15">
        <v>46</v>
      </c>
      <c r="AO1658" s="15">
        <v>3</v>
      </c>
      <c r="AP1658" s="15">
        <v>9</v>
      </c>
      <c r="AQ1658" s="17">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15">
        <f ca="1">COUNTIF(INDIRECT("H"&amp;(ROW()+12*(($AN1658-1)*3+$AO1658)-ROW())/12+5):INDIRECT("S"&amp;(ROW()+12*(($AN1658-1)*3+$AO1658)-ROW())/12+5),AQ1658)</f>
        <v>0</v>
      </c>
      <c r="AS1658" s="17">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15">
        <f ca="1">COUNTIF(INDIRECT("U"&amp;(ROW()+12*(($AN1658-1)*3+$AO1658)-ROW())/12+5):INDIRECT("AF"&amp;(ROW()+12*(($AN1658-1)*3+$AO1658)-ROW())/12+5),AS1658)</f>
        <v>0</v>
      </c>
      <c r="AU1658" s="15">
        <f ca="1">IF(AND(AQ1658+AS1658&gt;0,AR1658+AT1658&gt;0),COUNTIF(AU$6:AU1657,"&gt;0")+1,0)</f>
        <v>0</v>
      </c>
    </row>
    <row r="1659" spans="40:47">
      <c r="AN1659" s="15">
        <v>46</v>
      </c>
      <c r="AO1659" s="15">
        <v>3</v>
      </c>
      <c r="AP1659" s="15">
        <v>10</v>
      </c>
      <c r="AQ1659" s="17">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15">
        <f ca="1">COUNTIF(INDIRECT("H"&amp;(ROW()+12*(($AN1659-1)*3+$AO1659)-ROW())/12+5):INDIRECT("S"&amp;(ROW()+12*(($AN1659-1)*3+$AO1659)-ROW())/12+5),AQ1659)</f>
        <v>0</v>
      </c>
      <c r="AS1659" s="17">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15">
        <f ca="1">COUNTIF(INDIRECT("U"&amp;(ROW()+12*(($AN1659-1)*3+$AO1659)-ROW())/12+5):INDIRECT("AF"&amp;(ROW()+12*(($AN1659-1)*3+$AO1659)-ROW())/12+5),AS1659)</f>
        <v>0</v>
      </c>
      <c r="AU1659" s="15">
        <f ca="1">IF(AND(AQ1659+AS1659&gt;0,AR1659+AT1659&gt;0),COUNTIF(AU$6:AU1658,"&gt;0")+1,0)</f>
        <v>0</v>
      </c>
    </row>
    <row r="1660" spans="40:47">
      <c r="AN1660" s="15">
        <v>46</v>
      </c>
      <c r="AO1660" s="15">
        <v>3</v>
      </c>
      <c r="AP1660" s="15">
        <v>11</v>
      </c>
      <c r="AQ1660" s="17">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15">
        <f ca="1">COUNTIF(INDIRECT("H"&amp;(ROW()+12*(($AN1660-1)*3+$AO1660)-ROW())/12+5):INDIRECT("S"&amp;(ROW()+12*(($AN1660-1)*3+$AO1660)-ROW())/12+5),AQ1660)</f>
        <v>0</v>
      </c>
      <c r="AS1660" s="17">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15">
        <f ca="1">COUNTIF(INDIRECT("U"&amp;(ROW()+12*(($AN1660-1)*3+$AO1660)-ROW())/12+5):INDIRECT("AF"&amp;(ROW()+12*(($AN1660-1)*3+$AO1660)-ROW())/12+5),AS1660)</f>
        <v>0</v>
      </c>
      <c r="AU1660" s="15">
        <f ca="1">IF(AND(AQ1660+AS1660&gt;0,AR1660+AT1660&gt;0),COUNTIF(AU$6:AU1659,"&gt;0")+1,0)</f>
        <v>0</v>
      </c>
    </row>
    <row r="1661" spans="40:47">
      <c r="AN1661" s="306">
        <v>46</v>
      </c>
      <c r="AO1661" s="306">
        <v>3</v>
      </c>
      <c r="AP1661" s="306">
        <v>12</v>
      </c>
      <c r="AQ1661" s="313">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306">
        <f ca="1">COUNTIF(INDIRECT("H"&amp;(ROW()+12*(($AN1661-1)*3+$AO1661)-ROW())/12+5):INDIRECT("S"&amp;(ROW()+12*(($AN1661-1)*3+$AO1661)-ROW())/12+5),AQ1661)</f>
        <v>0</v>
      </c>
      <c r="AS1661" s="313">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306">
        <f ca="1">COUNTIF(INDIRECT("U"&amp;(ROW()+12*(($AN1661-1)*3+$AO1661)-ROW())/12+5):INDIRECT("AF"&amp;(ROW()+12*(($AN1661-1)*3+$AO1661)-ROW())/12+5),AS1661)</f>
        <v>0</v>
      </c>
      <c r="AU1661" s="15">
        <f ca="1">IF(AND(AQ1661+AS1661&gt;0,AR1661+AT1661&gt;0),COUNTIF(AU$6:AU1660,"&gt;0")+1,0)</f>
        <v>0</v>
      </c>
    </row>
    <row r="1662" spans="40:47">
      <c r="AN1662" s="15">
        <v>47</v>
      </c>
      <c r="AO1662" s="15">
        <v>1</v>
      </c>
      <c r="AP1662" s="15">
        <v>1</v>
      </c>
      <c r="AQ1662" s="17">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15">
        <f ca="1">COUNTIF(INDIRECT("H"&amp;(ROW()+12*(($AN1662-1)*3+$AO1662)-ROW())/12+5):INDIRECT("S"&amp;(ROW()+12*(($AN1662-1)*3+$AO1662)-ROW())/12+5),AQ1662)</f>
        <v>0</v>
      </c>
      <c r="AS1662" s="17">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15">
        <f ca="1">COUNTIF(INDIRECT("U"&amp;(ROW()+12*(($AN1662-1)*3+$AO1662)-ROW())/12+5):INDIRECT("AF"&amp;(ROW()+12*(($AN1662-1)*3+$AO1662)-ROW())/12+5),AS1662)</f>
        <v>0</v>
      </c>
      <c r="AU1662" s="15">
        <f ca="1">IF(AND(AQ1662+AS1662&gt;0,AR1662+AT1662&gt;0),COUNTIF(AU$6:AU1661,"&gt;0")+1,0)</f>
        <v>0</v>
      </c>
    </row>
    <row r="1663" spans="40:47">
      <c r="AN1663" s="15">
        <v>47</v>
      </c>
      <c r="AO1663" s="15">
        <v>1</v>
      </c>
      <c r="AP1663" s="15">
        <v>2</v>
      </c>
      <c r="AQ1663" s="17">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15">
        <f ca="1">COUNTIF(INDIRECT("H"&amp;(ROW()+12*(($AN1663-1)*3+$AO1663)-ROW())/12+5):INDIRECT("S"&amp;(ROW()+12*(($AN1663-1)*3+$AO1663)-ROW())/12+5),AQ1663)</f>
        <v>0</v>
      </c>
      <c r="AS1663" s="17">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15">
        <f ca="1">COUNTIF(INDIRECT("U"&amp;(ROW()+12*(($AN1663-1)*3+$AO1663)-ROW())/12+5):INDIRECT("AF"&amp;(ROW()+12*(($AN1663-1)*3+$AO1663)-ROW())/12+5),AS1663)</f>
        <v>0</v>
      </c>
      <c r="AU1663" s="15">
        <f ca="1">IF(AND(AQ1663+AS1663&gt;0,AR1663+AT1663&gt;0),COUNTIF(AU$6:AU1662,"&gt;0")+1,0)</f>
        <v>0</v>
      </c>
    </row>
    <row r="1664" spans="40:47">
      <c r="AN1664" s="15">
        <v>47</v>
      </c>
      <c r="AO1664" s="15">
        <v>1</v>
      </c>
      <c r="AP1664" s="15">
        <v>3</v>
      </c>
      <c r="AQ1664" s="17">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15">
        <f ca="1">COUNTIF(INDIRECT("H"&amp;(ROW()+12*(($AN1664-1)*3+$AO1664)-ROW())/12+5):INDIRECT("S"&amp;(ROW()+12*(($AN1664-1)*3+$AO1664)-ROW())/12+5),AQ1664)</f>
        <v>0</v>
      </c>
      <c r="AS1664" s="17">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15">
        <f ca="1">COUNTIF(INDIRECT("U"&amp;(ROW()+12*(($AN1664-1)*3+$AO1664)-ROW())/12+5):INDIRECT("AF"&amp;(ROW()+12*(($AN1664-1)*3+$AO1664)-ROW())/12+5),AS1664)</f>
        <v>0</v>
      </c>
      <c r="AU1664" s="15">
        <f ca="1">IF(AND(AQ1664+AS1664&gt;0,AR1664+AT1664&gt;0),COUNTIF(AU$6:AU1663,"&gt;0")+1,0)</f>
        <v>0</v>
      </c>
    </row>
    <row r="1665" spans="40:47">
      <c r="AN1665" s="15">
        <v>47</v>
      </c>
      <c r="AO1665" s="15">
        <v>1</v>
      </c>
      <c r="AP1665" s="15">
        <v>4</v>
      </c>
      <c r="AQ1665" s="17">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15">
        <f ca="1">COUNTIF(INDIRECT("H"&amp;(ROW()+12*(($AN1665-1)*3+$AO1665)-ROW())/12+5):INDIRECT("S"&amp;(ROW()+12*(($AN1665-1)*3+$AO1665)-ROW())/12+5),AQ1665)</f>
        <v>0</v>
      </c>
      <c r="AS1665" s="17">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15">
        <f ca="1">COUNTIF(INDIRECT("U"&amp;(ROW()+12*(($AN1665-1)*3+$AO1665)-ROW())/12+5):INDIRECT("AF"&amp;(ROW()+12*(($AN1665-1)*3+$AO1665)-ROW())/12+5),AS1665)</f>
        <v>0</v>
      </c>
      <c r="AU1665" s="15">
        <f ca="1">IF(AND(AQ1665+AS1665&gt;0,AR1665+AT1665&gt;0),COUNTIF(AU$6:AU1664,"&gt;0")+1,0)</f>
        <v>0</v>
      </c>
    </row>
    <row r="1666" spans="40:47">
      <c r="AN1666" s="15">
        <v>47</v>
      </c>
      <c r="AO1666" s="15">
        <v>1</v>
      </c>
      <c r="AP1666" s="15">
        <v>5</v>
      </c>
      <c r="AQ1666" s="17">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15">
        <f ca="1">COUNTIF(INDIRECT("H"&amp;(ROW()+12*(($AN1666-1)*3+$AO1666)-ROW())/12+5):INDIRECT("S"&amp;(ROW()+12*(($AN1666-1)*3+$AO1666)-ROW())/12+5),AQ1666)</f>
        <v>0</v>
      </c>
      <c r="AS1666" s="17">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15">
        <f ca="1">COUNTIF(INDIRECT("U"&amp;(ROW()+12*(($AN1666-1)*3+$AO1666)-ROW())/12+5):INDIRECT("AF"&amp;(ROW()+12*(($AN1666-1)*3+$AO1666)-ROW())/12+5),AS1666)</f>
        <v>0</v>
      </c>
      <c r="AU1666" s="15">
        <f ca="1">IF(AND(AQ1666+AS1666&gt;0,AR1666+AT1666&gt;0),COUNTIF(AU$6:AU1665,"&gt;0")+1,0)</f>
        <v>0</v>
      </c>
    </row>
    <row r="1667" spans="40:47">
      <c r="AN1667" s="15">
        <v>47</v>
      </c>
      <c r="AO1667" s="15">
        <v>1</v>
      </c>
      <c r="AP1667" s="15">
        <v>6</v>
      </c>
      <c r="AQ1667" s="17">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15">
        <f ca="1">COUNTIF(INDIRECT("H"&amp;(ROW()+12*(($AN1667-1)*3+$AO1667)-ROW())/12+5):INDIRECT("S"&amp;(ROW()+12*(($AN1667-1)*3+$AO1667)-ROW())/12+5),AQ1667)</f>
        <v>0</v>
      </c>
      <c r="AS1667" s="17">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15">
        <f ca="1">COUNTIF(INDIRECT("U"&amp;(ROW()+12*(($AN1667-1)*3+$AO1667)-ROW())/12+5):INDIRECT("AF"&amp;(ROW()+12*(($AN1667-1)*3+$AO1667)-ROW())/12+5),AS1667)</f>
        <v>0</v>
      </c>
      <c r="AU1667" s="15">
        <f ca="1">IF(AND(AQ1667+AS1667&gt;0,AR1667+AT1667&gt;0),COUNTIF(AU$6:AU1666,"&gt;0")+1,0)</f>
        <v>0</v>
      </c>
    </row>
    <row r="1668" spans="40:47">
      <c r="AN1668" s="15">
        <v>47</v>
      </c>
      <c r="AO1668" s="15">
        <v>1</v>
      </c>
      <c r="AP1668" s="15">
        <v>7</v>
      </c>
      <c r="AQ1668" s="17">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15">
        <f ca="1">COUNTIF(INDIRECT("H"&amp;(ROW()+12*(($AN1668-1)*3+$AO1668)-ROW())/12+5):INDIRECT("S"&amp;(ROW()+12*(($AN1668-1)*3+$AO1668)-ROW())/12+5),AQ1668)</f>
        <v>0</v>
      </c>
      <c r="AS1668" s="17">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15">
        <f ca="1">COUNTIF(INDIRECT("U"&amp;(ROW()+12*(($AN1668-1)*3+$AO1668)-ROW())/12+5):INDIRECT("AF"&amp;(ROW()+12*(($AN1668-1)*3+$AO1668)-ROW())/12+5),AS1668)</f>
        <v>0</v>
      </c>
      <c r="AU1668" s="15">
        <f ca="1">IF(AND(AQ1668+AS1668&gt;0,AR1668+AT1668&gt;0),COUNTIF(AU$6:AU1667,"&gt;0")+1,0)</f>
        <v>0</v>
      </c>
    </row>
    <row r="1669" spans="40:47">
      <c r="AN1669" s="15">
        <v>47</v>
      </c>
      <c r="AO1669" s="15">
        <v>1</v>
      </c>
      <c r="AP1669" s="15">
        <v>8</v>
      </c>
      <c r="AQ1669" s="17">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15">
        <f ca="1">COUNTIF(INDIRECT("H"&amp;(ROW()+12*(($AN1669-1)*3+$AO1669)-ROW())/12+5):INDIRECT("S"&amp;(ROW()+12*(($AN1669-1)*3+$AO1669)-ROW())/12+5),AQ1669)</f>
        <v>0</v>
      </c>
      <c r="AS1669" s="17">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15">
        <f ca="1">COUNTIF(INDIRECT("U"&amp;(ROW()+12*(($AN1669-1)*3+$AO1669)-ROW())/12+5):INDIRECT("AF"&amp;(ROW()+12*(($AN1669-1)*3+$AO1669)-ROW())/12+5),AS1669)</f>
        <v>0</v>
      </c>
      <c r="AU1669" s="15">
        <f ca="1">IF(AND(AQ1669+AS1669&gt;0,AR1669+AT1669&gt;0),COUNTIF(AU$6:AU1668,"&gt;0")+1,0)</f>
        <v>0</v>
      </c>
    </row>
    <row r="1670" spans="40:47">
      <c r="AN1670" s="15">
        <v>47</v>
      </c>
      <c r="AO1670" s="15">
        <v>1</v>
      </c>
      <c r="AP1670" s="15">
        <v>9</v>
      </c>
      <c r="AQ1670" s="17">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15">
        <f ca="1">COUNTIF(INDIRECT("H"&amp;(ROW()+12*(($AN1670-1)*3+$AO1670)-ROW())/12+5):INDIRECT("S"&amp;(ROW()+12*(($AN1670-1)*3+$AO1670)-ROW())/12+5),AQ1670)</f>
        <v>0</v>
      </c>
      <c r="AS1670" s="17">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15">
        <f ca="1">COUNTIF(INDIRECT("U"&amp;(ROW()+12*(($AN1670-1)*3+$AO1670)-ROW())/12+5):INDIRECT("AF"&amp;(ROW()+12*(($AN1670-1)*3+$AO1670)-ROW())/12+5),AS1670)</f>
        <v>0</v>
      </c>
      <c r="AU1670" s="15">
        <f ca="1">IF(AND(AQ1670+AS1670&gt;0,AR1670+AT1670&gt;0),COUNTIF(AU$6:AU1669,"&gt;0")+1,0)</f>
        <v>0</v>
      </c>
    </row>
    <row r="1671" spans="40:47">
      <c r="AN1671" s="15">
        <v>47</v>
      </c>
      <c r="AO1671" s="15">
        <v>1</v>
      </c>
      <c r="AP1671" s="15">
        <v>10</v>
      </c>
      <c r="AQ1671" s="17">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15">
        <f ca="1">COUNTIF(INDIRECT("H"&amp;(ROW()+12*(($AN1671-1)*3+$AO1671)-ROW())/12+5):INDIRECT("S"&amp;(ROW()+12*(($AN1671-1)*3+$AO1671)-ROW())/12+5),AQ1671)</f>
        <v>0</v>
      </c>
      <c r="AS1671" s="17">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15">
        <f ca="1">COUNTIF(INDIRECT("U"&amp;(ROW()+12*(($AN1671-1)*3+$AO1671)-ROW())/12+5):INDIRECT("AF"&amp;(ROW()+12*(($AN1671-1)*3+$AO1671)-ROW())/12+5),AS1671)</f>
        <v>0</v>
      </c>
      <c r="AU1671" s="15">
        <f ca="1">IF(AND(AQ1671+AS1671&gt;0,AR1671+AT1671&gt;0),COUNTIF(AU$6:AU1670,"&gt;0")+1,0)</f>
        <v>0</v>
      </c>
    </row>
    <row r="1672" spans="40:47">
      <c r="AN1672" s="15">
        <v>47</v>
      </c>
      <c r="AO1672" s="15">
        <v>1</v>
      </c>
      <c r="AP1672" s="15">
        <v>11</v>
      </c>
      <c r="AQ1672" s="17">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15">
        <f ca="1">COUNTIF(INDIRECT("H"&amp;(ROW()+12*(($AN1672-1)*3+$AO1672)-ROW())/12+5):INDIRECT("S"&amp;(ROW()+12*(($AN1672-1)*3+$AO1672)-ROW())/12+5),AQ1672)</f>
        <v>0</v>
      </c>
      <c r="AS1672" s="17">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15">
        <f ca="1">COUNTIF(INDIRECT("U"&amp;(ROW()+12*(($AN1672-1)*3+$AO1672)-ROW())/12+5):INDIRECT("AF"&amp;(ROW()+12*(($AN1672-1)*3+$AO1672)-ROW())/12+5),AS1672)</f>
        <v>0</v>
      </c>
      <c r="AU1672" s="15">
        <f ca="1">IF(AND(AQ1672+AS1672&gt;0,AR1672+AT1672&gt;0),COUNTIF(AU$6:AU1671,"&gt;0")+1,0)</f>
        <v>0</v>
      </c>
    </row>
    <row r="1673" spans="40:47">
      <c r="AN1673" s="15">
        <v>47</v>
      </c>
      <c r="AO1673" s="15">
        <v>1</v>
      </c>
      <c r="AP1673" s="15">
        <v>12</v>
      </c>
      <c r="AQ1673" s="17">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15">
        <f ca="1">COUNTIF(INDIRECT("H"&amp;(ROW()+12*(($AN1673-1)*3+$AO1673)-ROW())/12+5):INDIRECT("S"&amp;(ROW()+12*(($AN1673-1)*3+$AO1673)-ROW())/12+5),AQ1673)</f>
        <v>0</v>
      </c>
      <c r="AS1673" s="17">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15">
        <f ca="1">COUNTIF(INDIRECT("U"&amp;(ROW()+12*(($AN1673-1)*3+$AO1673)-ROW())/12+5):INDIRECT("AF"&amp;(ROW()+12*(($AN1673-1)*3+$AO1673)-ROW())/12+5),AS1673)</f>
        <v>0</v>
      </c>
      <c r="AU1673" s="15">
        <f ca="1">IF(AND(AQ1673+AS1673&gt;0,AR1673+AT1673&gt;0),COUNTIF(AU$6:AU1672,"&gt;0")+1,0)</f>
        <v>0</v>
      </c>
    </row>
    <row r="1674" spans="40:47">
      <c r="AN1674" s="15">
        <v>47</v>
      </c>
      <c r="AO1674" s="15">
        <v>2</v>
      </c>
      <c r="AP1674" s="15">
        <v>1</v>
      </c>
      <c r="AQ1674" s="17">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15">
        <f ca="1">COUNTIF(INDIRECT("H"&amp;(ROW()+12*(($AN1674-1)*3+$AO1674)-ROW())/12+5):INDIRECT("S"&amp;(ROW()+12*(($AN1674-1)*3+$AO1674)-ROW())/12+5),AQ1674)</f>
        <v>0</v>
      </c>
      <c r="AS1674" s="17">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15">
        <f ca="1">COUNTIF(INDIRECT("U"&amp;(ROW()+12*(($AN1674-1)*3+$AO1674)-ROW())/12+5):INDIRECT("AF"&amp;(ROW()+12*(($AN1674-1)*3+$AO1674)-ROW())/12+5),AS1674)</f>
        <v>0</v>
      </c>
      <c r="AU1674" s="15">
        <f ca="1">IF(AND(AQ1674+AS1674&gt;0,AR1674+AT1674&gt;0),COUNTIF(AU$6:AU1673,"&gt;0")+1,0)</f>
        <v>0</v>
      </c>
    </row>
    <row r="1675" spans="40:47">
      <c r="AN1675" s="15">
        <v>47</v>
      </c>
      <c r="AO1675" s="15">
        <v>2</v>
      </c>
      <c r="AP1675" s="15">
        <v>2</v>
      </c>
      <c r="AQ1675" s="17">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15">
        <f ca="1">COUNTIF(INDIRECT("H"&amp;(ROW()+12*(($AN1675-1)*3+$AO1675)-ROW())/12+5):INDIRECT("S"&amp;(ROW()+12*(($AN1675-1)*3+$AO1675)-ROW())/12+5),AQ1675)</f>
        <v>0</v>
      </c>
      <c r="AS1675" s="17">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15">
        <f ca="1">COUNTIF(INDIRECT("U"&amp;(ROW()+12*(($AN1675-1)*3+$AO1675)-ROW())/12+5):INDIRECT("AF"&amp;(ROW()+12*(($AN1675-1)*3+$AO1675)-ROW())/12+5),AS1675)</f>
        <v>0</v>
      </c>
      <c r="AU1675" s="15">
        <f ca="1">IF(AND(AQ1675+AS1675&gt;0,AR1675+AT1675&gt;0),COUNTIF(AU$6:AU1674,"&gt;0")+1,0)</f>
        <v>0</v>
      </c>
    </row>
    <row r="1676" spans="40:47">
      <c r="AN1676" s="15">
        <v>47</v>
      </c>
      <c r="AO1676" s="15">
        <v>2</v>
      </c>
      <c r="AP1676" s="15">
        <v>3</v>
      </c>
      <c r="AQ1676" s="17">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15">
        <f ca="1">COUNTIF(INDIRECT("H"&amp;(ROW()+12*(($AN1676-1)*3+$AO1676)-ROW())/12+5):INDIRECT("S"&amp;(ROW()+12*(($AN1676-1)*3+$AO1676)-ROW())/12+5),AQ1676)</f>
        <v>0</v>
      </c>
      <c r="AS1676" s="17">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15">
        <f ca="1">COUNTIF(INDIRECT("U"&amp;(ROW()+12*(($AN1676-1)*3+$AO1676)-ROW())/12+5):INDIRECT("AF"&amp;(ROW()+12*(($AN1676-1)*3+$AO1676)-ROW())/12+5),AS1676)</f>
        <v>0</v>
      </c>
      <c r="AU1676" s="15">
        <f ca="1">IF(AND(AQ1676+AS1676&gt;0,AR1676+AT1676&gt;0),COUNTIF(AU$6:AU1675,"&gt;0")+1,0)</f>
        <v>0</v>
      </c>
    </row>
    <row r="1677" spans="40:47">
      <c r="AN1677" s="15">
        <v>47</v>
      </c>
      <c r="AO1677" s="15">
        <v>2</v>
      </c>
      <c r="AP1677" s="15">
        <v>4</v>
      </c>
      <c r="AQ1677" s="17">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15">
        <f ca="1">COUNTIF(INDIRECT("H"&amp;(ROW()+12*(($AN1677-1)*3+$AO1677)-ROW())/12+5):INDIRECT("S"&amp;(ROW()+12*(($AN1677-1)*3+$AO1677)-ROW())/12+5),AQ1677)</f>
        <v>0</v>
      </c>
      <c r="AS1677" s="17">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15">
        <f ca="1">COUNTIF(INDIRECT("U"&amp;(ROW()+12*(($AN1677-1)*3+$AO1677)-ROW())/12+5):INDIRECT("AF"&amp;(ROW()+12*(($AN1677-1)*3+$AO1677)-ROW())/12+5),AS1677)</f>
        <v>0</v>
      </c>
      <c r="AU1677" s="15">
        <f ca="1">IF(AND(AQ1677+AS1677&gt;0,AR1677+AT1677&gt;0),COUNTIF(AU$6:AU1676,"&gt;0")+1,0)</f>
        <v>0</v>
      </c>
    </row>
    <row r="1678" spans="40:47">
      <c r="AN1678" s="15">
        <v>47</v>
      </c>
      <c r="AO1678" s="15">
        <v>2</v>
      </c>
      <c r="AP1678" s="15">
        <v>5</v>
      </c>
      <c r="AQ1678" s="17">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15">
        <f ca="1">COUNTIF(INDIRECT("H"&amp;(ROW()+12*(($AN1678-1)*3+$AO1678)-ROW())/12+5):INDIRECT("S"&amp;(ROW()+12*(($AN1678-1)*3+$AO1678)-ROW())/12+5),AQ1678)</f>
        <v>0</v>
      </c>
      <c r="AS1678" s="17">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15">
        <f ca="1">COUNTIF(INDIRECT("U"&amp;(ROW()+12*(($AN1678-1)*3+$AO1678)-ROW())/12+5):INDIRECT("AF"&amp;(ROW()+12*(($AN1678-1)*3+$AO1678)-ROW())/12+5),AS1678)</f>
        <v>0</v>
      </c>
      <c r="AU1678" s="15">
        <f ca="1">IF(AND(AQ1678+AS1678&gt;0,AR1678+AT1678&gt;0),COUNTIF(AU$6:AU1677,"&gt;0")+1,0)</f>
        <v>0</v>
      </c>
    </row>
    <row r="1679" spans="40:47">
      <c r="AN1679" s="15">
        <v>47</v>
      </c>
      <c r="AO1679" s="15">
        <v>2</v>
      </c>
      <c r="AP1679" s="15">
        <v>6</v>
      </c>
      <c r="AQ1679" s="17">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15">
        <f ca="1">COUNTIF(INDIRECT("H"&amp;(ROW()+12*(($AN1679-1)*3+$AO1679)-ROW())/12+5):INDIRECT("S"&amp;(ROW()+12*(($AN1679-1)*3+$AO1679)-ROW())/12+5),AQ1679)</f>
        <v>0</v>
      </c>
      <c r="AS1679" s="17">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15">
        <f ca="1">COUNTIF(INDIRECT("U"&amp;(ROW()+12*(($AN1679-1)*3+$AO1679)-ROW())/12+5):INDIRECT("AF"&amp;(ROW()+12*(($AN1679-1)*3+$AO1679)-ROW())/12+5),AS1679)</f>
        <v>0</v>
      </c>
      <c r="AU1679" s="15">
        <f ca="1">IF(AND(AQ1679+AS1679&gt;0,AR1679+AT1679&gt;0),COUNTIF(AU$6:AU1678,"&gt;0")+1,0)</f>
        <v>0</v>
      </c>
    </row>
    <row r="1680" spans="40:47">
      <c r="AN1680" s="15">
        <v>47</v>
      </c>
      <c r="AO1680" s="15">
        <v>2</v>
      </c>
      <c r="AP1680" s="15">
        <v>7</v>
      </c>
      <c r="AQ1680" s="17">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15">
        <f ca="1">COUNTIF(INDIRECT("H"&amp;(ROW()+12*(($AN1680-1)*3+$AO1680)-ROW())/12+5):INDIRECT("S"&amp;(ROW()+12*(($AN1680-1)*3+$AO1680)-ROW())/12+5),AQ1680)</f>
        <v>0</v>
      </c>
      <c r="AS1680" s="17">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15">
        <f ca="1">COUNTIF(INDIRECT("U"&amp;(ROW()+12*(($AN1680-1)*3+$AO1680)-ROW())/12+5):INDIRECT("AF"&amp;(ROW()+12*(($AN1680-1)*3+$AO1680)-ROW())/12+5),AS1680)</f>
        <v>0</v>
      </c>
      <c r="AU1680" s="15">
        <f ca="1">IF(AND(AQ1680+AS1680&gt;0,AR1680+AT1680&gt;0),COUNTIF(AU$6:AU1679,"&gt;0")+1,0)</f>
        <v>0</v>
      </c>
    </row>
    <row r="1681" spans="40:47">
      <c r="AN1681" s="15">
        <v>47</v>
      </c>
      <c r="AO1681" s="15">
        <v>2</v>
      </c>
      <c r="AP1681" s="15">
        <v>8</v>
      </c>
      <c r="AQ1681" s="17">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15">
        <f ca="1">COUNTIF(INDIRECT("H"&amp;(ROW()+12*(($AN1681-1)*3+$AO1681)-ROW())/12+5):INDIRECT("S"&amp;(ROW()+12*(($AN1681-1)*3+$AO1681)-ROW())/12+5),AQ1681)</f>
        <v>0</v>
      </c>
      <c r="AS1681" s="17">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15">
        <f ca="1">COUNTIF(INDIRECT("U"&amp;(ROW()+12*(($AN1681-1)*3+$AO1681)-ROW())/12+5):INDIRECT("AF"&amp;(ROW()+12*(($AN1681-1)*3+$AO1681)-ROW())/12+5),AS1681)</f>
        <v>0</v>
      </c>
      <c r="AU1681" s="15">
        <f ca="1">IF(AND(AQ1681+AS1681&gt;0,AR1681+AT1681&gt;0),COUNTIF(AU$6:AU1680,"&gt;0")+1,0)</f>
        <v>0</v>
      </c>
    </row>
    <row r="1682" spans="40:47">
      <c r="AN1682" s="15">
        <v>47</v>
      </c>
      <c r="AO1682" s="15">
        <v>2</v>
      </c>
      <c r="AP1682" s="15">
        <v>9</v>
      </c>
      <c r="AQ1682" s="17">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15">
        <f ca="1">COUNTIF(INDIRECT("H"&amp;(ROW()+12*(($AN1682-1)*3+$AO1682)-ROW())/12+5):INDIRECT("S"&amp;(ROW()+12*(($AN1682-1)*3+$AO1682)-ROW())/12+5),AQ1682)</f>
        <v>0</v>
      </c>
      <c r="AS1682" s="17">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15">
        <f ca="1">COUNTIF(INDIRECT("U"&amp;(ROW()+12*(($AN1682-1)*3+$AO1682)-ROW())/12+5):INDIRECT("AF"&amp;(ROW()+12*(($AN1682-1)*3+$AO1682)-ROW())/12+5),AS1682)</f>
        <v>0</v>
      </c>
      <c r="AU1682" s="15">
        <f ca="1">IF(AND(AQ1682+AS1682&gt;0,AR1682+AT1682&gt;0),COUNTIF(AU$6:AU1681,"&gt;0")+1,0)</f>
        <v>0</v>
      </c>
    </row>
    <row r="1683" spans="40:47">
      <c r="AN1683" s="15">
        <v>47</v>
      </c>
      <c r="AO1683" s="15">
        <v>2</v>
      </c>
      <c r="AP1683" s="15">
        <v>10</v>
      </c>
      <c r="AQ1683" s="17">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15">
        <f ca="1">COUNTIF(INDIRECT("H"&amp;(ROW()+12*(($AN1683-1)*3+$AO1683)-ROW())/12+5):INDIRECT("S"&amp;(ROW()+12*(($AN1683-1)*3+$AO1683)-ROW())/12+5),AQ1683)</f>
        <v>0</v>
      </c>
      <c r="AS1683" s="17">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15">
        <f ca="1">COUNTIF(INDIRECT("U"&amp;(ROW()+12*(($AN1683-1)*3+$AO1683)-ROW())/12+5):INDIRECT("AF"&amp;(ROW()+12*(($AN1683-1)*3+$AO1683)-ROW())/12+5),AS1683)</f>
        <v>0</v>
      </c>
      <c r="AU1683" s="15">
        <f ca="1">IF(AND(AQ1683+AS1683&gt;0,AR1683+AT1683&gt;0),COUNTIF(AU$6:AU1682,"&gt;0")+1,0)</f>
        <v>0</v>
      </c>
    </row>
    <row r="1684" spans="40:47">
      <c r="AN1684" s="15">
        <v>47</v>
      </c>
      <c r="AO1684" s="15">
        <v>2</v>
      </c>
      <c r="AP1684" s="15">
        <v>11</v>
      </c>
      <c r="AQ1684" s="17">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15">
        <f ca="1">COUNTIF(INDIRECT("H"&amp;(ROW()+12*(($AN1684-1)*3+$AO1684)-ROW())/12+5):INDIRECT("S"&amp;(ROW()+12*(($AN1684-1)*3+$AO1684)-ROW())/12+5),AQ1684)</f>
        <v>0</v>
      </c>
      <c r="AS1684" s="17">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15">
        <f ca="1">COUNTIF(INDIRECT("U"&amp;(ROW()+12*(($AN1684-1)*3+$AO1684)-ROW())/12+5):INDIRECT("AF"&amp;(ROW()+12*(($AN1684-1)*3+$AO1684)-ROW())/12+5),AS1684)</f>
        <v>0</v>
      </c>
      <c r="AU1684" s="15">
        <f ca="1">IF(AND(AQ1684+AS1684&gt;0,AR1684+AT1684&gt;0),COUNTIF(AU$6:AU1683,"&gt;0")+1,0)</f>
        <v>0</v>
      </c>
    </row>
    <row r="1685" spans="40:47">
      <c r="AN1685" s="15">
        <v>47</v>
      </c>
      <c r="AO1685" s="15">
        <v>2</v>
      </c>
      <c r="AP1685" s="15">
        <v>12</v>
      </c>
      <c r="AQ1685" s="17">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15">
        <f ca="1">COUNTIF(INDIRECT("H"&amp;(ROW()+12*(($AN1685-1)*3+$AO1685)-ROW())/12+5):INDIRECT("S"&amp;(ROW()+12*(($AN1685-1)*3+$AO1685)-ROW())/12+5),AQ1685)</f>
        <v>0</v>
      </c>
      <c r="AS1685" s="17">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15">
        <f ca="1">COUNTIF(INDIRECT("U"&amp;(ROW()+12*(($AN1685-1)*3+$AO1685)-ROW())/12+5):INDIRECT("AF"&amp;(ROW()+12*(($AN1685-1)*3+$AO1685)-ROW())/12+5),AS1685)</f>
        <v>0</v>
      </c>
      <c r="AU1685" s="15">
        <f ca="1">IF(AND(AQ1685+AS1685&gt;0,AR1685+AT1685&gt;0),COUNTIF(AU$6:AU1684,"&gt;0")+1,0)</f>
        <v>0</v>
      </c>
    </row>
    <row r="1686" spans="40:47">
      <c r="AN1686" s="15">
        <v>47</v>
      </c>
      <c r="AO1686" s="15">
        <v>3</v>
      </c>
      <c r="AP1686" s="15">
        <v>1</v>
      </c>
      <c r="AQ1686" s="17">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15">
        <f ca="1">COUNTIF(INDIRECT("H"&amp;(ROW()+12*(($AN1686-1)*3+$AO1686)-ROW())/12+5):INDIRECT("S"&amp;(ROW()+12*(($AN1686-1)*3+$AO1686)-ROW())/12+5),AQ1686)</f>
        <v>0</v>
      </c>
      <c r="AS1686" s="17">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15">
        <f ca="1">COUNTIF(INDIRECT("U"&amp;(ROW()+12*(($AN1686-1)*3+$AO1686)-ROW())/12+5):INDIRECT("AF"&amp;(ROW()+12*(($AN1686-1)*3+$AO1686)-ROW())/12+5),AS1686)</f>
        <v>0</v>
      </c>
      <c r="AU1686" s="15">
        <f ca="1">IF(AND(AQ1686+AS1686&gt;0,AR1686+AT1686&gt;0),COUNTIF(AU$6:AU1685,"&gt;0")+1,0)</f>
        <v>0</v>
      </c>
    </row>
    <row r="1687" spans="40:47">
      <c r="AN1687" s="15">
        <v>47</v>
      </c>
      <c r="AO1687" s="15">
        <v>3</v>
      </c>
      <c r="AP1687" s="15">
        <v>2</v>
      </c>
      <c r="AQ1687" s="17">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15">
        <f ca="1">COUNTIF(INDIRECT("H"&amp;(ROW()+12*(($AN1687-1)*3+$AO1687)-ROW())/12+5):INDIRECT("S"&amp;(ROW()+12*(($AN1687-1)*3+$AO1687)-ROW())/12+5),AQ1687)</f>
        <v>0</v>
      </c>
      <c r="AS1687" s="17">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15">
        <f ca="1">COUNTIF(INDIRECT("U"&amp;(ROW()+12*(($AN1687-1)*3+$AO1687)-ROW())/12+5):INDIRECT("AF"&amp;(ROW()+12*(($AN1687-1)*3+$AO1687)-ROW())/12+5),AS1687)</f>
        <v>0</v>
      </c>
      <c r="AU1687" s="15">
        <f ca="1">IF(AND(AQ1687+AS1687&gt;0,AR1687+AT1687&gt;0),COUNTIF(AU$6:AU1686,"&gt;0")+1,0)</f>
        <v>0</v>
      </c>
    </row>
    <row r="1688" spans="40:47">
      <c r="AN1688" s="15">
        <v>47</v>
      </c>
      <c r="AO1688" s="15">
        <v>3</v>
      </c>
      <c r="AP1688" s="15">
        <v>3</v>
      </c>
      <c r="AQ1688" s="17">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15">
        <f ca="1">COUNTIF(INDIRECT("H"&amp;(ROW()+12*(($AN1688-1)*3+$AO1688)-ROW())/12+5):INDIRECT("S"&amp;(ROW()+12*(($AN1688-1)*3+$AO1688)-ROW())/12+5),AQ1688)</f>
        <v>0</v>
      </c>
      <c r="AS1688" s="17">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15">
        <f ca="1">COUNTIF(INDIRECT("U"&amp;(ROW()+12*(($AN1688-1)*3+$AO1688)-ROW())/12+5):INDIRECT("AF"&amp;(ROW()+12*(($AN1688-1)*3+$AO1688)-ROW())/12+5),AS1688)</f>
        <v>0</v>
      </c>
      <c r="AU1688" s="15">
        <f ca="1">IF(AND(AQ1688+AS1688&gt;0,AR1688+AT1688&gt;0),COUNTIF(AU$6:AU1687,"&gt;0")+1,0)</f>
        <v>0</v>
      </c>
    </row>
    <row r="1689" spans="40:47">
      <c r="AN1689" s="15">
        <v>47</v>
      </c>
      <c r="AO1689" s="15">
        <v>3</v>
      </c>
      <c r="AP1689" s="15">
        <v>4</v>
      </c>
      <c r="AQ1689" s="17">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15">
        <f ca="1">COUNTIF(INDIRECT("H"&amp;(ROW()+12*(($AN1689-1)*3+$AO1689)-ROW())/12+5):INDIRECT("S"&amp;(ROW()+12*(($AN1689-1)*3+$AO1689)-ROW())/12+5),AQ1689)</f>
        <v>0</v>
      </c>
      <c r="AS1689" s="17">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15">
        <f ca="1">COUNTIF(INDIRECT("U"&amp;(ROW()+12*(($AN1689-1)*3+$AO1689)-ROW())/12+5):INDIRECT("AF"&amp;(ROW()+12*(($AN1689-1)*3+$AO1689)-ROW())/12+5),AS1689)</f>
        <v>0</v>
      </c>
      <c r="AU1689" s="15">
        <f ca="1">IF(AND(AQ1689+AS1689&gt;0,AR1689+AT1689&gt;0),COUNTIF(AU$6:AU1688,"&gt;0")+1,0)</f>
        <v>0</v>
      </c>
    </row>
    <row r="1690" spans="40:47">
      <c r="AN1690" s="15">
        <v>47</v>
      </c>
      <c r="AO1690" s="15">
        <v>3</v>
      </c>
      <c r="AP1690" s="15">
        <v>5</v>
      </c>
      <c r="AQ1690" s="17">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15">
        <f ca="1">COUNTIF(INDIRECT("H"&amp;(ROW()+12*(($AN1690-1)*3+$AO1690)-ROW())/12+5):INDIRECT("S"&amp;(ROW()+12*(($AN1690-1)*3+$AO1690)-ROW())/12+5),AQ1690)</f>
        <v>0</v>
      </c>
      <c r="AS1690" s="17">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15">
        <f ca="1">COUNTIF(INDIRECT("U"&amp;(ROW()+12*(($AN1690-1)*3+$AO1690)-ROW())/12+5):INDIRECT("AF"&amp;(ROW()+12*(($AN1690-1)*3+$AO1690)-ROW())/12+5),AS1690)</f>
        <v>0</v>
      </c>
      <c r="AU1690" s="15">
        <f ca="1">IF(AND(AQ1690+AS1690&gt;0,AR1690+AT1690&gt;0),COUNTIF(AU$6:AU1689,"&gt;0")+1,0)</f>
        <v>0</v>
      </c>
    </row>
    <row r="1691" spans="40:47">
      <c r="AN1691" s="15">
        <v>47</v>
      </c>
      <c r="AO1691" s="15">
        <v>3</v>
      </c>
      <c r="AP1691" s="15">
        <v>6</v>
      </c>
      <c r="AQ1691" s="17">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15">
        <f ca="1">COUNTIF(INDIRECT("H"&amp;(ROW()+12*(($AN1691-1)*3+$AO1691)-ROW())/12+5):INDIRECT("S"&amp;(ROW()+12*(($AN1691-1)*3+$AO1691)-ROW())/12+5),AQ1691)</f>
        <v>0</v>
      </c>
      <c r="AS1691" s="17">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15">
        <f ca="1">COUNTIF(INDIRECT("U"&amp;(ROW()+12*(($AN1691-1)*3+$AO1691)-ROW())/12+5):INDIRECT("AF"&amp;(ROW()+12*(($AN1691-1)*3+$AO1691)-ROW())/12+5),AS1691)</f>
        <v>0</v>
      </c>
      <c r="AU1691" s="15">
        <f ca="1">IF(AND(AQ1691+AS1691&gt;0,AR1691+AT1691&gt;0),COUNTIF(AU$6:AU1690,"&gt;0")+1,0)</f>
        <v>0</v>
      </c>
    </row>
    <row r="1692" spans="40:47">
      <c r="AN1692" s="15">
        <v>47</v>
      </c>
      <c r="AO1692" s="15">
        <v>3</v>
      </c>
      <c r="AP1692" s="15">
        <v>7</v>
      </c>
      <c r="AQ1692" s="17">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15">
        <f ca="1">COUNTIF(INDIRECT("H"&amp;(ROW()+12*(($AN1692-1)*3+$AO1692)-ROW())/12+5):INDIRECT("S"&amp;(ROW()+12*(($AN1692-1)*3+$AO1692)-ROW())/12+5),AQ1692)</f>
        <v>0</v>
      </c>
      <c r="AS1692" s="17">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15">
        <f ca="1">COUNTIF(INDIRECT("U"&amp;(ROW()+12*(($AN1692-1)*3+$AO1692)-ROW())/12+5):INDIRECT("AF"&amp;(ROW()+12*(($AN1692-1)*3+$AO1692)-ROW())/12+5),AS1692)</f>
        <v>0</v>
      </c>
      <c r="AU1692" s="15">
        <f ca="1">IF(AND(AQ1692+AS1692&gt;0,AR1692+AT1692&gt;0),COUNTIF(AU$6:AU1691,"&gt;0")+1,0)</f>
        <v>0</v>
      </c>
    </row>
    <row r="1693" spans="40:47">
      <c r="AN1693" s="15">
        <v>47</v>
      </c>
      <c r="AO1693" s="15">
        <v>3</v>
      </c>
      <c r="AP1693" s="15">
        <v>8</v>
      </c>
      <c r="AQ1693" s="17">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15">
        <f ca="1">COUNTIF(INDIRECT("H"&amp;(ROW()+12*(($AN1693-1)*3+$AO1693)-ROW())/12+5):INDIRECT("S"&amp;(ROW()+12*(($AN1693-1)*3+$AO1693)-ROW())/12+5),AQ1693)</f>
        <v>0</v>
      </c>
      <c r="AS1693" s="17">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15">
        <f ca="1">COUNTIF(INDIRECT("U"&amp;(ROW()+12*(($AN1693-1)*3+$AO1693)-ROW())/12+5):INDIRECT("AF"&amp;(ROW()+12*(($AN1693-1)*3+$AO1693)-ROW())/12+5),AS1693)</f>
        <v>0</v>
      </c>
      <c r="AU1693" s="15">
        <f ca="1">IF(AND(AQ1693+AS1693&gt;0,AR1693+AT1693&gt;0),COUNTIF(AU$6:AU1692,"&gt;0")+1,0)</f>
        <v>0</v>
      </c>
    </row>
    <row r="1694" spans="40:47">
      <c r="AN1694" s="15">
        <v>47</v>
      </c>
      <c r="AO1694" s="15">
        <v>3</v>
      </c>
      <c r="AP1694" s="15">
        <v>9</v>
      </c>
      <c r="AQ1694" s="17">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15">
        <f ca="1">COUNTIF(INDIRECT("H"&amp;(ROW()+12*(($AN1694-1)*3+$AO1694)-ROW())/12+5):INDIRECT("S"&amp;(ROW()+12*(($AN1694-1)*3+$AO1694)-ROW())/12+5),AQ1694)</f>
        <v>0</v>
      </c>
      <c r="AS1694" s="17">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15">
        <f ca="1">COUNTIF(INDIRECT("U"&amp;(ROW()+12*(($AN1694-1)*3+$AO1694)-ROW())/12+5):INDIRECT("AF"&amp;(ROW()+12*(($AN1694-1)*3+$AO1694)-ROW())/12+5),AS1694)</f>
        <v>0</v>
      </c>
      <c r="AU1694" s="15">
        <f ca="1">IF(AND(AQ1694+AS1694&gt;0,AR1694+AT1694&gt;0),COUNTIF(AU$6:AU1693,"&gt;0")+1,0)</f>
        <v>0</v>
      </c>
    </row>
    <row r="1695" spans="40:47">
      <c r="AN1695" s="15">
        <v>47</v>
      </c>
      <c r="AO1695" s="15">
        <v>3</v>
      </c>
      <c r="AP1695" s="15">
        <v>10</v>
      </c>
      <c r="AQ1695" s="17">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15">
        <f ca="1">COUNTIF(INDIRECT("H"&amp;(ROW()+12*(($AN1695-1)*3+$AO1695)-ROW())/12+5):INDIRECT("S"&amp;(ROW()+12*(($AN1695-1)*3+$AO1695)-ROW())/12+5),AQ1695)</f>
        <v>0</v>
      </c>
      <c r="AS1695" s="17">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15">
        <f ca="1">COUNTIF(INDIRECT("U"&amp;(ROW()+12*(($AN1695-1)*3+$AO1695)-ROW())/12+5):INDIRECT("AF"&amp;(ROW()+12*(($AN1695-1)*3+$AO1695)-ROW())/12+5),AS1695)</f>
        <v>0</v>
      </c>
      <c r="AU1695" s="15">
        <f ca="1">IF(AND(AQ1695+AS1695&gt;0,AR1695+AT1695&gt;0),COUNTIF(AU$6:AU1694,"&gt;0")+1,0)</f>
        <v>0</v>
      </c>
    </row>
    <row r="1696" spans="40:47">
      <c r="AN1696" s="15">
        <v>47</v>
      </c>
      <c r="AO1696" s="15">
        <v>3</v>
      </c>
      <c r="AP1696" s="15">
        <v>11</v>
      </c>
      <c r="AQ1696" s="17">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15">
        <f ca="1">COUNTIF(INDIRECT("H"&amp;(ROW()+12*(($AN1696-1)*3+$AO1696)-ROW())/12+5):INDIRECT("S"&amp;(ROW()+12*(($AN1696-1)*3+$AO1696)-ROW())/12+5),AQ1696)</f>
        <v>0</v>
      </c>
      <c r="AS1696" s="17">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15">
        <f ca="1">COUNTIF(INDIRECT("U"&amp;(ROW()+12*(($AN1696-1)*3+$AO1696)-ROW())/12+5):INDIRECT("AF"&amp;(ROW()+12*(($AN1696-1)*3+$AO1696)-ROW())/12+5),AS1696)</f>
        <v>0</v>
      </c>
      <c r="AU1696" s="15">
        <f ca="1">IF(AND(AQ1696+AS1696&gt;0,AR1696+AT1696&gt;0),COUNTIF(AU$6:AU1695,"&gt;0")+1,0)</f>
        <v>0</v>
      </c>
    </row>
    <row r="1697" spans="40:47">
      <c r="AN1697" s="306">
        <v>47</v>
      </c>
      <c r="AO1697" s="306">
        <v>3</v>
      </c>
      <c r="AP1697" s="306">
        <v>12</v>
      </c>
      <c r="AQ1697" s="313">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306">
        <f ca="1">COUNTIF(INDIRECT("H"&amp;(ROW()+12*(($AN1697-1)*3+$AO1697)-ROW())/12+5):INDIRECT("S"&amp;(ROW()+12*(($AN1697-1)*3+$AO1697)-ROW())/12+5),AQ1697)</f>
        <v>0</v>
      </c>
      <c r="AS1697" s="313">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306">
        <f ca="1">COUNTIF(INDIRECT("U"&amp;(ROW()+12*(($AN1697-1)*3+$AO1697)-ROW())/12+5):INDIRECT("AF"&amp;(ROW()+12*(($AN1697-1)*3+$AO1697)-ROW())/12+5),AS1697)</f>
        <v>0</v>
      </c>
      <c r="AU1697" s="15">
        <f ca="1">IF(AND(AQ1697+AS1697&gt;0,AR1697+AT1697&gt;0),COUNTIF(AU$6:AU1696,"&gt;0")+1,0)</f>
        <v>0</v>
      </c>
    </row>
    <row r="1698" spans="40:47">
      <c r="AN1698" s="15">
        <v>48</v>
      </c>
      <c r="AO1698" s="15">
        <v>1</v>
      </c>
      <c r="AP1698" s="15">
        <v>1</v>
      </c>
      <c r="AQ1698" s="17">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15">
        <f ca="1">COUNTIF(INDIRECT("H"&amp;(ROW()+12*(($AN1698-1)*3+$AO1698)-ROW())/12+5):INDIRECT("S"&amp;(ROW()+12*(($AN1698-1)*3+$AO1698)-ROW())/12+5),AQ1698)</f>
        <v>0</v>
      </c>
      <c r="AS1698" s="17">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15">
        <f ca="1">COUNTIF(INDIRECT("U"&amp;(ROW()+12*(($AN1698-1)*3+$AO1698)-ROW())/12+5):INDIRECT("AF"&amp;(ROW()+12*(($AN1698-1)*3+$AO1698)-ROW())/12+5),AS1698)</f>
        <v>0</v>
      </c>
      <c r="AU1698" s="15">
        <f ca="1">IF(AND(AQ1698+AS1698&gt;0,AR1698+AT1698&gt;0),COUNTIF(AU$6:AU1697,"&gt;0")+1,0)</f>
        <v>0</v>
      </c>
    </row>
    <row r="1699" spans="40:47">
      <c r="AN1699" s="15">
        <v>48</v>
      </c>
      <c r="AO1699" s="15">
        <v>1</v>
      </c>
      <c r="AP1699" s="15">
        <v>2</v>
      </c>
      <c r="AQ1699" s="17">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15">
        <f ca="1">COUNTIF(INDIRECT("H"&amp;(ROW()+12*(($AN1699-1)*3+$AO1699)-ROW())/12+5):INDIRECT("S"&amp;(ROW()+12*(($AN1699-1)*3+$AO1699)-ROW())/12+5),AQ1699)</f>
        <v>0</v>
      </c>
      <c r="AS1699" s="17">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15">
        <f ca="1">COUNTIF(INDIRECT("U"&amp;(ROW()+12*(($AN1699-1)*3+$AO1699)-ROW())/12+5):INDIRECT("AF"&amp;(ROW()+12*(($AN1699-1)*3+$AO1699)-ROW())/12+5),AS1699)</f>
        <v>0</v>
      </c>
      <c r="AU1699" s="15">
        <f ca="1">IF(AND(AQ1699+AS1699&gt;0,AR1699+AT1699&gt;0),COUNTIF(AU$6:AU1698,"&gt;0")+1,0)</f>
        <v>0</v>
      </c>
    </row>
    <row r="1700" spans="40:47">
      <c r="AN1700" s="15">
        <v>48</v>
      </c>
      <c r="AO1700" s="15">
        <v>1</v>
      </c>
      <c r="AP1700" s="15">
        <v>3</v>
      </c>
      <c r="AQ1700" s="17">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15">
        <f ca="1">COUNTIF(INDIRECT("H"&amp;(ROW()+12*(($AN1700-1)*3+$AO1700)-ROW())/12+5):INDIRECT("S"&amp;(ROW()+12*(($AN1700-1)*3+$AO1700)-ROW())/12+5),AQ1700)</f>
        <v>0</v>
      </c>
      <c r="AS1700" s="17">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15">
        <f ca="1">COUNTIF(INDIRECT("U"&amp;(ROW()+12*(($AN1700-1)*3+$AO1700)-ROW())/12+5):INDIRECT("AF"&amp;(ROW()+12*(($AN1700-1)*3+$AO1700)-ROW())/12+5),AS1700)</f>
        <v>0</v>
      </c>
      <c r="AU1700" s="15">
        <f ca="1">IF(AND(AQ1700+AS1700&gt;0,AR1700+AT1700&gt;0),COUNTIF(AU$6:AU1699,"&gt;0")+1,0)</f>
        <v>0</v>
      </c>
    </row>
    <row r="1701" spans="40:47">
      <c r="AN1701" s="15">
        <v>48</v>
      </c>
      <c r="AO1701" s="15">
        <v>1</v>
      </c>
      <c r="AP1701" s="15">
        <v>4</v>
      </c>
      <c r="AQ1701" s="17">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15">
        <f ca="1">COUNTIF(INDIRECT("H"&amp;(ROW()+12*(($AN1701-1)*3+$AO1701)-ROW())/12+5):INDIRECT("S"&amp;(ROW()+12*(($AN1701-1)*3+$AO1701)-ROW())/12+5),AQ1701)</f>
        <v>0</v>
      </c>
      <c r="AS1701" s="17">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15">
        <f ca="1">COUNTIF(INDIRECT("U"&amp;(ROW()+12*(($AN1701-1)*3+$AO1701)-ROW())/12+5):INDIRECT("AF"&amp;(ROW()+12*(($AN1701-1)*3+$AO1701)-ROW())/12+5),AS1701)</f>
        <v>0</v>
      </c>
      <c r="AU1701" s="15">
        <f ca="1">IF(AND(AQ1701+AS1701&gt;0,AR1701+AT1701&gt;0),COUNTIF(AU$6:AU1700,"&gt;0")+1,0)</f>
        <v>0</v>
      </c>
    </row>
    <row r="1702" spans="40:47">
      <c r="AN1702" s="15">
        <v>48</v>
      </c>
      <c r="AO1702" s="15">
        <v>1</v>
      </c>
      <c r="AP1702" s="15">
        <v>5</v>
      </c>
      <c r="AQ1702" s="17">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15">
        <f ca="1">COUNTIF(INDIRECT("H"&amp;(ROW()+12*(($AN1702-1)*3+$AO1702)-ROW())/12+5):INDIRECT("S"&amp;(ROW()+12*(($AN1702-1)*3+$AO1702)-ROW())/12+5),AQ1702)</f>
        <v>0</v>
      </c>
      <c r="AS1702" s="17">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15">
        <f ca="1">COUNTIF(INDIRECT("U"&amp;(ROW()+12*(($AN1702-1)*3+$AO1702)-ROW())/12+5):INDIRECT("AF"&amp;(ROW()+12*(($AN1702-1)*3+$AO1702)-ROW())/12+5),AS1702)</f>
        <v>0</v>
      </c>
      <c r="AU1702" s="15">
        <f ca="1">IF(AND(AQ1702+AS1702&gt;0,AR1702+AT1702&gt;0),COUNTIF(AU$6:AU1701,"&gt;0")+1,0)</f>
        <v>0</v>
      </c>
    </row>
    <row r="1703" spans="40:47">
      <c r="AN1703" s="15">
        <v>48</v>
      </c>
      <c r="AO1703" s="15">
        <v>1</v>
      </c>
      <c r="AP1703" s="15">
        <v>6</v>
      </c>
      <c r="AQ1703" s="17">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15">
        <f ca="1">COUNTIF(INDIRECT("H"&amp;(ROW()+12*(($AN1703-1)*3+$AO1703)-ROW())/12+5):INDIRECT("S"&amp;(ROW()+12*(($AN1703-1)*3+$AO1703)-ROW())/12+5),AQ1703)</f>
        <v>0</v>
      </c>
      <c r="AS1703" s="17">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15">
        <f ca="1">COUNTIF(INDIRECT("U"&amp;(ROW()+12*(($AN1703-1)*3+$AO1703)-ROW())/12+5):INDIRECT("AF"&amp;(ROW()+12*(($AN1703-1)*3+$AO1703)-ROW())/12+5),AS1703)</f>
        <v>0</v>
      </c>
      <c r="AU1703" s="15">
        <f ca="1">IF(AND(AQ1703+AS1703&gt;0,AR1703+AT1703&gt;0),COUNTIF(AU$6:AU1702,"&gt;0")+1,0)</f>
        <v>0</v>
      </c>
    </row>
    <row r="1704" spans="40:47">
      <c r="AN1704" s="15">
        <v>48</v>
      </c>
      <c r="AO1704" s="15">
        <v>1</v>
      </c>
      <c r="AP1704" s="15">
        <v>7</v>
      </c>
      <c r="AQ1704" s="17">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15">
        <f ca="1">COUNTIF(INDIRECT("H"&amp;(ROW()+12*(($AN1704-1)*3+$AO1704)-ROW())/12+5):INDIRECT("S"&amp;(ROW()+12*(($AN1704-1)*3+$AO1704)-ROW())/12+5),AQ1704)</f>
        <v>0</v>
      </c>
      <c r="AS1704" s="17">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15">
        <f ca="1">COUNTIF(INDIRECT("U"&amp;(ROW()+12*(($AN1704-1)*3+$AO1704)-ROW())/12+5):INDIRECT("AF"&amp;(ROW()+12*(($AN1704-1)*3+$AO1704)-ROW())/12+5),AS1704)</f>
        <v>0</v>
      </c>
      <c r="AU1704" s="15">
        <f ca="1">IF(AND(AQ1704+AS1704&gt;0,AR1704+AT1704&gt;0),COUNTIF(AU$6:AU1703,"&gt;0")+1,0)</f>
        <v>0</v>
      </c>
    </row>
    <row r="1705" spans="40:47">
      <c r="AN1705" s="15">
        <v>48</v>
      </c>
      <c r="AO1705" s="15">
        <v>1</v>
      </c>
      <c r="AP1705" s="15">
        <v>8</v>
      </c>
      <c r="AQ1705" s="17">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15">
        <f ca="1">COUNTIF(INDIRECT("H"&amp;(ROW()+12*(($AN1705-1)*3+$AO1705)-ROW())/12+5):INDIRECT("S"&amp;(ROW()+12*(($AN1705-1)*3+$AO1705)-ROW())/12+5),AQ1705)</f>
        <v>0</v>
      </c>
      <c r="AS1705" s="17">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15">
        <f ca="1">COUNTIF(INDIRECT("U"&amp;(ROW()+12*(($AN1705-1)*3+$AO1705)-ROW())/12+5):INDIRECT("AF"&amp;(ROW()+12*(($AN1705-1)*3+$AO1705)-ROW())/12+5),AS1705)</f>
        <v>0</v>
      </c>
      <c r="AU1705" s="15">
        <f ca="1">IF(AND(AQ1705+AS1705&gt;0,AR1705+AT1705&gt;0),COUNTIF(AU$6:AU1704,"&gt;0")+1,0)</f>
        <v>0</v>
      </c>
    </row>
    <row r="1706" spans="40:47">
      <c r="AN1706" s="15">
        <v>48</v>
      </c>
      <c r="AO1706" s="15">
        <v>1</v>
      </c>
      <c r="AP1706" s="15">
        <v>9</v>
      </c>
      <c r="AQ1706" s="17">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15">
        <f ca="1">COUNTIF(INDIRECT("H"&amp;(ROW()+12*(($AN1706-1)*3+$AO1706)-ROW())/12+5):INDIRECT("S"&amp;(ROW()+12*(($AN1706-1)*3+$AO1706)-ROW())/12+5),AQ1706)</f>
        <v>0</v>
      </c>
      <c r="AS1706" s="17">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15">
        <f ca="1">COUNTIF(INDIRECT("U"&amp;(ROW()+12*(($AN1706-1)*3+$AO1706)-ROW())/12+5):INDIRECT("AF"&amp;(ROW()+12*(($AN1706-1)*3+$AO1706)-ROW())/12+5),AS1706)</f>
        <v>0</v>
      </c>
      <c r="AU1706" s="15">
        <f ca="1">IF(AND(AQ1706+AS1706&gt;0,AR1706+AT1706&gt;0),COUNTIF(AU$6:AU1705,"&gt;0")+1,0)</f>
        <v>0</v>
      </c>
    </row>
    <row r="1707" spans="40:47">
      <c r="AN1707" s="15">
        <v>48</v>
      </c>
      <c r="AO1707" s="15">
        <v>1</v>
      </c>
      <c r="AP1707" s="15">
        <v>10</v>
      </c>
      <c r="AQ1707" s="17">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15">
        <f ca="1">COUNTIF(INDIRECT("H"&amp;(ROW()+12*(($AN1707-1)*3+$AO1707)-ROW())/12+5):INDIRECT("S"&amp;(ROW()+12*(($AN1707-1)*3+$AO1707)-ROW())/12+5),AQ1707)</f>
        <v>0</v>
      </c>
      <c r="AS1707" s="17">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15">
        <f ca="1">COUNTIF(INDIRECT("U"&amp;(ROW()+12*(($AN1707-1)*3+$AO1707)-ROW())/12+5):INDIRECT("AF"&amp;(ROW()+12*(($AN1707-1)*3+$AO1707)-ROW())/12+5),AS1707)</f>
        <v>0</v>
      </c>
      <c r="AU1707" s="15">
        <f ca="1">IF(AND(AQ1707+AS1707&gt;0,AR1707+AT1707&gt;0),COUNTIF(AU$6:AU1706,"&gt;0")+1,0)</f>
        <v>0</v>
      </c>
    </row>
    <row r="1708" spans="40:47">
      <c r="AN1708" s="15">
        <v>48</v>
      </c>
      <c r="AO1708" s="15">
        <v>1</v>
      </c>
      <c r="AP1708" s="15">
        <v>11</v>
      </c>
      <c r="AQ1708" s="17">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15">
        <f ca="1">COUNTIF(INDIRECT("H"&amp;(ROW()+12*(($AN1708-1)*3+$AO1708)-ROW())/12+5):INDIRECT("S"&amp;(ROW()+12*(($AN1708-1)*3+$AO1708)-ROW())/12+5),AQ1708)</f>
        <v>0</v>
      </c>
      <c r="AS1708" s="17">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15">
        <f ca="1">COUNTIF(INDIRECT("U"&amp;(ROW()+12*(($AN1708-1)*3+$AO1708)-ROW())/12+5):INDIRECT("AF"&amp;(ROW()+12*(($AN1708-1)*3+$AO1708)-ROW())/12+5),AS1708)</f>
        <v>0</v>
      </c>
      <c r="AU1708" s="15">
        <f ca="1">IF(AND(AQ1708+AS1708&gt;0,AR1708+AT1708&gt;0),COUNTIF(AU$6:AU1707,"&gt;0")+1,0)</f>
        <v>0</v>
      </c>
    </row>
    <row r="1709" spans="40:47">
      <c r="AN1709" s="15">
        <v>48</v>
      </c>
      <c r="AO1709" s="15">
        <v>1</v>
      </c>
      <c r="AP1709" s="15">
        <v>12</v>
      </c>
      <c r="AQ1709" s="17">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15">
        <f ca="1">COUNTIF(INDIRECT("H"&amp;(ROW()+12*(($AN1709-1)*3+$AO1709)-ROW())/12+5):INDIRECT("S"&amp;(ROW()+12*(($AN1709-1)*3+$AO1709)-ROW())/12+5),AQ1709)</f>
        <v>0</v>
      </c>
      <c r="AS1709" s="17">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15">
        <f ca="1">COUNTIF(INDIRECT("U"&amp;(ROW()+12*(($AN1709-1)*3+$AO1709)-ROW())/12+5):INDIRECT("AF"&amp;(ROW()+12*(($AN1709-1)*3+$AO1709)-ROW())/12+5),AS1709)</f>
        <v>0</v>
      </c>
      <c r="AU1709" s="15">
        <f ca="1">IF(AND(AQ1709+AS1709&gt;0,AR1709+AT1709&gt;0),COUNTIF(AU$6:AU1708,"&gt;0")+1,0)</f>
        <v>0</v>
      </c>
    </row>
    <row r="1710" spans="40:47">
      <c r="AN1710" s="15">
        <v>48</v>
      </c>
      <c r="AO1710" s="15">
        <v>2</v>
      </c>
      <c r="AP1710" s="15">
        <v>1</v>
      </c>
      <c r="AQ1710" s="17">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15">
        <f ca="1">COUNTIF(INDIRECT("H"&amp;(ROW()+12*(($AN1710-1)*3+$AO1710)-ROW())/12+5):INDIRECT("S"&amp;(ROW()+12*(($AN1710-1)*3+$AO1710)-ROW())/12+5),AQ1710)</f>
        <v>0</v>
      </c>
      <c r="AS1710" s="17">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15">
        <f ca="1">COUNTIF(INDIRECT("U"&amp;(ROW()+12*(($AN1710-1)*3+$AO1710)-ROW())/12+5):INDIRECT("AF"&amp;(ROW()+12*(($AN1710-1)*3+$AO1710)-ROW())/12+5),AS1710)</f>
        <v>0</v>
      </c>
      <c r="AU1710" s="15">
        <f ca="1">IF(AND(AQ1710+AS1710&gt;0,AR1710+AT1710&gt;0),COUNTIF(AU$6:AU1709,"&gt;0")+1,0)</f>
        <v>0</v>
      </c>
    </row>
    <row r="1711" spans="40:47">
      <c r="AN1711" s="15">
        <v>48</v>
      </c>
      <c r="AO1711" s="15">
        <v>2</v>
      </c>
      <c r="AP1711" s="15">
        <v>2</v>
      </c>
      <c r="AQ1711" s="17">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15">
        <f ca="1">COUNTIF(INDIRECT("H"&amp;(ROW()+12*(($AN1711-1)*3+$AO1711)-ROW())/12+5):INDIRECT("S"&amp;(ROW()+12*(($AN1711-1)*3+$AO1711)-ROW())/12+5),AQ1711)</f>
        <v>0</v>
      </c>
      <c r="AS1711" s="17">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15">
        <f ca="1">COUNTIF(INDIRECT("U"&amp;(ROW()+12*(($AN1711-1)*3+$AO1711)-ROW())/12+5):INDIRECT("AF"&amp;(ROW()+12*(($AN1711-1)*3+$AO1711)-ROW())/12+5),AS1711)</f>
        <v>0</v>
      </c>
      <c r="AU1711" s="15">
        <f ca="1">IF(AND(AQ1711+AS1711&gt;0,AR1711+AT1711&gt;0),COUNTIF(AU$6:AU1710,"&gt;0")+1,0)</f>
        <v>0</v>
      </c>
    </row>
    <row r="1712" spans="40:47">
      <c r="AN1712" s="15">
        <v>48</v>
      </c>
      <c r="AO1712" s="15">
        <v>2</v>
      </c>
      <c r="AP1712" s="15">
        <v>3</v>
      </c>
      <c r="AQ1712" s="17">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15">
        <f ca="1">COUNTIF(INDIRECT("H"&amp;(ROW()+12*(($AN1712-1)*3+$AO1712)-ROW())/12+5):INDIRECT("S"&amp;(ROW()+12*(($AN1712-1)*3+$AO1712)-ROW())/12+5),AQ1712)</f>
        <v>0</v>
      </c>
      <c r="AS1712" s="17">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15">
        <f ca="1">COUNTIF(INDIRECT("U"&amp;(ROW()+12*(($AN1712-1)*3+$AO1712)-ROW())/12+5):INDIRECT("AF"&amp;(ROW()+12*(($AN1712-1)*3+$AO1712)-ROW())/12+5),AS1712)</f>
        <v>0</v>
      </c>
      <c r="AU1712" s="15">
        <f ca="1">IF(AND(AQ1712+AS1712&gt;0,AR1712+AT1712&gt;0),COUNTIF(AU$6:AU1711,"&gt;0")+1,0)</f>
        <v>0</v>
      </c>
    </row>
    <row r="1713" spans="40:47">
      <c r="AN1713" s="15">
        <v>48</v>
      </c>
      <c r="AO1713" s="15">
        <v>2</v>
      </c>
      <c r="AP1713" s="15">
        <v>4</v>
      </c>
      <c r="AQ1713" s="17">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15">
        <f ca="1">COUNTIF(INDIRECT("H"&amp;(ROW()+12*(($AN1713-1)*3+$AO1713)-ROW())/12+5):INDIRECT("S"&amp;(ROW()+12*(($AN1713-1)*3+$AO1713)-ROW())/12+5),AQ1713)</f>
        <v>0</v>
      </c>
      <c r="AS1713" s="17">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15">
        <f ca="1">COUNTIF(INDIRECT("U"&amp;(ROW()+12*(($AN1713-1)*3+$AO1713)-ROW())/12+5):INDIRECT("AF"&amp;(ROW()+12*(($AN1713-1)*3+$AO1713)-ROW())/12+5),AS1713)</f>
        <v>0</v>
      </c>
      <c r="AU1713" s="15">
        <f ca="1">IF(AND(AQ1713+AS1713&gt;0,AR1713+AT1713&gt;0),COUNTIF(AU$6:AU1712,"&gt;0")+1,0)</f>
        <v>0</v>
      </c>
    </row>
    <row r="1714" spans="40:47">
      <c r="AN1714" s="15">
        <v>48</v>
      </c>
      <c r="AO1714" s="15">
        <v>2</v>
      </c>
      <c r="AP1714" s="15">
        <v>5</v>
      </c>
      <c r="AQ1714" s="17">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15">
        <f ca="1">COUNTIF(INDIRECT("H"&amp;(ROW()+12*(($AN1714-1)*3+$AO1714)-ROW())/12+5):INDIRECT("S"&amp;(ROW()+12*(($AN1714-1)*3+$AO1714)-ROW())/12+5),AQ1714)</f>
        <v>0</v>
      </c>
      <c r="AS1714" s="17">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15">
        <f ca="1">COUNTIF(INDIRECT("U"&amp;(ROW()+12*(($AN1714-1)*3+$AO1714)-ROW())/12+5):INDIRECT("AF"&amp;(ROW()+12*(($AN1714-1)*3+$AO1714)-ROW())/12+5),AS1714)</f>
        <v>0</v>
      </c>
      <c r="AU1714" s="15">
        <f ca="1">IF(AND(AQ1714+AS1714&gt;0,AR1714+AT1714&gt;0),COUNTIF(AU$6:AU1713,"&gt;0")+1,0)</f>
        <v>0</v>
      </c>
    </row>
    <row r="1715" spans="40:47">
      <c r="AN1715" s="15">
        <v>48</v>
      </c>
      <c r="AO1715" s="15">
        <v>2</v>
      </c>
      <c r="AP1715" s="15">
        <v>6</v>
      </c>
      <c r="AQ1715" s="17">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15">
        <f ca="1">COUNTIF(INDIRECT("H"&amp;(ROW()+12*(($AN1715-1)*3+$AO1715)-ROW())/12+5):INDIRECT("S"&amp;(ROW()+12*(($AN1715-1)*3+$AO1715)-ROW())/12+5),AQ1715)</f>
        <v>0</v>
      </c>
      <c r="AS1715" s="17">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15">
        <f ca="1">COUNTIF(INDIRECT("U"&amp;(ROW()+12*(($AN1715-1)*3+$AO1715)-ROW())/12+5):INDIRECT("AF"&amp;(ROW()+12*(($AN1715-1)*3+$AO1715)-ROW())/12+5),AS1715)</f>
        <v>0</v>
      </c>
      <c r="AU1715" s="15">
        <f ca="1">IF(AND(AQ1715+AS1715&gt;0,AR1715+AT1715&gt;0),COUNTIF(AU$6:AU1714,"&gt;0")+1,0)</f>
        <v>0</v>
      </c>
    </row>
    <row r="1716" spans="40:47">
      <c r="AN1716" s="15">
        <v>48</v>
      </c>
      <c r="AO1716" s="15">
        <v>2</v>
      </c>
      <c r="AP1716" s="15">
        <v>7</v>
      </c>
      <c r="AQ1716" s="17">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15">
        <f ca="1">COUNTIF(INDIRECT("H"&amp;(ROW()+12*(($AN1716-1)*3+$AO1716)-ROW())/12+5):INDIRECT("S"&amp;(ROW()+12*(($AN1716-1)*3+$AO1716)-ROW())/12+5),AQ1716)</f>
        <v>0</v>
      </c>
      <c r="AS1716" s="17">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15">
        <f ca="1">COUNTIF(INDIRECT("U"&amp;(ROW()+12*(($AN1716-1)*3+$AO1716)-ROW())/12+5):INDIRECT("AF"&amp;(ROW()+12*(($AN1716-1)*3+$AO1716)-ROW())/12+5),AS1716)</f>
        <v>0</v>
      </c>
      <c r="AU1716" s="15">
        <f ca="1">IF(AND(AQ1716+AS1716&gt;0,AR1716+AT1716&gt;0),COUNTIF(AU$6:AU1715,"&gt;0")+1,0)</f>
        <v>0</v>
      </c>
    </row>
    <row r="1717" spans="40:47">
      <c r="AN1717" s="15">
        <v>48</v>
      </c>
      <c r="AO1717" s="15">
        <v>2</v>
      </c>
      <c r="AP1717" s="15">
        <v>8</v>
      </c>
      <c r="AQ1717" s="17">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15">
        <f ca="1">COUNTIF(INDIRECT("H"&amp;(ROW()+12*(($AN1717-1)*3+$AO1717)-ROW())/12+5):INDIRECT("S"&amp;(ROW()+12*(($AN1717-1)*3+$AO1717)-ROW())/12+5),AQ1717)</f>
        <v>0</v>
      </c>
      <c r="AS1717" s="17">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15">
        <f ca="1">COUNTIF(INDIRECT("U"&amp;(ROW()+12*(($AN1717-1)*3+$AO1717)-ROW())/12+5):INDIRECT("AF"&amp;(ROW()+12*(($AN1717-1)*3+$AO1717)-ROW())/12+5),AS1717)</f>
        <v>0</v>
      </c>
      <c r="AU1717" s="15">
        <f ca="1">IF(AND(AQ1717+AS1717&gt;0,AR1717+AT1717&gt;0),COUNTIF(AU$6:AU1716,"&gt;0")+1,0)</f>
        <v>0</v>
      </c>
    </row>
    <row r="1718" spans="40:47">
      <c r="AN1718" s="15">
        <v>48</v>
      </c>
      <c r="AO1718" s="15">
        <v>2</v>
      </c>
      <c r="AP1718" s="15">
        <v>9</v>
      </c>
      <c r="AQ1718" s="17">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15">
        <f ca="1">COUNTIF(INDIRECT("H"&amp;(ROW()+12*(($AN1718-1)*3+$AO1718)-ROW())/12+5):INDIRECT("S"&amp;(ROW()+12*(($AN1718-1)*3+$AO1718)-ROW())/12+5),AQ1718)</f>
        <v>0</v>
      </c>
      <c r="AS1718" s="17">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15">
        <f ca="1">COUNTIF(INDIRECT("U"&amp;(ROW()+12*(($AN1718-1)*3+$AO1718)-ROW())/12+5):INDIRECT("AF"&amp;(ROW()+12*(($AN1718-1)*3+$AO1718)-ROW())/12+5),AS1718)</f>
        <v>0</v>
      </c>
      <c r="AU1718" s="15">
        <f ca="1">IF(AND(AQ1718+AS1718&gt;0,AR1718+AT1718&gt;0),COUNTIF(AU$6:AU1717,"&gt;0")+1,0)</f>
        <v>0</v>
      </c>
    </row>
    <row r="1719" spans="40:47">
      <c r="AN1719" s="15">
        <v>48</v>
      </c>
      <c r="AO1719" s="15">
        <v>2</v>
      </c>
      <c r="AP1719" s="15">
        <v>10</v>
      </c>
      <c r="AQ1719" s="17">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15">
        <f ca="1">COUNTIF(INDIRECT("H"&amp;(ROW()+12*(($AN1719-1)*3+$AO1719)-ROW())/12+5):INDIRECT("S"&amp;(ROW()+12*(($AN1719-1)*3+$AO1719)-ROW())/12+5),AQ1719)</f>
        <v>0</v>
      </c>
      <c r="AS1719" s="17">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15">
        <f ca="1">COUNTIF(INDIRECT("U"&amp;(ROW()+12*(($AN1719-1)*3+$AO1719)-ROW())/12+5):INDIRECT("AF"&amp;(ROW()+12*(($AN1719-1)*3+$AO1719)-ROW())/12+5),AS1719)</f>
        <v>0</v>
      </c>
      <c r="AU1719" s="15">
        <f ca="1">IF(AND(AQ1719+AS1719&gt;0,AR1719+AT1719&gt;0),COUNTIF(AU$6:AU1718,"&gt;0")+1,0)</f>
        <v>0</v>
      </c>
    </row>
    <row r="1720" spans="40:47">
      <c r="AN1720" s="15">
        <v>48</v>
      </c>
      <c r="AO1720" s="15">
        <v>2</v>
      </c>
      <c r="AP1720" s="15">
        <v>11</v>
      </c>
      <c r="AQ1720" s="17">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15">
        <f ca="1">COUNTIF(INDIRECT("H"&amp;(ROW()+12*(($AN1720-1)*3+$AO1720)-ROW())/12+5):INDIRECT("S"&amp;(ROW()+12*(($AN1720-1)*3+$AO1720)-ROW())/12+5),AQ1720)</f>
        <v>0</v>
      </c>
      <c r="AS1720" s="17">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15">
        <f ca="1">COUNTIF(INDIRECT("U"&amp;(ROW()+12*(($AN1720-1)*3+$AO1720)-ROW())/12+5):INDIRECT("AF"&amp;(ROW()+12*(($AN1720-1)*3+$AO1720)-ROW())/12+5),AS1720)</f>
        <v>0</v>
      </c>
      <c r="AU1720" s="15">
        <f ca="1">IF(AND(AQ1720+AS1720&gt;0,AR1720+AT1720&gt;0),COUNTIF(AU$6:AU1719,"&gt;0")+1,0)</f>
        <v>0</v>
      </c>
    </row>
    <row r="1721" spans="40:47">
      <c r="AN1721" s="15">
        <v>48</v>
      </c>
      <c r="AO1721" s="15">
        <v>2</v>
      </c>
      <c r="AP1721" s="15">
        <v>12</v>
      </c>
      <c r="AQ1721" s="17">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15">
        <f ca="1">COUNTIF(INDIRECT("H"&amp;(ROW()+12*(($AN1721-1)*3+$AO1721)-ROW())/12+5):INDIRECT("S"&amp;(ROW()+12*(($AN1721-1)*3+$AO1721)-ROW())/12+5),AQ1721)</f>
        <v>0</v>
      </c>
      <c r="AS1721" s="17">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15">
        <f ca="1">COUNTIF(INDIRECT("U"&amp;(ROW()+12*(($AN1721-1)*3+$AO1721)-ROW())/12+5):INDIRECT("AF"&amp;(ROW()+12*(($AN1721-1)*3+$AO1721)-ROW())/12+5),AS1721)</f>
        <v>0</v>
      </c>
      <c r="AU1721" s="15">
        <f ca="1">IF(AND(AQ1721+AS1721&gt;0,AR1721+AT1721&gt;0),COUNTIF(AU$6:AU1720,"&gt;0")+1,0)</f>
        <v>0</v>
      </c>
    </row>
    <row r="1722" spans="40:47">
      <c r="AN1722" s="15">
        <v>48</v>
      </c>
      <c r="AO1722" s="15">
        <v>3</v>
      </c>
      <c r="AP1722" s="15">
        <v>1</v>
      </c>
      <c r="AQ1722" s="17">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15">
        <f ca="1">COUNTIF(INDIRECT("H"&amp;(ROW()+12*(($AN1722-1)*3+$AO1722)-ROW())/12+5):INDIRECT("S"&amp;(ROW()+12*(($AN1722-1)*3+$AO1722)-ROW())/12+5),AQ1722)</f>
        <v>0</v>
      </c>
      <c r="AS1722" s="17">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15">
        <f ca="1">COUNTIF(INDIRECT("U"&amp;(ROW()+12*(($AN1722-1)*3+$AO1722)-ROW())/12+5):INDIRECT("AF"&amp;(ROW()+12*(($AN1722-1)*3+$AO1722)-ROW())/12+5),AS1722)</f>
        <v>0</v>
      </c>
      <c r="AU1722" s="15">
        <f ca="1">IF(AND(AQ1722+AS1722&gt;0,AR1722+AT1722&gt;0),COUNTIF(AU$6:AU1721,"&gt;0")+1,0)</f>
        <v>0</v>
      </c>
    </row>
    <row r="1723" spans="40:47">
      <c r="AN1723" s="15">
        <v>48</v>
      </c>
      <c r="AO1723" s="15">
        <v>3</v>
      </c>
      <c r="AP1723" s="15">
        <v>2</v>
      </c>
      <c r="AQ1723" s="17">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15">
        <f ca="1">COUNTIF(INDIRECT("H"&amp;(ROW()+12*(($AN1723-1)*3+$AO1723)-ROW())/12+5):INDIRECT("S"&amp;(ROW()+12*(($AN1723-1)*3+$AO1723)-ROW())/12+5),AQ1723)</f>
        <v>0</v>
      </c>
      <c r="AS1723" s="17">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15">
        <f ca="1">COUNTIF(INDIRECT("U"&amp;(ROW()+12*(($AN1723-1)*3+$AO1723)-ROW())/12+5):INDIRECT("AF"&amp;(ROW()+12*(($AN1723-1)*3+$AO1723)-ROW())/12+5),AS1723)</f>
        <v>0</v>
      </c>
      <c r="AU1723" s="15">
        <f ca="1">IF(AND(AQ1723+AS1723&gt;0,AR1723+AT1723&gt;0),COUNTIF(AU$6:AU1722,"&gt;0")+1,0)</f>
        <v>0</v>
      </c>
    </row>
    <row r="1724" spans="40:47">
      <c r="AN1724" s="15">
        <v>48</v>
      </c>
      <c r="AO1724" s="15">
        <v>3</v>
      </c>
      <c r="AP1724" s="15">
        <v>3</v>
      </c>
      <c r="AQ1724" s="17">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15">
        <f ca="1">COUNTIF(INDIRECT("H"&amp;(ROW()+12*(($AN1724-1)*3+$AO1724)-ROW())/12+5):INDIRECT("S"&amp;(ROW()+12*(($AN1724-1)*3+$AO1724)-ROW())/12+5),AQ1724)</f>
        <v>0</v>
      </c>
      <c r="AS1724" s="17">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15">
        <f ca="1">COUNTIF(INDIRECT("U"&amp;(ROW()+12*(($AN1724-1)*3+$AO1724)-ROW())/12+5):INDIRECT("AF"&amp;(ROW()+12*(($AN1724-1)*3+$AO1724)-ROW())/12+5),AS1724)</f>
        <v>0</v>
      </c>
      <c r="AU1724" s="15">
        <f ca="1">IF(AND(AQ1724+AS1724&gt;0,AR1724+AT1724&gt;0),COUNTIF(AU$6:AU1723,"&gt;0")+1,0)</f>
        <v>0</v>
      </c>
    </row>
    <row r="1725" spans="40:47">
      <c r="AN1725" s="15">
        <v>48</v>
      </c>
      <c r="AO1725" s="15">
        <v>3</v>
      </c>
      <c r="AP1725" s="15">
        <v>4</v>
      </c>
      <c r="AQ1725" s="17">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15">
        <f ca="1">COUNTIF(INDIRECT("H"&amp;(ROW()+12*(($AN1725-1)*3+$AO1725)-ROW())/12+5):INDIRECT("S"&amp;(ROW()+12*(($AN1725-1)*3+$AO1725)-ROW())/12+5),AQ1725)</f>
        <v>0</v>
      </c>
      <c r="AS1725" s="17">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15">
        <f ca="1">COUNTIF(INDIRECT("U"&amp;(ROW()+12*(($AN1725-1)*3+$AO1725)-ROW())/12+5):INDIRECT("AF"&amp;(ROW()+12*(($AN1725-1)*3+$AO1725)-ROW())/12+5),AS1725)</f>
        <v>0</v>
      </c>
      <c r="AU1725" s="15">
        <f ca="1">IF(AND(AQ1725+AS1725&gt;0,AR1725+AT1725&gt;0),COUNTIF(AU$6:AU1724,"&gt;0")+1,0)</f>
        <v>0</v>
      </c>
    </row>
    <row r="1726" spans="40:47">
      <c r="AN1726" s="15">
        <v>48</v>
      </c>
      <c r="AO1726" s="15">
        <v>3</v>
      </c>
      <c r="AP1726" s="15">
        <v>5</v>
      </c>
      <c r="AQ1726" s="17">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15">
        <f ca="1">COUNTIF(INDIRECT("H"&amp;(ROW()+12*(($AN1726-1)*3+$AO1726)-ROW())/12+5):INDIRECT("S"&amp;(ROW()+12*(($AN1726-1)*3+$AO1726)-ROW())/12+5),AQ1726)</f>
        <v>0</v>
      </c>
      <c r="AS1726" s="17">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15">
        <f ca="1">COUNTIF(INDIRECT("U"&amp;(ROW()+12*(($AN1726-1)*3+$AO1726)-ROW())/12+5):INDIRECT("AF"&amp;(ROW()+12*(($AN1726-1)*3+$AO1726)-ROW())/12+5),AS1726)</f>
        <v>0</v>
      </c>
      <c r="AU1726" s="15">
        <f ca="1">IF(AND(AQ1726+AS1726&gt;0,AR1726+AT1726&gt;0),COUNTIF(AU$6:AU1725,"&gt;0")+1,0)</f>
        <v>0</v>
      </c>
    </row>
    <row r="1727" spans="40:47">
      <c r="AN1727" s="15">
        <v>48</v>
      </c>
      <c r="AO1727" s="15">
        <v>3</v>
      </c>
      <c r="AP1727" s="15">
        <v>6</v>
      </c>
      <c r="AQ1727" s="17">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15">
        <f ca="1">COUNTIF(INDIRECT("H"&amp;(ROW()+12*(($AN1727-1)*3+$AO1727)-ROW())/12+5):INDIRECT("S"&amp;(ROW()+12*(($AN1727-1)*3+$AO1727)-ROW())/12+5),AQ1727)</f>
        <v>0</v>
      </c>
      <c r="AS1727" s="17">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15">
        <f ca="1">COUNTIF(INDIRECT("U"&amp;(ROW()+12*(($AN1727-1)*3+$AO1727)-ROW())/12+5):INDIRECT("AF"&amp;(ROW()+12*(($AN1727-1)*3+$AO1727)-ROW())/12+5),AS1727)</f>
        <v>0</v>
      </c>
      <c r="AU1727" s="15">
        <f ca="1">IF(AND(AQ1727+AS1727&gt;0,AR1727+AT1727&gt;0),COUNTIF(AU$6:AU1726,"&gt;0")+1,0)</f>
        <v>0</v>
      </c>
    </row>
    <row r="1728" spans="40:47">
      <c r="AN1728" s="15">
        <v>48</v>
      </c>
      <c r="AO1728" s="15">
        <v>3</v>
      </c>
      <c r="AP1728" s="15">
        <v>7</v>
      </c>
      <c r="AQ1728" s="17">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15">
        <f ca="1">COUNTIF(INDIRECT("H"&amp;(ROW()+12*(($AN1728-1)*3+$AO1728)-ROW())/12+5):INDIRECT("S"&amp;(ROW()+12*(($AN1728-1)*3+$AO1728)-ROW())/12+5),AQ1728)</f>
        <v>0</v>
      </c>
      <c r="AS1728" s="17">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15">
        <f ca="1">COUNTIF(INDIRECT("U"&amp;(ROW()+12*(($AN1728-1)*3+$AO1728)-ROW())/12+5):INDIRECT("AF"&amp;(ROW()+12*(($AN1728-1)*3+$AO1728)-ROW())/12+5),AS1728)</f>
        <v>0</v>
      </c>
      <c r="AU1728" s="15">
        <f ca="1">IF(AND(AQ1728+AS1728&gt;0,AR1728+AT1728&gt;0),COUNTIF(AU$6:AU1727,"&gt;0")+1,0)</f>
        <v>0</v>
      </c>
    </row>
    <row r="1729" spans="40:47">
      <c r="AN1729" s="15">
        <v>48</v>
      </c>
      <c r="AO1729" s="15">
        <v>3</v>
      </c>
      <c r="AP1729" s="15">
        <v>8</v>
      </c>
      <c r="AQ1729" s="17">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15">
        <f ca="1">COUNTIF(INDIRECT("H"&amp;(ROW()+12*(($AN1729-1)*3+$AO1729)-ROW())/12+5):INDIRECT("S"&amp;(ROW()+12*(($AN1729-1)*3+$AO1729)-ROW())/12+5),AQ1729)</f>
        <v>0</v>
      </c>
      <c r="AS1729" s="17">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15">
        <f ca="1">COUNTIF(INDIRECT("U"&amp;(ROW()+12*(($AN1729-1)*3+$AO1729)-ROW())/12+5):INDIRECT("AF"&amp;(ROW()+12*(($AN1729-1)*3+$AO1729)-ROW())/12+5),AS1729)</f>
        <v>0</v>
      </c>
      <c r="AU1729" s="15">
        <f ca="1">IF(AND(AQ1729+AS1729&gt;0,AR1729+AT1729&gt;0),COUNTIF(AU$6:AU1728,"&gt;0")+1,0)</f>
        <v>0</v>
      </c>
    </row>
    <row r="1730" spans="40:47">
      <c r="AN1730" s="15">
        <v>48</v>
      </c>
      <c r="AO1730" s="15">
        <v>3</v>
      </c>
      <c r="AP1730" s="15">
        <v>9</v>
      </c>
      <c r="AQ1730" s="17">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15">
        <f ca="1">COUNTIF(INDIRECT("H"&amp;(ROW()+12*(($AN1730-1)*3+$AO1730)-ROW())/12+5):INDIRECT("S"&amp;(ROW()+12*(($AN1730-1)*3+$AO1730)-ROW())/12+5),AQ1730)</f>
        <v>0</v>
      </c>
      <c r="AS1730" s="17">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15">
        <f ca="1">COUNTIF(INDIRECT("U"&amp;(ROW()+12*(($AN1730-1)*3+$AO1730)-ROW())/12+5):INDIRECT("AF"&amp;(ROW()+12*(($AN1730-1)*3+$AO1730)-ROW())/12+5),AS1730)</f>
        <v>0</v>
      </c>
      <c r="AU1730" s="15">
        <f ca="1">IF(AND(AQ1730+AS1730&gt;0,AR1730+AT1730&gt;0),COUNTIF(AU$6:AU1729,"&gt;0")+1,0)</f>
        <v>0</v>
      </c>
    </row>
    <row r="1731" spans="40:47">
      <c r="AN1731" s="15">
        <v>48</v>
      </c>
      <c r="AO1731" s="15">
        <v>3</v>
      </c>
      <c r="AP1731" s="15">
        <v>10</v>
      </c>
      <c r="AQ1731" s="17">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15">
        <f ca="1">COUNTIF(INDIRECT("H"&amp;(ROW()+12*(($AN1731-1)*3+$AO1731)-ROW())/12+5):INDIRECT("S"&amp;(ROW()+12*(($AN1731-1)*3+$AO1731)-ROW())/12+5),AQ1731)</f>
        <v>0</v>
      </c>
      <c r="AS1731" s="17">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15">
        <f ca="1">COUNTIF(INDIRECT("U"&amp;(ROW()+12*(($AN1731-1)*3+$AO1731)-ROW())/12+5):INDIRECT("AF"&amp;(ROW()+12*(($AN1731-1)*3+$AO1731)-ROW())/12+5),AS1731)</f>
        <v>0</v>
      </c>
      <c r="AU1731" s="15">
        <f ca="1">IF(AND(AQ1731+AS1731&gt;0,AR1731+AT1731&gt;0),COUNTIF(AU$6:AU1730,"&gt;0")+1,0)</f>
        <v>0</v>
      </c>
    </row>
    <row r="1732" spans="40:47">
      <c r="AN1732" s="15">
        <v>48</v>
      </c>
      <c r="AO1732" s="15">
        <v>3</v>
      </c>
      <c r="AP1732" s="15">
        <v>11</v>
      </c>
      <c r="AQ1732" s="17">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15">
        <f ca="1">COUNTIF(INDIRECT("H"&amp;(ROW()+12*(($AN1732-1)*3+$AO1732)-ROW())/12+5):INDIRECT("S"&amp;(ROW()+12*(($AN1732-1)*3+$AO1732)-ROW())/12+5),AQ1732)</f>
        <v>0</v>
      </c>
      <c r="AS1732" s="17">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15">
        <f ca="1">COUNTIF(INDIRECT("U"&amp;(ROW()+12*(($AN1732-1)*3+$AO1732)-ROW())/12+5):INDIRECT("AF"&amp;(ROW()+12*(($AN1732-1)*3+$AO1732)-ROW())/12+5),AS1732)</f>
        <v>0</v>
      </c>
      <c r="AU1732" s="15">
        <f ca="1">IF(AND(AQ1732+AS1732&gt;0,AR1732+AT1732&gt;0),COUNTIF(AU$6:AU1731,"&gt;0")+1,0)</f>
        <v>0</v>
      </c>
    </row>
    <row r="1733" spans="40:47">
      <c r="AN1733" s="306">
        <v>48</v>
      </c>
      <c r="AO1733" s="306">
        <v>3</v>
      </c>
      <c r="AP1733" s="306">
        <v>12</v>
      </c>
      <c r="AQ1733" s="313">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306">
        <f ca="1">COUNTIF(INDIRECT("H"&amp;(ROW()+12*(($AN1733-1)*3+$AO1733)-ROW())/12+5):INDIRECT("S"&amp;(ROW()+12*(($AN1733-1)*3+$AO1733)-ROW())/12+5),AQ1733)</f>
        <v>0</v>
      </c>
      <c r="AS1733" s="313">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306">
        <f ca="1">COUNTIF(INDIRECT("U"&amp;(ROW()+12*(($AN1733-1)*3+$AO1733)-ROW())/12+5):INDIRECT("AF"&amp;(ROW()+12*(($AN1733-1)*3+$AO1733)-ROW())/12+5),AS1733)</f>
        <v>0</v>
      </c>
      <c r="AU1733" s="15">
        <f ca="1">IF(AND(AQ1733+AS1733&gt;0,AR1733+AT1733&gt;0),COUNTIF(AU$6:AU1732,"&gt;0")+1,0)</f>
        <v>0</v>
      </c>
    </row>
    <row r="1734" spans="40:47">
      <c r="AN1734" s="15">
        <v>49</v>
      </c>
      <c r="AO1734" s="15">
        <v>1</v>
      </c>
      <c r="AP1734" s="15">
        <v>1</v>
      </c>
      <c r="AQ1734" s="17">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15">
        <f ca="1">COUNTIF(INDIRECT("H"&amp;(ROW()+12*(($AN1734-1)*3+$AO1734)-ROW())/12+5):INDIRECT("S"&amp;(ROW()+12*(($AN1734-1)*3+$AO1734)-ROW())/12+5),AQ1734)</f>
        <v>0</v>
      </c>
      <c r="AS1734" s="17">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15">
        <f ca="1">COUNTIF(INDIRECT("U"&amp;(ROW()+12*(($AN1734-1)*3+$AO1734)-ROW())/12+5):INDIRECT("AF"&amp;(ROW()+12*(($AN1734-1)*3+$AO1734)-ROW())/12+5),AS1734)</f>
        <v>0</v>
      </c>
      <c r="AU1734" s="15">
        <f ca="1">IF(AND(AQ1734+AS1734&gt;0,AR1734+AT1734&gt;0),COUNTIF(AU$6:AU1733,"&gt;0")+1,0)</f>
        <v>0</v>
      </c>
    </row>
    <row r="1735" spans="40:47">
      <c r="AN1735" s="15">
        <v>49</v>
      </c>
      <c r="AO1735" s="15">
        <v>1</v>
      </c>
      <c r="AP1735" s="15">
        <v>2</v>
      </c>
      <c r="AQ1735" s="17">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15">
        <f ca="1">COUNTIF(INDIRECT("H"&amp;(ROW()+12*(($AN1735-1)*3+$AO1735)-ROW())/12+5):INDIRECT("S"&amp;(ROW()+12*(($AN1735-1)*3+$AO1735)-ROW())/12+5),AQ1735)</f>
        <v>0</v>
      </c>
      <c r="AS1735" s="17">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15">
        <f ca="1">COUNTIF(INDIRECT("U"&amp;(ROW()+12*(($AN1735-1)*3+$AO1735)-ROW())/12+5):INDIRECT("AF"&amp;(ROW()+12*(($AN1735-1)*3+$AO1735)-ROW())/12+5),AS1735)</f>
        <v>0</v>
      </c>
      <c r="AU1735" s="15">
        <f ca="1">IF(AND(AQ1735+AS1735&gt;0,AR1735+AT1735&gt;0),COUNTIF(AU$6:AU1734,"&gt;0")+1,0)</f>
        <v>0</v>
      </c>
    </row>
    <row r="1736" spans="40:47">
      <c r="AN1736" s="15">
        <v>49</v>
      </c>
      <c r="AO1736" s="15">
        <v>1</v>
      </c>
      <c r="AP1736" s="15">
        <v>3</v>
      </c>
      <c r="AQ1736" s="17">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15">
        <f ca="1">COUNTIF(INDIRECT("H"&amp;(ROW()+12*(($AN1736-1)*3+$AO1736)-ROW())/12+5):INDIRECT("S"&amp;(ROW()+12*(($AN1736-1)*3+$AO1736)-ROW())/12+5),AQ1736)</f>
        <v>0</v>
      </c>
      <c r="AS1736" s="17">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15">
        <f ca="1">COUNTIF(INDIRECT("U"&amp;(ROW()+12*(($AN1736-1)*3+$AO1736)-ROW())/12+5):INDIRECT("AF"&amp;(ROW()+12*(($AN1736-1)*3+$AO1736)-ROW())/12+5),AS1736)</f>
        <v>0</v>
      </c>
      <c r="AU1736" s="15">
        <f ca="1">IF(AND(AQ1736+AS1736&gt;0,AR1736+AT1736&gt;0),COUNTIF(AU$6:AU1735,"&gt;0")+1,0)</f>
        <v>0</v>
      </c>
    </row>
    <row r="1737" spans="40:47">
      <c r="AN1737" s="15">
        <v>49</v>
      </c>
      <c r="AO1737" s="15">
        <v>1</v>
      </c>
      <c r="AP1737" s="15">
        <v>4</v>
      </c>
      <c r="AQ1737" s="17">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15">
        <f ca="1">COUNTIF(INDIRECT("H"&amp;(ROW()+12*(($AN1737-1)*3+$AO1737)-ROW())/12+5):INDIRECT("S"&amp;(ROW()+12*(($AN1737-1)*3+$AO1737)-ROW())/12+5),AQ1737)</f>
        <v>0</v>
      </c>
      <c r="AS1737" s="17">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15">
        <f ca="1">COUNTIF(INDIRECT("U"&amp;(ROW()+12*(($AN1737-1)*3+$AO1737)-ROW())/12+5):INDIRECT("AF"&amp;(ROW()+12*(($AN1737-1)*3+$AO1737)-ROW())/12+5),AS1737)</f>
        <v>0</v>
      </c>
      <c r="AU1737" s="15">
        <f ca="1">IF(AND(AQ1737+AS1737&gt;0,AR1737+AT1737&gt;0),COUNTIF(AU$6:AU1736,"&gt;0")+1,0)</f>
        <v>0</v>
      </c>
    </row>
    <row r="1738" spans="40:47">
      <c r="AN1738" s="15">
        <v>49</v>
      </c>
      <c r="AO1738" s="15">
        <v>1</v>
      </c>
      <c r="AP1738" s="15">
        <v>5</v>
      </c>
      <c r="AQ1738" s="17">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15">
        <f ca="1">COUNTIF(INDIRECT("H"&amp;(ROW()+12*(($AN1738-1)*3+$AO1738)-ROW())/12+5):INDIRECT("S"&amp;(ROW()+12*(($AN1738-1)*3+$AO1738)-ROW())/12+5),AQ1738)</f>
        <v>0</v>
      </c>
      <c r="AS1738" s="17">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15">
        <f ca="1">COUNTIF(INDIRECT("U"&amp;(ROW()+12*(($AN1738-1)*3+$AO1738)-ROW())/12+5):INDIRECT("AF"&amp;(ROW()+12*(($AN1738-1)*3+$AO1738)-ROW())/12+5),AS1738)</f>
        <v>0</v>
      </c>
      <c r="AU1738" s="15">
        <f ca="1">IF(AND(AQ1738+AS1738&gt;0,AR1738+AT1738&gt;0),COUNTIF(AU$6:AU1737,"&gt;0")+1,0)</f>
        <v>0</v>
      </c>
    </row>
    <row r="1739" spans="40:47">
      <c r="AN1739" s="15">
        <v>49</v>
      </c>
      <c r="AO1739" s="15">
        <v>1</v>
      </c>
      <c r="AP1739" s="15">
        <v>6</v>
      </c>
      <c r="AQ1739" s="17">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15">
        <f ca="1">COUNTIF(INDIRECT("H"&amp;(ROW()+12*(($AN1739-1)*3+$AO1739)-ROW())/12+5):INDIRECT("S"&amp;(ROW()+12*(($AN1739-1)*3+$AO1739)-ROW())/12+5),AQ1739)</f>
        <v>0</v>
      </c>
      <c r="AS1739" s="17">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15">
        <f ca="1">COUNTIF(INDIRECT("U"&amp;(ROW()+12*(($AN1739-1)*3+$AO1739)-ROW())/12+5):INDIRECT("AF"&amp;(ROW()+12*(($AN1739-1)*3+$AO1739)-ROW())/12+5),AS1739)</f>
        <v>0</v>
      </c>
      <c r="AU1739" s="15">
        <f ca="1">IF(AND(AQ1739+AS1739&gt;0,AR1739+AT1739&gt;0),COUNTIF(AU$6:AU1738,"&gt;0")+1,0)</f>
        <v>0</v>
      </c>
    </row>
    <row r="1740" spans="40:47">
      <c r="AN1740" s="15">
        <v>49</v>
      </c>
      <c r="AO1740" s="15">
        <v>1</v>
      </c>
      <c r="AP1740" s="15">
        <v>7</v>
      </c>
      <c r="AQ1740" s="17">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15">
        <f ca="1">COUNTIF(INDIRECT("H"&amp;(ROW()+12*(($AN1740-1)*3+$AO1740)-ROW())/12+5):INDIRECT("S"&amp;(ROW()+12*(($AN1740-1)*3+$AO1740)-ROW())/12+5),AQ1740)</f>
        <v>0</v>
      </c>
      <c r="AS1740" s="17">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15">
        <f ca="1">COUNTIF(INDIRECT("U"&amp;(ROW()+12*(($AN1740-1)*3+$AO1740)-ROW())/12+5):INDIRECT("AF"&amp;(ROW()+12*(($AN1740-1)*3+$AO1740)-ROW())/12+5),AS1740)</f>
        <v>0</v>
      </c>
      <c r="AU1740" s="15">
        <f ca="1">IF(AND(AQ1740+AS1740&gt;0,AR1740+AT1740&gt;0),COUNTIF(AU$6:AU1739,"&gt;0")+1,0)</f>
        <v>0</v>
      </c>
    </row>
    <row r="1741" spans="40:47">
      <c r="AN1741" s="15">
        <v>49</v>
      </c>
      <c r="AO1741" s="15">
        <v>1</v>
      </c>
      <c r="AP1741" s="15">
        <v>8</v>
      </c>
      <c r="AQ1741" s="17">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15">
        <f ca="1">COUNTIF(INDIRECT("H"&amp;(ROW()+12*(($AN1741-1)*3+$AO1741)-ROW())/12+5):INDIRECT("S"&amp;(ROW()+12*(($AN1741-1)*3+$AO1741)-ROW())/12+5),AQ1741)</f>
        <v>0</v>
      </c>
      <c r="AS1741" s="17">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15">
        <f ca="1">COUNTIF(INDIRECT("U"&amp;(ROW()+12*(($AN1741-1)*3+$AO1741)-ROW())/12+5):INDIRECT("AF"&amp;(ROW()+12*(($AN1741-1)*3+$AO1741)-ROW())/12+5),AS1741)</f>
        <v>0</v>
      </c>
      <c r="AU1741" s="15">
        <f ca="1">IF(AND(AQ1741+AS1741&gt;0,AR1741+AT1741&gt;0),COUNTIF(AU$6:AU1740,"&gt;0")+1,0)</f>
        <v>0</v>
      </c>
    </row>
    <row r="1742" spans="40:47">
      <c r="AN1742" s="15">
        <v>49</v>
      </c>
      <c r="AO1742" s="15">
        <v>1</v>
      </c>
      <c r="AP1742" s="15">
        <v>9</v>
      </c>
      <c r="AQ1742" s="17">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15">
        <f ca="1">COUNTIF(INDIRECT("H"&amp;(ROW()+12*(($AN1742-1)*3+$AO1742)-ROW())/12+5):INDIRECT("S"&amp;(ROW()+12*(($AN1742-1)*3+$AO1742)-ROW())/12+5),AQ1742)</f>
        <v>0</v>
      </c>
      <c r="AS1742" s="17">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15">
        <f ca="1">COUNTIF(INDIRECT("U"&amp;(ROW()+12*(($AN1742-1)*3+$AO1742)-ROW())/12+5):INDIRECT("AF"&amp;(ROW()+12*(($AN1742-1)*3+$AO1742)-ROW())/12+5),AS1742)</f>
        <v>0</v>
      </c>
      <c r="AU1742" s="15">
        <f ca="1">IF(AND(AQ1742+AS1742&gt;0,AR1742+AT1742&gt;0),COUNTIF(AU$6:AU1741,"&gt;0")+1,0)</f>
        <v>0</v>
      </c>
    </row>
    <row r="1743" spans="40:47">
      <c r="AN1743" s="15">
        <v>49</v>
      </c>
      <c r="AO1743" s="15">
        <v>1</v>
      </c>
      <c r="AP1743" s="15">
        <v>10</v>
      </c>
      <c r="AQ1743" s="17">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15">
        <f ca="1">COUNTIF(INDIRECT("H"&amp;(ROW()+12*(($AN1743-1)*3+$AO1743)-ROW())/12+5):INDIRECT("S"&amp;(ROW()+12*(($AN1743-1)*3+$AO1743)-ROW())/12+5),AQ1743)</f>
        <v>0</v>
      </c>
      <c r="AS1743" s="17">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15">
        <f ca="1">COUNTIF(INDIRECT("U"&amp;(ROW()+12*(($AN1743-1)*3+$AO1743)-ROW())/12+5):INDIRECT("AF"&amp;(ROW()+12*(($AN1743-1)*3+$AO1743)-ROW())/12+5),AS1743)</f>
        <v>0</v>
      </c>
      <c r="AU1743" s="15">
        <f ca="1">IF(AND(AQ1743+AS1743&gt;0,AR1743+AT1743&gt;0),COUNTIF(AU$6:AU1742,"&gt;0")+1,0)</f>
        <v>0</v>
      </c>
    </row>
    <row r="1744" spans="40:47">
      <c r="AN1744" s="15">
        <v>49</v>
      </c>
      <c r="AO1744" s="15">
        <v>1</v>
      </c>
      <c r="AP1744" s="15">
        <v>11</v>
      </c>
      <c r="AQ1744" s="17">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15">
        <f ca="1">COUNTIF(INDIRECT("H"&amp;(ROW()+12*(($AN1744-1)*3+$AO1744)-ROW())/12+5):INDIRECT("S"&amp;(ROW()+12*(($AN1744-1)*3+$AO1744)-ROW())/12+5),AQ1744)</f>
        <v>0</v>
      </c>
      <c r="AS1744" s="17">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15">
        <f ca="1">COUNTIF(INDIRECT("U"&amp;(ROW()+12*(($AN1744-1)*3+$AO1744)-ROW())/12+5):INDIRECT("AF"&amp;(ROW()+12*(($AN1744-1)*3+$AO1744)-ROW())/12+5),AS1744)</f>
        <v>0</v>
      </c>
      <c r="AU1744" s="15">
        <f ca="1">IF(AND(AQ1744+AS1744&gt;0,AR1744+AT1744&gt;0),COUNTIF(AU$6:AU1743,"&gt;0")+1,0)</f>
        <v>0</v>
      </c>
    </row>
    <row r="1745" spans="40:47">
      <c r="AN1745" s="15">
        <v>49</v>
      </c>
      <c r="AO1745" s="15">
        <v>1</v>
      </c>
      <c r="AP1745" s="15">
        <v>12</v>
      </c>
      <c r="AQ1745" s="17">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15">
        <f ca="1">COUNTIF(INDIRECT("H"&amp;(ROW()+12*(($AN1745-1)*3+$AO1745)-ROW())/12+5):INDIRECT("S"&amp;(ROW()+12*(($AN1745-1)*3+$AO1745)-ROW())/12+5),AQ1745)</f>
        <v>0</v>
      </c>
      <c r="AS1745" s="17">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15">
        <f ca="1">COUNTIF(INDIRECT("U"&amp;(ROW()+12*(($AN1745-1)*3+$AO1745)-ROW())/12+5):INDIRECT("AF"&amp;(ROW()+12*(($AN1745-1)*3+$AO1745)-ROW())/12+5),AS1745)</f>
        <v>0</v>
      </c>
      <c r="AU1745" s="15">
        <f ca="1">IF(AND(AQ1745+AS1745&gt;0,AR1745+AT1745&gt;0),COUNTIF(AU$6:AU1744,"&gt;0")+1,0)</f>
        <v>0</v>
      </c>
    </row>
    <row r="1746" spans="40:47">
      <c r="AN1746" s="15">
        <v>49</v>
      </c>
      <c r="AO1746" s="15">
        <v>2</v>
      </c>
      <c r="AP1746" s="15">
        <v>1</v>
      </c>
      <c r="AQ1746" s="17">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15">
        <f ca="1">COUNTIF(INDIRECT("H"&amp;(ROW()+12*(($AN1746-1)*3+$AO1746)-ROW())/12+5):INDIRECT("S"&amp;(ROW()+12*(($AN1746-1)*3+$AO1746)-ROW())/12+5),AQ1746)</f>
        <v>0</v>
      </c>
      <c r="AS1746" s="17">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15">
        <f ca="1">COUNTIF(INDIRECT("U"&amp;(ROW()+12*(($AN1746-1)*3+$AO1746)-ROW())/12+5):INDIRECT("AF"&amp;(ROW()+12*(($AN1746-1)*3+$AO1746)-ROW())/12+5),AS1746)</f>
        <v>0</v>
      </c>
      <c r="AU1746" s="15">
        <f ca="1">IF(AND(AQ1746+AS1746&gt;0,AR1746+AT1746&gt;0),COUNTIF(AU$6:AU1745,"&gt;0")+1,0)</f>
        <v>0</v>
      </c>
    </row>
    <row r="1747" spans="40:47">
      <c r="AN1747" s="15">
        <v>49</v>
      </c>
      <c r="AO1747" s="15">
        <v>2</v>
      </c>
      <c r="AP1747" s="15">
        <v>2</v>
      </c>
      <c r="AQ1747" s="17">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15">
        <f ca="1">COUNTIF(INDIRECT("H"&amp;(ROW()+12*(($AN1747-1)*3+$AO1747)-ROW())/12+5):INDIRECT("S"&amp;(ROW()+12*(($AN1747-1)*3+$AO1747)-ROW())/12+5),AQ1747)</f>
        <v>0</v>
      </c>
      <c r="AS1747" s="17">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15">
        <f ca="1">COUNTIF(INDIRECT("U"&amp;(ROW()+12*(($AN1747-1)*3+$AO1747)-ROW())/12+5):INDIRECT("AF"&amp;(ROW()+12*(($AN1747-1)*3+$AO1747)-ROW())/12+5),AS1747)</f>
        <v>0</v>
      </c>
      <c r="AU1747" s="15">
        <f ca="1">IF(AND(AQ1747+AS1747&gt;0,AR1747+AT1747&gt;0),COUNTIF(AU$6:AU1746,"&gt;0")+1,0)</f>
        <v>0</v>
      </c>
    </row>
    <row r="1748" spans="40:47">
      <c r="AN1748" s="15">
        <v>49</v>
      </c>
      <c r="AO1748" s="15">
        <v>2</v>
      </c>
      <c r="AP1748" s="15">
        <v>3</v>
      </c>
      <c r="AQ1748" s="17">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15">
        <f ca="1">COUNTIF(INDIRECT("H"&amp;(ROW()+12*(($AN1748-1)*3+$AO1748)-ROW())/12+5):INDIRECT("S"&amp;(ROW()+12*(($AN1748-1)*3+$AO1748)-ROW())/12+5),AQ1748)</f>
        <v>0</v>
      </c>
      <c r="AS1748" s="17">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15">
        <f ca="1">COUNTIF(INDIRECT("U"&amp;(ROW()+12*(($AN1748-1)*3+$AO1748)-ROW())/12+5):INDIRECT("AF"&amp;(ROW()+12*(($AN1748-1)*3+$AO1748)-ROW())/12+5),AS1748)</f>
        <v>0</v>
      </c>
      <c r="AU1748" s="15">
        <f ca="1">IF(AND(AQ1748+AS1748&gt;0,AR1748+AT1748&gt;0),COUNTIF(AU$6:AU1747,"&gt;0")+1,0)</f>
        <v>0</v>
      </c>
    </row>
    <row r="1749" spans="40:47">
      <c r="AN1749" s="15">
        <v>49</v>
      </c>
      <c r="AO1749" s="15">
        <v>2</v>
      </c>
      <c r="AP1749" s="15">
        <v>4</v>
      </c>
      <c r="AQ1749" s="17">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15">
        <f ca="1">COUNTIF(INDIRECT("H"&amp;(ROW()+12*(($AN1749-1)*3+$AO1749)-ROW())/12+5):INDIRECT("S"&amp;(ROW()+12*(($AN1749-1)*3+$AO1749)-ROW())/12+5),AQ1749)</f>
        <v>0</v>
      </c>
      <c r="AS1749" s="17">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15">
        <f ca="1">COUNTIF(INDIRECT("U"&amp;(ROW()+12*(($AN1749-1)*3+$AO1749)-ROW())/12+5):INDIRECT("AF"&amp;(ROW()+12*(($AN1749-1)*3+$AO1749)-ROW())/12+5),AS1749)</f>
        <v>0</v>
      </c>
      <c r="AU1749" s="15">
        <f ca="1">IF(AND(AQ1749+AS1749&gt;0,AR1749+AT1749&gt;0),COUNTIF(AU$6:AU1748,"&gt;0")+1,0)</f>
        <v>0</v>
      </c>
    </row>
    <row r="1750" spans="40:47">
      <c r="AN1750" s="15">
        <v>49</v>
      </c>
      <c r="AO1750" s="15">
        <v>2</v>
      </c>
      <c r="AP1750" s="15">
        <v>5</v>
      </c>
      <c r="AQ1750" s="17">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15">
        <f ca="1">COUNTIF(INDIRECT("H"&amp;(ROW()+12*(($AN1750-1)*3+$AO1750)-ROW())/12+5):INDIRECT("S"&amp;(ROW()+12*(($AN1750-1)*3+$AO1750)-ROW())/12+5),AQ1750)</f>
        <v>0</v>
      </c>
      <c r="AS1750" s="17">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15">
        <f ca="1">COUNTIF(INDIRECT("U"&amp;(ROW()+12*(($AN1750-1)*3+$AO1750)-ROW())/12+5):INDIRECT("AF"&amp;(ROW()+12*(($AN1750-1)*3+$AO1750)-ROW())/12+5),AS1750)</f>
        <v>0</v>
      </c>
      <c r="AU1750" s="15">
        <f ca="1">IF(AND(AQ1750+AS1750&gt;0,AR1750+AT1750&gt;0),COUNTIF(AU$6:AU1749,"&gt;0")+1,0)</f>
        <v>0</v>
      </c>
    </row>
    <row r="1751" spans="40:47">
      <c r="AN1751" s="15">
        <v>49</v>
      </c>
      <c r="AO1751" s="15">
        <v>2</v>
      </c>
      <c r="AP1751" s="15">
        <v>6</v>
      </c>
      <c r="AQ1751" s="17">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15">
        <f ca="1">COUNTIF(INDIRECT("H"&amp;(ROW()+12*(($AN1751-1)*3+$AO1751)-ROW())/12+5):INDIRECT("S"&amp;(ROW()+12*(($AN1751-1)*3+$AO1751)-ROW())/12+5),AQ1751)</f>
        <v>0</v>
      </c>
      <c r="AS1751" s="17">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15">
        <f ca="1">COUNTIF(INDIRECT("U"&amp;(ROW()+12*(($AN1751-1)*3+$AO1751)-ROW())/12+5):INDIRECT("AF"&amp;(ROW()+12*(($AN1751-1)*3+$AO1751)-ROW())/12+5),AS1751)</f>
        <v>0</v>
      </c>
      <c r="AU1751" s="15">
        <f ca="1">IF(AND(AQ1751+AS1751&gt;0,AR1751+AT1751&gt;0),COUNTIF(AU$6:AU1750,"&gt;0")+1,0)</f>
        <v>0</v>
      </c>
    </row>
    <row r="1752" spans="40:47">
      <c r="AN1752" s="15">
        <v>49</v>
      </c>
      <c r="AO1752" s="15">
        <v>2</v>
      </c>
      <c r="AP1752" s="15">
        <v>7</v>
      </c>
      <c r="AQ1752" s="17">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15">
        <f ca="1">COUNTIF(INDIRECT("H"&amp;(ROW()+12*(($AN1752-1)*3+$AO1752)-ROW())/12+5):INDIRECT("S"&amp;(ROW()+12*(($AN1752-1)*3+$AO1752)-ROW())/12+5),AQ1752)</f>
        <v>0</v>
      </c>
      <c r="AS1752" s="17">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15">
        <f ca="1">COUNTIF(INDIRECT("U"&amp;(ROW()+12*(($AN1752-1)*3+$AO1752)-ROW())/12+5):INDIRECT("AF"&amp;(ROW()+12*(($AN1752-1)*3+$AO1752)-ROW())/12+5),AS1752)</f>
        <v>0</v>
      </c>
      <c r="AU1752" s="15">
        <f ca="1">IF(AND(AQ1752+AS1752&gt;0,AR1752+AT1752&gt;0),COUNTIF(AU$6:AU1751,"&gt;0")+1,0)</f>
        <v>0</v>
      </c>
    </row>
    <row r="1753" spans="40:47">
      <c r="AN1753" s="15">
        <v>49</v>
      </c>
      <c r="AO1753" s="15">
        <v>2</v>
      </c>
      <c r="AP1753" s="15">
        <v>8</v>
      </c>
      <c r="AQ1753" s="17">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15">
        <f ca="1">COUNTIF(INDIRECT("H"&amp;(ROW()+12*(($AN1753-1)*3+$AO1753)-ROW())/12+5):INDIRECT("S"&amp;(ROW()+12*(($AN1753-1)*3+$AO1753)-ROW())/12+5),AQ1753)</f>
        <v>0</v>
      </c>
      <c r="AS1753" s="17">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15">
        <f ca="1">COUNTIF(INDIRECT("U"&amp;(ROW()+12*(($AN1753-1)*3+$AO1753)-ROW())/12+5):INDIRECT("AF"&amp;(ROW()+12*(($AN1753-1)*3+$AO1753)-ROW())/12+5),AS1753)</f>
        <v>0</v>
      </c>
      <c r="AU1753" s="15">
        <f ca="1">IF(AND(AQ1753+AS1753&gt;0,AR1753+AT1753&gt;0),COUNTIF(AU$6:AU1752,"&gt;0")+1,0)</f>
        <v>0</v>
      </c>
    </row>
    <row r="1754" spans="40:47">
      <c r="AN1754" s="15">
        <v>49</v>
      </c>
      <c r="AO1754" s="15">
        <v>2</v>
      </c>
      <c r="AP1754" s="15">
        <v>9</v>
      </c>
      <c r="AQ1754" s="17">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15">
        <f ca="1">COUNTIF(INDIRECT("H"&amp;(ROW()+12*(($AN1754-1)*3+$AO1754)-ROW())/12+5):INDIRECT("S"&amp;(ROW()+12*(($AN1754-1)*3+$AO1754)-ROW())/12+5),AQ1754)</f>
        <v>0</v>
      </c>
      <c r="AS1754" s="17">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15">
        <f ca="1">COUNTIF(INDIRECT("U"&amp;(ROW()+12*(($AN1754-1)*3+$AO1754)-ROW())/12+5):INDIRECT("AF"&amp;(ROW()+12*(($AN1754-1)*3+$AO1754)-ROW())/12+5),AS1754)</f>
        <v>0</v>
      </c>
      <c r="AU1754" s="15">
        <f ca="1">IF(AND(AQ1754+AS1754&gt;0,AR1754+AT1754&gt;0),COUNTIF(AU$6:AU1753,"&gt;0")+1,0)</f>
        <v>0</v>
      </c>
    </row>
    <row r="1755" spans="40:47">
      <c r="AN1755" s="15">
        <v>49</v>
      </c>
      <c r="AO1755" s="15">
        <v>2</v>
      </c>
      <c r="AP1755" s="15">
        <v>10</v>
      </c>
      <c r="AQ1755" s="17">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15">
        <f ca="1">COUNTIF(INDIRECT("H"&amp;(ROW()+12*(($AN1755-1)*3+$AO1755)-ROW())/12+5):INDIRECT("S"&amp;(ROW()+12*(($AN1755-1)*3+$AO1755)-ROW())/12+5),AQ1755)</f>
        <v>0</v>
      </c>
      <c r="AS1755" s="17">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15">
        <f ca="1">COUNTIF(INDIRECT("U"&amp;(ROW()+12*(($AN1755-1)*3+$AO1755)-ROW())/12+5):INDIRECT("AF"&amp;(ROW()+12*(($AN1755-1)*3+$AO1755)-ROW())/12+5),AS1755)</f>
        <v>0</v>
      </c>
      <c r="AU1755" s="15">
        <f ca="1">IF(AND(AQ1755+AS1755&gt;0,AR1755+AT1755&gt;0),COUNTIF(AU$6:AU1754,"&gt;0")+1,0)</f>
        <v>0</v>
      </c>
    </row>
    <row r="1756" spans="40:47">
      <c r="AN1756" s="15">
        <v>49</v>
      </c>
      <c r="AO1756" s="15">
        <v>2</v>
      </c>
      <c r="AP1756" s="15">
        <v>11</v>
      </c>
      <c r="AQ1756" s="17">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15">
        <f ca="1">COUNTIF(INDIRECT("H"&amp;(ROW()+12*(($AN1756-1)*3+$AO1756)-ROW())/12+5):INDIRECT("S"&amp;(ROW()+12*(($AN1756-1)*3+$AO1756)-ROW())/12+5),AQ1756)</f>
        <v>0</v>
      </c>
      <c r="AS1756" s="17">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15">
        <f ca="1">COUNTIF(INDIRECT("U"&amp;(ROW()+12*(($AN1756-1)*3+$AO1756)-ROW())/12+5):INDIRECT("AF"&amp;(ROW()+12*(($AN1756-1)*3+$AO1756)-ROW())/12+5),AS1756)</f>
        <v>0</v>
      </c>
      <c r="AU1756" s="15">
        <f ca="1">IF(AND(AQ1756+AS1756&gt;0,AR1756+AT1756&gt;0),COUNTIF(AU$6:AU1755,"&gt;0")+1,0)</f>
        <v>0</v>
      </c>
    </row>
    <row r="1757" spans="40:47">
      <c r="AN1757" s="15">
        <v>49</v>
      </c>
      <c r="AO1757" s="15">
        <v>2</v>
      </c>
      <c r="AP1757" s="15">
        <v>12</v>
      </c>
      <c r="AQ1757" s="17">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15">
        <f ca="1">COUNTIF(INDIRECT("H"&amp;(ROW()+12*(($AN1757-1)*3+$AO1757)-ROW())/12+5):INDIRECT("S"&amp;(ROW()+12*(($AN1757-1)*3+$AO1757)-ROW())/12+5),AQ1757)</f>
        <v>0</v>
      </c>
      <c r="AS1757" s="17">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15">
        <f ca="1">COUNTIF(INDIRECT("U"&amp;(ROW()+12*(($AN1757-1)*3+$AO1757)-ROW())/12+5):INDIRECT("AF"&amp;(ROW()+12*(($AN1757-1)*3+$AO1757)-ROW())/12+5),AS1757)</f>
        <v>0</v>
      </c>
      <c r="AU1757" s="15">
        <f ca="1">IF(AND(AQ1757+AS1757&gt;0,AR1757+AT1757&gt;0),COUNTIF(AU$6:AU1756,"&gt;0")+1,0)</f>
        <v>0</v>
      </c>
    </row>
    <row r="1758" spans="40:47">
      <c r="AN1758" s="15">
        <v>49</v>
      </c>
      <c r="AO1758" s="15">
        <v>3</v>
      </c>
      <c r="AP1758" s="15">
        <v>1</v>
      </c>
      <c r="AQ1758" s="17">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15">
        <f ca="1">COUNTIF(INDIRECT("H"&amp;(ROW()+12*(($AN1758-1)*3+$AO1758)-ROW())/12+5):INDIRECT("S"&amp;(ROW()+12*(($AN1758-1)*3+$AO1758)-ROW())/12+5),AQ1758)</f>
        <v>0</v>
      </c>
      <c r="AS1758" s="17">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15">
        <f ca="1">COUNTIF(INDIRECT("U"&amp;(ROW()+12*(($AN1758-1)*3+$AO1758)-ROW())/12+5):INDIRECT("AF"&amp;(ROW()+12*(($AN1758-1)*3+$AO1758)-ROW())/12+5),AS1758)</f>
        <v>0</v>
      </c>
      <c r="AU1758" s="15">
        <f ca="1">IF(AND(AQ1758+AS1758&gt;0,AR1758+AT1758&gt;0),COUNTIF(AU$6:AU1757,"&gt;0")+1,0)</f>
        <v>0</v>
      </c>
    </row>
    <row r="1759" spans="40:47">
      <c r="AN1759" s="15">
        <v>49</v>
      </c>
      <c r="AO1759" s="15">
        <v>3</v>
      </c>
      <c r="AP1759" s="15">
        <v>2</v>
      </c>
      <c r="AQ1759" s="17">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15">
        <f ca="1">COUNTIF(INDIRECT("H"&amp;(ROW()+12*(($AN1759-1)*3+$AO1759)-ROW())/12+5):INDIRECT("S"&amp;(ROW()+12*(($AN1759-1)*3+$AO1759)-ROW())/12+5),AQ1759)</f>
        <v>0</v>
      </c>
      <c r="AS1759" s="17">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15">
        <f ca="1">COUNTIF(INDIRECT("U"&amp;(ROW()+12*(($AN1759-1)*3+$AO1759)-ROW())/12+5):INDIRECT("AF"&amp;(ROW()+12*(($AN1759-1)*3+$AO1759)-ROW())/12+5),AS1759)</f>
        <v>0</v>
      </c>
      <c r="AU1759" s="15">
        <f ca="1">IF(AND(AQ1759+AS1759&gt;0,AR1759+AT1759&gt;0),COUNTIF(AU$6:AU1758,"&gt;0")+1,0)</f>
        <v>0</v>
      </c>
    </row>
    <row r="1760" spans="40:47">
      <c r="AN1760" s="15">
        <v>49</v>
      </c>
      <c r="AO1760" s="15">
        <v>3</v>
      </c>
      <c r="AP1760" s="15">
        <v>3</v>
      </c>
      <c r="AQ1760" s="17">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15">
        <f ca="1">COUNTIF(INDIRECT("H"&amp;(ROW()+12*(($AN1760-1)*3+$AO1760)-ROW())/12+5):INDIRECT("S"&amp;(ROW()+12*(($AN1760-1)*3+$AO1760)-ROW())/12+5),AQ1760)</f>
        <v>0</v>
      </c>
      <c r="AS1760" s="17">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15">
        <f ca="1">COUNTIF(INDIRECT("U"&amp;(ROW()+12*(($AN1760-1)*3+$AO1760)-ROW())/12+5):INDIRECT("AF"&amp;(ROW()+12*(($AN1760-1)*3+$AO1760)-ROW())/12+5),AS1760)</f>
        <v>0</v>
      </c>
      <c r="AU1760" s="15">
        <f ca="1">IF(AND(AQ1760+AS1760&gt;0,AR1760+AT1760&gt;0),COUNTIF(AU$6:AU1759,"&gt;0")+1,0)</f>
        <v>0</v>
      </c>
    </row>
    <row r="1761" spans="40:47">
      <c r="AN1761" s="15">
        <v>49</v>
      </c>
      <c r="AO1761" s="15">
        <v>3</v>
      </c>
      <c r="AP1761" s="15">
        <v>4</v>
      </c>
      <c r="AQ1761" s="17">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15">
        <f ca="1">COUNTIF(INDIRECT("H"&amp;(ROW()+12*(($AN1761-1)*3+$AO1761)-ROW())/12+5):INDIRECT("S"&amp;(ROW()+12*(($AN1761-1)*3+$AO1761)-ROW())/12+5),AQ1761)</f>
        <v>0</v>
      </c>
      <c r="AS1761" s="17">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15">
        <f ca="1">COUNTIF(INDIRECT("U"&amp;(ROW()+12*(($AN1761-1)*3+$AO1761)-ROW())/12+5):INDIRECT("AF"&amp;(ROW()+12*(($AN1761-1)*3+$AO1761)-ROW())/12+5),AS1761)</f>
        <v>0</v>
      </c>
      <c r="AU1761" s="15">
        <f ca="1">IF(AND(AQ1761+AS1761&gt;0,AR1761+AT1761&gt;0),COUNTIF(AU$6:AU1760,"&gt;0")+1,0)</f>
        <v>0</v>
      </c>
    </row>
    <row r="1762" spans="40:47">
      <c r="AN1762" s="15">
        <v>49</v>
      </c>
      <c r="AO1762" s="15">
        <v>3</v>
      </c>
      <c r="AP1762" s="15">
        <v>5</v>
      </c>
      <c r="AQ1762" s="17">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15">
        <f ca="1">COUNTIF(INDIRECT("H"&amp;(ROW()+12*(($AN1762-1)*3+$AO1762)-ROW())/12+5):INDIRECT("S"&amp;(ROW()+12*(($AN1762-1)*3+$AO1762)-ROW())/12+5),AQ1762)</f>
        <v>0</v>
      </c>
      <c r="AS1762" s="17">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15">
        <f ca="1">COUNTIF(INDIRECT("U"&amp;(ROW()+12*(($AN1762-1)*3+$AO1762)-ROW())/12+5):INDIRECT("AF"&amp;(ROW()+12*(($AN1762-1)*3+$AO1762)-ROW())/12+5),AS1762)</f>
        <v>0</v>
      </c>
      <c r="AU1762" s="15">
        <f ca="1">IF(AND(AQ1762+AS1762&gt;0,AR1762+AT1762&gt;0),COUNTIF(AU$6:AU1761,"&gt;0")+1,0)</f>
        <v>0</v>
      </c>
    </row>
    <row r="1763" spans="40:47">
      <c r="AN1763" s="15">
        <v>49</v>
      </c>
      <c r="AO1763" s="15">
        <v>3</v>
      </c>
      <c r="AP1763" s="15">
        <v>6</v>
      </c>
      <c r="AQ1763" s="17">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15">
        <f ca="1">COUNTIF(INDIRECT("H"&amp;(ROW()+12*(($AN1763-1)*3+$AO1763)-ROW())/12+5):INDIRECT("S"&amp;(ROW()+12*(($AN1763-1)*3+$AO1763)-ROW())/12+5),AQ1763)</f>
        <v>0</v>
      </c>
      <c r="AS1763" s="17">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15">
        <f ca="1">COUNTIF(INDIRECT("U"&amp;(ROW()+12*(($AN1763-1)*3+$AO1763)-ROW())/12+5):INDIRECT("AF"&amp;(ROW()+12*(($AN1763-1)*3+$AO1763)-ROW())/12+5),AS1763)</f>
        <v>0</v>
      </c>
      <c r="AU1763" s="15">
        <f ca="1">IF(AND(AQ1763+AS1763&gt;0,AR1763+AT1763&gt;0),COUNTIF(AU$6:AU1762,"&gt;0")+1,0)</f>
        <v>0</v>
      </c>
    </row>
    <row r="1764" spans="40:47">
      <c r="AN1764" s="15">
        <v>49</v>
      </c>
      <c r="AO1764" s="15">
        <v>3</v>
      </c>
      <c r="AP1764" s="15">
        <v>7</v>
      </c>
      <c r="AQ1764" s="17">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15">
        <f ca="1">COUNTIF(INDIRECT("H"&amp;(ROW()+12*(($AN1764-1)*3+$AO1764)-ROW())/12+5):INDIRECT("S"&amp;(ROW()+12*(($AN1764-1)*3+$AO1764)-ROW())/12+5),AQ1764)</f>
        <v>0</v>
      </c>
      <c r="AS1764" s="17">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15">
        <f ca="1">COUNTIF(INDIRECT("U"&amp;(ROW()+12*(($AN1764-1)*3+$AO1764)-ROW())/12+5):INDIRECT("AF"&amp;(ROW()+12*(($AN1764-1)*3+$AO1764)-ROW())/12+5),AS1764)</f>
        <v>0</v>
      </c>
      <c r="AU1764" s="15">
        <f ca="1">IF(AND(AQ1764+AS1764&gt;0,AR1764+AT1764&gt;0),COUNTIF(AU$6:AU1763,"&gt;0")+1,0)</f>
        <v>0</v>
      </c>
    </row>
    <row r="1765" spans="40:47">
      <c r="AN1765" s="15">
        <v>49</v>
      </c>
      <c r="AO1765" s="15">
        <v>3</v>
      </c>
      <c r="AP1765" s="15">
        <v>8</v>
      </c>
      <c r="AQ1765" s="17">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15">
        <f ca="1">COUNTIF(INDIRECT("H"&amp;(ROW()+12*(($AN1765-1)*3+$AO1765)-ROW())/12+5):INDIRECT("S"&amp;(ROW()+12*(($AN1765-1)*3+$AO1765)-ROW())/12+5),AQ1765)</f>
        <v>0</v>
      </c>
      <c r="AS1765" s="17">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15">
        <f ca="1">COUNTIF(INDIRECT("U"&amp;(ROW()+12*(($AN1765-1)*3+$AO1765)-ROW())/12+5):INDIRECT("AF"&amp;(ROW()+12*(($AN1765-1)*3+$AO1765)-ROW())/12+5),AS1765)</f>
        <v>0</v>
      </c>
      <c r="AU1765" s="15">
        <f ca="1">IF(AND(AQ1765+AS1765&gt;0,AR1765+AT1765&gt;0),COUNTIF(AU$6:AU1764,"&gt;0")+1,0)</f>
        <v>0</v>
      </c>
    </row>
    <row r="1766" spans="40:47">
      <c r="AN1766" s="15">
        <v>49</v>
      </c>
      <c r="AO1766" s="15">
        <v>3</v>
      </c>
      <c r="AP1766" s="15">
        <v>9</v>
      </c>
      <c r="AQ1766" s="17">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15">
        <f ca="1">COUNTIF(INDIRECT("H"&amp;(ROW()+12*(($AN1766-1)*3+$AO1766)-ROW())/12+5):INDIRECT("S"&amp;(ROW()+12*(($AN1766-1)*3+$AO1766)-ROW())/12+5),AQ1766)</f>
        <v>0</v>
      </c>
      <c r="AS1766" s="17">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15">
        <f ca="1">COUNTIF(INDIRECT("U"&amp;(ROW()+12*(($AN1766-1)*3+$AO1766)-ROW())/12+5):INDIRECT("AF"&amp;(ROW()+12*(($AN1766-1)*3+$AO1766)-ROW())/12+5),AS1766)</f>
        <v>0</v>
      </c>
      <c r="AU1766" s="15">
        <f ca="1">IF(AND(AQ1766+AS1766&gt;0,AR1766+AT1766&gt;0),COUNTIF(AU$6:AU1765,"&gt;0")+1,0)</f>
        <v>0</v>
      </c>
    </row>
    <row r="1767" spans="40:47">
      <c r="AN1767" s="15">
        <v>49</v>
      </c>
      <c r="AO1767" s="15">
        <v>3</v>
      </c>
      <c r="AP1767" s="15">
        <v>10</v>
      </c>
      <c r="AQ1767" s="17">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15">
        <f ca="1">COUNTIF(INDIRECT("H"&amp;(ROW()+12*(($AN1767-1)*3+$AO1767)-ROW())/12+5):INDIRECT("S"&amp;(ROW()+12*(($AN1767-1)*3+$AO1767)-ROW())/12+5),AQ1767)</f>
        <v>0</v>
      </c>
      <c r="AS1767" s="17">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15">
        <f ca="1">COUNTIF(INDIRECT("U"&amp;(ROW()+12*(($AN1767-1)*3+$AO1767)-ROW())/12+5):INDIRECT("AF"&amp;(ROW()+12*(($AN1767-1)*3+$AO1767)-ROW())/12+5),AS1767)</f>
        <v>0</v>
      </c>
      <c r="AU1767" s="15">
        <f ca="1">IF(AND(AQ1767+AS1767&gt;0,AR1767+AT1767&gt;0),COUNTIF(AU$6:AU1766,"&gt;0")+1,0)</f>
        <v>0</v>
      </c>
    </row>
    <row r="1768" spans="40:47">
      <c r="AN1768" s="15">
        <v>49</v>
      </c>
      <c r="AO1768" s="15">
        <v>3</v>
      </c>
      <c r="AP1768" s="15">
        <v>11</v>
      </c>
      <c r="AQ1768" s="17">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15">
        <f ca="1">COUNTIF(INDIRECT("H"&amp;(ROW()+12*(($AN1768-1)*3+$AO1768)-ROW())/12+5):INDIRECT("S"&amp;(ROW()+12*(($AN1768-1)*3+$AO1768)-ROW())/12+5),AQ1768)</f>
        <v>0</v>
      </c>
      <c r="AS1768" s="17">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15">
        <f ca="1">COUNTIF(INDIRECT("U"&amp;(ROW()+12*(($AN1768-1)*3+$AO1768)-ROW())/12+5):INDIRECT("AF"&amp;(ROW()+12*(($AN1768-1)*3+$AO1768)-ROW())/12+5),AS1768)</f>
        <v>0</v>
      </c>
      <c r="AU1768" s="15">
        <f ca="1">IF(AND(AQ1768+AS1768&gt;0,AR1768+AT1768&gt;0),COUNTIF(AU$6:AU1767,"&gt;0")+1,0)</f>
        <v>0</v>
      </c>
    </row>
    <row r="1769" spans="40:47">
      <c r="AN1769" s="306">
        <v>49</v>
      </c>
      <c r="AO1769" s="306">
        <v>3</v>
      </c>
      <c r="AP1769" s="306">
        <v>12</v>
      </c>
      <c r="AQ1769" s="313">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306">
        <f ca="1">COUNTIF(INDIRECT("H"&amp;(ROW()+12*(($AN1769-1)*3+$AO1769)-ROW())/12+5):INDIRECT("S"&amp;(ROW()+12*(($AN1769-1)*3+$AO1769)-ROW())/12+5),AQ1769)</f>
        <v>0</v>
      </c>
      <c r="AS1769" s="313">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306">
        <f ca="1">COUNTIF(INDIRECT("U"&amp;(ROW()+12*(($AN1769-1)*3+$AO1769)-ROW())/12+5):INDIRECT("AF"&amp;(ROW()+12*(($AN1769-1)*3+$AO1769)-ROW())/12+5),AS1769)</f>
        <v>0</v>
      </c>
      <c r="AU1769" s="15">
        <f ca="1">IF(AND(AQ1769+AS1769&gt;0,AR1769+AT1769&gt;0),COUNTIF(AU$6:AU1768,"&gt;0")+1,0)</f>
        <v>0</v>
      </c>
    </row>
    <row r="1770" spans="40:47">
      <c r="AN1770" s="15">
        <v>50</v>
      </c>
      <c r="AO1770" s="15">
        <v>1</v>
      </c>
      <c r="AP1770" s="15">
        <v>1</v>
      </c>
      <c r="AQ1770" s="17">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15">
        <f ca="1">COUNTIF(INDIRECT("H"&amp;(ROW()+12*(($AN1770-1)*3+$AO1770)-ROW())/12+5):INDIRECT("S"&amp;(ROW()+12*(($AN1770-1)*3+$AO1770)-ROW())/12+5),AQ1770)</f>
        <v>0</v>
      </c>
      <c r="AS1770" s="17">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15">
        <f ca="1">COUNTIF(INDIRECT("U"&amp;(ROW()+12*(($AN1770-1)*3+$AO1770)-ROW())/12+5):INDIRECT("AF"&amp;(ROW()+12*(($AN1770-1)*3+$AO1770)-ROW())/12+5),AS1770)</f>
        <v>0</v>
      </c>
      <c r="AU1770" s="15">
        <f ca="1">IF(AND(AQ1770+AS1770&gt;0,AR1770+AT1770&gt;0),COUNTIF(AU$6:AU1769,"&gt;0")+1,0)</f>
        <v>0</v>
      </c>
    </row>
    <row r="1771" spans="40:47">
      <c r="AN1771" s="15">
        <v>50</v>
      </c>
      <c r="AO1771" s="15">
        <v>1</v>
      </c>
      <c r="AP1771" s="15">
        <v>2</v>
      </c>
      <c r="AQ1771" s="17">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15">
        <f ca="1">COUNTIF(INDIRECT("H"&amp;(ROW()+12*(($AN1771-1)*3+$AO1771)-ROW())/12+5):INDIRECT("S"&amp;(ROW()+12*(($AN1771-1)*3+$AO1771)-ROW())/12+5),AQ1771)</f>
        <v>0</v>
      </c>
      <c r="AS1771" s="17">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15">
        <f ca="1">COUNTIF(INDIRECT("U"&amp;(ROW()+12*(($AN1771-1)*3+$AO1771)-ROW())/12+5):INDIRECT("AF"&amp;(ROW()+12*(($AN1771-1)*3+$AO1771)-ROW())/12+5),AS1771)</f>
        <v>0</v>
      </c>
      <c r="AU1771" s="15">
        <f ca="1">IF(AND(AQ1771+AS1771&gt;0,AR1771+AT1771&gt;0),COUNTIF(AU$6:AU1770,"&gt;0")+1,0)</f>
        <v>0</v>
      </c>
    </row>
    <row r="1772" spans="40:47">
      <c r="AN1772" s="15">
        <v>50</v>
      </c>
      <c r="AO1772" s="15">
        <v>1</v>
      </c>
      <c r="AP1772" s="15">
        <v>3</v>
      </c>
      <c r="AQ1772" s="17">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15">
        <f ca="1">COUNTIF(INDIRECT("H"&amp;(ROW()+12*(($AN1772-1)*3+$AO1772)-ROW())/12+5):INDIRECT("S"&amp;(ROW()+12*(($AN1772-1)*3+$AO1772)-ROW())/12+5),AQ1772)</f>
        <v>0</v>
      </c>
      <c r="AS1772" s="17">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15">
        <f ca="1">COUNTIF(INDIRECT("U"&amp;(ROW()+12*(($AN1772-1)*3+$AO1772)-ROW())/12+5):INDIRECT("AF"&amp;(ROW()+12*(($AN1772-1)*3+$AO1772)-ROW())/12+5),AS1772)</f>
        <v>0</v>
      </c>
      <c r="AU1772" s="15">
        <f ca="1">IF(AND(AQ1772+AS1772&gt;0,AR1772+AT1772&gt;0),COUNTIF(AU$6:AU1771,"&gt;0")+1,0)</f>
        <v>0</v>
      </c>
    </row>
    <row r="1773" spans="40:47">
      <c r="AN1773" s="15">
        <v>50</v>
      </c>
      <c r="AO1773" s="15">
        <v>1</v>
      </c>
      <c r="AP1773" s="15">
        <v>4</v>
      </c>
      <c r="AQ1773" s="17">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15">
        <f ca="1">COUNTIF(INDIRECT("H"&amp;(ROW()+12*(($AN1773-1)*3+$AO1773)-ROW())/12+5):INDIRECT("S"&amp;(ROW()+12*(($AN1773-1)*3+$AO1773)-ROW())/12+5),AQ1773)</f>
        <v>0</v>
      </c>
      <c r="AS1773" s="17">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15">
        <f ca="1">COUNTIF(INDIRECT("U"&amp;(ROW()+12*(($AN1773-1)*3+$AO1773)-ROW())/12+5):INDIRECT("AF"&amp;(ROW()+12*(($AN1773-1)*3+$AO1773)-ROW())/12+5),AS1773)</f>
        <v>0</v>
      </c>
      <c r="AU1773" s="15">
        <f ca="1">IF(AND(AQ1773+AS1773&gt;0,AR1773+AT1773&gt;0),COUNTIF(AU$6:AU1772,"&gt;0")+1,0)</f>
        <v>0</v>
      </c>
    </row>
    <row r="1774" spans="40:47">
      <c r="AN1774" s="15">
        <v>50</v>
      </c>
      <c r="AO1774" s="15">
        <v>1</v>
      </c>
      <c r="AP1774" s="15">
        <v>5</v>
      </c>
      <c r="AQ1774" s="17">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15">
        <f ca="1">COUNTIF(INDIRECT("H"&amp;(ROW()+12*(($AN1774-1)*3+$AO1774)-ROW())/12+5):INDIRECT("S"&amp;(ROW()+12*(($AN1774-1)*3+$AO1774)-ROW())/12+5),AQ1774)</f>
        <v>0</v>
      </c>
      <c r="AS1774" s="17">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15">
        <f ca="1">COUNTIF(INDIRECT("U"&amp;(ROW()+12*(($AN1774-1)*3+$AO1774)-ROW())/12+5):INDIRECT("AF"&amp;(ROW()+12*(($AN1774-1)*3+$AO1774)-ROW())/12+5),AS1774)</f>
        <v>0</v>
      </c>
      <c r="AU1774" s="15">
        <f ca="1">IF(AND(AQ1774+AS1774&gt;0,AR1774+AT1774&gt;0),COUNTIF(AU$6:AU1773,"&gt;0")+1,0)</f>
        <v>0</v>
      </c>
    </row>
    <row r="1775" spans="40:47">
      <c r="AN1775" s="15">
        <v>50</v>
      </c>
      <c r="AO1775" s="15">
        <v>1</v>
      </c>
      <c r="AP1775" s="15">
        <v>6</v>
      </c>
      <c r="AQ1775" s="17">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15">
        <f ca="1">COUNTIF(INDIRECT("H"&amp;(ROW()+12*(($AN1775-1)*3+$AO1775)-ROW())/12+5):INDIRECT("S"&amp;(ROW()+12*(($AN1775-1)*3+$AO1775)-ROW())/12+5),AQ1775)</f>
        <v>0</v>
      </c>
      <c r="AS1775" s="17">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15">
        <f ca="1">COUNTIF(INDIRECT("U"&amp;(ROW()+12*(($AN1775-1)*3+$AO1775)-ROW())/12+5):INDIRECT("AF"&amp;(ROW()+12*(($AN1775-1)*3+$AO1775)-ROW())/12+5),AS1775)</f>
        <v>0</v>
      </c>
      <c r="AU1775" s="15">
        <f ca="1">IF(AND(AQ1775+AS1775&gt;0,AR1775+AT1775&gt;0),COUNTIF(AU$6:AU1774,"&gt;0")+1,0)</f>
        <v>0</v>
      </c>
    </row>
    <row r="1776" spans="40:47">
      <c r="AN1776" s="15">
        <v>50</v>
      </c>
      <c r="AO1776" s="15">
        <v>1</v>
      </c>
      <c r="AP1776" s="15">
        <v>7</v>
      </c>
      <c r="AQ1776" s="17">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15">
        <f ca="1">COUNTIF(INDIRECT("H"&amp;(ROW()+12*(($AN1776-1)*3+$AO1776)-ROW())/12+5):INDIRECT("S"&amp;(ROW()+12*(($AN1776-1)*3+$AO1776)-ROW())/12+5),AQ1776)</f>
        <v>0</v>
      </c>
      <c r="AS1776" s="17">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15">
        <f ca="1">COUNTIF(INDIRECT("U"&amp;(ROW()+12*(($AN1776-1)*3+$AO1776)-ROW())/12+5):INDIRECT("AF"&amp;(ROW()+12*(($AN1776-1)*3+$AO1776)-ROW())/12+5),AS1776)</f>
        <v>0</v>
      </c>
      <c r="AU1776" s="15">
        <f ca="1">IF(AND(AQ1776+AS1776&gt;0,AR1776+AT1776&gt;0),COUNTIF(AU$6:AU1775,"&gt;0")+1,0)</f>
        <v>0</v>
      </c>
    </row>
    <row r="1777" spans="40:47">
      <c r="AN1777" s="15">
        <v>50</v>
      </c>
      <c r="AO1777" s="15">
        <v>1</v>
      </c>
      <c r="AP1777" s="15">
        <v>8</v>
      </c>
      <c r="AQ1777" s="17">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15">
        <f ca="1">COUNTIF(INDIRECT("H"&amp;(ROW()+12*(($AN1777-1)*3+$AO1777)-ROW())/12+5):INDIRECT("S"&amp;(ROW()+12*(($AN1777-1)*3+$AO1777)-ROW())/12+5),AQ1777)</f>
        <v>0</v>
      </c>
      <c r="AS1777" s="17">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15">
        <f ca="1">COUNTIF(INDIRECT("U"&amp;(ROW()+12*(($AN1777-1)*3+$AO1777)-ROW())/12+5):INDIRECT("AF"&amp;(ROW()+12*(($AN1777-1)*3+$AO1777)-ROW())/12+5),AS1777)</f>
        <v>0</v>
      </c>
      <c r="AU1777" s="15">
        <f ca="1">IF(AND(AQ1777+AS1777&gt;0,AR1777+AT1777&gt;0),COUNTIF(AU$6:AU1776,"&gt;0")+1,0)</f>
        <v>0</v>
      </c>
    </row>
    <row r="1778" spans="40:47">
      <c r="AN1778" s="15">
        <v>50</v>
      </c>
      <c r="AO1778" s="15">
        <v>1</v>
      </c>
      <c r="AP1778" s="15">
        <v>9</v>
      </c>
      <c r="AQ1778" s="17">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15">
        <f ca="1">COUNTIF(INDIRECT("H"&amp;(ROW()+12*(($AN1778-1)*3+$AO1778)-ROW())/12+5):INDIRECT("S"&amp;(ROW()+12*(($AN1778-1)*3+$AO1778)-ROW())/12+5),AQ1778)</f>
        <v>0</v>
      </c>
      <c r="AS1778" s="17">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15">
        <f ca="1">COUNTIF(INDIRECT("U"&amp;(ROW()+12*(($AN1778-1)*3+$AO1778)-ROW())/12+5):INDIRECT("AF"&amp;(ROW()+12*(($AN1778-1)*3+$AO1778)-ROW())/12+5),AS1778)</f>
        <v>0</v>
      </c>
      <c r="AU1778" s="15">
        <f ca="1">IF(AND(AQ1778+AS1778&gt;0,AR1778+AT1778&gt;0),COUNTIF(AU$6:AU1777,"&gt;0")+1,0)</f>
        <v>0</v>
      </c>
    </row>
    <row r="1779" spans="40:47">
      <c r="AN1779" s="15">
        <v>50</v>
      </c>
      <c r="AO1779" s="15">
        <v>1</v>
      </c>
      <c r="AP1779" s="15">
        <v>10</v>
      </c>
      <c r="AQ1779" s="17">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15">
        <f ca="1">COUNTIF(INDIRECT("H"&amp;(ROW()+12*(($AN1779-1)*3+$AO1779)-ROW())/12+5):INDIRECT("S"&amp;(ROW()+12*(($AN1779-1)*3+$AO1779)-ROW())/12+5),AQ1779)</f>
        <v>0</v>
      </c>
      <c r="AS1779" s="17">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15">
        <f ca="1">COUNTIF(INDIRECT("U"&amp;(ROW()+12*(($AN1779-1)*3+$AO1779)-ROW())/12+5):INDIRECT("AF"&amp;(ROW()+12*(($AN1779-1)*3+$AO1779)-ROW())/12+5),AS1779)</f>
        <v>0</v>
      </c>
      <c r="AU1779" s="15">
        <f ca="1">IF(AND(AQ1779+AS1779&gt;0,AR1779+AT1779&gt;0),COUNTIF(AU$6:AU1778,"&gt;0")+1,0)</f>
        <v>0</v>
      </c>
    </row>
    <row r="1780" spans="40:47">
      <c r="AN1780" s="15">
        <v>50</v>
      </c>
      <c r="AO1780" s="15">
        <v>1</v>
      </c>
      <c r="AP1780" s="15">
        <v>11</v>
      </c>
      <c r="AQ1780" s="17">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15">
        <f ca="1">COUNTIF(INDIRECT("H"&amp;(ROW()+12*(($AN1780-1)*3+$AO1780)-ROW())/12+5):INDIRECT("S"&amp;(ROW()+12*(($AN1780-1)*3+$AO1780)-ROW())/12+5),AQ1780)</f>
        <v>0</v>
      </c>
      <c r="AS1780" s="17">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15">
        <f ca="1">COUNTIF(INDIRECT("U"&amp;(ROW()+12*(($AN1780-1)*3+$AO1780)-ROW())/12+5):INDIRECT("AF"&amp;(ROW()+12*(($AN1780-1)*3+$AO1780)-ROW())/12+5),AS1780)</f>
        <v>0</v>
      </c>
      <c r="AU1780" s="15">
        <f ca="1">IF(AND(AQ1780+AS1780&gt;0,AR1780+AT1780&gt;0),COUNTIF(AU$6:AU1779,"&gt;0")+1,0)</f>
        <v>0</v>
      </c>
    </row>
    <row r="1781" spans="40:47">
      <c r="AN1781" s="15">
        <v>50</v>
      </c>
      <c r="AO1781" s="15">
        <v>1</v>
      </c>
      <c r="AP1781" s="15">
        <v>12</v>
      </c>
      <c r="AQ1781" s="17">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15">
        <f ca="1">COUNTIF(INDIRECT("H"&amp;(ROW()+12*(($AN1781-1)*3+$AO1781)-ROW())/12+5):INDIRECT("S"&amp;(ROW()+12*(($AN1781-1)*3+$AO1781)-ROW())/12+5),AQ1781)</f>
        <v>0</v>
      </c>
      <c r="AS1781" s="17">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15">
        <f ca="1">COUNTIF(INDIRECT("U"&amp;(ROW()+12*(($AN1781-1)*3+$AO1781)-ROW())/12+5):INDIRECT("AF"&amp;(ROW()+12*(($AN1781-1)*3+$AO1781)-ROW())/12+5),AS1781)</f>
        <v>0</v>
      </c>
      <c r="AU1781" s="15">
        <f ca="1">IF(AND(AQ1781+AS1781&gt;0,AR1781+AT1781&gt;0),COUNTIF(AU$6:AU1780,"&gt;0")+1,0)</f>
        <v>0</v>
      </c>
    </row>
    <row r="1782" spans="40:47">
      <c r="AN1782" s="15">
        <v>50</v>
      </c>
      <c r="AO1782" s="15">
        <v>2</v>
      </c>
      <c r="AP1782" s="15">
        <v>1</v>
      </c>
      <c r="AQ1782" s="17">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15">
        <f ca="1">COUNTIF(INDIRECT("H"&amp;(ROW()+12*(($AN1782-1)*3+$AO1782)-ROW())/12+5):INDIRECT("S"&amp;(ROW()+12*(($AN1782-1)*3+$AO1782)-ROW())/12+5),AQ1782)</f>
        <v>0</v>
      </c>
      <c r="AS1782" s="17">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15">
        <f ca="1">COUNTIF(INDIRECT("U"&amp;(ROW()+12*(($AN1782-1)*3+$AO1782)-ROW())/12+5):INDIRECT("AF"&amp;(ROW()+12*(($AN1782-1)*3+$AO1782)-ROW())/12+5),AS1782)</f>
        <v>0</v>
      </c>
      <c r="AU1782" s="15">
        <f ca="1">IF(AND(AQ1782+AS1782&gt;0,AR1782+AT1782&gt;0),COUNTIF(AU$6:AU1781,"&gt;0")+1,0)</f>
        <v>0</v>
      </c>
    </row>
    <row r="1783" spans="40:47">
      <c r="AN1783" s="15">
        <v>50</v>
      </c>
      <c r="AO1783" s="15">
        <v>2</v>
      </c>
      <c r="AP1783" s="15">
        <v>2</v>
      </c>
      <c r="AQ1783" s="17">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15">
        <f ca="1">COUNTIF(INDIRECT("H"&amp;(ROW()+12*(($AN1783-1)*3+$AO1783)-ROW())/12+5):INDIRECT("S"&amp;(ROW()+12*(($AN1783-1)*3+$AO1783)-ROW())/12+5),AQ1783)</f>
        <v>0</v>
      </c>
      <c r="AS1783" s="17">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15">
        <f ca="1">COUNTIF(INDIRECT("U"&amp;(ROW()+12*(($AN1783-1)*3+$AO1783)-ROW())/12+5):INDIRECT("AF"&amp;(ROW()+12*(($AN1783-1)*3+$AO1783)-ROW())/12+5),AS1783)</f>
        <v>0</v>
      </c>
      <c r="AU1783" s="15">
        <f ca="1">IF(AND(AQ1783+AS1783&gt;0,AR1783+AT1783&gt;0),COUNTIF(AU$6:AU1782,"&gt;0")+1,0)</f>
        <v>0</v>
      </c>
    </row>
    <row r="1784" spans="40:47">
      <c r="AN1784" s="15">
        <v>50</v>
      </c>
      <c r="AO1784" s="15">
        <v>2</v>
      </c>
      <c r="AP1784" s="15">
        <v>3</v>
      </c>
      <c r="AQ1784" s="17">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15">
        <f ca="1">COUNTIF(INDIRECT("H"&amp;(ROW()+12*(($AN1784-1)*3+$AO1784)-ROW())/12+5):INDIRECT("S"&amp;(ROW()+12*(($AN1784-1)*3+$AO1784)-ROW())/12+5),AQ1784)</f>
        <v>0</v>
      </c>
      <c r="AS1784" s="17">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15">
        <f ca="1">COUNTIF(INDIRECT("U"&amp;(ROW()+12*(($AN1784-1)*3+$AO1784)-ROW())/12+5):INDIRECT("AF"&amp;(ROW()+12*(($AN1784-1)*3+$AO1784)-ROW())/12+5),AS1784)</f>
        <v>0</v>
      </c>
      <c r="AU1784" s="15">
        <f ca="1">IF(AND(AQ1784+AS1784&gt;0,AR1784+AT1784&gt;0),COUNTIF(AU$6:AU1783,"&gt;0")+1,0)</f>
        <v>0</v>
      </c>
    </row>
    <row r="1785" spans="40:47">
      <c r="AN1785" s="15">
        <v>50</v>
      </c>
      <c r="AO1785" s="15">
        <v>2</v>
      </c>
      <c r="AP1785" s="15">
        <v>4</v>
      </c>
      <c r="AQ1785" s="17">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15">
        <f ca="1">COUNTIF(INDIRECT("H"&amp;(ROW()+12*(($AN1785-1)*3+$AO1785)-ROW())/12+5):INDIRECT("S"&amp;(ROW()+12*(($AN1785-1)*3+$AO1785)-ROW())/12+5),AQ1785)</f>
        <v>0</v>
      </c>
      <c r="AS1785" s="17">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15">
        <f ca="1">COUNTIF(INDIRECT("U"&amp;(ROW()+12*(($AN1785-1)*3+$AO1785)-ROW())/12+5):INDIRECT("AF"&amp;(ROW()+12*(($AN1785-1)*3+$AO1785)-ROW())/12+5),AS1785)</f>
        <v>0</v>
      </c>
      <c r="AU1785" s="15">
        <f ca="1">IF(AND(AQ1785+AS1785&gt;0,AR1785+AT1785&gt;0),COUNTIF(AU$6:AU1784,"&gt;0")+1,0)</f>
        <v>0</v>
      </c>
    </row>
    <row r="1786" spans="40:47">
      <c r="AN1786" s="15">
        <v>50</v>
      </c>
      <c r="AO1786" s="15">
        <v>2</v>
      </c>
      <c r="AP1786" s="15">
        <v>5</v>
      </c>
      <c r="AQ1786" s="17">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15">
        <f ca="1">COUNTIF(INDIRECT("H"&amp;(ROW()+12*(($AN1786-1)*3+$AO1786)-ROW())/12+5):INDIRECT("S"&amp;(ROW()+12*(($AN1786-1)*3+$AO1786)-ROW())/12+5),AQ1786)</f>
        <v>0</v>
      </c>
      <c r="AS1786" s="17">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15">
        <f ca="1">COUNTIF(INDIRECT("U"&amp;(ROW()+12*(($AN1786-1)*3+$AO1786)-ROW())/12+5):INDIRECT("AF"&amp;(ROW()+12*(($AN1786-1)*3+$AO1786)-ROW())/12+5),AS1786)</f>
        <v>0</v>
      </c>
      <c r="AU1786" s="15">
        <f ca="1">IF(AND(AQ1786+AS1786&gt;0,AR1786+AT1786&gt;0),COUNTIF(AU$6:AU1785,"&gt;0")+1,0)</f>
        <v>0</v>
      </c>
    </row>
    <row r="1787" spans="40:47">
      <c r="AN1787" s="15">
        <v>50</v>
      </c>
      <c r="AO1787" s="15">
        <v>2</v>
      </c>
      <c r="AP1787" s="15">
        <v>6</v>
      </c>
      <c r="AQ1787" s="17">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15">
        <f ca="1">COUNTIF(INDIRECT("H"&amp;(ROW()+12*(($AN1787-1)*3+$AO1787)-ROW())/12+5):INDIRECT("S"&amp;(ROW()+12*(($AN1787-1)*3+$AO1787)-ROW())/12+5),AQ1787)</f>
        <v>0</v>
      </c>
      <c r="AS1787" s="17">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15">
        <f ca="1">COUNTIF(INDIRECT("U"&amp;(ROW()+12*(($AN1787-1)*3+$AO1787)-ROW())/12+5):INDIRECT("AF"&amp;(ROW()+12*(($AN1787-1)*3+$AO1787)-ROW())/12+5),AS1787)</f>
        <v>0</v>
      </c>
      <c r="AU1787" s="15">
        <f ca="1">IF(AND(AQ1787+AS1787&gt;0,AR1787+AT1787&gt;0),COUNTIF(AU$6:AU1786,"&gt;0")+1,0)</f>
        <v>0</v>
      </c>
    </row>
    <row r="1788" spans="40:47">
      <c r="AN1788" s="15">
        <v>50</v>
      </c>
      <c r="AO1788" s="15">
        <v>2</v>
      </c>
      <c r="AP1788" s="15">
        <v>7</v>
      </c>
      <c r="AQ1788" s="17">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15">
        <f ca="1">COUNTIF(INDIRECT("H"&amp;(ROW()+12*(($AN1788-1)*3+$AO1788)-ROW())/12+5):INDIRECT("S"&amp;(ROW()+12*(($AN1788-1)*3+$AO1788)-ROW())/12+5),AQ1788)</f>
        <v>0</v>
      </c>
      <c r="AS1788" s="17">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15">
        <f ca="1">COUNTIF(INDIRECT("U"&amp;(ROW()+12*(($AN1788-1)*3+$AO1788)-ROW())/12+5):INDIRECT("AF"&amp;(ROW()+12*(($AN1788-1)*3+$AO1788)-ROW())/12+5),AS1788)</f>
        <v>0</v>
      </c>
      <c r="AU1788" s="15">
        <f ca="1">IF(AND(AQ1788+AS1788&gt;0,AR1788+AT1788&gt;0),COUNTIF(AU$6:AU1787,"&gt;0")+1,0)</f>
        <v>0</v>
      </c>
    </row>
    <row r="1789" spans="40:47">
      <c r="AN1789" s="15">
        <v>50</v>
      </c>
      <c r="AO1789" s="15">
        <v>2</v>
      </c>
      <c r="AP1789" s="15">
        <v>8</v>
      </c>
      <c r="AQ1789" s="17">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15">
        <f ca="1">COUNTIF(INDIRECT("H"&amp;(ROW()+12*(($AN1789-1)*3+$AO1789)-ROW())/12+5):INDIRECT("S"&amp;(ROW()+12*(($AN1789-1)*3+$AO1789)-ROW())/12+5),AQ1789)</f>
        <v>0</v>
      </c>
      <c r="AS1789" s="17">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15">
        <f ca="1">COUNTIF(INDIRECT("U"&amp;(ROW()+12*(($AN1789-1)*3+$AO1789)-ROW())/12+5):INDIRECT("AF"&amp;(ROW()+12*(($AN1789-1)*3+$AO1789)-ROW())/12+5),AS1789)</f>
        <v>0</v>
      </c>
      <c r="AU1789" s="15">
        <f ca="1">IF(AND(AQ1789+AS1789&gt;0,AR1789+AT1789&gt;0),COUNTIF(AU$6:AU1788,"&gt;0")+1,0)</f>
        <v>0</v>
      </c>
    </row>
    <row r="1790" spans="40:47">
      <c r="AN1790" s="15">
        <v>50</v>
      </c>
      <c r="AO1790" s="15">
        <v>2</v>
      </c>
      <c r="AP1790" s="15">
        <v>9</v>
      </c>
      <c r="AQ1790" s="17">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15">
        <f ca="1">COUNTIF(INDIRECT("H"&amp;(ROW()+12*(($AN1790-1)*3+$AO1790)-ROW())/12+5):INDIRECT("S"&amp;(ROW()+12*(($AN1790-1)*3+$AO1790)-ROW())/12+5),AQ1790)</f>
        <v>0</v>
      </c>
      <c r="AS1790" s="17">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15">
        <f ca="1">COUNTIF(INDIRECT("U"&amp;(ROW()+12*(($AN1790-1)*3+$AO1790)-ROW())/12+5):INDIRECT("AF"&amp;(ROW()+12*(($AN1790-1)*3+$AO1790)-ROW())/12+5),AS1790)</f>
        <v>0</v>
      </c>
      <c r="AU1790" s="15">
        <f ca="1">IF(AND(AQ1790+AS1790&gt;0,AR1790+AT1790&gt;0),COUNTIF(AU$6:AU1789,"&gt;0")+1,0)</f>
        <v>0</v>
      </c>
    </row>
    <row r="1791" spans="40:47">
      <c r="AN1791" s="15">
        <v>50</v>
      </c>
      <c r="AO1791" s="15">
        <v>2</v>
      </c>
      <c r="AP1791" s="15">
        <v>10</v>
      </c>
      <c r="AQ1791" s="17">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15">
        <f ca="1">COUNTIF(INDIRECT("H"&amp;(ROW()+12*(($AN1791-1)*3+$AO1791)-ROW())/12+5):INDIRECT("S"&amp;(ROW()+12*(($AN1791-1)*3+$AO1791)-ROW())/12+5),AQ1791)</f>
        <v>0</v>
      </c>
      <c r="AS1791" s="17">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15">
        <f ca="1">COUNTIF(INDIRECT("U"&amp;(ROW()+12*(($AN1791-1)*3+$AO1791)-ROW())/12+5):INDIRECT("AF"&amp;(ROW()+12*(($AN1791-1)*3+$AO1791)-ROW())/12+5),AS1791)</f>
        <v>0</v>
      </c>
      <c r="AU1791" s="15">
        <f ca="1">IF(AND(AQ1791+AS1791&gt;0,AR1791+AT1791&gt;0),COUNTIF(AU$6:AU1790,"&gt;0")+1,0)</f>
        <v>0</v>
      </c>
    </row>
    <row r="1792" spans="40:47">
      <c r="AN1792" s="15">
        <v>50</v>
      </c>
      <c r="AO1792" s="15">
        <v>2</v>
      </c>
      <c r="AP1792" s="15">
        <v>11</v>
      </c>
      <c r="AQ1792" s="17">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15">
        <f ca="1">COUNTIF(INDIRECT("H"&amp;(ROW()+12*(($AN1792-1)*3+$AO1792)-ROW())/12+5):INDIRECT("S"&amp;(ROW()+12*(($AN1792-1)*3+$AO1792)-ROW())/12+5),AQ1792)</f>
        <v>0</v>
      </c>
      <c r="AS1792" s="17">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15">
        <f ca="1">COUNTIF(INDIRECT("U"&amp;(ROW()+12*(($AN1792-1)*3+$AO1792)-ROW())/12+5):INDIRECT("AF"&amp;(ROW()+12*(($AN1792-1)*3+$AO1792)-ROW())/12+5),AS1792)</f>
        <v>0</v>
      </c>
      <c r="AU1792" s="15">
        <f ca="1">IF(AND(AQ1792+AS1792&gt;0,AR1792+AT1792&gt;0),COUNTIF(AU$6:AU1791,"&gt;0")+1,0)</f>
        <v>0</v>
      </c>
    </row>
    <row r="1793" spans="40:47">
      <c r="AN1793" s="15">
        <v>50</v>
      </c>
      <c r="AO1793" s="15">
        <v>2</v>
      </c>
      <c r="AP1793" s="15">
        <v>12</v>
      </c>
      <c r="AQ1793" s="17">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15">
        <f ca="1">COUNTIF(INDIRECT("H"&amp;(ROW()+12*(($AN1793-1)*3+$AO1793)-ROW())/12+5):INDIRECT("S"&amp;(ROW()+12*(($AN1793-1)*3+$AO1793)-ROW())/12+5),AQ1793)</f>
        <v>0</v>
      </c>
      <c r="AS1793" s="17">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15">
        <f ca="1">COUNTIF(INDIRECT("U"&amp;(ROW()+12*(($AN1793-1)*3+$AO1793)-ROW())/12+5):INDIRECT("AF"&amp;(ROW()+12*(($AN1793-1)*3+$AO1793)-ROW())/12+5),AS1793)</f>
        <v>0</v>
      </c>
      <c r="AU1793" s="15">
        <f ca="1">IF(AND(AQ1793+AS1793&gt;0,AR1793+AT1793&gt;0),COUNTIF(AU$6:AU1792,"&gt;0")+1,0)</f>
        <v>0</v>
      </c>
    </row>
    <row r="1794" spans="40:47">
      <c r="AN1794" s="15">
        <v>50</v>
      </c>
      <c r="AO1794" s="15">
        <v>3</v>
      </c>
      <c r="AP1794" s="15">
        <v>1</v>
      </c>
      <c r="AQ1794" s="17">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15">
        <f ca="1">COUNTIF(INDIRECT("H"&amp;(ROW()+12*(($AN1794-1)*3+$AO1794)-ROW())/12+5):INDIRECT("S"&amp;(ROW()+12*(($AN1794-1)*3+$AO1794)-ROW())/12+5),AQ1794)</f>
        <v>0</v>
      </c>
      <c r="AS1794" s="17">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15">
        <f ca="1">COUNTIF(INDIRECT("U"&amp;(ROW()+12*(($AN1794-1)*3+$AO1794)-ROW())/12+5):INDIRECT("AF"&amp;(ROW()+12*(($AN1794-1)*3+$AO1794)-ROW())/12+5),AS1794)</f>
        <v>0</v>
      </c>
      <c r="AU1794" s="15">
        <f ca="1">IF(AND(AQ1794+AS1794&gt;0,AR1794+AT1794&gt;0),COUNTIF(AU$6:AU1793,"&gt;0")+1,0)</f>
        <v>0</v>
      </c>
    </row>
    <row r="1795" spans="40:47">
      <c r="AN1795" s="15">
        <v>50</v>
      </c>
      <c r="AO1795" s="15">
        <v>3</v>
      </c>
      <c r="AP1795" s="15">
        <v>2</v>
      </c>
      <c r="AQ1795" s="17">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15">
        <f ca="1">COUNTIF(INDIRECT("H"&amp;(ROW()+12*(($AN1795-1)*3+$AO1795)-ROW())/12+5):INDIRECT("S"&amp;(ROW()+12*(($AN1795-1)*3+$AO1795)-ROW())/12+5),AQ1795)</f>
        <v>0</v>
      </c>
      <c r="AS1795" s="17">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15">
        <f ca="1">COUNTIF(INDIRECT("U"&amp;(ROW()+12*(($AN1795-1)*3+$AO1795)-ROW())/12+5):INDIRECT("AF"&amp;(ROW()+12*(($AN1795-1)*3+$AO1795)-ROW())/12+5),AS1795)</f>
        <v>0</v>
      </c>
      <c r="AU1795" s="15">
        <f ca="1">IF(AND(AQ1795+AS1795&gt;0,AR1795+AT1795&gt;0),COUNTIF(AU$6:AU1794,"&gt;0")+1,0)</f>
        <v>0</v>
      </c>
    </row>
    <row r="1796" spans="40:47">
      <c r="AN1796" s="15">
        <v>50</v>
      </c>
      <c r="AO1796" s="15">
        <v>3</v>
      </c>
      <c r="AP1796" s="15">
        <v>3</v>
      </c>
      <c r="AQ1796" s="17">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15">
        <f ca="1">COUNTIF(INDIRECT("H"&amp;(ROW()+12*(($AN1796-1)*3+$AO1796)-ROW())/12+5):INDIRECT("S"&amp;(ROW()+12*(($AN1796-1)*3+$AO1796)-ROW())/12+5),AQ1796)</f>
        <v>0</v>
      </c>
      <c r="AS1796" s="17">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15">
        <f ca="1">COUNTIF(INDIRECT("U"&amp;(ROW()+12*(($AN1796-1)*3+$AO1796)-ROW())/12+5):INDIRECT("AF"&amp;(ROW()+12*(($AN1796-1)*3+$AO1796)-ROW())/12+5),AS1796)</f>
        <v>0</v>
      </c>
      <c r="AU1796" s="15">
        <f ca="1">IF(AND(AQ1796+AS1796&gt;0,AR1796+AT1796&gt;0),COUNTIF(AU$6:AU1795,"&gt;0")+1,0)</f>
        <v>0</v>
      </c>
    </row>
    <row r="1797" spans="40:47">
      <c r="AN1797" s="15">
        <v>50</v>
      </c>
      <c r="AO1797" s="15">
        <v>3</v>
      </c>
      <c r="AP1797" s="15">
        <v>4</v>
      </c>
      <c r="AQ1797" s="17">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15">
        <f ca="1">COUNTIF(INDIRECT("H"&amp;(ROW()+12*(($AN1797-1)*3+$AO1797)-ROW())/12+5):INDIRECT("S"&amp;(ROW()+12*(($AN1797-1)*3+$AO1797)-ROW())/12+5),AQ1797)</f>
        <v>0</v>
      </c>
      <c r="AS1797" s="17">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15">
        <f ca="1">COUNTIF(INDIRECT("U"&amp;(ROW()+12*(($AN1797-1)*3+$AO1797)-ROW())/12+5):INDIRECT("AF"&amp;(ROW()+12*(($AN1797-1)*3+$AO1797)-ROW())/12+5),AS1797)</f>
        <v>0</v>
      </c>
      <c r="AU1797" s="15">
        <f ca="1">IF(AND(AQ1797+AS1797&gt;0,AR1797+AT1797&gt;0),COUNTIF(AU$6:AU1796,"&gt;0")+1,0)</f>
        <v>0</v>
      </c>
    </row>
    <row r="1798" spans="40:47">
      <c r="AN1798" s="15">
        <v>50</v>
      </c>
      <c r="AO1798" s="15">
        <v>3</v>
      </c>
      <c r="AP1798" s="15">
        <v>5</v>
      </c>
      <c r="AQ1798" s="17">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15">
        <f ca="1">COUNTIF(INDIRECT("H"&amp;(ROW()+12*(($AN1798-1)*3+$AO1798)-ROW())/12+5):INDIRECT("S"&amp;(ROW()+12*(($AN1798-1)*3+$AO1798)-ROW())/12+5),AQ1798)</f>
        <v>0</v>
      </c>
      <c r="AS1798" s="17">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15">
        <f ca="1">COUNTIF(INDIRECT("U"&amp;(ROW()+12*(($AN1798-1)*3+$AO1798)-ROW())/12+5):INDIRECT("AF"&amp;(ROW()+12*(($AN1798-1)*3+$AO1798)-ROW())/12+5),AS1798)</f>
        <v>0</v>
      </c>
      <c r="AU1798" s="15">
        <f ca="1">IF(AND(AQ1798+AS1798&gt;0,AR1798+AT1798&gt;0),COUNTIF(AU$6:AU1797,"&gt;0")+1,0)</f>
        <v>0</v>
      </c>
    </row>
    <row r="1799" spans="40:47">
      <c r="AN1799" s="15">
        <v>50</v>
      </c>
      <c r="AO1799" s="15">
        <v>3</v>
      </c>
      <c r="AP1799" s="15">
        <v>6</v>
      </c>
      <c r="AQ1799" s="17">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15">
        <f ca="1">COUNTIF(INDIRECT("H"&amp;(ROW()+12*(($AN1799-1)*3+$AO1799)-ROW())/12+5):INDIRECT("S"&amp;(ROW()+12*(($AN1799-1)*3+$AO1799)-ROW())/12+5),AQ1799)</f>
        <v>0</v>
      </c>
      <c r="AS1799" s="17">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15">
        <f ca="1">COUNTIF(INDIRECT("U"&amp;(ROW()+12*(($AN1799-1)*3+$AO1799)-ROW())/12+5):INDIRECT("AF"&amp;(ROW()+12*(($AN1799-1)*3+$AO1799)-ROW())/12+5),AS1799)</f>
        <v>0</v>
      </c>
      <c r="AU1799" s="15">
        <f ca="1">IF(AND(AQ1799+AS1799&gt;0,AR1799+AT1799&gt;0),COUNTIF(AU$6:AU1798,"&gt;0")+1,0)</f>
        <v>0</v>
      </c>
    </row>
    <row r="1800" spans="40:47">
      <c r="AN1800" s="15">
        <v>50</v>
      </c>
      <c r="AO1800" s="15">
        <v>3</v>
      </c>
      <c r="AP1800" s="15">
        <v>7</v>
      </c>
      <c r="AQ1800" s="17">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15">
        <f ca="1">COUNTIF(INDIRECT("H"&amp;(ROW()+12*(($AN1800-1)*3+$AO1800)-ROW())/12+5):INDIRECT("S"&amp;(ROW()+12*(($AN1800-1)*3+$AO1800)-ROW())/12+5),AQ1800)</f>
        <v>0</v>
      </c>
      <c r="AS1800" s="17">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15">
        <f ca="1">COUNTIF(INDIRECT("U"&amp;(ROW()+12*(($AN1800-1)*3+$AO1800)-ROW())/12+5):INDIRECT("AF"&amp;(ROW()+12*(($AN1800-1)*3+$AO1800)-ROW())/12+5),AS1800)</f>
        <v>0</v>
      </c>
      <c r="AU1800" s="15">
        <f ca="1">IF(AND(AQ1800+AS1800&gt;0,AR1800+AT1800&gt;0),COUNTIF(AU$6:AU1799,"&gt;0")+1,0)</f>
        <v>0</v>
      </c>
    </row>
    <row r="1801" spans="40:47">
      <c r="AN1801" s="15">
        <v>50</v>
      </c>
      <c r="AO1801" s="15">
        <v>3</v>
      </c>
      <c r="AP1801" s="15">
        <v>8</v>
      </c>
      <c r="AQ1801" s="17">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15">
        <f ca="1">COUNTIF(INDIRECT("H"&amp;(ROW()+12*(($AN1801-1)*3+$AO1801)-ROW())/12+5):INDIRECT("S"&amp;(ROW()+12*(($AN1801-1)*3+$AO1801)-ROW())/12+5),AQ1801)</f>
        <v>0</v>
      </c>
      <c r="AS1801" s="17">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15">
        <f ca="1">COUNTIF(INDIRECT("U"&amp;(ROW()+12*(($AN1801-1)*3+$AO1801)-ROW())/12+5):INDIRECT("AF"&amp;(ROW()+12*(($AN1801-1)*3+$AO1801)-ROW())/12+5),AS1801)</f>
        <v>0</v>
      </c>
      <c r="AU1801" s="15">
        <f ca="1">IF(AND(AQ1801+AS1801&gt;0,AR1801+AT1801&gt;0),COUNTIF(AU$6:AU1800,"&gt;0")+1,0)</f>
        <v>0</v>
      </c>
    </row>
    <row r="1802" spans="40:47">
      <c r="AN1802" s="15">
        <v>50</v>
      </c>
      <c r="AO1802" s="15">
        <v>3</v>
      </c>
      <c r="AP1802" s="15">
        <v>9</v>
      </c>
      <c r="AQ1802" s="17">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15">
        <f ca="1">COUNTIF(INDIRECT("H"&amp;(ROW()+12*(($AN1802-1)*3+$AO1802)-ROW())/12+5):INDIRECT("S"&amp;(ROW()+12*(($AN1802-1)*3+$AO1802)-ROW())/12+5),AQ1802)</f>
        <v>0</v>
      </c>
      <c r="AS1802" s="17">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15">
        <f ca="1">COUNTIF(INDIRECT("U"&amp;(ROW()+12*(($AN1802-1)*3+$AO1802)-ROW())/12+5):INDIRECT("AF"&amp;(ROW()+12*(($AN1802-1)*3+$AO1802)-ROW())/12+5),AS1802)</f>
        <v>0</v>
      </c>
      <c r="AU1802" s="15">
        <f ca="1">IF(AND(AQ1802+AS1802&gt;0,AR1802+AT1802&gt;0),COUNTIF(AU$6:AU1801,"&gt;0")+1,0)</f>
        <v>0</v>
      </c>
    </row>
    <row r="1803" spans="40:47">
      <c r="AN1803" s="15">
        <v>50</v>
      </c>
      <c r="AO1803" s="15">
        <v>3</v>
      </c>
      <c r="AP1803" s="15">
        <v>10</v>
      </c>
      <c r="AQ1803" s="17">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15">
        <f ca="1">COUNTIF(INDIRECT("H"&amp;(ROW()+12*(($AN1803-1)*3+$AO1803)-ROW())/12+5):INDIRECT("S"&amp;(ROW()+12*(($AN1803-1)*3+$AO1803)-ROW())/12+5),AQ1803)</f>
        <v>0</v>
      </c>
      <c r="AS1803" s="17">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15">
        <f ca="1">COUNTIF(INDIRECT("U"&amp;(ROW()+12*(($AN1803-1)*3+$AO1803)-ROW())/12+5):INDIRECT("AF"&amp;(ROW()+12*(($AN1803-1)*3+$AO1803)-ROW())/12+5),AS1803)</f>
        <v>0</v>
      </c>
      <c r="AU1803" s="15">
        <f ca="1">IF(AND(AQ1803+AS1803&gt;0,AR1803+AT1803&gt;0),COUNTIF(AU$6:AU1802,"&gt;0")+1,0)</f>
        <v>0</v>
      </c>
    </row>
    <row r="1804" spans="40:47">
      <c r="AN1804" s="15">
        <v>50</v>
      </c>
      <c r="AO1804" s="15">
        <v>3</v>
      </c>
      <c r="AP1804" s="15">
        <v>11</v>
      </c>
      <c r="AQ1804" s="17">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15">
        <f ca="1">COUNTIF(INDIRECT("H"&amp;(ROW()+12*(($AN1804-1)*3+$AO1804)-ROW())/12+5):INDIRECT("S"&amp;(ROW()+12*(($AN1804-1)*3+$AO1804)-ROW())/12+5),AQ1804)</f>
        <v>0</v>
      </c>
      <c r="AS1804" s="17">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15">
        <f ca="1">COUNTIF(INDIRECT("U"&amp;(ROW()+12*(($AN1804-1)*3+$AO1804)-ROW())/12+5):INDIRECT("AF"&amp;(ROW()+12*(($AN1804-1)*3+$AO1804)-ROW())/12+5),AS1804)</f>
        <v>0</v>
      </c>
      <c r="AU1804" s="15">
        <f ca="1">IF(AND(AQ1804+AS1804&gt;0,AR1804+AT1804&gt;0),COUNTIF(AU$6:AU1803,"&gt;0")+1,0)</f>
        <v>0</v>
      </c>
    </row>
    <row r="1805" spans="40:47">
      <c r="AN1805" s="306">
        <v>50</v>
      </c>
      <c r="AO1805" s="306">
        <v>3</v>
      </c>
      <c r="AP1805" s="306">
        <v>12</v>
      </c>
      <c r="AQ1805" s="313">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306">
        <f ca="1">COUNTIF(INDIRECT("H"&amp;(ROW()+12*(($AN1805-1)*3+$AO1805)-ROW())/12+5):INDIRECT("S"&amp;(ROW()+12*(($AN1805-1)*3+$AO1805)-ROW())/12+5),AQ1805)</f>
        <v>0</v>
      </c>
      <c r="AS1805" s="313">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306">
        <f ca="1">COUNTIF(INDIRECT("U"&amp;(ROW()+12*(($AN1805-1)*3+$AO1805)-ROW())/12+5):INDIRECT("AF"&amp;(ROW()+12*(($AN1805-1)*3+$AO1805)-ROW())/12+5),AS1805)</f>
        <v>0</v>
      </c>
      <c r="AU1805" s="15">
        <f ca="1">IF(AND(AQ1805+AS1805&gt;0,AR1805+AT1805&gt;0),COUNTIF(AU$6:AU1804,"&gt;0")+1,0)</f>
        <v>0</v>
      </c>
    </row>
    <row r="1806" spans="40:47">
      <c r="AN1806" s="15">
        <v>51</v>
      </c>
      <c r="AO1806" s="15">
        <v>1</v>
      </c>
      <c r="AP1806" s="15">
        <v>1</v>
      </c>
      <c r="AQ1806" s="17">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15">
        <f ca="1">COUNTIF(INDIRECT("H"&amp;(ROW()+12*(($AN1806-1)*3+$AO1806)-ROW())/12+5):INDIRECT("S"&amp;(ROW()+12*(($AN1806-1)*3+$AO1806)-ROW())/12+5),AQ1806)</f>
        <v>0</v>
      </c>
      <c r="AS1806" s="17">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15">
        <f ca="1">COUNTIF(INDIRECT("U"&amp;(ROW()+12*(($AN1806-1)*3+$AO1806)-ROW())/12+5):INDIRECT("AF"&amp;(ROW()+12*(($AN1806-1)*3+$AO1806)-ROW())/12+5),AS1806)</f>
        <v>0</v>
      </c>
      <c r="AU1806" s="15">
        <f ca="1">IF(AND(AQ1806+AS1806&gt;0,AR1806+AT1806&gt;0),COUNTIF(AU$6:AU1805,"&gt;0")+1,0)</f>
        <v>0</v>
      </c>
    </row>
    <row r="1807" spans="40:47">
      <c r="AN1807" s="15">
        <v>51</v>
      </c>
      <c r="AO1807" s="15">
        <v>1</v>
      </c>
      <c r="AP1807" s="15">
        <v>2</v>
      </c>
      <c r="AQ1807" s="17">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15">
        <f ca="1">COUNTIF(INDIRECT("H"&amp;(ROW()+12*(($AN1807-1)*3+$AO1807)-ROW())/12+5):INDIRECT("S"&amp;(ROW()+12*(($AN1807-1)*3+$AO1807)-ROW())/12+5),AQ1807)</f>
        <v>0</v>
      </c>
      <c r="AS1807" s="17">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15">
        <f ca="1">COUNTIF(INDIRECT("U"&amp;(ROW()+12*(($AN1807-1)*3+$AO1807)-ROW())/12+5):INDIRECT("AF"&amp;(ROW()+12*(($AN1807-1)*3+$AO1807)-ROW())/12+5),AS1807)</f>
        <v>0</v>
      </c>
      <c r="AU1807" s="15">
        <f ca="1">IF(AND(AQ1807+AS1807&gt;0,AR1807+AT1807&gt;0),COUNTIF(AU$6:AU1806,"&gt;0")+1,0)</f>
        <v>0</v>
      </c>
    </row>
    <row r="1808" spans="40:47">
      <c r="AN1808" s="15">
        <v>51</v>
      </c>
      <c r="AO1808" s="15">
        <v>1</v>
      </c>
      <c r="AP1808" s="15">
        <v>3</v>
      </c>
      <c r="AQ1808" s="17">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15">
        <f ca="1">COUNTIF(INDIRECT("H"&amp;(ROW()+12*(($AN1808-1)*3+$AO1808)-ROW())/12+5):INDIRECT("S"&amp;(ROW()+12*(($AN1808-1)*3+$AO1808)-ROW())/12+5),AQ1808)</f>
        <v>0</v>
      </c>
      <c r="AS1808" s="17">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15">
        <f ca="1">COUNTIF(INDIRECT("U"&amp;(ROW()+12*(($AN1808-1)*3+$AO1808)-ROW())/12+5):INDIRECT("AF"&amp;(ROW()+12*(($AN1808-1)*3+$AO1808)-ROW())/12+5),AS1808)</f>
        <v>0</v>
      </c>
      <c r="AU1808" s="15">
        <f ca="1">IF(AND(AQ1808+AS1808&gt;0,AR1808+AT1808&gt;0),COUNTIF(AU$6:AU1807,"&gt;0")+1,0)</f>
        <v>0</v>
      </c>
    </row>
    <row r="1809" spans="40:47">
      <c r="AN1809" s="15">
        <v>51</v>
      </c>
      <c r="AO1809" s="15">
        <v>1</v>
      </c>
      <c r="AP1809" s="15">
        <v>4</v>
      </c>
      <c r="AQ1809" s="17">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15">
        <f ca="1">COUNTIF(INDIRECT("H"&amp;(ROW()+12*(($AN1809-1)*3+$AO1809)-ROW())/12+5):INDIRECT("S"&amp;(ROW()+12*(($AN1809-1)*3+$AO1809)-ROW())/12+5),AQ1809)</f>
        <v>0</v>
      </c>
      <c r="AS1809" s="17">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15">
        <f ca="1">COUNTIF(INDIRECT("U"&amp;(ROW()+12*(($AN1809-1)*3+$AO1809)-ROW())/12+5):INDIRECT("AF"&amp;(ROW()+12*(($AN1809-1)*3+$AO1809)-ROW())/12+5),AS1809)</f>
        <v>0</v>
      </c>
      <c r="AU1809" s="15">
        <f ca="1">IF(AND(AQ1809+AS1809&gt;0,AR1809+AT1809&gt;0),COUNTIF(AU$6:AU1808,"&gt;0")+1,0)</f>
        <v>0</v>
      </c>
    </row>
    <row r="1810" spans="40:47">
      <c r="AN1810" s="15">
        <v>51</v>
      </c>
      <c r="AO1810" s="15">
        <v>1</v>
      </c>
      <c r="AP1810" s="15">
        <v>5</v>
      </c>
      <c r="AQ1810" s="17">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15">
        <f ca="1">COUNTIF(INDIRECT("H"&amp;(ROW()+12*(($AN1810-1)*3+$AO1810)-ROW())/12+5):INDIRECT("S"&amp;(ROW()+12*(($AN1810-1)*3+$AO1810)-ROW())/12+5),AQ1810)</f>
        <v>0</v>
      </c>
      <c r="AS1810" s="17">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15">
        <f ca="1">COUNTIF(INDIRECT("U"&amp;(ROW()+12*(($AN1810-1)*3+$AO1810)-ROW())/12+5):INDIRECT("AF"&amp;(ROW()+12*(($AN1810-1)*3+$AO1810)-ROW())/12+5),AS1810)</f>
        <v>0</v>
      </c>
      <c r="AU1810" s="15">
        <f ca="1">IF(AND(AQ1810+AS1810&gt;0,AR1810+AT1810&gt;0),COUNTIF(AU$6:AU1809,"&gt;0")+1,0)</f>
        <v>0</v>
      </c>
    </row>
    <row r="1811" spans="40:47">
      <c r="AN1811" s="15">
        <v>51</v>
      </c>
      <c r="AO1811" s="15">
        <v>1</v>
      </c>
      <c r="AP1811" s="15">
        <v>6</v>
      </c>
      <c r="AQ1811" s="17">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15">
        <f ca="1">COUNTIF(INDIRECT("H"&amp;(ROW()+12*(($AN1811-1)*3+$AO1811)-ROW())/12+5):INDIRECT("S"&amp;(ROW()+12*(($AN1811-1)*3+$AO1811)-ROW())/12+5),AQ1811)</f>
        <v>0</v>
      </c>
      <c r="AS1811" s="17">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15">
        <f ca="1">COUNTIF(INDIRECT("U"&amp;(ROW()+12*(($AN1811-1)*3+$AO1811)-ROW())/12+5):INDIRECT("AF"&amp;(ROW()+12*(($AN1811-1)*3+$AO1811)-ROW())/12+5),AS1811)</f>
        <v>0</v>
      </c>
      <c r="AU1811" s="15">
        <f ca="1">IF(AND(AQ1811+AS1811&gt;0,AR1811+AT1811&gt;0),COUNTIF(AU$6:AU1810,"&gt;0")+1,0)</f>
        <v>0</v>
      </c>
    </row>
    <row r="1812" spans="40:47">
      <c r="AN1812" s="15">
        <v>51</v>
      </c>
      <c r="AO1812" s="15">
        <v>1</v>
      </c>
      <c r="AP1812" s="15">
        <v>7</v>
      </c>
      <c r="AQ1812" s="17">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15">
        <f ca="1">COUNTIF(INDIRECT("H"&amp;(ROW()+12*(($AN1812-1)*3+$AO1812)-ROW())/12+5):INDIRECT("S"&amp;(ROW()+12*(($AN1812-1)*3+$AO1812)-ROW())/12+5),AQ1812)</f>
        <v>0</v>
      </c>
      <c r="AS1812" s="17">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15">
        <f ca="1">COUNTIF(INDIRECT("U"&amp;(ROW()+12*(($AN1812-1)*3+$AO1812)-ROW())/12+5):INDIRECT("AF"&amp;(ROW()+12*(($AN1812-1)*3+$AO1812)-ROW())/12+5),AS1812)</f>
        <v>0</v>
      </c>
      <c r="AU1812" s="15">
        <f ca="1">IF(AND(AQ1812+AS1812&gt;0,AR1812+AT1812&gt;0),COUNTIF(AU$6:AU1811,"&gt;0")+1,0)</f>
        <v>0</v>
      </c>
    </row>
    <row r="1813" spans="40:47">
      <c r="AN1813" s="15">
        <v>51</v>
      </c>
      <c r="AO1813" s="15">
        <v>1</v>
      </c>
      <c r="AP1813" s="15">
        <v>8</v>
      </c>
      <c r="AQ1813" s="17">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15">
        <f ca="1">COUNTIF(INDIRECT("H"&amp;(ROW()+12*(($AN1813-1)*3+$AO1813)-ROW())/12+5):INDIRECT("S"&amp;(ROW()+12*(($AN1813-1)*3+$AO1813)-ROW())/12+5),AQ1813)</f>
        <v>0</v>
      </c>
      <c r="AS1813" s="17">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15">
        <f ca="1">COUNTIF(INDIRECT("U"&amp;(ROW()+12*(($AN1813-1)*3+$AO1813)-ROW())/12+5):INDIRECT("AF"&amp;(ROW()+12*(($AN1813-1)*3+$AO1813)-ROW())/12+5),AS1813)</f>
        <v>0</v>
      </c>
      <c r="AU1813" s="15">
        <f ca="1">IF(AND(AQ1813+AS1813&gt;0,AR1813+AT1813&gt;0),COUNTIF(AU$6:AU1812,"&gt;0")+1,0)</f>
        <v>0</v>
      </c>
    </row>
    <row r="1814" spans="40:47">
      <c r="AN1814" s="15">
        <v>51</v>
      </c>
      <c r="AO1814" s="15">
        <v>1</v>
      </c>
      <c r="AP1814" s="15">
        <v>9</v>
      </c>
      <c r="AQ1814" s="17">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15">
        <f ca="1">COUNTIF(INDIRECT("H"&amp;(ROW()+12*(($AN1814-1)*3+$AO1814)-ROW())/12+5):INDIRECT("S"&amp;(ROW()+12*(($AN1814-1)*3+$AO1814)-ROW())/12+5),AQ1814)</f>
        <v>0</v>
      </c>
      <c r="AS1814" s="17">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15">
        <f ca="1">COUNTIF(INDIRECT("U"&amp;(ROW()+12*(($AN1814-1)*3+$AO1814)-ROW())/12+5):INDIRECT("AF"&amp;(ROW()+12*(($AN1814-1)*3+$AO1814)-ROW())/12+5),AS1814)</f>
        <v>0</v>
      </c>
      <c r="AU1814" s="15">
        <f ca="1">IF(AND(AQ1814+AS1814&gt;0,AR1814+AT1814&gt;0),COUNTIF(AU$6:AU1813,"&gt;0")+1,0)</f>
        <v>0</v>
      </c>
    </row>
    <row r="1815" spans="40:47">
      <c r="AN1815" s="15">
        <v>51</v>
      </c>
      <c r="AO1815" s="15">
        <v>1</v>
      </c>
      <c r="AP1815" s="15">
        <v>10</v>
      </c>
      <c r="AQ1815" s="17">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15">
        <f ca="1">COUNTIF(INDIRECT("H"&amp;(ROW()+12*(($AN1815-1)*3+$AO1815)-ROW())/12+5):INDIRECT("S"&amp;(ROW()+12*(($AN1815-1)*3+$AO1815)-ROW())/12+5),AQ1815)</f>
        <v>0</v>
      </c>
      <c r="AS1815" s="17">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15">
        <f ca="1">COUNTIF(INDIRECT("U"&amp;(ROW()+12*(($AN1815-1)*3+$AO1815)-ROW())/12+5):INDIRECT("AF"&amp;(ROW()+12*(($AN1815-1)*3+$AO1815)-ROW())/12+5),AS1815)</f>
        <v>0</v>
      </c>
      <c r="AU1815" s="15">
        <f ca="1">IF(AND(AQ1815+AS1815&gt;0,AR1815+AT1815&gt;0),COUNTIF(AU$6:AU1814,"&gt;0")+1,0)</f>
        <v>0</v>
      </c>
    </row>
    <row r="1816" spans="40:47">
      <c r="AN1816" s="15">
        <v>51</v>
      </c>
      <c r="AO1816" s="15">
        <v>1</v>
      </c>
      <c r="AP1816" s="15">
        <v>11</v>
      </c>
      <c r="AQ1816" s="17">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15">
        <f ca="1">COUNTIF(INDIRECT("H"&amp;(ROW()+12*(($AN1816-1)*3+$AO1816)-ROW())/12+5):INDIRECT("S"&amp;(ROW()+12*(($AN1816-1)*3+$AO1816)-ROW())/12+5),AQ1816)</f>
        <v>0</v>
      </c>
      <c r="AS1816" s="17">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15">
        <f ca="1">COUNTIF(INDIRECT("U"&amp;(ROW()+12*(($AN1816-1)*3+$AO1816)-ROW())/12+5):INDIRECT("AF"&amp;(ROW()+12*(($AN1816-1)*3+$AO1816)-ROW())/12+5),AS1816)</f>
        <v>0</v>
      </c>
      <c r="AU1816" s="15">
        <f ca="1">IF(AND(AQ1816+AS1816&gt;0,AR1816+AT1816&gt;0),COUNTIF(AU$6:AU1815,"&gt;0")+1,0)</f>
        <v>0</v>
      </c>
    </row>
    <row r="1817" spans="40:47">
      <c r="AN1817" s="15">
        <v>51</v>
      </c>
      <c r="AO1817" s="15">
        <v>1</v>
      </c>
      <c r="AP1817" s="15">
        <v>12</v>
      </c>
      <c r="AQ1817" s="17">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15">
        <f ca="1">COUNTIF(INDIRECT("H"&amp;(ROW()+12*(($AN1817-1)*3+$AO1817)-ROW())/12+5):INDIRECT("S"&amp;(ROW()+12*(($AN1817-1)*3+$AO1817)-ROW())/12+5),AQ1817)</f>
        <v>0</v>
      </c>
      <c r="AS1817" s="17">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15">
        <f ca="1">COUNTIF(INDIRECT("U"&amp;(ROW()+12*(($AN1817-1)*3+$AO1817)-ROW())/12+5):INDIRECT("AF"&amp;(ROW()+12*(($AN1817-1)*3+$AO1817)-ROW())/12+5),AS1817)</f>
        <v>0</v>
      </c>
      <c r="AU1817" s="15">
        <f ca="1">IF(AND(AQ1817+AS1817&gt;0,AR1817+AT1817&gt;0),COUNTIF(AU$6:AU1816,"&gt;0")+1,0)</f>
        <v>0</v>
      </c>
    </row>
    <row r="1818" spans="40:47">
      <c r="AN1818" s="15">
        <v>51</v>
      </c>
      <c r="AO1818" s="15">
        <v>2</v>
      </c>
      <c r="AP1818" s="15">
        <v>1</v>
      </c>
      <c r="AQ1818" s="17">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15">
        <f ca="1">COUNTIF(INDIRECT("H"&amp;(ROW()+12*(($AN1818-1)*3+$AO1818)-ROW())/12+5):INDIRECT("S"&amp;(ROW()+12*(($AN1818-1)*3+$AO1818)-ROW())/12+5),AQ1818)</f>
        <v>0</v>
      </c>
      <c r="AS1818" s="17">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15">
        <f ca="1">COUNTIF(INDIRECT("U"&amp;(ROW()+12*(($AN1818-1)*3+$AO1818)-ROW())/12+5):INDIRECT("AF"&amp;(ROW()+12*(($AN1818-1)*3+$AO1818)-ROW())/12+5),AS1818)</f>
        <v>0</v>
      </c>
      <c r="AU1818" s="15">
        <f ca="1">IF(AND(AQ1818+AS1818&gt;0,AR1818+AT1818&gt;0),COUNTIF(AU$6:AU1817,"&gt;0")+1,0)</f>
        <v>0</v>
      </c>
    </row>
    <row r="1819" spans="40:47">
      <c r="AN1819" s="15">
        <v>51</v>
      </c>
      <c r="AO1819" s="15">
        <v>2</v>
      </c>
      <c r="AP1819" s="15">
        <v>2</v>
      </c>
      <c r="AQ1819" s="17">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15">
        <f ca="1">COUNTIF(INDIRECT("H"&amp;(ROW()+12*(($AN1819-1)*3+$AO1819)-ROW())/12+5):INDIRECT("S"&amp;(ROW()+12*(($AN1819-1)*3+$AO1819)-ROW())/12+5),AQ1819)</f>
        <v>0</v>
      </c>
      <c r="AS1819" s="17">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15">
        <f ca="1">COUNTIF(INDIRECT("U"&amp;(ROW()+12*(($AN1819-1)*3+$AO1819)-ROW())/12+5):INDIRECT("AF"&amp;(ROW()+12*(($AN1819-1)*3+$AO1819)-ROW())/12+5),AS1819)</f>
        <v>0</v>
      </c>
      <c r="AU1819" s="15">
        <f ca="1">IF(AND(AQ1819+AS1819&gt;0,AR1819+AT1819&gt;0),COUNTIF(AU$6:AU1818,"&gt;0")+1,0)</f>
        <v>0</v>
      </c>
    </row>
    <row r="1820" spans="40:47">
      <c r="AN1820" s="15">
        <v>51</v>
      </c>
      <c r="AO1820" s="15">
        <v>2</v>
      </c>
      <c r="AP1820" s="15">
        <v>3</v>
      </c>
      <c r="AQ1820" s="17">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15">
        <f ca="1">COUNTIF(INDIRECT("H"&amp;(ROW()+12*(($AN1820-1)*3+$AO1820)-ROW())/12+5):INDIRECT("S"&amp;(ROW()+12*(($AN1820-1)*3+$AO1820)-ROW())/12+5),AQ1820)</f>
        <v>0</v>
      </c>
      <c r="AS1820" s="17">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15">
        <f ca="1">COUNTIF(INDIRECT("U"&amp;(ROW()+12*(($AN1820-1)*3+$AO1820)-ROW())/12+5):INDIRECT("AF"&amp;(ROW()+12*(($AN1820-1)*3+$AO1820)-ROW())/12+5),AS1820)</f>
        <v>0</v>
      </c>
      <c r="AU1820" s="15">
        <f ca="1">IF(AND(AQ1820+AS1820&gt;0,AR1820+AT1820&gt;0),COUNTIF(AU$6:AU1819,"&gt;0")+1,0)</f>
        <v>0</v>
      </c>
    </row>
    <row r="1821" spans="40:47">
      <c r="AN1821" s="15">
        <v>51</v>
      </c>
      <c r="AO1821" s="15">
        <v>2</v>
      </c>
      <c r="AP1821" s="15">
        <v>4</v>
      </c>
      <c r="AQ1821" s="17">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15">
        <f ca="1">COUNTIF(INDIRECT("H"&amp;(ROW()+12*(($AN1821-1)*3+$AO1821)-ROW())/12+5):INDIRECT("S"&amp;(ROW()+12*(($AN1821-1)*3+$AO1821)-ROW())/12+5),AQ1821)</f>
        <v>0</v>
      </c>
      <c r="AS1821" s="17">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15">
        <f ca="1">COUNTIF(INDIRECT("U"&amp;(ROW()+12*(($AN1821-1)*3+$AO1821)-ROW())/12+5):INDIRECT("AF"&amp;(ROW()+12*(($AN1821-1)*3+$AO1821)-ROW())/12+5),AS1821)</f>
        <v>0</v>
      </c>
      <c r="AU1821" s="15">
        <f ca="1">IF(AND(AQ1821+AS1821&gt;0,AR1821+AT1821&gt;0),COUNTIF(AU$6:AU1820,"&gt;0")+1,0)</f>
        <v>0</v>
      </c>
    </row>
    <row r="1822" spans="40:47">
      <c r="AN1822" s="15">
        <v>51</v>
      </c>
      <c r="AO1822" s="15">
        <v>2</v>
      </c>
      <c r="AP1822" s="15">
        <v>5</v>
      </c>
      <c r="AQ1822" s="17">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15">
        <f ca="1">COUNTIF(INDIRECT("H"&amp;(ROW()+12*(($AN1822-1)*3+$AO1822)-ROW())/12+5):INDIRECT("S"&amp;(ROW()+12*(($AN1822-1)*3+$AO1822)-ROW())/12+5),AQ1822)</f>
        <v>0</v>
      </c>
      <c r="AS1822" s="17">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15">
        <f ca="1">COUNTIF(INDIRECT("U"&amp;(ROW()+12*(($AN1822-1)*3+$AO1822)-ROW())/12+5):INDIRECT("AF"&amp;(ROW()+12*(($AN1822-1)*3+$AO1822)-ROW())/12+5),AS1822)</f>
        <v>0</v>
      </c>
      <c r="AU1822" s="15">
        <f ca="1">IF(AND(AQ1822+AS1822&gt;0,AR1822+AT1822&gt;0),COUNTIF(AU$6:AU1821,"&gt;0")+1,0)</f>
        <v>0</v>
      </c>
    </row>
    <row r="1823" spans="40:47">
      <c r="AN1823" s="15">
        <v>51</v>
      </c>
      <c r="AO1823" s="15">
        <v>2</v>
      </c>
      <c r="AP1823" s="15">
        <v>6</v>
      </c>
      <c r="AQ1823" s="17">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15">
        <f ca="1">COUNTIF(INDIRECT("H"&amp;(ROW()+12*(($AN1823-1)*3+$AO1823)-ROW())/12+5):INDIRECT("S"&amp;(ROW()+12*(($AN1823-1)*3+$AO1823)-ROW())/12+5),AQ1823)</f>
        <v>0</v>
      </c>
      <c r="AS1823" s="17">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15">
        <f ca="1">COUNTIF(INDIRECT("U"&amp;(ROW()+12*(($AN1823-1)*3+$AO1823)-ROW())/12+5):INDIRECT("AF"&amp;(ROW()+12*(($AN1823-1)*3+$AO1823)-ROW())/12+5),AS1823)</f>
        <v>0</v>
      </c>
      <c r="AU1823" s="15">
        <f ca="1">IF(AND(AQ1823+AS1823&gt;0,AR1823+AT1823&gt;0),COUNTIF(AU$6:AU1822,"&gt;0")+1,0)</f>
        <v>0</v>
      </c>
    </row>
    <row r="1824" spans="40:47">
      <c r="AN1824" s="15">
        <v>51</v>
      </c>
      <c r="AO1824" s="15">
        <v>2</v>
      </c>
      <c r="AP1824" s="15">
        <v>7</v>
      </c>
      <c r="AQ1824" s="17">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15">
        <f ca="1">COUNTIF(INDIRECT("H"&amp;(ROW()+12*(($AN1824-1)*3+$AO1824)-ROW())/12+5):INDIRECT("S"&amp;(ROW()+12*(($AN1824-1)*3+$AO1824)-ROW())/12+5),AQ1824)</f>
        <v>0</v>
      </c>
      <c r="AS1824" s="17">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15">
        <f ca="1">COUNTIF(INDIRECT("U"&amp;(ROW()+12*(($AN1824-1)*3+$AO1824)-ROW())/12+5):INDIRECT("AF"&amp;(ROW()+12*(($AN1824-1)*3+$AO1824)-ROW())/12+5),AS1824)</f>
        <v>0</v>
      </c>
      <c r="AU1824" s="15">
        <f ca="1">IF(AND(AQ1824+AS1824&gt;0,AR1824+AT1824&gt;0),COUNTIF(AU$6:AU1823,"&gt;0")+1,0)</f>
        <v>0</v>
      </c>
    </row>
    <row r="1825" spans="40:47">
      <c r="AN1825" s="15">
        <v>51</v>
      </c>
      <c r="AO1825" s="15">
        <v>2</v>
      </c>
      <c r="AP1825" s="15">
        <v>8</v>
      </c>
      <c r="AQ1825" s="17">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15">
        <f ca="1">COUNTIF(INDIRECT("H"&amp;(ROW()+12*(($AN1825-1)*3+$AO1825)-ROW())/12+5):INDIRECT("S"&amp;(ROW()+12*(($AN1825-1)*3+$AO1825)-ROW())/12+5),AQ1825)</f>
        <v>0</v>
      </c>
      <c r="AS1825" s="17">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15">
        <f ca="1">COUNTIF(INDIRECT("U"&amp;(ROW()+12*(($AN1825-1)*3+$AO1825)-ROW())/12+5):INDIRECT("AF"&amp;(ROW()+12*(($AN1825-1)*3+$AO1825)-ROW())/12+5),AS1825)</f>
        <v>0</v>
      </c>
      <c r="AU1825" s="15">
        <f ca="1">IF(AND(AQ1825+AS1825&gt;0,AR1825+AT1825&gt;0),COUNTIF(AU$6:AU1824,"&gt;0")+1,0)</f>
        <v>0</v>
      </c>
    </row>
    <row r="1826" spans="40:47">
      <c r="AN1826" s="15">
        <v>51</v>
      </c>
      <c r="AO1826" s="15">
        <v>2</v>
      </c>
      <c r="AP1826" s="15">
        <v>9</v>
      </c>
      <c r="AQ1826" s="17">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15">
        <f ca="1">COUNTIF(INDIRECT("H"&amp;(ROW()+12*(($AN1826-1)*3+$AO1826)-ROW())/12+5):INDIRECT("S"&amp;(ROW()+12*(($AN1826-1)*3+$AO1826)-ROW())/12+5),AQ1826)</f>
        <v>0</v>
      </c>
      <c r="AS1826" s="17">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15">
        <f ca="1">COUNTIF(INDIRECT("U"&amp;(ROW()+12*(($AN1826-1)*3+$AO1826)-ROW())/12+5):INDIRECT("AF"&amp;(ROW()+12*(($AN1826-1)*3+$AO1826)-ROW())/12+5),AS1826)</f>
        <v>0</v>
      </c>
      <c r="AU1826" s="15">
        <f ca="1">IF(AND(AQ1826+AS1826&gt;0,AR1826+AT1826&gt;0),COUNTIF(AU$6:AU1825,"&gt;0")+1,0)</f>
        <v>0</v>
      </c>
    </row>
    <row r="1827" spans="40:47">
      <c r="AN1827" s="15">
        <v>51</v>
      </c>
      <c r="AO1827" s="15">
        <v>2</v>
      </c>
      <c r="AP1827" s="15">
        <v>10</v>
      </c>
      <c r="AQ1827" s="17">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15">
        <f ca="1">COUNTIF(INDIRECT("H"&amp;(ROW()+12*(($AN1827-1)*3+$AO1827)-ROW())/12+5):INDIRECT("S"&amp;(ROW()+12*(($AN1827-1)*3+$AO1827)-ROW())/12+5),AQ1827)</f>
        <v>0</v>
      </c>
      <c r="AS1827" s="17">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15">
        <f ca="1">COUNTIF(INDIRECT("U"&amp;(ROW()+12*(($AN1827-1)*3+$AO1827)-ROW())/12+5):INDIRECT("AF"&amp;(ROW()+12*(($AN1827-1)*3+$AO1827)-ROW())/12+5),AS1827)</f>
        <v>0</v>
      </c>
      <c r="AU1827" s="15">
        <f ca="1">IF(AND(AQ1827+AS1827&gt;0,AR1827+AT1827&gt;0),COUNTIF(AU$6:AU1826,"&gt;0")+1,0)</f>
        <v>0</v>
      </c>
    </row>
    <row r="1828" spans="40:47">
      <c r="AN1828" s="15">
        <v>51</v>
      </c>
      <c r="AO1828" s="15">
        <v>2</v>
      </c>
      <c r="AP1828" s="15">
        <v>11</v>
      </c>
      <c r="AQ1828" s="17">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15">
        <f ca="1">COUNTIF(INDIRECT("H"&amp;(ROW()+12*(($AN1828-1)*3+$AO1828)-ROW())/12+5):INDIRECT("S"&amp;(ROW()+12*(($AN1828-1)*3+$AO1828)-ROW())/12+5),AQ1828)</f>
        <v>0</v>
      </c>
      <c r="AS1828" s="17">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15">
        <f ca="1">COUNTIF(INDIRECT("U"&amp;(ROW()+12*(($AN1828-1)*3+$AO1828)-ROW())/12+5):INDIRECT("AF"&amp;(ROW()+12*(($AN1828-1)*3+$AO1828)-ROW())/12+5),AS1828)</f>
        <v>0</v>
      </c>
      <c r="AU1828" s="15">
        <f ca="1">IF(AND(AQ1828+AS1828&gt;0,AR1828+AT1828&gt;0),COUNTIF(AU$6:AU1827,"&gt;0")+1,0)</f>
        <v>0</v>
      </c>
    </row>
    <row r="1829" spans="40:47">
      <c r="AN1829" s="15">
        <v>51</v>
      </c>
      <c r="AO1829" s="15">
        <v>2</v>
      </c>
      <c r="AP1829" s="15">
        <v>12</v>
      </c>
      <c r="AQ1829" s="17">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15">
        <f ca="1">COUNTIF(INDIRECT("H"&amp;(ROW()+12*(($AN1829-1)*3+$AO1829)-ROW())/12+5):INDIRECT("S"&amp;(ROW()+12*(($AN1829-1)*3+$AO1829)-ROW())/12+5),AQ1829)</f>
        <v>0</v>
      </c>
      <c r="AS1829" s="17">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15">
        <f ca="1">COUNTIF(INDIRECT("U"&amp;(ROW()+12*(($AN1829-1)*3+$AO1829)-ROW())/12+5):INDIRECT("AF"&amp;(ROW()+12*(($AN1829-1)*3+$AO1829)-ROW())/12+5),AS1829)</f>
        <v>0</v>
      </c>
      <c r="AU1829" s="15">
        <f ca="1">IF(AND(AQ1829+AS1829&gt;0,AR1829+AT1829&gt;0),COUNTIF(AU$6:AU1828,"&gt;0")+1,0)</f>
        <v>0</v>
      </c>
    </row>
    <row r="1830" spans="40:47">
      <c r="AN1830" s="15">
        <v>51</v>
      </c>
      <c r="AO1830" s="15">
        <v>3</v>
      </c>
      <c r="AP1830" s="15">
        <v>1</v>
      </c>
      <c r="AQ1830" s="17">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15">
        <f ca="1">COUNTIF(INDIRECT("H"&amp;(ROW()+12*(($AN1830-1)*3+$AO1830)-ROW())/12+5):INDIRECT("S"&amp;(ROW()+12*(($AN1830-1)*3+$AO1830)-ROW())/12+5),AQ1830)</f>
        <v>0</v>
      </c>
      <c r="AS1830" s="17">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15">
        <f ca="1">COUNTIF(INDIRECT("U"&amp;(ROW()+12*(($AN1830-1)*3+$AO1830)-ROW())/12+5):INDIRECT("AF"&amp;(ROW()+12*(($AN1830-1)*3+$AO1830)-ROW())/12+5),AS1830)</f>
        <v>0</v>
      </c>
      <c r="AU1830" s="15">
        <f ca="1">IF(AND(AQ1830+AS1830&gt;0,AR1830+AT1830&gt;0),COUNTIF(AU$6:AU1829,"&gt;0")+1,0)</f>
        <v>0</v>
      </c>
    </row>
    <row r="1831" spans="40:47">
      <c r="AN1831" s="15">
        <v>51</v>
      </c>
      <c r="AO1831" s="15">
        <v>3</v>
      </c>
      <c r="AP1831" s="15">
        <v>2</v>
      </c>
      <c r="AQ1831" s="17">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15">
        <f ca="1">COUNTIF(INDIRECT("H"&amp;(ROW()+12*(($AN1831-1)*3+$AO1831)-ROW())/12+5):INDIRECT("S"&amp;(ROW()+12*(($AN1831-1)*3+$AO1831)-ROW())/12+5),AQ1831)</f>
        <v>0</v>
      </c>
      <c r="AS1831" s="17">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15">
        <f ca="1">COUNTIF(INDIRECT("U"&amp;(ROW()+12*(($AN1831-1)*3+$AO1831)-ROW())/12+5):INDIRECT("AF"&amp;(ROW()+12*(($AN1831-1)*3+$AO1831)-ROW())/12+5),AS1831)</f>
        <v>0</v>
      </c>
      <c r="AU1831" s="15">
        <f ca="1">IF(AND(AQ1831+AS1831&gt;0,AR1831+AT1831&gt;0),COUNTIF(AU$6:AU1830,"&gt;0")+1,0)</f>
        <v>0</v>
      </c>
    </row>
    <row r="1832" spans="40:47">
      <c r="AN1832" s="15">
        <v>51</v>
      </c>
      <c r="AO1832" s="15">
        <v>3</v>
      </c>
      <c r="AP1832" s="15">
        <v>3</v>
      </c>
      <c r="AQ1832" s="17">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15">
        <f ca="1">COUNTIF(INDIRECT("H"&amp;(ROW()+12*(($AN1832-1)*3+$AO1832)-ROW())/12+5):INDIRECT("S"&amp;(ROW()+12*(($AN1832-1)*3+$AO1832)-ROW())/12+5),AQ1832)</f>
        <v>0</v>
      </c>
      <c r="AS1832" s="17">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15">
        <f ca="1">COUNTIF(INDIRECT("U"&amp;(ROW()+12*(($AN1832-1)*3+$AO1832)-ROW())/12+5):INDIRECT("AF"&amp;(ROW()+12*(($AN1832-1)*3+$AO1832)-ROW())/12+5),AS1832)</f>
        <v>0</v>
      </c>
      <c r="AU1832" s="15">
        <f ca="1">IF(AND(AQ1832+AS1832&gt;0,AR1832+AT1832&gt;0),COUNTIF(AU$6:AU1831,"&gt;0")+1,0)</f>
        <v>0</v>
      </c>
    </row>
    <row r="1833" spans="40:47">
      <c r="AN1833" s="15">
        <v>51</v>
      </c>
      <c r="AO1833" s="15">
        <v>3</v>
      </c>
      <c r="AP1833" s="15">
        <v>4</v>
      </c>
      <c r="AQ1833" s="17">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15">
        <f ca="1">COUNTIF(INDIRECT("H"&amp;(ROW()+12*(($AN1833-1)*3+$AO1833)-ROW())/12+5):INDIRECT("S"&amp;(ROW()+12*(($AN1833-1)*3+$AO1833)-ROW())/12+5),AQ1833)</f>
        <v>0</v>
      </c>
      <c r="AS1833" s="17">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15">
        <f ca="1">COUNTIF(INDIRECT("U"&amp;(ROW()+12*(($AN1833-1)*3+$AO1833)-ROW())/12+5):INDIRECT("AF"&amp;(ROW()+12*(($AN1833-1)*3+$AO1833)-ROW())/12+5),AS1833)</f>
        <v>0</v>
      </c>
      <c r="AU1833" s="15">
        <f ca="1">IF(AND(AQ1833+AS1833&gt;0,AR1833+AT1833&gt;0),COUNTIF(AU$6:AU1832,"&gt;0")+1,0)</f>
        <v>0</v>
      </c>
    </row>
    <row r="1834" spans="40:47">
      <c r="AN1834" s="15">
        <v>51</v>
      </c>
      <c r="AO1834" s="15">
        <v>3</v>
      </c>
      <c r="AP1834" s="15">
        <v>5</v>
      </c>
      <c r="AQ1834" s="17">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15">
        <f ca="1">COUNTIF(INDIRECT("H"&amp;(ROW()+12*(($AN1834-1)*3+$AO1834)-ROW())/12+5):INDIRECT("S"&amp;(ROW()+12*(($AN1834-1)*3+$AO1834)-ROW())/12+5),AQ1834)</f>
        <v>0</v>
      </c>
      <c r="AS1834" s="17">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15">
        <f ca="1">COUNTIF(INDIRECT("U"&amp;(ROW()+12*(($AN1834-1)*3+$AO1834)-ROW())/12+5):INDIRECT("AF"&amp;(ROW()+12*(($AN1834-1)*3+$AO1834)-ROW())/12+5),AS1834)</f>
        <v>0</v>
      </c>
      <c r="AU1834" s="15">
        <f ca="1">IF(AND(AQ1834+AS1834&gt;0,AR1834+AT1834&gt;0),COUNTIF(AU$6:AU1833,"&gt;0")+1,0)</f>
        <v>0</v>
      </c>
    </row>
    <row r="1835" spans="40:47">
      <c r="AN1835" s="15">
        <v>51</v>
      </c>
      <c r="AO1835" s="15">
        <v>3</v>
      </c>
      <c r="AP1835" s="15">
        <v>6</v>
      </c>
      <c r="AQ1835" s="17">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15">
        <f ca="1">COUNTIF(INDIRECT("H"&amp;(ROW()+12*(($AN1835-1)*3+$AO1835)-ROW())/12+5):INDIRECT("S"&amp;(ROW()+12*(($AN1835-1)*3+$AO1835)-ROW())/12+5),AQ1835)</f>
        <v>0</v>
      </c>
      <c r="AS1835" s="17">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15">
        <f ca="1">COUNTIF(INDIRECT("U"&amp;(ROW()+12*(($AN1835-1)*3+$AO1835)-ROW())/12+5):INDIRECT("AF"&amp;(ROW()+12*(($AN1835-1)*3+$AO1835)-ROW())/12+5),AS1835)</f>
        <v>0</v>
      </c>
      <c r="AU1835" s="15">
        <f ca="1">IF(AND(AQ1835+AS1835&gt;0,AR1835+AT1835&gt;0),COUNTIF(AU$6:AU1834,"&gt;0")+1,0)</f>
        <v>0</v>
      </c>
    </row>
    <row r="1836" spans="40:47">
      <c r="AN1836" s="15">
        <v>51</v>
      </c>
      <c r="AO1836" s="15">
        <v>3</v>
      </c>
      <c r="AP1836" s="15">
        <v>7</v>
      </c>
      <c r="AQ1836" s="17">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15">
        <f ca="1">COUNTIF(INDIRECT("H"&amp;(ROW()+12*(($AN1836-1)*3+$AO1836)-ROW())/12+5):INDIRECT("S"&amp;(ROW()+12*(($AN1836-1)*3+$AO1836)-ROW())/12+5),AQ1836)</f>
        <v>0</v>
      </c>
      <c r="AS1836" s="17">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15">
        <f ca="1">COUNTIF(INDIRECT("U"&amp;(ROW()+12*(($AN1836-1)*3+$AO1836)-ROW())/12+5):INDIRECT("AF"&amp;(ROW()+12*(($AN1836-1)*3+$AO1836)-ROW())/12+5),AS1836)</f>
        <v>0</v>
      </c>
      <c r="AU1836" s="15">
        <f ca="1">IF(AND(AQ1836+AS1836&gt;0,AR1836+AT1836&gt;0),COUNTIF(AU$6:AU1835,"&gt;0")+1,0)</f>
        <v>0</v>
      </c>
    </row>
    <row r="1837" spans="40:47">
      <c r="AN1837" s="15">
        <v>51</v>
      </c>
      <c r="AO1837" s="15">
        <v>3</v>
      </c>
      <c r="AP1837" s="15">
        <v>8</v>
      </c>
      <c r="AQ1837" s="17">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15">
        <f ca="1">COUNTIF(INDIRECT("H"&amp;(ROW()+12*(($AN1837-1)*3+$AO1837)-ROW())/12+5):INDIRECT("S"&amp;(ROW()+12*(($AN1837-1)*3+$AO1837)-ROW())/12+5),AQ1837)</f>
        <v>0</v>
      </c>
      <c r="AS1837" s="17">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15">
        <f ca="1">COUNTIF(INDIRECT("U"&amp;(ROW()+12*(($AN1837-1)*3+$AO1837)-ROW())/12+5):INDIRECT("AF"&amp;(ROW()+12*(($AN1837-1)*3+$AO1837)-ROW())/12+5),AS1837)</f>
        <v>0</v>
      </c>
      <c r="AU1837" s="15">
        <f ca="1">IF(AND(AQ1837+AS1837&gt;0,AR1837+AT1837&gt;0),COUNTIF(AU$6:AU1836,"&gt;0")+1,0)</f>
        <v>0</v>
      </c>
    </row>
    <row r="1838" spans="40:47">
      <c r="AN1838" s="15">
        <v>51</v>
      </c>
      <c r="AO1838" s="15">
        <v>3</v>
      </c>
      <c r="AP1838" s="15">
        <v>9</v>
      </c>
      <c r="AQ1838" s="17">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15">
        <f ca="1">COUNTIF(INDIRECT("H"&amp;(ROW()+12*(($AN1838-1)*3+$AO1838)-ROW())/12+5):INDIRECT("S"&amp;(ROW()+12*(($AN1838-1)*3+$AO1838)-ROW())/12+5),AQ1838)</f>
        <v>0</v>
      </c>
      <c r="AS1838" s="17">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15">
        <f ca="1">COUNTIF(INDIRECT("U"&amp;(ROW()+12*(($AN1838-1)*3+$AO1838)-ROW())/12+5):INDIRECT("AF"&amp;(ROW()+12*(($AN1838-1)*3+$AO1838)-ROW())/12+5),AS1838)</f>
        <v>0</v>
      </c>
      <c r="AU1838" s="15">
        <f ca="1">IF(AND(AQ1838+AS1838&gt;0,AR1838+AT1838&gt;0),COUNTIF(AU$6:AU1837,"&gt;0")+1,0)</f>
        <v>0</v>
      </c>
    </row>
    <row r="1839" spans="40:47">
      <c r="AN1839" s="15">
        <v>51</v>
      </c>
      <c r="AO1839" s="15">
        <v>3</v>
      </c>
      <c r="AP1839" s="15">
        <v>10</v>
      </c>
      <c r="AQ1839" s="17">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15">
        <f ca="1">COUNTIF(INDIRECT("H"&amp;(ROW()+12*(($AN1839-1)*3+$AO1839)-ROW())/12+5):INDIRECT("S"&amp;(ROW()+12*(($AN1839-1)*3+$AO1839)-ROW())/12+5),AQ1839)</f>
        <v>0</v>
      </c>
      <c r="AS1839" s="17">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15">
        <f ca="1">COUNTIF(INDIRECT("U"&amp;(ROW()+12*(($AN1839-1)*3+$AO1839)-ROW())/12+5):INDIRECT("AF"&amp;(ROW()+12*(($AN1839-1)*3+$AO1839)-ROW())/12+5),AS1839)</f>
        <v>0</v>
      </c>
      <c r="AU1839" s="15">
        <f ca="1">IF(AND(AQ1839+AS1839&gt;0,AR1839+AT1839&gt;0),COUNTIF(AU$6:AU1838,"&gt;0")+1,0)</f>
        <v>0</v>
      </c>
    </row>
    <row r="1840" spans="40:47">
      <c r="AN1840" s="15">
        <v>51</v>
      </c>
      <c r="AO1840" s="15">
        <v>3</v>
      </c>
      <c r="AP1840" s="15">
        <v>11</v>
      </c>
      <c r="AQ1840" s="17">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15">
        <f ca="1">COUNTIF(INDIRECT("H"&amp;(ROW()+12*(($AN1840-1)*3+$AO1840)-ROW())/12+5):INDIRECT("S"&amp;(ROW()+12*(($AN1840-1)*3+$AO1840)-ROW())/12+5),AQ1840)</f>
        <v>0</v>
      </c>
      <c r="AS1840" s="17">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15">
        <f ca="1">COUNTIF(INDIRECT("U"&amp;(ROW()+12*(($AN1840-1)*3+$AO1840)-ROW())/12+5):INDIRECT("AF"&amp;(ROW()+12*(($AN1840-1)*3+$AO1840)-ROW())/12+5),AS1840)</f>
        <v>0</v>
      </c>
      <c r="AU1840" s="15">
        <f ca="1">IF(AND(AQ1840+AS1840&gt;0,AR1840+AT1840&gt;0),COUNTIF(AU$6:AU1839,"&gt;0")+1,0)</f>
        <v>0</v>
      </c>
    </row>
    <row r="1841" spans="40:47">
      <c r="AN1841" s="306">
        <v>51</v>
      </c>
      <c r="AO1841" s="306">
        <v>3</v>
      </c>
      <c r="AP1841" s="306">
        <v>12</v>
      </c>
      <c r="AQ1841" s="313">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306">
        <f ca="1">COUNTIF(INDIRECT("H"&amp;(ROW()+12*(($AN1841-1)*3+$AO1841)-ROW())/12+5):INDIRECT("S"&amp;(ROW()+12*(($AN1841-1)*3+$AO1841)-ROW())/12+5),AQ1841)</f>
        <v>0</v>
      </c>
      <c r="AS1841" s="313">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306">
        <f ca="1">COUNTIF(INDIRECT("U"&amp;(ROW()+12*(($AN1841-1)*3+$AO1841)-ROW())/12+5):INDIRECT("AF"&amp;(ROW()+12*(($AN1841-1)*3+$AO1841)-ROW())/12+5),AS1841)</f>
        <v>0</v>
      </c>
      <c r="AU1841" s="15">
        <f ca="1">IF(AND(AQ1841+AS1841&gt;0,AR1841+AT1841&gt;0),COUNTIF(AU$6:AU1840,"&gt;0")+1,0)</f>
        <v>0</v>
      </c>
    </row>
    <row r="1842" spans="40:47">
      <c r="AN1842" s="15">
        <v>52</v>
      </c>
      <c r="AO1842" s="15">
        <v>1</v>
      </c>
      <c r="AP1842" s="15">
        <v>1</v>
      </c>
      <c r="AQ1842" s="17">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15">
        <f ca="1">COUNTIF(INDIRECT("H"&amp;(ROW()+12*(($AN1842-1)*3+$AO1842)-ROW())/12+5):INDIRECT("S"&amp;(ROW()+12*(($AN1842-1)*3+$AO1842)-ROW())/12+5),AQ1842)</f>
        <v>0</v>
      </c>
      <c r="AS1842" s="17">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15">
        <f ca="1">COUNTIF(INDIRECT("U"&amp;(ROW()+12*(($AN1842-1)*3+$AO1842)-ROW())/12+5):INDIRECT("AF"&amp;(ROW()+12*(($AN1842-1)*3+$AO1842)-ROW())/12+5),AS1842)</f>
        <v>0</v>
      </c>
      <c r="AU1842" s="15">
        <f ca="1">IF(AND(AQ1842+AS1842&gt;0,AR1842+AT1842&gt;0),COUNTIF(AU$6:AU1841,"&gt;0")+1,0)</f>
        <v>0</v>
      </c>
    </row>
    <row r="1843" spans="40:47">
      <c r="AN1843" s="15">
        <v>52</v>
      </c>
      <c r="AO1843" s="15">
        <v>1</v>
      </c>
      <c r="AP1843" s="15">
        <v>2</v>
      </c>
      <c r="AQ1843" s="17">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15">
        <f ca="1">COUNTIF(INDIRECT("H"&amp;(ROW()+12*(($AN1843-1)*3+$AO1843)-ROW())/12+5):INDIRECT("S"&amp;(ROW()+12*(($AN1843-1)*3+$AO1843)-ROW())/12+5),AQ1843)</f>
        <v>0</v>
      </c>
      <c r="AS1843" s="17">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15">
        <f ca="1">COUNTIF(INDIRECT("U"&amp;(ROW()+12*(($AN1843-1)*3+$AO1843)-ROW())/12+5):INDIRECT("AF"&amp;(ROW()+12*(($AN1843-1)*3+$AO1843)-ROW())/12+5),AS1843)</f>
        <v>0</v>
      </c>
      <c r="AU1843" s="15">
        <f ca="1">IF(AND(AQ1843+AS1843&gt;0,AR1843+AT1843&gt;0),COUNTIF(AU$6:AU1842,"&gt;0")+1,0)</f>
        <v>0</v>
      </c>
    </row>
    <row r="1844" spans="40:47">
      <c r="AN1844" s="15">
        <v>52</v>
      </c>
      <c r="AO1844" s="15">
        <v>1</v>
      </c>
      <c r="AP1844" s="15">
        <v>3</v>
      </c>
      <c r="AQ1844" s="17">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15">
        <f ca="1">COUNTIF(INDIRECT("H"&amp;(ROW()+12*(($AN1844-1)*3+$AO1844)-ROW())/12+5):INDIRECT("S"&amp;(ROW()+12*(($AN1844-1)*3+$AO1844)-ROW())/12+5),AQ1844)</f>
        <v>0</v>
      </c>
      <c r="AS1844" s="17">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15">
        <f ca="1">COUNTIF(INDIRECT("U"&amp;(ROW()+12*(($AN1844-1)*3+$AO1844)-ROW())/12+5):INDIRECT("AF"&amp;(ROW()+12*(($AN1844-1)*3+$AO1844)-ROW())/12+5),AS1844)</f>
        <v>0</v>
      </c>
      <c r="AU1844" s="15">
        <f ca="1">IF(AND(AQ1844+AS1844&gt;0,AR1844+AT1844&gt;0),COUNTIF(AU$6:AU1843,"&gt;0")+1,0)</f>
        <v>0</v>
      </c>
    </row>
    <row r="1845" spans="40:47">
      <c r="AN1845" s="15">
        <v>52</v>
      </c>
      <c r="AO1845" s="15">
        <v>1</v>
      </c>
      <c r="AP1845" s="15">
        <v>4</v>
      </c>
      <c r="AQ1845" s="17">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15">
        <f ca="1">COUNTIF(INDIRECT("H"&amp;(ROW()+12*(($AN1845-1)*3+$AO1845)-ROW())/12+5):INDIRECT("S"&amp;(ROW()+12*(($AN1845-1)*3+$AO1845)-ROW())/12+5),AQ1845)</f>
        <v>0</v>
      </c>
      <c r="AS1845" s="17">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15">
        <f ca="1">COUNTIF(INDIRECT("U"&amp;(ROW()+12*(($AN1845-1)*3+$AO1845)-ROW())/12+5):INDIRECT("AF"&amp;(ROW()+12*(($AN1845-1)*3+$AO1845)-ROW())/12+5),AS1845)</f>
        <v>0</v>
      </c>
      <c r="AU1845" s="15">
        <f ca="1">IF(AND(AQ1845+AS1845&gt;0,AR1845+AT1845&gt;0),COUNTIF(AU$6:AU1844,"&gt;0")+1,0)</f>
        <v>0</v>
      </c>
    </row>
    <row r="1846" spans="40:47">
      <c r="AN1846" s="15">
        <v>52</v>
      </c>
      <c r="AO1846" s="15">
        <v>1</v>
      </c>
      <c r="AP1846" s="15">
        <v>5</v>
      </c>
      <c r="AQ1846" s="17">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15">
        <f ca="1">COUNTIF(INDIRECT("H"&amp;(ROW()+12*(($AN1846-1)*3+$AO1846)-ROW())/12+5):INDIRECT("S"&amp;(ROW()+12*(($AN1846-1)*3+$AO1846)-ROW())/12+5),AQ1846)</f>
        <v>0</v>
      </c>
      <c r="AS1846" s="17">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15">
        <f ca="1">COUNTIF(INDIRECT("U"&amp;(ROW()+12*(($AN1846-1)*3+$AO1846)-ROW())/12+5):INDIRECT("AF"&amp;(ROW()+12*(($AN1846-1)*3+$AO1846)-ROW())/12+5),AS1846)</f>
        <v>0</v>
      </c>
      <c r="AU1846" s="15">
        <f ca="1">IF(AND(AQ1846+AS1846&gt;0,AR1846+AT1846&gt;0),COUNTIF(AU$6:AU1845,"&gt;0")+1,0)</f>
        <v>0</v>
      </c>
    </row>
    <row r="1847" spans="40:47">
      <c r="AN1847" s="15">
        <v>52</v>
      </c>
      <c r="AO1847" s="15">
        <v>1</v>
      </c>
      <c r="AP1847" s="15">
        <v>6</v>
      </c>
      <c r="AQ1847" s="17">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15">
        <f ca="1">COUNTIF(INDIRECT("H"&amp;(ROW()+12*(($AN1847-1)*3+$AO1847)-ROW())/12+5):INDIRECT("S"&amp;(ROW()+12*(($AN1847-1)*3+$AO1847)-ROW())/12+5),AQ1847)</f>
        <v>0</v>
      </c>
      <c r="AS1847" s="17">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15">
        <f ca="1">COUNTIF(INDIRECT("U"&amp;(ROW()+12*(($AN1847-1)*3+$AO1847)-ROW())/12+5):INDIRECT("AF"&amp;(ROW()+12*(($AN1847-1)*3+$AO1847)-ROW())/12+5),AS1847)</f>
        <v>0</v>
      </c>
      <c r="AU1847" s="15">
        <f ca="1">IF(AND(AQ1847+AS1847&gt;0,AR1847+AT1847&gt;0),COUNTIF(AU$6:AU1846,"&gt;0")+1,0)</f>
        <v>0</v>
      </c>
    </row>
    <row r="1848" spans="40:47">
      <c r="AN1848" s="15">
        <v>52</v>
      </c>
      <c r="AO1848" s="15">
        <v>1</v>
      </c>
      <c r="AP1848" s="15">
        <v>7</v>
      </c>
      <c r="AQ1848" s="17">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15">
        <f ca="1">COUNTIF(INDIRECT("H"&amp;(ROW()+12*(($AN1848-1)*3+$AO1848)-ROW())/12+5):INDIRECT("S"&amp;(ROW()+12*(($AN1848-1)*3+$AO1848)-ROW())/12+5),AQ1848)</f>
        <v>0</v>
      </c>
      <c r="AS1848" s="17">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15">
        <f ca="1">COUNTIF(INDIRECT("U"&amp;(ROW()+12*(($AN1848-1)*3+$AO1848)-ROW())/12+5):INDIRECT("AF"&amp;(ROW()+12*(($AN1848-1)*3+$AO1848)-ROW())/12+5),AS1848)</f>
        <v>0</v>
      </c>
      <c r="AU1848" s="15">
        <f ca="1">IF(AND(AQ1848+AS1848&gt;0,AR1848+AT1848&gt;0),COUNTIF(AU$6:AU1847,"&gt;0")+1,0)</f>
        <v>0</v>
      </c>
    </row>
    <row r="1849" spans="40:47">
      <c r="AN1849" s="15">
        <v>52</v>
      </c>
      <c r="AO1849" s="15">
        <v>1</v>
      </c>
      <c r="AP1849" s="15">
        <v>8</v>
      </c>
      <c r="AQ1849" s="17">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15">
        <f ca="1">COUNTIF(INDIRECT("H"&amp;(ROW()+12*(($AN1849-1)*3+$AO1849)-ROW())/12+5):INDIRECT("S"&amp;(ROW()+12*(($AN1849-1)*3+$AO1849)-ROW())/12+5),AQ1849)</f>
        <v>0</v>
      </c>
      <c r="AS1849" s="17">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15">
        <f ca="1">COUNTIF(INDIRECT("U"&amp;(ROW()+12*(($AN1849-1)*3+$AO1849)-ROW())/12+5):INDIRECT("AF"&amp;(ROW()+12*(($AN1849-1)*3+$AO1849)-ROW())/12+5),AS1849)</f>
        <v>0</v>
      </c>
      <c r="AU1849" s="15">
        <f ca="1">IF(AND(AQ1849+AS1849&gt;0,AR1849+AT1849&gt;0),COUNTIF(AU$6:AU1848,"&gt;0")+1,0)</f>
        <v>0</v>
      </c>
    </row>
    <row r="1850" spans="40:47">
      <c r="AN1850" s="15">
        <v>52</v>
      </c>
      <c r="AO1850" s="15">
        <v>1</v>
      </c>
      <c r="AP1850" s="15">
        <v>9</v>
      </c>
      <c r="AQ1850" s="17">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15">
        <f ca="1">COUNTIF(INDIRECT("H"&amp;(ROW()+12*(($AN1850-1)*3+$AO1850)-ROW())/12+5):INDIRECT("S"&amp;(ROW()+12*(($AN1850-1)*3+$AO1850)-ROW())/12+5),AQ1850)</f>
        <v>0</v>
      </c>
      <c r="AS1850" s="17">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15">
        <f ca="1">COUNTIF(INDIRECT("U"&amp;(ROW()+12*(($AN1850-1)*3+$AO1850)-ROW())/12+5):INDIRECT("AF"&amp;(ROW()+12*(($AN1850-1)*3+$AO1850)-ROW())/12+5),AS1850)</f>
        <v>0</v>
      </c>
      <c r="AU1850" s="15">
        <f ca="1">IF(AND(AQ1850+AS1850&gt;0,AR1850+AT1850&gt;0),COUNTIF(AU$6:AU1849,"&gt;0")+1,0)</f>
        <v>0</v>
      </c>
    </row>
    <row r="1851" spans="40:47">
      <c r="AN1851" s="15">
        <v>52</v>
      </c>
      <c r="AO1851" s="15">
        <v>1</v>
      </c>
      <c r="AP1851" s="15">
        <v>10</v>
      </c>
      <c r="AQ1851" s="17">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15">
        <f ca="1">COUNTIF(INDIRECT("H"&amp;(ROW()+12*(($AN1851-1)*3+$AO1851)-ROW())/12+5):INDIRECT("S"&amp;(ROW()+12*(($AN1851-1)*3+$AO1851)-ROW())/12+5),AQ1851)</f>
        <v>0</v>
      </c>
      <c r="AS1851" s="17">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15">
        <f ca="1">COUNTIF(INDIRECT("U"&amp;(ROW()+12*(($AN1851-1)*3+$AO1851)-ROW())/12+5):INDIRECT("AF"&amp;(ROW()+12*(($AN1851-1)*3+$AO1851)-ROW())/12+5),AS1851)</f>
        <v>0</v>
      </c>
      <c r="AU1851" s="15">
        <f ca="1">IF(AND(AQ1851+AS1851&gt;0,AR1851+AT1851&gt;0),COUNTIF(AU$6:AU1850,"&gt;0")+1,0)</f>
        <v>0</v>
      </c>
    </row>
    <row r="1852" spans="40:47">
      <c r="AN1852" s="15">
        <v>52</v>
      </c>
      <c r="AO1852" s="15">
        <v>1</v>
      </c>
      <c r="AP1852" s="15">
        <v>11</v>
      </c>
      <c r="AQ1852" s="17">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15">
        <f ca="1">COUNTIF(INDIRECT("H"&amp;(ROW()+12*(($AN1852-1)*3+$AO1852)-ROW())/12+5):INDIRECT("S"&amp;(ROW()+12*(($AN1852-1)*3+$AO1852)-ROW())/12+5),AQ1852)</f>
        <v>0</v>
      </c>
      <c r="AS1852" s="17">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15">
        <f ca="1">COUNTIF(INDIRECT("U"&amp;(ROW()+12*(($AN1852-1)*3+$AO1852)-ROW())/12+5):INDIRECT("AF"&amp;(ROW()+12*(($AN1852-1)*3+$AO1852)-ROW())/12+5),AS1852)</f>
        <v>0</v>
      </c>
      <c r="AU1852" s="15">
        <f ca="1">IF(AND(AQ1852+AS1852&gt;0,AR1852+AT1852&gt;0),COUNTIF(AU$6:AU1851,"&gt;0")+1,0)</f>
        <v>0</v>
      </c>
    </row>
    <row r="1853" spans="40:47">
      <c r="AN1853" s="15">
        <v>52</v>
      </c>
      <c r="AO1853" s="15">
        <v>1</v>
      </c>
      <c r="AP1853" s="15">
        <v>12</v>
      </c>
      <c r="AQ1853" s="17">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15">
        <f ca="1">COUNTIF(INDIRECT("H"&amp;(ROW()+12*(($AN1853-1)*3+$AO1853)-ROW())/12+5):INDIRECT("S"&amp;(ROW()+12*(($AN1853-1)*3+$AO1853)-ROW())/12+5),AQ1853)</f>
        <v>0</v>
      </c>
      <c r="AS1853" s="17">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15">
        <f ca="1">COUNTIF(INDIRECT("U"&amp;(ROW()+12*(($AN1853-1)*3+$AO1853)-ROW())/12+5):INDIRECT("AF"&amp;(ROW()+12*(($AN1853-1)*3+$AO1853)-ROW())/12+5),AS1853)</f>
        <v>0</v>
      </c>
      <c r="AU1853" s="15">
        <f ca="1">IF(AND(AQ1853+AS1853&gt;0,AR1853+AT1853&gt;0),COUNTIF(AU$6:AU1852,"&gt;0")+1,0)</f>
        <v>0</v>
      </c>
    </row>
    <row r="1854" spans="40:47">
      <c r="AN1854" s="15">
        <v>52</v>
      </c>
      <c r="AO1854" s="15">
        <v>2</v>
      </c>
      <c r="AP1854" s="15">
        <v>1</v>
      </c>
      <c r="AQ1854" s="17">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15">
        <f ca="1">COUNTIF(INDIRECT("H"&amp;(ROW()+12*(($AN1854-1)*3+$AO1854)-ROW())/12+5):INDIRECT("S"&amp;(ROW()+12*(($AN1854-1)*3+$AO1854)-ROW())/12+5),AQ1854)</f>
        <v>0</v>
      </c>
      <c r="AS1854" s="17">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15">
        <f ca="1">COUNTIF(INDIRECT("U"&amp;(ROW()+12*(($AN1854-1)*3+$AO1854)-ROW())/12+5):INDIRECT("AF"&amp;(ROW()+12*(($AN1854-1)*3+$AO1854)-ROW())/12+5),AS1854)</f>
        <v>0</v>
      </c>
      <c r="AU1854" s="15">
        <f ca="1">IF(AND(AQ1854+AS1854&gt;0,AR1854+AT1854&gt;0),COUNTIF(AU$6:AU1853,"&gt;0")+1,0)</f>
        <v>0</v>
      </c>
    </row>
    <row r="1855" spans="40:47">
      <c r="AN1855" s="15">
        <v>52</v>
      </c>
      <c r="AO1855" s="15">
        <v>2</v>
      </c>
      <c r="AP1855" s="15">
        <v>2</v>
      </c>
      <c r="AQ1855" s="17">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15">
        <f ca="1">COUNTIF(INDIRECT("H"&amp;(ROW()+12*(($AN1855-1)*3+$AO1855)-ROW())/12+5):INDIRECT("S"&amp;(ROW()+12*(($AN1855-1)*3+$AO1855)-ROW())/12+5),AQ1855)</f>
        <v>0</v>
      </c>
      <c r="AS1855" s="17">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15">
        <f ca="1">COUNTIF(INDIRECT("U"&amp;(ROW()+12*(($AN1855-1)*3+$AO1855)-ROW())/12+5):INDIRECT("AF"&amp;(ROW()+12*(($AN1855-1)*3+$AO1855)-ROW())/12+5),AS1855)</f>
        <v>0</v>
      </c>
      <c r="AU1855" s="15">
        <f ca="1">IF(AND(AQ1855+AS1855&gt;0,AR1855+AT1855&gt;0),COUNTIF(AU$6:AU1854,"&gt;0")+1,0)</f>
        <v>0</v>
      </c>
    </row>
    <row r="1856" spans="40:47">
      <c r="AN1856" s="15">
        <v>52</v>
      </c>
      <c r="AO1856" s="15">
        <v>2</v>
      </c>
      <c r="AP1856" s="15">
        <v>3</v>
      </c>
      <c r="AQ1856" s="17">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15">
        <f ca="1">COUNTIF(INDIRECT("H"&amp;(ROW()+12*(($AN1856-1)*3+$AO1856)-ROW())/12+5):INDIRECT("S"&amp;(ROW()+12*(($AN1856-1)*3+$AO1856)-ROW())/12+5),AQ1856)</f>
        <v>0</v>
      </c>
      <c r="AS1856" s="17">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15">
        <f ca="1">COUNTIF(INDIRECT("U"&amp;(ROW()+12*(($AN1856-1)*3+$AO1856)-ROW())/12+5):INDIRECT("AF"&amp;(ROW()+12*(($AN1856-1)*3+$AO1856)-ROW())/12+5),AS1856)</f>
        <v>0</v>
      </c>
      <c r="AU1856" s="15">
        <f ca="1">IF(AND(AQ1856+AS1856&gt;0,AR1856+AT1856&gt;0),COUNTIF(AU$6:AU1855,"&gt;0")+1,0)</f>
        <v>0</v>
      </c>
    </row>
    <row r="1857" spans="40:47">
      <c r="AN1857" s="15">
        <v>52</v>
      </c>
      <c r="AO1857" s="15">
        <v>2</v>
      </c>
      <c r="AP1857" s="15">
        <v>4</v>
      </c>
      <c r="AQ1857" s="17">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15">
        <f ca="1">COUNTIF(INDIRECT("H"&amp;(ROW()+12*(($AN1857-1)*3+$AO1857)-ROW())/12+5):INDIRECT("S"&amp;(ROW()+12*(($AN1857-1)*3+$AO1857)-ROW())/12+5),AQ1857)</f>
        <v>0</v>
      </c>
      <c r="AS1857" s="17">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15">
        <f ca="1">COUNTIF(INDIRECT("U"&amp;(ROW()+12*(($AN1857-1)*3+$AO1857)-ROW())/12+5):INDIRECT("AF"&amp;(ROW()+12*(($AN1857-1)*3+$AO1857)-ROW())/12+5),AS1857)</f>
        <v>0</v>
      </c>
      <c r="AU1857" s="15">
        <f ca="1">IF(AND(AQ1857+AS1857&gt;0,AR1857+AT1857&gt;0),COUNTIF(AU$6:AU1856,"&gt;0")+1,0)</f>
        <v>0</v>
      </c>
    </row>
    <row r="1858" spans="40:47">
      <c r="AN1858" s="15">
        <v>52</v>
      </c>
      <c r="AO1858" s="15">
        <v>2</v>
      </c>
      <c r="AP1858" s="15">
        <v>5</v>
      </c>
      <c r="AQ1858" s="17">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15">
        <f ca="1">COUNTIF(INDIRECT("H"&amp;(ROW()+12*(($AN1858-1)*3+$AO1858)-ROW())/12+5):INDIRECT("S"&amp;(ROW()+12*(($AN1858-1)*3+$AO1858)-ROW())/12+5),AQ1858)</f>
        <v>0</v>
      </c>
      <c r="AS1858" s="17">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15">
        <f ca="1">COUNTIF(INDIRECT("U"&amp;(ROW()+12*(($AN1858-1)*3+$AO1858)-ROW())/12+5):INDIRECT("AF"&amp;(ROW()+12*(($AN1858-1)*3+$AO1858)-ROW())/12+5),AS1858)</f>
        <v>0</v>
      </c>
      <c r="AU1858" s="15">
        <f ca="1">IF(AND(AQ1858+AS1858&gt;0,AR1858+AT1858&gt;0),COUNTIF(AU$6:AU1857,"&gt;0")+1,0)</f>
        <v>0</v>
      </c>
    </row>
    <row r="1859" spans="40:47">
      <c r="AN1859" s="15">
        <v>52</v>
      </c>
      <c r="AO1859" s="15">
        <v>2</v>
      </c>
      <c r="AP1859" s="15">
        <v>6</v>
      </c>
      <c r="AQ1859" s="17">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15">
        <f ca="1">COUNTIF(INDIRECT("H"&amp;(ROW()+12*(($AN1859-1)*3+$AO1859)-ROW())/12+5):INDIRECT("S"&amp;(ROW()+12*(($AN1859-1)*3+$AO1859)-ROW())/12+5),AQ1859)</f>
        <v>0</v>
      </c>
      <c r="AS1859" s="17">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15">
        <f ca="1">COUNTIF(INDIRECT("U"&amp;(ROW()+12*(($AN1859-1)*3+$AO1859)-ROW())/12+5):INDIRECT("AF"&amp;(ROW()+12*(($AN1859-1)*3+$AO1859)-ROW())/12+5),AS1859)</f>
        <v>0</v>
      </c>
      <c r="AU1859" s="15">
        <f ca="1">IF(AND(AQ1859+AS1859&gt;0,AR1859+AT1859&gt;0),COUNTIF(AU$6:AU1858,"&gt;0")+1,0)</f>
        <v>0</v>
      </c>
    </row>
    <row r="1860" spans="40:47">
      <c r="AN1860" s="15">
        <v>52</v>
      </c>
      <c r="AO1860" s="15">
        <v>2</v>
      </c>
      <c r="AP1860" s="15">
        <v>7</v>
      </c>
      <c r="AQ1860" s="17">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15">
        <f ca="1">COUNTIF(INDIRECT("H"&amp;(ROW()+12*(($AN1860-1)*3+$AO1860)-ROW())/12+5):INDIRECT("S"&amp;(ROW()+12*(($AN1860-1)*3+$AO1860)-ROW())/12+5),AQ1860)</f>
        <v>0</v>
      </c>
      <c r="AS1860" s="17">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15">
        <f ca="1">COUNTIF(INDIRECT("U"&amp;(ROW()+12*(($AN1860-1)*3+$AO1860)-ROW())/12+5):INDIRECT("AF"&amp;(ROW()+12*(($AN1860-1)*3+$AO1860)-ROW())/12+5),AS1860)</f>
        <v>0</v>
      </c>
      <c r="AU1860" s="15">
        <f ca="1">IF(AND(AQ1860+AS1860&gt;0,AR1860+AT1860&gt;0),COUNTIF(AU$6:AU1859,"&gt;0")+1,0)</f>
        <v>0</v>
      </c>
    </row>
    <row r="1861" spans="40:47">
      <c r="AN1861" s="15">
        <v>52</v>
      </c>
      <c r="AO1861" s="15">
        <v>2</v>
      </c>
      <c r="AP1861" s="15">
        <v>8</v>
      </c>
      <c r="AQ1861" s="17">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15">
        <f ca="1">COUNTIF(INDIRECT("H"&amp;(ROW()+12*(($AN1861-1)*3+$AO1861)-ROW())/12+5):INDIRECT("S"&amp;(ROW()+12*(($AN1861-1)*3+$AO1861)-ROW())/12+5),AQ1861)</f>
        <v>0</v>
      </c>
      <c r="AS1861" s="17">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15">
        <f ca="1">COUNTIF(INDIRECT("U"&amp;(ROW()+12*(($AN1861-1)*3+$AO1861)-ROW())/12+5):INDIRECT("AF"&amp;(ROW()+12*(($AN1861-1)*3+$AO1861)-ROW())/12+5),AS1861)</f>
        <v>0</v>
      </c>
      <c r="AU1861" s="15">
        <f ca="1">IF(AND(AQ1861+AS1861&gt;0,AR1861+AT1861&gt;0),COUNTIF(AU$6:AU1860,"&gt;0")+1,0)</f>
        <v>0</v>
      </c>
    </row>
    <row r="1862" spans="40:47">
      <c r="AN1862" s="15">
        <v>52</v>
      </c>
      <c r="AO1862" s="15">
        <v>2</v>
      </c>
      <c r="AP1862" s="15">
        <v>9</v>
      </c>
      <c r="AQ1862" s="17">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15">
        <f ca="1">COUNTIF(INDIRECT("H"&amp;(ROW()+12*(($AN1862-1)*3+$AO1862)-ROW())/12+5):INDIRECT("S"&amp;(ROW()+12*(($AN1862-1)*3+$AO1862)-ROW())/12+5),AQ1862)</f>
        <v>0</v>
      </c>
      <c r="AS1862" s="17">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15">
        <f ca="1">COUNTIF(INDIRECT("U"&amp;(ROW()+12*(($AN1862-1)*3+$AO1862)-ROW())/12+5):INDIRECT("AF"&amp;(ROW()+12*(($AN1862-1)*3+$AO1862)-ROW())/12+5),AS1862)</f>
        <v>0</v>
      </c>
      <c r="AU1862" s="15">
        <f ca="1">IF(AND(AQ1862+AS1862&gt;0,AR1862+AT1862&gt;0),COUNTIF(AU$6:AU1861,"&gt;0")+1,0)</f>
        <v>0</v>
      </c>
    </row>
    <row r="1863" spans="40:47">
      <c r="AN1863" s="15">
        <v>52</v>
      </c>
      <c r="AO1863" s="15">
        <v>2</v>
      </c>
      <c r="AP1863" s="15">
        <v>10</v>
      </c>
      <c r="AQ1863" s="17">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15">
        <f ca="1">COUNTIF(INDIRECT("H"&amp;(ROW()+12*(($AN1863-1)*3+$AO1863)-ROW())/12+5):INDIRECT("S"&amp;(ROW()+12*(($AN1863-1)*3+$AO1863)-ROW())/12+5),AQ1863)</f>
        <v>0</v>
      </c>
      <c r="AS1863" s="17">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15">
        <f ca="1">COUNTIF(INDIRECT("U"&amp;(ROW()+12*(($AN1863-1)*3+$AO1863)-ROW())/12+5):INDIRECT("AF"&amp;(ROW()+12*(($AN1863-1)*3+$AO1863)-ROW())/12+5),AS1863)</f>
        <v>0</v>
      </c>
      <c r="AU1863" s="15">
        <f ca="1">IF(AND(AQ1863+AS1863&gt;0,AR1863+AT1863&gt;0),COUNTIF(AU$6:AU1862,"&gt;0")+1,0)</f>
        <v>0</v>
      </c>
    </row>
    <row r="1864" spans="40:47">
      <c r="AN1864" s="15">
        <v>52</v>
      </c>
      <c r="AO1864" s="15">
        <v>2</v>
      </c>
      <c r="AP1864" s="15">
        <v>11</v>
      </c>
      <c r="AQ1864" s="17">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15">
        <f ca="1">COUNTIF(INDIRECT("H"&amp;(ROW()+12*(($AN1864-1)*3+$AO1864)-ROW())/12+5):INDIRECT("S"&amp;(ROW()+12*(($AN1864-1)*3+$AO1864)-ROW())/12+5),AQ1864)</f>
        <v>0</v>
      </c>
      <c r="AS1864" s="17">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15">
        <f ca="1">COUNTIF(INDIRECT("U"&amp;(ROW()+12*(($AN1864-1)*3+$AO1864)-ROW())/12+5):INDIRECT("AF"&amp;(ROW()+12*(($AN1864-1)*3+$AO1864)-ROW())/12+5),AS1864)</f>
        <v>0</v>
      </c>
      <c r="AU1864" s="15">
        <f ca="1">IF(AND(AQ1864+AS1864&gt;0,AR1864+AT1864&gt;0),COUNTIF(AU$6:AU1863,"&gt;0")+1,0)</f>
        <v>0</v>
      </c>
    </row>
    <row r="1865" spans="40:47">
      <c r="AN1865" s="15">
        <v>52</v>
      </c>
      <c r="AO1865" s="15">
        <v>2</v>
      </c>
      <c r="AP1865" s="15">
        <v>12</v>
      </c>
      <c r="AQ1865" s="17">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15">
        <f ca="1">COUNTIF(INDIRECT("H"&amp;(ROW()+12*(($AN1865-1)*3+$AO1865)-ROW())/12+5):INDIRECT("S"&amp;(ROW()+12*(($AN1865-1)*3+$AO1865)-ROW())/12+5),AQ1865)</f>
        <v>0</v>
      </c>
      <c r="AS1865" s="17">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15">
        <f ca="1">COUNTIF(INDIRECT("U"&amp;(ROW()+12*(($AN1865-1)*3+$AO1865)-ROW())/12+5):INDIRECT("AF"&amp;(ROW()+12*(($AN1865-1)*3+$AO1865)-ROW())/12+5),AS1865)</f>
        <v>0</v>
      </c>
      <c r="AU1865" s="15">
        <f ca="1">IF(AND(AQ1865+AS1865&gt;0,AR1865+AT1865&gt;0),COUNTIF(AU$6:AU1864,"&gt;0")+1,0)</f>
        <v>0</v>
      </c>
    </row>
    <row r="1866" spans="40:47">
      <c r="AN1866" s="15">
        <v>52</v>
      </c>
      <c r="AO1866" s="15">
        <v>3</v>
      </c>
      <c r="AP1866" s="15">
        <v>1</v>
      </c>
      <c r="AQ1866" s="17">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15">
        <f ca="1">COUNTIF(INDIRECT("H"&amp;(ROW()+12*(($AN1866-1)*3+$AO1866)-ROW())/12+5):INDIRECT("S"&amp;(ROW()+12*(($AN1866-1)*3+$AO1866)-ROW())/12+5),AQ1866)</f>
        <v>0</v>
      </c>
      <c r="AS1866" s="17">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15">
        <f ca="1">COUNTIF(INDIRECT("U"&amp;(ROW()+12*(($AN1866-1)*3+$AO1866)-ROW())/12+5):INDIRECT("AF"&amp;(ROW()+12*(($AN1866-1)*3+$AO1866)-ROW())/12+5),AS1866)</f>
        <v>0</v>
      </c>
      <c r="AU1866" s="15">
        <f ca="1">IF(AND(AQ1866+AS1866&gt;0,AR1866+AT1866&gt;0),COUNTIF(AU$6:AU1865,"&gt;0")+1,0)</f>
        <v>0</v>
      </c>
    </row>
    <row r="1867" spans="40:47">
      <c r="AN1867" s="15">
        <v>52</v>
      </c>
      <c r="AO1867" s="15">
        <v>3</v>
      </c>
      <c r="AP1867" s="15">
        <v>2</v>
      </c>
      <c r="AQ1867" s="17">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15">
        <f ca="1">COUNTIF(INDIRECT("H"&amp;(ROW()+12*(($AN1867-1)*3+$AO1867)-ROW())/12+5):INDIRECT("S"&amp;(ROW()+12*(($AN1867-1)*3+$AO1867)-ROW())/12+5),AQ1867)</f>
        <v>0</v>
      </c>
      <c r="AS1867" s="17">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15">
        <f ca="1">COUNTIF(INDIRECT("U"&amp;(ROW()+12*(($AN1867-1)*3+$AO1867)-ROW())/12+5):INDIRECT("AF"&amp;(ROW()+12*(($AN1867-1)*3+$AO1867)-ROW())/12+5),AS1867)</f>
        <v>0</v>
      </c>
      <c r="AU1867" s="15">
        <f ca="1">IF(AND(AQ1867+AS1867&gt;0,AR1867+AT1867&gt;0),COUNTIF(AU$6:AU1866,"&gt;0")+1,0)</f>
        <v>0</v>
      </c>
    </row>
    <row r="1868" spans="40:47">
      <c r="AN1868" s="15">
        <v>52</v>
      </c>
      <c r="AO1868" s="15">
        <v>3</v>
      </c>
      <c r="AP1868" s="15">
        <v>3</v>
      </c>
      <c r="AQ1868" s="17">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15">
        <f ca="1">COUNTIF(INDIRECT("H"&amp;(ROW()+12*(($AN1868-1)*3+$AO1868)-ROW())/12+5):INDIRECT("S"&amp;(ROW()+12*(($AN1868-1)*3+$AO1868)-ROW())/12+5),AQ1868)</f>
        <v>0</v>
      </c>
      <c r="AS1868" s="17">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15">
        <f ca="1">COUNTIF(INDIRECT("U"&amp;(ROW()+12*(($AN1868-1)*3+$AO1868)-ROW())/12+5):INDIRECT("AF"&amp;(ROW()+12*(($AN1868-1)*3+$AO1868)-ROW())/12+5),AS1868)</f>
        <v>0</v>
      </c>
      <c r="AU1868" s="15">
        <f ca="1">IF(AND(AQ1868+AS1868&gt;0,AR1868+AT1868&gt;0),COUNTIF(AU$6:AU1867,"&gt;0")+1,0)</f>
        <v>0</v>
      </c>
    </row>
    <row r="1869" spans="40:47">
      <c r="AN1869" s="15">
        <v>52</v>
      </c>
      <c r="AO1869" s="15">
        <v>3</v>
      </c>
      <c r="AP1869" s="15">
        <v>4</v>
      </c>
      <c r="AQ1869" s="17">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15">
        <f ca="1">COUNTIF(INDIRECT("H"&amp;(ROW()+12*(($AN1869-1)*3+$AO1869)-ROW())/12+5):INDIRECT("S"&amp;(ROW()+12*(($AN1869-1)*3+$AO1869)-ROW())/12+5),AQ1869)</f>
        <v>0</v>
      </c>
      <c r="AS1869" s="17">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15">
        <f ca="1">COUNTIF(INDIRECT("U"&amp;(ROW()+12*(($AN1869-1)*3+$AO1869)-ROW())/12+5):INDIRECT("AF"&amp;(ROW()+12*(($AN1869-1)*3+$AO1869)-ROW())/12+5),AS1869)</f>
        <v>0</v>
      </c>
      <c r="AU1869" s="15">
        <f ca="1">IF(AND(AQ1869+AS1869&gt;0,AR1869+AT1869&gt;0),COUNTIF(AU$6:AU1868,"&gt;0")+1,0)</f>
        <v>0</v>
      </c>
    </row>
    <row r="1870" spans="40:47">
      <c r="AN1870" s="15">
        <v>52</v>
      </c>
      <c r="AO1870" s="15">
        <v>3</v>
      </c>
      <c r="AP1870" s="15">
        <v>5</v>
      </c>
      <c r="AQ1870" s="17">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15">
        <f ca="1">COUNTIF(INDIRECT("H"&amp;(ROW()+12*(($AN1870-1)*3+$AO1870)-ROW())/12+5):INDIRECT("S"&amp;(ROW()+12*(($AN1870-1)*3+$AO1870)-ROW())/12+5),AQ1870)</f>
        <v>0</v>
      </c>
      <c r="AS1870" s="17">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15">
        <f ca="1">COUNTIF(INDIRECT("U"&amp;(ROW()+12*(($AN1870-1)*3+$AO1870)-ROW())/12+5):INDIRECT("AF"&amp;(ROW()+12*(($AN1870-1)*3+$AO1870)-ROW())/12+5),AS1870)</f>
        <v>0</v>
      </c>
      <c r="AU1870" s="15">
        <f ca="1">IF(AND(AQ1870+AS1870&gt;0,AR1870+AT1870&gt;0),COUNTIF(AU$6:AU1869,"&gt;0")+1,0)</f>
        <v>0</v>
      </c>
    </row>
    <row r="1871" spans="40:47">
      <c r="AN1871" s="15">
        <v>52</v>
      </c>
      <c r="AO1871" s="15">
        <v>3</v>
      </c>
      <c r="AP1871" s="15">
        <v>6</v>
      </c>
      <c r="AQ1871" s="17">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15">
        <f ca="1">COUNTIF(INDIRECT("H"&amp;(ROW()+12*(($AN1871-1)*3+$AO1871)-ROW())/12+5):INDIRECT("S"&amp;(ROW()+12*(($AN1871-1)*3+$AO1871)-ROW())/12+5),AQ1871)</f>
        <v>0</v>
      </c>
      <c r="AS1871" s="17">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15">
        <f ca="1">COUNTIF(INDIRECT("U"&amp;(ROW()+12*(($AN1871-1)*3+$AO1871)-ROW())/12+5):INDIRECT("AF"&amp;(ROW()+12*(($AN1871-1)*3+$AO1871)-ROW())/12+5),AS1871)</f>
        <v>0</v>
      </c>
      <c r="AU1871" s="15">
        <f ca="1">IF(AND(AQ1871+AS1871&gt;0,AR1871+AT1871&gt;0),COUNTIF(AU$6:AU1870,"&gt;0")+1,0)</f>
        <v>0</v>
      </c>
    </row>
    <row r="1872" spans="40:47">
      <c r="AN1872" s="15">
        <v>52</v>
      </c>
      <c r="AO1872" s="15">
        <v>3</v>
      </c>
      <c r="AP1872" s="15">
        <v>7</v>
      </c>
      <c r="AQ1872" s="17">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15">
        <f ca="1">COUNTIF(INDIRECT("H"&amp;(ROW()+12*(($AN1872-1)*3+$AO1872)-ROW())/12+5):INDIRECT("S"&amp;(ROW()+12*(($AN1872-1)*3+$AO1872)-ROW())/12+5),AQ1872)</f>
        <v>0</v>
      </c>
      <c r="AS1872" s="17">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15">
        <f ca="1">COUNTIF(INDIRECT("U"&amp;(ROW()+12*(($AN1872-1)*3+$AO1872)-ROW())/12+5):INDIRECT("AF"&amp;(ROW()+12*(($AN1872-1)*3+$AO1872)-ROW())/12+5),AS1872)</f>
        <v>0</v>
      </c>
      <c r="AU1872" s="15">
        <f ca="1">IF(AND(AQ1872+AS1872&gt;0,AR1872+AT1872&gt;0),COUNTIF(AU$6:AU1871,"&gt;0")+1,0)</f>
        <v>0</v>
      </c>
    </row>
    <row r="1873" spans="40:47">
      <c r="AN1873" s="15">
        <v>52</v>
      </c>
      <c r="AO1873" s="15">
        <v>3</v>
      </c>
      <c r="AP1873" s="15">
        <v>8</v>
      </c>
      <c r="AQ1873" s="17">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15">
        <f ca="1">COUNTIF(INDIRECT("H"&amp;(ROW()+12*(($AN1873-1)*3+$AO1873)-ROW())/12+5):INDIRECT("S"&amp;(ROW()+12*(($AN1873-1)*3+$AO1873)-ROW())/12+5),AQ1873)</f>
        <v>0</v>
      </c>
      <c r="AS1873" s="17">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15">
        <f ca="1">COUNTIF(INDIRECT("U"&amp;(ROW()+12*(($AN1873-1)*3+$AO1873)-ROW())/12+5):INDIRECT("AF"&amp;(ROW()+12*(($AN1873-1)*3+$AO1873)-ROW())/12+5),AS1873)</f>
        <v>0</v>
      </c>
      <c r="AU1873" s="15">
        <f ca="1">IF(AND(AQ1873+AS1873&gt;0,AR1873+AT1873&gt;0),COUNTIF(AU$6:AU1872,"&gt;0")+1,0)</f>
        <v>0</v>
      </c>
    </row>
    <row r="1874" spans="40:47">
      <c r="AN1874" s="15">
        <v>52</v>
      </c>
      <c r="AO1874" s="15">
        <v>3</v>
      </c>
      <c r="AP1874" s="15">
        <v>9</v>
      </c>
      <c r="AQ1874" s="17">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15">
        <f ca="1">COUNTIF(INDIRECT("H"&amp;(ROW()+12*(($AN1874-1)*3+$AO1874)-ROW())/12+5):INDIRECT("S"&amp;(ROW()+12*(($AN1874-1)*3+$AO1874)-ROW())/12+5),AQ1874)</f>
        <v>0</v>
      </c>
      <c r="AS1874" s="17">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15">
        <f ca="1">COUNTIF(INDIRECT("U"&amp;(ROW()+12*(($AN1874-1)*3+$AO1874)-ROW())/12+5):INDIRECT("AF"&amp;(ROW()+12*(($AN1874-1)*3+$AO1874)-ROW())/12+5),AS1874)</f>
        <v>0</v>
      </c>
      <c r="AU1874" s="15">
        <f ca="1">IF(AND(AQ1874+AS1874&gt;0,AR1874+AT1874&gt;0),COUNTIF(AU$6:AU1873,"&gt;0")+1,0)</f>
        <v>0</v>
      </c>
    </row>
    <row r="1875" spans="40:47">
      <c r="AN1875" s="15">
        <v>52</v>
      </c>
      <c r="AO1875" s="15">
        <v>3</v>
      </c>
      <c r="AP1875" s="15">
        <v>10</v>
      </c>
      <c r="AQ1875" s="17">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15">
        <f ca="1">COUNTIF(INDIRECT("H"&amp;(ROW()+12*(($AN1875-1)*3+$AO1875)-ROW())/12+5):INDIRECT("S"&amp;(ROW()+12*(($AN1875-1)*3+$AO1875)-ROW())/12+5),AQ1875)</f>
        <v>0</v>
      </c>
      <c r="AS1875" s="17">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15">
        <f ca="1">COUNTIF(INDIRECT("U"&amp;(ROW()+12*(($AN1875-1)*3+$AO1875)-ROW())/12+5):INDIRECT("AF"&amp;(ROW()+12*(($AN1875-1)*3+$AO1875)-ROW())/12+5),AS1875)</f>
        <v>0</v>
      </c>
      <c r="AU1875" s="15">
        <f ca="1">IF(AND(AQ1875+AS1875&gt;0,AR1875+AT1875&gt;0),COUNTIF(AU$6:AU1874,"&gt;0")+1,0)</f>
        <v>0</v>
      </c>
    </row>
    <row r="1876" spans="40:47">
      <c r="AN1876" s="15">
        <v>52</v>
      </c>
      <c r="AO1876" s="15">
        <v>3</v>
      </c>
      <c r="AP1876" s="15">
        <v>11</v>
      </c>
      <c r="AQ1876" s="17">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15">
        <f ca="1">COUNTIF(INDIRECT("H"&amp;(ROW()+12*(($AN1876-1)*3+$AO1876)-ROW())/12+5):INDIRECT("S"&amp;(ROW()+12*(($AN1876-1)*3+$AO1876)-ROW())/12+5),AQ1876)</f>
        <v>0</v>
      </c>
      <c r="AS1876" s="17">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15">
        <f ca="1">COUNTIF(INDIRECT("U"&amp;(ROW()+12*(($AN1876-1)*3+$AO1876)-ROW())/12+5):INDIRECT("AF"&amp;(ROW()+12*(($AN1876-1)*3+$AO1876)-ROW())/12+5),AS1876)</f>
        <v>0</v>
      </c>
      <c r="AU1876" s="15">
        <f ca="1">IF(AND(AQ1876+AS1876&gt;0,AR1876+AT1876&gt;0),COUNTIF(AU$6:AU1875,"&gt;0")+1,0)</f>
        <v>0</v>
      </c>
    </row>
    <row r="1877" spans="40:47">
      <c r="AN1877" s="306">
        <v>52</v>
      </c>
      <c r="AO1877" s="306">
        <v>3</v>
      </c>
      <c r="AP1877" s="306">
        <v>12</v>
      </c>
      <c r="AQ1877" s="313">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306">
        <f ca="1">COUNTIF(INDIRECT("H"&amp;(ROW()+12*(($AN1877-1)*3+$AO1877)-ROW())/12+5):INDIRECT("S"&amp;(ROW()+12*(($AN1877-1)*3+$AO1877)-ROW())/12+5),AQ1877)</f>
        <v>0</v>
      </c>
      <c r="AS1877" s="313">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306">
        <f ca="1">COUNTIF(INDIRECT("U"&amp;(ROW()+12*(($AN1877-1)*3+$AO1877)-ROW())/12+5):INDIRECT("AF"&amp;(ROW()+12*(($AN1877-1)*3+$AO1877)-ROW())/12+5),AS1877)</f>
        <v>0</v>
      </c>
      <c r="AU1877" s="15">
        <f ca="1">IF(AND(AQ1877+AS1877&gt;0,AR1877+AT1877&gt;0),COUNTIF(AU$6:AU1876,"&gt;0")+1,0)</f>
        <v>0</v>
      </c>
    </row>
    <row r="1878" spans="40:47">
      <c r="AN1878" s="15">
        <v>53</v>
      </c>
      <c r="AO1878" s="15">
        <v>1</v>
      </c>
      <c r="AP1878" s="15">
        <v>1</v>
      </c>
      <c r="AQ1878" s="17">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15">
        <f ca="1">COUNTIF(INDIRECT("H"&amp;(ROW()+12*(($AN1878-1)*3+$AO1878)-ROW())/12+5):INDIRECT("S"&amp;(ROW()+12*(($AN1878-1)*3+$AO1878)-ROW())/12+5),AQ1878)</f>
        <v>0</v>
      </c>
      <c r="AS1878" s="17">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15">
        <f ca="1">COUNTIF(INDIRECT("U"&amp;(ROW()+12*(($AN1878-1)*3+$AO1878)-ROW())/12+5):INDIRECT("AF"&amp;(ROW()+12*(($AN1878-1)*3+$AO1878)-ROW())/12+5),AS1878)</f>
        <v>0</v>
      </c>
      <c r="AU1878" s="15">
        <f ca="1">IF(AND(AQ1878+AS1878&gt;0,AR1878+AT1878&gt;0),COUNTIF(AU$6:AU1877,"&gt;0")+1,0)</f>
        <v>0</v>
      </c>
    </row>
    <row r="1879" spans="40:47">
      <c r="AN1879" s="15">
        <v>53</v>
      </c>
      <c r="AO1879" s="15">
        <v>1</v>
      </c>
      <c r="AP1879" s="15">
        <v>2</v>
      </c>
      <c r="AQ1879" s="17">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15">
        <f ca="1">COUNTIF(INDIRECT("H"&amp;(ROW()+12*(($AN1879-1)*3+$AO1879)-ROW())/12+5):INDIRECT("S"&amp;(ROW()+12*(($AN1879-1)*3+$AO1879)-ROW())/12+5),AQ1879)</f>
        <v>0</v>
      </c>
      <c r="AS1879" s="17">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15">
        <f ca="1">COUNTIF(INDIRECT("U"&amp;(ROW()+12*(($AN1879-1)*3+$AO1879)-ROW())/12+5):INDIRECT("AF"&amp;(ROW()+12*(($AN1879-1)*3+$AO1879)-ROW())/12+5),AS1879)</f>
        <v>0</v>
      </c>
      <c r="AU1879" s="15">
        <f ca="1">IF(AND(AQ1879+AS1879&gt;0,AR1879+AT1879&gt;0),COUNTIF(AU$6:AU1878,"&gt;0")+1,0)</f>
        <v>0</v>
      </c>
    </row>
    <row r="1880" spans="40:47">
      <c r="AN1880" s="15">
        <v>53</v>
      </c>
      <c r="AO1880" s="15">
        <v>1</v>
      </c>
      <c r="AP1880" s="15">
        <v>3</v>
      </c>
      <c r="AQ1880" s="17">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15">
        <f ca="1">COUNTIF(INDIRECT("H"&amp;(ROW()+12*(($AN1880-1)*3+$AO1880)-ROW())/12+5):INDIRECT("S"&amp;(ROW()+12*(($AN1880-1)*3+$AO1880)-ROW())/12+5),AQ1880)</f>
        <v>0</v>
      </c>
      <c r="AS1880" s="17">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15">
        <f ca="1">COUNTIF(INDIRECT("U"&amp;(ROW()+12*(($AN1880-1)*3+$AO1880)-ROW())/12+5):INDIRECT("AF"&amp;(ROW()+12*(($AN1880-1)*3+$AO1880)-ROW())/12+5),AS1880)</f>
        <v>0</v>
      </c>
      <c r="AU1880" s="15">
        <f ca="1">IF(AND(AQ1880+AS1880&gt;0,AR1880+AT1880&gt;0),COUNTIF(AU$6:AU1879,"&gt;0")+1,0)</f>
        <v>0</v>
      </c>
    </row>
    <row r="1881" spans="40:47">
      <c r="AN1881" s="15">
        <v>53</v>
      </c>
      <c r="AO1881" s="15">
        <v>1</v>
      </c>
      <c r="AP1881" s="15">
        <v>4</v>
      </c>
      <c r="AQ1881" s="17">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15">
        <f ca="1">COUNTIF(INDIRECT("H"&amp;(ROW()+12*(($AN1881-1)*3+$AO1881)-ROW())/12+5):INDIRECT("S"&amp;(ROW()+12*(($AN1881-1)*3+$AO1881)-ROW())/12+5),AQ1881)</f>
        <v>0</v>
      </c>
      <c r="AS1881" s="17">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15">
        <f ca="1">COUNTIF(INDIRECT("U"&amp;(ROW()+12*(($AN1881-1)*3+$AO1881)-ROW())/12+5):INDIRECT("AF"&amp;(ROW()+12*(($AN1881-1)*3+$AO1881)-ROW())/12+5),AS1881)</f>
        <v>0</v>
      </c>
      <c r="AU1881" s="15">
        <f ca="1">IF(AND(AQ1881+AS1881&gt;0,AR1881+AT1881&gt;0),COUNTIF(AU$6:AU1880,"&gt;0")+1,0)</f>
        <v>0</v>
      </c>
    </row>
    <row r="1882" spans="40:47">
      <c r="AN1882" s="15">
        <v>53</v>
      </c>
      <c r="AO1882" s="15">
        <v>1</v>
      </c>
      <c r="AP1882" s="15">
        <v>5</v>
      </c>
      <c r="AQ1882" s="17">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15">
        <f ca="1">COUNTIF(INDIRECT("H"&amp;(ROW()+12*(($AN1882-1)*3+$AO1882)-ROW())/12+5):INDIRECT("S"&amp;(ROW()+12*(($AN1882-1)*3+$AO1882)-ROW())/12+5),AQ1882)</f>
        <v>0</v>
      </c>
      <c r="AS1882" s="17">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15">
        <f ca="1">COUNTIF(INDIRECT("U"&amp;(ROW()+12*(($AN1882-1)*3+$AO1882)-ROW())/12+5):INDIRECT("AF"&amp;(ROW()+12*(($AN1882-1)*3+$AO1882)-ROW())/12+5),AS1882)</f>
        <v>0</v>
      </c>
      <c r="AU1882" s="15">
        <f ca="1">IF(AND(AQ1882+AS1882&gt;0,AR1882+AT1882&gt;0),COUNTIF(AU$6:AU1881,"&gt;0")+1,0)</f>
        <v>0</v>
      </c>
    </row>
    <row r="1883" spans="40:47">
      <c r="AN1883" s="15">
        <v>53</v>
      </c>
      <c r="AO1883" s="15">
        <v>1</v>
      </c>
      <c r="AP1883" s="15">
        <v>6</v>
      </c>
      <c r="AQ1883" s="17">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15">
        <f ca="1">COUNTIF(INDIRECT("H"&amp;(ROW()+12*(($AN1883-1)*3+$AO1883)-ROW())/12+5):INDIRECT("S"&amp;(ROW()+12*(($AN1883-1)*3+$AO1883)-ROW())/12+5),AQ1883)</f>
        <v>0</v>
      </c>
      <c r="AS1883" s="17">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15">
        <f ca="1">COUNTIF(INDIRECT("U"&amp;(ROW()+12*(($AN1883-1)*3+$AO1883)-ROW())/12+5):INDIRECT("AF"&amp;(ROW()+12*(($AN1883-1)*3+$AO1883)-ROW())/12+5),AS1883)</f>
        <v>0</v>
      </c>
      <c r="AU1883" s="15">
        <f ca="1">IF(AND(AQ1883+AS1883&gt;0,AR1883+AT1883&gt;0),COUNTIF(AU$6:AU1882,"&gt;0")+1,0)</f>
        <v>0</v>
      </c>
    </row>
    <row r="1884" spans="40:47">
      <c r="AN1884" s="15">
        <v>53</v>
      </c>
      <c r="AO1884" s="15">
        <v>1</v>
      </c>
      <c r="AP1884" s="15">
        <v>7</v>
      </c>
      <c r="AQ1884" s="17">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15">
        <f ca="1">COUNTIF(INDIRECT("H"&amp;(ROW()+12*(($AN1884-1)*3+$AO1884)-ROW())/12+5):INDIRECT("S"&amp;(ROW()+12*(($AN1884-1)*3+$AO1884)-ROW())/12+5),AQ1884)</f>
        <v>0</v>
      </c>
      <c r="AS1884" s="17">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15">
        <f ca="1">COUNTIF(INDIRECT("U"&amp;(ROW()+12*(($AN1884-1)*3+$AO1884)-ROW())/12+5):INDIRECT("AF"&amp;(ROW()+12*(($AN1884-1)*3+$AO1884)-ROW())/12+5),AS1884)</f>
        <v>0</v>
      </c>
      <c r="AU1884" s="15">
        <f ca="1">IF(AND(AQ1884+AS1884&gt;0,AR1884+AT1884&gt;0),COUNTIF(AU$6:AU1883,"&gt;0")+1,0)</f>
        <v>0</v>
      </c>
    </row>
    <row r="1885" spans="40:47">
      <c r="AN1885" s="15">
        <v>53</v>
      </c>
      <c r="AO1885" s="15">
        <v>1</v>
      </c>
      <c r="AP1885" s="15">
        <v>8</v>
      </c>
      <c r="AQ1885" s="17">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15">
        <f ca="1">COUNTIF(INDIRECT("H"&amp;(ROW()+12*(($AN1885-1)*3+$AO1885)-ROW())/12+5):INDIRECT("S"&amp;(ROW()+12*(($AN1885-1)*3+$AO1885)-ROW())/12+5),AQ1885)</f>
        <v>0</v>
      </c>
      <c r="AS1885" s="17">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15">
        <f ca="1">COUNTIF(INDIRECT("U"&amp;(ROW()+12*(($AN1885-1)*3+$AO1885)-ROW())/12+5):INDIRECT("AF"&amp;(ROW()+12*(($AN1885-1)*3+$AO1885)-ROW())/12+5),AS1885)</f>
        <v>0</v>
      </c>
      <c r="AU1885" s="15">
        <f ca="1">IF(AND(AQ1885+AS1885&gt;0,AR1885+AT1885&gt;0),COUNTIF(AU$6:AU1884,"&gt;0")+1,0)</f>
        <v>0</v>
      </c>
    </row>
    <row r="1886" spans="40:47">
      <c r="AN1886" s="15">
        <v>53</v>
      </c>
      <c r="AO1886" s="15">
        <v>1</v>
      </c>
      <c r="AP1886" s="15">
        <v>9</v>
      </c>
      <c r="AQ1886" s="17">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15">
        <f ca="1">COUNTIF(INDIRECT("H"&amp;(ROW()+12*(($AN1886-1)*3+$AO1886)-ROW())/12+5):INDIRECT("S"&amp;(ROW()+12*(($AN1886-1)*3+$AO1886)-ROW())/12+5),AQ1886)</f>
        <v>0</v>
      </c>
      <c r="AS1886" s="17">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15">
        <f ca="1">COUNTIF(INDIRECT("U"&amp;(ROW()+12*(($AN1886-1)*3+$AO1886)-ROW())/12+5):INDIRECT("AF"&amp;(ROW()+12*(($AN1886-1)*3+$AO1886)-ROW())/12+5),AS1886)</f>
        <v>0</v>
      </c>
      <c r="AU1886" s="15">
        <f ca="1">IF(AND(AQ1886+AS1886&gt;0,AR1886+AT1886&gt;0),COUNTIF(AU$6:AU1885,"&gt;0")+1,0)</f>
        <v>0</v>
      </c>
    </row>
    <row r="1887" spans="40:47">
      <c r="AN1887" s="15">
        <v>53</v>
      </c>
      <c r="AO1887" s="15">
        <v>1</v>
      </c>
      <c r="AP1887" s="15">
        <v>10</v>
      </c>
      <c r="AQ1887" s="17">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15">
        <f ca="1">COUNTIF(INDIRECT("H"&amp;(ROW()+12*(($AN1887-1)*3+$AO1887)-ROW())/12+5):INDIRECT("S"&amp;(ROW()+12*(($AN1887-1)*3+$AO1887)-ROW())/12+5),AQ1887)</f>
        <v>0</v>
      </c>
      <c r="AS1887" s="17">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15">
        <f ca="1">COUNTIF(INDIRECT("U"&amp;(ROW()+12*(($AN1887-1)*3+$AO1887)-ROW())/12+5):INDIRECT("AF"&amp;(ROW()+12*(($AN1887-1)*3+$AO1887)-ROW())/12+5),AS1887)</f>
        <v>0</v>
      </c>
      <c r="AU1887" s="15">
        <f ca="1">IF(AND(AQ1887+AS1887&gt;0,AR1887+AT1887&gt;0),COUNTIF(AU$6:AU1886,"&gt;0")+1,0)</f>
        <v>0</v>
      </c>
    </row>
    <row r="1888" spans="40:47">
      <c r="AN1888" s="15">
        <v>53</v>
      </c>
      <c r="AO1888" s="15">
        <v>1</v>
      </c>
      <c r="AP1888" s="15">
        <v>11</v>
      </c>
      <c r="AQ1888" s="17">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15">
        <f ca="1">COUNTIF(INDIRECT("H"&amp;(ROW()+12*(($AN1888-1)*3+$AO1888)-ROW())/12+5):INDIRECT("S"&amp;(ROW()+12*(($AN1888-1)*3+$AO1888)-ROW())/12+5),AQ1888)</f>
        <v>0</v>
      </c>
      <c r="AS1888" s="17">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15">
        <f ca="1">COUNTIF(INDIRECT("U"&amp;(ROW()+12*(($AN1888-1)*3+$AO1888)-ROW())/12+5):INDIRECT("AF"&amp;(ROW()+12*(($AN1888-1)*3+$AO1888)-ROW())/12+5),AS1888)</f>
        <v>0</v>
      </c>
      <c r="AU1888" s="15">
        <f ca="1">IF(AND(AQ1888+AS1888&gt;0,AR1888+AT1888&gt;0),COUNTIF(AU$6:AU1887,"&gt;0")+1,0)</f>
        <v>0</v>
      </c>
    </row>
    <row r="1889" spans="40:47">
      <c r="AN1889" s="15">
        <v>53</v>
      </c>
      <c r="AO1889" s="15">
        <v>1</v>
      </c>
      <c r="AP1889" s="15">
        <v>12</v>
      </c>
      <c r="AQ1889" s="17">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15">
        <f ca="1">COUNTIF(INDIRECT("H"&amp;(ROW()+12*(($AN1889-1)*3+$AO1889)-ROW())/12+5):INDIRECT("S"&amp;(ROW()+12*(($AN1889-1)*3+$AO1889)-ROW())/12+5),AQ1889)</f>
        <v>0</v>
      </c>
      <c r="AS1889" s="17">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15">
        <f ca="1">COUNTIF(INDIRECT("U"&amp;(ROW()+12*(($AN1889-1)*3+$AO1889)-ROW())/12+5):INDIRECT("AF"&amp;(ROW()+12*(($AN1889-1)*3+$AO1889)-ROW())/12+5),AS1889)</f>
        <v>0</v>
      </c>
      <c r="AU1889" s="15">
        <f ca="1">IF(AND(AQ1889+AS1889&gt;0,AR1889+AT1889&gt;0),COUNTIF(AU$6:AU1888,"&gt;0")+1,0)</f>
        <v>0</v>
      </c>
    </row>
    <row r="1890" spans="40:47">
      <c r="AN1890" s="15">
        <v>53</v>
      </c>
      <c r="AO1890" s="15">
        <v>2</v>
      </c>
      <c r="AP1890" s="15">
        <v>1</v>
      </c>
      <c r="AQ1890" s="17">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15">
        <f ca="1">COUNTIF(INDIRECT("H"&amp;(ROW()+12*(($AN1890-1)*3+$AO1890)-ROW())/12+5):INDIRECT("S"&amp;(ROW()+12*(($AN1890-1)*3+$AO1890)-ROW())/12+5),AQ1890)</f>
        <v>0</v>
      </c>
      <c r="AS1890" s="17">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15">
        <f ca="1">COUNTIF(INDIRECT("U"&amp;(ROW()+12*(($AN1890-1)*3+$AO1890)-ROW())/12+5):INDIRECT("AF"&amp;(ROW()+12*(($AN1890-1)*3+$AO1890)-ROW())/12+5),AS1890)</f>
        <v>0</v>
      </c>
      <c r="AU1890" s="15">
        <f ca="1">IF(AND(AQ1890+AS1890&gt;0,AR1890+AT1890&gt;0),COUNTIF(AU$6:AU1889,"&gt;0")+1,0)</f>
        <v>0</v>
      </c>
    </row>
    <row r="1891" spans="40:47">
      <c r="AN1891" s="15">
        <v>53</v>
      </c>
      <c r="AO1891" s="15">
        <v>2</v>
      </c>
      <c r="AP1891" s="15">
        <v>2</v>
      </c>
      <c r="AQ1891" s="17">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15">
        <f ca="1">COUNTIF(INDIRECT("H"&amp;(ROW()+12*(($AN1891-1)*3+$AO1891)-ROW())/12+5):INDIRECT("S"&amp;(ROW()+12*(($AN1891-1)*3+$AO1891)-ROW())/12+5),AQ1891)</f>
        <v>0</v>
      </c>
      <c r="AS1891" s="17">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15">
        <f ca="1">COUNTIF(INDIRECT("U"&amp;(ROW()+12*(($AN1891-1)*3+$AO1891)-ROW())/12+5):INDIRECT("AF"&amp;(ROW()+12*(($AN1891-1)*3+$AO1891)-ROW())/12+5),AS1891)</f>
        <v>0</v>
      </c>
      <c r="AU1891" s="15">
        <f ca="1">IF(AND(AQ1891+AS1891&gt;0,AR1891+AT1891&gt;0),COUNTIF(AU$6:AU1890,"&gt;0")+1,0)</f>
        <v>0</v>
      </c>
    </row>
    <row r="1892" spans="40:47">
      <c r="AN1892" s="15">
        <v>53</v>
      </c>
      <c r="AO1892" s="15">
        <v>2</v>
      </c>
      <c r="AP1892" s="15">
        <v>3</v>
      </c>
      <c r="AQ1892" s="17">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15">
        <f ca="1">COUNTIF(INDIRECT("H"&amp;(ROW()+12*(($AN1892-1)*3+$AO1892)-ROW())/12+5):INDIRECT("S"&amp;(ROW()+12*(($AN1892-1)*3+$AO1892)-ROW())/12+5),AQ1892)</f>
        <v>0</v>
      </c>
      <c r="AS1892" s="17">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15">
        <f ca="1">COUNTIF(INDIRECT("U"&amp;(ROW()+12*(($AN1892-1)*3+$AO1892)-ROW())/12+5):INDIRECT("AF"&amp;(ROW()+12*(($AN1892-1)*3+$AO1892)-ROW())/12+5),AS1892)</f>
        <v>0</v>
      </c>
      <c r="AU1892" s="15">
        <f ca="1">IF(AND(AQ1892+AS1892&gt;0,AR1892+AT1892&gt;0),COUNTIF(AU$6:AU1891,"&gt;0")+1,0)</f>
        <v>0</v>
      </c>
    </row>
    <row r="1893" spans="40:47">
      <c r="AN1893" s="15">
        <v>53</v>
      </c>
      <c r="AO1893" s="15">
        <v>2</v>
      </c>
      <c r="AP1893" s="15">
        <v>4</v>
      </c>
      <c r="AQ1893" s="17">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15">
        <f ca="1">COUNTIF(INDIRECT("H"&amp;(ROW()+12*(($AN1893-1)*3+$AO1893)-ROW())/12+5):INDIRECT("S"&amp;(ROW()+12*(($AN1893-1)*3+$AO1893)-ROW())/12+5),AQ1893)</f>
        <v>0</v>
      </c>
      <c r="AS1893" s="17">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15">
        <f ca="1">COUNTIF(INDIRECT("U"&amp;(ROW()+12*(($AN1893-1)*3+$AO1893)-ROW())/12+5):INDIRECT("AF"&amp;(ROW()+12*(($AN1893-1)*3+$AO1893)-ROW())/12+5),AS1893)</f>
        <v>0</v>
      </c>
      <c r="AU1893" s="15">
        <f ca="1">IF(AND(AQ1893+AS1893&gt;0,AR1893+AT1893&gt;0),COUNTIF(AU$6:AU1892,"&gt;0")+1,0)</f>
        <v>0</v>
      </c>
    </row>
    <row r="1894" spans="40:47">
      <c r="AN1894" s="15">
        <v>53</v>
      </c>
      <c r="AO1894" s="15">
        <v>2</v>
      </c>
      <c r="AP1894" s="15">
        <v>5</v>
      </c>
      <c r="AQ1894" s="17">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15">
        <f ca="1">COUNTIF(INDIRECT("H"&amp;(ROW()+12*(($AN1894-1)*3+$AO1894)-ROW())/12+5):INDIRECT("S"&amp;(ROW()+12*(($AN1894-1)*3+$AO1894)-ROW())/12+5),AQ1894)</f>
        <v>0</v>
      </c>
      <c r="AS1894" s="17">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15">
        <f ca="1">COUNTIF(INDIRECT("U"&amp;(ROW()+12*(($AN1894-1)*3+$AO1894)-ROW())/12+5):INDIRECT("AF"&amp;(ROW()+12*(($AN1894-1)*3+$AO1894)-ROW())/12+5),AS1894)</f>
        <v>0</v>
      </c>
      <c r="AU1894" s="15">
        <f ca="1">IF(AND(AQ1894+AS1894&gt;0,AR1894+AT1894&gt;0),COUNTIF(AU$6:AU1893,"&gt;0")+1,0)</f>
        <v>0</v>
      </c>
    </row>
    <row r="1895" spans="40:47">
      <c r="AN1895" s="15">
        <v>53</v>
      </c>
      <c r="AO1895" s="15">
        <v>2</v>
      </c>
      <c r="AP1895" s="15">
        <v>6</v>
      </c>
      <c r="AQ1895" s="17">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15">
        <f ca="1">COUNTIF(INDIRECT("H"&amp;(ROW()+12*(($AN1895-1)*3+$AO1895)-ROW())/12+5):INDIRECT("S"&amp;(ROW()+12*(($AN1895-1)*3+$AO1895)-ROW())/12+5),AQ1895)</f>
        <v>0</v>
      </c>
      <c r="AS1895" s="17">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15">
        <f ca="1">COUNTIF(INDIRECT("U"&amp;(ROW()+12*(($AN1895-1)*3+$AO1895)-ROW())/12+5):INDIRECT("AF"&amp;(ROW()+12*(($AN1895-1)*3+$AO1895)-ROW())/12+5),AS1895)</f>
        <v>0</v>
      </c>
      <c r="AU1895" s="15">
        <f ca="1">IF(AND(AQ1895+AS1895&gt;0,AR1895+AT1895&gt;0),COUNTIF(AU$6:AU1894,"&gt;0")+1,0)</f>
        <v>0</v>
      </c>
    </row>
    <row r="1896" spans="40:47">
      <c r="AN1896" s="15">
        <v>53</v>
      </c>
      <c r="AO1896" s="15">
        <v>2</v>
      </c>
      <c r="AP1896" s="15">
        <v>7</v>
      </c>
      <c r="AQ1896" s="17">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15">
        <f ca="1">COUNTIF(INDIRECT("H"&amp;(ROW()+12*(($AN1896-1)*3+$AO1896)-ROW())/12+5):INDIRECT("S"&amp;(ROW()+12*(($AN1896-1)*3+$AO1896)-ROW())/12+5),AQ1896)</f>
        <v>0</v>
      </c>
      <c r="AS1896" s="17">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15">
        <f ca="1">COUNTIF(INDIRECT("U"&amp;(ROW()+12*(($AN1896-1)*3+$AO1896)-ROW())/12+5):INDIRECT("AF"&amp;(ROW()+12*(($AN1896-1)*3+$AO1896)-ROW())/12+5),AS1896)</f>
        <v>0</v>
      </c>
      <c r="AU1896" s="15">
        <f ca="1">IF(AND(AQ1896+AS1896&gt;0,AR1896+AT1896&gt;0),COUNTIF(AU$6:AU1895,"&gt;0")+1,0)</f>
        <v>0</v>
      </c>
    </row>
    <row r="1897" spans="40:47">
      <c r="AN1897" s="15">
        <v>53</v>
      </c>
      <c r="AO1897" s="15">
        <v>2</v>
      </c>
      <c r="AP1897" s="15">
        <v>8</v>
      </c>
      <c r="AQ1897" s="17">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15">
        <f ca="1">COUNTIF(INDIRECT("H"&amp;(ROW()+12*(($AN1897-1)*3+$AO1897)-ROW())/12+5):INDIRECT("S"&amp;(ROW()+12*(($AN1897-1)*3+$AO1897)-ROW())/12+5),AQ1897)</f>
        <v>0</v>
      </c>
      <c r="AS1897" s="17">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15">
        <f ca="1">COUNTIF(INDIRECT("U"&amp;(ROW()+12*(($AN1897-1)*3+$AO1897)-ROW())/12+5):INDIRECT("AF"&amp;(ROW()+12*(($AN1897-1)*3+$AO1897)-ROW())/12+5),AS1897)</f>
        <v>0</v>
      </c>
      <c r="AU1897" s="15">
        <f ca="1">IF(AND(AQ1897+AS1897&gt;0,AR1897+AT1897&gt;0),COUNTIF(AU$6:AU1896,"&gt;0")+1,0)</f>
        <v>0</v>
      </c>
    </row>
    <row r="1898" spans="40:47">
      <c r="AN1898" s="15">
        <v>53</v>
      </c>
      <c r="AO1898" s="15">
        <v>2</v>
      </c>
      <c r="AP1898" s="15">
        <v>9</v>
      </c>
      <c r="AQ1898" s="17">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15">
        <f ca="1">COUNTIF(INDIRECT("H"&amp;(ROW()+12*(($AN1898-1)*3+$AO1898)-ROW())/12+5):INDIRECT("S"&amp;(ROW()+12*(($AN1898-1)*3+$AO1898)-ROW())/12+5),AQ1898)</f>
        <v>0</v>
      </c>
      <c r="AS1898" s="17">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15">
        <f ca="1">COUNTIF(INDIRECT("U"&amp;(ROW()+12*(($AN1898-1)*3+$AO1898)-ROW())/12+5):INDIRECT("AF"&amp;(ROW()+12*(($AN1898-1)*3+$AO1898)-ROW())/12+5),AS1898)</f>
        <v>0</v>
      </c>
      <c r="AU1898" s="15">
        <f ca="1">IF(AND(AQ1898+AS1898&gt;0,AR1898+AT1898&gt;0),COUNTIF(AU$6:AU1897,"&gt;0")+1,0)</f>
        <v>0</v>
      </c>
    </row>
    <row r="1899" spans="40:47">
      <c r="AN1899" s="15">
        <v>53</v>
      </c>
      <c r="AO1899" s="15">
        <v>2</v>
      </c>
      <c r="AP1899" s="15">
        <v>10</v>
      </c>
      <c r="AQ1899" s="17">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15">
        <f ca="1">COUNTIF(INDIRECT("H"&amp;(ROW()+12*(($AN1899-1)*3+$AO1899)-ROW())/12+5):INDIRECT("S"&amp;(ROW()+12*(($AN1899-1)*3+$AO1899)-ROW())/12+5),AQ1899)</f>
        <v>0</v>
      </c>
      <c r="AS1899" s="17">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15">
        <f ca="1">COUNTIF(INDIRECT("U"&amp;(ROW()+12*(($AN1899-1)*3+$AO1899)-ROW())/12+5):INDIRECT("AF"&amp;(ROW()+12*(($AN1899-1)*3+$AO1899)-ROW())/12+5),AS1899)</f>
        <v>0</v>
      </c>
      <c r="AU1899" s="15">
        <f ca="1">IF(AND(AQ1899+AS1899&gt;0,AR1899+AT1899&gt;0),COUNTIF(AU$6:AU1898,"&gt;0")+1,0)</f>
        <v>0</v>
      </c>
    </row>
    <row r="1900" spans="40:47">
      <c r="AN1900" s="15">
        <v>53</v>
      </c>
      <c r="AO1900" s="15">
        <v>2</v>
      </c>
      <c r="AP1900" s="15">
        <v>11</v>
      </c>
      <c r="AQ1900" s="17">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15">
        <f ca="1">COUNTIF(INDIRECT("H"&amp;(ROW()+12*(($AN1900-1)*3+$AO1900)-ROW())/12+5):INDIRECT("S"&amp;(ROW()+12*(($AN1900-1)*3+$AO1900)-ROW())/12+5),AQ1900)</f>
        <v>0</v>
      </c>
      <c r="AS1900" s="17">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15">
        <f ca="1">COUNTIF(INDIRECT("U"&amp;(ROW()+12*(($AN1900-1)*3+$AO1900)-ROW())/12+5):INDIRECT("AF"&amp;(ROW()+12*(($AN1900-1)*3+$AO1900)-ROW())/12+5),AS1900)</f>
        <v>0</v>
      </c>
      <c r="AU1900" s="15">
        <f ca="1">IF(AND(AQ1900+AS1900&gt;0,AR1900+AT1900&gt;0),COUNTIF(AU$6:AU1899,"&gt;0")+1,0)</f>
        <v>0</v>
      </c>
    </row>
    <row r="1901" spans="40:47">
      <c r="AN1901" s="15">
        <v>53</v>
      </c>
      <c r="AO1901" s="15">
        <v>2</v>
      </c>
      <c r="AP1901" s="15">
        <v>12</v>
      </c>
      <c r="AQ1901" s="17">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15">
        <f ca="1">COUNTIF(INDIRECT("H"&amp;(ROW()+12*(($AN1901-1)*3+$AO1901)-ROW())/12+5):INDIRECT("S"&amp;(ROW()+12*(($AN1901-1)*3+$AO1901)-ROW())/12+5),AQ1901)</f>
        <v>0</v>
      </c>
      <c r="AS1901" s="17">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15">
        <f ca="1">COUNTIF(INDIRECT("U"&amp;(ROW()+12*(($AN1901-1)*3+$AO1901)-ROW())/12+5):INDIRECT("AF"&amp;(ROW()+12*(($AN1901-1)*3+$AO1901)-ROW())/12+5),AS1901)</f>
        <v>0</v>
      </c>
      <c r="AU1901" s="15">
        <f ca="1">IF(AND(AQ1901+AS1901&gt;0,AR1901+AT1901&gt;0),COUNTIF(AU$6:AU1900,"&gt;0")+1,0)</f>
        <v>0</v>
      </c>
    </row>
    <row r="1902" spans="40:47">
      <c r="AN1902" s="15">
        <v>53</v>
      </c>
      <c r="AO1902" s="15">
        <v>3</v>
      </c>
      <c r="AP1902" s="15">
        <v>1</v>
      </c>
      <c r="AQ1902" s="17">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15">
        <f ca="1">COUNTIF(INDIRECT("H"&amp;(ROW()+12*(($AN1902-1)*3+$AO1902)-ROW())/12+5):INDIRECT("S"&amp;(ROW()+12*(($AN1902-1)*3+$AO1902)-ROW())/12+5),AQ1902)</f>
        <v>0</v>
      </c>
      <c r="AS1902" s="17">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15">
        <f ca="1">COUNTIF(INDIRECT("U"&amp;(ROW()+12*(($AN1902-1)*3+$AO1902)-ROW())/12+5):INDIRECT("AF"&amp;(ROW()+12*(($AN1902-1)*3+$AO1902)-ROW())/12+5),AS1902)</f>
        <v>0</v>
      </c>
      <c r="AU1902" s="15">
        <f ca="1">IF(AND(AQ1902+AS1902&gt;0,AR1902+AT1902&gt;0),COUNTIF(AU$6:AU1901,"&gt;0")+1,0)</f>
        <v>0</v>
      </c>
    </row>
    <row r="1903" spans="40:47">
      <c r="AN1903" s="15">
        <v>53</v>
      </c>
      <c r="AO1903" s="15">
        <v>3</v>
      </c>
      <c r="AP1903" s="15">
        <v>2</v>
      </c>
      <c r="AQ1903" s="17">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15">
        <f ca="1">COUNTIF(INDIRECT("H"&amp;(ROW()+12*(($AN1903-1)*3+$AO1903)-ROW())/12+5):INDIRECT("S"&amp;(ROW()+12*(($AN1903-1)*3+$AO1903)-ROW())/12+5),AQ1903)</f>
        <v>0</v>
      </c>
      <c r="AS1903" s="17">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15">
        <f ca="1">COUNTIF(INDIRECT("U"&amp;(ROW()+12*(($AN1903-1)*3+$AO1903)-ROW())/12+5):INDIRECT("AF"&amp;(ROW()+12*(($AN1903-1)*3+$AO1903)-ROW())/12+5),AS1903)</f>
        <v>0</v>
      </c>
      <c r="AU1903" s="15">
        <f ca="1">IF(AND(AQ1903+AS1903&gt;0,AR1903+AT1903&gt;0),COUNTIF(AU$6:AU1902,"&gt;0")+1,0)</f>
        <v>0</v>
      </c>
    </row>
    <row r="1904" spans="40:47">
      <c r="AN1904" s="15">
        <v>53</v>
      </c>
      <c r="AO1904" s="15">
        <v>3</v>
      </c>
      <c r="AP1904" s="15">
        <v>3</v>
      </c>
      <c r="AQ1904" s="17">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15">
        <f ca="1">COUNTIF(INDIRECT("H"&amp;(ROW()+12*(($AN1904-1)*3+$AO1904)-ROW())/12+5):INDIRECT("S"&amp;(ROW()+12*(($AN1904-1)*3+$AO1904)-ROW())/12+5),AQ1904)</f>
        <v>0</v>
      </c>
      <c r="AS1904" s="17">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15">
        <f ca="1">COUNTIF(INDIRECT("U"&amp;(ROW()+12*(($AN1904-1)*3+$AO1904)-ROW())/12+5):INDIRECT("AF"&amp;(ROW()+12*(($AN1904-1)*3+$AO1904)-ROW())/12+5),AS1904)</f>
        <v>0</v>
      </c>
      <c r="AU1904" s="15">
        <f ca="1">IF(AND(AQ1904+AS1904&gt;0,AR1904+AT1904&gt;0),COUNTIF(AU$6:AU1903,"&gt;0")+1,0)</f>
        <v>0</v>
      </c>
    </row>
    <row r="1905" spans="40:47">
      <c r="AN1905" s="15">
        <v>53</v>
      </c>
      <c r="AO1905" s="15">
        <v>3</v>
      </c>
      <c r="AP1905" s="15">
        <v>4</v>
      </c>
      <c r="AQ1905" s="17">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15">
        <f ca="1">COUNTIF(INDIRECT("H"&amp;(ROW()+12*(($AN1905-1)*3+$AO1905)-ROW())/12+5):INDIRECT("S"&amp;(ROW()+12*(($AN1905-1)*3+$AO1905)-ROW())/12+5),AQ1905)</f>
        <v>0</v>
      </c>
      <c r="AS1905" s="17">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15">
        <f ca="1">COUNTIF(INDIRECT("U"&amp;(ROW()+12*(($AN1905-1)*3+$AO1905)-ROW())/12+5):INDIRECT("AF"&amp;(ROW()+12*(($AN1905-1)*3+$AO1905)-ROW())/12+5),AS1905)</f>
        <v>0</v>
      </c>
      <c r="AU1905" s="15">
        <f ca="1">IF(AND(AQ1905+AS1905&gt;0,AR1905+AT1905&gt;0),COUNTIF(AU$6:AU1904,"&gt;0")+1,0)</f>
        <v>0</v>
      </c>
    </row>
    <row r="1906" spans="40:47">
      <c r="AN1906" s="15">
        <v>53</v>
      </c>
      <c r="AO1906" s="15">
        <v>3</v>
      </c>
      <c r="AP1906" s="15">
        <v>5</v>
      </c>
      <c r="AQ1906" s="17">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15">
        <f ca="1">COUNTIF(INDIRECT("H"&amp;(ROW()+12*(($AN1906-1)*3+$AO1906)-ROW())/12+5):INDIRECT("S"&amp;(ROW()+12*(($AN1906-1)*3+$AO1906)-ROW())/12+5),AQ1906)</f>
        <v>0</v>
      </c>
      <c r="AS1906" s="17">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15">
        <f ca="1">COUNTIF(INDIRECT("U"&amp;(ROW()+12*(($AN1906-1)*3+$AO1906)-ROW())/12+5):INDIRECT("AF"&amp;(ROW()+12*(($AN1906-1)*3+$AO1906)-ROW())/12+5),AS1906)</f>
        <v>0</v>
      </c>
      <c r="AU1906" s="15">
        <f ca="1">IF(AND(AQ1906+AS1906&gt;0,AR1906+AT1906&gt;0),COUNTIF(AU$6:AU1905,"&gt;0")+1,0)</f>
        <v>0</v>
      </c>
    </row>
    <row r="1907" spans="40:47">
      <c r="AN1907" s="15">
        <v>53</v>
      </c>
      <c r="AO1907" s="15">
        <v>3</v>
      </c>
      <c r="AP1907" s="15">
        <v>6</v>
      </c>
      <c r="AQ1907" s="17">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15">
        <f ca="1">COUNTIF(INDIRECT("H"&amp;(ROW()+12*(($AN1907-1)*3+$AO1907)-ROW())/12+5):INDIRECT("S"&amp;(ROW()+12*(($AN1907-1)*3+$AO1907)-ROW())/12+5),AQ1907)</f>
        <v>0</v>
      </c>
      <c r="AS1907" s="17">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15">
        <f ca="1">COUNTIF(INDIRECT("U"&amp;(ROW()+12*(($AN1907-1)*3+$AO1907)-ROW())/12+5):INDIRECT("AF"&amp;(ROW()+12*(($AN1907-1)*3+$AO1907)-ROW())/12+5),AS1907)</f>
        <v>0</v>
      </c>
      <c r="AU1907" s="15">
        <f ca="1">IF(AND(AQ1907+AS1907&gt;0,AR1907+AT1907&gt;0),COUNTIF(AU$6:AU1906,"&gt;0")+1,0)</f>
        <v>0</v>
      </c>
    </row>
    <row r="1908" spans="40:47">
      <c r="AN1908" s="15">
        <v>53</v>
      </c>
      <c r="AO1908" s="15">
        <v>3</v>
      </c>
      <c r="AP1908" s="15">
        <v>7</v>
      </c>
      <c r="AQ1908" s="17">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15">
        <f ca="1">COUNTIF(INDIRECT("H"&amp;(ROW()+12*(($AN1908-1)*3+$AO1908)-ROW())/12+5):INDIRECT("S"&amp;(ROW()+12*(($AN1908-1)*3+$AO1908)-ROW())/12+5),AQ1908)</f>
        <v>0</v>
      </c>
      <c r="AS1908" s="17">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15">
        <f ca="1">COUNTIF(INDIRECT("U"&amp;(ROW()+12*(($AN1908-1)*3+$AO1908)-ROW())/12+5):INDIRECT("AF"&amp;(ROW()+12*(($AN1908-1)*3+$AO1908)-ROW())/12+5),AS1908)</f>
        <v>0</v>
      </c>
      <c r="AU1908" s="15">
        <f ca="1">IF(AND(AQ1908+AS1908&gt;0,AR1908+AT1908&gt;0),COUNTIF(AU$6:AU1907,"&gt;0")+1,0)</f>
        <v>0</v>
      </c>
    </row>
    <row r="1909" spans="40:47">
      <c r="AN1909" s="15">
        <v>53</v>
      </c>
      <c r="AO1909" s="15">
        <v>3</v>
      </c>
      <c r="AP1909" s="15">
        <v>8</v>
      </c>
      <c r="AQ1909" s="17">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15">
        <f ca="1">COUNTIF(INDIRECT("H"&amp;(ROW()+12*(($AN1909-1)*3+$AO1909)-ROW())/12+5):INDIRECT("S"&amp;(ROW()+12*(($AN1909-1)*3+$AO1909)-ROW())/12+5),AQ1909)</f>
        <v>0</v>
      </c>
      <c r="AS1909" s="17">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15">
        <f ca="1">COUNTIF(INDIRECT("U"&amp;(ROW()+12*(($AN1909-1)*3+$AO1909)-ROW())/12+5):INDIRECT("AF"&amp;(ROW()+12*(($AN1909-1)*3+$AO1909)-ROW())/12+5),AS1909)</f>
        <v>0</v>
      </c>
      <c r="AU1909" s="15">
        <f ca="1">IF(AND(AQ1909+AS1909&gt;0,AR1909+AT1909&gt;0),COUNTIF(AU$6:AU1908,"&gt;0")+1,0)</f>
        <v>0</v>
      </c>
    </row>
    <row r="1910" spans="40:47">
      <c r="AN1910" s="15">
        <v>53</v>
      </c>
      <c r="AO1910" s="15">
        <v>3</v>
      </c>
      <c r="AP1910" s="15">
        <v>9</v>
      </c>
      <c r="AQ1910" s="17">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15">
        <f ca="1">COUNTIF(INDIRECT("H"&amp;(ROW()+12*(($AN1910-1)*3+$AO1910)-ROW())/12+5):INDIRECT("S"&amp;(ROW()+12*(($AN1910-1)*3+$AO1910)-ROW())/12+5),AQ1910)</f>
        <v>0</v>
      </c>
      <c r="AS1910" s="17">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15">
        <f ca="1">COUNTIF(INDIRECT("U"&amp;(ROW()+12*(($AN1910-1)*3+$AO1910)-ROW())/12+5):INDIRECT("AF"&amp;(ROW()+12*(($AN1910-1)*3+$AO1910)-ROW())/12+5),AS1910)</f>
        <v>0</v>
      </c>
      <c r="AU1910" s="15">
        <f ca="1">IF(AND(AQ1910+AS1910&gt;0,AR1910+AT1910&gt;0),COUNTIF(AU$6:AU1909,"&gt;0")+1,0)</f>
        <v>0</v>
      </c>
    </row>
    <row r="1911" spans="40:47">
      <c r="AN1911" s="15">
        <v>53</v>
      </c>
      <c r="AO1911" s="15">
        <v>3</v>
      </c>
      <c r="AP1911" s="15">
        <v>10</v>
      </c>
      <c r="AQ1911" s="17">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15">
        <f ca="1">COUNTIF(INDIRECT("H"&amp;(ROW()+12*(($AN1911-1)*3+$AO1911)-ROW())/12+5):INDIRECT("S"&amp;(ROW()+12*(($AN1911-1)*3+$AO1911)-ROW())/12+5),AQ1911)</f>
        <v>0</v>
      </c>
      <c r="AS1911" s="17">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15">
        <f ca="1">COUNTIF(INDIRECT("U"&amp;(ROW()+12*(($AN1911-1)*3+$AO1911)-ROW())/12+5):INDIRECT("AF"&amp;(ROW()+12*(($AN1911-1)*3+$AO1911)-ROW())/12+5),AS1911)</f>
        <v>0</v>
      </c>
      <c r="AU1911" s="15">
        <f ca="1">IF(AND(AQ1911+AS1911&gt;0,AR1911+AT1911&gt;0),COUNTIF(AU$6:AU1910,"&gt;0")+1,0)</f>
        <v>0</v>
      </c>
    </row>
    <row r="1912" spans="40:47">
      <c r="AN1912" s="15">
        <v>53</v>
      </c>
      <c r="AO1912" s="15">
        <v>3</v>
      </c>
      <c r="AP1912" s="15">
        <v>11</v>
      </c>
      <c r="AQ1912" s="17">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15">
        <f ca="1">COUNTIF(INDIRECT("H"&amp;(ROW()+12*(($AN1912-1)*3+$AO1912)-ROW())/12+5):INDIRECT("S"&amp;(ROW()+12*(($AN1912-1)*3+$AO1912)-ROW())/12+5),AQ1912)</f>
        <v>0</v>
      </c>
      <c r="AS1912" s="17">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15">
        <f ca="1">COUNTIF(INDIRECT("U"&amp;(ROW()+12*(($AN1912-1)*3+$AO1912)-ROW())/12+5):INDIRECT("AF"&amp;(ROW()+12*(($AN1912-1)*3+$AO1912)-ROW())/12+5),AS1912)</f>
        <v>0</v>
      </c>
      <c r="AU1912" s="15">
        <f ca="1">IF(AND(AQ1912+AS1912&gt;0,AR1912+AT1912&gt;0),COUNTIF(AU$6:AU1911,"&gt;0")+1,0)</f>
        <v>0</v>
      </c>
    </row>
    <row r="1913" spans="40:47">
      <c r="AN1913" s="306">
        <v>53</v>
      </c>
      <c r="AO1913" s="306">
        <v>3</v>
      </c>
      <c r="AP1913" s="306">
        <v>12</v>
      </c>
      <c r="AQ1913" s="313">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306">
        <f ca="1">COUNTIF(INDIRECT("H"&amp;(ROW()+12*(($AN1913-1)*3+$AO1913)-ROW())/12+5):INDIRECT("S"&amp;(ROW()+12*(($AN1913-1)*3+$AO1913)-ROW())/12+5),AQ1913)</f>
        <v>0</v>
      </c>
      <c r="AS1913" s="313">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306">
        <f ca="1">COUNTIF(INDIRECT("U"&amp;(ROW()+12*(($AN1913-1)*3+$AO1913)-ROW())/12+5):INDIRECT("AF"&amp;(ROW()+12*(($AN1913-1)*3+$AO1913)-ROW())/12+5),AS1913)</f>
        <v>0</v>
      </c>
      <c r="AU1913" s="15">
        <f ca="1">IF(AND(AQ1913+AS1913&gt;0,AR1913+AT1913&gt;0),COUNTIF(AU$6:AU1912,"&gt;0")+1,0)</f>
        <v>0</v>
      </c>
    </row>
    <row r="1914" spans="40:47">
      <c r="AN1914" s="15">
        <v>54</v>
      </c>
      <c r="AO1914" s="15">
        <v>1</v>
      </c>
      <c r="AP1914" s="15">
        <v>1</v>
      </c>
      <c r="AQ1914" s="17">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15">
        <f ca="1">COUNTIF(INDIRECT("H"&amp;(ROW()+12*(($AN1914-1)*3+$AO1914)-ROW())/12+5):INDIRECT("S"&amp;(ROW()+12*(($AN1914-1)*3+$AO1914)-ROW())/12+5),AQ1914)</f>
        <v>0</v>
      </c>
      <c r="AS1914" s="17">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15">
        <f ca="1">COUNTIF(INDIRECT("U"&amp;(ROW()+12*(($AN1914-1)*3+$AO1914)-ROW())/12+5):INDIRECT("AF"&amp;(ROW()+12*(($AN1914-1)*3+$AO1914)-ROW())/12+5),AS1914)</f>
        <v>0</v>
      </c>
      <c r="AU1914" s="15">
        <f ca="1">IF(AND(AQ1914+AS1914&gt;0,AR1914+AT1914&gt;0),COUNTIF(AU$6:AU1913,"&gt;0")+1,0)</f>
        <v>0</v>
      </c>
    </row>
    <row r="1915" spans="40:47">
      <c r="AN1915" s="15">
        <v>54</v>
      </c>
      <c r="AO1915" s="15">
        <v>1</v>
      </c>
      <c r="AP1915" s="15">
        <v>2</v>
      </c>
      <c r="AQ1915" s="17">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15">
        <f ca="1">COUNTIF(INDIRECT("H"&amp;(ROW()+12*(($AN1915-1)*3+$AO1915)-ROW())/12+5):INDIRECT("S"&amp;(ROW()+12*(($AN1915-1)*3+$AO1915)-ROW())/12+5),AQ1915)</f>
        <v>0</v>
      </c>
      <c r="AS1915" s="17">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15">
        <f ca="1">COUNTIF(INDIRECT("U"&amp;(ROW()+12*(($AN1915-1)*3+$AO1915)-ROW())/12+5):INDIRECT("AF"&amp;(ROW()+12*(($AN1915-1)*3+$AO1915)-ROW())/12+5),AS1915)</f>
        <v>0</v>
      </c>
      <c r="AU1915" s="15">
        <f ca="1">IF(AND(AQ1915+AS1915&gt;0,AR1915+AT1915&gt;0),COUNTIF(AU$6:AU1914,"&gt;0")+1,0)</f>
        <v>0</v>
      </c>
    </row>
    <row r="1916" spans="40:47">
      <c r="AN1916" s="15">
        <v>54</v>
      </c>
      <c r="AO1916" s="15">
        <v>1</v>
      </c>
      <c r="AP1916" s="15">
        <v>3</v>
      </c>
      <c r="AQ1916" s="17">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15">
        <f ca="1">COUNTIF(INDIRECT("H"&amp;(ROW()+12*(($AN1916-1)*3+$AO1916)-ROW())/12+5):INDIRECT("S"&amp;(ROW()+12*(($AN1916-1)*3+$AO1916)-ROW())/12+5),AQ1916)</f>
        <v>0</v>
      </c>
      <c r="AS1916" s="17">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15">
        <f ca="1">COUNTIF(INDIRECT("U"&amp;(ROW()+12*(($AN1916-1)*3+$AO1916)-ROW())/12+5):INDIRECT("AF"&amp;(ROW()+12*(($AN1916-1)*3+$AO1916)-ROW())/12+5),AS1916)</f>
        <v>0</v>
      </c>
      <c r="AU1916" s="15">
        <f ca="1">IF(AND(AQ1916+AS1916&gt;0,AR1916+AT1916&gt;0),COUNTIF(AU$6:AU1915,"&gt;0")+1,0)</f>
        <v>0</v>
      </c>
    </row>
    <row r="1917" spans="40:47">
      <c r="AN1917" s="15">
        <v>54</v>
      </c>
      <c r="AO1917" s="15">
        <v>1</v>
      </c>
      <c r="AP1917" s="15">
        <v>4</v>
      </c>
      <c r="AQ1917" s="17">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15">
        <f ca="1">COUNTIF(INDIRECT("H"&amp;(ROW()+12*(($AN1917-1)*3+$AO1917)-ROW())/12+5):INDIRECT("S"&amp;(ROW()+12*(($AN1917-1)*3+$AO1917)-ROW())/12+5),AQ1917)</f>
        <v>0</v>
      </c>
      <c r="AS1917" s="17">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15">
        <f ca="1">COUNTIF(INDIRECT("U"&amp;(ROW()+12*(($AN1917-1)*3+$AO1917)-ROW())/12+5):INDIRECT("AF"&amp;(ROW()+12*(($AN1917-1)*3+$AO1917)-ROW())/12+5),AS1917)</f>
        <v>0</v>
      </c>
      <c r="AU1917" s="15">
        <f ca="1">IF(AND(AQ1917+AS1917&gt;0,AR1917+AT1917&gt;0),COUNTIF(AU$6:AU1916,"&gt;0")+1,0)</f>
        <v>0</v>
      </c>
    </row>
    <row r="1918" spans="40:47">
      <c r="AN1918" s="15">
        <v>54</v>
      </c>
      <c r="AO1918" s="15">
        <v>1</v>
      </c>
      <c r="AP1918" s="15">
        <v>5</v>
      </c>
      <c r="AQ1918" s="17">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15">
        <f ca="1">COUNTIF(INDIRECT("H"&amp;(ROW()+12*(($AN1918-1)*3+$AO1918)-ROW())/12+5):INDIRECT("S"&amp;(ROW()+12*(($AN1918-1)*3+$AO1918)-ROW())/12+5),AQ1918)</f>
        <v>0</v>
      </c>
      <c r="AS1918" s="17">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15">
        <f ca="1">COUNTIF(INDIRECT("U"&amp;(ROW()+12*(($AN1918-1)*3+$AO1918)-ROW())/12+5):INDIRECT("AF"&amp;(ROW()+12*(($AN1918-1)*3+$AO1918)-ROW())/12+5),AS1918)</f>
        <v>0</v>
      </c>
      <c r="AU1918" s="15">
        <f ca="1">IF(AND(AQ1918+AS1918&gt;0,AR1918+AT1918&gt;0),COUNTIF(AU$6:AU1917,"&gt;0")+1,0)</f>
        <v>0</v>
      </c>
    </row>
    <row r="1919" spans="40:47">
      <c r="AN1919" s="15">
        <v>54</v>
      </c>
      <c r="AO1919" s="15">
        <v>1</v>
      </c>
      <c r="AP1919" s="15">
        <v>6</v>
      </c>
      <c r="AQ1919" s="17">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15">
        <f ca="1">COUNTIF(INDIRECT("H"&amp;(ROW()+12*(($AN1919-1)*3+$AO1919)-ROW())/12+5):INDIRECT("S"&amp;(ROW()+12*(($AN1919-1)*3+$AO1919)-ROW())/12+5),AQ1919)</f>
        <v>0</v>
      </c>
      <c r="AS1919" s="17">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15">
        <f ca="1">COUNTIF(INDIRECT("U"&amp;(ROW()+12*(($AN1919-1)*3+$AO1919)-ROW())/12+5):INDIRECT("AF"&amp;(ROW()+12*(($AN1919-1)*3+$AO1919)-ROW())/12+5),AS1919)</f>
        <v>0</v>
      </c>
      <c r="AU1919" s="15">
        <f ca="1">IF(AND(AQ1919+AS1919&gt;0,AR1919+AT1919&gt;0),COUNTIF(AU$6:AU1918,"&gt;0")+1,0)</f>
        <v>0</v>
      </c>
    </row>
    <row r="1920" spans="40:47">
      <c r="AN1920" s="15">
        <v>54</v>
      </c>
      <c r="AO1920" s="15">
        <v>1</v>
      </c>
      <c r="AP1920" s="15">
        <v>7</v>
      </c>
      <c r="AQ1920" s="17">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15">
        <f ca="1">COUNTIF(INDIRECT("H"&amp;(ROW()+12*(($AN1920-1)*3+$AO1920)-ROW())/12+5):INDIRECT("S"&amp;(ROW()+12*(($AN1920-1)*3+$AO1920)-ROW())/12+5),AQ1920)</f>
        <v>0</v>
      </c>
      <c r="AS1920" s="17">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15">
        <f ca="1">COUNTIF(INDIRECT("U"&amp;(ROW()+12*(($AN1920-1)*3+$AO1920)-ROW())/12+5):INDIRECT("AF"&amp;(ROW()+12*(($AN1920-1)*3+$AO1920)-ROW())/12+5),AS1920)</f>
        <v>0</v>
      </c>
      <c r="AU1920" s="15">
        <f ca="1">IF(AND(AQ1920+AS1920&gt;0,AR1920+AT1920&gt;0),COUNTIF(AU$6:AU1919,"&gt;0")+1,0)</f>
        <v>0</v>
      </c>
    </row>
    <row r="1921" spans="40:47">
      <c r="AN1921" s="15">
        <v>54</v>
      </c>
      <c r="AO1921" s="15">
        <v>1</v>
      </c>
      <c r="AP1921" s="15">
        <v>8</v>
      </c>
      <c r="AQ1921" s="17">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15">
        <f ca="1">COUNTIF(INDIRECT("H"&amp;(ROW()+12*(($AN1921-1)*3+$AO1921)-ROW())/12+5):INDIRECT("S"&amp;(ROW()+12*(($AN1921-1)*3+$AO1921)-ROW())/12+5),AQ1921)</f>
        <v>0</v>
      </c>
      <c r="AS1921" s="17">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15">
        <f ca="1">COUNTIF(INDIRECT("U"&amp;(ROW()+12*(($AN1921-1)*3+$AO1921)-ROW())/12+5):INDIRECT("AF"&amp;(ROW()+12*(($AN1921-1)*3+$AO1921)-ROW())/12+5),AS1921)</f>
        <v>0</v>
      </c>
      <c r="AU1921" s="15">
        <f ca="1">IF(AND(AQ1921+AS1921&gt;0,AR1921+AT1921&gt;0),COUNTIF(AU$6:AU1920,"&gt;0")+1,0)</f>
        <v>0</v>
      </c>
    </row>
    <row r="1922" spans="40:47">
      <c r="AN1922" s="15">
        <v>54</v>
      </c>
      <c r="AO1922" s="15">
        <v>1</v>
      </c>
      <c r="AP1922" s="15">
        <v>9</v>
      </c>
      <c r="AQ1922" s="17">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15">
        <f ca="1">COUNTIF(INDIRECT("H"&amp;(ROW()+12*(($AN1922-1)*3+$AO1922)-ROW())/12+5):INDIRECT("S"&amp;(ROW()+12*(($AN1922-1)*3+$AO1922)-ROW())/12+5),AQ1922)</f>
        <v>0</v>
      </c>
      <c r="AS1922" s="17">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15">
        <f ca="1">COUNTIF(INDIRECT("U"&amp;(ROW()+12*(($AN1922-1)*3+$AO1922)-ROW())/12+5):INDIRECT("AF"&amp;(ROW()+12*(($AN1922-1)*3+$AO1922)-ROW())/12+5),AS1922)</f>
        <v>0</v>
      </c>
      <c r="AU1922" s="15">
        <f ca="1">IF(AND(AQ1922+AS1922&gt;0,AR1922+AT1922&gt;0),COUNTIF(AU$6:AU1921,"&gt;0")+1,0)</f>
        <v>0</v>
      </c>
    </row>
    <row r="1923" spans="40:47">
      <c r="AN1923" s="15">
        <v>54</v>
      </c>
      <c r="AO1923" s="15">
        <v>1</v>
      </c>
      <c r="AP1923" s="15">
        <v>10</v>
      </c>
      <c r="AQ1923" s="17">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15">
        <f ca="1">COUNTIF(INDIRECT("H"&amp;(ROW()+12*(($AN1923-1)*3+$AO1923)-ROW())/12+5):INDIRECT("S"&amp;(ROW()+12*(($AN1923-1)*3+$AO1923)-ROW())/12+5),AQ1923)</f>
        <v>0</v>
      </c>
      <c r="AS1923" s="17">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15">
        <f ca="1">COUNTIF(INDIRECT("U"&amp;(ROW()+12*(($AN1923-1)*3+$AO1923)-ROW())/12+5):INDIRECT("AF"&amp;(ROW()+12*(($AN1923-1)*3+$AO1923)-ROW())/12+5),AS1923)</f>
        <v>0</v>
      </c>
      <c r="AU1923" s="15">
        <f ca="1">IF(AND(AQ1923+AS1923&gt;0,AR1923+AT1923&gt;0),COUNTIF(AU$6:AU1922,"&gt;0")+1,0)</f>
        <v>0</v>
      </c>
    </row>
    <row r="1924" spans="40:47">
      <c r="AN1924" s="15">
        <v>54</v>
      </c>
      <c r="AO1924" s="15">
        <v>1</v>
      </c>
      <c r="AP1924" s="15">
        <v>11</v>
      </c>
      <c r="AQ1924" s="17">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15">
        <f ca="1">COUNTIF(INDIRECT("H"&amp;(ROW()+12*(($AN1924-1)*3+$AO1924)-ROW())/12+5):INDIRECT("S"&amp;(ROW()+12*(($AN1924-1)*3+$AO1924)-ROW())/12+5),AQ1924)</f>
        <v>0</v>
      </c>
      <c r="AS1924" s="17">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15">
        <f ca="1">COUNTIF(INDIRECT("U"&amp;(ROW()+12*(($AN1924-1)*3+$AO1924)-ROW())/12+5):INDIRECT("AF"&amp;(ROW()+12*(($AN1924-1)*3+$AO1924)-ROW())/12+5),AS1924)</f>
        <v>0</v>
      </c>
      <c r="AU1924" s="15">
        <f ca="1">IF(AND(AQ1924+AS1924&gt;0,AR1924+AT1924&gt;0),COUNTIF(AU$6:AU1923,"&gt;0")+1,0)</f>
        <v>0</v>
      </c>
    </row>
    <row r="1925" spans="40:47">
      <c r="AN1925" s="15">
        <v>54</v>
      </c>
      <c r="AO1925" s="15">
        <v>1</v>
      </c>
      <c r="AP1925" s="15">
        <v>12</v>
      </c>
      <c r="AQ1925" s="17">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15">
        <f ca="1">COUNTIF(INDIRECT("H"&amp;(ROW()+12*(($AN1925-1)*3+$AO1925)-ROW())/12+5):INDIRECT("S"&amp;(ROW()+12*(($AN1925-1)*3+$AO1925)-ROW())/12+5),AQ1925)</f>
        <v>0</v>
      </c>
      <c r="AS1925" s="17">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15">
        <f ca="1">COUNTIF(INDIRECT("U"&amp;(ROW()+12*(($AN1925-1)*3+$AO1925)-ROW())/12+5):INDIRECT("AF"&amp;(ROW()+12*(($AN1925-1)*3+$AO1925)-ROW())/12+5),AS1925)</f>
        <v>0</v>
      </c>
      <c r="AU1925" s="15">
        <f ca="1">IF(AND(AQ1925+AS1925&gt;0,AR1925+AT1925&gt;0),COUNTIF(AU$6:AU1924,"&gt;0")+1,0)</f>
        <v>0</v>
      </c>
    </row>
    <row r="1926" spans="40:47">
      <c r="AN1926" s="15">
        <v>54</v>
      </c>
      <c r="AO1926" s="15">
        <v>2</v>
      </c>
      <c r="AP1926" s="15">
        <v>1</v>
      </c>
      <c r="AQ1926" s="17">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15">
        <f ca="1">COUNTIF(INDIRECT("H"&amp;(ROW()+12*(($AN1926-1)*3+$AO1926)-ROW())/12+5):INDIRECT("S"&amp;(ROW()+12*(($AN1926-1)*3+$AO1926)-ROW())/12+5),AQ1926)</f>
        <v>0</v>
      </c>
      <c r="AS1926" s="17">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15">
        <f ca="1">COUNTIF(INDIRECT("U"&amp;(ROW()+12*(($AN1926-1)*3+$AO1926)-ROW())/12+5):INDIRECT("AF"&amp;(ROW()+12*(($AN1926-1)*3+$AO1926)-ROW())/12+5),AS1926)</f>
        <v>0</v>
      </c>
      <c r="AU1926" s="15">
        <f ca="1">IF(AND(AQ1926+AS1926&gt;0,AR1926+AT1926&gt;0),COUNTIF(AU$6:AU1925,"&gt;0")+1,0)</f>
        <v>0</v>
      </c>
    </row>
    <row r="1927" spans="40:47">
      <c r="AN1927" s="15">
        <v>54</v>
      </c>
      <c r="AO1927" s="15">
        <v>2</v>
      </c>
      <c r="AP1927" s="15">
        <v>2</v>
      </c>
      <c r="AQ1927" s="17">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15">
        <f ca="1">COUNTIF(INDIRECT("H"&amp;(ROW()+12*(($AN1927-1)*3+$AO1927)-ROW())/12+5):INDIRECT("S"&amp;(ROW()+12*(($AN1927-1)*3+$AO1927)-ROW())/12+5),AQ1927)</f>
        <v>0</v>
      </c>
      <c r="AS1927" s="17">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15">
        <f ca="1">COUNTIF(INDIRECT("U"&amp;(ROW()+12*(($AN1927-1)*3+$AO1927)-ROW())/12+5):INDIRECT("AF"&amp;(ROW()+12*(($AN1927-1)*3+$AO1927)-ROW())/12+5),AS1927)</f>
        <v>0</v>
      </c>
      <c r="AU1927" s="15">
        <f ca="1">IF(AND(AQ1927+AS1927&gt;0,AR1927+AT1927&gt;0),COUNTIF(AU$6:AU1926,"&gt;0")+1,0)</f>
        <v>0</v>
      </c>
    </row>
    <row r="1928" spans="40:47">
      <c r="AN1928" s="15">
        <v>54</v>
      </c>
      <c r="AO1928" s="15">
        <v>2</v>
      </c>
      <c r="AP1928" s="15">
        <v>3</v>
      </c>
      <c r="AQ1928" s="17">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15">
        <f ca="1">COUNTIF(INDIRECT("H"&amp;(ROW()+12*(($AN1928-1)*3+$AO1928)-ROW())/12+5):INDIRECT("S"&amp;(ROW()+12*(($AN1928-1)*3+$AO1928)-ROW())/12+5),AQ1928)</f>
        <v>0</v>
      </c>
      <c r="AS1928" s="17">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15">
        <f ca="1">COUNTIF(INDIRECT("U"&amp;(ROW()+12*(($AN1928-1)*3+$AO1928)-ROW())/12+5):INDIRECT("AF"&amp;(ROW()+12*(($AN1928-1)*3+$AO1928)-ROW())/12+5),AS1928)</f>
        <v>0</v>
      </c>
      <c r="AU1928" s="15">
        <f ca="1">IF(AND(AQ1928+AS1928&gt;0,AR1928+AT1928&gt;0),COUNTIF(AU$6:AU1927,"&gt;0")+1,0)</f>
        <v>0</v>
      </c>
    </row>
    <row r="1929" spans="40:47">
      <c r="AN1929" s="15">
        <v>54</v>
      </c>
      <c r="AO1929" s="15">
        <v>2</v>
      </c>
      <c r="AP1929" s="15">
        <v>4</v>
      </c>
      <c r="AQ1929" s="17">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15">
        <f ca="1">COUNTIF(INDIRECT("H"&amp;(ROW()+12*(($AN1929-1)*3+$AO1929)-ROW())/12+5):INDIRECT("S"&amp;(ROW()+12*(($AN1929-1)*3+$AO1929)-ROW())/12+5),AQ1929)</f>
        <v>0</v>
      </c>
      <c r="AS1929" s="17">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15">
        <f ca="1">COUNTIF(INDIRECT("U"&amp;(ROW()+12*(($AN1929-1)*3+$AO1929)-ROW())/12+5):INDIRECT("AF"&amp;(ROW()+12*(($AN1929-1)*3+$AO1929)-ROW())/12+5),AS1929)</f>
        <v>0</v>
      </c>
      <c r="AU1929" s="15">
        <f ca="1">IF(AND(AQ1929+AS1929&gt;0,AR1929+AT1929&gt;0),COUNTIF(AU$6:AU1928,"&gt;0")+1,0)</f>
        <v>0</v>
      </c>
    </row>
    <row r="1930" spans="40:47">
      <c r="AN1930" s="15">
        <v>54</v>
      </c>
      <c r="AO1930" s="15">
        <v>2</v>
      </c>
      <c r="AP1930" s="15">
        <v>5</v>
      </c>
      <c r="AQ1930" s="17">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15">
        <f ca="1">COUNTIF(INDIRECT("H"&amp;(ROW()+12*(($AN1930-1)*3+$AO1930)-ROW())/12+5):INDIRECT("S"&amp;(ROW()+12*(($AN1930-1)*3+$AO1930)-ROW())/12+5),AQ1930)</f>
        <v>0</v>
      </c>
      <c r="AS1930" s="17">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15">
        <f ca="1">COUNTIF(INDIRECT("U"&amp;(ROW()+12*(($AN1930-1)*3+$AO1930)-ROW())/12+5):INDIRECT("AF"&amp;(ROW()+12*(($AN1930-1)*3+$AO1930)-ROW())/12+5),AS1930)</f>
        <v>0</v>
      </c>
      <c r="AU1930" s="15">
        <f ca="1">IF(AND(AQ1930+AS1930&gt;0,AR1930+AT1930&gt;0),COUNTIF(AU$6:AU1929,"&gt;0")+1,0)</f>
        <v>0</v>
      </c>
    </row>
    <row r="1931" spans="40:47">
      <c r="AN1931" s="15">
        <v>54</v>
      </c>
      <c r="AO1931" s="15">
        <v>2</v>
      </c>
      <c r="AP1931" s="15">
        <v>6</v>
      </c>
      <c r="AQ1931" s="17">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15">
        <f ca="1">COUNTIF(INDIRECT("H"&amp;(ROW()+12*(($AN1931-1)*3+$AO1931)-ROW())/12+5):INDIRECT("S"&amp;(ROW()+12*(($AN1931-1)*3+$AO1931)-ROW())/12+5),AQ1931)</f>
        <v>0</v>
      </c>
      <c r="AS1931" s="17">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15">
        <f ca="1">COUNTIF(INDIRECT("U"&amp;(ROW()+12*(($AN1931-1)*3+$AO1931)-ROW())/12+5):INDIRECT("AF"&amp;(ROW()+12*(($AN1931-1)*3+$AO1931)-ROW())/12+5),AS1931)</f>
        <v>0</v>
      </c>
      <c r="AU1931" s="15">
        <f ca="1">IF(AND(AQ1931+AS1931&gt;0,AR1931+AT1931&gt;0),COUNTIF(AU$6:AU1930,"&gt;0")+1,0)</f>
        <v>0</v>
      </c>
    </row>
    <row r="1932" spans="40:47">
      <c r="AN1932" s="15">
        <v>54</v>
      </c>
      <c r="AO1932" s="15">
        <v>2</v>
      </c>
      <c r="AP1932" s="15">
        <v>7</v>
      </c>
      <c r="AQ1932" s="17">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15">
        <f ca="1">COUNTIF(INDIRECT("H"&amp;(ROW()+12*(($AN1932-1)*3+$AO1932)-ROW())/12+5):INDIRECT("S"&amp;(ROW()+12*(($AN1932-1)*3+$AO1932)-ROW())/12+5),AQ1932)</f>
        <v>0</v>
      </c>
      <c r="AS1932" s="17">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15">
        <f ca="1">COUNTIF(INDIRECT("U"&amp;(ROW()+12*(($AN1932-1)*3+$AO1932)-ROW())/12+5):INDIRECT("AF"&amp;(ROW()+12*(($AN1932-1)*3+$AO1932)-ROW())/12+5),AS1932)</f>
        <v>0</v>
      </c>
      <c r="AU1932" s="15">
        <f ca="1">IF(AND(AQ1932+AS1932&gt;0,AR1932+AT1932&gt;0),COUNTIF(AU$6:AU1931,"&gt;0")+1,0)</f>
        <v>0</v>
      </c>
    </row>
    <row r="1933" spans="40:47">
      <c r="AN1933" s="15">
        <v>54</v>
      </c>
      <c r="AO1933" s="15">
        <v>2</v>
      </c>
      <c r="AP1933" s="15">
        <v>8</v>
      </c>
      <c r="AQ1933" s="17">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15">
        <f ca="1">COUNTIF(INDIRECT("H"&amp;(ROW()+12*(($AN1933-1)*3+$AO1933)-ROW())/12+5):INDIRECT("S"&amp;(ROW()+12*(($AN1933-1)*3+$AO1933)-ROW())/12+5),AQ1933)</f>
        <v>0</v>
      </c>
      <c r="AS1933" s="17">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15">
        <f ca="1">COUNTIF(INDIRECT("U"&amp;(ROW()+12*(($AN1933-1)*3+$AO1933)-ROW())/12+5):INDIRECT("AF"&amp;(ROW()+12*(($AN1933-1)*3+$AO1933)-ROW())/12+5),AS1933)</f>
        <v>0</v>
      </c>
      <c r="AU1933" s="15">
        <f ca="1">IF(AND(AQ1933+AS1933&gt;0,AR1933+AT1933&gt;0),COUNTIF(AU$6:AU1932,"&gt;0")+1,0)</f>
        <v>0</v>
      </c>
    </row>
    <row r="1934" spans="40:47">
      <c r="AN1934" s="15">
        <v>54</v>
      </c>
      <c r="AO1934" s="15">
        <v>2</v>
      </c>
      <c r="AP1934" s="15">
        <v>9</v>
      </c>
      <c r="AQ1934" s="17">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15">
        <f ca="1">COUNTIF(INDIRECT("H"&amp;(ROW()+12*(($AN1934-1)*3+$AO1934)-ROW())/12+5):INDIRECT("S"&amp;(ROW()+12*(($AN1934-1)*3+$AO1934)-ROW())/12+5),AQ1934)</f>
        <v>0</v>
      </c>
      <c r="AS1934" s="17">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15">
        <f ca="1">COUNTIF(INDIRECT("U"&amp;(ROW()+12*(($AN1934-1)*3+$AO1934)-ROW())/12+5):INDIRECT("AF"&amp;(ROW()+12*(($AN1934-1)*3+$AO1934)-ROW())/12+5),AS1934)</f>
        <v>0</v>
      </c>
      <c r="AU1934" s="15">
        <f ca="1">IF(AND(AQ1934+AS1934&gt;0,AR1934+AT1934&gt;0),COUNTIF(AU$6:AU1933,"&gt;0")+1,0)</f>
        <v>0</v>
      </c>
    </row>
    <row r="1935" spans="40:47">
      <c r="AN1935" s="15">
        <v>54</v>
      </c>
      <c r="AO1935" s="15">
        <v>2</v>
      </c>
      <c r="AP1935" s="15">
        <v>10</v>
      </c>
      <c r="AQ1935" s="17">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15">
        <f ca="1">COUNTIF(INDIRECT("H"&amp;(ROW()+12*(($AN1935-1)*3+$AO1935)-ROW())/12+5):INDIRECT("S"&amp;(ROW()+12*(($AN1935-1)*3+$AO1935)-ROW())/12+5),AQ1935)</f>
        <v>0</v>
      </c>
      <c r="AS1935" s="17">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15">
        <f ca="1">COUNTIF(INDIRECT("U"&amp;(ROW()+12*(($AN1935-1)*3+$AO1935)-ROW())/12+5):INDIRECT("AF"&amp;(ROW()+12*(($AN1935-1)*3+$AO1935)-ROW())/12+5),AS1935)</f>
        <v>0</v>
      </c>
      <c r="AU1935" s="15">
        <f ca="1">IF(AND(AQ1935+AS1935&gt;0,AR1935+AT1935&gt;0),COUNTIF(AU$6:AU1934,"&gt;0")+1,0)</f>
        <v>0</v>
      </c>
    </row>
    <row r="1936" spans="40:47">
      <c r="AN1936" s="15">
        <v>54</v>
      </c>
      <c r="AO1936" s="15">
        <v>2</v>
      </c>
      <c r="AP1936" s="15">
        <v>11</v>
      </c>
      <c r="AQ1936" s="17">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15">
        <f ca="1">COUNTIF(INDIRECT("H"&amp;(ROW()+12*(($AN1936-1)*3+$AO1936)-ROW())/12+5):INDIRECT("S"&amp;(ROW()+12*(($AN1936-1)*3+$AO1936)-ROW())/12+5),AQ1936)</f>
        <v>0</v>
      </c>
      <c r="AS1936" s="17">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15">
        <f ca="1">COUNTIF(INDIRECT("U"&amp;(ROW()+12*(($AN1936-1)*3+$AO1936)-ROW())/12+5):INDIRECT("AF"&amp;(ROW()+12*(($AN1936-1)*3+$AO1936)-ROW())/12+5),AS1936)</f>
        <v>0</v>
      </c>
      <c r="AU1936" s="15">
        <f ca="1">IF(AND(AQ1936+AS1936&gt;0,AR1936+AT1936&gt;0),COUNTIF(AU$6:AU1935,"&gt;0")+1,0)</f>
        <v>0</v>
      </c>
    </row>
    <row r="1937" spans="40:47">
      <c r="AN1937" s="15">
        <v>54</v>
      </c>
      <c r="AO1937" s="15">
        <v>2</v>
      </c>
      <c r="AP1937" s="15">
        <v>12</v>
      </c>
      <c r="AQ1937" s="17">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15">
        <f ca="1">COUNTIF(INDIRECT("H"&amp;(ROW()+12*(($AN1937-1)*3+$AO1937)-ROW())/12+5):INDIRECT("S"&amp;(ROW()+12*(($AN1937-1)*3+$AO1937)-ROW())/12+5),AQ1937)</f>
        <v>0</v>
      </c>
      <c r="AS1937" s="17">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15">
        <f ca="1">COUNTIF(INDIRECT("U"&amp;(ROW()+12*(($AN1937-1)*3+$AO1937)-ROW())/12+5):INDIRECT("AF"&amp;(ROW()+12*(($AN1937-1)*3+$AO1937)-ROW())/12+5),AS1937)</f>
        <v>0</v>
      </c>
      <c r="AU1937" s="15">
        <f ca="1">IF(AND(AQ1937+AS1937&gt;0,AR1937+AT1937&gt;0),COUNTIF(AU$6:AU1936,"&gt;0")+1,0)</f>
        <v>0</v>
      </c>
    </row>
    <row r="1938" spans="40:47">
      <c r="AN1938" s="15">
        <v>54</v>
      </c>
      <c r="AO1938" s="15">
        <v>3</v>
      </c>
      <c r="AP1938" s="15">
        <v>1</v>
      </c>
      <c r="AQ1938" s="17">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15">
        <f ca="1">COUNTIF(INDIRECT("H"&amp;(ROW()+12*(($AN1938-1)*3+$AO1938)-ROW())/12+5):INDIRECT("S"&amp;(ROW()+12*(($AN1938-1)*3+$AO1938)-ROW())/12+5),AQ1938)</f>
        <v>0</v>
      </c>
      <c r="AS1938" s="17">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15">
        <f ca="1">COUNTIF(INDIRECT("U"&amp;(ROW()+12*(($AN1938-1)*3+$AO1938)-ROW())/12+5):INDIRECT("AF"&amp;(ROW()+12*(($AN1938-1)*3+$AO1938)-ROW())/12+5),AS1938)</f>
        <v>0</v>
      </c>
      <c r="AU1938" s="15">
        <f ca="1">IF(AND(AQ1938+AS1938&gt;0,AR1938+AT1938&gt;0),COUNTIF(AU$6:AU1937,"&gt;0")+1,0)</f>
        <v>0</v>
      </c>
    </row>
    <row r="1939" spans="40:47">
      <c r="AN1939" s="15">
        <v>54</v>
      </c>
      <c r="AO1939" s="15">
        <v>3</v>
      </c>
      <c r="AP1939" s="15">
        <v>2</v>
      </c>
      <c r="AQ1939" s="17">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15">
        <f ca="1">COUNTIF(INDIRECT("H"&amp;(ROW()+12*(($AN1939-1)*3+$AO1939)-ROW())/12+5):INDIRECT("S"&amp;(ROW()+12*(($AN1939-1)*3+$AO1939)-ROW())/12+5),AQ1939)</f>
        <v>0</v>
      </c>
      <c r="AS1939" s="17">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15">
        <f ca="1">COUNTIF(INDIRECT("U"&amp;(ROW()+12*(($AN1939-1)*3+$AO1939)-ROW())/12+5):INDIRECT("AF"&amp;(ROW()+12*(($AN1939-1)*3+$AO1939)-ROW())/12+5),AS1939)</f>
        <v>0</v>
      </c>
      <c r="AU1939" s="15">
        <f ca="1">IF(AND(AQ1939+AS1939&gt;0,AR1939+AT1939&gt;0),COUNTIF(AU$6:AU1938,"&gt;0")+1,0)</f>
        <v>0</v>
      </c>
    </row>
    <row r="1940" spans="40:47">
      <c r="AN1940" s="15">
        <v>54</v>
      </c>
      <c r="AO1940" s="15">
        <v>3</v>
      </c>
      <c r="AP1940" s="15">
        <v>3</v>
      </c>
      <c r="AQ1940" s="17">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15">
        <f ca="1">COUNTIF(INDIRECT("H"&amp;(ROW()+12*(($AN1940-1)*3+$AO1940)-ROW())/12+5):INDIRECT("S"&amp;(ROW()+12*(($AN1940-1)*3+$AO1940)-ROW())/12+5),AQ1940)</f>
        <v>0</v>
      </c>
      <c r="AS1940" s="17">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15">
        <f ca="1">COUNTIF(INDIRECT("U"&amp;(ROW()+12*(($AN1940-1)*3+$AO1940)-ROW())/12+5):INDIRECT("AF"&amp;(ROW()+12*(($AN1940-1)*3+$AO1940)-ROW())/12+5),AS1940)</f>
        <v>0</v>
      </c>
      <c r="AU1940" s="15">
        <f ca="1">IF(AND(AQ1940+AS1940&gt;0,AR1940+AT1940&gt;0),COUNTIF(AU$6:AU1939,"&gt;0")+1,0)</f>
        <v>0</v>
      </c>
    </row>
    <row r="1941" spans="40:47">
      <c r="AN1941" s="15">
        <v>54</v>
      </c>
      <c r="AO1941" s="15">
        <v>3</v>
      </c>
      <c r="AP1941" s="15">
        <v>4</v>
      </c>
      <c r="AQ1941" s="17">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15">
        <f ca="1">COUNTIF(INDIRECT("H"&amp;(ROW()+12*(($AN1941-1)*3+$AO1941)-ROW())/12+5):INDIRECT("S"&amp;(ROW()+12*(($AN1941-1)*3+$AO1941)-ROW())/12+5),AQ1941)</f>
        <v>0</v>
      </c>
      <c r="AS1941" s="17">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15">
        <f ca="1">COUNTIF(INDIRECT("U"&amp;(ROW()+12*(($AN1941-1)*3+$AO1941)-ROW())/12+5):INDIRECT("AF"&amp;(ROW()+12*(($AN1941-1)*3+$AO1941)-ROW())/12+5),AS1941)</f>
        <v>0</v>
      </c>
      <c r="AU1941" s="15">
        <f ca="1">IF(AND(AQ1941+AS1941&gt;0,AR1941+AT1941&gt;0),COUNTIF(AU$6:AU1940,"&gt;0")+1,0)</f>
        <v>0</v>
      </c>
    </row>
    <row r="1942" spans="40:47">
      <c r="AN1942" s="15">
        <v>54</v>
      </c>
      <c r="AO1942" s="15">
        <v>3</v>
      </c>
      <c r="AP1942" s="15">
        <v>5</v>
      </c>
      <c r="AQ1942" s="17">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15">
        <f ca="1">COUNTIF(INDIRECT("H"&amp;(ROW()+12*(($AN1942-1)*3+$AO1942)-ROW())/12+5):INDIRECT("S"&amp;(ROW()+12*(($AN1942-1)*3+$AO1942)-ROW())/12+5),AQ1942)</f>
        <v>0</v>
      </c>
      <c r="AS1942" s="17">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15">
        <f ca="1">COUNTIF(INDIRECT("U"&amp;(ROW()+12*(($AN1942-1)*3+$AO1942)-ROW())/12+5):INDIRECT("AF"&amp;(ROW()+12*(($AN1942-1)*3+$AO1942)-ROW())/12+5),AS1942)</f>
        <v>0</v>
      </c>
      <c r="AU1942" s="15">
        <f ca="1">IF(AND(AQ1942+AS1942&gt;0,AR1942+AT1942&gt;0),COUNTIF(AU$6:AU1941,"&gt;0")+1,0)</f>
        <v>0</v>
      </c>
    </row>
    <row r="1943" spans="40:47">
      <c r="AN1943" s="15">
        <v>54</v>
      </c>
      <c r="AO1943" s="15">
        <v>3</v>
      </c>
      <c r="AP1943" s="15">
        <v>6</v>
      </c>
      <c r="AQ1943" s="17">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15">
        <f ca="1">COUNTIF(INDIRECT("H"&amp;(ROW()+12*(($AN1943-1)*3+$AO1943)-ROW())/12+5):INDIRECT("S"&amp;(ROW()+12*(($AN1943-1)*3+$AO1943)-ROW())/12+5),AQ1943)</f>
        <v>0</v>
      </c>
      <c r="AS1943" s="17">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15">
        <f ca="1">COUNTIF(INDIRECT("U"&amp;(ROW()+12*(($AN1943-1)*3+$AO1943)-ROW())/12+5):INDIRECT("AF"&amp;(ROW()+12*(($AN1943-1)*3+$AO1943)-ROW())/12+5),AS1943)</f>
        <v>0</v>
      </c>
      <c r="AU1943" s="15">
        <f ca="1">IF(AND(AQ1943+AS1943&gt;0,AR1943+AT1943&gt;0),COUNTIF(AU$6:AU1942,"&gt;0")+1,0)</f>
        <v>0</v>
      </c>
    </row>
    <row r="1944" spans="40:47">
      <c r="AN1944" s="15">
        <v>54</v>
      </c>
      <c r="AO1944" s="15">
        <v>3</v>
      </c>
      <c r="AP1944" s="15">
        <v>7</v>
      </c>
      <c r="AQ1944" s="17">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15">
        <f ca="1">COUNTIF(INDIRECT("H"&amp;(ROW()+12*(($AN1944-1)*3+$AO1944)-ROW())/12+5):INDIRECT("S"&amp;(ROW()+12*(($AN1944-1)*3+$AO1944)-ROW())/12+5),AQ1944)</f>
        <v>0</v>
      </c>
      <c r="AS1944" s="17">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15">
        <f ca="1">COUNTIF(INDIRECT("U"&amp;(ROW()+12*(($AN1944-1)*3+$AO1944)-ROW())/12+5):INDIRECT("AF"&amp;(ROW()+12*(($AN1944-1)*3+$AO1944)-ROW())/12+5),AS1944)</f>
        <v>0</v>
      </c>
      <c r="AU1944" s="15">
        <f ca="1">IF(AND(AQ1944+AS1944&gt;0,AR1944+AT1944&gt;0),COUNTIF(AU$6:AU1943,"&gt;0")+1,0)</f>
        <v>0</v>
      </c>
    </row>
    <row r="1945" spans="40:47">
      <c r="AN1945" s="15">
        <v>54</v>
      </c>
      <c r="AO1945" s="15">
        <v>3</v>
      </c>
      <c r="AP1945" s="15">
        <v>8</v>
      </c>
      <c r="AQ1945" s="17">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15">
        <f ca="1">COUNTIF(INDIRECT("H"&amp;(ROW()+12*(($AN1945-1)*3+$AO1945)-ROW())/12+5):INDIRECT("S"&amp;(ROW()+12*(($AN1945-1)*3+$AO1945)-ROW())/12+5),AQ1945)</f>
        <v>0</v>
      </c>
      <c r="AS1945" s="17">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15">
        <f ca="1">COUNTIF(INDIRECT("U"&amp;(ROW()+12*(($AN1945-1)*3+$AO1945)-ROW())/12+5):INDIRECT("AF"&amp;(ROW()+12*(($AN1945-1)*3+$AO1945)-ROW())/12+5),AS1945)</f>
        <v>0</v>
      </c>
      <c r="AU1945" s="15">
        <f ca="1">IF(AND(AQ1945+AS1945&gt;0,AR1945+AT1945&gt;0),COUNTIF(AU$6:AU1944,"&gt;0")+1,0)</f>
        <v>0</v>
      </c>
    </row>
    <row r="1946" spans="40:47">
      <c r="AN1946" s="15">
        <v>54</v>
      </c>
      <c r="AO1946" s="15">
        <v>3</v>
      </c>
      <c r="AP1946" s="15">
        <v>9</v>
      </c>
      <c r="AQ1946" s="17">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15">
        <f ca="1">COUNTIF(INDIRECT("H"&amp;(ROW()+12*(($AN1946-1)*3+$AO1946)-ROW())/12+5):INDIRECT("S"&amp;(ROW()+12*(($AN1946-1)*3+$AO1946)-ROW())/12+5),AQ1946)</f>
        <v>0</v>
      </c>
      <c r="AS1946" s="17">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15">
        <f ca="1">COUNTIF(INDIRECT("U"&amp;(ROW()+12*(($AN1946-1)*3+$AO1946)-ROW())/12+5):INDIRECT("AF"&amp;(ROW()+12*(($AN1946-1)*3+$AO1946)-ROW())/12+5),AS1946)</f>
        <v>0</v>
      </c>
      <c r="AU1946" s="15">
        <f ca="1">IF(AND(AQ1946+AS1946&gt;0,AR1946+AT1946&gt;0),COUNTIF(AU$6:AU1945,"&gt;0")+1,0)</f>
        <v>0</v>
      </c>
    </row>
    <row r="1947" spans="40:47">
      <c r="AN1947" s="15">
        <v>54</v>
      </c>
      <c r="AO1947" s="15">
        <v>3</v>
      </c>
      <c r="AP1947" s="15">
        <v>10</v>
      </c>
      <c r="AQ1947" s="17">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15">
        <f ca="1">COUNTIF(INDIRECT("H"&amp;(ROW()+12*(($AN1947-1)*3+$AO1947)-ROW())/12+5):INDIRECT("S"&amp;(ROW()+12*(($AN1947-1)*3+$AO1947)-ROW())/12+5),AQ1947)</f>
        <v>0</v>
      </c>
      <c r="AS1947" s="17">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15">
        <f ca="1">COUNTIF(INDIRECT("U"&amp;(ROW()+12*(($AN1947-1)*3+$AO1947)-ROW())/12+5):INDIRECT("AF"&amp;(ROW()+12*(($AN1947-1)*3+$AO1947)-ROW())/12+5),AS1947)</f>
        <v>0</v>
      </c>
      <c r="AU1947" s="15">
        <f ca="1">IF(AND(AQ1947+AS1947&gt;0,AR1947+AT1947&gt;0),COUNTIF(AU$6:AU1946,"&gt;0")+1,0)</f>
        <v>0</v>
      </c>
    </row>
    <row r="1948" spans="40:47">
      <c r="AN1948" s="15">
        <v>54</v>
      </c>
      <c r="AO1948" s="15">
        <v>3</v>
      </c>
      <c r="AP1948" s="15">
        <v>11</v>
      </c>
      <c r="AQ1948" s="17">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15">
        <f ca="1">COUNTIF(INDIRECT("H"&amp;(ROW()+12*(($AN1948-1)*3+$AO1948)-ROW())/12+5):INDIRECT("S"&amp;(ROW()+12*(($AN1948-1)*3+$AO1948)-ROW())/12+5),AQ1948)</f>
        <v>0</v>
      </c>
      <c r="AS1948" s="17">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15">
        <f ca="1">COUNTIF(INDIRECT("U"&amp;(ROW()+12*(($AN1948-1)*3+$AO1948)-ROW())/12+5):INDIRECT("AF"&amp;(ROW()+12*(($AN1948-1)*3+$AO1948)-ROW())/12+5),AS1948)</f>
        <v>0</v>
      </c>
      <c r="AU1948" s="15">
        <f ca="1">IF(AND(AQ1948+AS1948&gt;0,AR1948+AT1948&gt;0),COUNTIF(AU$6:AU1947,"&gt;0")+1,0)</f>
        <v>0</v>
      </c>
    </row>
    <row r="1949" spans="40:47">
      <c r="AN1949" s="306">
        <v>54</v>
      </c>
      <c r="AO1949" s="306">
        <v>3</v>
      </c>
      <c r="AP1949" s="306">
        <v>12</v>
      </c>
      <c r="AQ1949" s="313">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306">
        <f ca="1">COUNTIF(INDIRECT("H"&amp;(ROW()+12*(($AN1949-1)*3+$AO1949)-ROW())/12+5):INDIRECT("S"&amp;(ROW()+12*(($AN1949-1)*3+$AO1949)-ROW())/12+5),AQ1949)</f>
        <v>0</v>
      </c>
      <c r="AS1949" s="313">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306">
        <f ca="1">COUNTIF(INDIRECT("U"&amp;(ROW()+12*(($AN1949-1)*3+$AO1949)-ROW())/12+5):INDIRECT("AF"&amp;(ROW()+12*(($AN1949-1)*3+$AO1949)-ROW())/12+5),AS1949)</f>
        <v>0</v>
      </c>
      <c r="AU1949" s="15">
        <f ca="1">IF(AND(AQ1949+AS1949&gt;0,AR1949+AT1949&gt;0),COUNTIF(AU$6:AU1948,"&gt;0")+1,0)</f>
        <v>0</v>
      </c>
    </row>
    <row r="1950" spans="40:47">
      <c r="AN1950" s="15">
        <v>55</v>
      </c>
      <c r="AO1950" s="15">
        <v>1</v>
      </c>
      <c r="AP1950" s="15">
        <v>1</v>
      </c>
      <c r="AQ1950" s="17">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15">
        <f ca="1">COUNTIF(INDIRECT("H"&amp;(ROW()+12*(($AN1950-1)*3+$AO1950)-ROW())/12+5):INDIRECT("S"&amp;(ROW()+12*(($AN1950-1)*3+$AO1950)-ROW())/12+5),AQ1950)</f>
        <v>0</v>
      </c>
      <c r="AS1950" s="17">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15">
        <f ca="1">COUNTIF(INDIRECT("U"&amp;(ROW()+12*(($AN1950-1)*3+$AO1950)-ROW())/12+5):INDIRECT("AF"&amp;(ROW()+12*(($AN1950-1)*3+$AO1950)-ROW())/12+5),AS1950)</f>
        <v>0</v>
      </c>
      <c r="AU1950" s="15">
        <f ca="1">IF(AND(AQ1950+AS1950&gt;0,AR1950+AT1950&gt;0),COUNTIF(AU$6:AU1949,"&gt;0")+1,0)</f>
        <v>0</v>
      </c>
    </row>
    <row r="1951" spans="40:47">
      <c r="AN1951" s="15">
        <v>55</v>
      </c>
      <c r="AO1951" s="15">
        <v>1</v>
      </c>
      <c r="AP1951" s="15">
        <v>2</v>
      </c>
      <c r="AQ1951" s="17">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15">
        <f ca="1">COUNTIF(INDIRECT("H"&amp;(ROW()+12*(($AN1951-1)*3+$AO1951)-ROW())/12+5):INDIRECT("S"&amp;(ROW()+12*(($AN1951-1)*3+$AO1951)-ROW())/12+5),AQ1951)</f>
        <v>0</v>
      </c>
      <c r="AS1951" s="17">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15">
        <f ca="1">COUNTIF(INDIRECT("U"&amp;(ROW()+12*(($AN1951-1)*3+$AO1951)-ROW())/12+5):INDIRECT("AF"&amp;(ROW()+12*(($AN1951-1)*3+$AO1951)-ROW())/12+5),AS1951)</f>
        <v>0</v>
      </c>
      <c r="AU1951" s="15">
        <f ca="1">IF(AND(AQ1951+AS1951&gt;0,AR1951+AT1951&gt;0),COUNTIF(AU$6:AU1950,"&gt;0")+1,0)</f>
        <v>0</v>
      </c>
    </row>
    <row r="1952" spans="40:47">
      <c r="AN1952" s="15">
        <v>55</v>
      </c>
      <c r="AO1952" s="15">
        <v>1</v>
      </c>
      <c r="AP1952" s="15">
        <v>3</v>
      </c>
      <c r="AQ1952" s="17">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15">
        <f ca="1">COUNTIF(INDIRECT("H"&amp;(ROW()+12*(($AN1952-1)*3+$AO1952)-ROW())/12+5):INDIRECT("S"&amp;(ROW()+12*(($AN1952-1)*3+$AO1952)-ROW())/12+5),AQ1952)</f>
        <v>0</v>
      </c>
      <c r="AS1952" s="17">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15">
        <f ca="1">COUNTIF(INDIRECT("U"&amp;(ROW()+12*(($AN1952-1)*3+$AO1952)-ROW())/12+5):INDIRECT("AF"&amp;(ROW()+12*(($AN1952-1)*3+$AO1952)-ROW())/12+5),AS1952)</f>
        <v>0</v>
      </c>
      <c r="AU1952" s="15">
        <f ca="1">IF(AND(AQ1952+AS1952&gt;0,AR1952+AT1952&gt;0),COUNTIF(AU$6:AU1951,"&gt;0")+1,0)</f>
        <v>0</v>
      </c>
    </row>
    <row r="1953" spans="40:47">
      <c r="AN1953" s="15">
        <v>55</v>
      </c>
      <c r="AO1953" s="15">
        <v>1</v>
      </c>
      <c r="AP1953" s="15">
        <v>4</v>
      </c>
      <c r="AQ1953" s="17">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15">
        <f ca="1">COUNTIF(INDIRECT("H"&amp;(ROW()+12*(($AN1953-1)*3+$AO1953)-ROW())/12+5):INDIRECT("S"&amp;(ROW()+12*(($AN1953-1)*3+$AO1953)-ROW())/12+5),AQ1953)</f>
        <v>0</v>
      </c>
      <c r="AS1953" s="17">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15">
        <f ca="1">COUNTIF(INDIRECT("U"&amp;(ROW()+12*(($AN1953-1)*3+$AO1953)-ROW())/12+5):INDIRECT("AF"&amp;(ROW()+12*(($AN1953-1)*3+$AO1953)-ROW())/12+5),AS1953)</f>
        <v>0</v>
      </c>
      <c r="AU1953" s="15">
        <f ca="1">IF(AND(AQ1953+AS1953&gt;0,AR1953+AT1953&gt;0),COUNTIF(AU$6:AU1952,"&gt;0")+1,0)</f>
        <v>0</v>
      </c>
    </row>
    <row r="1954" spans="40:47">
      <c r="AN1954" s="15">
        <v>55</v>
      </c>
      <c r="AO1954" s="15">
        <v>1</v>
      </c>
      <c r="AP1954" s="15">
        <v>5</v>
      </c>
      <c r="AQ1954" s="17">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15">
        <f ca="1">COUNTIF(INDIRECT("H"&amp;(ROW()+12*(($AN1954-1)*3+$AO1954)-ROW())/12+5):INDIRECT("S"&amp;(ROW()+12*(($AN1954-1)*3+$AO1954)-ROW())/12+5),AQ1954)</f>
        <v>0</v>
      </c>
      <c r="AS1954" s="17">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15">
        <f ca="1">COUNTIF(INDIRECT("U"&amp;(ROW()+12*(($AN1954-1)*3+$AO1954)-ROW())/12+5):INDIRECT("AF"&amp;(ROW()+12*(($AN1954-1)*3+$AO1954)-ROW())/12+5),AS1954)</f>
        <v>0</v>
      </c>
      <c r="AU1954" s="15">
        <f ca="1">IF(AND(AQ1954+AS1954&gt;0,AR1954+AT1954&gt;0),COUNTIF(AU$6:AU1953,"&gt;0")+1,0)</f>
        <v>0</v>
      </c>
    </row>
    <row r="1955" spans="40:47">
      <c r="AN1955" s="15">
        <v>55</v>
      </c>
      <c r="AO1955" s="15">
        <v>1</v>
      </c>
      <c r="AP1955" s="15">
        <v>6</v>
      </c>
      <c r="AQ1955" s="17">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15">
        <f ca="1">COUNTIF(INDIRECT("H"&amp;(ROW()+12*(($AN1955-1)*3+$AO1955)-ROW())/12+5):INDIRECT("S"&amp;(ROW()+12*(($AN1955-1)*3+$AO1955)-ROW())/12+5),AQ1955)</f>
        <v>0</v>
      </c>
      <c r="AS1955" s="17">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15">
        <f ca="1">COUNTIF(INDIRECT("U"&amp;(ROW()+12*(($AN1955-1)*3+$AO1955)-ROW())/12+5):INDIRECT("AF"&amp;(ROW()+12*(($AN1955-1)*3+$AO1955)-ROW())/12+5),AS1955)</f>
        <v>0</v>
      </c>
      <c r="AU1955" s="15">
        <f ca="1">IF(AND(AQ1955+AS1955&gt;0,AR1955+AT1955&gt;0),COUNTIF(AU$6:AU1954,"&gt;0")+1,0)</f>
        <v>0</v>
      </c>
    </row>
    <row r="1956" spans="40:47">
      <c r="AN1956" s="15">
        <v>55</v>
      </c>
      <c r="AO1956" s="15">
        <v>1</v>
      </c>
      <c r="AP1956" s="15">
        <v>7</v>
      </c>
      <c r="AQ1956" s="17">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15">
        <f ca="1">COUNTIF(INDIRECT("H"&amp;(ROW()+12*(($AN1956-1)*3+$AO1956)-ROW())/12+5):INDIRECT("S"&amp;(ROW()+12*(($AN1956-1)*3+$AO1956)-ROW())/12+5),AQ1956)</f>
        <v>0</v>
      </c>
      <c r="AS1956" s="17">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15">
        <f ca="1">COUNTIF(INDIRECT("U"&amp;(ROW()+12*(($AN1956-1)*3+$AO1956)-ROW())/12+5):INDIRECT("AF"&amp;(ROW()+12*(($AN1956-1)*3+$AO1956)-ROW())/12+5),AS1956)</f>
        <v>0</v>
      </c>
      <c r="AU1956" s="15">
        <f ca="1">IF(AND(AQ1956+AS1956&gt;0,AR1956+AT1956&gt;0),COUNTIF(AU$6:AU1955,"&gt;0")+1,0)</f>
        <v>0</v>
      </c>
    </row>
    <row r="1957" spans="40:47">
      <c r="AN1957" s="15">
        <v>55</v>
      </c>
      <c r="AO1957" s="15">
        <v>1</v>
      </c>
      <c r="AP1957" s="15">
        <v>8</v>
      </c>
      <c r="AQ1957" s="17">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15">
        <f ca="1">COUNTIF(INDIRECT("H"&amp;(ROW()+12*(($AN1957-1)*3+$AO1957)-ROW())/12+5):INDIRECT("S"&amp;(ROW()+12*(($AN1957-1)*3+$AO1957)-ROW())/12+5),AQ1957)</f>
        <v>0</v>
      </c>
      <c r="AS1957" s="17">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15">
        <f ca="1">COUNTIF(INDIRECT("U"&amp;(ROW()+12*(($AN1957-1)*3+$AO1957)-ROW())/12+5):INDIRECT("AF"&amp;(ROW()+12*(($AN1957-1)*3+$AO1957)-ROW())/12+5),AS1957)</f>
        <v>0</v>
      </c>
      <c r="AU1957" s="15">
        <f ca="1">IF(AND(AQ1957+AS1957&gt;0,AR1957+AT1957&gt;0),COUNTIF(AU$6:AU1956,"&gt;0")+1,0)</f>
        <v>0</v>
      </c>
    </row>
    <row r="1958" spans="40:47">
      <c r="AN1958" s="15">
        <v>55</v>
      </c>
      <c r="AO1958" s="15">
        <v>1</v>
      </c>
      <c r="AP1958" s="15">
        <v>9</v>
      </c>
      <c r="AQ1958" s="17">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15">
        <f ca="1">COUNTIF(INDIRECT("H"&amp;(ROW()+12*(($AN1958-1)*3+$AO1958)-ROW())/12+5):INDIRECT("S"&amp;(ROW()+12*(($AN1958-1)*3+$AO1958)-ROW())/12+5),AQ1958)</f>
        <v>0</v>
      </c>
      <c r="AS1958" s="17">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15">
        <f ca="1">COUNTIF(INDIRECT("U"&amp;(ROW()+12*(($AN1958-1)*3+$AO1958)-ROW())/12+5):INDIRECT("AF"&amp;(ROW()+12*(($AN1958-1)*3+$AO1958)-ROW())/12+5),AS1958)</f>
        <v>0</v>
      </c>
      <c r="AU1958" s="15">
        <f ca="1">IF(AND(AQ1958+AS1958&gt;0,AR1958+AT1958&gt;0),COUNTIF(AU$6:AU1957,"&gt;0")+1,0)</f>
        <v>0</v>
      </c>
    </row>
    <row r="1959" spans="40:47">
      <c r="AN1959" s="15">
        <v>55</v>
      </c>
      <c r="AO1959" s="15">
        <v>1</v>
      </c>
      <c r="AP1959" s="15">
        <v>10</v>
      </c>
      <c r="AQ1959" s="17">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15">
        <f ca="1">COUNTIF(INDIRECT("H"&amp;(ROW()+12*(($AN1959-1)*3+$AO1959)-ROW())/12+5):INDIRECT("S"&amp;(ROW()+12*(($AN1959-1)*3+$AO1959)-ROW())/12+5),AQ1959)</f>
        <v>0</v>
      </c>
      <c r="AS1959" s="17">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15">
        <f ca="1">COUNTIF(INDIRECT("U"&amp;(ROW()+12*(($AN1959-1)*3+$AO1959)-ROW())/12+5):INDIRECT("AF"&amp;(ROW()+12*(($AN1959-1)*3+$AO1959)-ROW())/12+5),AS1959)</f>
        <v>0</v>
      </c>
      <c r="AU1959" s="15">
        <f ca="1">IF(AND(AQ1959+AS1959&gt;0,AR1959+AT1959&gt;0),COUNTIF(AU$6:AU1958,"&gt;0")+1,0)</f>
        <v>0</v>
      </c>
    </row>
    <row r="1960" spans="40:47">
      <c r="AN1960" s="15">
        <v>55</v>
      </c>
      <c r="AO1960" s="15">
        <v>1</v>
      </c>
      <c r="AP1960" s="15">
        <v>11</v>
      </c>
      <c r="AQ1960" s="17">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15">
        <f ca="1">COUNTIF(INDIRECT("H"&amp;(ROW()+12*(($AN1960-1)*3+$AO1960)-ROW())/12+5):INDIRECT("S"&amp;(ROW()+12*(($AN1960-1)*3+$AO1960)-ROW())/12+5),AQ1960)</f>
        <v>0</v>
      </c>
      <c r="AS1960" s="17">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15">
        <f ca="1">COUNTIF(INDIRECT("U"&amp;(ROW()+12*(($AN1960-1)*3+$AO1960)-ROW())/12+5):INDIRECT("AF"&amp;(ROW()+12*(($AN1960-1)*3+$AO1960)-ROW())/12+5),AS1960)</f>
        <v>0</v>
      </c>
      <c r="AU1960" s="15">
        <f ca="1">IF(AND(AQ1960+AS1960&gt;0,AR1960+AT1960&gt;0),COUNTIF(AU$6:AU1959,"&gt;0")+1,0)</f>
        <v>0</v>
      </c>
    </row>
    <row r="1961" spans="40:47">
      <c r="AN1961" s="15">
        <v>55</v>
      </c>
      <c r="AO1961" s="15">
        <v>1</v>
      </c>
      <c r="AP1961" s="15">
        <v>12</v>
      </c>
      <c r="AQ1961" s="17">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15">
        <f ca="1">COUNTIF(INDIRECT("H"&amp;(ROW()+12*(($AN1961-1)*3+$AO1961)-ROW())/12+5):INDIRECT("S"&amp;(ROW()+12*(($AN1961-1)*3+$AO1961)-ROW())/12+5),AQ1961)</f>
        <v>0</v>
      </c>
      <c r="AS1961" s="17">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15">
        <f ca="1">COUNTIF(INDIRECT("U"&amp;(ROW()+12*(($AN1961-1)*3+$AO1961)-ROW())/12+5):INDIRECT("AF"&amp;(ROW()+12*(($AN1961-1)*3+$AO1961)-ROW())/12+5),AS1961)</f>
        <v>0</v>
      </c>
      <c r="AU1961" s="15">
        <f ca="1">IF(AND(AQ1961+AS1961&gt;0,AR1961+AT1961&gt;0),COUNTIF(AU$6:AU1960,"&gt;0")+1,0)</f>
        <v>0</v>
      </c>
    </row>
    <row r="1962" spans="40:47">
      <c r="AN1962" s="15">
        <v>55</v>
      </c>
      <c r="AO1962" s="15">
        <v>2</v>
      </c>
      <c r="AP1962" s="15">
        <v>1</v>
      </c>
      <c r="AQ1962" s="17">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15">
        <f ca="1">COUNTIF(INDIRECT("H"&amp;(ROW()+12*(($AN1962-1)*3+$AO1962)-ROW())/12+5):INDIRECT("S"&amp;(ROW()+12*(($AN1962-1)*3+$AO1962)-ROW())/12+5),AQ1962)</f>
        <v>0</v>
      </c>
      <c r="AS1962" s="17">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15">
        <f ca="1">COUNTIF(INDIRECT("U"&amp;(ROW()+12*(($AN1962-1)*3+$AO1962)-ROW())/12+5):INDIRECT("AF"&amp;(ROW()+12*(($AN1962-1)*3+$AO1962)-ROW())/12+5),AS1962)</f>
        <v>0</v>
      </c>
      <c r="AU1962" s="15">
        <f ca="1">IF(AND(AQ1962+AS1962&gt;0,AR1962+AT1962&gt;0),COUNTIF(AU$6:AU1961,"&gt;0")+1,0)</f>
        <v>0</v>
      </c>
    </row>
    <row r="1963" spans="40:47">
      <c r="AN1963" s="15">
        <v>55</v>
      </c>
      <c r="AO1963" s="15">
        <v>2</v>
      </c>
      <c r="AP1963" s="15">
        <v>2</v>
      </c>
      <c r="AQ1963" s="17">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15">
        <f ca="1">COUNTIF(INDIRECT("H"&amp;(ROW()+12*(($AN1963-1)*3+$AO1963)-ROW())/12+5):INDIRECT("S"&amp;(ROW()+12*(($AN1963-1)*3+$AO1963)-ROW())/12+5),AQ1963)</f>
        <v>0</v>
      </c>
      <c r="AS1963" s="17">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15">
        <f ca="1">COUNTIF(INDIRECT("U"&amp;(ROW()+12*(($AN1963-1)*3+$AO1963)-ROW())/12+5):INDIRECT("AF"&amp;(ROW()+12*(($AN1963-1)*3+$AO1963)-ROW())/12+5),AS1963)</f>
        <v>0</v>
      </c>
      <c r="AU1963" s="15">
        <f ca="1">IF(AND(AQ1963+AS1963&gt;0,AR1963+AT1963&gt;0),COUNTIF(AU$6:AU1962,"&gt;0")+1,0)</f>
        <v>0</v>
      </c>
    </row>
    <row r="1964" spans="40:47">
      <c r="AN1964" s="15">
        <v>55</v>
      </c>
      <c r="AO1964" s="15">
        <v>2</v>
      </c>
      <c r="AP1964" s="15">
        <v>3</v>
      </c>
      <c r="AQ1964" s="17">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15">
        <f ca="1">COUNTIF(INDIRECT("H"&amp;(ROW()+12*(($AN1964-1)*3+$AO1964)-ROW())/12+5):INDIRECT("S"&amp;(ROW()+12*(($AN1964-1)*3+$AO1964)-ROW())/12+5),AQ1964)</f>
        <v>0</v>
      </c>
      <c r="AS1964" s="17">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15">
        <f ca="1">COUNTIF(INDIRECT("U"&amp;(ROW()+12*(($AN1964-1)*3+$AO1964)-ROW())/12+5):INDIRECT("AF"&amp;(ROW()+12*(($AN1964-1)*3+$AO1964)-ROW())/12+5),AS1964)</f>
        <v>0</v>
      </c>
      <c r="AU1964" s="15">
        <f ca="1">IF(AND(AQ1964+AS1964&gt;0,AR1964+AT1964&gt;0),COUNTIF(AU$6:AU1963,"&gt;0")+1,0)</f>
        <v>0</v>
      </c>
    </row>
    <row r="1965" spans="40:47">
      <c r="AN1965" s="15">
        <v>55</v>
      </c>
      <c r="AO1965" s="15">
        <v>2</v>
      </c>
      <c r="AP1965" s="15">
        <v>4</v>
      </c>
      <c r="AQ1965" s="17">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15">
        <f ca="1">COUNTIF(INDIRECT("H"&amp;(ROW()+12*(($AN1965-1)*3+$AO1965)-ROW())/12+5):INDIRECT("S"&amp;(ROW()+12*(($AN1965-1)*3+$AO1965)-ROW())/12+5),AQ1965)</f>
        <v>0</v>
      </c>
      <c r="AS1965" s="17">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15">
        <f ca="1">COUNTIF(INDIRECT("U"&amp;(ROW()+12*(($AN1965-1)*3+$AO1965)-ROW())/12+5):INDIRECT("AF"&amp;(ROW()+12*(($AN1965-1)*3+$AO1965)-ROW())/12+5),AS1965)</f>
        <v>0</v>
      </c>
      <c r="AU1965" s="15">
        <f ca="1">IF(AND(AQ1965+AS1965&gt;0,AR1965+AT1965&gt;0),COUNTIF(AU$6:AU1964,"&gt;0")+1,0)</f>
        <v>0</v>
      </c>
    </row>
    <row r="1966" spans="40:47">
      <c r="AN1966" s="15">
        <v>55</v>
      </c>
      <c r="AO1966" s="15">
        <v>2</v>
      </c>
      <c r="AP1966" s="15">
        <v>5</v>
      </c>
      <c r="AQ1966" s="17">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15">
        <f ca="1">COUNTIF(INDIRECT("H"&amp;(ROW()+12*(($AN1966-1)*3+$AO1966)-ROW())/12+5):INDIRECT("S"&amp;(ROW()+12*(($AN1966-1)*3+$AO1966)-ROW())/12+5),AQ1966)</f>
        <v>0</v>
      </c>
      <c r="AS1966" s="17">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15">
        <f ca="1">COUNTIF(INDIRECT("U"&amp;(ROW()+12*(($AN1966-1)*3+$AO1966)-ROW())/12+5):INDIRECT("AF"&amp;(ROW()+12*(($AN1966-1)*3+$AO1966)-ROW())/12+5),AS1966)</f>
        <v>0</v>
      </c>
      <c r="AU1966" s="15">
        <f ca="1">IF(AND(AQ1966+AS1966&gt;0,AR1966+AT1966&gt;0),COUNTIF(AU$6:AU1965,"&gt;0")+1,0)</f>
        <v>0</v>
      </c>
    </row>
    <row r="1967" spans="40:47">
      <c r="AN1967" s="15">
        <v>55</v>
      </c>
      <c r="AO1967" s="15">
        <v>2</v>
      </c>
      <c r="AP1967" s="15">
        <v>6</v>
      </c>
      <c r="AQ1967" s="17">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15">
        <f ca="1">COUNTIF(INDIRECT("H"&amp;(ROW()+12*(($AN1967-1)*3+$AO1967)-ROW())/12+5):INDIRECT("S"&amp;(ROW()+12*(($AN1967-1)*3+$AO1967)-ROW())/12+5),AQ1967)</f>
        <v>0</v>
      </c>
      <c r="AS1967" s="17">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15">
        <f ca="1">COUNTIF(INDIRECT("U"&amp;(ROW()+12*(($AN1967-1)*3+$AO1967)-ROW())/12+5):INDIRECT("AF"&amp;(ROW()+12*(($AN1967-1)*3+$AO1967)-ROW())/12+5),AS1967)</f>
        <v>0</v>
      </c>
      <c r="AU1967" s="15">
        <f ca="1">IF(AND(AQ1967+AS1967&gt;0,AR1967+AT1967&gt;0),COUNTIF(AU$6:AU1966,"&gt;0")+1,0)</f>
        <v>0</v>
      </c>
    </row>
    <row r="1968" spans="40:47">
      <c r="AN1968" s="15">
        <v>55</v>
      </c>
      <c r="AO1968" s="15">
        <v>2</v>
      </c>
      <c r="AP1968" s="15">
        <v>7</v>
      </c>
      <c r="AQ1968" s="17">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15">
        <f ca="1">COUNTIF(INDIRECT("H"&amp;(ROW()+12*(($AN1968-1)*3+$AO1968)-ROW())/12+5):INDIRECT("S"&amp;(ROW()+12*(($AN1968-1)*3+$AO1968)-ROW())/12+5),AQ1968)</f>
        <v>0</v>
      </c>
      <c r="AS1968" s="17">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15">
        <f ca="1">COUNTIF(INDIRECT("U"&amp;(ROW()+12*(($AN1968-1)*3+$AO1968)-ROW())/12+5):INDIRECT("AF"&amp;(ROW()+12*(($AN1968-1)*3+$AO1968)-ROW())/12+5),AS1968)</f>
        <v>0</v>
      </c>
      <c r="AU1968" s="15">
        <f ca="1">IF(AND(AQ1968+AS1968&gt;0,AR1968+AT1968&gt;0),COUNTIF(AU$6:AU1967,"&gt;0")+1,0)</f>
        <v>0</v>
      </c>
    </row>
    <row r="1969" spans="40:47">
      <c r="AN1969" s="15">
        <v>55</v>
      </c>
      <c r="AO1969" s="15">
        <v>2</v>
      </c>
      <c r="AP1969" s="15">
        <v>8</v>
      </c>
      <c r="AQ1969" s="17">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15">
        <f ca="1">COUNTIF(INDIRECT("H"&amp;(ROW()+12*(($AN1969-1)*3+$AO1969)-ROW())/12+5):INDIRECT("S"&amp;(ROW()+12*(($AN1969-1)*3+$AO1969)-ROW())/12+5),AQ1969)</f>
        <v>0</v>
      </c>
      <c r="AS1969" s="17">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15">
        <f ca="1">COUNTIF(INDIRECT("U"&amp;(ROW()+12*(($AN1969-1)*3+$AO1969)-ROW())/12+5):INDIRECT("AF"&amp;(ROW()+12*(($AN1969-1)*3+$AO1969)-ROW())/12+5),AS1969)</f>
        <v>0</v>
      </c>
      <c r="AU1969" s="15">
        <f ca="1">IF(AND(AQ1969+AS1969&gt;0,AR1969+AT1969&gt;0),COUNTIF(AU$6:AU1968,"&gt;0")+1,0)</f>
        <v>0</v>
      </c>
    </row>
    <row r="1970" spans="40:47">
      <c r="AN1970" s="15">
        <v>55</v>
      </c>
      <c r="AO1970" s="15">
        <v>2</v>
      </c>
      <c r="AP1970" s="15">
        <v>9</v>
      </c>
      <c r="AQ1970" s="17">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15">
        <f ca="1">COUNTIF(INDIRECT("H"&amp;(ROW()+12*(($AN1970-1)*3+$AO1970)-ROW())/12+5):INDIRECT("S"&amp;(ROW()+12*(($AN1970-1)*3+$AO1970)-ROW())/12+5),AQ1970)</f>
        <v>0</v>
      </c>
      <c r="AS1970" s="17">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15">
        <f ca="1">COUNTIF(INDIRECT("U"&amp;(ROW()+12*(($AN1970-1)*3+$AO1970)-ROW())/12+5):INDIRECT("AF"&amp;(ROW()+12*(($AN1970-1)*3+$AO1970)-ROW())/12+5),AS1970)</f>
        <v>0</v>
      </c>
      <c r="AU1970" s="15">
        <f ca="1">IF(AND(AQ1970+AS1970&gt;0,AR1970+AT1970&gt;0),COUNTIF(AU$6:AU1969,"&gt;0")+1,0)</f>
        <v>0</v>
      </c>
    </row>
    <row r="1971" spans="40:47">
      <c r="AN1971" s="15">
        <v>55</v>
      </c>
      <c r="AO1971" s="15">
        <v>2</v>
      </c>
      <c r="AP1971" s="15">
        <v>10</v>
      </c>
      <c r="AQ1971" s="17">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15">
        <f ca="1">COUNTIF(INDIRECT("H"&amp;(ROW()+12*(($AN1971-1)*3+$AO1971)-ROW())/12+5):INDIRECT("S"&amp;(ROW()+12*(($AN1971-1)*3+$AO1971)-ROW())/12+5),AQ1971)</f>
        <v>0</v>
      </c>
      <c r="AS1971" s="17">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15">
        <f ca="1">COUNTIF(INDIRECT("U"&amp;(ROW()+12*(($AN1971-1)*3+$AO1971)-ROW())/12+5):INDIRECT("AF"&amp;(ROW()+12*(($AN1971-1)*3+$AO1971)-ROW())/12+5),AS1971)</f>
        <v>0</v>
      </c>
      <c r="AU1971" s="15">
        <f ca="1">IF(AND(AQ1971+AS1971&gt;0,AR1971+AT1971&gt;0),COUNTIF(AU$6:AU1970,"&gt;0")+1,0)</f>
        <v>0</v>
      </c>
    </row>
    <row r="1972" spans="40:47">
      <c r="AN1972" s="15">
        <v>55</v>
      </c>
      <c r="AO1972" s="15">
        <v>2</v>
      </c>
      <c r="AP1972" s="15">
        <v>11</v>
      </c>
      <c r="AQ1972" s="17">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15">
        <f ca="1">COUNTIF(INDIRECT("H"&amp;(ROW()+12*(($AN1972-1)*3+$AO1972)-ROW())/12+5):INDIRECT("S"&amp;(ROW()+12*(($AN1972-1)*3+$AO1972)-ROW())/12+5),AQ1972)</f>
        <v>0</v>
      </c>
      <c r="AS1972" s="17">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15">
        <f ca="1">COUNTIF(INDIRECT("U"&amp;(ROW()+12*(($AN1972-1)*3+$AO1972)-ROW())/12+5):INDIRECT("AF"&amp;(ROW()+12*(($AN1972-1)*3+$AO1972)-ROW())/12+5),AS1972)</f>
        <v>0</v>
      </c>
      <c r="AU1972" s="15">
        <f ca="1">IF(AND(AQ1972+AS1972&gt;0,AR1972+AT1972&gt;0),COUNTIF(AU$6:AU1971,"&gt;0")+1,0)</f>
        <v>0</v>
      </c>
    </row>
    <row r="1973" spans="40:47">
      <c r="AN1973" s="15">
        <v>55</v>
      </c>
      <c r="AO1973" s="15">
        <v>2</v>
      </c>
      <c r="AP1973" s="15">
        <v>12</v>
      </c>
      <c r="AQ1973" s="17">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15">
        <f ca="1">COUNTIF(INDIRECT("H"&amp;(ROW()+12*(($AN1973-1)*3+$AO1973)-ROW())/12+5):INDIRECT("S"&amp;(ROW()+12*(($AN1973-1)*3+$AO1973)-ROW())/12+5),AQ1973)</f>
        <v>0</v>
      </c>
      <c r="AS1973" s="17">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15">
        <f ca="1">COUNTIF(INDIRECT("U"&amp;(ROW()+12*(($AN1973-1)*3+$AO1973)-ROW())/12+5):INDIRECT("AF"&amp;(ROW()+12*(($AN1973-1)*3+$AO1973)-ROW())/12+5),AS1973)</f>
        <v>0</v>
      </c>
      <c r="AU1973" s="15">
        <f ca="1">IF(AND(AQ1973+AS1973&gt;0,AR1973+AT1973&gt;0),COUNTIF(AU$6:AU1972,"&gt;0")+1,0)</f>
        <v>0</v>
      </c>
    </row>
    <row r="1974" spans="40:47">
      <c r="AN1974" s="15">
        <v>55</v>
      </c>
      <c r="AO1974" s="15">
        <v>3</v>
      </c>
      <c r="AP1974" s="15">
        <v>1</v>
      </c>
      <c r="AQ1974" s="17">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15">
        <f ca="1">COUNTIF(INDIRECT("H"&amp;(ROW()+12*(($AN1974-1)*3+$AO1974)-ROW())/12+5):INDIRECT("S"&amp;(ROW()+12*(($AN1974-1)*3+$AO1974)-ROW())/12+5),AQ1974)</f>
        <v>0</v>
      </c>
      <c r="AS1974" s="17">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15">
        <f ca="1">COUNTIF(INDIRECT("U"&amp;(ROW()+12*(($AN1974-1)*3+$AO1974)-ROW())/12+5):INDIRECT("AF"&amp;(ROW()+12*(($AN1974-1)*3+$AO1974)-ROW())/12+5),AS1974)</f>
        <v>0</v>
      </c>
      <c r="AU1974" s="15">
        <f ca="1">IF(AND(AQ1974+AS1974&gt;0,AR1974+AT1974&gt;0),COUNTIF(AU$6:AU1973,"&gt;0")+1,0)</f>
        <v>0</v>
      </c>
    </row>
    <row r="1975" spans="40:47">
      <c r="AN1975" s="15">
        <v>55</v>
      </c>
      <c r="AO1975" s="15">
        <v>3</v>
      </c>
      <c r="AP1975" s="15">
        <v>2</v>
      </c>
      <c r="AQ1975" s="17">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15">
        <f ca="1">COUNTIF(INDIRECT("H"&amp;(ROW()+12*(($AN1975-1)*3+$AO1975)-ROW())/12+5):INDIRECT("S"&amp;(ROW()+12*(($AN1975-1)*3+$AO1975)-ROW())/12+5),AQ1975)</f>
        <v>0</v>
      </c>
      <c r="AS1975" s="17">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15">
        <f ca="1">COUNTIF(INDIRECT("U"&amp;(ROW()+12*(($AN1975-1)*3+$AO1975)-ROW())/12+5):INDIRECT("AF"&amp;(ROW()+12*(($AN1975-1)*3+$AO1975)-ROW())/12+5),AS1975)</f>
        <v>0</v>
      </c>
      <c r="AU1975" s="15">
        <f ca="1">IF(AND(AQ1975+AS1975&gt;0,AR1975+AT1975&gt;0),COUNTIF(AU$6:AU1974,"&gt;0")+1,0)</f>
        <v>0</v>
      </c>
    </row>
    <row r="1976" spans="40:47">
      <c r="AN1976" s="15">
        <v>55</v>
      </c>
      <c r="AO1976" s="15">
        <v>3</v>
      </c>
      <c r="AP1976" s="15">
        <v>3</v>
      </c>
      <c r="AQ1976" s="17">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15">
        <f ca="1">COUNTIF(INDIRECT("H"&amp;(ROW()+12*(($AN1976-1)*3+$AO1976)-ROW())/12+5):INDIRECT("S"&amp;(ROW()+12*(($AN1976-1)*3+$AO1976)-ROW())/12+5),AQ1976)</f>
        <v>0</v>
      </c>
      <c r="AS1976" s="17">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15">
        <f ca="1">COUNTIF(INDIRECT("U"&amp;(ROW()+12*(($AN1976-1)*3+$AO1976)-ROW())/12+5):INDIRECT("AF"&amp;(ROW()+12*(($AN1976-1)*3+$AO1976)-ROW())/12+5),AS1976)</f>
        <v>0</v>
      </c>
      <c r="AU1976" s="15">
        <f ca="1">IF(AND(AQ1976+AS1976&gt;0,AR1976+AT1976&gt;0),COUNTIF(AU$6:AU1975,"&gt;0")+1,0)</f>
        <v>0</v>
      </c>
    </row>
    <row r="1977" spans="40:47">
      <c r="AN1977" s="15">
        <v>55</v>
      </c>
      <c r="AO1977" s="15">
        <v>3</v>
      </c>
      <c r="AP1977" s="15">
        <v>4</v>
      </c>
      <c r="AQ1977" s="17">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15">
        <f ca="1">COUNTIF(INDIRECT("H"&amp;(ROW()+12*(($AN1977-1)*3+$AO1977)-ROW())/12+5):INDIRECT("S"&amp;(ROW()+12*(($AN1977-1)*3+$AO1977)-ROW())/12+5),AQ1977)</f>
        <v>0</v>
      </c>
      <c r="AS1977" s="17">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15">
        <f ca="1">COUNTIF(INDIRECT("U"&amp;(ROW()+12*(($AN1977-1)*3+$AO1977)-ROW())/12+5):INDIRECT("AF"&amp;(ROW()+12*(($AN1977-1)*3+$AO1977)-ROW())/12+5),AS1977)</f>
        <v>0</v>
      </c>
      <c r="AU1977" s="15">
        <f ca="1">IF(AND(AQ1977+AS1977&gt;0,AR1977+AT1977&gt;0),COUNTIF(AU$6:AU1976,"&gt;0")+1,0)</f>
        <v>0</v>
      </c>
    </row>
    <row r="1978" spans="40:47">
      <c r="AN1978" s="15">
        <v>55</v>
      </c>
      <c r="AO1978" s="15">
        <v>3</v>
      </c>
      <c r="AP1978" s="15">
        <v>5</v>
      </c>
      <c r="AQ1978" s="17">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15">
        <f ca="1">COUNTIF(INDIRECT("H"&amp;(ROW()+12*(($AN1978-1)*3+$AO1978)-ROW())/12+5):INDIRECT("S"&amp;(ROW()+12*(($AN1978-1)*3+$AO1978)-ROW())/12+5),AQ1978)</f>
        <v>0</v>
      </c>
      <c r="AS1978" s="17">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15">
        <f ca="1">COUNTIF(INDIRECT("U"&amp;(ROW()+12*(($AN1978-1)*3+$AO1978)-ROW())/12+5):INDIRECT("AF"&amp;(ROW()+12*(($AN1978-1)*3+$AO1978)-ROW())/12+5),AS1978)</f>
        <v>0</v>
      </c>
      <c r="AU1978" s="15">
        <f ca="1">IF(AND(AQ1978+AS1978&gt;0,AR1978+AT1978&gt;0),COUNTIF(AU$6:AU1977,"&gt;0")+1,0)</f>
        <v>0</v>
      </c>
    </row>
    <row r="1979" spans="40:47">
      <c r="AN1979" s="15">
        <v>55</v>
      </c>
      <c r="AO1979" s="15">
        <v>3</v>
      </c>
      <c r="AP1979" s="15">
        <v>6</v>
      </c>
      <c r="AQ1979" s="17">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15">
        <f ca="1">COUNTIF(INDIRECT("H"&amp;(ROW()+12*(($AN1979-1)*3+$AO1979)-ROW())/12+5):INDIRECT("S"&amp;(ROW()+12*(($AN1979-1)*3+$AO1979)-ROW())/12+5),AQ1979)</f>
        <v>0</v>
      </c>
      <c r="AS1979" s="17">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15">
        <f ca="1">COUNTIF(INDIRECT("U"&amp;(ROW()+12*(($AN1979-1)*3+$AO1979)-ROW())/12+5):INDIRECT("AF"&amp;(ROW()+12*(($AN1979-1)*3+$AO1979)-ROW())/12+5),AS1979)</f>
        <v>0</v>
      </c>
      <c r="AU1979" s="15">
        <f ca="1">IF(AND(AQ1979+AS1979&gt;0,AR1979+AT1979&gt;0),COUNTIF(AU$6:AU1978,"&gt;0")+1,0)</f>
        <v>0</v>
      </c>
    </row>
    <row r="1980" spans="40:47">
      <c r="AN1980" s="15">
        <v>55</v>
      </c>
      <c r="AO1980" s="15">
        <v>3</v>
      </c>
      <c r="AP1980" s="15">
        <v>7</v>
      </c>
      <c r="AQ1980" s="17">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15">
        <f ca="1">COUNTIF(INDIRECT("H"&amp;(ROW()+12*(($AN1980-1)*3+$AO1980)-ROW())/12+5):INDIRECT("S"&amp;(ROW()+12*(($AN1980-1)*3+$AO1980)-ROW())/12+5),AQ1980)</f>
        <v>0</v>
      </c>
      <c r="AS1980" s="17">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15">
        <f ca="1">COUNTIF(INDIRECT("U"&amp;(ROW()+12*(($AN1980-1)*3+$AO1980)-ROW())/12+5):INDIRECT("AF"&amp;(ROW()+12*(($AN1980-1)*3+$AO1980)-ROW())/12+5),AS1980)</f>
        <v>0</v>
      </c>
      <c r="AU1980" s="15">
        <f ca="1">IF(AND(AQ1980+AS1980&gt;0,AR1980+AT1980&gt;0),COUNTIF(AU$6:AU1979,"&gt;0")+1,0)</f>
        <v>0</v>
      </c>
    </row>
    <row r="1981" spans="40:47">
      <c r="AN1981" s="15">
        <v>55</v>
      </c>
      <c r="AO1981" s="15">
        <v>3</v>
      </c>
      <c r="AP1981" s="15">
        <v>8</v>
      </c>
      <c r="AQ1981" s="17">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15">
        <f ca="1">COUNTIF(INDIRECT("H"&amp;(ROW()+12*(($AN1981-1)*3+$AO1981)-ROW())/12+5):INDIRECT("S"&amp;(ROW()+12*(($AN1981-1)*3+$AO1981)-ROW())/12+5),AQ1981)</f>
        <v>0</v>
      </c>
      <c r="AS1981" s="17">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15">
        <f ca="1">COUNTIF(INDIRECT("U"&amp;(ROW()+12*(($AN1981-1)*3+$AO1981)-ROW())/12+5):INDIRECT("AF"&amp;(ROW()+12*(($AN1981-1)*3+$AO1981)-ROW())/12+5),AS1981)</f>
        <v>0</v>
      </c>
      <c r="AU1981" s="15">
        <f ca="1">IF(AND(AQ1981+AS1981&gt;0,AR1981+AT1981&gt;0),COUNTIF(AU$6:AU1980,"&gt;0")+1,0)</f>
        <v>0</v>
      </c>
    </row>
    <row r="1982" spans="40:47">
      <c r="AN1982" s="15">
        <v>55</v>
      </c>
      <c r="AO1982" s="15">
        <v>3</v>
      </c>
      <c r="AP1982" s="15">
        <v>9</v>
      </c>
      <c r="AQ1982" s="17">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15">
        <f ca="1">COUNTIF(INDIRECT("H"&amp;(ROW()+12*(($AN1982-1)*3+$AO1982)-ROW())/12+5):INDIRECT("S"&amp;(ROW()+12*(($AN1982-1)*3+$AO1982)-ROW())/12+5),AQ1982)</f>
        <v>0</v>
      </c>
      <c r="AS1982" s="17">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15">
        <f ca="1">COUNTIF(INDIRECT("U"&amp;(ROW()+12*(($AN1982-1)*3+$AO1982)-ROW())/12+5):INDIRECT("AF"&amp;(ROW()+12*(($AN1982-1)*3+$AO1982)-ROW())/12+5),AS1982)</f>
        <v>0</v>
      </c>
      <c r="AU1982" s="15">
        <f ca="1">IF(AND(AQ1982+AS1982&gt;0,AR1982+AT1982&gt;0),COUNTIF(AU$6:AU1981,"&gt;0")+1,0)</f>
        <v>0</v>
      </c>
    </row>
    <row r="1983" spans="40:47">
      <c r="AN1983" s="15">
        <v>55</v>
      </c>
      <c r="AO1983" s="15">
        <v>3</v>
      </c>
      <c r="AP1983" s="15">
        <v>10</v>
      </c>
      <c r="AQ1983" s="17">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15">
        <f ca="1">COUNTIF(INDIRECT("H"&amp;(ROW()+12*(($AN1983-1)*3+$AO1983)-ROW())/12+5):INDIRECT("S"&amp;(ROW()+12*(($AN1983-1)*3+$AO1983)-ROW())/12+5),AQ1983)</f>
        <v>0</v>
      </c>
      <c r="AS1983" s="17">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15">
        <f ca="1">COUNTIF(INDIRECT("U"&amp;(ROW()+12*(($AN1983-1)*3+$AO1983)-ROW())/12+5):INDIRECT("AF"&amp;(ROW()+12*(($AN1983-1)*3+$AO1983)-ROW())/12+5),AS1983)</f>
        <v>0</v>
      </c>
      <c r="AU1983" s="15">
        <f ca="1">IF(AND(AQ1983+AS1983&gt;0,AR1983+AT1983&gt;0),COUNTIF(AU$6:AU1982,"&gt;0")+1,0)</f>
        <v>0</v>
      </c>
    </row>
    <row r="1984" spans="40:47">
      <c r="AN1984" s="15">
        <v>55</v>
      </c>
      <c r="AO1984" s="15">
        <v>3</v>
      </c>
      <c r="AP1984" s="15">
        <v>11</v>
      </c>
      <c r="AQ1984" s="17">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15">
        <f ca="1">COUNTIF(INDIRECT("H"&amp;(ROW()+12*(($AN1984-1)*3+$AO1984)-ROW())/12+5):INDIRECT("S"&amp;(ROW()+12*(($AN1984-1)*3+$AO1984)-ROW())/12+5),AQ1984)</f>
        <v>0</v>
      </c>
      <c r="AS1984" s="17">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15">
        <f ca="1">COUNTIF(INDIRECT("U"&amp;(ROW()+12*(($AN1984-1)*3+$AO1984)-ROW())/12+5):INDIRECT("AF"&amp;(ROW()+12*(($AN1984-1)*3+$AO1984)-ROW())/12+5),AS1984)</f>
        <v>0</v>
      </c>
      <c r="AU1984" s="15">
        <f ca="1">IF(AND(AQ1984+AS1984&gt;0,AR1984+AT1984&gt;0),COUNTIF(AU$6:AU1983,"&gt;0")+1,0)</f>
        <v>0</v>
      </c>
    </row>
    <row r="1985" spans="40:47">
      <c r="AN1985" s="306">
        <v>55</v>
      </c>
      <c r="AO1985" s="306">
        <v>3</v>
      </c>
      <c r="AP1985" s="306">
        <v>12</v>
      </c>
      <c r="AQ1985" s="313">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306">
        <f ca="1">COUNTIF(INDIRECT("H"&amp;(ROW()+12*(($AN1985-1)*3+$AO1985)-ROW())/12+5):INDIRECT("S"&amp;(ROW()+12*(($AN1985-1)*3+$AO1985)-ROW())/12+5),AQ1985)</f>
        <v>0</v>
      </c>
      <c r="AS1985" s="313">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306">
        <f ca="1">COUNTIF(INDIRECT("U"&amp;(ROW()+12*(($AN1985-1)*3+$AO1985)-ROW())/12+5):INDIRECT("AF"&amp;(ROW()+12*(($AN1985-1)*3+$AO1985)-ROW())/12+5),AS1985)</f>
        <v>0</v>
      </c>
      <c r="AU1985" s="15">
        <f ca="1">IF(AND(AQ1985+AS1985&gt;0,AR1985+AT1985&gt;0),COUNTIF(AU$6:AU1984,"&gt;0")+1,0)</f>
        <v>0</v>
      </c>
    </row>
    <row r="1986" spans="40:47">
      <c r="AN1986" s="15">
        <v>56</v>
      </c>
      <c r="AO1986" s="15">
        <v>1</v>
      </c>
      <c r="AP1986" s="15">
        <v>1</v>
      </c>
      <c r="AQ1986" s="17">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15">
        <f ca="1">COUNTIF(INDIRECT("H"&amp;(ROW()+12*(($AN1986-1)*3+$AO1986)-ROW())/12+5):INDIRECT("S"&amp;(ROW()+12*(($AN1986-1)*3+$AO1986)-ROW())/12+5),AQ1986)</f>
        <v>0</v>
      </c>
      <c r="AS1986" s="17">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15">
        <f ca="1">COUNTIF(INDIRECT("U"&amp;(ROW()+12*(($AN1986-1)*3+$AO1986)-ROW())/12+5):INDIRECT("AF"&amp;(ROW()+12*(($AN1986-1)*3+$AO1986)-ROW())/12+5),AS1986)</f>
        <v>0</v>
      </c>
      <c r="AU1986" s="15">
        <f ca="1">IF(AND(AQ1986+AS1986&gt;0,AR1986+AT1986&gt;0),COUNTIF(AU$6:AU1985,"&gt;0")+1,0)</f>
        <v>0</v>
      </c>
    </row>
    <row r="1987" spans="40:47">
      <c r="AN1987" s="15">
        <v>56</v>
      </c>
      <c r="AO1987" s="15">
        <v>1</v>
      </c>
      <c r="AP1987" s="15">
        <v>2</v>
      </c>
      <c r="AQ1987" s="17">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15">
        <f ca="1">COUNTIF(INDIRECT("H"&amp;(ROW()+12*(($AN1987-1)*3+$AO1987)-ROW())/12+5):INDIRECT("S"&amp;(ROW()+12*(($AN1987-1)*3+$AO1987)-ROW())/12+5),AQ1987)</f>
        <v>0</v>
      </c>
      <c r="AS1987" s="17">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15">
        <f ca="1">COUNTIF(INDIRECT("U"&amp;(ROW()+12*(($AN1987-1)*3+$AO1987)-ROW())/12+5):INDIRECT("AF"&amp;(ROW()+12*(($AN1987-1)*3+$AO1987)-ROW())/12+5),AS1987)</f>
        <v>0</v>
      </c>
      <c r="AU1987" s="15">
        <f ca="1">IF(AND(AQ1987+AS1987&gt;0,AR1987+AT1987&gt;0),COUNTIF(AU$6:AU1986,"&gt;0")+1,0)</f>
        <v>0</v>
      </c>
    </row>
    <row r="1988" spans="40:47">
      <c r="AN1988" s="15">
        <v>56</v>
      </c>
      <c r="AO1988" s="15">
        <v>1</v>
      </c>
      <c r="AP1988" s="15">
        <v>3</v>
      </c>
      <c r="AQ1988" s="17">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15">
        <f ca="1">COUNTIF(INDIRECT("H"&amp;(ROW()+12*(($AN1988-1)*3+$AO1988)-ROW())/12+5):INDIRECT("S"&amp;(ROW()+12*(($AN1988-1)*3+$AO1988)-ROW())/12+5),AQ1988)</f>
        <v>0</v>
      </c>
      <c r="AS1988" s="17">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15">
        <f ca="1">COUNTIF(INDIRECT("U"&amp;(ROW()+12*(($AN1988-1)*3+$AO1988)-ROW())/12+5):INDIRECT("AF"&amp;(ROW()+12*(($AN1988-1)*3+$AO1988)-ROW())/12+5),AS1988)</f>
        <v>0</v>
      </c>
      <c r="AU1988" s="15">
        <f ca="1">IF(AND(AQ1988+AS1988&gt;0,AR1988+AT1988&gt;0),COUNTIF(AU$6:AU1987,"&gt;0")+1,0)</f>
        <v>0</v>
      </c>
    </row>
    <row r="1989" spans="40:47">
      <c r="AN1989" s="15">
        <v>56</v>
      </c>
      <c r="AO1989" s="15">
        <v>1</v>
      </c>
      <c r="AP1989" s="15">
        <v>4</v>
      </c>
      <c r="AQ1989" s="17">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15">
        <f ca="1">COUNTIF(INDIRECT("H"&amp;(ROW()+12*(($AN1989-1)*3+$AO1989)-ROW())/12+5):INDIRECT("S"&amp;(ROW()+12*(($AN1989-1)*3+$AO1989)-ROW())/12+5),AQ1989)</f>
        <v>0</v>
      </c>
      <c r="AS1989" s="17">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15">
        <f ca="1">COUNTIF(INDIRECT("U"&amp;(ROW()+12*(($AN1989-1)*3+$AO1989)-ROW())/12+5):INDIRECT("AF"&amp;(ROW()+12*(($AN1989-1)*3+$AO1989)-ROW())/12+5),AS1989)</f>
        <v>0</v>
      </c>
      <c r="AU1989" s="15">
        <f ca="1">IF(AND(AQ1989+AS1989&gt;0,AR1989+AT1989&gt;0),COUNTIF(AU$6:AU1988,"&gt;0")+1,0)</f>
        <v>0</v>
      </c>
    </row>
    <row r="1990" spans="40:47">
      <c r="AN1990" s="15">
        <v>56</v>
      </c>
      <c r="AO1990" s="15">
        <v>1</v>
      </c>
      <c r="AP1990" s="15">
        <v>5</v>
      </c>
      <c r="AQ1990" s="17">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15">
        <f ca="1">COUNTIF(INDIRECT("H"&amp;(ROW()+12*(($AN1990-1)*3+$AO1990)-ROW())/12+5):INDIRECT("S"&amp;(ROW()+12*(($AN1990-1)*3+$AO1990)-ROW())/12+5),AQ1990)</f>
        <v>0</v>
      </c>
      <c r="AS1990" s="17">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15">
        <f ca="1">COUNTIF(INDIRECT("U"&amp;(ROW()+12*(($AN1990-1)*3+$AO1990)-ROW())/12+5):INDIRECT("AF"&amp;(ROW()+12*(($AN1990-1)*3+$AO1990)-ROW())/12+5),AS1990)</f>
        <v>0</v>
      </c>
      <c r="AU1990" s="15">
        <f ca="1">IF(AND(AQ1990+AS1990&gt;0,AR1990+AT1990&gt;0),COUNTIF(AU$6:AU1989,"&gt;0")+1,0)</f>
        <v>0</v>
      </c>
    </row>
    <row r="1991" spans="40:47">
      <c r="AN1991" s="15">
        <v>56</v>
      </c>
      <c r="AO1991" s="15">
        <v>1</v>
      </c>
      <c r="AP1991" s="15">
        <v>6</v>
      </c>
      <c r="AQ1991" s="17">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15">
        <f ca="1">COUNTIF(INDIRECT("H"&amp;(ROW()+12*(($AN1991-1)*3+$AO1991)-ROW())/12+5):INDIRECT("S"&amp;(ROW()+12*(($AN1991-1)*3+$AO1991)-ROW())/12+5),AQ1991)</f>
        <v>0</v>
      </c>
      <c r="AS1991" s="17">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15">
        <f ca="1">COUNTIF(INDIRECT("U"&amp;(ROW()+12*(($AN1991-1)*3+$AO1991)-ROW())/12+5):INDIRECT("AF"&amp;(ROW()+12*(($AN1991-1)*3+$AO1991)-ROW())/12+5),AS1991)</f>
        <v>0</v>
      </c>
      <c r="AU1991" s="15">
        <f ca="1">IF(AND(AQ1991+AS1991&gt;0,AR1991+AT1991&gt;0),COUNTIF(AU$6:AU1990,"&gt;0")+1,0)</f>
        <v>0</v>
      </c>
    </row>
    <row r="1992" spans="40:47">
      <c r="AN1992" s="15">
        <v>56</v>
      </c>
      <c r="AO1992" s="15">
        <v>1</v>
      </c>
      <c r="AP1992" s="15">
        <v>7</v>
      </c>
      <c r="AQ1992" s="17">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15">
        <f ca="1">COUNTIF(INDIRECT("H"&amp;(ROW()+12*(($AN1992-1)*3+$AO1992)-ROW())/12+5):INDIRECT("S"&amp;(ROW()+12*(($AN1992-1)*3+$AO1992)-ROW())/12+5),AQ1992)</f>
        <v>0</v>
      </c>
      <c r="AS1992" s="17">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15">
        <f ca="1">COUNTIF(INDIRECT("U"&amp;(ROW()+12*(($AN1992-1)*3+$AO1992)-ROW())/12+5):INDIRECT("AF"&amp;(ROW()+12*(($AN1992-1)*3+$AO1992)-ROW())/12+5),AS1992)</f>
        <v>0</v>
      </c>
      <c r="AU1992" s="15">
        <f ca="1">IF(AND(AQ1992+AS1992&gt;0,AR1992+AT1992&gt;0),COUNTIF(AU$6:AU1991,"&gt;0")+1,0)</f>
        <v>0</v>
      </c>
    </row>
    <row r="1993" spans="40:47">
      <c r="AN1993" s="15">
        <v>56</v>
      </c>
      <c r="AO1993" s="15">
        <v>1</v>
      </c>
      <c r="AP1993" s="15">
        <v>8</v>
      </c>
      <c r="AQ1993" s="17">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15">
        <f ca="1">COUNTIF(INDIRECT("H"&amp;(ROW()+12*(($AN1993-1)*3+$AO1993)-ROW())/12+5):INDIRECT("S"&amp;(ROW()+12*(($AN1993-1)*3+$AO1993)-ROW())/12+5),AQ1993)</f>
        <v>0</v>
      </c>
      <c r="AS1993" s="17">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15">
        <f ca="1">COUNTIF(INDIRECT("U"&amp;(ROW()+12*(($AN1993-1)*3+$AO1993)-ROW())/12+5):INDIRECT("AF"&amp;(ROW()+12*(($AN1993-1)*3+$AO1993)-ROW())/12+5),AS1993)</f>
        <v>0</v>
      </c>
      <c r="AU1993" s="15">
        <f ca="1">IF(AND(AQ1993+AS1993&gt;0,AR1993+AT1993&gt;0),COUNTIF(AU$6:AU1992,"&gt;0")+1,0)</f>
        <v>0</v>
      </c>
    </row>
    <row r="1994" spans="40:47">
      <c r="AN1994" s="15">
        <v>56</v>
      </c>
      <c r="AO1994" s="15">
        <v>1</v>
      </c>
      <c r="AP1994" s="15">
        <v>9</v>
      </c>
      <c r="AQ1994" s="17">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15">
        <f ca="1">COUNTIF(INDIRECT("H"&amp;(ROW()+12*(($AN1994-1)*3+$AO1994)-ROW())/12+5):INDIRECT("S"&amp;(ROW()+12*(($AN1994-1)*3+$AO1994)-ROW())/12+5),AQ1994)</f>
        <v>0</v>
      </c>
      <c r="AS1994" s="17">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15">
        <f ca="1">COUNTIF(INDIRECT("U"&amp;(ROW()+12*(($AN1994-1)*3+$AO1994)-ROW())/12+5):INDIRECT("AF"&amp;(ROW()+12*(($AN1994-1)*3+$AO1994)-ROW())/12+5),AS1994)</f>
        <v>0</v>
      </c>
      <c r="AU1994" s="15">
        <f ca="1">IF(AND(AQ1994+AS1994&gt;0,AR1994+AT1994&gt;0),COUNTIF(AU$6:AU1993,"&gt;0")+1,0)</f>
        <v>0</v>
      </c>
    </row>
    <row r="1995" spans="40:47">
      <c r="AN1995" s="15">
        <v>56</v>
      </c>
      <c r="AO1995" s="15">
        <v>1</v>
      </c>
      <c r="AP1995" s="15">
        <v>10</v>
      </c>
      <c r="AQ1995" s="17">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15">
        <f ca="1">COUNTIF(INDIRECT("H"&amp;(ROW()+12*(($AN1995-1)*3+$AO1995)-ROW())/12+5):INDIRECT("S"&amp;(ROW()+12*(($AN1995-1)*3+$AO1995)-ROW())/12+5),AQ1995)</f>
        <v>0</v>
      </c>
      <c r="AS1995" s="17">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15">
        <f ca="1">COUNTIF(INDIRECT("U"&amp;(ROW()+12*(($AN1995-1)*3+$AO1995)-ROW())/12+5):INDIRECT("AF"&amp;(ROW()+12*(($AN1995-1)*3+$AO1995)-ROW())/12+5),AS1995)</f>
        <v>0</v>
      </c>
      <c r="AU1995" s="15">
        <f ca="1">IF(AND(AQ1995+AS1995&gt;0,AR1995+AT1995&gt;0),COUNTIF(AU$6:AU1994,"&gt;0")+1,0)</f>
        <v>0</v>
      </c>
    </row>
    <row r="1996" spans="40:47">
      <c r="AN1996" s="15">
        <v>56</v>
      </c>
      <c r="AO1996" s="15">
        <v>1</v>
      </c>
      <c r="AP1996" s="15">
        <v>11</v>
      </c>
      <c r="AQ1996" s="17">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15">
        <f ca="1">COUNTIF(INDIRECT("H"&amp;(ROW()+12*(($AN1996-1)*3+$AO1996)-ROW())/12+5):INDIRECT("S"&amp;(ROW()+12*(($AN1996-1)*3+$AO1996)-ROW())/12+5),AQ1996)</f>
        <v>0</v>
      </c>
      <c r="AS1996" s="17">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15">
        <f ca="1">COUNTIF(INDIRECT("U"&amp;(ROW()+12*(($AN1996-1)*3+$AO1996)-ROW())/12+5):INDIRECT("AF"&amp;(ROW()+12*(($AN1996-1)*3+$AO1996)-ROW())/12+5),AS1996)</f>
        <v>0</v>
      </c>
      <c r="AU1996" s="15">
        <f ca="1">IF(AND(AQ1996+AS1996&gt;0,AR1996+AT1996&gt;0),COUNTIF(AU$6:AU1995,"&gt;0")+1,0)</f>
        <v>0</v>
      </c>
    </row>
    <row r="1997" spans="40:47">
      <c r="AN1997" s="15">
        <v>56</v>
      </c>
      <c r="AO1997" s="15">
        <v>1</v>
      </c>
      <c r="AP1997" s="15">
        <v>12</v>
      </c>
      <c r="AQ1997" s="17">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15">
        <f ca="1">COUNTIF(INDIRECT("H"&amp;(ROW()+12*(($AN1997-1)*3+$AO1997)-ROW())/12+5):INDIRECT("S"&amp;(ROW()+12*(($AN1997-1)*3+$AO1997)-ROW())/12+5),AQ1997)</f>
        <v>0</v>
      </c>
      <c r="AS1997" s="17">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15">
        <f ca="1">COUNTIF(INDIRECT("U"&amp;(ROW()+12*(($AN1997-1)*3+$AO1997)-ROW())/12+5):INDIRECT("AF"&amp;(ROW()+12*(($AN1997-1)*3+$AO1997)-ROW())/12+5),AS1997)</f>
        <v>0</v>
      </c>
      <c r="AU1997" s="15">
        <f ca="1">IF(AND(AQ1997+AS1997&gt;0,AR1997+AT1997&gt;0),COUNTIF(AU$6:AU1996,"&gt;0")+1,0)</f>
        <v>0</v>
      </c>
    </row>
    <row r="1998" spans="40:47">
      <c r="AN1998" s="15">
        <v>56</v>
      </c>
      <c r="AO1998" s="15">
        <v>2</v>
      </c>
      <c r="AP1998" s="15">
        <v>1</v>
      </c>
      <c r="AQ1998" s="17">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15">
        <f ca="1">COUNTIF(INDIRECT("H"&amp;(ROW()+12*(($AN1998-1)*3+$AO1998)-ROW())/12+5):INDIRECT("S"&amp;(ROW()+12*(($AN1998-1)*3+$AO1998)-ROW())/12+5),AQ1998)</f>
        <v>0</v>
      </c>
      <c r="AS1998" s="17">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15">
        <f ca="1">COUNTIF(INDIRECT("U"&amp;(ROW()+12*(($AN1998-1)*3+$AO1998)-ROW())/12+5):INDIRECT("AF"&amp;(ROW()+12*(($AN1998-1)*3+$AO1998)-ROW())/12+5),AS1998)</f>
        <v>0</v>
      </c>
      <c r="AU1998" s="15">
        <f ca="1">IF(AND(AQ1998+AS1998&gt;0,AR1998+AT1998&gt;0),COUNTIF(AU$6:AU1997,"&gt;0")+1,0)</f>
        <v>0</v>
      </c>
    </row>
    <row r="1999" spans="40:47">
      <c r="AN1999" s="15">
        <v>56</v>
      </c>
      <c r="AO1999" s="15">
        <v>2</v>
      </c>
      <c r="AP1999" s="15">
        <v>2</v>
      </c>
      <c r="AQ1999" s="17">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15">
        <f ca="1">COUNTIF(INDIRECT("H"&amp;(ROW()+12*(($AN1999-1)*3+$AO1999)-ROW())/12+5):INDIRECT("S"&amp;(ROW()+12*(($AN1999-1)*3+$AO1999)-ROW())/12+5),AQ1999)</f>
        <v>0</v>
      </c>
      <c r="AS1999" s="17">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15">
        <f ca="1">COUNTIF(INDIRECT("U"&amp;(ROW()+12*(($AN1999-1)*3+$AO1999)-ROW())/12+5):INDIRECT("AF"&amp;(ROW()+12*(($AN1999-1)*3+$AO1999)-ROW())/12+5),AS1999)</f>
        <v>0</v>
      </c>
      <c r="AU1999" s="15">
        <f ca="1">IF(AND(AQ1999+AS1999&gt;0,AR1999+AT1999&gt;0),COUNTIF(AU$6:AU1998,"&gt;0")+1,0)</f>
        <v>0</v>
      </c>
    </row>
    <row r="2000" spans="40:47">
      <c r="AN2000" s="15">
        <v>56</v>
      </c>
      <c r="AO2000" s="15">
        <v>2</v>
      </c>
      <c r="AP2000" s="15">
        <v>3</v>
      </c>
      <c r="AQ2000" s="17">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15">
        <f ca="1">COUNTIF(INDIRECT("H"&amp;(ROW()+12*(($AN2000-1)*3+$AO2000)-ROW())/12+5):INDIRECT("S"&amp;(ROW()+12*(($AN2000-1)*3+$AO2000)-ROW())/12+5),AQ2000)</f>
        <v>0</v>
      </c>
      <c r="AS2000" s="17">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15">
        <f ca="1">COUNTIF(INDIRECT("U"&amp;(ROW()+12*(($AN2000-1)*3+$AO2000)-ROW())/12+5):INDIRECT("AF"&amp;(ROW()+12*(($AN2000-1)*3+$AO2000)-ROW())/12+5),AS2000)</f>
        <v>0</v>
      </c>
      <c r="AU2000" s="15">
        <f ca="1">IF(AND(AQ2000+AS2000&gt;0,AR2000+AT2000&gt;0),COUNTIF(AU$6:AU1999,"&gt;0")+1,0)</f>
        <v>0</v>
      </c>
    </row>
    <row r="2001" spans="40:47">
      <c r="AN2001" s="15">
        <v>56</v>
      </c>
      <c r="AO2001" s="15">
        <v>2</v>
      </c>
      <c r="AP2001" s="15">
        <v>4</v>
      </c>
      <c r="AQ2001" s="17">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15">
        <f ca="1">COUNTIF(INDIRECT("H"&amp;(ROW()+12*(($AN2001-1)*3+$AO2001)-ROW())/12+5):INDIRECT("S"&amp;(ROW()+12*(($AN2001-1)*3+$AO2001)-ROW())/12+5),AQ2001)</f>
        <v>0</v>
      </c>
      <c r="AS2001" s="17">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15">
        <f ca="1">COUNTIF(INDIRECT("U"&amp;(ROW()+12*(($AN2001-1)*3+$AO2001)-ROW())/12+5):INDIRECT("AF"&amp;(ROW()+12*(($AN2001-1)*3+$AO2001)-ROW())/12+5),AS2001)</f>
        <v>0</v>
      </c>
      <c r="AU2001" s="15">
        <f ca="1">IF(AND(AQ2001+AS2001&gt;0,AR2001+AT2001&gt;0),COUNTIF(AU$6:AU2000,"&gt;0")+1,0)</f>
        <v>0</v>
      </c>
    </row>
    <row r="2002" spans="40:47">
      <c r="AN2002" s="15">
        <v>56</v>
      </c>
      <c r="AO2002" s="15">
        <v>2</v>
      </c>
      <c r="AP2002" s="15">
        <v>5</v>
      </c>
      <c r="AQ2002" s="17">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15">
        <f ca="1">COUNTIF(INDIRECT("H"&amp;(ROW()+12*(($AN2002-1)*3+$AO2002)-ROW())/12+5):INDIRECT("S"&amp;(ROW()+12*(($AN2002-1)*3+$AO2002)-ROW())/12+5),AQ2002)</f>
        <v>0</v>
      </c>
      <c r="AS2002" s="17">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15">
        <f ca="1">COUNTIF(INDIRECT("U"&amp;(ROW()+12*(($AN2002-1)*3+$AO2002)-ROW())/12+5):INDIRECT("AF"&amp;(ROW()+12*(($AN2002-1)*3+$AO2002)-ROW())/12+5),AS2002)</f>
        <v>0</v>
      </c>
      <c r="AU2002" s="15">
        <f ca="1">IF(AND(AQ2002+AS2002&gt;0,AR2002+AT2002&gt;0),COUNTIF(AU$6:AU2001,"&gt;0")+1,0)</f>
        <v>0</v>
      </c>
    </row>
    <row r="2003" spans="40:47">
      <c r="AN2003" s="15">
        <v>56</v>
      </c>
      <c r="AO2003" s="15">
        <v>2</v>
      </c>
      <c r="AP2003" s="15">
        <v>6</v>
      </c>
      <c r="AQ2003" s="17">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15">
        <f ca="1">COUNTIF(INDIRECT("H"&amp;(ROW()+12*(($AN2003-1)*3+$AO2003)-ROW())/12+5):INDIRECT("S"&amp;(ROW()+12*(($AN2003-1)*3+$AO2003)-ROW())/12+5),AQ2003)</f>
        <v>0</v>
      </c>
      <c r="AS2003" s="17">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15">
        <f ca="1">COUNTIF(INDIRECT("U"&amp;(ROW()+12*(($AN2003-1)*3+$AO2003)-ROW())/12+5):INDIRECT("AF"&amp;(ROW()+12*(($AN2003-1)*3+$AO2003)-ROW())/12+5),AS2003)</f>
        <v>0</v>
      </c>
      <c r="AU2003" s="15">
        <f ca="1">IF(AND(AQ2003+AS2003&gt;0,AR2003+AT2003&gt;0),COUNTIF(AU$6:AU2002,"&gt;0")+1,0)</f>
        <v>0</v>
      </c>
    </row>
    <row r="2004" spans="40:47">
      <c r="AN2004" s="15">
        <v>56</v>
      </c>
      <c r="AO2004" s="15">
        <v>2</v>
      </c>
      <c r="AP2004" s="15">
        <v>7</v>
      </c>
      <c r="AQ2004" s="17">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15">
        <f ca="1">COUNTIF(INDIRECT("H"&amp;(ROW()+12*(($AN2004-1)*3+$AO2004)-ROW())/12+5):INDIRECT("S"&amp;(ROW()+12*(($AN2004-1)*3+$AO2004)-ROW())/12+5),AQ2004)</f>
        <v>0</v>
      </c>
      <c r="AS2004" s="17">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15">
        <f ca="1">COUNTIF(INDIRECT("U"&amp;(ROW()+12*(($AN2004-1)*3+$AO2004)-ROW())/12+5):INDIRECT("AF"&amp;(ROW()+12*(($AN2004-1)*3+$AO2004)-ROW())/12+5),AS2004)</f>
        <v>0</v>
      </c>
      <c r="AU2004" s="15">
        <f ca="1">IF(AND(AQ2004+AS2004&gt;0,AR2004+AT2004&gt;0),COUNTIF(AU$6:AU2003,"&gt;0")+1,0)</f>
        <v>0</v>
      </c>
    </row>
    <row r="2005" spans="40:47">
      <c r="AN2005" s="15">
        <v>56</v>
      </c>
      <c r="AO2005" s="15">
        <v>2</v>
      </c>
      <c r="AP2005" s="15">
        <v>8</v>
      </c>
      <c r="AQ2005" s="17">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15">
        <f ca="1">COUNTIF(INDIRECT("H"&amp;(ROW()+12*(($AN2005-1)*3+$AO2005)-ROW())/12+5):INDIRECT("S"&amp;(ROW()+12*(($AN2005-1)*3+$AO2005)-ROW())/12+5),AQ2005)</f>
        <v>0</v>
      </c>
      <c r="AS2005" s="17">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15">
        <f ca="1">COUNTIF(INDIRECT("U"&amp;(ROW()+12*(($AN2005-1)*3+$AO2005)-ROW())/12+5):INDIRECT("AF"&amp;(ROW()+12*(($AN2005-1)*3+$AO2005)-ROW())/12+5),AS2005)</f>
        <v>0</v>
      </c>
      <c r="AU2005" s="15">
        <f ca="1">IF(AND(AQ2005+AS2005&gt;0,AR2005+AT2005&gt;0),COUNTIF(AU$6:AU2004,"&gt;0")+1,0)</f>
        <v>0</v>
      </c>
    </row>
    <row r="2006" spans="40:47">
      <c r="AN2006" s="15">
        <v>56</v>
      </c>
      <c r="AO2006" s="15">
        <v>2</v>
      </c>
      <c r="AP2006" s="15">
        <v>9</v>
      </c>
      <c r="AQ2006" s="17">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15">
        <f ca="1">COUNTIF(INDIRECT("H"&amp;(ROW()+12*(($AN2006-1)*3+$AO2006)-ROW())/12+5):INDIRECT("S"&amp;(ROW()+12*(($AN2006-1)*3+$AO2006)-ROW())/12+5),AQ2006)</f>
        <v>0</v>
      </c>
      <c r="AS2006" s="17">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15">
        <f ca="1">COUNTIF(INDIRECT("U"&amp;(ROW()+12*(($AN2006-1)*3+$AO2006)-ROW())/12+5):INDIRECT("AF"&amp;(ROW()+12*(($AN2006-1)*3+$AO2006)-ROW())/12+5),AS2006)</f>
        <v>0</v>
      </c>
      <c r="AU2006" s="15">
        <f ca="1">IF(AND(AQ2006+AS2006&gt;0,AR2006+AT2006&gt;0),COUNTIF(AU$6:AU2005,"&gt;0")+1,0)</f>
        <v>0</v>
      </c>
    </row>
    <row r="2007" spans="40:47">
      <c r="AN2007" s="15">
        <v>56</v>
      </c>
      <c r="AO2007" s="15">
        <v>2</v>
      </c>
      <c r="AP2007" s="15">
        <v>10</v>
      </c>
      <c r="AQ2007" s="17">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15">
        <f ca="1">COUNTIF(INDIRECT("H"&amp;(ROW()+12*(($AN2007-1)*3+$AO2007)-ROW())/12+5):INDIRECT("S"&amp;(ROW()+12*(($AN2007-1)*3+$AO2007)-ROW())/12+5),AQ2007)</f>
        <v>0</v>
      </c>
      <c r="AS2007" s="17">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15">
        <f ca="1">COUNTIF(INDIRECT("U"&amp;(ROW()+12*(($AN2007-1)*3+$AO2007)-ROW())/12+5):INDIRECT("AF"&amp;(ROW()+12*(($AN2007-1)*3+$AO2007)-ROW())/12+5),AS2007)</f>
        <v>0</v>
      </c>
      <c r="AU2007" s="15">
        <f ca="1">IF(AND(AQ2007+AS2007&gt;0,AR2007+AT2007&gt;0),COUNTIF(AU$6:AU2006,"&gt;0")+1,0)</f>
        <v>0</v>
      </c>
    </row>
    <row r="2008" spans="40:47">
      <c r="AN2008" s="15">
        <v>56</v>
      </c>
      <c r="AO2008" s="15">
        <v>2</v>
      </c>
      <c r="AP2008" s="15">
        <v>11</v>
      </c>
      <c r="AQ2008" s="17">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15">
        <f ca="1">COUNTIF(INDIRECT("H"&amp;(ROW()+12*(($AN2008-1)*3+$AO2008)-ROW())/12+5):INDIRECT("S"&amp;(ROW()+12*(($AN2008-1)*3+$AO2008)-ROW())/12+5),AQ2008)</f>
        <v>0</v>
      </c>
      <c r="AS2008" s="17">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15">
        <f ca="1">COUNTIF(INDIRECT("U"&amp;(ROW()+12*(($AN2008-1)*3+$AO2008)-ROW())/12+5):INDIRECT("AF"&amp;(ROW()+12*(($AN2008-1)*3+$AO2008)-ROW())/12+5),AS2008)</f>
        <v>0</v>
      </c>
      <c r="AU2008" s="15">
        <f ca="1">IF(AND(AQ2008+AS2008&gt;0,AR2008+AT2008&gt;0),COUNTIF(AU$6:AU2007,"&gt;0")+1,0)</f>
        <v>0</v>
      </c>
    </row>
    <row r="2009" spans="40:47">
      <c r="AN2009" s="15">
        <v>56</v>
      </c>
      <c r="AO2009" s="15">
        <v>2</v>
      </c>
      <c r="AP2009" s="15">
        <v>12</v>
      </c>
      <c r="AQ2009" s="17">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15">
        <f ca="1">COUNTIF(INDIRECT("H"&amp;(ROW()+12*(($AN2009-1)*3+$AO2009)-ROW())/12+5):INDIRECT("S"&amp;(ROW()+12*(($AN2009-1)*3+$AO2009)-ROW())/12+5),AQ2009)</f>
        <v>0</v>
      </c>
      <c r="AS2009" s="17">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15">
        <f ca="1">COUNTIF(INDIRECT("U"&amp;(ROW()+12*(($AN2009-1)*3+$AO2009)-ROW())/12+5):INDIRECT("AF"&amp;(ROW()+12*(($AN2009-1)*3+$AO2009)-ROW())/12+5),AS2009)</f>
        <v>0</v>
      </c>
      <c r="AU2009" s="15">
        <f ca="1">IF(AND(AQ2009+AS2009&gt;0,AR2009+AT2009&gt;0),COUNTIF(AU$6:AU2008,"&gt;0")+1,0)</f>
        <v>0</v>
      </c>
    </row>
    <row r="2010" spans="40:47">
      <c r="AN2010" s="15">
        <v>56</v>
      </c>
      <c r="AO2010" s="15">
        <v>3</v>
      </c>
      <c r="AP2010" s="15">
        <v>1</v>
      </c>
      <c r="AQ2010" s="17">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15">
        <f ca="1">COUNTIF(INDIRECT("H"&amp;(ROW()+12*(($AN2010-1)*3+$AO2010)-ROW())/12+5):INDIRECT("S"&amp;(ROW()+12*(($AN2010-1)*3+$AO2010)-ROW())/12+5),AQ2010)</f>
        <v>0</v>
      </c>
      <c r="AS2010" s="17">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15">
        <f ca="1">COUNTIF(INDIRECT("U"&amp;(ROW()+12*(($AN2010-1)*3+$AO2010)-ROW())/12+5):INDIRECT("AF"&amp;(ROW()+12*(($AN2010-1)*3+$AO2010)-ROW())/12+5),AS2010)</f>
        <v>0</v>
      </c>
      <c r="AU2010" s="15">
        <f ca="1">IF(AND(AQ2010+AS2010&gt;0,AR2010+AT2010&gt;0),COUNTIF(AU$6:AU2009,"&gt;0")+1,0)</f>
        <v>0</v>
      </c>
    </row>
    <row r="2011" spans="40:47">
      <c r="AN2011" s="15">
        <v>56</v>
      </c>
      <c r="AO2011" s="15">
        <v>3</v>
      </c>
      <c r="AP2011" s="15">
        <v>2</v>
      </c>
      <c r="AQ2011" s="17">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15">
        <f ca="1">COUNTIF(INDIRECT("H"&amp;(ROW()+12*(($AN2011-1)*3+$AO2011)-ROW())/12+5):INDIRECT("S"&amp;(ROW()+12*(($AN2011-1)*3+$AO2011)-ROW())/12+5),AQ2011)</f>
        <v>0</v>
      </c>
      <c r="AS2011" s="17">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15">
        <f ca="1">COUNTIF(INDIRECT("U"&amp;(ROW()+12*(($AN2011-1)*3+$AO2011)-ROW())/12+5):INDIRECT("AF"&amp;(ROW()+12*(($AN2011-1)*3+$AO2011)-ROW())/12+5),AS2011)</f>
        <v>0</v>
      </c>
      <c r="AU2011" s="15">
        <f ca="1">IF(AND(AQ2011+AS2011&gt;0,AR2011+AT2011&gt;0),COUNTIF(AU$6:AU2010,"&gt;0")+1,0)</f>
        <v>0</v>
      </c>
    </row>
    <row r="2012" spans="40:47">
      <c r="AN2012" s="15">
        <v>56</v>
      </c>
      <c r="AO2012" s="15">
        <v>3</v>
      </c>
      <c r="AP2012" s="15">
        <v>3</v>
      </c>
      <c r="AQ2012" s="17">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15">
        <f ca="1">COUNTIF(INDIRECT("H"&amp;(ROW()+12*(($AN2012-1)*3+$AO2012)-ROW())/12+5):INDIRECT("S"&amp;(ROW()+12*(($AN2012-1)*3+$AO2012)-ROW())/12+5),AQ2012)</f>
        <v>0</v>
      </c>
      <c r="AS2012" s="17">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15">
        <f ca="1">COUNTIF(INDIRECT("U"&amp;(ROW()+12*(($AN2012-1)*3+$AO2012)-ROW())/12+5):INDIRECT("AF"&amp;(ROW()+12*(($AN2012-1)*3+$AO2012)-ROW())/12+5),AS2012)</f>
        <v>0</v>
      </c>
      <c r="AU2012" s="15">
        <f ca="1">IF(AND(AQ2012+AS2012&gt;0,AR2012+AT2012&gt;0),COUNTIF(AU$6:AU2011,"&gt;0")+1,0)</f>
        <v>0</v>
      </c>
    </row>
    <row r="2013" spans="40:47">
      <c r="AN2013" s="15">
        <v>56</v>
      </c>
      <c r="AO2013" s="15">
        <v>3</v>
      </c>
      <c r="AP2013" s="15">
        <v>4</v>
      </c>
      <c r="AQ2013" s="17">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15">
        <f ca="1">COUNTIF(INDIRECT("H"&amp;(ROW()+12*(($AN2013-1)*3+$AO2013)-ROW())/12+5):INDIRECT("S"&amp;(ROW()+12*(($AN2013-1)*3+$AO2013)-ROW())/12+5),AQ2013)</f>
        <v>0</v>
      </c>
      <c r="AS2013" s="17">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15">
        <f ca="1">COUNTIF(INDIRECT("U"&amp;(ROW()+12*(($AN2013-1)*3+$AO2013)-ROW())/12+5):INDIRECT("AF"&amp;(ROW()+12*(($AN2013-1)*3+$AO2013)-ROW())/12+5),AS2013)</f>
        <v>0</v>
      </c>
      <c r="AU2013" s="15">
        <f ca="1">IF(AND(AQ2013+AS2013&gt;0,AR2013+AT2013&gt;0),COUNTIF(AU$6:AU2012,"&gt;0")+1,0)</f>
        <v>0</v>
      </c>
    </row>
    <row r="2014" spans="40:47">
      <c r="AN2014" s="15">
        <v>56</v>
      </c>
      <c r="AO2014" s="15">
        <v>3</v>
      </c>
      <c r="AP2014" s="15">
        <v>5</v>
      </c>
      <c r="AQ2014" s="17">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15">
        <f ca="1">COUNTIF(INDIRECT("H"&amp;(ROW()+12*(($AN2014-1)*3+$AO2014)-ROW())/12+5):INDIRECT("S"&amp;(ROW()+12*(($AN2014-1)*3+$AO2014)-ROW())/12+5),AQ2014)</f>
        <v>0</v>
      </c>
      <c r="AS2014" s="17">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15">
        <f ca="1">COUNTIF(INDIRECT("U"&amp;(ROW()+12*(($AN2014-1)*3+$AO2014)-ROW())/12+5):INDIRECT("AF"&amp;(ROW()+12*(($AN2014-1)*3+$AO2014)-ROW())/12+5),AS2014)</f>
        <v>0</v>
      </c>
      <c r="AU2014" s="15">
        <f ca="1">IF(AND(AQ2014+AS2014&gt;0,AR2014+AT2014&gt;0),COUNTIF(AU$6:AU2013,"&gt;0")+1,0)</f>
        <v>0</v>
      </c>
    </row>
    <row r="2015" spans="40:47">
      <c r="AN2015" s="15">
        <v>56</v>
      </c>
      <c r="AO2015" s="15">
        <v>3</v>
      </c>
      <c r="AP2015" s="15">
        <v>6</v>
      </c>
      <c r="AQ2015" s="17">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15">
        <f ca="1">COUNTIF(INDIRECT("H"&amp;(ROW()+12*(($AN2015-1)*3+$AO2015)-ROW())/12+5):INDIRECT("S"&amp;(ROW()+12*(($AN2015-1)*3+$AO2015)-ROW())/12+5),AQ2015)</f>
        <v>0</v>
      </c>
      <c r="AS2015" s="17">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15">
        <f ca="1">COUNTIF(INDIRECT("U"&amp;(ROW()+12*(($AN2015-1)*3+$AO2015)-ROW())/12+5):INDIRECT("AF"&amp;(ROW()+12*(($AN2015-1)*3+$AO2015)-ROW())/12+5),AS2015)</f>
        <v>0</v>
      </c>
      <c r="AU2015" s="15">
        <f ca="1">IF(AND(AQ2015+AS2015&gt;0,AR2015+AT2015&gt;0),COUNTIF(AU$6:AU2014,"&gt;0")+1,0)</f>
        <v>0</v>
      </c>
    </row>
    <row r="2016" spans="40:47">
      <c r="AN2016" s="15">
        <v>56</v>
      </c>
      <c r="AO2016" s="15">
        <v>3</v>
      </c>
      <c r="AP2016" s="15">
        <v>7</v>
      </c>
      <c r="AQ2016" s="17">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15">
        <f ca="1">COUNTIF(INDIRECT("H"&amp;(ROW()+12*(($AN2016-1)*3+$AO2016)-ROW())/12+5):INDIRECT("S"&amp;(ROW()+12*(($AN2016-1)*3+$AO2016)-ROW())/12+5),AQ2016)</f>
        <v>0</v>
      </c>
      <c r="AS2016" s="17">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15">
        <f ca="1">COUNTIF(INDIRECT("U"&amp;(ROW()+12*(($AN2016-1)*3+$AO2016)-ROW())/12+5):INDIRECT("AF"&amp;(ROW()+12*(($AN2016-1)*3+$AO2016)-ROW())/12+5),AS2016)</f>
        <v>0</v>
      </c>
      <c r="AU2016" s="15">
        <f ca="1">IF(AND(AQ2016+AS2016&gt;0,AR2016+AT2016&gt;0),COUNTIF(AU$6:AU2015,"&gt;0")+1,0)</f>
        <v>0</v>
      </c>
    </row>
    <row r="2017" spans="40:47">
      <c r="AN2017" s="15">
        <v>56</v>
      </c>
      <c r="AO2017" s="15">
        <v>3</v>
      </c>
      <c r="AP2017" s="15">
        <v>8</v>
      </c>
      <c r="AQ2017" s="17">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15">
        <f ca="1">COUNTIF(INDIRECT("H"&amp;(ROW()+12*(($AN2017-1)*3+$AO2017)-ROW())/12+5):INDIRECT("S"&amp;(ROW()+12*(($AN2017-1)*3+$AO2017)-ROW())/12+5),AQ2017)</f>
        <v>0</v>
      </c>
      <c r="AS2017" s="17">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15">
        <f ca="1">COUNTIF(INDIRECT("U"&amp;(ROW()+12*(($AN2017-1)*3+$AO2017)-ROW())/12+5):INDIRECT("AF"&amp;(ROW()+12*(($AN2017-1)*3+$AO2017)-ROW())/12+5),AS2017)</f>
        <v>0</v>
      </c>
      <c r="AU2017" s="15">
        <f ca="1">IF(AND(AQ2017+AS2017&gt;0,AR2017+AT2017&gt;0),COUNTIF(AU$6:AU2016,"&gt;0")+1,0)</f>
        <v>0</v>
      </c>
    </row>
    <row r="2018" spans="40:47">
      <c r="AN2018" s="15">
        <v>56</v>
      </c>
      <c r="AO2018" s="15">
        <v>3</v>
      </c>
      <c r="AP2018" s="15">
        <v>9</v>
      </c>
      <c r="AQ2018" s="17">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15">
        <f ca="1">COUNTIF(INDIRECT("H"&amp;(ROW()+12*(($AN2018-1)*3+$AO2018)-ROW())/12+5):INDIRECT("S"&amp;(ROW()+12*(($AN2018-1)*3+$AO2018)-ROW())/12+5),AQ2018)</f>
        <v>0</v>
      </c>
      <c r="AS2018" s="17">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15">
        <f ca="1">COUNTIF(INDIRECT("U"&amp;(ROW()+12*(($AN2018-1)*3+$AO2018)-ROW())/12+5):INDIRECT("AF"&amp;(ROW()+12*(($AN2018-1)*3+$AO2018)-ROW())/12+5),AS2018)</f>
        <v>0</v>
      </c>
      <c r="AU2018" s="15">
        <f ca="1">IF(AND(AQ2018+AS2018&gt;0,AR2018+AT2018&gt;0),COUNTIF(AU$6:AU2017,"&gt;0")+1,0)</f>
        <v>0</v>
      </c>
    </row>
    <row r="2019" spans="40:47">
      <c r="AN2019" s="15">
        <v>56</v>
      </c>
      <c r="AO2019" s="15">
        <v>3</v>
      </c>
      <c r="AP2019" s="15">
        <v>10</v>
      </c>
      <c r="AQ2019" s="17">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15">
        <f ca="1">COUNTIF(INDIRECT("H"&amp;(ROW()+12*(($AN2019-1)*3+$AO2019)-ROW())/12+5):INDIRECT("S"&amp;(ROW()+12*(($AN2019-1)*3+$AO2019)-ROW())/12+5),AQ2019)</f>
        <v>0</v>
      </c>
      <c r="AS2019" s="17">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15">
        <f ca="1">COUNTIF(INDIRECT("U"&amp;(ROW()+12*(($AN2019-1)*3+$AO2019)-ROW())/12+5):INDIRECT("AF"&amp;(ROW()+12*(($AN2019-1)*3+$AO2019)-ROW())/12+5),AS2019)</f>
        <v>0</v>
      </c>
      <c r="AU2019" s="15">
        <f ca="1">IF(AND(AQ2019+AS2019&gt;0,AR2019+AT2019&gt;0),COUNTIF(AU$6:AU2018,"&gt;0")+1,0)</f>
        <v>0</v>
      </c>
    </row>
    <row r="2020" spans="40:47">
      <c r="AN2020" s="15">
        <v>56</v>
      </c>
      <c r="AO2020" s="15">
        <v>3</v>
      </c>
      <c r="AP2020" s="15">
        <v>11</v>
      </c>
      <c r="AQ2020" s="17">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15">
        <f ca="1">COUNTIF(INDIRECT("H"&amp;(ROW()+12*(($AN2020-1)*3+$AO2020)-ROW())/12+5):INDIRECT("S"&amp;(ROW()+12*(($AN2020-1)*3+$AO2020)-ROW())/12+5),AQ2020)</f>
        <v>0</v>
      </c>
      <c r="AS2020" s="17">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15">
        <f ca="1">COUNTIF(INDIRECT("U"&amp;(ROW()+12*(($AN2020-1)*3+$AO2020)-ROW())/12+5):INDIRECT("AF"&amp;(ROW()+12*(($AN2020-1)*3+$AO2020)-ROW())/12+5),AS2020)</f>
        <v>0</v>
      </c>
      <c r="AU2020" s="15">
        <f ca="1">IF(AND(AQ2020+AS2020&gt;0,AR2020+AT2020&gt;0),COUNTIF(AU$6:AU2019,"&gt;0")+1,0)</f>
        <v>0</v>
      </c>
    </row>
    <row r="2021" spans="40:47">
      <c r="AN2021" s="306">
        <v>56</v>
      </c>
      <c r="AO2021" s="306">
        <v>3</v>
      </c>
      <c r="AP2021" s="306">
        <v>12</v>
      </c>
      <c r="AQ2021" s="313">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306">
        <f ca="1">COUNTIF(INDIRECT("H"&amp;(ROW()+12*(($AN2021-1)*3+$AO2021)-ROW())/12+5):INDIRECT("S"&amp;(ROW()+12*(($AN2021-1)*3+$AO2021)-ROW())/12+5),AQ2021)</f>
        <v>0</v>
      </c>
      <c r="AS2021" s="313">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306">
        <f ca="1">COUNTIF(INDIRECT("U"&amp;(ROW()+12*(($AN2021-1)*3+$AO2021)-ROW())/12+5):INDIRECT("AF"&amp;(ROW()+12*(($AN2021-1)*3+$AO2021)-ROW())/12+5),AS2021)</f>
        <v>0</v>
      </c>
      <c r="AU2021" s="15">
        <f ca="1">IF(AND(AQ2021+AS2021&gt;0,AR2021+AT2021&gt;0),COUNTIF(AU$6:AU2020,"&gt;0")+1,0)</f>
        <v>0</v>
      </c>
    </row>
    <row r="2022" spans="40:47">
      <c r="AN2022" s="15">
        <v>57</v>
      </c>
      <c r="AO2022" s="15">
        <v>1</v>
      </c>
      <c r="AP2022" s="15">
        <v>1</v>
      </c>
      <c r="AQ2022" s="17">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15">
        <f ca="1">COUNTIF(INDIRECT("H"&amp;(ROW()+12*(($AN2022-1)*3+$AO2022)-ROW())/12+5):INDIRECT("S"&amp;(ROW()+12*(($AN2022-1)*3+$AO2022)-ROW())/12+5),AQ2022)</f>
        <v>0</v>
      </c>
      <c r="AS2022" s="17">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15">
        <f ca="1">COUNTIF(INDIRECT("U"&amp;(ROW()+12*(($AN2022-1)*3+$AO2022)-ROW())/12+5):INDIRECT("AF"&amp;(ROW()+12*(($AN2022-1)*3+$AO2022)-ROW())/12+5),AS2022)</f>
        <v>0</v>
      </c>
      <c r="AU2022" s="15">
        <f ca="1">IF(AND(AQ2022+AS2022&gt;0,AR2022+AT2022&gt;0),COUNTIF(AU$6:AU2021,"&gt;0")+1,0)</f>
        <v>0</v>
      </c>
    </row>
    <row r="2023" spans="40:47">
      <c r="AN2023" s="15">
        <v>57</v>
      </c>
      <c r="AO2023" s="15">
        <v>1</v>
      </c>
      <c r="AP2023" s="15">
        <v>2</v>
      </c>
      <c r="AQ2023" s="17">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15">
        <f ca="1">COUNTIF(INDIRECT("H"&amp;(ROW()+12*(($AN2023-1)*3+$AO2023)-ROW())/12+5):INDIRECT("S"&amp;(ROW()+12*(($AN2023-1)*3+$AO2023)-ROW())/12+5),AQ2023)</f>
        <v>0</v>
      </c>
      <c r="AS2023" s="17">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15">
        <f ca="1">COUNTIF(INDIRECT("U"&amp;(ROW()+12*(($AN2023-1)*3+$AO2023)-ROW())/12+5):INDIRECT("AF"&amp;(ROW()+12*(($AN2023-1)*3+$AO2023)-ROW())/12+5),AS2023)</f>
        <v>0</v>
      </c>
      <c r="AU2023" s="15">
        <f ca="1">IF(AND(AQ2023+AS2023&gt;0,AR2023+AT2023&gt;0),COUNTIF(AU$6:AU2022,"&gt;0")+1,0)</f>
        <v>0</v>
      </c>
    </row>
    <row r="2024" spans="40:47">
      <c r="AN2024" s="15">
        <v>57</v>
      </c>
      <c r="AO2024" s="15">
        <v>1</v>
      </c>
      <c r="AP2024" s="15">
        <v>3</v>
      </c>
      <c r="AQ2024" s="17">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15">
        <f ca="1">COUNTIF(INDIRECT("H"&amp;(ROW()+12*(($AN2024-1)*3+$AO2024)-ROW())/12+5):INDIRECT("S"&amp;(ROW()+12*(($AN2024-1)*3+$AO2024)-ROW())/12+5),AQ2024)</f>
        <v>0</v>
      </c>
      <c r="AS2024" s="17">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15">
        <f ca="1">COUNTIF(INDIRECT("U"&amp;(ROW()+12*(($AN2024-1)*3+$AO2024)-ROW())/12+5):INDIRECT("AF"&amp;(ROW()+12*(($AN2024-1)*3+$AO2024)-ROW())/12+5),AS2024)</f>
        <v>0</v>
      </c>
      <c r="AU2024" s="15">
        <f ca="1">IF(AND(AQ2024+AS2024&gt;0,AR2024+AT2024&gt;0),COUNTIF(AU$6:AU2023,"&gt;0")+1,0)</f>
        <v>0</v>
      </c>
    </row>
    <row r="2025" spans="40:47">
      <c r="AN2025" s="15">
        <v>57</v>
      </c>
      <c r="AO2025" s="15">
        <v>1</v>
      </c>
      <c r="AP2025" s="15">
        <v>4</v>
      </c>
      <c r="AQ2025" s="17">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15">
        <f ca="1">COUNTIF(INDIRECT("H"&amp;(ROW()+12*(($AN2025-1)*3+$AO2025)-ROW())/12+5):INDIRECT("S"&amp;(ROW()+12*(($AN2025-1)*3+$AO2025)-ROW())/12+5),AQ2025)</f>
        <v>0</v>
      </c>
      <c r="AS2025" s="17">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15">
        <f ca="1">COUNTIF(INDIRECT("U"&amp;(ROW()+12*(($AN2025-1)*3+$AO2025)-ROW())/12+5):INDIRECT("AF"&amp;(ROW()+12*(($AN2025-1)*3+$AO2025)-ROW())/12+5),AS2025)</f>
        <v>0</v>
      </c>
      <c r="AU2025" s="15">
        <f ca="1">IF(AND(AQ2025+AS2025&gt;0,AR2025+AT2025&gt;0),COUNTIF(AU$6:AU2024,"&gt;0")+1,0)</f>
        <v>0</v>
      </c>
    </row>
    <row r="2026" spans="40:47">
      <c r="AN2026" s="15">
        <v>57</v>
      </c>
      <c r="AO2026" s="15">
        <v>1</v>
      </c>
      <c r="AP2026" s="15">
        <v>5</v>
      </c>
      <c r="AQ2026" s="17">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15">
        <f ca="1">COUNTIF(INDIRECT("H"&amp;(ROW()+12*(($AN2026-1)*3+$AO2026)-ROW())/12+5):INDIRECT("S"&amp;(ROW()+12*(($AN2026-1)*3+$AO2026)-ROW())/12+5),AQ2026)</f>
        <v>0</v>
      </c>
      <c r="AS2026" s="17">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15">
        <f ca="1">COUNTIF(INDIRECT("U"&amp;(ROW()+12*(($AN2026-1)*3+$AO2026)-ROW())/12+5):INDIRECT("AF"&amp;(ROW()+12*(($AN2026-1)*3+$AO2026)-ROW())/12+5),AS2026)</f>
        <v>0</v>
      </c>
      <c r="AU2026" s="15">
        <f ca="1">IF(AND(AQ2026+AS2026&gt;0,AR2026+AT2026&gt;0),COUNTIF(AU$6:AU2025,"&gt;0")+1,0)</f>
        <v>0</v>
      </c>
    </row>
    <row r="2027" spans="40:47">
      <c r="AN2027" s="15">
        <v>57</v>
      </c>
      <c r="AO2027" s="15">
        <v>1</v>
      </c>
      <c r="AP2027" s="15">
        <v>6</v>
      </c>
      <c r="AQ2027" s="17">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15">
        <f ca="1">COUNTIF(INDIRECT("H"&amp;(ROW()+12*(($AN2027-1)*3+$AO2027)-ROW())/12+5):INDIRECT("S"&amp;(ROW()+12*(($AN2027-1)*3+$AO2027)-ROW())/12+5),AQ2027)</f>
        <v>0</v>
      </c>
      <c r="AS2027" s="17">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15">
        <f ca="1">COUNTIF(INDIRECT("U"&amp;(ROW()+12*(($AN2027-1)*3+$AO2027)-ROW())/12+5):INDIRECT("AF"&amp;(ROW()+12*(($AN2027-1)*3+$AO2027)-ROW())/12+5),AS2027)</f>
        <v>0</v>
      </c>
      <c r="AU2027" s="15">
        <f ca="1">IF(AND(AQ2027+AS2027&gt;0,AR2027+AT2027&gt;0),COUNTIF(AU$6:AU2026,"&gt;0")+1,0)</f>
        <v>0</v>
      </c>
    </row>
    <row r="2028" spans="40:47">
      <c r="AN2028" s="15">
        <v>57</v>
      </c>
      <c r="AO2028" s="15">
        <v>1</v>
      </c>
      <c r="AP2028" s="15">
        <v>7</v>
      </c>
      <c r="AQ2028" s="17">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15">
        <f ca="1">COUNTIF(INDIRECT("H"&amp;(ROW()+12*(($AN2028-1)*3+$AO2028)-ROW())/12+5):INDIRECT("S"&amp;(ROW()+12*(($AN2028-1)*3+$AO2028)-ROW())/12+5),AQ2028)</f>
        <v>0</v>
      </c>
      <c r="AS2028" s="17">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15">
        <f ca="1">COUNTIF(INDIRECT("U"&amp;(ROW()+12*(($AN2028-1)*3+$AO2028)-ROW())/12+5):INDIRECT("AF"&amp;(ROW()+12*(($AN2028-1)*3+$AO2028)-ROW())/12+5),AS2028)</f>
        <v>0</v>
      </c>
      <c r="AU2028" s="15">
        <f ca="1">IF(AND(AQ2028+AS2028&gt;0,AR2028+AT2028&gt;0),COUNTIF(AU$6:AU2027,"&gt;0")+1,0)</f>
        <v>0</v>
      </c>
    </row>
    <row r="2029" spans="40:47">
      <c r="AN2029" s="15">
        <v>57</v>
      </c>
      <c r="AO2029" s="15">
        <v>1</v>
      </c>
      <c r="AP2029" s="15">
        <v>8</v>
      </c>
      <c r="AQ2029" s="17">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15">
        <f ca="1">COUNTIF(INDIRECT("H"&amp;(ROW()+12*(($AN2029-1)*3+$AO2029)-ROW())/12+5):INDIRECT("S"&amp;(ROW()+12*(($AN2029-1)*3+$AO2029)-ROW())/12+5),AQ2029)</f>
        <v>0</v>
      </c>
      <c r="AS2029" s="17">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15">
        <f ca="1">COUNTIF(INDIRECT("U"&amp;(ROW()+12*(($AN2029-1)*3+$AO2029)-ROW())/12+5):INDIRECT("AF"&amp;(ROW()+12*(($AN2029-1)*3+$AO2029)-ROW())/12+5),AS2029)</f>
        <v>0</v>
      </c>
      <c r="AU2029" s="15">
        <f ca="1">IF(AND(AQ2029+AS2029&gt;0,AR2029+AT2029&gt;0),COUNTIF(AU$6:AU2028,"&gt;0")+1,0)</f>
        <v>0</v>
      </c>
    </row>
    <row r="2030" spans="40:47">
      <c r="AN2030" s="15">
        <v>57</v>
      </c>
      <c r="AO2030" s="15">
        <v>1</v>
      </c>
      <c r="AP2030" s="15">
        <v>9</v>
      </c>
      <c r="AQ2030" s="17">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15">
        <f ca="1">COUNTIF(INDIRECT("H"&amp;(ROW()+12*(($AN2030-1)*3+$AO2030)-ROW())/12+5):INDIRECT("S"&amp;(ROW()+12*(($AN2030-1)*3+$AO2030)-ROW())/12+5),AQ2030)</f>
        <v>0</v>
      </c>
      <c r="AS2030" s="17">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15">
        <f ca="1">COUNTIF(INDIRECT("U"&amp;(ROW()+12*(($AN2030-1)*3+$AO2030)-ROW())/12+5):INDIRECT("AF"&amp;(ROW()+12*(($AN2030-1)*3+$AO2030)-ROW())/12+5),AS2030)</f>
        <v>0</v>
      </c>
      <c r="AU2030" s="15">
        <f ca="1">IF(AND(AQ2030+AS2030&gt;0,AR2030+AT2030&gt;0),COUNTIF(AU$6:AU2029,"&gt;0")+1,0)</f>
        <v>0</v>
      </c>
    </row>
    <row r="2031" spans="40:47">
      <c r="AN2031" s="15">
        <v>57</v>
      </c>
      <c r="AO2031" s="15">
        <v>1</v>
      </c>
      <c r="AP2031" s="15">
        <v>10</v>
      </c>
      <c r="AQ2031" s="17">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15">
        <f ca="1">COUNTIF(INDIRECT("H"&amp;(ROW()+12*(($AN2031-1)*3+$AO2031)-ROW())/12+5):INDIRECT("S"&amp;(ROW()+12*(($AN2031-1)*3+$AO2031)-ROW())/12+5),AQ2031)</f>
        <v>0</v>
      </c>
      <c r="AS2031" s="17">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15">
        <f ca="1">COUNTIF(INDIRECT("U"&amp;(ROW()+12*(($AN2031-1)*3+$AO2031)-ROW())/12+5):INDIRECT("AF"&amp;(ROW()+12*(($AN2031-1)*3+$AO2031)-ROW())/12+5),AS2031)</f>
        <v>0</v>
      </c>
      <c r="AU2031" s="15">
        <f ca="1">IF(AND(AQ2031+AS2031&gt;0,AR2031+AT2031&gt;0),COUNTIF(AU$6:AU2030,"&gt;0")+1,0)</f>
        <v>0</v>
      </c>
    </row>
    <row r="2032" spans="40:47">
      <c r="AN2032" s="15">
        <v>57</v>
      </c>
      <c r="AO2032" s="15">
        <v>1</v>
      </c>
      <c r="AP2032" s="15">
        <v>11</v>
      </c>
      <c r="AQ2032" s="17">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15">
        <f ca="1">COUNTIF(INDIRECT("H"&amp;(ROW()+12*(($AN2032-1)*3+$AO2032)-ROW())/12+5):INDIRECT("S"&amp;(ROW()+12*(($AN2032-1)*3+$AO2032)-ROW())/12+5),AQ2032)</f>
        <v>0</v>
      </c>
      <c r="AS2032" s="17">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15">
        <f ca="1">COUNTIF(INDIRECT("U"&amp;(ROW()+12*(($AN2032-1)*3+$AO2032)-ROW())/12+5):INDIRECT("AF"&amp;(ROW()+12*(($AN2032-1)*3+$AO2032)-ROW())/12+5),AS2032)</f>
        <v>0</v>
      </c>
      <c r="AU2032" s="15">
        <f ca="1">IF(AND(AQ2032+AS2032&gt;0,AR2032+AT2032&gt;0),COUNTIF(AU$6:AU2031,"&gt;0")+1,0)</f>
        <v>0</v>
      </c>
    </row>
    <row r="2033" spans="40:47">
      <c r="AN2033" s="15">
        <v>57</v>
      </c>
      <c r="AO2033" s="15">
        <v>1</v>
      </c>
      <c r="AP2033" s="15">
        <v>12</v>
      </c>
      <c r="AQ2033" s="17">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15">
        <f ca="1">COUNTIF(INDIRECT("H"&amp;(ROW()+12*(($AN2033-1)*3+$AO2033)-ROW())/12+5):INDIRECT("S"&amp;(ROW()+12*(($AN2033-1)*3+$AO2033)-ROW())/12+5),AQ2033)</f>
        <v>0</v>
      </c>
      <c r="AS2033" s="17">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15">
        <f ca="1">COUNTIF(INDIRECT("U"&amp;(ROW()+12*(($AN2033-1)*3+$AO2033)-ROW())/12+5):INDIRECT("AF"&amp;(ROW()+12*(($AN2033-1)*3+$AO2033)-ROW())/12+5),AS2033)</f>
        <v>0</v>
      </c>
      <c r="AU2033" s="15">
        <f ca="1">IF(AND(AQ2033+AS2033&gt;0,AR2033+AT2033&gt;0),COUNTIF(AU$6:AU2032,"&gt;0")+1,0)</f>
        <v>0</v>
      </c>
    </row>
    <row r="2034" spans="40:47">
      <c r="AN2034" s="15">
        <v>57</v>
      </c>
      <c r="AO2034" s="15">
        <v>2</v>
      </c>
      <c r="AP2034" s="15">
        <v>1</v>
      </c>
      <c r="AQ2034" s="17">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15">
        <f ca="1">COUNTIF(INDIRECT("H"&amp;(ROW()+12*(($AN2034-1)*3+$AO2034)-ROW())/12+5):INDIRECT("S"&amp;(ROW()+12*(($AN2034-1)*3+$AO2034)-ROW())/12+5),AQ2034)</f>
        <v>0</v>
      </c>
      <c r="AS2034" s="17">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15">
        <f ca="1">COUNTIF(INDIRECT("U"&amp;(ROW()+12*(($AN2034-1)*3+$AO2034)-ROW())/12+5):INDIRECT("AF"&amp;(ROW()+12*(($AN2034-1)*3+$AO2034)-ROW())/12+5),AS2034)</f>
        <v>0</v>
      </c>
      <c r="AU2034" s="15">
        <f ca="1">IF(AND(AQ2034+AS2034&gt;0,AR2034+AT2034&gt;0),COUNTIF(AU$6:AU2033,"&gt;0")+1,0)</f>
        <v>0</v>
      </c>
    </row>
    <row r="2035" spans="40:47">
      <c r="AN2035" s="15">
        <v>57</v>
      </c>
      <c r="AO2035" s="15">
        <v>2</v>
      </c>
      <c r="AP2035" s="15">
        <v>2</v>
      </c>
      <c r="AQ2035" s="17">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15">
        <f ca="1">COUNTIF(INDIRECT("H"&amp;(ROW()+12*(($AN2035-1)*3+$AO2035)-ROW())/12+5):INDIRECT("S"&amp;(ROW()+12*(($AN2035-1)*3+$AO2035)-ROW())/12+5),AQ2035)</f>
        <v>0</v>
      </c>
      <c r="AS2035" s="17">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15">
        <f ca="1">COUNTIF(INDIRECT("U"&amp;(ROW()+12*(($AN2035-1)*3+$AO2035)-ROW())/12+5):INDIRECT("AF"&amp;(ROW()+12*(($AN2035-1)*3+$AO2035)-ROW())/12+5),AS2035)</f>
        <v>0</v>
      </c>
      <c r="AU2035" s="15">
        <f ca="1">IF(AND(AQ2035+AS2035&gt;0,AR2035+AT2035&gt;0),COUNTIF(AU$6:AU2034,"&gt;0")+1,0)</f>
        <v>0</v>
      </c>
    </row>
    <row r="2036" spans="40:47">
      <c r="AN2036" s="15">
        <v>57</v>
      </c>
      <c r="AO2036" s="15">
        <v>2</v>
      </c>
      <c r="AP2036" s="15">
        <v>3</v>
      </c>
      <c r="AQ2036" s="17">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15">
        <f ca="1">COUNTIF(INDIRECT("H"&amp;(ROW()+12*(($AN2036-1)*3+$AO2036)-ROW())/12+5):INDIRECT("S"&amp;(ROW()+12*(($AN2036-1)*3+$AO2036)-ROW())/12+5),AQ2036)</f>
        <v>0</v>
      </c>
      <c r="AS2036" s="17">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15">
        <f ca="1">COUNTIF(INDIRECT("U"&amp;(ROW()+12*(($AN2036-1)*3+$AO2036)-ROW())/12+5):INDIRECT("AF"&amp;(ROW()+12*(($AN2036-1)*3+$AO2036)-ROW())/12+5),AS2036)</f>
        <v>0</v>
      </c>
      <c r="AU2036" s="15">
        <f ca="1">IF(AND(AQ2036+AS2036&gt;0,AR2036+AT2036&gt;0),COUNTIF(AU$6:AU2035,"&gt;0")+1,0)</f>
        <v>0</v>
      </c>
    </row>
    <row r="2037" spans="40:47">
      <c r="AN2037" s="15">
        <v>57</v>
      </c>
      <c r="AO2037" s="15">
        <v>2</v>
      </c>
      <c r="AP2037" s="15">
        <v>4</v>
      </c>
      <c r="AQ2037" s="17">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15">
        <f ca="1">COUNTIF(INDIRECT("H"&amp;(ROW()+12*(($AN2037-1)*3+$AO2037)-ROW())/12+5):INDIRECT("S"&amp;(ROW()+12*(($AN2037-1)*3+$AO2037)-ROW())/12+5),AQ2037)</f>
        <v>0</v>
      </c>
      <c r="AS2037" s="17">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15">
        <f ca="1">COUNTIF(INDIRECT("U"&amp;(ROW()+12*(($AN2037-1)*3+$AO2037)-ROW())/12+5):INDIRECT("AF"&amp;(ROW()+12*(($AN2037-1)*3+$AO2037)-ROW())/12+5),AS2037)</f>
        <v>0</v>
      </c>
      <c r="AU2037" s="15">
        <f ca="1">IF(AND(AQ2037+AS2037&gt;0,AR2037+AT2037&gt;0),COUNTIF(AU$6:AU2036,"&gt;0")+1,0)</f>
        <v>0</v>
      </c>
    </row>
    <row r="2038" spans="40:47">
      <c r="AN2038" s="15">
        <v>57</v>
      </c>
      <c r="AO2038" s="15">
        <v>2</v>
      </c>
      <c r="AP2038" s="15">
        <v>5</v>
      </c>
      <c r="AQ2038" s="17">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15">
        <f ca="1">COUNTIF(INDIRECT("H"&amp;(ROW()+12*(($AN2038-1)*3+$AO2038)-ROW())/12+5):INDIRECT("S"&amp;(ROW()+12*(($AN2038-1)*3+$AO2038)-ROW())/12+5),AQ2038)</f>
        <v>0</v>
      </c>
      <c r="AS2038" s="17">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15">
        <f ca="1">COUNTIF(INDIRECT("U"&amp;(ROW()+12*(($AN2038-1)*3+$AO2038)-ROW())/12+5):INDIRECT("AF"&amp;(ROW()+12*(($AN2038-1)*3+$AO2038)-ROW())/12+5),AS2038)</f>
        <v>0</v>
      </c>
      <c r="AU2038" s="15">
        <f ca="1">IF(AND(AQ2038+AS2038&gt;0,AR2038+AT2038&gt;0),COUNTIF(AU$6:AU2037,"&gt;0")+1,0)</f>
        <v>0</v>
      </c>
    </row>
    <row r="2039" spans="40:47">
      <c r="AN2039" s="15">
        <v>57</v>
      </c>
      <c r="AO2039" s="15">
        <v>2</v>
      </c>
      <c r="AP2039" s="15">
        <v>6</v>
      </c>
      <c r="AQ2039" s="17">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15">
        <f ca="1">COUNTIF(INDIRECT("H"&amp;(ROW()+12*(($AN2039-1)*3+$AO2039)-ROW())/12+5):INDIRECT("S"&amp;(ROW()+12*(($AN2039-1)*3+$AO2039)-ROW())/12+5),AQ2039)</f>
        <v>0</v>
      </c>
      <c r="AS2039" s="17">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15">
        <f ca="1">COUNTIF(INDIRECT("U"&amp;(ROW()+12*(($AN2039-1)*3+$AO2039)-ROW())/12+5):INDIRECT("AF"&amp;(ROW()+12*(($AN2039-1)*3+$AO2039)-ROW())/12+5),AS2039)</f>
        <v>0</v>
      </c>
      <c r="AU2039" s="15">
        <f ca="1">IF(AND(AQ2039+AS2039&gt;0,AR2039+AT2039&gt;0),COUNTIF(AU$6:AU2038,"&gt;0")+1,0)</f>
        <v>0</v>
      </c>
    </row>
    <row r="2040" spans="40:47">
      <c r="AN2040" s="15">
        <v>57</v>
      </c>
      <c r="AO2040" s="15">
        <v>2</v>
      </c>
      <c r="AP2040" s="15">
        <v>7</v>
      </c>
      <c r="AQ2040" s="17">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15">
        <f ca="1">COUNTIF(INDIRECT("H"&amp;(ROW()+12*(($AN2040-1)*3+$AO2040)-ROW())/12+5):INDIRECT("S"&amp;(ROW()+12*(($AN2040-1)*3+$AO2040)-ROW())/12+5),AQ2040)</f>
        <v>0</v>
      </c>
      <c r="AS2040" s="17">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15">
        <f ca="1">COUNTIF(INDIRECT("U"&amp;(ROW()+12*(($AN2040-1)*3+$AO2040)-ROW())/12+5):INDIRECT("AF"&amp;(ROW()+12*(($AN2040-1)*3+$AO2040)-ROW())/12+5),AS2040)</f>
        <v>0</v>
      </c>
      <c r="AU2040" s="15">
        <f ca="1">IF(AND(AQ2040+AS2040&gt;0,AR2040+AT2040&gt;0),COUNTIF(AU$6:AU2039,"&gt;0")+1,0)</f>
        <v>0</v>
      </c>
    </row>
    <row r="2041" spans="40:47">
      <c r="AN2041" s="15">
        <v>57</v>
      </c>
      <c r="AO2041" s="15">
        <v>2</v>
      </c>
      <c r="AP2041" s="15">
        <v>8</v>
      </c>
      <c r="AQ2041" s="17">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15">
        <f ca="1">COUNTIF(INDIRECT("H"&amp;(ROW()+12*(($AN2041-1)*3+$AO2041)-ROW())/12+5):INDIRECT("S"&amp;(ROW()+12*(($AN2041-1)*3+$AO2041)-ROW())/12+5),AQ2041)</f>
        <v>0</v>
      </c>
      <c r="AS2041" s="17">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15">
        <f ca="1">COUNTIF(INDIRECT("U"&amp;(ROW()+12*(($AN2041-1)*3+$AO2041)-ROW())/12+5):INDIRECT("AF"&amp;(ROW()+12*(($AN2041-1)*3+$AO2041)-ROW())/12+5),AS2041)</f>
        <v>0</v>
      </c>
      <c r="AU2041" s="15">
        <f ca="1">IF(AND(AQ2041+AS2041&gt;0,AR2041+AT2041&gt;0),COUNTIF(AU$6:AU2040,"&gt;0")+1,0)</f>
        <v>0</v>
      </c>
    </row>
    <row r="2042" spans="40:47">
      <c r="AN2042" s="15">
        <v>57</v>
      </c>
      <c r="AO2042" s="15">
        <v>2</v>
      </c>
      <c r="AP2042" s="15">
        <v>9</v>
      </c>
      <c r="AQ2042" s="17">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15">
        <f ca="1">COUNTIF(INDIRECT("H"&amp;(ROW()+12*(($AN2042-1)*3+$AO2042)-ROW())/12+5):INDIRECT("S"&amp;(ROW()+12*(($AN2042-1)*3+$AO2042)-ROW())/12+5),AQ2042)</f>
        <v>0</v>
      </c>
      <c r="AS2042" s="17">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15">
        <f ca="1">COUNTIF(INDIRECT("U"&amp;(ROW()+12*(($AN2042-1)*3+$AO2042)-ROW())/12+5):INDIRECT("AF"&amp;(ROW()+12*(($AN2042-1)*3+$AO2042)-ROW())/12+5),AS2042)</f>
        <v>0</v>
      </c>
      <c r="AU2042" s="15">
        <f ca="1">IF(AND(AQ2042+AS2042&gt;0,AR2042+AT2042&gt;0),COUNTIF(AU$6:AU2041,"&gt;0")+1,0)</f>
        <v>0</v>
      </c>
    </row>
    <row r="2043" spans="40:47">
      <c r="AN2043" s="15">
        <v>57</v>
      </c>
      <c r="AO2043" s="15">
        <v>2</v>
      </c>
      <c r="AP2043" s="15">
        <v>10</v>
      </c>
      <c r="AQ2043" s="17">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15">
        <f ca="1">COUNTIF(INDIRECT("H"&amp;(ROW()+12*(($AN2043-1)*3+$AO2043)-ROW())/12+5):INDIRECT("S"&amp;(ROW()+12*(($AN2043-1)*3+$AO2043)-ROW())/12+5),AQ2043)</f>
        <v>0</v>
      </c>
      <c r="AS2043" s="17">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15">
        <f ca="1">COUNTIF(INDIRECT("U"&amp;(ROW()+12*(($AN2043-1)*3+$AO2043)-ROW())/12+5):INDIRECT("AF"&amp;(ROW()+12*(($AN2043-1)*3+$AO2043)-ROW())/12+5),AS2043)</f>
        <v>0</v>
      </c>
      <c r="AU2043" s="15">
        <f ca="1">IF(AND(AQ2043+AS2043&gt;0,AR2043+AT2043&gt;0),COUNTIF(AU$6:AU2042,"&gt;0")+1,0)</f>
        <v>0</v>
      </c>
    </row>
    <row r="2044" spans="40:47">
      <c r="AN2044" s="15">
        <v>57</v>
      </c>
      <c r="AO2044" s="15">
        <v>2</v>
      </c>
      <c r="AP2044" s="15">
        <v>11</v>
      </c>
      <c r="AQ2044" s="17">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15">
        <f ca="1">COUNTIF(INDIRECT("H"&amp;(ROW()+12*(($AN2044-1)*3+$AO2044)-ROW())/12+5):INDIRECT("S"&amp;(ROW()+12*(($AN2044-1)*3+$AO2044)-ROW())/12+5),AQ2044)</f>
        <v>0</v>
      </c>
      <c r="AS2044" s="17">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15">
        <f ca="1">COUNTIF(INDIRECT("U"&amp;(ROW()+12*(($AN2044-1)*3+$AO2044)-ROW())/12+5):INDIRECT("AF"&amp;(ROW()+12*(($AN2044-1)*3+$AO2044)-ROW())/12+5),AS2044)</f>
        <v>0</v>
      </c>
      <c r="AU2044" s="15">
        <f ca="1">IF(AND(AQ2044+AS2044&gt;0,AR2044+AT2044&gt;0),COUNTIF(AU$6:AU2043,"&gt;0")+1,0)</f>
        <v>0</v>
      </c>
    </row>
    <row r="2045" spans="40:47">
      <c r="AN2045" s="15">
        <v>57</v>
      </c>
      <c r="AO2045" s="15">
        <v>2</v>
      </c>
      <c r="AP2045" s="15">
        <v>12</v>
      </c>
      <c r="AQ2045" s="17">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15">
        <f ca="1">COUNTIF(INDIRECT("H"&amp;(ROW()+12*(($AN2045-1)*3+$AO2045)-ROW())/12+5):INDIRECT("S"&amp;(ROW()+12*(($AN2045-1)*3+$AO2045)-ROW())/12+5),AQ2045)</f>
        <v>0</v>
      </c>
      <c r="AS2045" s="17">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15">
        <f ca="1">COUNTIF(INDIRECT("U"&amp;(ROW()+12*(($AN2045-1)*3+$AO2045)-ROW())/12+5):INDIRECT("AF"&amp;(ROW()+12*(($AN2045-1)*3+$AO2045)-ROW())/12+5),AS2045)</f>
        <v>0</v>
      </c>
      <c r="AU2045" s="15">
        <f ca="1">IF(AND(AQ2045+AS2045&gt;0,AR2045+AT2045&gt;0),COUNTIF(AU$6:AU2044,"&gt;0")+1,0)</f>
        <v>0</v>
      </c>
    </row>
    <row r="2046" spans="40:47">
      <c r="AN2046" s="15">
        <v>57</v>
      </c>
      <c r="AO2046" s="15">
        <v>3</v>
      </c>
      <c r="AP2046" s="15">
        <v>1</v>
      </c>
      <c r="AQ2046" s="17">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15">
        <f ca="1">COUNTIF(INDIRECT("H"&amp;(ROW()+12*(($AN2046-1)*3+$AO2046)-ROW())/12+5):INDIRECT("S"&amp;(ROW()+12*(($AN2046-1)*3+$AO2046)-ROW())/12+5),AQ2046)</f>
        <v>0</v>
      </c>
      <c r="AS2046" s="17">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15">
        <f ca="1">COUNTIF(INDIRECT("U"&amp;(ROW()+12*(($AN2046-1)*3+$AO2046)-ROW())/12+5):INDIRECT("AF"&amp;(ROW()+12*(($AN2046-1)*3+$AO2046)-ROW())/12+5),AS2046)</f>
        <v>0</v>
      </c>
      <c r="AU2046" s="15">
        <f ca="1">IF(AND(AQ2046+AS2046&gt;0,AR2046+AT2046&gt;0),COUNTIF(AU$6:AU2045,"&gt;0")+1,0)</f>
        <v>0</v>
      </c>
    </row>
    <row r="2047" spans="40:47">
      <c r="AN2047" s="15">
        <v>57</v>
      </c>
      <c r="AO2047" s="15">
        <v>3</v>
      </c>
      <c r="AP2047" s="15">
        <v>2</v>
      </c>
      <c r="AQ2047" s="17">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15">
        <f ca="1">COUNTIF(INDIRECT("H"&amp;(ROW()+12*(($AN2047-1)*3+$AO2047)-ROW())/12+5):INDIRECT("S"&amp;(ROW()+12*(($AN2047-1)*3+$AO2047)-ROW())/12+5),AQ2047)</f>
        <v>0</v>
      </c>
      <c r="AS2047" s="17">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15">
        <f ca="1">COUNTIF(INDIRECT("U"&amp;(ROW()+12*(($AN2047-1)*3+$AO2047)-ROW())/12+5):INDIRECT("AF"&amp;(ROW()+12*(($AN2047-1)*3+$AO2047)-ROW())/12+5),AS2047)</f>
        <v>0</v>
      </c>
      <c r="AU2047" s="15">
        <f ca="1">IF(AND(AQ2047+AS2047&gt;0,AR2047+AT2047&gt;0),COUNTIF(AU$6:AU2046,"&gt;0")+1,0)</f>
        <v>0</v>
      </c>
    </row>
    <row r="2048" spans="40:47">
      <c r="AN2048" s="15">
        <v>57</v>
      </c>
      <c r="AO2048" s="15">
        <v>3</v>
      </c>
      <c r="AP2048" s="15">
        <v>3</v>
      </c>
      <c r="AQ2048" s="17">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15">
        <f ca="1">COUNTIF(INDIRECT("H"&amp;(ROW()+12*(($AN2048-1)*3+$AO2048)-ROW())/12+5):INDIRECT("S"&amp;(ROW()+12*(($AN2048-1)*3+$AO2048)-ROW())/12+5),AQ2048)</f>
        <v>0</v>
      </c>
      <c r="AS2048" s="17">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15">
        <f ca="1">COUNTIF(INDIRECT("U"&amp;(ROW()+12*(($AN2048-1)*3+$AO2048)-ROW())/12+5):INDIRECT("AF"&amp;(ROW()+12*(($AN2048-1)*3+$AO2048)-ROW())/12+5),AS2048)</f>
        <v>0</v>
      </c>
      <c r="AU2048" s="15">
        <f ca="1">IF(AND(AQ2048+AS2048&gt;0,AR2048+AT2048&gt;0),COUNTIF(AU$6:AU2047,"&gt;0")+1,0)</f>
        <v>0</v>
      </c>
    </row>
    <row r="2049" spans="40:47">
      <c r="AN2049" s="15">
        <v>57</v>
      </c>
      <c r="AO2049" s="15">
        <v>3</v>
      </c>
      <c r="AP2049" s="15">
        <v>4</v>
      </c>
      <c r="AQ2049" s="17">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15">
        <f ca="1">COUNTIF(INDIRECT("H"&amp;(ROW()+12*(($AN2049-1)*3+$AO2049)-ROW())/12+5):INDIRECT("S"&amp;(ROW()+12*(($AN2049-1)*3+$AO2049)-ROW())/12+5),AQ2049)</f>
        <v>0</v>
      </c>
      <c r="AS2049" s="17">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15">
        <f ca="1">COUNTIF(INDIRECT("U"&amp;(ROW()+12*(($AN2049-1)*3+$AO2049)-ROW())/12+5):INDIRECT("AF"&amp;(ROW()+12*(($AN2049-1)*3+$AO2049)-ROW())/12+5),AS2049)</f>
        <v>0</v>
      </c>
      <c r="AU2049" s="15">
        <f ca="1">IF(AND(AQ2049+AS2049&gt;0,AR2049+AT2049&gt;0),COUNTIF(AU$6:AU2048,"&gt;0")+1,0)</f>
        <v>0</v>
      </c>
    </row>
    <row r="2050" spans="40:47">
      <c r="AN2050" s="15">
        <v>57</v>
      </c>
      <c r="AO2050" s="15">
        <v>3</v>
      </c>
      <c r="AP2050" s="15">
        <v>5</v>
      </c>
      <c r="AQ2050" s="17">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15">
        <f ca="1">COUNTIF(INDIRECT("H"&amp;(ROW()+12*(($AN2050-1)*3+$AO2050)-ROW())/12+5):INDIRECT("S"&amp;(ROW()+12*(($AN2050-1)*3+$AO2050)-ROW())/12+5),AQ2050)</f>
        <v>0</v>
      </c>
      <c r="AS2050" s="17">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15">
        <f ca="1">COUNTIF(INDIRECT("U"&amp;(ROW()+12*(($AN2050-1)*3+$AO2050)-ROW())/12+5):INDIRECT("AF"&amp;(ROW()+12*(($AN2050-1)*3+$AO2050)-ROW())/12+5),AS2050)</f>
        <v>0</v>
      </c>
      <c r="AU2050" s="15">
        <f ca="1">IF(AND(AQ2050+AS2050&gt;0,AR2050+AT2050&gt;0),COUNTIF(AU$6:AU2049,"&gt;0")+1,0)</f>
        <v>0</v>
      </c>
    </row>
    <row r="2051" spans="40:47">
      <c r="AN2051" s="15">
        <v>57</v>
      </c>
      <c r="AO2051" s="15">
        <v>3</v>
      </c>
      <c r="AP2051" s="15">
        <v>6</v>
      </c>
      <c r="AQ2051" s="17">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15">
        <f ca="1">COUNTIF(INDIRECT("H"&amp;(ROW()+12*(($AN2051-1)*3+$AO2051)-ROW())/12+5):INDIRECT("S"&amp;(ROW()+12*(($AN2051-1)*3+$AO2051)-ROW())/12+5),AQ2051)</f>
        <v>0</v>
      </c>
      <c r="AS2051" s="17">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15">
        <f ca="1">COUNTIF(INDIRECT("U"&amp;(ROW()+12*(($AN2051-1)*3+$AO2051)-ROW())/12+5):INDIRECT("AF"&amp;(ROW()+12*(($AN2051-1)*3+$AO2051)-ROW())/12+5),AS2051)</f>
        <v>0</v>
      </c>
      <c r="AU2051" s="15">
        <f ca="1">IF(AND(AQ2051+AS2051&gt;0,AR2051+AT2051&gt;0),COUNTIF(AU$6:AU2050,"&gt;0")+1,0)</f>
        <v>0</v>
      </c>
    </row>
    <row r="2052" spans="40:47">
      <c r="AN2052" s="15">
        <v>57</v>
      </c>
      <c r="AO2052" s="15">
        <v>3</v>
      </c>
      <c r="AP2052" s="15">
        <v>7</v>
      </c>
      <c r="AQ2052" s="17">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15">
        <f ca="1">COUNTIF(INDIRECT("H"&amp;(ROW()+12*(($AN2052-1)*3+$AO2052)-ROW())/12+5):INDIRECT("S"&amp;(ROW()+12*(($AN2052-1)*3+$AO2052)-ROW())/12+5),AQ2052)</f>
        <v>0</v>
      </c>
      <c r="AS2052" s="17">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15">
        <f ca="1">COUNTIF(INDIRECT("U"&amp;(ROW()+12*(($AN2052-1)*3+$AO2052)-ROW())/12+5):INDIRECT("AF"&amp;(ROW()+12*(($AN2052-1)*3+$AO2052)-ROW())/12+5),AS2052)</f>
        <v>0</v>
      </c>
      <c r="AU2052" s="15">
        <f ca="1">IF(AND(AQ2052+AS2052&gt;0,AR2052+AT2052&gt;0),COUNTIF(AU$6:AU2051,"&gt;0")+1,0)</f>
        <v>0</v>
      </c>
    </row>
    <row r="2053" spans="40:47">
      <c r="AN2053" s="15">
        <v>57</v>
      </c>
      <c r="AO2053" s="15">
        <v>3</v>
      </c>
      <c r="AP2053" s="15">
        <v>8</v>
      </c>
      <c r="AQ2053" s="17">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15">
        <f ca="1">COUNTIF(INDIRECT("H"&amp;(ROW()+12*(($AN2053-1)*3+$AO2053)-ROW())/12+5):INDIRECT("S"&amp;(ROW()+12*(($AN2053-1)*3+$AO2053)-ROW())/12+5),AQ2053)</f>
        <v>0</v>
      </c>
      <c r="AS2053" s="17">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15">
        <f ca="1">COUNTIF(INDIRECT("U"&amp;(ROW()+12*(($AN2053-1)*3+$AO2053)-ROW())/12+5):INDIRECT("AF"&amp;(ROW()+12*(($AN2053-1)*3+$AO2053)-ROW())/12+5),AS2053)</f>
        <v>0</v>
      </c>
      <c r="AU2053" s="15">
        <f ca="1">IF(AND(AQ2053+AS2053&gt;0,AR2053+AT2053&gt;0),COUNTIF(AU$6:AU2052,"&gt;0")+1,0)</f>
        <v>0</v>
      </c>
    </row>
    <row r="2054" spans="40:47">
      <c r="AN2054" s="15">
        <v>57</v>
      </c>
      <c r="AO2054" s="15">
        <v>3</v>
      </c>
      <c r="AP2054" s="15">
        <v>9</v>
      </c>
      <c r="AQ2054" s="17">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15">
        <f ca="1">COUNTIF(INDIRECT("H"&amp;(ROW()+12*(($AN2054-1)*3+$AO2054)-ROW())/12+5):INDIRECT("S"&amp;(ROW()+12*(($AN2054-1)*3+$AO2054)-ROW())/12+5),AQ2054)</f>
        <v>0</v>
      </c>
      <c r="AS2054" s="17">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15">
        <f ca="1">COUNTIF(INDIRECT("U"&amp;(ROW()+12*(($AN2054-1)*3+$AO2054)-ROW())/12+5):INDIRECT("AF"&amp;(ROW()+12*(($AN2054-1)*3+$AO2054)-ROW())/12+5),AS2054)</f>
        <v>0</v>
      </c>
      <c r="AU2054" s="15">
        <f ca="1">IF(AND(AQ2054+AS2054&gt;0,AR2054+AT2054&gt;0),COUNTIF(AU$6:AU2053,"&gt;0")+1,0)</f>
        <v>0</v>
      </c>
    </row>
    <row r="2055" spans="40:47">
      <c r="AN2055" s="15">
        <v>57</v>
      </c>
      <c r="AO2055" s="15">
        <v>3</v>
      </c>
      <c r="AP2055" s="15">
        <v>10</v>
      </c>
      <c r="AQ2055" s="17">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15">
        <f ca="1">COUNTIF(INDIRECT("H"&amp;(ROW()+12*(($AN2055-1)*3+$AO2055)-ROW())/12+5):INDIRECT("S"&amp;(ROW()+12*(($AN2055-1)*3+$AO2055)-ROW())/12+5),AQ2055)</f>
        <v>0</v>
      </c>
      <c r="AS2055" s="17">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15">
        <f ca="1">COUNTIF(INDIRECT("U"&amp;(ROW()+12*(($AN2055-1)*3+$AO2055)-ROW())/12+5):INDIRECT("AF"&amp;(ROW()+12*(($AN2055-1)*3+$AO2055)-ROW())/12+5),AS2055)</f>
        <v>0</v>
      </c>
      <c r="AU2055" s="15">
        <f ca="1">IF(AND(AQ2055+AS2055&gt;0,AR2055+AT2055&gt;0),COUNTIF(AU$6:AU2054,"&gt;0")+1,0)</f>
        <v>0</v>
      </c>
    </row>
    <row r="2056" spans="40:47">
      <c r="AN2056" s="15">
        <v>57</v>
      </c>
      <c r="AO2056" s="15">
        <v>3</v>
      </c>
      <c r="AP2056" s="15">
        <v>11</v>
      </c>
      <c r="AQ2056" s="17">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15">
        <f ca="1">COUNTIF(INDIRECT("H"&amp;(ROW()+12*(($AN2056-1)*3+$AO2056)-ROW())/12+5):INDIRECT("S"&amp;(ROW()+12*(($AN2056-1)*3+$AO2056)-ROW())/12+5),AQ2056)</f>
        <v>0</v>
      </c>
      <c r="AS2056" s="17">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15">
        <f ca="1">COUNTIF(INDIRECT("U"&amp;(ROW()+12*(($AN2056-1)*3+$AO2056)-ROW())/12+5):INDIRECT("AF"&amp;(ROW()+12*(($AN2056-1)*3+$AO2056)-ROW())/12+5),AS2056)</f>
        <v>0</v>
      </c>
      <c r="AU2056" s="15">
        <f ca="1">IF(AND(AQ2056+AS2056&gt;0,AR2056+AT2056&gt;0),COUNTIF(AU$6:AU2055,"&gt;0")+1,0)</f>
        <v>0</v>
      </c>
    </row>
    <row r="2057" spans="40:47">
      <c r="AN2057" s="306">
        <v>57</v>
      </c>
      <c r="AO2057" s="306">
        <v>3</v>
      </c>
      <c r="AP2057" s="306">
        <v>12</v>
      </c>
      <c r="AQ2057" s="313">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306">
        <f ca="1">COUNTIF(INDIRECT("H"&amp;(ROW()+12*(($AN2057-1)*3+$AO2057)-ROW())/12+5):INDIRECT("S"&amp;(ROW()+12*(($AN2057-1)*3+$AO2057)-ROW())/12+5),AQ2057)</f>
        <v>0</v>
      </c>
      <c r="AS2057" s="313">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306">
        <f ca="1">COUNTIF(INDIRECT("U"&amp;(ROW()+12*(($AN2057-1)*3+$AO2057)-ROW())/12+5):INDIRECT("AF"&amp;(ROW()+12*(($AN2057-1)*3+$AO2057)-ROW())/12+5),AS2057)</f>
        <v>0</v>
      </c>
      <c r="AU2057" s="15">
        <f ca="1">IF(AND(AQ2057+AS2057&gt;0,AR2057+AT2057&gt;0),COUNTIF(AU$6:AU2056,"&gt;0")+1,0)</f>
        <v>0</v>
      </c>
    </row>
    <row r="2058" spans="40:47">
      <c r="AN2058" s="15">
        <v>58</v>
      </c>
      <c r="AO2058" s="15">
        <v>1</v>
      </c>
      <c r="AP2058" s="15">
        <v>1</v>
      </c>
      <c r="AQ2058" s="17">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15">
        <f ca="1">COUNTIF(INDIRECT("H"&amp;(ROW()+12*(($AN2058-1)*3+$AO2058)-ROW())/12+5):INDIRECT("S"&amp;(ROW()+12*(($AN2058-1)*3+$AO2058)-ROW())/12+5),AQ2058)</f>
        <v>0</v>
      </c>
      <c r="AS2058" s="17">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15">
        <f ca="1">COUNTIF(INDIRECT("U"&amp;(ROW()+12*(($AN2058-1)*3+$AO2058)-ROW())/12+5):INDIRECT("AF"&amp;(ROW()+12*(($AN2058-1)*3+$AO2058)-ROW())/12+5),AS2058)</f>
        <v>0</v>
      </c>
      <c r="AU2058" s="15">
        <f ca="1">IF(AND(AQ2058+AS2058&gt;0,AR2058+AT2058&gt;0),COUNTIF(AU$6:AU2057,"&gt;0")+1,0)</f>
        <v>0</v>
      </c>
    </row>
    <row r="2059" spans="40:47">
      <c r="AN2059" s="15">
        <v>58</v>
      </c>
      <c r="AO2059" s="15">
        <v>1</v>
      </c>
      <c r="AP2059" s="15">
        <v>2</v>
      </c>
      <c r="AQ2059" s="17">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15">
        <f ca="1">COUNTIF(INDIRECT("H"&amp;(ROW()+12*(($AN2059-1)*3+$AO2059)-ROW())/12+5):INDIRECT("S"&amp;(ROW()+12*(($AN2059-1)*3+$AO2059)-ROW())/12+5),AQ2059)</f>
        <v>0</v>
      </c>
      <c r="AS2059" s="17">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15">
        <f ca="1">COUNTIF(INDIRECT("U"&amp;(ROW()+12*(($AN2059-1)*3+$AO2059)-ROW())/12+5):INDIRECT("AF"&amp;(ROW()+12*(($AN2059-1)*3+$AO2059)-ROW())/12+5),AS2059)</f>
        <v>0</v>
      </c>
      <c r="AU2059" s="15">
        <f ca="1">IF(AND(AQ2059+AS2059&gt;0,AR2059+AT2059&gt;0),COUNTIF(AU$6:AU2058,"&gt;0")+1,0)</f>
        <v>0</v>
      </c>
    </row>
    <row r="2060" spans="40:47">
      <c r="AN2060" s="15">
        <v>58</v>
      </c>
      <c r="AO2060" s="15">
        <v>1</v>
      </c>
      <c r="AP2060" s="15">
        <v>3</v>
      </c>
      <c r="AQ2060" s="17">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15">
        <f ca="1">COUNTIF(INDIRECT("H"&amp;(ROW()+12*(($AN2060-1)*3+$AO2060)-ROW())/12+5):INDIRECT("S"&amp;(ROW()+12*(($AN2060-1)*3+$AO2060)-ROW())/12+5),AQ2060)</f>
        <v>0</v>
      </c>
      <c r="AS2060" s="17">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15">
        <f ca="1">COUNTIF(INDIRECT("U"&amp;(ROW()+12*(($AN2060-1)*3+$AO2060)-ROW())/12+5):INDIRECT("AF"&amp;(ROW()+12*(($AN2060-1)*3+$AO2060)-ROW())/12+5),AS2060)</f>
        <v>0</v>
      </c>
      <c r="AU2060" s="15">
        <f ca="1">IF(AND(AQ2060+AS2060&gt;0,AR2060+AT2060&gt;0),COUNTIF(AU$6:AU2059,"&gt;0")+1,0)</f>
        <v>0</v>
      </c>
    </row>
    <row r="2061" spans="40:47">
      <c r="AN2061" s="15">
        <v>58</v>
      </c>
      <c r="AO2061" s="15">
        <v>1</v>
      </c>
      <c r="AP2061" s="15">
        <v>4</v>
      </c>
      <c r="AQ2061" s="17">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15">
        <f ca="1">COUNTIF(INDIRECT("H"&amp;(ROW()+12*(($AN2061-1)*3+$AO2061)-ROW())/12+5):INDIRECT("S"&amp;(ROW()+12*(($AN2061-1)*3+$AO2061)-ROW())/12+5),AQ2061)</f>
        <v>0</v>
      </c>
      <c r="AS2061" s="17">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15">
        <f ca="1">COUNTIF(INDIRECT("U"&amp;(ROW()+12*(($AN2061-1)*3+$AO2061)-ROW())/12+5):INDIRECT("AF"&amp;(ROW()+12*(($AN2061-1)*3+$AO2061)-ROW())/12+5),AS2061)</f>
        <v>0</v>
      </c>
      <c r="AU2061" s="15">
        <f ca="1">IF(AND(AQ2061+AS2061&gt;0,AR2061+AT2061&gt;0),COUNTIF(AU$6:AU2060,"&gt;0")+1,0)</f>
        <v>0</v>
      </c>
    </row>
    <row r="2062" spans="40:47">
      <c r="AN2062" s="15">
        <v>58</v>
      </c>
      <c r="AO2062" s="15">
        <v>1</v>
      </c>
      <c r="AP2062" s="15">
        <v>5</v>
      </c>
      <c r="AQ2062" s="17">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15">
        <f ca="1">COUNTIF(INDIRECT("H"&amp;(ROW()+12*(($AN2062-1)*3+$AO2062)-ROW())/12+5):INDIRECT("S"&amp;(ROW()+12*(($AN2062-1)*3+$AO2062)-ROW())/12+5),AQ2062)</f>
        <v>0</v>
      </c>
      <c r="AS2062" s="17">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15">
        <f ca="1">COUNTIF(INDIRECT("U"&amp;(ROW()+12*(($AN2062-1)*3+$AO2062)-ROW())/12+5):INDIRECT("AF"&amp;(ROW()+12*(($AN2062-1)*3+$AO2062)-ROW())/12+5),AS2062)</f>
        <v>0</v>
      </c>
      <c r="AU2062" s="15">
        <f ca="1">IF(AND(AQ2062+AS2062&gt;0,AR2062+AT2062&gt;0),COUNTIF(AU$6:AU2061,"&gt;0")+1,0)</f>
        <v>0</v>
      </c>
    </row>
    <row r="2063" spans="40:47">
      <c r="AN2063" s="15">
        <v>58</v>
      </c>
      <c r="AO2063" s="15">
        <v>1</v>
      </c>
      <c r="AP2063" s="15">
        <v>6</v>
      </c>
      <c r="AQ2063" s="17">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15">
        <f ca="1">COUNTIF(INDIRECT("H"&amp;(ROW()+12*(($AN2063-1)*3+$AO2063)-ROW())/12+5):INDIRECT("S"&amp;(ROW()+12*(($AN2063-1)*3+$AO2063)-ROW())/12+5),AQ2063)</f>
        <v>0</v>
      </c>
      <c r="AS2063" s="17">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15">
        <f ca="1">COUNTIF(INDIRECT("U"&amp;(ROW()+12*(($AN2063-1)*3+$AO2063)-ROW())/12+5):INDIRECT("AF"&amp;(ROW()+12*(($AN2063-1)*3+$AO2063)-ROW())/12+5),AS2063)</f>
        <v>0</v>
      </c>
      <c r="AU2063" s="15">
        <f ca="1">IF(AND(AQ2063+AS2063&gt;0,AR2063+AT2063&gt;0),COUNTIF(AU$6:AU2062,"&gt;0")+1,0)</f>
        <v>0</v>
      </c>
    </row>
    <row r="2064" spans="40:47">
      <c r="AN2064" s="15">
        <v>58</v>
      </c>
      <c r="AO2064" s="15">
        <v>1</v>
      </c>
      <c r="AP2064" s="15">
        <v>7</v>
      </c>
      <c r="AQ2064" s="17">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15">
        <f ca="1">COUNTIF(INDIRECT("H"&amp;(ROW()+12*(($AN2064-1)*3+$AO2064)-ROW())/12+5):INDIRECT("S"&amp;(ROW()+12*(($AN2064-1)*3+$AO2064)-ROW())/12+5),AQ2064)</f>
        <v>0</v>
      </c>
      <c r="AS2064" s="17">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15">
        <f ca="1">COUNTIF(INDIRECT("U"&amp;(ROW()+12*(($AN2064-1)*3+$AO2064)-ROW())/12+5):INDIRECT("AF"&amp;(ROW()+12*(($AN2064-1)*3+$AO2064)-ROW())/12+5),AS2064)</f>
        <v>0</v>
      </c>
      <c r="AU2064" s="15">
        <f ca="1">IF(AND(AQ2064+AS2064&gt;0,AR2064+AT2064&gt;0),COUNTIF(AU$6:AU2063,"&gt;0")+1,0)</f>
        <v>0</v>
      </c>
    </row>
    <row r="2065" spans="40:47">
      <c r="AN2065" s="15">
        <v>58</v>
      </c>
      <c r="AO2065" s="15">
        <v>1</v>
      </c>
      <c r="AP2065" s="15">
        <v>8</v>
      </c>
      <c r="AQ2065" s="17">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15">
        <f ca="1">COUNTIF(INDIRECT("H"&amp;(ROW()+12*(($AN2065-1)*3+$AO2065)-ROW())/12+5):INDIRECT("S"&amp;(ROW()+12*(($AN2065-1)*3+$AO2065)-ROW())/12+5),AQ2065)</f>
        <v>0</v>
      </c>
      <c r="AS2065" s="17">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15">
        <f ca="1">COUNTIF(INDIRECT("U"&amp;(ROW()+12*(($AN2065-1)*3+$AO2065)-ROW())/12+5):INDIRECT("AF"&amp;(ROW()+12*(($AN2065-1)*3+$AO2065)-ROW())/12+5),AS2065)</f>
        <v>0</v>
      </c>
      <c r="AU2065" s="15">
        <f ca="1">IF(AND(AQ2065+AS2065&gt;0,AR2065+AT2065&gt;0),COUNTIF(AU$6:AU2064,"&gt;0")+1,0)</f>
        <v>0</v>
      </c>
    </row>
    <row r="2066" spans="40:47">
      <c r="AN2066" s="15">
        <v>58</v>
      </c>
      <c r="AO2066" s="15">
        <v>1</v>
      </c>
      <c r="AP2066" s="15">
        <v>9</v>
      </c>
      <c r="AQ2066" s="17">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15">
        <f ca="1">COUNTIF(INDIRECT("H"&amp;(ROW()+12*(($AN2066-1)*3+$AO2066)-ROW())/12+5):INDIRECT("S"&amp;(ROW()+12*(($AN2066-1)*3+$AO2066)-ROW())/12+5),AQ2066)</f>
        <v>0</v>
      </c>
      <c r="AS2066" s="17">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15">
        <f ca="1">COUNTIF(INDIRECT("U"&amp;(ROW()+12*(($AN2066-1)*3+$AO2066)-ROW())/12+5):INDIRECT("AF"&amp;(ROW()+12*(($AN2066-1)*3+$AO2066)-ROW())/12+5),AS2066)</f>
        <v>0</v>
      </c>
      <c r="AU2066" s="15">
        <f ca="1">IF(AND(AQ2066+AS2066&gt;0,AR2066+AT2066&gt;0),COUNTIF(AU$6:AU2065,"&gt;0")+1,0)</f>
        <v>0</v>
      </c>
    </row>
    <row r="2067" spans="40:47">
      <c r="AN2067" s="15">
        <v>58</v>
      </c>
      <c r="AO2067" s="15">
        <v>1</v>
      </c>
      <c r="AP2067" s="15">
        <v>10</v>
      </c>
      <c r="AQ2067" s="17">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15">
        <f ca="1">COUNTIF(INDIRECT("H"&amp;(ROW()+12*(($AN2067-1)*3+$AO2067)-ROW())/12+5):INDIRECT("S"&amp;(ROW()+12*(($AN2067-1)*3+$AO2067)-ROW())/12+5),AQ2067)</f>
        <v>0</v>
      </c>
      <c r="AS2067" s="17">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15">
        <f ca="1">COUNTIF(INDIRECT("U"&amp;(ROW()+12*(($AN2067-1)*3+$AO2067)-ROW())/12+5):INDIRECT("AF"&amp;(ROW()+12*(($AN2067-1)*3+$AO2067)-ROW())/12+5),AS2067)</f>
        <v>0</v>
      </c>
      <c r="AU2067" s="15">
        <f ca="1">IF(AND(AQ2067+AS2067&gt;0,AR2067+AT2067&gt;0),COUNTIF(AU$6:AU2066,"&gt;0")+1,0)</f>
        <v>0</v>
      </c>
    </row>
    <row r="2068" spans="40:47">
      <c r="AN2068" s="15">
        <v>58</v>
      </c>
      <c r="AO2068" s="15">
        <v>1</v>
      </c>
      <c r="AP2068" s="15">
        <v>11</v>
      </c>
      <c r="AQ2068" s="17">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15">
        <f ca="1">COUNTIF(INDIRECT("H"&amp;(ROW()+12*(($AN2068-1)*3+$AO2068)-ROW())/12+5):INDIRECT("S"&amp;(ROW()+12*(($AN2068-1)*3+$AO2068)-ROW())/12+5),AQ2068)</f>
        <v>0</v>
      </c>
      <c r="AS2068" s="17">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15">
        <f ca="1">COUNTIF(INDIRECT("U"&amp;(ROW()+12*(($AN2068-1)*3+$AO2068)-ROW())/12+5):INDIRECT("AF"&amp;(ROW()+12*(($AN2068-1)*3+$AO2068)-ROW())/12+5),AS2068)</f>
        <v>0</v>
      </c>
      <c r="AU2068" s="15">
        <f ca="1">IF(AND(AQ2068+AS2068&gt;0,AR2068+AT2068&gt;0),COUNTIF(AU$6:AU2067,"&gt;0")+1,0)</f>
        <v>0</v>
      </c>
    </row>
    <row r="2069" spans="40:47">
      <c r="AN2069" s="15">
        <v>58</v>
      </c>
      <c r="AO2069" s="15">
        <v>1</v>
      </c>
      <c r="AP2069" s="15">
        <v>12</v>
      </c>
      <c r="AQ2069" s="17">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15">
        <f ca="1">COUNTIF(INDIRECT("H"&amp;(ROW()+12*(($AN2069-1)*3+$AO2069)-ROW())/12+5):INDIRECT("S"&amp;(ROW()+12*(($AN2069-1)*3+$AO2069)-ROW())/12+5),AQ2069)</f>
        <v>0</v>
      </c>
      <c r="AS2069" s="17">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15">
        <f ca="1">COUNTIF(INDIRECT("U"&amp;(ROW()+12*(($AN2069-1)*3+$AO2069)-ROW())/12+5):INDIRECT("AF"&amp;(ROW()+12*(($AN2069-1)*3+$AO2069)-ROW())/12+5),AS2069)</f>
        <v>0</v>
      </c>
      <c r="AU2069" s="15">
        <f ca="1">IF(AND(AQ2069+AS2069&gt;0,AR2069+AT2069&gt;0),COUNTIF(AU$6:AU2068,"&gt;0")+1,0)</f>
        <v>0</v>
      </c>
    </row>
    <row r="2070" spans="40:47">
      <c r="AN2070" s="15">
        <v>58</v>
      </c>
      <c r="AO2070" s="15">
        <v>2</v>
      </c>
      <c r="AP2070" s="15">
        <v>1</v>
      </c>
      <c r="AQ2070" s="17">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15">
        <f ca="1">COUNTIF(INDIRECT("H"&amp;(ROW()+12*(($AN2070-1)*3+$AO2070)-ROW())/12+5):INDIRECT("S"&amp;(ROW()+12*(($AN2070-1)*3+$AO2070)-ROW())/12+5),AQ2070)</f>
        <v>0</v>
      </c>
      <c r="AS2070" s="17">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15">
        <f ca="1">COUNTIF(INDIRECT("U"&amp;(ROW()+12*(($AN2070-1)*3+$AO2070)-ROW())/12+5):INDIRECT("AF"&amp;(ROW()+12*(($AN2070-1)*3+$AO2070)-ROW())/12+5),AS2070)</f>
        <v>0</v>
      </c>
      <c r="AU2070" s="15">
        <f ca="1">IF(AND(AQ2070+AS2070&gt;0,AR2070+AT2070&gt;0),COUNTIF(AU$6:AU2069,"&gt;0")+1,0)</f>
        <v>0</v>
      </c>
    </row>
    <row r="2071" spans="40:47">
      <c r="AN2071" s="15">
        <v>58</v>
      </c>
      <c r="AO2071" s="15">
        <v>2</v>
      </c>
      <c r="AP2071" s="15">
        <v>2</v>
      </c>
      <c r="AQ2071" s="17">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15">
        <f ca="1">COUNTIF(INDIRECT("H"&amp;(ROW()+12*(($AN2071-1)*3+$AO2071)-ROW())/12+5):INDIRECT("S"&amp;(ROW()+12*(($AN2071-1)*3+$AO2071)-ROW())/12+5),AQ2071)</f>
        <v>0</v>
      </c>
      <c r="AS2071" s="17">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15">
        <f ca="1">COUNTIF(INDIRECT("U"&amp;(ROW()+12*(($AN2071-1)*3+$AO2071)-ROW())/12+5):INDIRECT("AF"&amp;(ROW()+12*(($AN2071-1)*3+$AO2071)-ROW())/12+5),AS2071)</f>
        <v>0</v>
      </c>
      <c r="AU2071" s="15">
        <f ca="1">IF(AND(AQ2071+AS2071&gt;0,AR2071+AT2071&gt;0),COUNTIF(AU$6:AU2070,"&gt;0")+1,0)</f>
        <v>0</v>
      </c>
    </row>
    <row r="2072" spans="40:47">
      <c r="AN2072" s="15">
        <v>58</v>
      </c>
      <c r="AO2072" s="15">
        <v>2</v>
      </c>
      <c r="AP2072" s="15">
        <v>3</v>
      </c>
      <c r="AQ2072" s="17">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15">
        <f ca="1">COUNTIF(INDIRECT("H"&amp;(ROW()+12*(($AN2072-1)*3+$AO2072)-ROW())/12+5):INDIRECT("S"&amp;(ROW()+12*(($AN2072-1)*3+$AO2072)-ROW())/12+5),AQ2072)</f>
        <v>0</v>
      </c>
      <c r="AS2072" s="17">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15">
        <f ca="1">COUNTIF(INDIRECT("U"&amp;(ROW()+12*(($AN2072-1)*3+$AO2072)-ROW())/12+5):INDIRECT("AF"&amp;(ROW()+12*(($AN2072-1)*3+$AO2072)-ROW())/12+5),AS2072)</f>
        <v>0</v>
      </c>
      <c r="AU2072" s="15">
        <f ca="1">IF(AND(AQ2072+AS2072&gt;0,AR2072+AT2072&gt;0),COUNTIF(AU$6:AU2071,"&gt;0")+1,0)</f>
        <v>0</v>
      </c>
    </row>
    <row r="2073" spans="40:47">
      <c r="AN2073" s="15">
        <v>58</v>
      </c>
      <c r="AO2073" s="15">
        <v>2</v>
      </c>
      <c r="AP2073" s="15">
        <v>4</v>
      </c>
      <c r="AQ2073" s="17">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15">
        <f ca="1">COUNTIF(INDIRECT("H"&amp;(ROW()+12*(($AN2073-1)*3+$AO2073)-ROW())/12+5):INDIRECT("S"&amp;(ROW()+12*(($AN2073-1)*3+$AO2073)-ROW())/12+5),AQ2073)</f>
        <v>0</v>
      </c>
      <c r="AS2073" s="17">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15">
        <f ca="1">COUNTIF(INDIRECT("U"&amp;(ROW()+12*(($AN2073-1)*3+$AO2073)-ROW())/12+5):INDIRECT("AF"&amp;(ROW()+12*(($AN2073-1)*3+$AO2073)-ROW())/12+5),AS2073)</f>
        <v>0</v>
      </c>
      <c r="AU2073" s="15">
        <f ca="1">IF(AND(AQ2073+AS2073&gt;0,AR2073+AT2073&gt;0),COUNTIF(AU$6:AU2072,"&gt;0")+1,0)</f>
        <v>0</v>
      </c>
    </row>
    <row r="2074" spans="40:47">
      <c r="AN2074" s="15">
        <v>58</v>
      </c>
      <c r="AO2074" s="15">
        <v>2</v>
      </c>
      <c r="AP2074" s="15">
        <v>5</v>
      </c>
      <c r="AQ2074" s="17">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15">
        <f ca="1">COUNTIF(INDIRECT("H"&amp;(ROW()+12*(($AN2074-1)*3+$AO2074)-ROW())/12+5):INDIRECT("S"&amp;(ROW()+12*(($AN2074-1)*3+$AO2074)-ROW())/12+5),AQ2074)</f>
        <v>0</v>
      </c>
      <c r="AS2074" s="17">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15">
        <f ca="1">COUNTIF(INDIRECT("U"&amp;(ROW()+12*(($AN2074-1)*3+$AO2074)-ROW())/12+5):INDIRECT("AF"&amp;(ROW()+12*(($AN2074-1)*3+$AO2074)-ROW())/12+5),AS2074)</f>
        <v>0</v>
      </c>
      <c r="AU2074" s="15">
        <f ca="1">IF(AND(AQ2074+AS2074&gt;0,AR2074+AT2074&gt;0),COUNTIF(AU$6:AU2073,"&gt;0")+1,0)</f>
        <v>0</v>
      </c>
    </row>
    <row r="2075" spans="40:47">
      <c r="AN2075" s="15">
        <v>58</v>
      </c>
      <c r="AO2075" s="15">
        <v>2</v>
      </c>
      <c r="AP2075" s="15">
        <v>6</v>
      </c>
      <c r="AQ2075" s="17">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15">
        <f ca="1">COUNTIF(INDIRECT("H"&amp;(ROW()+12*(($AN2075-1)*3+$AO2075)-ROW())/12+5):INDIRECT("S"&amp;(ROW()+12*(($AN2075-1)*3+$AO2075)-ROW())/12+5),AQ2075)</f>
        <v>0</v>
      </c>
      <c r="AS2075" s="17">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15">
        <f ca="1">COUNTIF(INDIRECT("U"&amp;(ROW()+12*(($AN2075-1)*3+$AO2075)-ROW())/12+5):INDIRECT("AF"&amp;(ROW()+12*(($AN2075-1)*3+$AO2075)-ROW())/12+5),AS2075)</f>
        <v>0</v>
      </c>
      <c r="AU2075" s="15">
        <f ca="1">IF(AND(AQ2075+AS2075&gt;0,AR2075+AT2075&gt;0),COUNTIF(AU$6:AU2074,"&gt;0")+1,0)</f>
        <v>0</v>
      </c>
    </row>
    <row r="2076" spans="40:47">
      <c r="AN2076" s="15">
        <v>58</v>
      </c>
      <c r="AO2076" s="15">
        <v>2</v>
      </c>
      <c r="AP2076" s="15">
        <v>7</v>
      </c>
      <c r="AQ2076" s="17">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15">
        <f ca="1">COUNTIF(INDIRECT("H"&amp;(ROW()+12*(($AN2076-1)*3+$AO2076)-ROW())/12+5):INDIRECT("S"&amp;(ROW()+12*(($AN2076-1)*3+$AO2076)-ROW())/12+5),AQ2076)</f>
        <v>0</v>
      </c>
      <c r="AS2076" s="17">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15">
        <f ca="1">COUNTIF(INDIRECT("U"&amp;(ROW()+12*(($AN2076-1)*3+$AO2076)-ROW())/12+5):INDIRECT("AF"&amp;(ROW()+12*(($AN2076-1)*3+$AO2076)-ROW())/12+5),AS2076)</f>
        <v>0</v>
      </c>
      <c r="AU2076" s="15">
        <f ca="1">IF(AND(AQ2076+AS2076&gt;0,AR2076+AT2076&gt;0),COUNTIF(AU$6:AU2075,"&gt;0")+1,0)</f>
        <v>0</v>
      </c>
    </row>
    <row r="2077" spans="40:47">
      <c r="AN2077" s="15">
        <v>58</v>
      </c>
      <c r="AO2077" s="15">
        <v>2</v>
      </c>
      <c r="AP2077" s="15">
        <v>8</v>
      </c>
      <c r="AQ2077" s="17">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15">
        <f ca="1">COUNTIF(INDIRECT("H"&amp;(ROW()+12*(($AN2077-1)*3+$AO2077)-ROW())/12+5):INDIRECT("S"&amp;(ROW()+12*(($AN2077-1)*3+$AO2077)-ROW())/12+5),AQ2077)</f>
        <v>0</v>
      </c>
      <c r="AS2077" s="17">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15">
        <f ca="1">COUNTIF(INDIRECT("U"&amp;(ROW()+12*(($AN2077-1)*3+$AO2077)-ROW())/12+5):INDIRECT("AF"&amp;(ROW()+12*(($AN2077-1)*3+$AO2077)-ROW())/12+5),AS2077)</f>
        <v>0</v>
      </c>
      <c r="AU2077" s="15">
        <f ca="1">IF(AND(AQ2077+AS2077&gt;0,AR2077+AT2077&gt;0),COUNTIF(AU$6:AU2076,"&gt;0")+1,0)</f>
        <v>0</v>
      </c>
    </row>
    <row r="2078" spans="40:47">
      <c r="AN2078" s="15">
        <v>58</v>
      </c>
      <c r="AO2078" s="15">
        <v>2</v>
      </c>
      <c r="AP2078" s="15">
        <v>9</v>
      </c>
      <c r="AQ2078" s="17">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15">
        <f ca="1">COUNTIF(INDIRECT("H"&amp;(ROW()+12*(($AN2078-1)*3+$AO2078)-ROW())/12+5):INDIRECT("S"&amp;(ROW()+12*(($AN2078-1)*3+$AO2078)-ROW())/12+5),AQ2078)</f>
        <v>0</v>
      </c>
      <c r="AS2078" s="17">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15">
        <f ca="1">COUNTIF(INDIRECT("U"&amp;(ROW()+12*(($AN2078-1)*3+$AO2078)-ROW())/12+5):INDIRECT("AF"&amp;(ROW()+12*(($AN2078-1)*3+$AO2078)-ROW())/12+5),AS2078)</f>
        <v>0</v>
      </c>
      <c r="AU2078" s="15">
        <f ca="1">IF(AND(AQ2078+AS2078&gt;0,AR2078+AT2078&gt;0),COUNTIF(AU$6:AU2077,"&gt;0")+1,0)</f>
        <v>0</v>
      </c>
    </row>
    <row r="2079" spans="40:47">
      <c r="AN2079" s="15">
        <v>58</v>
      </c>
      <c r="AO2079" s="15">
        <v>2</v>
      </c>
      <c r="AP2079" s="15">
        <v>10</v>
      </c>
      <c r="AQ2079" s="17">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15">
        <f ca="1">COUNTIF(INDIRECT("H"&amp;(ROW()+12*(($AN2079-1)*3+$AO2079)-ROW())/12+5):INDIRECT("S"&amp;(ROW()+12*(($AN2079-1)*3+$AO2079)-ROW())/12+5),AQ2079)</f>
        <v>0</v>
      </c>
      <c r="AS2079" s="17">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15">
        <f ca="1">COUNTIF(INDIRECT("U"&amp;(ROW()+12*(($AN2079-1)*3+$AO2079)-ROW())/12+5):INDIRECT("AF"&amp;(ROW()+12*(($AN2079-1)*3+$AO2079)-ROW())/12+5),AS2079)</f>
        <v>0</v>
      </c>
      <c r="AU2079" s="15">
        <f ca="1">IF(AND(AQ2079+AS2079&gt;0,AR2079+AT2079&gt;0),COUNTIF(AU$6:AU2078,"&gt;0")+1,0)</f>
        <v>0</v>
      </c>
    </row>
    <row r="2080" spans="40:47">
      <c r="AN2080" s="15">
        <v>58</v>
      </c>
      <c r="AO2080" s="15">
        <v>2</v>
      </c>
      <c r="AP2080" s="15">
        <v>11</v>
      </c>
      <c r="AQ2080" s="17">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15">
        <f ca="1">COUNTIF(INDIRECT("H"&amp;(ROW()+12*(($AN2080-1)*3+$AO2080)-ROW())/12+5):INDIRECT("S"&amp;(ROW()+12*(($AN2080-1)*3+$AO2080)-ROW())/12+5),AQ2080)</f>
        <v>0</v>
      </c>
      <c r="AS2080" s="17">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15">
        <f ca="1">COUNTIF(INDIRECT("U"&amp;(ROW()+12*(($AN2080-1)*3+$AO2080)-ROW())/12+5):INDIRECT("AF"&amp;(ROW()+12*(($AN2080-1)*3+$AO2080)-ROW())/12+5),AS2080)</f>
        <v>0</v>
      </c>
      <c r="AU2080" s="15">
        <f ca="1">IF(AND(AQ2080+AS2080&gt;0,AR2080+AT2080&gt;0),COUNTIF(AU$6:AU2079,"&gt;0")+1,0)</f>
        <v>0</v>
      </c>
    </row>
    <row r="2081" spans="40:47">
      <c r="AN2081" s="15">
        <v>58</v>
      </c>
      <c r="AO2081" s="15">
        <v>2</v>
      </c>
      <c r="AP2081" s="15">
        <v>12</v>
      </c>
      <c r="AQ2081" s="17">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15">
        <f ca="1">COUNTIF(INDIRECT("H"&amp;(ROW()+12*(($AN2081-1)*3+$AO2081)-ROW())/12+5):INDIRECT("S"&amp;(ROW()+12*(($AN2081-1)*3+$AO2081)-ROW())/12+5),AQ2081)</f>
        <v>0</v>
      </c>
      <c r="AS2081" s="17">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15">
        <f ca="1">COUNTIF(INDIRECT("U"&amp;(ROW()+12*(($AN2081-1)*3+$AO2081)-ROW())/12+5):INDIRECT("AF"&amp;(ROW()+12*(($AN2081-1)*3+$AO2081)-ROW())/12+5),AS2081)</f>
        <v>0</v>
      </c>
      <c r="AU2081" s="15">
        <f ca="1">IF(AND(AQ2081+AS2081&gt;0,AR2081+AT2081&gt;0),COUNTIF(AU$6:AU2080,"&gt;0")+1,0)</f>
        <v>0</v>
      </c>
    </row>
    <row r="2082" spans="40:47">
      <c r="AN2082" s="15">
        <v>58</v>
      </c>
      <c r="AO2082" s="15">
        <v>3</v>
      </c>
      <c r="AP2082" s="15">
        <v>1</v>
      </c>
      <c r="AQ2082" s="17">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15">
        <f ca="1">COUNTIF(INDIRECT("H"&amp;(ROW()+12*(($AN2082-1)*3+$AO2082)-ROW())/12+5):INDIRECT("S"&amp;(ROW()+12*(($AN2082-1)*3+$AO2082)-ROW())/12+5),AQ2082)</f>
        <v>0</v>
      </c>
      <c r="AS2082" s="17">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15">
        <f ca="1">COUNTIF(INDIRECT("U"&amp;(ROW()+12*(($AN2082-1)*3+$AO2082)-ROW())/12+5):INDIRECT("AF"&amp;(ROW()+12*(($AN2082-1)*3+$AO2082)-ROW())/12+5),AS2082)</f>
        <v>0</v>
      </c>
      <c r="AU2082" s="15">
        <f ca="1">IF(AND(AQ2082+AS2082&gt;0,AR2082+AT2082&gt;0),COUNTIF(AU$6:AU2081,"&gt;0")+1,0)</f>
        <v>0</v>
      </c>
    </row>
    <row r="2083" spans="40:47">
      <c r="AN2083" s="15">
        <v>58</v>
      </c>
      <c r="AO2083" s="15">
        <v>3</v>
      </c>
      <c r="AP2083" s="15">
        <v>2</v>
      </c>
      <c r="AQ2083" s="17">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15">
        <f ca="1">COUNTIF(INDIRECT("H"&amp;(ROW()+12*(($AN2083-1)*3+$AO2083)-ROW())/12+5):INDIRECT("S"&amp;(ROW()+12*(($AN2083-1)*3+$AO2083)-ROW())/12+5),AQ2083)</f>
        <v>0</v>
      </c>
      <c r="AS2083" s="17">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15">
        <f ca="1">COUNTIF(INDIRECT("U"&amp;(ROW()+12*(($AN2083-1)*3+$AO2083)-ROW())/12+5):INDIRECT("AF"&amp;(ROW()+12*(($AN2083-1)*3+$AO2083)-ROW())/12+5),AS2083)</f>
        <v>0</v>
      </c>
      <c r="AU2083" s="15">
        <f ca="1">IF(AND(AQ2083+AS2083&gt;0,AR2083+AT2083&gt;0),COUNTIF(AU$6:AU2082,"&gt;0")+1,0)</f>
        <v>0</v>
      </c>
    </row>
    <row r="2084" spans="40:47">
      <c r="AN2084" s="15">
        <v>58</v>
      </c>
      <c r="AO2084" s="15">
        <v>3</v>
      </c>
      <c r="AP2084" s="15">
        <v>3</v>
      </c>
      <c r="AQ2084" s="17">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15">
        <f ca="1">COUNTIF(INDIRECT("H"&amp;(ROW()+12*(($AN2084-1)*3+$AO2084)-ROW())/12+5):INDIRECT("S"&amp;(ROW()+12*(($AN2084-1)*3+$AO2084)-ROW())/12+5),AQ2084)</f>
        <v>0</v>
      </c>
      <c r="AS2084" s="17">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15">
        <f ca="1">COUNTIF(INDIRECT("U"&amp;(ROW()+12*(($AN2084-1)*3+$AO2084)-ROW())/12+5):INDIRECT("AF"&amp;(ROW()+12*(($AN2084-1)*3+$AO2084)-ROW())/12+5),AS2084)</f>
        <v>0</v>
      </c>
      <c r="AU2084" s="15">
        <f ca="1">IF(AND(AQ2084+AS2084&gt;0,AR2084+AT2084&gt;0),COUNTIF(AU$6:AU2083,"&gt;0")+1,0)</f>
        <v>0</v>
      </c>
    </row>
    <row r="2085" spans="40:47">
      <c r="AN2085" s="15">
        <v>58</v>
      </c>
      <c r="AO2085" s="15">
        <v>3</v>
      </c>
      <c r="AP2085" s="15">
        <v>4</v>
      </c>
      <c r="AQ2085" s="17">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15">
        <f ca="1">COUNTIF(INDIRECT("H"&amp;(ROW()+12*(($AN2085-1)*3+$AO2085)-ROW())/12+5):INDIRECT("S"&amp;(ROW()+12*(($AN2085-1)*3+$AO2085)-ROW())/12+5),AQ2085)</f>
        <v>0</v>
      </c>
      <c r="AS2085" s="17">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15">
        <f ca="1">COUNTIF(INDIRECT("U"&amp;(ROW()+12*(($AN2085-1)*3+$AO2085)-ROW())/12+5):INDIRECT("AF"&amp;(ROW()+12*(($AN2085-1)*3+$AO2085)-ROW())/12+5),AS2085)</f>
        <v>0</v>
      </c>
      <c r="AU2085" s="15">
        <f ca="1">IF(AND(AQ2085+AS2085&gt;0,AR2085+AT2085&gt;0),COUNTIF(AU$6:AU2084,"&gt;0")+1,0)</f>
        <v>0</v>
      </c>
    </row>
    <row r="2086" spans="40:47">
      <c r="AN2086" s="15">
        <v>58</v>
      </c>
      <c r="AO2086" s="15">
        <v>3</v>
      </c>
      <c r="AP2086" s="15">
        <v>5</v>
      </c>
      <c r="AQ2086" s="17">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15">
        <f ca="1">COUNTIF(INDIRECT("H"&amp;(ROW()+12*(($AN2086-1)*3+$AO2086)-ROW())/12+5):INDIRECT("S"&amp;(ROW()+12*(($AN2086-1)*3+$AO2086)-ROW())/12+5),AQ2086)</f>
        <v>0</v>
      </c>
      <c r="AS2086" s="17">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15">
        <f ca="1">COUNTIF(INDIRECT("U"&amp;(ROW()+12*(($AN2086-1)*3+$AO2086)-ROW())/12+5):INDIRECT("AF"&amp;(ROW()+12*(($AN2086-1)*3+$AO2086)-ROW())/12+5),AS2086)</f>
        <v>0</v>
      </c>
      <c r="AU2086" s="15">
        <f ca="1">IF(AND(AQ2086+AS2086&gt;0,AR2086+AT2086&gt;0),COUNTIF(AU$6:AU2085,"&gt;0")+1,0)</f>
        <v>0</v>
      </c>
    </row>
    <row r="2087" spans="40:47">
      <c r="AN2087" s="15">
        <v>58</v>
      </c>
      <c r="AO2087" s="15">
        <v>3</v>
      </c>
      <c r="AP2087" s="15">
        <v>6</v>
      </c>
      <c r="AQ2087" s="17">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15">
        <f ca="1">COUNTIF(INDIRECT("H"&amp;(ROW()+12*(($AN2087-1)*3+$AO2087)-ROW())/12+5):INDIRECT("S"&amp;(ROW()+12*(($AN2087-1)*3+$AO2087)-ROW())/12+5),AQ2087)</f>
        <v>0</v>
      </c>
      <c r="AS2087" s="17">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15">
        <f ca="1">COUNTIF(INDIRECT("U"&amp;(ROW()+12*(($AN2087-1)*3+$AO2087)-ROW())/12+5):INDIRECT("AF"&amp;(ROW()+12*(($AN2087-1)*3+$AO2087)-ROW())/12+5),AS2087)</f>
        <v>0</v>
      </c>
      <c r="AU2087" s="15">
        <f ca="1">IF(AND(AQ2087+AS2087&gt;0,AR2087+AT2087&gt;0),COUNTIF(AU$6:AU2086,"&gt;0")+1,0)</f>
        <v>0</v>
      </c>
    </row>
    <row r="2088" spans="40:47">
      <c r="AN2088" s="15">
        <v>58</v>
      </c>
      <c r="AO2088" s="15">
        <v>3</v>
      </c>
      <c r="AP2088" s="15">
        <v>7</v>
      </c>
      <c r="AQ2088" s="17">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15">
        <f ca="1">COUNTIF(INDIRECT("H"&amp;(ROW()+12*(($AN2088-1)*3+$AO2088)-ROW())/12+5):INDIRECT("S"&amp;(ROW()+12*(($AN2088-1)*3+$AO2088)-ROW())/12+5),AQ2088)</f>
        <v>0</v>
      </c>
      <c r="AS2088" s="17">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15">
        <f ca="1">COUNTIF(INDIRECT("U"&amp;(ROW()+12*(($AN2088-1)*3+$AO2088)-ROW())/12+5):INDIRECT("AF"&amp;(ROW()+12*(($AN2088-1)*3+$AO2088)-ROW())/12+5),AS2088)</f>
        <v>0</v>
      </c>
      <c r="AU2088" s="15">
        <f ca="1">IF(AND(AQ2088+AS2088&gt;0,AR2088+AT2088&gt;0),COUNTIF(AU$6:AU2087,"&gt;0")+1,0)</f>
        <v>0</v>
      </c>
    </row>
    <row r="2089" spans="40:47">
      <c r="AN2089" s="15">
        <v>58</v>
      </c>
      <c r="AO2089" s="15">
        <v>3</v>
      </c>
      <c r="AP2089" s="15">
        <v>8</v>
      </c>
      <c r="AQ2089" s="17">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15">
        <f ca="1">COUNTIF(INDIRECT("H"&amp;(ROW()+12*(($AN2089-1)*3+$AO2089)-ROW())/12+5):INDIRECT("S"&amp;(ROW()+12*(($AN2089-1)*3+$AO2089)-ROW())/12+5),AQ2089)</f>
        <v>0</v>
      </c>
      <c r="AS2089" s="17">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15">
        <f ca="1">COUNTIF(INDIRECT("U"&amp;(ROW()+12*(($AN2089-1)*3+$AO2089)-ROW())/12+5):INDIRECT("AF"&amp;(ROW()+12*(($AN2089-1)*3+$AO2089)-ROW())/12+5),AS2089)</f>
        <v>0</v>
      </c>
      <c r="AU2089" s="15">
        <f ca="1">IF(AND(AQ2089+AS2089&gt;0,AR2089+AT2089&gt;0),COUNTIF(AU$6:AU2088,"&gt;0")+1,0)</f>
        <v>0</v>
      </c>
    </row>
    <row r="2090" spans="40:47">
      <c r="AN2090" s="15">
        <v>58</v>
      </c>
      <c r="AO2090" s="15">
        <v>3</v>
      </c>
      <c r="AP2090" s="15">
        <v>9</v>
      </c>
      <c r="AQ2090" s="17">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15">
        <f ca="1">COUNTIF(INDIRECT("H"&amp;(ROW()+12*(($AN2090-1)*3+$AO2090)-ROW())/12+5):INDIRECT("S"&amp;(ROW()+12*(($AN2090-1)*3+$AO2090)-ROW())/12+5),AQ2090)</f>
        <v>0</v>
      </c>
      <c r="AS2090" s="17">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15">
        <f ca="1">COUNTIF(INDIRECT("U"&amp;(ROW()+12*(($AN2090-1)*3+$AO2090)-ROW())/12+5):INDIRECT("AF"&amp;(ROW()+12*(($AN2090-1)*3+$AO2090)-ROW())/12+5),AS2090)</f>
        <v>0</v>
      </c>
      <c r="AU2090" s="15">
        <f ca="1">IF(AND(AQ2090+AS2090&gt;0,AR2090+AT2090&gt;0),COUNTIF(AU$6:AU2089,"&gt;0")+1,0)</f>
        <v>0</v>
      </c>
    </row>
    <row r="2091" spans="40:47">
      <c r="AN2091" s="15">
        <v>58</v>
      </c>
      <c r="AO2091" s="15">
        <v>3</v>
      </c>
      <c r="AP2091" s="15">
        <v>10</v>
      </c>
      <c r="AQ2091" s="17">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15">
        <f ca="1">COUNTIF(INDIRECT("H"&amp;(ROW()+12*(($AN2091-1)*3+$AO2091)-ROW())/12+5):INDIRECT("S"&amp;(ROW()+12*(($AN2091-1)*3+$AO2091)-ROW())/12+5),AQ2091)</f>
        <v>0</v>
      </c>
      <c r="AS2091" s="17">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15">
        <f ca="1">COUNTIF(INDIRECT("U"&amp;(ROW()+12*(($AN2091-1)*3+$AO2091)-ROW())/12+5):INDIRECT("AF"&amp;(ROW()+12*(($AN2091-1)*3+$AO2091)-ROW())/12+5),AS2091)</f>
        <v>0</v>
      </c>
      <c r="AU2091" s="15">
        <f ca="1">IF(AND(AQ2091+AS2091&gt;0,AR2091+AT2091&gt;0),COUNTIF(AU$6:AU2090,"&gt;0")+1,0)</f>
        <v>0</v>
      </c>
    </row>
    <row r="2092" spans="40:47">
      <c r="AN2092" s="15">
        <v>58</v>
      </c>
      <c r="AO2092" s="15">
        <v>3</v>
      </c>
      <c r="AP2092" s="15">
        <v>11</v>
      </c>
      <c r="AQ2092" s="17">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15">
        <f ca="1">COUNTIF(INDIRECT("H"&amp;(ROW()+12*(($AN2092-1)*3+$AO2092)-ROW())/12+5):INDIRECT("S"&amp;(ROW()+12*(($AN2092-1)*3+$AO2092)-ROW())/12+5),AQ2092)</f>
        <v>0</v>
      </c>
      <c r="AS2092" s="17">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15">
        <f ca="1">COUNTIF(INDIRECT("U"&amp;(ROW()+12*(($AN2092-1)*3+$AO2092)-ROW())/12+5):INDIRECT("AF"&amp;(ROW()+12*(($AN2092-1)*3+$AO2092)-ROW())/12+5),AS2092)</f>
        <v>0</v>
      </c>
      <c r="AU2092" s="15">
        <f ca="1">IF(AND(AQ2092+AS2092&gt;0,AR2092+AT2092&gt;0),COUNTIF(AU$6:AU2091,"&gt;0")+1,0)</f>
        <v>0</v>
      </c>
    </row>
    <row r="2093" spans="40:47">
      <c r="AN2093" s="306">
        <v>58</v>
      </c>
      <c r="AO2093" s="306">
        <v>3</v>
      </c>
      <c r="AP2093" s="306">
        <v>12</v>
      </c>
      <c r="AQ2093" s="313">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306">
        <f ca="1">COUNTIF(INDIRECT("H"&amp;(ROW()+12*(($AN2093-1)*3+$AO2093)-ROW())/12+5):INDIRECT("S"&amp;(ROW()+12*(($AN2093-1)*3+$AO2093)-ROW())/12+5),AQ2093)</f>
        <v>0</v>
      </c>
      <c r="AS2093" s="313">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306">
        <f ca="1">COUNTIF(INDIRECT("U"&amp;(ROW()+12*(($AN2093-1)*3+$AO2093)-ROW())/12+5):INDIRECT("AF"&amp;(ROW()+12*(($AN2093-1)*3+$AO2093)-ROW())/12+5),AS2093)</f>
        <v>0</v>
      </c>
      <c r="AU2093" s="15">
        <f ca="1">IF(AND(AQ2093+AS2093&gt;0,AR2093+AT2093&gt;0),COUNTIF(AU$6:AU2092,"&gt;0")+1,0)</f>
        <v>0</v>
      </c>
    </row>
    <row r="2094" spans="40:47">
      <c r="AN2094" s="15">
        <v>59</v>
      </c>
      <c r="AO2094" s="15">
        <v>1</v>
      </c>
      <c r="AP2094" s="15">
        <v>1</v>
      </c>
      <c r="AQ2094" s="17">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15">
        <f ca="1">COUNTIF(INDIRECT("H"&amp;(ROW()+12*(($AN2094-1)*3+$AO2094)-ROW())/12+5):INDIRECT("S"&amp;(ROW()+12*(($AN2094-1)*3+$AO2094)-ROW())/12+5),AQ2094)</f>
        <v>0</v>
      </c>
      <c r="AS2094" s="17">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15">
        <f ca="1">COUNTIF(INDIRECT("U"&amp;(ROW()+12*(($AN2094-1)*3+$AO2094)-ROW())/12+5):INDIRECT("AF"&amp;(ROW()+12*(($AN2094-1)*3+$AO2094)-ROW())/12+5),AS2094)</f>
        <v>0</v>
      </c>
      <c r="AU2094" s="15">
        <f ca="1">IF(AND(AQ2094+AS2094&gt;0,AR2094+AT2094&gt;0),COUNTIF(AU$6:AU2093,"&gt;0")+1,0)</f>
        <v>0</v>
      </c>
    </row>
    <row r="2095" spans="40:47">
      <c r="AN2095" s="15">
        <v>59</v>
      </c>
      <c r="AO2095" s="15">
        <v>1</v>
      </c>
      <c r="AP2095" s="15">
        <v>2</v>
      </c>
      <c r="AQ2095" s="17">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15">
        <f ca="1">COUNTIF(INDIRECT("H"&amp;(ROW()+12*(($AN2095-1)*3+$AO2095)-ROW())/12+5):INDIRECT("S"&amp;(ROW()+12*(($AN2095-1)*3+$AO2095)-ROW())/12+5),AQ2095)</f>
        <v>0</v>
      </c>
      <c r="AS2095" s="17">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15">
        <f ca="1">COUNTIF(INDIRECT("U"&amp;(ROW()+12*(($AN2095-1)*3+$AO2095)-ROW())/12+5):INDIRECT("AF"&amp;(ROW()+12*(($AN2095-1)*3+$AO2095)-ROW())/12+5),AS2095)</f>
        <v>0</v>
      </c>
      <c r="AU2095" s="15">
        <f ca="1">IF(AND(AQ2095+AS2095&gt;0,AR2095+AT2095&gt;0),COUNTIF(AU$6:AU2094,"&gt;0")+1,0)</f>
        <v>0</v>
      </c>
    </row>
    <row r="2096" spans="40:47">
      <c r="AN2096" s="15">
        <v>59</v>
      </c>
      <c r="AO2096" s="15">
        <v>1</v>
      </c>
      <c r="AP2096" s="15">
        <v>3</v>
      </c>
      <c r="AQ2096" s="17">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15">
        <f ca="1">COUNTIF(INDIRECT("H"&amp;(ROW()+12*(($AN2096-1)*3+$AO2096)-ROW())/12+5):INDIRECT("S"&amp;(ROW()+12*(($AN2096-1)*3+$AO2096)-ROW())/12+5),AQ2096)</f>
        <v>0</v>
      </c>
      <c r="AS2096" s="17">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15">
        <f ca="1">COUNTIF(INDIRECT("U"&amp;(ROW()+12*(($AN2096-1)*3+$AO2096)-ROW())/12+5):INDIRECT("AF"&amp;(ROW()+12*(($AN2096-1)*3+$AO2096)-ROW())/12+5),AS2096)</f>
        <v>0</v>
      </c>
      <c r="AU2096" s="15">
        <f ca="1">IF(AND(AQ2096+AS2096&gt;0,AR2096+AT2096&gt;0),COUNTIF(AU$6:AU2095,"&gt;0")+1,0)</f>
        <v>0</v>
      </c>
    </row>
    <row r="2097" spans="40:47">
      <c r="AN2097" s="15">
        <v>59</v>
      </c>
      <c r="AO2097" s="15">
        <v>1</v>
      </c>
      <c r="AP2097" s="15">
        <v>4</v>
      </c>
      <c r="AQ2097" s="17">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15">
        <f ca="1">COUNTIF(INDIRECT("H"&amp;(ROW()+12*(($AN2097-1)*3+$AO2097)-ROW())/12+5):INDIRECT("S"&amp;(ROW()+12*(($AN2097-1)*3+$AO2097)-ROW())/12+5),AQ2097)</f>
        <v>0</v>
      </c>
      <c r="AS2097" s="17">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15">
        <f ca="1">COUNTIF(INDIRECT("U"&amp;(ROW()+12*(($AN2097-1)*3+$AO2097)-ROW())/12+5):INDIRECT("AF"&amp;(ROW()+12*(($AN2097-1)*3+$AO2097)-ROW())/12+5),AS2097)</f>
        <v>0</v>
      </c>
      <c r="AU2097" s="15">
        <f ca="1">IF(AND(AQ2097+AS2097&gt;0,AR2097+AT2097&gt;0),COUNTIF(AU$6:AU2096,"&gt;0")+1,0)</f>
        <v>0</v>
      </c>
    </row>
    <row r="2098" spans="40:47">
      <c r="AN2098" s="15">
        <v>59</v>
      </c>
      <c r="AO2098" s="15">
        <v>1</v>
      </c>
      <c r="AP2098" s="15">
        <v>5</v>
      </c>
      <c r="AQ2098" s="17">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15">
        <f ca="1">COUNTIF(INDIRECT("H"&amp;(ROW()+12*(($AN2098-1)*3+$AO2098)-ROW())/12+5):INDIRECT("S"&amp;(ROW()+12*(($AN2098-1)*3+$AO2098)-ROW())/12+5),AQ2098)</f>
        <v>0</v>
      </c>
      <c r="AS2098" s="17">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15">
        <f ca="1">COUNTIF(INDIRECT("U"&amp;(ROW()+12*(($AN2098-1)*3+$AO2098)-ROW())/12+5):INDIRECT("AF"&amp;(ROW()+12*(($AN2098-1)*3+$AO2098)-ROW())/12+5),AS2098)</f>
        <v>0</v>
      </c>
      <c r="AU2098" s="15">
        <f ca="1">IF(AND(AQ2098+AS2098&gt;0,AR2098+AT2098&gt;0),COUNTIF(AU$6:AU2097,"&gt;0")+1,0)</f>
        <v>0</v>
      </c>
    </row>
    <row r="2099" spans="40:47">
      <c r="AN2099" s="15">
        <v>59</v>
      </c>
      <c r="AO2099" s="15">
        <v>1</v>
      </c>
      <c r="AP2099" s="15">
        <v>6</v>
      </c>
      <c r="AQ2099" s="17">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15">
        <f ca="1">COUNTIF(INDIRECT("H"&amp;(ROW()+12*(($AN2099-1)*3+$AO2099)-ROW())/12+5):INDIRECT("S"&amp;(ROW()+12*(($AN2099-1)*3+$AO2099)-ROW())/12+5),AQ2099)</f>
        <v>0</v>
      </c>
      <c r="AS2099" s="17">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15">
        <f ca="1">COUNTIF(INDIRECT("U"&amp;(ROW()+12*(($AN2099-1)*3+$AO2099)-ROW())/12+5):INDIRECT("AF"&amp;(ROW()+12*(($AN2099-1)*3+$AO2099)-ROW())/12+5),AS2099)</f>
        <v>0</v>
      </c>
      <c r="AU2099" s="15">
        <f ca="1">IF(AND(AQ2099+AS2099&gt;0,AR2099+AT2099&gt;0),COUNTIF(AU$6:AU2098,"&gt;0")+1,0)</f>
        <v>0</v>
      </c>
    </row>
    <row r="2100" spans="40:47">
      <c r="AN2100" s="15">
        <v>59</v>
      </c>
      <c r="AO2100" s="15">
        <v>1</v>
      </c>
      <c r="AP2100" s="15">
        <v>7</v>
      </c>
      <c r="AQ2100" s="17">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15">
        <f ca="1">COUNTIF(INDIRECT("H"&amp;(ROW()+12*(($AN2100-1)*3+$AO2100)-ROW())/12+5):INDIRECT("S"&amp;(ROW()+12*(($AN2100-1)*3+$AO2100)-ROW())/12+5),AQ2100)</f>
        <v>0</v>
      </c>
      <c r="AS2100" s="17">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15">
        <f ca="1">COUNTIF(INDIRECT("U"&amp;(ROW()+12*(($AN2100-1)*3+$AO2100)-ROW())/12+5):INDIRECT("AF"&amp;(ROW()+12*(($AN2100-1)*3+$AO2100)-ROW())/12+5),AS2100)</f>
        <v>0</v>
      </c>
      <c r="AU2100" s="15">
        <f ca="1">IF(AND(AQ2100+AS2100&gt;0,AR2100+AT2100&gt;0),COUNTIF(AU$6:AU2099,"&gt;0")+1,0)</f>
        <v>0</v>
      </c>
    </row>
    <row r="2101" spans="40:47">
      <c r="AN2101" s="15">
        <v>59</v>
      </c>
      <c r="AO2101" s="15">
        <v>1</v>
      </c>
      <c r="AP2101" s="15">
        <v>8</v>
      </c>
      <c r="AQ2101" s="17">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15">
        <f ca="1">COUNTIF(INDIRECT("H"&amp;(ROW()+12*(($AN2101-1)*3+$AO2101)-ROW())/12+5):INDIRECT("S"&amp;(ROW()+12*(($AN2101-1)*3+$AO2101)-ROW())/12+5),AQ2101)</f>
        <v>0</v>
      </c>
      <c r="AS2101" s="17">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15">
        <f ca="1">COUNTIF(INDIRECT("U"&amp;(ROW()+12*(($AN2101-1)*3+$AO2101)-ROW())/12+5):INDIRECT("AF"&amp;(ROW()+12*(($AN2101-1)*3+$AO2101)-ROW())/12+5),AS2101)</f>
        <v>0</v>
      </c>
      <c r="AU2101" s="15">
        <f ca="1">IF(AND(AQ2101+AS2101&gt;0,AR2101+AT2101&gt;0),COUNTIF(AU$6:AU2100,"&gt;0")+1,0)</f>
        <v>0</v>
      </c>
    </row>
    <row r="2102" spans="40:47">
      <c r="AN2102" s="15">
        <v>59</v>
      </c>
      <c r="AO2102" s="15">
        <v>1</v>
      </c>
      <c r="AP2102" s="15">
        <v>9</v>
      </c>
      <c r="AQ2102" s="17">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15">
        <f ca="1">COUNTIF(INDIRECT("H"&amp;(ROW()+12*(($AN2102-1)*3+$AO2102)-ROW())/12+5):INDIRECT("S"&amp;(ROW()+12*(($AN2102-1)*3+$AO2102)-ROW())/12+5),AQ2102)</f>
        <v>0</v>
      </c>
      <c r="AS2102" s="17">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15">
        <f ca="1">COUNTIF(INDIRECT("U"&amp;(ROW()+12*(($AN2102-1)*3+$AO2102)-ROW())/12+5):INDIRECT("AF"&amp;(ROW()+12*(($AN2102-1)*3+$AO2102)-ROW())/12+5),AS2102)</f>
        <v>0</v>
      </c>
      <c r="AU2102" s="15">
        <f ca="1">IF(AND(AQ2102+AS2102&gt;0,AR2102+AT2102&gt;0),COUNTIF(AU$6:AU2101,"&gt;0")+1,0)</f>
        <v>0</v>
      </c>
    </row>
    <row r="2103" spans="40:47">
      <c r="AN2103" s="15">
        <v>59</v>
      </c>
      <c r="AO2103" s="15">
        <v>1</v>
      </c>
      <c r="AP2103" s="15">
        <v>10</v>
      </c>
      <c r="AQ2103" s="17">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15">
        <f ca="1">COUNTIF(INDIRECT("H"&amp;(ROW()+12*(($AN2103-1)*3+$AO2103)-ROW())/12+5):INDIRECT("S"&amp;(ROW()+12*(($AN2103-1)*3+$AO2103)-ROW())/12+5),AQ2103)</f>
        <v>0</v>
      </c>
      <c r="AS2103" s="17">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15">
        <f ca="1">COUNTIF(INDIRECT("U"&amp;(ROW()+12*(($AN2103-1)*3+$AO2103)-ROW())/12+5):INDIRECT("AF"&amp;(ROW()+12*(($AN2103-1)*3+$AO2103)-ROW())/12+5),AS2103)</f>
        <v>0</v>
      </c>
      <c r="AU2103" s="15">
        <f ca="1">IF(AND(AQ2103+AS2103&gt;0,AR2103+AT2103&gt;0),COUNTIF(AU$6:AU2102,"&gt;0")+1,0)</f>
        <v>0</v>
      </c>
    </row>
    <row r="2104" spans="40:47">
      <c r="AN2104" s="15">
        <v>59</v>
      </c>
      <c r="AO2104" s="15">
        <v>1</v>
      </c>
      <c r="AP2104" s="15">
        <v>11</v>
      </c>
      <c r="AQ2104" s="17">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15">
        <f ca="1">COUNTIF(INDIRECT("H"&amp;(ROW()+12*(($AN2104-1)*3+$AO2104)-ROW())/12+5):INDIRECT("S"&amp;(ROW()+12*(($AN2104-1)*3+$AO2104)-ROW())/12+5),AQ2104)</f>
        <v>0</v>
      </c>
      <c r="AS2104" s="17">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15">
        <f ca="1">COUNTIF(INDIRECT("U"&amp;(ROW()+12*(($AN2104-1)*3+$AO2104)-ROW())/12+5):INDIRECT("AF"&amp;(ROW()+12*(($AN2104-1)*3+$AO2104)-ROW())/12+5),AS2104)</f>
        <v>0</v>
      </c>
      <c r="AU2104" s="15">
        <f ca="1">IF(AND(AQ2104+AS2104&gt;0,AR2104+AT2104&gt;0),COUNTIF(AU$6:AU2103,"&gt;0")+1,0)</f>
        <v>0</v>
      </c>
    </row>
    <row r="2105" spans="40:47">
      <c r="AN2105" s="15">
        <v>59</v>
      </c>
      <c r="AO2105" s="15">
        <v>1</v>
      </c>
      <c r="AP2105" s="15">
        <v>12</v>
      </c>
      <c r="AQ2105" s="17">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15">
        <f ca="1">COUNTIF(INDIRECT("H"&amp;(ROW()+12*(($AN2105-1)*3+$AO2105)-ROW())/12+5):INDIRECT("S"&amp;(ROW()+12*(($AN2105-1)*3+$AO2105)-ROW())/12+5),AQ2105)</f>
        <v>0</v>
      </c>
      <c r="AS2105" s="17">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15">
        <f ca="1">COUNTIF(INDIRECT("U"&amp;(ROW()+12*(($AN2105-1)*3+$AO2105)-ROW())/12+5):INDIRECT("AF"&amp;(ROW()+12*(($AN2105-1)*3+$AO2105)-ROW())/12+5),AS2105)</f>
        <v>0</v>
      </c>
      <c r="AU2105" s="15">
        <f ca="1">IF(AND(AQ2105+AS2105&gt;0,AR2105+AT2105&gt;0),COUNTIF(AU$6:AU2104,"&gt;0")+1,0)</f>
        <v>0</v>
      </c>
    </row>
    <row r="2106" spans="40:47">
      <c r="AN2106" s="15">
        <v>59</v>
      </c>
      <c r="AO2106" s="15">
        <v>2</v>
      </c>
      <c r="AP2106" s="15">
        <v>1</v>
      </c>
      <c r="AQ2106" s="17">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15">
        <f ca="1">COUNTIF(INDIRECT("H"&amp;(ROW()+12*(($AN2106-1)*3+$AO2106)-ROW())/12+5):INDIRECT("S"&amp;(ROW()+12*(($AN2106-1)*3+$AO2106)-ROW())/12+5),AQ2106)</f>
        <v>0</v>
      </c>
      <c r="AS2106" s="17">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15">
        <f ca="1">COUNTIF(INDIRECT("U"&amp;(ROW()+12*(($AN2106-1)*3+$AO2106)-ROW())/12+5):INDIRECT("AF"&amp;(ROW()+12*(($AN2106-1)*3+$AO2106)-ROW())/12+5),AS2106)</f>
        <v>0</v>
      </c>
      <c r="AU2106" s="15">
        <f ca="1">IF(AND(AQ2106+AS2106&gt;0,AR2106+AT2106&gt;0),COUNTIF(AU$6:AU2105,"&gt;0")+1,0)</f>
        <v>0</v>
      </c>
    </row>
    <row r="2107" spans="40:47">
      <c r="AN2107" s="15">
        <v>59</v>
      </c>
      <c r="AO2107" s="15">
        <v>2</v>
      </c>
      <c r="AP2107" s="15">
        <v>2</v>
      </c>
      <c r="AQ2107" s="17">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15">
        <f ca="1">COUNTIF(INDIRECT("H"&amp;(ROW()+12*(($AN2107-1)*3+$AO2107)-ROW())/12+5):INDIRECT("S"&amp;(ROW()+12*(($AN2107-1)*3+$AO2107)-ROW())/12+5),AQ2107)</f>
        <v>0</v>
      </c>
      <c r="AS2107" s="17">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15">
        <f ca="1">COUNTIF(INDIRECT("U"&amp;(ROW()+12*(($AN2107-1)*3+$AO2107)-ROW())/12+5):INDIRECT("AF"&amp;(ROW()+12*(($AN2107-1)*3+$AO2107)-ROW())/12+5),AS2107)</f>
        <v>0</v>
      </c>
      <c r="AU2107" s="15">
        <f ca="1">IF(AND(AQ2107+AS2107&gt;0,AR2107+AT2107&gt;0),COUNTIF(AU$6:AU2106,"&gt;0")+1,0)</f>
        <v>0</v>
      </c>
    </row>
    <row r="2108" spans="40:47">
      <c r="AN2108" s="15">
        <v>59</v>
      </c>
      <c r="AO2108" s="15">
        <v>2</v>
      </c>
      <c r="AP2108" s="15">
        <v>3</v>
      </c>
      <c r="AQ2108" s="17">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15">
        <f ca="1">COUNTIF(INDIRECT("H"&amp;(ROW()+12*(($AN2108-1)*3+$AO2108)-ROW())/12+5):INDIRECT("S"&amp;(ROW()+12*(($AN2108-1)*3+$AO2108)-ROW())/12+5),AQ2108)</f>
        <v>0</v>
      </c>
      <c r="AS2108" s="17">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15">
        <f ca="1">COUNTIF(INDIRECT("U"&amp;(ROW()+12*(($AN2108-1)*3+$AO2108)-ROW())/12+5):INDIRECT("AF"&amp;(ROW()+12*(($AN2108-1)*3+$AO2108)-ROW())/12+5),AS2108)</f>
        <v>0</v>
      </c>
      <c r="AU2108" s="15">
        <f ca="1">IF(AND(AQ2108+AS2108&gt;0,AR2108+AT2108&gt;0),COUNTIF(AU$6:AU2107,"&gt;0")+1,0)</f>
        <v>0</v>
      </c>
    </row>
    <row r="2109" spans="40:47">
      <c r="AN2109" s="15">
        <v>59</v>
      </c>
      <c r="AO2109" s="15">
        <v>2</v>
      </c>
      <c r="AP2109" s="15">
        <v>4</v>
      </c>
      <c r="AQ2109" s="17">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15">
        <f ca="1">COUNTIF(INDIRECT("H"&amp;(ROW()+12*(($AN2109-1)*3+$AO2109)-ROW())/12+5):INDIRECT("S"&amp;(ROW()+12*(($AN2109-1)*3+$AO2109)-ROW())/12+5),AQ2109)</f>
        <v>0</v>
      </c>
      <c r="AS2109" s="17">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15">
        <f ca="1">COUNTIF(INDIRECT("U"&amp;(ROW()+12*(($AN2109-1)*3+$AO2109)-ROW())/12+5):INDIRECT("AF"&amp;(ROW()+12*(($AN2109-1)*3+$AO2109)-ROW())/12+5),AS2109)</f>
        <v>0</v>
      </c>
      <c r="AU2109" s="15">
        <f ca="1">IF(AND(AQ2109+AS2109&gt;0,AR2109+AT2109&gt;0),COUNTIF(AU$6:AU2108,"&gt;0")+1,0)</f>
        <v>0</v>
      </c>
    </row>
    <row r="2110" spans="40:47">
      <c r="AN2110" s="15">
        <v>59</v>
      </c>
      <c r="AO2110" s="15">
        <v>2</v>
      </c>
      <c r="AP2110" s="15">
        <v>5</v>
      </c>
      <c r="AQ2110" s="17">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15">
        <f ca="1">COUNTIF(INDIRECT("H"&amp;(ROW()+12*(($AN2110-1)*3+$AO2110)-ROW())/12+5):INDIRECT("S"&amp;(ROW()+12*(($AN2110-1)*3+$AO2110)-ROW())/12+5),AQ2110)</f>
        <v>0</v>
      </c>
      <c r="AS2110" s="17">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15">
        <f ca="1">COUNTIF(INDIRECT("U"&amp;(ROW()+12*(($AN2110-1)*3+$AO2110)-ROW())/12+5):INDIRECT("AF"&amp;(ROW()+12*(($AN2110-1)*3+$AO2110)-ROW())/12+5),AS2110)</f>
        <v>0</v>
      </c>
      <c r="AU2110" s="15">
        <f ca="1">IF(AND(AQ2110+AS2110&gt;0,AR2110+AT2110&gt;0),COUNTIF(AU$6:AU2109,"&gt;0")+1,0)</f>
        <v>0</v>
      </c>
    </row>
    <row r="2111" spans="40:47">
      <c r="AN2111" s="15">
        <v>59</v>
      </c>
      <c r="AO2111" s="15">
        <v>2</v>
      </c>
      <c r="AP2111" s="15">
        <v>6</v>
      </c>
      <c r="AQ2111" s="17">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15">
        <f ca="1">COUNTIF(INDIRECT("H"&amp;(ROW()+12*(($AN2111-1)*3+$AO2111)-ROW())/12+5):INDIRECT("S"&amp;(ROW()+12*(($AN2111-1)*3+$AO2111)-ROW())/12+5),AQ2111)</f>
        <v>0</v>
      </c>
      <c r="AS2111" s="17">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15">
        <f ca="1">COUNTIF(INDIRECT("U"&amp;(ROW()+12*(($AN2111-1)*3+$AO2111)-ROW())/12+5):INDIRECT("AF"&amp;(ROW()+12*(($AN2111-1)*3+$AO2111)-ROW())/12+5),AS2111)</f>
        <v>0</v>
      </c>
      <c r="AU2111" s="15">
        <f ca="1">IF(AND(AQ2111+AS2111&gt;0,AR2111+AT2111&gt;0),COUNTIF(AU$6:AU2110,"&gt;0")+1,0)</f>
        <v>0</v>
      </c>
    </row>
    <row r="2112" spans="40:47">
      <c r="AN2112" s="15">
        <v>59</v>
      </c>
      <c r="AO2112" s="15">
        <v>2</v>
      </c>
      <c r="AP2112" s="15">
        <v>7</v>
      </c>
      <c r="AQ2112" s="17">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15">
        <f ca="1">COUNTIF(INDIRECT("H"&amp;(ROW()+12*(($AN2112-1)*3+$AO2112)-ROW())/12+5):INDIRECT("S"&amp;(ROW()+12*(($AN2112-1)*3+$AO2112)-ROW())/12+5),AQ2112)</f>
        <v>0</v>
      </c>
      <c r="AS2112" s="17">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15">
        <f ca="1">COUNTIF(INDIRECT("U"&amp;(ROW()+12*(($AN2112-1)*3+$AO2112)-ROW())/12+5):INDIRECT("AF"&amp;(ROW()+12*(($AN2112-1)*3+$AO2112)-ROW())/12+5),AS2112)</f>
        <v>0</v>
      </c>
      <c r="AU2112" s="15">
        <f ca="1">IF(AND(AQ2112+AS2112&gt;0,AR2112+AT2112&gt;0),COUNTIF(AU$6:AU2111,"&gt;0")+1,0)</f>
        <v>0</v>
      </c>
    </row>
    <row r="2113" spans="40:47">
      <c r="AN2113" s="15">
        <v>59</v>
      </c>
      <c r="AO2113" s="15">
        <v>2</v>
      </c>
      <c r="AP2113" s="15">
        <v>8</v>
      </c>
      <c r="AQ2113" s="17">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15">
        <f ca="1">COUNTIF(INDIRECT("H"&amp;(ROW()+12*(($AN2113-1)*3+$AO2113)-ROW())/12+5):INDIRECT("S"&amp;(ROW()+12*(($AN2113-1)*3+$AO2113)-ROW())/12+5),AQ2113)</f>
        <v>0</v>
      </c>
      <c r="AS2113" s="17">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15">
        <f ca="1">COUNTIF(INDIRECT("U"&amp;(ROW()+12*(($AN2113-1)*3+$AO2113)-ROW())/12+5):INDIRECT("AF"&amp;(ROW()+12*(($AN2113-1)*3+$AO2113)-ROW())/12+5),AS2113)</f>
        <v>0</v>
      </c>
      <c r="AU2113" s="15">
        <f ca="1">IF(AND(AQ2113+AS2113&gt;0,AR2113+AT2113&gt;0),COUNTIF(AU$6:AU2112,"&gt;0")+1,0)</f>
        <v>0</v>
      </c>
    </row>
    <row r="2114" spans="40:47">
      <c r="AN2114" s="15">
        <v>59</v>
      </c>
      <c r="AO2114" s="15">
        <v>2</v>
      </c>
      <c r="AP2114" s="15">
        <v>9</v>
      </c>
      <c r="AQ2114" s="17">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15">
        <f ca="1">COUNTIF(INDIRECT("H"&amp;(ROW()+12*(($AN2114-1)*3+$AO2114)-ROW())/12+5):INDIRECT("S"&amp;(ROW()+12*(($AN2114-1)*3+$AO2114)-ROW())/12+5),AQ2114)</f>
        <v>0</v>
      </c>
      <c r="AS2114" s="17">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15">
        <f ca="1">COUNTIF(INDIRECT("U"&amp;(ROW()+12*(($AN2114-1)*3+$AO2114)-ROW())/12+5):INDIRECT("AF"&amp;(ROW()+12*(($AN2114-1)*3+$AO2114)-ROW())/12+5),AS2114)</f>
        <v>0</v>
      </c>
      <c r="AU2114" s="15">
        <f ca="1">IF(AND(AQ2114+AS2114&gt;0,AR2114+AT2114&gt;0),COUNTIF(AU$6:AU2113,"&gt;0")+1,0)</f>
        <v>0</v>
      </c>
    </row>
    <row r="2115" spans="40:47">
      <c r="AN2115" s="15">
        <v>59</v>
      </c>
      <c r="AO2115" s="15">
        <v>2</v>
      </c>
      <c r="AP2115" s="15">
        <v>10</v>
      </c>
      <c r="AQ2115" s="17">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15">
        <f ca="1">COUNTIF(INDIRECT("H"&amp;(ROW()+12*(($AN2115-1)*3+$AO2115)-ROW())/12+5):INDIRECT("S"&amp;(ROW()+12*(($AN2115-1)*3+$AO2115)-ROW())/12+5),AQ2115)</f>
        <v>0</v>
      </c>
      <c r="AS2115" s="17">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15">
        <f ca="1">COUNTIF(INDIRECT("U"&amp;(ROW()+12*(($AN2115-1)*3+$AO2115)-ROW())/12+5):INDIRECT("AF"&amp;(ROW()+12*(($AN2115-1)*3+$AO2115)-ROW())/12+5),AS2115)</f>
        <v>0</v>
      </c>
      <c r="AU2115" s="15">
        <f ca="1">IF(AND(AQ2115+AS2115&gt;0,AR2115+AT2115&gt;0),COUNTIF(AU$6:AU2114,"&gt;0")+1,0)</f>
        <v>0</v>
      </c>
    </row>
    <row r="2116" spans="40:47">
      <c r="AN2116" s="15">
        <v>59</v>
      </c>
      <c r="AO2116" s="15">
        <v>2</v>
      </c>
      <c r="AP2116" s="15">
        <v>11</v>
      </c>
      <c r="AQ2116" s="17">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15">
        <f ca="1">COUNTIF(INDIRECT("H"&amp;(ROW()+12*(($AN2116-1)*3+$AO2116)-ROW())/12+5):INDIRECT("S"&amp;(ROW()+12*(($AN2116-1)*3+$AO2116)-ROW())/12+5),AQ2116)</f>
        <v>0</v>
      </c>
      <c r="AS2116" s="17">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15">
        <f ca="1">COUNTIF(INDIRECT("U"&amp;(ROW()+12*(($AN2116-1)*3+$AO2116)-ROW())/12+5):INDIRECT("AF"&amp;(ROW()+12*(($AN2116-1)*3+$AO2116)-ROW())/12+5),AS2116)</f>
        <v>0</v>
      </c>
      <c r="AU2116" s="15">
        <f ca="1">IF(AND(AQ2116+AS2116&gt;0,AR2116+AT2116&gt;0),COUNTIF(AU$6:AU2115,"&gt;0")+1,0)</f>
        <v>0</v>
      </c>
    </row>
    <row r="2117" spans="40:47">
      <c r="AN2117" s="15">
        <v>59</v>
      </c>
      <c r="AO2117" s="15">
        <v>2</v>
      </c>
      <c r="AP2117" s="15">
        <v>12</v>
      </c>
      <c r="AQ2117" s="17">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15">
        <f ca="1">COUNTIF(INDIRECT("H"&amp;(ROW()+12*(($AN2117-1)*3+$AO2117)-ROW())/12+5):INDIRECT("S"&amp;(ROW()+12*(($AN2117-1)*3+$AO2117)-ROW())/12+5),AQ2117)</f>
        <v>0</v>
      </c>
      <c r="AS2117" s="17">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15">
        <f ca="1">COUNTIF(INDIRECT("U"&amp;(ROW()+12*(($AN2117-1)*3+$AO2117)-ROW())/12+5):INDIRECT("AF"&amp;(ROW()+12*(($AN2117-1)*3+$AO2117)-ROW())/12+5),AS2117)</f>
        <v>0</v>
      </c>
      <c r="AU2117" s="15">
        <f ca="1">IF(AND(AQ2117+AS2117&gt;0,AR2117+AT2117&gt;0),COUNTIF(AU$6:AU2116,"&gt;0")+1,0)</f>
        <v>0</v>
      </c>
    </row>
    <row r="2118" spans="40:47">
      <c r="AN2118" s="15">
        <v>59</v>
      </c>
      <c r="AO2118" s="15">
        <v>3</v>
      </c>
      <c r="AP2118" s="15">
        <v>1</v>
      </c>
      <c r="AQ2118" s="17">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15">
        <f ca="1">COUNTIF(INDIRECT("H"&amp;(ROW()+12*(($AN2118-1)*3+$AO2118)-ROW())/12+5):INDIRECT("S"&amp;(ROW()+12*(($AN2118-1)*3+$AO2118)-ROW())/12+5),AQ2118)</f>
        <v>0</v>
      </c>
      <c r="AS2118" s="17">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15">
        <f ca="1">COUNTIF(INDIRECT("U"&amp;(ROW()+12*(($AN2118-1)*3+$AO2118)-ROW())/12+5):INDIRECT("AF"&amp;(ROW()+12*(($AN2118-1)*3+$AO2118)-ROW())/12+5),AS2118)</f>
        <v>0</v>
      </c>
      <c r="AU2118" s="15">
        <f ca="1">IF(AND(AQ2118+AS2118&gt;0,AR2118+AT2118&gt;0),COUNTIF(AU$6:AU2117,"&gt;0")+1,0)</f>
        <v>0</v>
      </c>
    </row>
    <row r="2119" spans="40:47">
      <c r="AN2119" s="15">
        <v>59</v>
      </c>
      <c r="AO2119" s="15">
        <v>3</v>
      </c>
      <c r="AP2119" s="15">
        <v>2</v>
      </c>
      <c r="AQ2119" s="17">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15">
        <f ca="1">COUNTIF(INDIRECT("H"&amp;(ROW()+12*(($AN2119-1)*3+$AO2119)-ROW())/12+5):INDIRECT("S"&amp;(ROW()+12*(($AN2119-1)*3+$AO2119)-ROW())/12+5),AQ2119)</f>
        <v>0</v>
      </c>
      <c r="AS2119" s="17">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15">
        <f ca="1">COUNTIF(INDIRECT("U"&amp;(ROW()+12*(($AN2119-1)*3+$AO2119)-ROW())/12+5):INDIRECT("AF"&amp;(ROW()+12*(($AN2119-1)*3+$AO2119)-ROW())/12+5),AS2119)</f>
        <v>0</v>
      </c>
      <c r="AU2119" s="15">
        <f ca="1">IF(AND(AQ2119+AS2119&gt;0,AR2119+AT2119&gt;0),COUNTIF(AU$6:AU2118,"&gt;0")+1,0)</f>
        <v>0</v>
      </c>
    </row>
    <row r="2120" spans="40:47">
      <c r="AN2120" s="15">
        <v>59</v>
      </c>
      <c r="AO2120" s="15">
        <v>3</v>
      </c>
      <c r="AP2120" s="15">
        <v>3</v>
      </c>
      <c r="AQ2120" s="17">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15">
        <f ca="1">COUNTIF(INDIRECT("H"&amp;(ROW()+12*(($AN2120-1)*3+$AO2120)-ROW())/12+5):INDIRECT("S"&amp;(ROW()+12*(($AN2120-1)*3+$AO2120)-ROW())/12+5),AQ2120)</f>
        <v>0</v>
      </c>
      <c r="AS2120" s="17">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15">
        <f ca="1">COUNTIF(INDIRECT("U"&amp;(ROW()+12*(($AN2120-1)*3+$AO2120)-ROW())/12+5):INDIRECT("AF"&amp;(ROW()+12*(($AN2120-1)*3+$AO2120)-ROW())/12+5),AS2120)</f>
        <v>0</v>
      </c>
      <c r="AU2120" s="15">
        <f ca="1">IF(AND(AQ2120+AS2120&gt;0,AR2120+AT2120&gt;0),COUNTIF(AU$6:AU2119,"&gt;0")+1,0)</f>
        <v>0</v>
      </c>
    </row>
    <row r="2121" spans="40:47">
      <c r="AN2121" s="15">
        <v>59</v>
      </c>
      <c r="AO2121" s="15">
        <v>3</v>
      </c>
      <c r="AP2121" s="15">
        <v>4</v>
      </c>
      <c r="AQ2121" s="17">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15">
        <f ca="1">COUNTIF(INDIRECT("H"&amp;(ROW()+12*(($AN2121-1)*3+$AO2121)-ROW())/12+5):INDIRECT("S"&amp;(ROW()+12*(($AN2121-1)*3+$AO2121)-ROW())/12+5),AQ2121)</f>
        <v>0</v>
      </c>
      <c r="AS2121" s="17">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15">
        <f ca="1">COUNTIF(INDIRECT("U"&amp;(ROW()+12*(($AN2121-1)*3+$AO2121)-ROW())/12+5):INDIRECT("AF"&amp;(ROW()+12*(($AN2121-1)*3+$AO2121)-ROW())/12+5),AS2121)</f>
        <v>0</v>
      </c>
      <c r="AU2121" s="15">
        <f ca="1">IF(AND(AQ2121+AS2121&gt;0,AR2121+AT2121&gt;0),COUNTIF(AU$6:AU2120,"&gt;0")+1,0)</f>
        <v>0</v>
      </c>
    </row>
    <row r="2122" spans="40:47">
      <c r="AN2122" s="15">
        <v>59</v>
      </c>
      <c r="AO2122" s="15">
        <v>3</v>
      </c>
      <c r="AP2122" s="15">
        <v>5</v>
      </c>
      <c r="AQ2122" s="17">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15">
        <f ca="1">COUNTIF(INDIRECT("H"&amp;(ROW()+12*(($AN2122-1)*3+$AO2122)-ROW())/12+5):INDIRECT("S"&amp;(ROW()+12*(($AN2122-1)*3+$AO2122)-ROW())/12+5),AQ2122)</f>
        <v>0</v>
      </c>
      <c r="AS2122" s="17">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15">
        <f ca="1">COUNTIF(INDIRECT("U"&amp;(ROW()+12*(($AN2122-1)*3+$AO2122)-ROW())/12+5):INDIRECT("AF"&amp;(ROW()+12*(($AN2122-1)*3+$AO2122)-ROW())/12+5),AS2122)</f>
        <v>0</v>
      </c>
      <c r="AU2122" s="15">
        <f ca="1">IF(AND(AQ2122+AS2122&gt;0,AR2122+AT2122&gt;0),COUNTIF(AU$6:AU2121,"&gt;0")+1,0)</f>
        <v>0</v>
      </c>
    </row>
    <row r="2123" spans="40:47">
      <c r="AN2123" s="15">
        <v>59</v>
      </c>
      <c r="AO2123" s="15">
        <v>3</v>
      </c>
      <c r="AP2123" s="15">
        <v>6</v>
      </c>
      <c r="AQ2123" s="17">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15">
        <f ca="1">COUNTIF(INDIRECT("H"&amp;(ROW()+12*(($AN2123-1)*3+$AO2123)-ROW())/12+5):INDIRECT("S"&amp;(ROW()+12*(($AN2123-1)*3+$AO2123)-ROW())/12+5),AQ2123)</f>
        <v>0</v>
      </c>
      <c r="AS2123" s="17">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15">
        <f ca="1">COUNTIF(INDIRECT("U"&amp;(ROW()+12*(($AN2123-1)*3+$AO2123)-ROW())/12+5):INDIRECT("AF"&amp;(ROW()+12*(($AN2123-1)*3+$AO2123)-ROW())/12+5),AS2123)</f>
        <v>0</v>
      </c>
      <c r="AU2123" s="15">
        <f ca="1">IF(AND(AQ2123+AS2123&gt;0,AR2123+AT2123&gt;0),COUNTIF(AU$6:AU2122,"&gt;0")+1,0)</f>
        <v>0</v>
      </c>
    </row>
    <row r="2124" spans="40:47">
      <c r="AN2124" s="15">
        <v>59</v>
      </c>
      <c r="AO2124" s="15">
        <v>3</v>
      </c>
      <c r="AP2124" s="15">
        <v>7</v>
      </c>
      <c r="AQ2124" s="17">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15">
        <f ca="1">COUNTIF(INDIRECT("H"&amp;(ROW()+12*(($AN2124-1)*3+$AO2124)-ROW())/12+5):INDIRECT("S"&amp;(ROW()+12*(($AN2124-1)*3+$AO2124)-ROW())/12+5),AQ2124)</f>
        <v>0</v>
      </c>
      <c r="AS2124" s="17">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15">
        <f ca="1">COUNTIF(INDIRECT("U"&amp;(ROW()+12*(($AN2124-1)*3+$AO2124)-ROW())/12+5):INDIRECT("AF"&amp;(ROW()+12*(($AN2124-1)*3+$AO2124)-ROW())/12+5),AS2124)</f>
        <v>0</v>
      </c>
      <c r="AU2124" s="15">
        <f ca="1">IF(AND(AQ2124+AS2124&gt;0,AR2124+AT2124&gt;0),COUNTIF(AU$6:AU2123,"&gt;0")+1,0)</f>
        <v>0</v>
      </c>
    </row>
    <row r="2125" spans="40:47">
      <c r="AN2125" s="15">
        <v>59</v>
      </c>
      <c r="AO2125" s="15">
        <v>3</v>
      </c>
      <c r="AP2125" s="15">
        <v>8</v>
      </c>
      <c r="AQ2125" s="17">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15">
        <f ca="1">COUNTIF(INDIRECT("H"&amp;(ROW()+12*(($AN2125-1)*3+$AO2125)-ROW())/12+5):INDIRECT("S"&amp;(ROW()+12*(($AN2125-1)*3+$AO2125)-ROW())/12+5),AQ2125)</f>
        <v>0</v>
      </c>
      <c r="AS2125" s="17">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15">
        <f ca="1">COUNTIF(INDIRECT("U"&amp;(ROW()+12*(($AN2125-1)*3+$AO2125)-ROW())/12+5):INDIRECT("AF"&amp;(ROW()+12*(($AN2125-1)*3+$AO2125)-ROW())/12+5),AS2125)</f>
        <v>0</v>
      </c>
      <c r="AU2125" s="15">
        <f ca="1">IF(AND(AQ2125+AS2125&gt;0,AR2125+AT2125&gt;0),COUNTIF(AU$6:AU2124,"&gt;0")+1,0)</f>
        <v>0</v>
      </c>
    </row>
    <row r="2126" spans="40:47">
      <c r="AN2126" s="15">
        <v>59</v>
      </c>
      <c r="AO2126" s="15">
        <v>3</v>
      </c>
      <c r="AP2126" s="15">
        <v>9</v>
      </c>
      <c r="AQ2126" s="17">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15">
        <f ca="1">COUNTIF(INDIRECT("H"&amp;(ROW()+12*(($AN2126-1)*3+$AO2126)-ROW())/12+5):INDIRECT("S"&amp;(ROW()+12*(($AN2126-1)*3+$AO2126)-ROW())/12+5),AQ2126)</f>
        <v>0</v>
      </c>
      <c r="AS2126" s="17">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15">
        <f ca="1">COUNTIF(INDIRECT("U"&amp;(ROW()+12*(($AN2126-1)*3+$AO2126)-ROW())/12+5):INDIRECT("AF"&amp;(ROW()+12*(($AN2126-1)*3+$AO2126)-ROW())/12+5),AS2126)</f>
        <v>0</v>
      </c>
      <c r="AU2126" s="15">
        <f ca="1">IF(AND(AQ2126+AS2126&gt;0,AR2126+AT2126&gt;0),COUNTIF(AU$6:AU2125,"&gt;0")+1,0)</f>
        <v>0</v>
      </c>
    </row>
    <row r="2127" spans="40:47">
      <c r="AN2127" s="15">
        <v>59</v>
      </c>
      <c r="AO2127" s="15">
        <v>3</v>
      </c>
      <c r="AP2127" s="15">
        <v>10</v>
      </c>
      <c r="AQ2127" s="17">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15">
        <f ca="1">COUNTIF(INDIRECT("H"&amp;(ROW()+12*(($AN2127-1)*3+$AO2127)-ROW())/12+5):INDIRECT("S"&amp;(ROW()+12*(($AN2127-1)*3+$AO2127)-ROW())/12+5),AQ2127)</f>
        <v>0</v>
      </c>
      <c r="AS2127" s="17">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15">
        <f ca="1">COUNTIF(INDIRECT("U"&amp;(ROW()+12*(($AN2127-1)*3+$AO2127)-ROW())/12+5):INDIRECT("AF"&amp;(ROW()+12*(($AN2127-1)*3+$AO2127)-ROW())/12+5),AS2127)</f>
        <v>0</v>
      </c>
      <c r="AU2127" s="15">
        <f ca="1">IF(AND(AQ2127+AS2127&gt;0,AR2127+AT2127&gt;0),COUNTIF(AU$6:AU2126,"&gt;0")+1,0)</f>
        <v>0</v>
      </c>
    </row>
    <row r="2128" spans="40:47">
      <c r="AN2128" s="15">
        <v>59</v>
      </c>
      <c r="AO2128" s="15">
        <v>3</v>
      </c>
      <c r="AP2128" s="15">
        <v>11</v>
      </c>
      <c r="AQ2128" s="17">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15">
        <f ca="1">COUNTIF(INDIRECT("H"&amp;(ROW()+12*(($AN2128-1)*3+$AO2128)-ROW())/12+5):INDIRECT("S"&amp;(ROW()+12*(($AN2128-1)*3+$AO2128)-ROW())/12+5),AQ2128)</f>
        <v>0</v>
      </c>
      <c r="AS2128" s="17">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15">
        <f ca="1">COUNTIF(INDIRECT("U"&amp;(ROW()+12*(($AN2128-1)*3+$AO2128)-ROW())/12+5):INDIRECT("AF"&amp;(ROW()+12*(($AN2128-1)*3+$AO2128)-ROW())/12+5),AS2128)</f>
        <v>0</v>
      </c>
      <c r="AU2128" s="15">
        <f ca="1">IF(AND(AQ2128+AS2128&gt;0,AR2128+AT2128&gt;0),COUNTIF(AU$6:AU2127,"&gt;0")+1,0)</f>
        <v>0</v>
      </c>
    </row>
    <row r="2129" spans="40:47">
      <c r="AN2129" s="306">
        <v>59</v>
      </c>
      <c r="AO2129" s="306">
        <v>3</v>
      </c>
      <c r="AP2129" s="306">
        <v>12</v>
      </c>
      <c r="AQ2129" s="313">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306">
        <f ca="1">COUNTIF(INDIRECT("H"&amp;(ROW()+12*(($AN2129-1)*3+$AO2129)-ROW())/12+5):INDIRECT("S"&amp;(ROW()+12*(($AN2129-1)*3+$AO2129)-ROW())/12+5),AQ2129)</f>
        <v>0</v>
      </c>
      <c r="AS2129" s="313">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306">
        <f ca="1">COUNTIF(INDIRECT("U"&amp;(ROW()+12*(($AN2129-1)*3+$AO2129)-ROW())/12+5):INDIRECT("AF"&amp;(ROW()+12*(($AN2129-1)*3+$AO2129)-ROW())/12+5),AS2129)</f>
        <v>0</v>
      </c>
      <c r="AU2129" s="15">
        <f ca="1">IF(AND(AQ2129+AS2129&gt;0,AR2129+AT2129&gt;0),COUNTIF(AU$6:AU2128,"&gt;0")+1,0)</f>
        <v>0</v>
      </c>
    </row>
    <row r="2130" spans="40:47">
      <c r="AN2130" s="15">
        <v>60</v>
      </c>
      <c r="AO2130" s="15">
        <v>1</v>
      </c>
      <c r="AP2130" s="15">
        <v>1</v>
      </c>
      <c r="AQ2130" s="17">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15">
        <f ca="1">COUNTIF(INDIRECT("H"&amp;(ROW()+12*(($AN2130-1)*3+$AO2130)-ROW())/12+5):INDIRECT("S"&amp;(ROW()+12*(($AN2130-1)*3+$AO2130)-ROW())/12+5),AQ2130)</f>
        <v>0</v>
      </c>
      <c r="AS2130" s="17">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15">
        <f ca="1">COUNTIF(INDIRECT("U"&amp;(ROW()+12*(($AN2130-1)*3+$AO2130)-ROW())/12+5):INDIRECT("AF"&amp;(ROW()+12*(($AN2130-1)*3+$AO2130)-ROW())/12+5),AS2130)</f>
        <v>0</v>
      </c>
      <c r="AU2130" s="15">
        <f ca="1">IF(AND(AQ2130+AS2130&gt;0,AR2130+AT2130&gt;0),COUNTIF(AU$6:AU2129,"&gt;0")+1,0)</f>
        <v>0</v>
      </c>
    </row>
    <row r="2131" spans="40:47">
      <c r="AN2131" s="15">
        <v>60</v>
      </c>
      <c r="AO2131" s="15">
        <v>1</v>
      </c>
      <c r="AP2131" s="15">
        <v>2</v>
      </c>
      <c r="AQ2131" s="17">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15">
        <f ca="1">COUNTIF(INDIRECT("H"&amp;(ROW()+12*(($AN2131-1)*3+$AO2131)-ROW())/12+5):INDIRECT("S"&amp;(ROW()+12*(($AN2131-1)*3+$AO2131)-ROW())/12+5),AQ2131)</f>
        <v>0</v>
      </c>
      <c r="AS2131" s="17">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15">
        <f ca="1">COUNTIF(INDIRECT("U"&amp;(ROW()+12*(($AN2131-1)*3+$AO2131)-ROW())/12+5):INDIRECT("AF"&amp;(ROW()+12*(($AN2131-1)*3+$AO2131)-ROW())/12+5),AS2131)</f>
        <v>0</v>
      </c>
      <c r="AU2131" s="15">
        <f ca="1">IF(AND(AQ2131+AS2131&gt;0,AR2131+AT2131&gt;0),COUNTIF(AU$6:AU2130,"&gt;0")+1,0)</f>
        <v>0</v>
      </c>
    </row>
    <row r="2132" spans="40:47">
      <c r="AN2132" s="15">
        <v>60</v>
      </c>
      <c r="AO2132" s="15">
        <v>1</v>
      </c>
      <c r="AP2132" s="15">
        <v>3</v>
      </c>
      <c r="AQ2132" s="17">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15">
        <f ca="1">COUNTIF(INDIRECT("H"&amp;(ROW()+12*(($AN2132-1)*3+$AO2132)-ROW())/12+5):INDIRECT("S"&amp;(ROW()+12*(($AN2132-1)*3+$AO2132)-ROW())/12+5),AQ2132)</f>
        <v>0</v>
      </c>
      <c r="AS2132" s="17">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15">
        <f ca="1">COUNTIF(INDIRECT("U"&amp;(ROW()+12*(($AN2132-1)*3+$AO2132)-ROW())/12+5):INDIRECT("AF"&amp;(ROW()+12*(($AN2132-1)*3+$AO2132)-ROW())/12+5),AS2132)</f>
        <v>0</v>
      </c>
      <c r="AU2132" s="15">
        <f ca="1">IF(AND(AQ2132+AS2132&gt;0,AR2132+AT2132&gt;0),COUNTIF(AU$6:AU2131,"&gt;0")+1,0)</f>
        <v>0</v>
      </c>
    </row>
    <row r="2133" spans="40:47">
      <c r="AN2133" s="15">
        <v>60</v>
      </c>
      <c r="AO2133" s="15">
        <v>1</v>
      </c>
      <c r="AP2133" s="15">
        <v>4</v>
      </c>
      <c r="AQ2133" s="17">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15">
        <f ca="1">COUNTIF(INDIRECT("H"&amp;(ROW()+12*(($AN2133-1)*3+$AO2133)-ROW())/12+5):INDIRECT("S"&amp;(ROW()+12*(($AN2133-1)*3+$AO2133)-ROW())/12+5),AQ2133)</f>
        <v>0</v>
      </c>
      <c r="AS2133" s="17">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15">
        <f ca="1">COUNTIF(INDIRECT("U"&amp;(ROW()+12*(($AN2133-1)*3+$AO2133)-ROW())/12+5):INDIRECT("AF"&amp;(ROW()+12*(($AN2133-1)*3+$AO2133)-ROW())/12+5),AS2133)</f>
        <v>0</v>
      </c>
      <c r="AU2133" s="15">
        <f ca="1">IF(AND(AQ2133+AS2133&gt;0,AR2133+AT2133&gt;0),COUNTIF(AU$6:AU2132,"&gt;0")+1,0)</f>
        <v>0</v>
      </c>
    </row>
    <row r="2134" spans="40:47">
      <c r="AN2134" s="15">
        <v>60</v>
      </c>
      <c r="AO2134" s="15">
        <v>1</v>
      </c>
      <c r="AP2134" s="15">
        <v>5</v>
      </c>
      <c r="AQ2134" s="17">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15">
        <f ca="1">COUNTIF(INDIRECT("H"&amp;(ROW()+12*(($AN2134-1)*3+$AO2134)-ROW())/12+5):INDIRECT("S"&amp;(ROW()+12*(($AN2134-1)*3+$AO2134)-ROW())/12+5),AQ2134)</f>
        <v>0</v>
      </c>
      <c r="AS2134" s="17">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15">
        <f ca="1">COUNTIF(INDIRECT("U"&amp;(ROW()+12*(($AN2134-1)*3+$AO2134)-ROW())/12+5):INDIRECT("AF"&amp;(ROW()+12*(($AN2134-1)*3+$AO2134)-ROW())/12+5),AS2134)</f>
        <v>0</v>
      </c>
      <c r="AU2134" s="15">
        <f ca="1">IF(AND(AQ2134+AS2134&gt;0,AR2134+AT2134&gt;0),COUNTIF(AU$6:AU2133,"&gt;0")+1,0)</f>
        <v>0</v>
      </c>
    </row>
    <row r="2135" spans="40:47">
      <c r="AN2135" s="15">
        <v>60</v>
      </c>
      <c r="AO2135" s="15">
        <v>1</v>
      </c>
      <c r="AP2135" s="15">
        <v>6</v>
      </c>
      <c r="AQ2135" s="17">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15">
        <f ca="1">COUNTIF(INDIRECT("H"&amp;(ROW()+12*(($AN2135-1)*3+$AO2135)-ROW())/12+5):INDIRECT("S"&amp;(ROW()+12*(($AN2135-1)*3+$AO2135)-ROW())/12+5),AQ2135)</f>
        <v>0</v>
      </c>
      <c r="AS2135" s="17">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15">
        <f ca="1">COUNTIF(INDIRECT("U"&amp;(ROW()+12*(($AN2135-1)*3+$AO2135)-ROW())/12+5):INDIRECT("AF"&amp;(ROW()+12*(($AN2135-1)*3+$AO2135)-ROW())/12+5),AS2135)</f>
        <v>0</v>
      </c>
      <c r="AU2135" s="15">
        <f ca="1">IF(AND(AQ2135+AS2135&gt;0,AR2135+AT2135&gt;0),COUNTIF(AU$6:AU2134,"&gt;0")+1,0)</f>
        <v>0</v>
      </c>
    </row>
    <row r="2136" spans="40:47">
      <c r="AN2136" s="15">
        <v>60</v>
      </c>
      <c r="AO2136" s="15">
        <v>1</v>
      </c>
      <c r="AP2136" s="15">
        <v>7</v>
      </c>
      <c r="AQ2136" s="17">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15">
        <f ca="1">COUNTIF(INDIRECT("H"&amp;(ROW()+12*(($AN2136-1)*3+$AO2136)-ROW())/12+5):INDIRECT("S"&amp;(ROW()+12*(($AN2136-1)*3+$AO2136)-ROW())/12+5),AQ2136)</f>
        <v>0</v>
      </c>
      <c r="AS2136" s="17">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15">
        <f ca="1">COUNTIF(INDIRECT("U"&amp;(ROW()+12*(($AN2136-1)*3+$AO2136)-ROW())/12+5):INDIRECT("AF"&amp;(ROW()+12*(($AN2136-1)*3+$AO2136)-ROW())/12+5),AS2136)</f>
        <v>0</v>
      </c>
      <c r="AU2136" s="15">
        <f ca="1">IF(AND(AQ2136+AS2136&gt;0,AR2136+AT2136&gt;0),COUNTIF(AU$6:AU2135,"&gt;0")+1,0)</f>
        <v>0</v>
      </c>
    </row>
    <row r="2137" spans="40:47">
      <c r="AN2137" s="15">
        <v>60</v>
      </c>
      <c r="AO2137" s="15">
        <v>1</v>
      </c>
      <c r="AP2137" s="15">
        <v>8</v>
      </c>
      <c r="AQ2137" s="17">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15">
        <f ca="1">COUNTIF(INDIRECT("H"&amp;(ROW()+12*(($AN2137-1)*3+$AO2137)-ROW())/12+5):INDIRECT("S"&amp;(ROW()+12*(($AN2137-1)*3+$AO2137)-ROW())/12+5),AQ2137)</f>
        <v>0</v>
      </c>
      <c r="AS2137" s="17">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15">
        <f ca="1">COUNTIF(INDIRECT("U"&amp;(ROW()+12*(($AN2137-1)*3+$AO2137)-ROW())/12+5):INDIRECT("AF"&amp;(ROW()+12*(($AN2137-1)*3+$AO2137)-ROW())/12+5),AS2137)</f>
        <v>0</v>
      </c>
      <c r="AU2137" s="15">
        <f ca="1">IF(AND(AQ2137+AS2137&gt;0,AR2137+AT2137&gt;0),COUNTIF(AU$6:AU2136,"&gt;0")+1,0)</f>
        <v>0</v>
      </c>
    </row>
    <row r="2138" spans="40:47">
      <c r="AN2138" s="15">
        <v>60</v>
      </c>
      <c r="AO2138" s="15">
        <v>1</v>
      </c>
      <c r="AP2138" s="15">
        <v>9</v>
      </c>
      <c r="AQ2138" s="17">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15">
        <f ca="1">COUNTIF(INDIRECT("H"&amp;(ROW()+12*(($AN2138-1)*3+$AO2138)-ROW())/12+5):INDIRECT("S"&amp;(ROW()+12*(($AN2138-1)*3+$AO2138)-ROW())/12+5),AQ2138)</f>
        <v>0</v>
      </c>
      <c r="AS2138" s="17">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15">
        <f ca="1">COUNTIF(INDIRECT("U"&amp;(ROW()+12*(($AN2138-1)*3+$AO2138)-ROW())/12+5):INDIRECT("AF"&amp;(ROW()+12*(($AN2138-1)*3+$AO2138)-ROW())/12+5),AS2138)</f>
        <v>0</v>
      </c>
      <c r="AU2138" s="15">
        <f ca="1">IF(AND(AQ2138+AS2138&gt;0,AR2138+AT2138&gt;0),COUNTIF(AU$6:AU2137,"&gt;0")+1,0)</f>
        <v>0</v>
      </c>
    </row>
    <row r="2139" spans="40:47">
      <c r="AN2139" s="15">
        <v>60</v>
      </c>
      <c r="AO2139" s="15">
        <v>1</v>
      </c>
      <c r="AP2139" s="15">
        <v>10</v>
      </c>
      <c r="AQ2139" s="17">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15">
        <f ca="1">COUNTIF(INDIRECT("H"&amp;(ROW()+12*(($AN2139-1)*3+$AO2139)-ROW())/12+5):INDIRECT("S"&amp;(ROW()+12*(($AN2139-1)*3+$AO2139)-ROW())/12+5),AQ2139)</f>
        <v>0</v>
      </c>
      <c r="AS2139" s="17">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15">
        <f ca="1">COUNTIF(INDIRECT("U"&amp;(ROW()+12*(($AN2139-1)*3+$AO2139)-ROW())/12+5):INDIRECT("AF"&amp;(ROW()+12*(($AN2139-1)*3+$AO2139)-ROW())/12+5),AS2139)</f>
        <v>0</v>
      </c>
      <c r="AU2139" s="15">
        <f ca="1">IF(AND(AQ2139+AS2139&gt;0,AR2139+AT2139&gt;0),COUNTIF(AU$6:AU2138,"&gt;0")+1,0)</f>
        <v>0</v>
      </c>
    </row>
    <row r="2140" spans="40:47">
      <c r="AN2140" s="15">
        <v>60</v>
      </c>
      <c r="AO2140" s="15">
        <v>1</v>
      </c>
      <c r="AP2140" s="15">
        <v>11</v>
      </c>
      <c r="AQ2140" s="17">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15">
        <f ca="1">COUNTIF(INDIRECT("H"&amp;(ROW()+12*(($AN2140-1)*3+$AO2140)-ROW())/12+5):INDIRECT("S"&amp;(ROW()+12*(($AN2140-1)*3+$AO2140)-ROW())/12+5),AQ2140)</f>
        <v>0</v>
      </c>
      <c r="AS2140" s="17">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15">
        <f ca="1">COUNTIF(INDIRECT("U"&amp;(ROW()+12*(($AN2140-1)*3+$AO2140)-ROW())/12+5):INDIRECT("AF"&amp;(ROW()+12*(($AN2140-1)*3+$AO2140)-ROW())/12+5),AS2140)</f>
        <v>0</v>
      </c>
      <c r="AU2140" s="15">
        <f ca="1">IF(AND(AQ2140+AS2140&gt;0,AR2140+AT2140&gt;0),COUNTIF(AU$6:AU2139,"&gt;0")+1,0)</f>
        <v>0</v>
      </c>
    </row>
    <row r="2141" spans="40:47">
      <c r="AN2141" s="15">
        <v>60</v>
      </c>
      <c r="AO2141" s="15">
        <v>1</v>
      </c>
      <c r="AP2141" s="15">
        <v>12</v>
      </c>
      <c r="AQ2141" s="17">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15">
        <f ca="1">COUNTIF(INDIRECT("H"&amp;(ROW()+12*(($AN2141-1)*3+$AO2141)-ROW())/12+5):INDIRECT("S"&amp;(ROW()+12*(($AN2141-1)*3+$AO2141)-ROW())/12+5),AQ2141)</f>
        <v>0</v>
      </c>
      <c r="AS2141" s="17">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15">
        <f ca="1">COUNTIF(INDIRECT("U"&amp;(ROW()+12*(($AN2141-1)*3+$AO2141)-ROW())/12+5):INDIRECT("AF"&amp;(ROW()+12*(($AN2141-1)*3+$AO2141)-ROW())/12+5),AS2141)</f>
        <v>0</v>
      </c>
      <c r="AU2141" s="15">
        <f ca="1">IF(AND(AQ2141+AS2141&gt;0,AR2141+AT2141&gt;0),COUNTIF(AU$6:AU2140,"&gt;0")+1,0)</f>
        <v>0</v>
      </c>
    </row>
    <row r="2142" spans="40:47">
      <c r="AN2142" s="15">
        <v>60</v>
      </c>
      <c r="AO2142" s="15">
        <v>2</v>
      </c>
      <c r="AP2142" s="15">
        <v>1</v>
      </c>
      <c r="AQ2142" s="17">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15">
        <f ca="1">COUNTIF(INDIRECT("H"&amp;(ROW()+12*(($AN2142-1)*3+$AO2142)-ROW())/12+5):INDIRECT("S"&amp;(ROW()+12*(($AN2142-1)*3+$AO2142)-ROW())/12+5),AQ2142)</f>
        <v>0</v>
      </c>
      <c r="AS2142" s="17">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15">
        <f ca="1">COUNTIF(INDIRECT("U"&amp;(ROW()+12*(($AN2142-1)*3+$AO2142)-ROW())/12+5):INDIRECT("AF"&amp;(ROW()+12*(($AN2142-1)*3+$AO2142)-ROW())/12+5),AS2142)</f>
        <v>0</v>
      </c>
      <c r="AU2142" s="15">
        <f ca="1">IF(AND(AQ2142+AS2142&gt;0,AR2142+AT2142&gt;0),COUNTIF(AU$6:AU2141,"&gt;0")+1,0)</f>
        <v>0</v>
      </c>
    </row>
    <row r="2143" spans="40:47">
      <c r="AN2143" s="15">
        <v>60</v>
      </c>
      <c r="AO2143" s="15">
        <v>2</v>
      </c>
      <c r="AP2143" s="15">
        <v>2</v>
      </c>
      <c r="AQ2143" s="17">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15">
        <f ca="1">COUNTIF(INDIRECT("H"&amp;(ROW()+12*(($AN2143-1)*3+$AO2143)-ROW())/12+5):INDIRECT("S"&amp;(ROW()+12*(($AN2143-1)*3+$AO2143)-ROW())/12+5),AQ2143)</f>
        <v>0</v>
      </c>
      <c r="AS2143" s="17">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15">
        <f ca="1">COUNTIF(INDIRECT("U"&amp;(ROW()+12*(($AN2143-1)*3+$AO2143)-ROW())/12+5):INDIRECT("AF"&amp;(ROW()+12*(($AN2143-1)*3+$AO2143)-ROW())/12+5),AS2143)</f>
        <v>0</v>
      </c>
      <c r="AU2143" s="15">
        <f ca="1">IF(AND(AQ2143+AS2143&gt;0,AR2143+AT2143&gt;0),COUNTIF(AU$6:AU2142,"&gt;0")+1,0)</f>
        <v>0</v>
      </c>
    </row>
    <row r="2144" spans="40:47">
      <c r="AN2144" s="15">
        <v>60</v>
      </c>
      <c r="AO2144" s="15">
        <v>2</v>
      </c>
      <c r="AP2144" s="15">
        <v>3</v>
      </c>
      <c r="AQ2144" s="17">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15">
        <f ca="1">COUNTIF(INDIRECT("H"&amp;(ROW()+12*(($AN2144-1)*3+$AO2144)-ROW())/12+5):INDIRECT("S"&amp;(ROW()+12*(($AN2144-1)*3+$AO2144)-ROW())/12+5),AQ2144)</f>
        <v>0</v>
      </c>
      <c r="AS2144" s="17">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15">
        <f ca="1">COUNTIF(INDIRECT("U"&amp;(ROW()+12*(($AN2144-1)*3+$AO2144)-ROW())/12+5):INDIRECT("AF"&amp;(ROW()+12*(($AN2144-1)*3+$AO2144)-ROW())/12+5),AS2144)</f>
        <v>0</v>
      </c>
      <c r="AU2144" s="15">
        <f ca="1">IF(AND(AQ2144+AS2144&gt;0,AR2144+AT2144&gt;0),COUNTIF(AU$6:AU2143,"&gt;0")+1,0)</f>
        <v>0</v>
      </c>
    </row>
    <row r="2145" spans="40:47">
      <c r="AN2145" s="15">
        <v>60</v>
      </c>
      <c r="AO2145" s="15">
        <v>2</v>
      </c>
      <c r="AP2145" s="15">
        <v>4</v>
      </c>
      <c r="AQ2145" s="17">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15">
        <f ca="1">COUNTIF(INDIRECT("H"&amp;(ROW()+12*(($AN2145-1)*3+$AO2145)-ROW())/12+5):INDIRECT("S"&amp;(ROW()+12*(($AN2145-1)*3+$AO2145)-ROW())/12+5),AQ2145)</f>
        <v>0</v>
      </c>
      <c r="AS2145" s="17">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15">
        <f ca="1">COUNTIF(INDIRECT("U"&amp;(ROW()+12*(($AN2145-1)*3+$AO2145)-ROW())/12+5):INDIRECT("AF"&amp;(ROW()+12*(($AN2145-1)*3+$AO2145)-ROW())/12+5),AS2145)</f>
        <v>0</v>
      </c>
      <c r="AU2145" s="15">
        <f ca="1">IF(AND(AQ2145+AS2145&gt;0,AR2145+AT2145&gt;0),COUNTIF(AU$6:AU2144,"&gt;0")+1,0)</f>
        <v>0</v>
      </c>
    </row>
    <row r="2146" spans="40:47">
      <c r="AN2146" s="15">
        <v>60</v>
      </c>
      <c r="AO2146" s="15">
        <v>2</v>
      </c>
      <c r="AP2146" s="15">
        <v>5</v>
      </c>
      <c r="AQ2146" s="17">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15">
        <f ca="1">COUNTIF(INDIRECT("H"&amp;(ROW()+12*(($AN2146-1)*3+$AO2146)-ROW())/12+5):INDIRECT("S"&amp;(ROW()+12*(($AN2146-1)*3+$AO2146)-ROW())/12+5),AQ2146)</f>
        <v>0</v>
      </c>
      <c r="AS2146" s="17">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15">
        <f ca="1">COUNTIF(INDIRECT("U"&amp;(ROW()+12*(($AN2146-1)*3+$AO2146)-ROW())/12+5):INDIRECT("AF"&amp;(ROW()+12*(($AN2146-1)*3+$AO2146)-ROW())/12+5),AS2146)</f>
        <v>0</v>
      </c>
      <c r="AU2146" s="15">
        <f ca="1">IF(AND(AQ2146+AS2146&gt;0,AR2146+AT2146&gt;0),COUNTIF(AU$6:AU2145,"&gt;0")+1,0)</f>
        <v>0</v>
      </c>
    </row>
    <row r="2147" spans="40:47">
      <c r="AN2147" s="15">
        <v>60</v>
      </c>
      <c r="AO2147" s="15">
        <v>2</v>
      </c>
      <c r="AP2147" s="15">
        <v>6</v>
      </c>
      <c r="AQ2147" s="17">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15">
        <f ca="1">COUNTIF(INDIRECT("H"&amp;(ROW()+12*(($AN2147-1)*3+$AO2147)-ROW())/12+5):INDIRECT("S"&amp;(ROW()+12*(($AN2147-1)*3+$AO2147)-ROW())/12+5),AQ2147)</f>
        <v>0</v>
      </c>
      <c r="AS2147" s="17">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15">
        <f ca="1">COUNTIF(INDIRECT("U"&amp;(ROW()+12*(($AN2147-1)*3+$AO2147)-ROW())/12+5):INDIRECT("AF"&amp;(ROW()+12*(($AN2147-1)*3+$AO2147)-ROW())/12+5),AS2147)</f>
        <v>0</v>
      </c>
      <c r="AU2147" s="15">
        <f ca="1">IF(AND(AQ2147+AS2147&gt;0,AR2147+AT2147&gt;0),COUNTIF(AU$6:AU2146,"&gt;0")+1,0)</f>
        <v>0</v>
      </c>
    </row>
    <row r="2148" spans="40:47">
      <c r="AN2148" s="15">
        <v>60</v>
      </c>
      <c r="AO2148" s="15">
        <v>2</v>
      </c>
      <c r="AP2148" s="15">
        <v>7</v>
      </c>
      <c r="AQ2148" s="17">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15">
        <f ca="1">COUNTIF(INDIRECT("H"&amp;(ROW()+12*(($AN2148-1)*3+$AO2148)-ROW())/12+5):INDIRECT("S"&amp;(ROW()+12*(($AN2148-1)*3+$AO2148)-ROW())/12+5),AQ2148)</f>
        <v>0</v>
      </c>
      <c r="AS2148" s="17">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15">
        <f ca="1">COUNTIF(INDIRECT("U"&amp;(ROW()+12*(($AN2148-1)*3+$AO2148)-ROW())/12+5):INDIRECT("AF"&amp;(ROW()+12*(($AN2148-1)*3+$AO2148)-ROW())/12+5),AS2148)</f>
        <v>0</v>
      </c>
      <c r="AU2148" s="15">
        <f ca="1">IF(AND(AQ2148+AS2148&gt;0,AR2148+AT2148&gt;0),COUNTIF(AU$6:AU2147,"&gt;0")+1,0)</f>
        <v>0</v>
      </c>
    </row>
    <row r="2149" spans="40:47">
      <c r="AN2149" s="15">
        <v>60</v>
      </c>
      <c r="AO2149" s="15">
        <v>2</v>
      </c>
      <c r="AP2149" s="15">
        <v>8</v>
      </c>
      <c r="AQ2149" s="17">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15">
        <f ca="1">COUNTIF(INDIRECT("H"&amp;(ROW()+12*(($AN2149-1)*3+$AO2149)-ROW())/12+5):INDIRECT("S"&amp;(ROW()+12*(($AN2149-1)*3+$AO2149)-ROW())/12+5),AQ2149)</f>
        <v>0</v>
      </c>
      <c r="AS2149" s="17">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15">
        <f ca="1">COUNTIF(INDIRECT("U"&amp;(ROW()+12*(($AN2149-1)*3+$AO2149)-ROW())/12+5):INDIRECT("AF"&amp;(ROW()+12*(($AN2149-1)*3+$AO2149)-ROW())/12+5),AS2149)</f>
        <v>0</v>
      </c>
      <c r="AU2149" s="15">
        <f ca="1">IF(AND(AQ2149+AS2149&gt;0,AR2149+AT2149&gt;0),COUNTIF(AU$6:AU2148,"&gt;0")+1,0)</f>
        <v>0</v>
      </c>
    </row>
    <row r="2150" spans="40:47">
      <c r="AN2150" s="15">
        <v>60</v>
      </c>
      <c r="AO2150" s="15">
        <v>2</v>
      </c>
      <c r="AP2150" s="15">
        <v>9</v>
      </c>
      <c r="AQ2150" s="17">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15">
        <f ca="1">COUNTIF(INDIRECT("H"&amp;(ROW()+12*(($AN2150-1)*3+$AO2150)-ROW())/12+5):INDIRECT("S"&amp;(ROW()+12*(($AN2150-1)*3+$AO2150)-ROW())/12+5),AQ2150)</f>
        <v>0</v>
      </c>
      <c r="AS2150" s="17">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15">
        <f ca="1">COUNTIF(INDIRECT("U"&amp;(ROW()+12*(($AN2150-1)*3+$AO2150)-ROW())/12+5):INDIRECT("AF"&amp;(ROW()+12*(($AN2150-1)*3+$AO2150)-ROW())/12+5),AS2150)</f>
        <v>0</v>
      </c>
      <c r="AU2150" s="15">
        <f ca="1">IF(AND(AQ2150+AS2150&gt;0,AR2150+AT2150&gt;0),COUNTIF(AU$6:AU2149,"&gt;0")+1,0)</f>
        <v>0</v>
      </c>
    </row>
    <row r="2151" spans="40:47">
      <c r="AN2151" s="15">
        <v>60</v>
      </c>
      <c r="AO2151" s="15">
        <v>2</v>
      </c>
      <c r="AP2151" s="15">
        <v>10</v>
      </c>
      <c r="AQ2151" s="17">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15">
        <f ca="1">COUNTIF(INDIRECT("H"&amp;(ROW()+12*(($AN2151-1)*3+$AO2151)-ROW())/12+5):INDIRECT("S"&amp;(ROW()+12*(($AN2151-1)*3+$AO2151)-ROW())/12+5),AQ2151)</f>
        <v>0</v>
      </c>
      <c r="AS2151" s="17">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15">
        <f ca="1">COUNTIF(INDIRECT("U"&amp;(ROW()+12*(($AN2151-1)*3+$AO2151)-ROW())/12+5):INDIRECT("AF"&amp;(ROW()+12*(($AN2151-1)*3+$AO2151)-ROW())/12+5),AS2151)</f>
        <v>0</v>
      </c>
      <c r="AU2151" s="15">
        <f ca="1">IF(AND(AQ2151+AS2151&gt;0,AR2151+AT2151&gt;0),COUNTIF(AU$6:AU2150,"&gt;0")+1,0)</f>
        <v>0</v>
      </c>
    </row>
    <row r="2152" spans="40:47">
      <c r="AN2152" s="15">
        <v>60</v>
      </c>
      <c r="AO2152" s="15">
        <v>2</v>
      </c>
      <c r="AP2152" s="15">
        <v>11</v>
      </c>
      <c r="AQ2152" s="17">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15">
        <f ca="1">COUNTIF(INDIRECT("H"&amp;(ROW()+12*(($AN2152-1)*3+$AO2152)-ROW())/12+5):INDIRECT("S"&amp;(ROW()+12*(($AN2152-1)*3+$AO2152)-ROW())/12+5),AQ2152)</f>
        <v>0</v>
      </c>
      <c r="AS2152" s="17">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15">
        <f ca="1">COUNTIF(INDIRECT("U"&amp;(ROW()+12*(($AN2152-1)*3+$AO2152)-ROW())/12+5):INDIRECT("AF"&amp;(ROW()+12*(($AN2152-1)*3+$AO2152)-ROW())/12+5),AS2152)</f>
        <v>0</v>
      </c>
      <c r="AU2152" s="15">
        <f ca="1">IF(AND(AQ2152+AS2152&gt;0,AR2152+AT2152&gt;0),COUNTIF(AU$6:AU2151,"&gt;0")+1,0)</f>
        <v>0</v>
      </c>
    </row>
    <row r="2153" spans="40:47">
      <c r="AN2153" s="15">
        <v>60</v>
      </c>
      <c r="AO2153" s="15">
        <v>2</v>
      </c>
      <c r="AP2153" s="15">
        <v>12</v>
      </c>
      <c r="AQ2153" s="17">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15">
        <f ca="1">COUNTIF(INDIRECT("H"&amp;(ROW()+12*(($AN2153-1)*3+$AO2153)-ROW())/12+5):INDIRECT("S"&amp;(ROW()+12*(($AN2153-1)*3+$AO2153)-ROW())/12+5),AQ2153)</f>
        <v>0</v>
      </c>
      <c r="AS2153" s="17">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15">
        <f ca="1">COUNTIF(INDIRECT("U"&amp;(ROW()+12*(($AN2153-1)*3+$AO2153)-ROW())/12+5):INDIRECT("AF"&amp;(ROW()+12*(($AN2153-1)*3+$AO2153)-ROW())/12+5),AS2153)</f>
        <v>0</v>
      </c>
      <c r="AU2153" s="15">
        <f ca="1">IF(AND(AQ2153+AS2153&gt;0,AR2153+AT2153&gt;0),COUNTIF(AU$6:AU2152,"&gt;0")+1,0)</f>
        <v>0</v>
      </c>
    </row>
    <row r="2154" spans="40:47">
      <c r="AN2154" s="15">
        <v>60</v>
      </c>
      <c r="AO2154" s="15">
        <v>3</v>
      </c>
      <c r="AP2154" s="15">
        <v>1</v>
      </c>
      <c r="AQ2154" s="17">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15">
        <f ca="1">COUNTIF(INDIRECT("H"&amp;(ROW()+12*(($AN2154-1)*3+$AO2154)-ROW())/12+5):INDIRECT("S"&amp;(ROW()+12*(($AN2154-1)*3+$AO2154)-ROW())/12+5),AQ2154)</f>
        <v>0</v>
      </c>
      <c r="AS2154" s="17">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15">
        <f ca="1">COUNTIF(INDIRECT("U"&amp;(ROW()+12*(($AN2154-1)*3+$AO2154)-ROW())/12+5):INDIRECT("AF"&amp;(ROW()+12*(($AN2154-1)*3+$AO2154)-ROW())/12+5),AS2154)</f>
        <v>0</v>
      </c>
      <c r="AU2154" s="15">
        <f ca="1">IF(AND(AQ2154+AS2154&gt;0,AR2154+AT2154&gt;0),COUNTIF(AU$6:AU2153,"&gt;0")+1,0)</f>
        <v>0</v>
      </c>
    </row>
    <row r="2155" spans="40:47">
      <c r="AN2155" s="15">
        <v>60</v>
      </c>
      <c r="AO2155" s="15">
        <v>3</v>
      </c>
      <c r="AP2155" s="15">
        <v>2</v>
      </c>
      <c r="AQ2155" s="17">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15">
        <f ca="1">COUNTIF(INDIRECT("H"&amp;(ROW()+12*(($AN2155-1)*3+$AO2155)-ROW())/12+5):INDIRECT("S"&amp;(ROW()+12*(($AN2155-1)*3+$AO2155)-ROW())/12+5),AQ2155)</f>
        <v>0</v>
      </c>
      <c r="AS2155" s="17">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15">
        <f ca="1">COUNTIF(INDIRECT("U"&amp;(ROW()+12*(($AN2155-1)*3+$AO2155)-ROW())/12+5):INDIRECT("AF"&amp;(ROW()+12*(($AN2155-1)*3+$AO2155)-ROW())/12+5),AS2155)</f>
        <v>0</v>
      </c>
      <c r="AU2155" s="15">
        <f ca="1">IF(AND(AQ2155+AS2155&gt;0,AR2155+AT2155&gt;0),COUNTIF(AU$6:AU2154,"&gt;0")+1,0)</f>
        <v>0</v>
      </c>
    </row>
    <row r="2156" spans="40:47">
      <c r="AN2156" s="15">
        <v>60</v>
      </c>
      <c r="AO2156" s="15">
        <v>3</v>
      </c>
      <c r="AP2156" s="15">
        <v>3</v>
      </c>
      <c r="AQ2156" s="17">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15">
        <f ca="1">COUNTIF(INDIRECT("H"&amp;(ROW()+12*(($AN2156-1)*3+$AO2156)-ROW())/12+5):INDIRECT("S"&amp;(ROW()+12*(($AN2156-1)*3+$AO2156)-ROW())/12+5),AQ2156)</f>
        <v>0</v>
      </c>
      <c r="AS2156" s="17">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15">
        <f ca="1">COUNTIF(INDIRECT("U"&amp;(ROW()+12*(($AN2156-1)*3+$AO2156)-ROW())/12+5):INDIRECT("AF"&amp;(ROW()+12*(($AN2156-1)*3+$AO2156)-ROW())/12+5),AS2156)</f>
        <v>0</v>
      </c>
      <c r="AU2156" s="15">
        <f ca="1">IF(AND(AQ2156+AS2156&gt;0,AR2156+AT2156&gt;0),COUNTIF(AU$6:AU2155,"&gt;0")+1,0)</f>
        <v>0</v>
      </c>
    </row>
    <row r="2157" spans="40:47">
      <c r="AN2157" s="15">
        <v>60</v>
      </c>
      <c r="AO2157" s="15">
        <v>3</v>
      </c>
      <c r="AP2157" s="15">
        <v>4</v>
      </c>
      <c r="AQ2157" s="17">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15">
        <f ca="1">COUNTIF(INDIRECT("H"&amp;(ROW()+12*(($AN2157-1)*3+$AO2157)-ROW())/12+5):INDIRECT("S"&amp;(ROW()+12*(($AN2157-1)*3+$AO2157)-ROW())/12+5),AQ2157)</f>
        <v>0</v>
      </c>
      <c r="AS2157" s="17">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15">
        <f ca="1">COUNTIF(INDIRECT("U"&amp;(ROW()+12*(($AN2157-1)*3+$AO2157)-ROW())/12+5):INDIRECT("AF"&amp;(ROW()+12*(($AN2157-1)*3+$AO2157)-ROW())/12+5),AS2157)</f>
        <v>0</v>
      </c>
      <c r="AU2157" s="15">
        <f ca="1">IF(AND(AQ2157+AS2157&gt;0,AR2157+AT2157&gt;0),COUNTIF(AU$6:AU2156,"&gt;0")+1,0)</f>
        <v>0</v>
      </c>
    </row>
    <row r="2158" spans="40:47">
      <c r="AN2158" s="15">
        <v>60</v>
      </c>
      <c r="AO2158" s="15">
        <v>3</v>
      </c>
      <c r="AP2158" s="15">
        <v>5</v>
      </c>
      <c r="AQ2158" s="17">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15">
        <f ca="1">COUNTIF(INDIRECT("H"&amp;(ROW()+12*(($AN2158-1)*3+$AO2158)-ROW())/12+5):INDIRECT("S"&amp;(ROW()+12*(($AN2158-1)*3+$AO2158)-ROW())/12+5),AQ2158)</f>
        <v>0</v>
      </c>
      <c r="AS2158" s="17">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15">
        <f ca="1">COUNTIF(INDIRECT("U"&amp;(ROW()+12*(($AN2158-1)*3+$AO2158)-ROW())/12+5):INDIRECT("AF"&amp;(ROW()+12*(($AN2158-1)*3+$AO2158)-ROW())/12+5),AS2158)</f>
        <v>0</v>
      </c>
      <c r="AU2158" s="15">
        <f ca="1">IF(AND(AQ2158+AS2158&gt;0,AR2158+AT2158&gt;0),COUNTIF(AU$6:AU2157,"&gt;0")+1,0)</f>
        <v>0</v>
      </c>
    </row>
    <row r="2159" spans="40:47">
      <c r="AN2159" s="15">
        <v>60</v>
      </c>
      <c r="AO2159" s="15">
        <v>3</v>
      </c>
      <c r="AP2159" s="15">
        <v>6</v>
      </c>
      <c r="AQ2159" s="17">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15">
        <f ca="1">COUNTIF(INDIRECT("H"&amp;(ROW()+12*(($AN2159-1)*3+$AO2159)-ROW())/12+5):INDIRECT("S"&amp;(ROW()+12*(($AN2159-1)*3+$AO2159)-ROW())/12+5),AQ2159)</f>
        <v>0</v>
      </c>
      <c r="AS2159" s="17">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15">
        <f ca="1">COUNTIF(INDIRECT("U"&amp;(ROW()+12*(($AN2159-1)*3+$AO2159)-ROW())/12+5):INDIRECT("AF"&amp;(ROW()+12*(($AN2159-1)*3+$AO2159)-ROW())/12+5),AS2159)</f>
        <v>0</v>
      </c>
      <c r="AU2159" s="15">
        <f ca="1">IF(AND(AQ2159+AS2159&gt;0,AR2159+AT2159&gt;0),COUNTIF(AU$6:AU2158,"&gt;0")+1,0)</f>
        <v>0</v>
      </c>
    </row>
    <row r="2160" spans="40:47">
      <c r="AN2160" s="15">
        <v>60</v>
      </c>
      <c r="AO2160" s="15">
        <v>3</v>
      </c>
      <c r="AP2160" s="15">
        <v>7</v>
      </c>
      <c r="AQ2160" s="17">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15">
        <f ca="1">COUNTIF(INDIRECT("H"&amp;(ROW()+12*(($AN2160-1)*3+$AO2160)-ROW())/12+5):INDIRECT("S"&amp;(ROW()+12*(($AN2160-1)*3+$AO2160)-ROW())/12+5),AQ2160)</f>
        <v>0</v>
      </c>
      <c r="AS2160" s="17">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15">
        <f ca="1">COUNTIF(INDIRECT("U"&amp;(ROW()+12*(($AN2160-1)*3+$AO2160)-ROW())/12+5):INDIRECT("AF"&amp;(ROW()+12*(($AN2160-1)*3+$AO2160)-ROW())/12+5),AS2160)</f>
        <v>0</v>
      </c>
      <c r="AU2160" s="15">
        <f ca="1">IF(AND(AQ2160+AS2160&gt;0,AR2160+AT2160&gt;0),COUNTIF(AU$6:AU2159,"&gt;0")+1,0)</f>
        <v>0</v>
      </c>
    </row>
    <row r="2161" spans="40:47">
      <c r="AN2161" s="15">
        <v>60</v>
      </c>
      <c r="AO2161" s="15">
        <v>3</v>
      </c>
      <c r="AP2161" s="15">
        <v>8</v>
      </c>
      <c r="AQ2161" s="17">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15">
        <f ca="1">COUNTIF(INDIRECT("H"&amp;(ROW()+12*(($AN2161-1)*3+$AO2161)-ROW())/12+5):INDIRECT("S"&amp;(ROW()+12*(($AN2161-1)*3+$AO2161)-ROW())/12+5),AQ2161)</f>
        <v>0</v>
      </c>
      <c r="AS2161" s="17">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15">
        <f ca="1">COUNTIF(INDIRECT("U"&amp;(ROW()+12*(($AN2161-1)*3+$AO2161)-ROW())/12+5):INDIRECT("AF"&amp;(ROW()+12*(($AN2161-1)*3+$AO2161)-ROW())/12+5),AS2161)</f>
        <v>0</v>
      </c>
      <c r="AU2161" s="15">
        <f ca="1">IF(AND(AQ2161+AS2161&gt;0,AR2161+AT2161&gt;0),COUNTIF(AU$6:AU2160,"&gt;0")+1,0)</f>
        <v>0</v>
      </c>
    </row>
    <row r="2162" spans="40:47">
      <c r="AN2162" s="15">
        <v>60</v>
      </c>
      <c r="AO2162" s="15">
        <v>3</v>
      </c>
      <c r="AP2162" s="15">
        <v>9</v>
      </c>
      <c r="AQ2162" s="17">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15">
        <f ca="1">COUNTIF(INDIRECT("H"&amp;(ROW()+12*(($AN2162-1)*3+$AO2162)-ROW())/12+5):INDIRECT("S"&amp;(ROW()+12*(($AN2162-1)*3+$AO2162)-ROW())/12+5),AQ2162)</f>
        <v>0</v>
      </c>
      <c r="AS2162" s="17">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15">
        <f ca="1">COUNTIF(INDIRECT("U"&amp;(ROW()+12*(($AN2162-1)*3+$AO2162)-ROW())/12+5):INDIRECT("AF"&amp;(ROW()+12*(($AN2162-1)*3+$AO2162)-ROW())/12+5),AS2162)</f>
        <v>0</v>
      </c>
      <c r="AU2162" s="15">
        <f ca="1">IF(AND(AQ2162+AS2162&gt;0,AR2162+AT2162&gt;0),COUNTIF(AU$6:AU2161,"&gt;0")+1,0)</f>
        <v>0</v>
      </c>
    </row>
    <row r="2163" spans="40:47">
      <c r="AN2163" s="15">
        <v>60</v>
      </c>
      <c r="AO2163" s="15">
        <v>3</v>
      </c>
      <c r="AP2163" s="15">
        <v>10</v>
      </c>
      <c r="AQ2163" s="17">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15">
        <f ca="1">COUNTIF(INDIRECT("H"&amp;(ROW()+12*(($AN2163-1)*3+$AO2163)-ROW())/12+5):INDIRECT("S"&amp;(ROW()+12*(($AN2163-1)*3+$AO2163)-ROW())/12+5),AQ2163)</f>
        <v>0</v>
      </c>
      <c r="AS2163" s="17">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15">
        <f ca="1">COUNTIF(INDIRECT("U"&amp;(ROW()+12*(($AN2163-1)*3+$AO2163)-ROW())/12+5):INDIRECT("AF"&amp;(ROW()+12*(($AN2163-1)*3+$AO2163)-ROW())/12+5),AS2163)</f>
        <v>0</v>
      </c>
      <c r="AU2163" s="15">
        <f ca="1">IF(AND(AQ2163+AS2163&gt;0,AR2163+AT2163&gt;0),COUNTIF(AU$6:AU2162,"&gt;0")+1,0)</f>
        <v>0</v>
      </c>
    </row>
    <row r="2164" spans="40:47">
      <c r="AN2164" s="15">
        <v>60</v>
      </c>
      <c r="AO2164" s="15">
        <v>3</v>
      </c>
      <c r="AP2164" s="15">
        <v>11</v>
      </c>
      <c r="AQ2164" s="17">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15">
        <f ca="1">COUNTIF(INDIRECT("H"&amp;(ROW()+12*(($AN2164-1)*3+$AO2164)-ROW())/12+5):INDIRECT("S"&amp;(ROW()+12*(($AN2164-1)*3+$AO2164)-ROW())/12+5),AQ2164)</f>
        <v>0</v>
      </c>
      <c r="AS2164" s="17">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15">
        <f ca="1">COUNTIF(INDIRECT("U"&amp;(ROW()+12*(($AN2164-1)*3+$AO2164)-ROW())/12+5):INDIRECT("AF"&amp;(ROW()+12*(($AN2164-1)*3+$AO2164)-ROW())/12+5),AS2164)</f>
        <v>0</v>
      </c>
      <c r="AU2164" s="15">
        <f ca="1">IF(AND(AQ2164+AS2164&gt;0,AR2164+AT2164&gt;0),COUNTIF(AU$6:AU2163,"&gt;0")+1,0)</f>
        <v>0</v>
      </c>
    </row>
    <row r="2165" spans="40:47">
      <c r="AN2165" s="306">
        <v>60</v>
      </c>
      <c r="AO2165" s="306">
        <v>3</v>
      </c>
      <c r="AP2165" s="306">
        <v>12</v>
      </c>
      <c r="AQ2165" s="313">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306">
        <f ca="1">COUNTIF(INDIRECT("H"&amp;(ROW()+12*(($AN2165-1)*3+$AO2165)-ROW())/12+5):INDIRECT("S"&amp;(ROW()+12*(($AN2165-1)*3+$AO2165)-ROW())/12+5),AQ2165)</f>
        <v>0</v>
      </c>
      <c r="AS2165" s="313">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306">
        <f ca="1">COUNTIF(INDIRECT("U"&amp;(ROW()+12*(($AN2165-1)*3+$AO2165)-ROW())/12+5):INDIRECT("AF"&amp;(ROW()+12*(($AN2165-1)*3+$AO2165)-ROW())/12+5),AS2165)</f>
        <v>0</v>
      </c>
      <c r="AU2165" s="15">
        <f ca="1">IF(AND(AQ2165+AS2165&gt;0,AR2165+AT2165&gt;0),COUNTIF(AU$6:AU2164,"&gt;0")+1,0)</f>
        <v>0</v>
      </c>
    </row>
    <row r="2166" spans="40:47">
      <c r="AN2166" s="15">
        <v>61</v>
      </c>
      <c r="AO2166" s="15">
        <v>1</v>
      </c>
      <c r="AP2166" s="15">
        <v>1</v>
      </c>
      <c r="AQ2166" s="17">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15">
        <f ca="1">COUNTIF(INDIRECT("H"&amp;(ROW()+12*(($AN2166-1)*3+$AO2166)-ROW())/12+5):INDIRECT("S"&amp;(ROW()+12*(($AN2166-1)*3+$AO2166)-ROW())/12+5),AQ2166)</f>
        <v>0</v>
      </c>
      <c r="AS2166" s="17">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15">
        <f ca="1">COUNTIF(INDIRECT("U"&amp;(ROW()+12*(($AN2166-1)*3+$AO2166)-ROW())/12+5):INDIRECT("AF"&amp;(ROW()+12*(($AN2166-1)*3+$AO2166)-ROW())/12+5),AS2166)</f>
        <v>0</v>
      </c>
      <c r="AU2166" s="15">
        <f ca="1">IF(AND(AQ2166+AS2166&gt;0,AR2166+AT2166&gt;0),COUNTIF(AU$6:AU2165,"&gt;0")+1,0)</f>
        <v>0</v>
      </c>
    </row>
    <row r="2167" spans="40:47">
      <c r="AN2167" s="15">
        <v>61</v>
      </c>
      <c r="AO2167" s="15">
        <v>1</v>
      </c>
      <c r="AP2167" s="15">
        <v>2</v>
      </c>
      <c r="AQ2167" s="17">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15">
        <f ca="1">COUNTIF(INDIRECT("H"&amp;(ROW()+12*(($AN2167-1)*3+$AO2167)-ROW())/12+5):INDIRECT("S"&amp;(ROW()+12*(($AN2167-1)*3+$AO2167)-ROW())/12+5),AQ2167)</f>
        <v>0</v>
      </c>
      <c r="AS2167" s="17">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15">
        <f ca="1">COUNTIF(INDIRECT("U"&amp;(ROW()+12*(($AN2167-1)*3+$AO2167)-ROW())/12+5):INDIRECT("AF"&amp;(ROW()+12*(($AN2167-1)*3+$AO2167)-ROW())/12+5),AS2167)</f>
        <v>0</v>
      </c>
      <c r="AU2167" s="15">
        <f ca="1">IF(AND(AQ2167+AS2167&gt;0,AR2167+AT2167&gt;0),COUNTIF(AU$6:AU2166,"&gt;0")+1,0)</f>
        <v>0</v>
      </c>
    </row>
    <row r="2168" spans="40:47">
      <c r="AN2168" s="15">
        <v>61</v>
      </c>
      <c r="AO2168" s="15">
        <v>1</v>
      </c>
      <c r="AP2168" s="15">
        <v>3</v>
      </c>
      <c r="AQ2168" s="17">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15">
        <f ca="1">COUNTIF(INDIRECT("H"&amp;(ROW()+12*(($AN2168-1)*3+$AO2168)-ROW())/12+5):INDIRECT("S"&amp;(ROW()+12*(($AN2168-1)*3+$AO2168)-ROW())/12+5),AQ2168)</f>
        <v>0</v>
      </c>
      <c r="AS2168" s="17">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15">
        <f ca="1">COUNTIF(INDIRECT("U"&amp;(ROW()+12*(($AN2168-1)*3+$AO2168)-ROW())/12+5):INDIRECT("AF"&amp;(ROW()+12*(($AN2168-1)*3+$AO2168)-ROW())/12+5),AS2168)</f>
        <v>0</v>
      </c>
      <c r="AU2168" s="15">
        <f ca="1">IF(AND(AQ2168+AS2168&gt;0,AR2168+AT2168&gt;0),COUNTIF(AU$6:AU2167,"&gt;0")+1,0)</f>
        <v>0</v>
      </c>
    </row>
    <row r="2169" spans="40:47">
      <c r="AN2169" s="15">
        <v>61</v>
      </c>
      <c r="AO2169" s="15">
        <v>1</v>
      </c>
      <c r="AP2169" s="15">
        <v>4</v>
      </c>
      <c r="AQ2169" s="17">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15">
        <f ca="1">COUNTIF(INDIRECT("H"&amp;(ROW()+12*(($AN2169-1)*3+$AO2169)-ROW())/12+5):INDIRECT("S"&amp;(ROW()+12*(($AN2169-1)*3+$AO2169)-ROW())/12+5),AQ2169)</f>
        <v>0</v>
      </c>
      <c r="AS2169" s="17">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15">
        <f ca="1">COUNTIF(INDIRECT("U"&amp;(ROW()+12*(($AN2169-1)*3+$AO2169)-ROW())/12+5):INDIRECT("AF"&amp;(ROW()+12*(($AN2169-1)*3+$AO2169)-ROW())/12+5),AS2169)</f>
        <v>0</v>
      </c>
      <c r="AU2169" s="15">
        <f ca="1">IF(AND(AQ2169+AS2169&gt;0,AR2169+AT2169&gt;0),COUNTIF(AU$6:AU2168,"&gt;0")+1,0)</f>
        <v>0</v>
      </c>
    </row>
    <row r="2170" spans="40:47">
      <c r="AN2170" s="15">
        <v>61</v>
      </c>
      <c r="AO2170" s="15">
        <v>1</v>
      </c>
      <c r="AP2170" s="15">
        <v>5</v>
      </c>
      <c r="AQ2170" s="17">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15">
        <f ca="1">COUNTIF(INDIRECT("H"&amp;(ROW()+12*(($AN2170-1)*3+$AO2170)-ROW())/12+5):INDIRECT("S"&amp;(ROW()+12*(($AN2170-1)*3+$AO2170)-ROW())/12+5),AQ2170)</f>
        <v>0</v>
      </c>
      <c r="AS2170" s="17">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15">
        <f ca="1">COUNTIF(INDIRECT("U"&amp;(ROW()+12*(($AN2170-1)*3+$AO2170)-ROW())/12+5):INDIRECT("AF"&amp;(ROW()+12*(($AN2170-1)*3+$AO2170)-ROW())/12+5),AS2170)</f>
        <v>0</v>
      </c>
      <c r="AU2170" s="15">
        <f ca="1">IF(AND(AQ2170+AS2170&gt;0,AR2170+AT2170&gt;0),COUNTIF(AU$6:AU2169,"&gt;0")+1,0)</f>
        <v>0</v>
      </c>
    </row>
    <row r="2171" spans="40:47">
      <c r="AN2171" s="15">
        <v>61</v>
      </c>
      <c r="AO2171" s="15">
        <v>1</v>
      </c>
      <c r="AP2171" s="15">
        <v>6</v>
      </c>
      <c r="AQ2171" s="17">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15">
        <f ca="1">COUNTIF(INDIRECT("H"&amp;(ROW()+12*(($AN2171-1)*3+$AO2171)-ROW())/12+5):INDIRECT("S"&amp;(ROW()+12*(($AN2171-1)*3+$AO2171)-ROW())/12+5),AQ2171)</f>
        <v>0</v>
      </c>
      <c r="AS2171" s="17">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15">
        <f ca="1">COUNTIF(INDIRECT("U"&amp;(ROW()+12*(($AN2171-1)*3+$AO2171)-ROW())/12+5):INDIRECT("AF"&amp;(ROW()+12*(($AN2171-1)*3+$AO2171)-ROW())/12+5),AS2171)</f>
        <v>0</v>
      </c>
      <c r="AU2171" s="15">
        <f ca="1">IF(AND(AQ2171+AS2171&gt;0,AR2171+AT2171&gt;0),COUNTIF(AU$6:AU2170,"&gt;0")+1,0)</f>
        <v>0</v>
      </c>
    </row>
    <row r="2172" spans="40:47">
      <c r="AN2172" s="15">
        <v>61</v>
      </c>
      <c r="AO2172" s="15">
        <v>1</v>
      </c>
      <c r="AP2172" s="15">
        <v>7</v>
      </c>
      <c r="AQ2172" s="17">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15">
        <f ca="1">COUNTIF(INDIRECT("H"&amp;(ROW()+12*(($AN2172-1)*3+$AO2172)-ROW())/12+5):INDIRECT("S"&amp;(ROW()+12*(($AN2172-1)*3+$AO2172)-ROW())/12+5),AQ2172)</f>
        <v>0</v>
      </c>
      <c r="AS2172" s="17">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15">
        <f ca="1">COUNTIF(INDIRECT("U"&amp;(ROW()+12*(($AN2172-1)*3+$AO2172)-ROW())/12+5):INDIRECT("AF"&amp;(ROW()+12*(($AN2172-1)*3+$AO2172)-ROW())/12+5),AS2172)</f>
        <v>0</v>
      </c>
      <c r="AU2172" s="15">
        <f ca="1">IF(AND(AQ2172+AS2172&gt;0,AR2172+AT2172&gt;0),COUNTIF(AU$6:AU2171,"&gt;0")+1,0)</f>
        <v>0</v>
      </c>
    </row>
    <row r="2173" spans="40:47">
      <c r="AN2173" s="15">
        <v>61</v>
      </c>
      <c r="AO2173" s="15">
        <v>1</v>
      </c>
      <c r="AP2173" s="15">
        <v>8</v>
      </c>
      <c r="AQ2173" s="17">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15">
        <f ca="1">COUNTIF(INDIRECT("H"&amp;(ROW()+12*(($AN2173-1)*3+$AO2173)-ROW())/12+5):INDIRECT("S"&amp;(ROW()+12*(($AN2173-1)*3+$AO2173)-ROW())/12+5),AQ2173)</f>
        <v>0</v>
      </c>
      <c r="AS2173" s="17">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15">
        <f ca="1">COUNTIF(INDIRECT("U"&amp;(ROW()+12*(($AN2173-1)*3+$AO2173)-ROW())/12+5):INDIRECT("AF"&amp;(ROW()+12*(($AN2173-1)*3+$AO2173)-ROW())/12+5),AS2173)</f>
        <v>0</v>
      </c>
      <c r="AU2173" s="15">
        <f ca="1">IF(AND(AQ2173+AS2173&gt;0,AR2173+AT2173&gt;0),COUNTIF(AU$6:AU2172,"&gt;0")+1,0)</f>
        <v>0</v>
      </c>
    </row>
    <row r="2174" spans="40:47">
      <c r="AN2174" s="15">
        <v>61</v>
      </c>
      <c r="AO2174" s="15">
        <v>1</v>
      </c>
      <c r="AP2174" s="15">
        <v>9</v>
      </c>
      <c r="AQ2174" s="17">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15">
        <f ca="1">COUNTIF(INDIRECT("H"&amp;(ROW()+12*(($AN2174-1)*3+$AO2174)-ROW())/12+5):INDIRECT("S"&amp;(ROW()+12*(($AN2174-1)*3+$AO2174)-ROW())/12+5),AQ2174)</f>
        <v>0</v>
      </c>
      <c r="AS2174" s="17">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15">
        <f ca="1">COUNTIF(INDIRECT("U"&amp;(ROW()+12*(($AN2174-1)*3+$AO2174)-ROW())/12+5):INDIRECT("AF"&amp;(ROW()+12*(($AN2174-1)*3+$AO2174)-ROW())/12+5),AS2174)</f>
        <v>0</v>
      </c>
      <c r="AU2174" s="15">
        <f ca="1">IF(AND(AQ2174+AS2174&gt;0,AR2174+AT2174&gt;0),COUNTIF(AU$6:AU2173,"&gt;0")+1,0)</f>
        <v>0</v>
      </c>
    </row>
    <row r="2175" spans="40:47">
      <c r="AN2175" s="15">
        <v>61</v>
      </c>
      <c r="AO2175" s="15">
        <v>1</v>
      </c>
      <c r="AP2175" s="15">
        <v>10</v>
      </c>
      <c r="AQ2175" s="17">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15">
        <f ca="1">COUNTIF(INDIRECT("H"&amp;(ROW()+12*(($AN2175-1)*3+$AO2175)-ROW())/12+5):INDIRECT("S"&amp;(ROW()+12*(($AN2175-1)*3+$AO2175)-ROW())/12+5),AQ2175)</f>
        <v>0</v>
      </c>
      <c r="AS2175" s="17">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15">
        <f ca="1">COUNTIF(INDIRECT("U"&amp;(ROW()+12*(($AN2175-1)*3+$AO2175)-ROW())/12+5):INDIRECT("AF"&amp;(ROW()+12*(($AN2175-1)*3+$AO2175)-ROW())/12+5),AS2175)</f>
        <v>0</v>
      </c>
      <c r="AU2175" s="15">
        <f ca="1">IF(AND(AQ2175+AS2175&gt;0,AR2175+AT2175&gt;0),COUNTIF(AU$6:AU2174,"&gt;0")+1,0)</f>
        <v>0</v>
      </c>
    </row>
    <row r="2176" spans="40:47">
      <c r="AN2176" s="15">
        <v>61</v>
      </c>
      <c r="AO2176" s="15">
        <v>1</v>
      </c>
      <c r="AP2176" s="15">
        <v>11</v>
      </c>
      <c r="AQ2176" s="17">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15">
        <f ca="1">COUNTIF(INDIRECT("H"&amp;(ROW()+12*(($AN2176-1)*3+$AO2176)-ROW())/12+5):INDIRECT("S"&amp;(ROW()+12*(($AN2176-1)*3+$AO2176)-ROW())/12+5),AQ2176)</f>
        <v>0</v>
      </c>
      <c r="AS2176" s="17">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15">
        <f ca="1">COUNTIF(INDIRECT("U"&amp;(ROW()+12*(($AN2176-1)*3+$AO2176)-ROW())/12+5):INDIRECT("AF"&amp;(ROW()+12*(($AN2176-1)*3+$AO2176)-ROW())/12+5),AS2176)</f>
        <v>0</v>
      </c>
      <c r="AU2176" s="15">
        <f ca="1">IF(AND(AQ2176+AS2176&gt;0,AR2176+AT2176&gt;0),COUNTIF(AU$6:AU2175,"&gt;0")+1,0)</f>
        <v>0</v>
      </c>
    </row>
    <row r="2177" spans="40:47">
      <c r="AN2177" s="15">
        <v>61</v>
      </c>
      <c r="AO2177" s="15">
        <v>1</v>
      </c>
      <c r="AP2177" s="15">
        <v>12</v>
      </c>
      <c r="AQ2177" s="17">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15">
        <f ca="1">COUNTIF(INDIRECT("H"&amp;(ROW()+12*(($AN2177-1)*3+$AO2177)-ROW())/12+5):INDIRECT("S"&amp;(ROW()+12*(($AN2177-1)*3+$AO2177)-ROW())/12+5),AQ2177)</f>
        <v>0</v>
      </c>
      <c r="AS2177" s="17">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15">
        <f ca="1">COUNTIF(INDIRECT("U"&amp;(ROW()+12*(($AN2177-1)*3+$AO2177)-ROW())/12+5):INDIRECT("AF"&amp;(ROW()+12*(($AN2177-1)*3+$AO2177)-ROW())/12+5),AS2177)</f>
        <v>0</v>
      </c>
      <c r="AU2177" s="15">
        <f ca="1">IF(AND(AQ2177+AS2177&gt;0,AR2177+AT2177&gt;0),COUNTIF(AU$6:AU2176,"&gt;0")+1,0)</f>
        <v>0</v>
      </c>
    </row>
    <row r="2178" spans="40:47">
      <c r="AN2178" s="15">
        <v>61</v>
      </c>
      <c r="AO2178" s="15">
        <v>2</v>
      </c>
      <c r="AP2178" s="15">
        <v>1</v>
      </c>
      <c r="AQ2178" s="17">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15">
        <f ca="1">COUNTIF(INDIRECT("H"&amp;(ROW()+12*(($AN2178-1)*3+$AO2178)-ROW())/12+5):INDIRECT("S"&amp;(ROW()+12*(($AN2178-1)*3+$AO2178)-ROW())/12+5),AQ2178)</f>
        <v>0</v>
      </c>
      <c r="AS2178" s="17">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15">
        <f ca="1">COUNTIF(INDIRECT("U"&amp;(ROW()+12*(($AN2178-1)*3+$AO2178)-ROW())/12+5):INDIRECT("AF"&amp;(ROW()+12*(($AN2178-1)*3+$AO2178)-ROW())/12+5),AS2178)</f>
        <v>0</v>
      </c>
      <c r="AU2178" s="15">
        <f ca="1">IF(AND(AQ2178+AS2178&gt;0,AR2178+AT2178&gt;0),COUNTIF(AU$6:AU2177,"&gt;0")+1,0)</f>
        <v>0</v>
      </c>
    </row>
    <row r="2179" spans="40:47">
      <c r="AN2179" s="15">
        <v>61</v>
      </c>
      <c r="AO2179" s="15">
        <v>2</v>
      </c>
      <c r="AP2179" s="15">
        <v>2</v>
      </c>
      <c r="AQ2179" s="17">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15">
        <f ca="1">COUNTIF(INDIRECT("H"&amp;(ROW()+12*(($AN2179-1)*3+$AO2179)-ROW())/12+5):INDIRECT("S"&amp;(ROW()+12*(($AN2179-1)*3+$AO2179)-ROW())/12+5),AQ2179)</f>
        <v>0</v>
      </c>
      <c r="AS2179" s="17">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15">
        <f ca="1">COUNTIF(INDIRECT("U"&amp;(ROW()+12*(($AN2179-1)*3+$AO2179)-ROW())/12+5):INDIRECT("AF"&amp;(ROW()+12*(($AN2179-1)*3+$AO2179)-ROW())/12+5),AS2179)</f>
        <v>0</v>
      </c>
      <c r="AU2179" s="15">
        <f ca="1">IF(AND(AQ2179+AS2179&gt;0,AR2179+AT2179&gt;0),COUNTIF(AU$6:AU2178,"&gt;0")+1,0)</f>
        <v>0</v>
      </c>
    </row>
    <row r="2180" spans="40:47">
      <c r="AN2180" s="15">
        <v>61</v>
      </c>
      <c r="AO2180" s="15">
        <v>2</v>
      </c>
      <c r="AP2180" s="15">
        <v>3</v>
      </c>
      <c r="AQ2180" s="17">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15">
        <f ca="1">COUNTIF(INDIRECT("H"&amp;(ROW()+12*(($AN2180-1)*3+$AO2180)-ROW())/12+5):INDIRECT("S"&amp;(ROW()+12*(($AN2180-1)*3+$AO2180)-ROW())/12+5),AQ2180)</f>
        <v>0</v>
      </c>
      <c r="AS2180" s="17">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15">
        <f ca="1">COUNTIF(INDIRECT("U"&amp;(ROW()+12*(($AN2180-1)*3+$AO2180)-ROW())/12+5):INDIRECT("AF"&amp;(ROW()+12*(($AN2180-1)*3+$AO2180)-ROW())/12+5),AS2180)</f>
        <v>0</v>
      </c>
      <c r="AU2180" s="15">
        <f ca="1">IF(AND(AQ2180+AS2180&gt;0,AR2180+AT2180&gt;0),COUNTIF(AU$6:AU2179,"&gt;0")+1,0)</f>
        <v>0</v>
      </c>
    </row>
    <row r="2181" spans="40:47">
      <c r="AN2181" s="15">
        <v>61</v>
      </c>
      <c r="AO2181" s="15">
        <v>2</v>
      </c>
      <c r="AP2181" s="15">
        <v>4</v>
      </c>
      <c r="AQ2181" s="17">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15">
        <f ca="1">COUNTIF(INDIRECT("H"&amp;(ROW()+12*(($AN2181-1)*3+$AO2181)-ROW())/12+5):INDIRECT("S"&amp;(ROW()+12*(($AN2181-1)*3+$AO2181)-ROW())/12+5),AQ2181)</f>
        <v>0</v>
      </c>
      <c r="AS2181" s="17">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15">
        <f ca="1">COUNTIF(INDIRECT("U"&amp;(ROW()+12*(($AN2181-1)*3+$AO2181)-ROW())/12+5):INDIRECT("AF"&amp;(ROW()+12*(($AN2181-1)*3+$AO2181)-ROW())/12+5),AS2181)</f>
        <v>0</v>
      </c>
      <c r="AU2181" s="15">
        <f ca="1">IF(AND(AQ2181+AS2181&gt;0,AR2181+AT2181&gt;0),COUNTIF(AU$6:AU2180,"&gt;0")+1,0)</f>
        <v>0</v>
      </c>
    </row>
    <row r="2182" spans="40:47">
      <c r="AN2182" s="15">
        <v>61</v>
      </c>
      <c r="AO2182" s="15">
        <v>2</v>
      </c>
      <c r="AP2182" s="15">
        <v>5</v>
      </c>
      <c r="AQ2182" s="17">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15">
        <f ca="1">COUNTIF(INDIRECT("H"&amp;(ROW()+12*(($AN2182-1)*3+$AO2182)-ROW())/12+5):INDIRECT("S"&amp;(ROW()+12*(($AN2182-1)*3+$AO2182)-ROW())/12+5),AQ2182)</f>
        <v>0</v>
      </c>
      <c r="AS2182" s="17">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15">
        <f ca="1">COUNTIF(INDIRECT("U"&amp;(ROW()+12*(($AN2182-1)*3+$AO2182)-ROW())/12+5):INDIRECT("AF"&amp;(ROW()+12*(($AN2182-1)*3+$AO2182)-ROW())/12+5),AS2182)</f>
        <v>0</v>
      </c>
      <c r="AU2182" s="15">
        <f ca="1">IF(AND(AQ2182+AS2182&gt;0,AR2182+AT2182&gt;0),COUNTIF(AU$6:AU2181,"&gt;0")+1,0)</f>
        <v>0</v>
      </c>
    </row>
    <row r="2183" spans="40:47">
      <c r="AN2183" s="15">
        <v>61</v>
      </c>
      <c r="AO2183" s="15">
        <v>2</v>
      </c>
      <c r="AP2183" s="15">
        <v>6</v>
      </c>
      <c r="AQ2183" s="17">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15">
        <f ca="1">COUNTIF(INDIRECT("H"&amp;(ROW()+12*(($AN2183-1)*3+$AO2183)-ROW())/12+5):INDIRECT("S"&amp;(ROW()+12*(($AN2183-1)*3+$AO2183)-ROW())/12+5),AQ2183)</f>
        <v>0</v>
      </c>
      <c r="AS2183" s="17">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15">
        <f ca="1">COUNTIF(INDIRECT("U"&amp;(ROW()+12*(($AN2183-1)*3+$AO2183)-ROW())/12+5):INDIRECT("AF"&amp;(ROW()+12*(($AN2183-1)*3+$AO2183)-ROW())/12+5),AS2183)</f>
        <v>0</v>
      </c>
      <c r="AU2183" s="15">
        <f ca="1">IF(AND(AQ2183+AS2183&gt;0,AR2183+AT2183&gt;0),COUNTIF(AU$6:AU2182,"&gt;0")+1,0)</f>
        <v>0</v>
      </c>
    </row>
    <row r="2184" spans="40:47">
      <c r="AN2184" s="15">
        <v>61</v>
      </c>
      <c r="AO2184" s="15">
        <v>2</v>
      </c>
      <c r="AP2184" s="15">
        <v>7</v>
      </c>
      <c r="AQ2184" s="17">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15">
        <f ca="1">COUNTIF(INDIRECT("H"&amp;(ROW()+12*(($AN2184-1)*3+$AO2184)-ROW())/12+5):INDIRECT("S"&amp;(ROW()+12*(($AN2184-1)*3+$AO2184)-ROW())/12+5),AQ2184)</f>
        <v>0</v>
      </c>
      <c r="AS2184" s="17">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15">
        <f ca="1">COUNTIF(INDIRECT("U"&amp;(ROW()+12*(($AN2184-1)*3+$AO2184)-ROW())/12+5):INDIRECT("AF"&amp;(ROW()+12*(($AN2184-1)*3+$AO2184)-ROW())/12+5),AS2184)</f>
        <v>0</v>
      </c>
      <c r="AU2184" s="15">
        <f ca="1">IF(AND(AQ2184+AS2184&gt;0,AR2184+AT2184&gt;0),COUNTIF(AU$6:AU2183,"&gt;0")+1,0)</f>
        <v>0</v>
      </c>
    </row>
    <row r="2185" spans="40:47">
      <c r="AN2185" s="15">
        <v>61</v>
      </c>
      <c r="AO2185" s="15">
        <v>2</v>
      </c>
      <c r="AP2185" s="15">
        <v>8</v>
      </c>
      <c r="AQ2185" s="17">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15">
        <f ca="1">COUNTIF(INDIRECT("H"&amp;(ROW()+12*(($AN2185-1)*3+$AO2185)-ROW())/12+5):INDIRECT("S"&amp;(ROW()+12*(($AN2185-1)*3+$AO2185)-ROW())/12+5),AQ2185)</f>
        <v>0</v>
      </c>
      <c r="AS2185" s="17">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15">
        <f ca="1">COUNTIF(INDIRECT("U"&amp;(ROW()+12*(($AN2185-1)*3+$AO2185)-ROW())/12+5):INDIRECT("AF"&amp;(ROW()+12*(($AN2185-1)*3+$AO2185)-ROW())/12+5),AS2185)</f>
        <v>0</v>
      </c>
      <c r="AU2185" s="15">
        <f ca="1">IF(AND(AQ2185+AS2185&gt;0,AR2185+AT2185&gt;0),COUNTIF(AU$6:AU2184,"&gt;0")+1,0)</f>
        <v>0</v>
      </c>
    </row>
    <row r="2186" spans="40:47">
      <c r="AN2186" s="15">
        <v>61</v>
      </c>
      <c r="AO2186" s="15">
        <v>2</v>
      </c>
      <c r="AP2186" s="15">
        <v>9</v>
      </c>
      <c r="AQ2186" s="17">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15">
        <f ca="1">COUNTIF(INDIRECT("H"&amp;(ROW()+12*(($AN2186-1)*3+$AO2186)-ROW())/12+5):INDIRECT("S"&amp;(ROW()+12*(($AN2186-1)*3+$AO2186)-ROW())/12+5),AQ2186)</f>
        <v>0</v>
      </c>
      <c r="AS2186" s="17">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15">
        <f ca="1">COUNTIF(INDIRECT("U"&amp;(ROW()+12*(($AN2186-1)*3+$AO2186)-ROW())/12+5):INDIRECT("AF"&amp;(ROW()+12*(($AN2186-1)*3+$AO2186)-ROW())/12+5),AS2186)</f>
        <v>0</v>
      </c>
      <c r="AU2186" s="15">
        <f ca="1">IF(AND(AQ2186+AS2186&gt;0,AR2186+AT2186&gt;0),COUNTIF(AU$6:AU2185,"&gt;0")+1,0)</f>
        <v>0</v>
      </c>
    </row>
    <row r="2187" spans="40:47">
      <c r="AN2187" s="15">
        <v>61</v>
      </c>
      <c r="AO2187" s="15">
        <v>2</v>
      </c>
      <c r="AP2187" s="15">
        <v>10</v>
      </c>
      <c r="AQ2187" s="17">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15">
        <f ca="1">COUNTIF(INDIRECT("H"&amp;(ROW()+12*(($AN2187-1)*3+$AO2187)-ROW())/12+5):INDIRECT("S"&amp;(ROW()+12*(($AN2187-1)*3+$AO2187)-ROW())/12+5),AQ2187)</f>
        <v>0</v>
      </c>
      <c r="AS2187" s="17">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15">
        <f ca="1">COUNTIF(INDIRECT("U"&amp;(ROW()+12*(($AN2187-1)*3+$AO2187)-ROW())/12+5):INDIRECT("AF"&amp;(ROW()+12*(($AN2187-1)*3+$AO2187)-ROW())/12+5),AS2187)</f>
        <v>0</v>
      </c>
      <c r="AU2187" s="15">
        <f ca="1">IF(AND(AQ2187+AS2187&gt;0,AR2187+AT2187&gt;0),COUNTIF(AU$6:AU2186,"&gt;0")+1,0)</f>
        <v>0</v>
      </c>
    </row>
    <row r="2188" spans="40:47">
      <c r="AN2188" s="15">
        <v>61</v>
      </c>
      <c r="AO2188" s="15">
        <v>2</v>
      </c>
      <c r="AP2188" s="15">
        <v>11</v>
      </c>
      <c r="AQ2188" s="17">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15">
        <f ca="1">COUNTIF(INDIRECT("H"&amp;(ROW()+12*(($AN2188-1)*3+$AO2188)-ROW())/12+5):INDIRECT("S"&amp;(ROW()+12*(($AN2188-1)*3+$AO2188)-ROW())/12+5),AQ2188)</f>
        <v>0</v>
      </c>
      <c r="AS2188" s="17">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15">
        <f ca="1">COUNTIF(INDIRECT("U"&amp;(ROW()+12*(($AN2188-1)*3+$AO2188)-ROW())/12+5):INDIRECT("AF"&amp;(ROW()+12*(($AN2188-1)*3+$AO2188)-ROW())/12+5),AS2188)</f>
        <v>0</v>
      </c>
      <c r="AU2188" s="15">
        <f ca="1">IF(AND(AQ2188+AS2188&gt;0,AR2188+AT2188&gt;0),COUNTIF(AU$6:AU2187,"&gt;0")+1,0)</f>
        <v>0</v>
      </c>
    </row>
    <row r="2189" spans="40:47">
      <c r="AN2189" s="15">
        <v>61</v>
      </c>
      <c r="AO2189" s="15">
        <v>2</v>
      </c>
      <c r="AP2189" s="15">
        <v>12</v>
      </c>
      <c r="AQ2189" s="17">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15">
        <f ca="1">COUNTIF(INDIRECT("H"&amp;(ROW()+12*(($AN2189-1)*3+$AO2189)-ROW())/12+5):INDIRECT("S"&amp;(ROW()+12*(($AN2189-1)*3+$AO2189)-ROW())/12+5),AQ2189)</f>
        <v>0</v>
      </c>
      <c r="AS2189" s="17">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15">
        <f ca="1">COUNTIF(INDIRECT("U"&amp;(ROW()+12*(($AN2189-1)*3+$AO2189)-ROW())/12+5):INDIRECT("AF"&amp;(ROW()+12*(($AN2189-1)*3+$AO2189)-ROW())/12+5),AS2189)</f>
        <v>0</v>
      </c>
      <c r="AU2189" s="15">
        <f ca="1">IF(AND(AQ2189+AS2189&gt;0,AR2189+AT2189&gt;0),COUNTIF(AU$6:AU2188,"&gt;0")+1,0)</f>
        <v>0</v>
      </c>
    </row>
    <row r="2190" spans="40:47">
      <c r="AN2190" s="15">
        <v>61</v>
      </c>
      <c r="AO2190" s="15">
        <v>3</v>
      </c>
      <c r="AP2190" s="15">
        <v>1</v>
      </c>
      <c r="AQ2190" s="17">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15">
        <f ca="1">COUNTIF(INDIRECT("H"&amp;(ROW()+12*(($AN2190-1)*3+$AO2190)-ROW())/12+5):INDIRECT("S"&amp;(ROW()+12*(($AN2190-1)*3+$AO2190)-ROW())/12+5),AQ2190)</f>
        <v>0</v>
      </c>
      <c r="AS2190" s="17">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15">
        <f ca="1">COUNTIF(INDIRECT("U"&amp;(ROW()+12*(($AN2190-1)*3+$AO2190)-ROW())/12+5):INDIRECT("AF"&amp;(ROW()+12*(($AN2190-1)*3+$AO2190)-ROW())/12+5),AS2190)</f>
        <v>0</v>
      </c>
      <c r="AU2190" s="15">
        <f ca="1">IF(AND(AQ2190+AS2190&gt;0,AR2190+AT2190&gt;0),COUNTIF(AU$6:AU2189,"&gt;0")+1,0)</f>
        <v>0</v>
      </c>
    </row>
    <row r="2191" spans="40:47">
      <c r="AN2191" s="15">
        <v>61</v>
      </c>
      <c r="AO2191" s="15">
        <v>3</v>
      </c>
      <c r="AP2191" s="15">
        <v>2</v>
      </c>
      <c r="AQ2191" s="17">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15">
        <f ca="1">COUNTIF(INDIRECT("H"&amp;(ROW()+12*(($AN2191-1)*3+$AO2191)-ROW())/12+5):INDIRECT("S"&amp;(ROW()+12*(($AN2191-1)*3+$AO2191)-ROW())/12+5),AQ2191)</f>
        <v>0</v>
      </c>
      <c r="AS2191" s="17">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15">
        <f ca="1">COUNTIF(INDIRECT("U"&amp;(ROW()+12*(($AN2191-1)*3+$AO2191)-ROW())/12+5):INDIRECT("AF"&amp;(ROW()+12*(($AN2191-1)*3+$AO2191)-ROW())/12+5),AS2191)</f>
        <v>0</v>
      </c>
      <c r="AU2191" s="15">
        <f ca="1">IF(AND(AQ2191+AS2191&gt;0,AR2191+AT2191&gt;0),COUNTIF(AU$6:AU2190,"&gt;0")+1,0)</f>
        <v>0</v>
      </c>
    </row>
    <row r="2192" spans="40:47">
      <c r="AN2192" s="15">
        <v>61</v>
      </c>
      <c r="AO2192" s="15">
        <v>3</v>
      </c>
      <c r="AP2192" s="15">
        <v>3</v>
      </c>
      <c r="AQ2192" s="17">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15">
        <f ca="1">COUNTIF(INDIRECT("H"&amp;(ROW()+12*(($AN2192-1)*3+$AO2192)-ROW())/12+5):INDIRECT("S"&amp;(ROW()+12*(($AN2192-1)*3+$AO2192)-ROW())/12+5),AQ2192)</f>
        <v>0</v>
      </c>
      <c r="AS2192" s="17">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15">
        <f ca="1">COUNTIF(INDIRECT("U"&amp;(ROW()+12*(($AN2192-1)*3+$AO2192)-ROW())/12+5):INDIRECT("AF"&amp;(ROW()+12*(($AN2192-1)*3+$AO2192)-ROW())/12+5),AS2192)</f>
        <v>0</v>
      </c>
      <c r="AU2192" s="15">
        <f ca="1">IF(AND(AQ2192+AS2192&gt;0,AR2192+AT2192&gt;0),COUNTIF(AU$6:AU2191,"&gt;0")+1,0)</f>
        <v>0</v>
      </c>
    </row>
    <row r="2193" spans="40:47">
      <c r="AN2193" s="15">
        <v>61</v>
      </c>
      <c r="AO2193" s="15">
        <v>3</v>
      </c>
      <c r="AP2193" s="15">
        <v>4</v>
      </c>
      <c r="AQ2193" s="17">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15">
        <f ca="1">COUNTIF(INDIRECT("H"&amp;(ROW()+12*(($AN2193-1)*3+$AO2193)-ROW())/12+5):INDIRECT("S"&amp;(ROW()+12*(($AN2193-1)*3+$AO2193)-ROW())/12+5),AQ2193)</f>
        <v>0</v>
      </c>
      <c r="AS2193" s="17">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15">
        <f ca="1">COUNTIF(INDIRECT("U"&amp;(ROW()+12*(($AN2193-1)*3+$AO2193)-ROW())/12+5):INDIRECT("AF"&amp;(ROW()+12*(($AN2193-1)*3+$AO2193)-ROW())/12+5),AS2193)</f>
        <v>0</v>
      </c>
      <c r="AU2193" s="15">
        <f ca="1">IF(AND(AQ2193+AS2193&gt;0,AR2193+AT2193&gt;0),COUNTIF(AU$6:AU2192,"&gt;0")+1,0)</f>
        <v>0</v>
      </c>
    </row>
    <row r="2194" spans="40:47">
      <c r="AN2194" s="15">
        <v>61</v>
      </c>
      <c r="AO2194" s="15">
        <v>3</v>
      </c>
      <c r="AP2194" s="15">
        <v>5</v>
      </c>
      <c r="AQ2194" s="17">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15">
        <f ca="1">COUNTIF(INDIRECT("H"&amp;(ROW()+12*(($AN2194-1)*3+$AO2194)-ROW())/12+5):INDIRECT("S"&amp;(ROW()+12*(($AN2194-1)*3+$AO2194)-ROW())/12+5),AQ2194)</f>
        <v>0</v>
      </c>
      <c r="AS2194" s="17">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15">
        <f ca="1">COUNTIF(INDIRECT("U"&amp;(ROW()+12*(($AN2194-1)*3+$AO2194)-ROW())/12+5):INDIRECT("AF"&amp;(ROW()+12*(($AN2194-1)*3+$AO2194)-ROW())/12+5),AS2194)</f>
        <v>0</v>
      </c>
      <c r="AU2194" s="15">
        <f ca="1">IF(AND(AQ2194+AS2194&gt;0,AR2194+AT2194&gt;0),COUNTIF(AU$6:AU2193,"&gt;0")+1,0)</f>
        <v>0</v>
      </c>
    </row>
    <row r="2195" spans="40:47">
      <c r="AN2195" s="15">
        <v>61</v>
      </c>
      <c r="AO2195" s="15">
        <v>3</v>
      </c>
      <c r="AP2195" s="15">
        <v>6</v>
      </c>
      <c r="AQ2195" s="17">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15">
        <f ca="1">COUNTIF(INDIRECT("H"&amp;(ROW()+12*(($AN2195-1)*3+$AO2195)-ROW())/12+5):INDIRECT("S"&amp;(ROW()+12*(($AN2195-1)*3+$AO2195)-ROW())/12+5),AQ2195)</f>
        <v>0</v>
      </c>
      <c r="AS2195" s="17">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15">
        <f ca="1">COUNTIF(INDIRECT("U"&amp;(ROW()+12*(($AN2195-1)*3+$AO2195)-ROW())/12+5):INDIRECT("AF"&amp;(ROW()+12*(($AN2195-1)*3+$AO2195)-ROW())/12+5),AS2195)</f>
        <v>0</v>
      </c>
      <c r="AU2195" s="15">
        <f ca="1">IF(AND(AQ2195+AS2195&gt;0,AR2195+AT2195&gt;0),COUNTIF(AU$6:AU2194,"&gt;0")+1,0)</f>
        <v>0</v>
      </c>
    </row>
    <row r="2196" spans="40:47">
      <c r="AN2196" s="15">
        <v>61</v>
      </c>
      <c r="AO2196" s="15">
        <v>3</v>
      </c>
      <c r="AP2196" s="15">
        <v>7</v>
      </c>
      <c r="AQ2196" s="17">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15">
        <f ca="1">COUNTIF(INDIRECT("H"&amp;(ROW()+12*(($AN2196-1)*3+$AO2196)-ROW())/12+5):INDIRECT("S"&amp;(ROW()+12*(($AN2196-1)*3+$AO2196)-ROW())/12+5),AQ2196)</f>
        <v>0</v>
      </c>
      <c r="AS2196" s="17">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15">
        <f ca="1">COUNTIF(INDIRECT("U"&amp;(ROW()+12*(($AN2196-1)*3+$AO2196)-ROW())/12+5):INDIRECT("AF"&amp;(ROW()+12*(($AN2196-1)*3+$AO2196)-ROW())/12+5),AS2196)</f>
        <v>0</v>
      </c>
      <c r="AU2196" s="15">
        <f ca="1">IF(AND(AQ2196+AS2196&gt;0,AR2196+AT2196&gt;0),COUNTIF(AU$6:AU2195,"&gt;0")+1,0)</f>
        <v>0</v>
      </c>
    </row>
    <row r="2197" spans="40:47">
      <c r="AN2197" s="15">
        <v>61</v>
      </c>
      <c r="AO2197" s="15">
        <v>3</v>
      </c>
      <c r="AP2197" s="15">
        <v>8</v>
      </c>
      <c r="AQ2197" s="17">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15">
        <f ca="1">COUNTIF(INDIRECT("H"&amp;(ROW()+12*(($AN2197-1)*3+$AO2197)-ROW())/12+5):INDIRECT("S"&amp;(ROW()+12*(($AN2197-1)*3+$AO2197)-ROW())/12+5),AQ2197)</f>
        <v>0</v>
      </c>
      <c r="AS2197" s="17">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15">
        <f ca="1">COUNTIF(INDIRECT("U"&amp;(ROW()+12*(($AN2197-1)*3+$AO2197)-ROW())/12+5):INDIRECT("AF"&amp;(ROW()+12*(($AN2197-1)*3+$AO2197)-ROW())/12+5),AS2197)</f>
        <v>0</v>
      </c>
      <c r="AU2197" s="15">
        <f ca="1">IF(AND(AQ2197+AS2197&gt;0,AR2197+AT2197&gt;0),COUNTIF(AU$6:AU2196,"&gt;0")+1,0)</f>
        <v>0</v>
      </c>
    </row>
    <row r="2198" spans="40:47">
      <c r="AN2198" s="15">
        <v>61</v>
      </c>
      <c r="AO2198" s="15">
        <v>3</v>
      </c>
      <c r="AP2198" s="15">
        <v>9</v>
      </c>
      <c r="AQ2198" s="17">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15">
        <f ca="1">COUNTIF(INDIRECT("H"&amp;(ROW()+12*(($AN2198-1)*3+$AO2198)-ROW())/12+5):INDIRECT("S"&amp;(ROW()+12*(($AN2198-1)*3+$AO2198)-ROW())/12+5),AQ2198)</f>
        <v>0</v>
      </c>
      <c r="AS2198" s="17">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15">
        <f ca="1">COUNTIF(INDIRECT("U"&amp;(ROW()+12*(($AN2198-1)*3+$AO2198)-ROW())/12+5):INDIRECT("AF"&amp;(ROW()+12*(($AN2198-1)*3+$AO2198)-ROW())/12+5),AS2198)</f>
        <v>0</v>
      </c>
      <c r="AU2198" s="15">
        <f ca="1">IF(AND(AQ2198+AS2198&gt;0,AR2198+AT2198&gt;0),COUNTIF(AU$6:AU2197,"&gt;0")+1,0)</f>
        <v>0</v>
      </c>
    </row>
    <row r="2199" spans="40:47">
      <c r="AN2199" s="15">
        <v>61</v>
      </c>
      <c r="AO2199" s="15">
        <v>3</v>
      </c>
      <c r="AP2199" s="15">
        <v>10</v>
      </c>
      <c r="AQ2199" s="17">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15">
        <f ca="1">COUNTIF(INDIRECT("H"&amp;(ROW()+12*(($AN2199-1)*3+$AO2199)-ROW())/12+5):INDIRECT("S"&amp;(ROW()+12*(($AN2199-1)*3+$AO2199)-ROW())/12+5),AQ2199)</f>
        <v>0</v>
      </c>
      <c r="AS2199" s="17">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15">
        <f ca="1">COUNTIF(INDIRECT("U"&amp;(ROW()+12*(($AN2199-1)*3+$AO2199)-ROW())/12+5):INDIRECT("AF"&amp;(ROW()+12*(($AN2199-1)*3+$AO2199)-ROW())/12+5),AS2199)</f>
        <v>0</v>
      </c>
      <c r="AU2199" s="15">
        <f ca="1">IF(AND(AQ2199+AS2199&gt;0,AR2199+AT2199&gt;0),COUNTIF(AU$6:AU2198,"&gt;0")+1,0)</f>
        <v>0</v>
      </c>
    </row>
    <row r="2200" spans="40:47">
      <c r="AN2200" s="15">
        <v>61</v>
      </c>
      <c r="AO2200" s="15">
        <v>3</v>
      </c>
      <c r="AP2200" s="15">
        <v>11</v>
      </c>
      <c r="AQ2200" s="17">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15">
        <f ca="1">COUNTIF(INDIRECT("H"&amp;(ROW()+12*(($AN2200-1)*3+$AO2200)-ROW())/12+5):INDIRECT("S"&amp;(ROW()+12*(($AN2200-1)*3+$AO2200)-ROW())/12+5),AQ2200)</f>
        <v>0</v>
      </c>
      <c r="AS2200" s="17">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15">
        <f ca="1">COUNTIF(INDIRECT("U"&amp;(ROW()+12*(($AN2200-1)*3+$AO2200)-ROW())/12+5):INDIRECT("AF"&amp;(ROW()+12*(($AN2200-1)*3+$AO2200)-ROW())/12+5),AS2200)</f>
        <v>0</v>
      </c>
      <c r="AU2200" s="15">
        <f ca="1">IF(AND(AQ2200+AS2200&gt;0,AR2200+AT2200&gt;0),COUNTIF(AU$6:AU2199,"&gt;0")+1,0)</f>
        <v>0</v>
      </c>
    </row>
    <row r="2201" spans="40:47">
      <c r="AN2201" s="306">
        <v>61</v>
      </c>
      <c r="AO2201" s="306">
        <v>3</v>
      </c>
      <c r="AP2201" s="306">
        <v>12</v>
      </c>
      <c r="AQ2201" s="313">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306">
        <f ca="1">COUNTIF(INDIRECT("H"&amp;(ROW()+12*(($AN2201-1)*3+$AO2201)-ROW())/12+5):INDIRECT("S"&amp;(ROW()+12*(($AN2201-1)*3+$AO2201)-ROW())/12+5),AQ2201)</f>
        <v>0</v>
      </c>
      <c r="AS2201" s="313">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306">
        <f ca="1">COUNTIF(INDIRECT("U"&amp;(ROW()+12*(($AN2201-1)*3+$AO2201)-ROW())/12+5):INDIRECT("AF"&amp;(ROW()+12*(($AN2201-1)*3+$AO2201)-ROW())/12+5),AS2201)</f>
        <v>0</v>
      </c>
      <c r="AU2201" s="15">
        <f ca="1">IF(AND(AQ2201+AS2201&gt;0,AR2201+AT2201&gt;0),COUNTIF(AU$6:AU2200,"&gt;0")+1,0)</f>
        <v>0</v>
      </c>
    </row>
    <row r="2202" spans="40:47">
      <c r="AN2202" s="15">
        <v>62</v>
      </c>
      <c r="AO2202" s="15">
        <v>1</v>
      </c>
      <c r="AP2202" s="15">
        <v>1</v>
      </c>
      <c r="AQ2202" s="17">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15">
        <f ca="1">COUNTIF(INDIRECT("H"&amp;(ROW()+12*(($AN2202-1)*3+$AO2202)-ROW())/12+5):INDIRECT("S"&amp;(ROW()+12*(($AN2202-1)*3+$AO2202)-ROW())/12+5),AQ2202)</f>
        <v>0</v>
      </c>
      <c r="AS2202" s="17">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15">
        <f ca="1">COUNTIF(INDIRECT("U"&amp;(ROW()+12*(($AN2202-1)*3+$AO2202)-ROW())/12+5):INDIRECT("AF"&amp;(ROW()+12*(($AN2202-1)*3+$AO2202)-ROW())/12+5),AS2202)</f>
        <v>0</v>
      </c>
      <c r="AU2202" s="15">
        <f ca="1">IF(AND(AQ2202+AS2202&gt;0,AR2202+AT2202&gt;0),COUNTIF(AU$6:AU2201,"&gt;0")+1,0)</f>
        <v>0</v>
      </c>
    </row>
    <row r="2203" spans="40:47">
      <c r="AN2203" s="15">
        <v>62</v>
      </c>
      <c r="AO2203" s="15">
        <v>1</v>
      </c>
      <c r="AP2203" s="15">
        <v>2</v>
      </c>
      <c r="AQ2203" s="17">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15">
        <f ca="1">COUNTIF(INDIRECT("H"&amp;(ROW()+12*(($AN2203-1)*3+$AO2203)-ROW())/12+5):INDIRECT("S"&amp;(ROW()+12*(($AN2203-1)*3+$AO2203)-ROW())/12+5),AQ2203)</f>
        <v>0</v>
      </c>
      <c r="AS2203" s="17">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15">
        <f ca="1">COUNTIF(INDIRECT("U"&amp;(ROW()+12*(($AN2203-1)*3+$AO2203)-ROW())/12+5):INDIRECT("AF"&amp;(ROW()+12*(($AN2203-1)*3+$AO2203)-ROW())/12+5),AS2203)</f>
        <v>0</v>
      </c>
      <c r="AU2203" s="15">
        <f ca="1">IF(AND(AQ2203+AS2203&gt;0,AR2203+AT2203&gt;0),COUNTIF(AU$6:AU2202,"&gt;0")+1,0)</f>
        <v>0</v>
      </c>
    </row>
    <row r="2204" spans="40:47">
      <c r="AN2204" s="15">
        <v>62</v>
      </c>
      <c r="AO2204" s="15">
        <v>1</v>
      </c>
      <c r="AP2204" s="15">
        <v>3</v>
      </c>
      <c r="AQ2204" s="17">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15">
        <f ca="1">COUNTIF(INDIRECT("H"&amp;(ROW()+12*(($AN2204-1)*3+$AO2204)-ROW())/12+5):INDIRECT("S"&amp;(ROW()+12*(($AN2204-1)*3+$AO2204)-ROW())/12+5),AQ2204)</f>
        <v>0</v>
      </c>
      <c r="AS2204" s="17">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15">
        <f ca="1">COUNTIF(INDIRECT("U"&amp;(ROW()+12*(($AN2204-1)*3+$AO2204)-ROW())/12+5):INDIRECT("AF"&amp;(ROW()+12*(($AN2204-1)*3+$AO2204)-ROW())/12+5),AS2204)</f>
        <v>0</v>
      </c>
      <c r="AU2204" s="15">
        <f ca="1">IF(AND(AQ2204+AS2204&gt;0,AR2204+AT2204&gt;0),COUNTIF(AU$6:AU2203,"&gt;0")+1,0)</f>
        <v>0</v>
      </c>
    </row>
    <row r="2205" spans="40:47">
      <c r="AN2205" s="15">
        <v>62</v>
      </c>
      <c r="AO2205" s="15">
        <v>1</v>
      </c>
      <c r="AP2205" s="15">
        <v>4</v>
      </c>
      <c r="AQ2205" s="17">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15">
        <f ca="1">COUNTIF(INDIRECT("H"&amp;(ROW()+12*(($AN2205-1)*3+$AO2205)-ROW())/12+5):INDIRECT("S"&amp;(ROW()+12*(($AN2205-1)*3+$AO2205)-ROW())/12+5),AQ2205)</f>
        <v>0</v>
      </c>
      <c r="AS2205" s="17">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15">
        <f ca="1">COUNTIF(INDIRECT("U"&amp;(ROW()+12*(($AN2205-1)*3+$AO2205)-ROW())/12+5):INDIRECT("AF"&amp;(ROW()+12*(($AN2205-1)*3+$AO2205)-ROW())/12+5),AS2205)</f>
        <v>0</v>
      </c>
      <c r="AU2205" s="15">
        <f ca="1">IF(AND(AQ2205+AS2205&gt;0,AR2205+AT2205&gt;0),COUNTIF(AU$6:AU2204,"&gt;0")+1,0)</f>
        <v>0</v>
      </c>
    </row>
    <row r="2206" spans="40:47">
      <c r="AN2206" s="15">
        <v>62</v>
      </c>
      <c r="AO2206" s="15">
        <v>1</v>
      </c>
      <c r="AP2206" s="15">
        <v>5</v>
      </c>
      <c r="AQ2206" s="17">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15">
        <f ca="1">COUNTIF(INDIRECT("H"&amp;(ROW()+12*(($AN2206-1)*3+$AO2206)-ROW())/12+5):INDIRECT("S"&amp;(ROW()+12*(($AN2206-1)*3+$AO2206)-ROW())/12+5),AQ2206)</f>
        <v>0</v>
      </c>
      <c r="AS2206" s="17">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15">
        <f ca="1">COUNTIF(INDIRECT("U"&amp;(ROW()+12*(($AN2206-1)*3+$AO2206)-ROW())/12+5):INDIRECT("AF"&amp;(ROW()+12*(($AN2206-1)*3+$AO2206)-ROW())/12+5),AS2206)</f>
        <v>0</v>
      </c>
      <c r="AU2206" s="15">
        <f ca="1">IF(AND(AQ2206+AS2206&gt;0,AR2206+AT2206&gt;0),COUNTIF(AU$6:AU2205,"&gt;0")+1,0)</f>
        <v>0</v>
      </c>
    </row>
    <row r="2207" spans="40:47">
      <c r="AN2207" s="15">
        <v>62</v>
      </c>
      <c r="AO2207" s="15">
        <v>1</v>
      </c>
      <c r="AP2207" s="15">
        <v>6</v>
      </c>
      <c r="AQ2207" s="17">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15">
        <f ca="1">COUNTIF(INDIRECT("H"&amp;(ROW()+12*(($AN2207-1)*3+$AO2207)-ROW())/12+5):INDIRECT("S"&amp;(ROW()+12*(($AN2207-1)*3+$AO2207)-ROW())/12+5),AQ2207)</f>
        <v>0</v>
      </c>
      <c r="AS2207" s="17">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15">
        <f ca="1">COUNTIF(INDIRECT("U"&amp;(ROW()+12*(($AN2207-1)*3+$AO2207)-ROW())/12+5):INDIRECT("AF"&amp;(ROW()+12*(($AN2207-1)*3+$AO2207)-ROW())/12+5),AS2207)</f>
        <v>0</v>
      </c>
      <c r="AU2207" s="15">
        <f ca="1">IF(AND(AQ2207+AS2207&gt;0,AR2207+AT2207&gt;0),COUNTIF(AU$6:AU2206,"&gt;0")+1,0)</f>
        <v>0</v>
      </c>
    </row>
    <row r="2208" spans="40:47">
      <c r="AN2208" s="15">
        <v>62</v>
      </c>
      <c r="AO2208" s="15">
        <v>1</v>
      </c>
      <c r="AP2208" s="15">
        <v>7</v>
      </c>
      <c r="AQ2208" s="17">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15">
        <f ca="1">COUNTIF(INDIRECT("H"&amp;(ROW()+12*(($AN2208-1)*3+$AO2208)-ROW())/12+5):INDIRECT("S"&amp;(ROW()+12*(($AN2208-1)*3+$AO2208)-ROW())/12+5),AQ2208)</f>
        <v>0</v>
      </c>
      <c r="AS2208" s="17">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15">
        <f ca="1">COUNTIF(INDIRECT("U"&amp;(ROW()+12*(($AN2208-1)*3+$AO2208)-ROW())/12+5):INDIRECT("AF"&amp;(ROW()+12*(($AN2208-1)*3+$AO2208)-ROW())/12+5),AS2208)</f>
        <v>0</v>
      </c>
      <c r="AU2208" s="15">
        <f ca="1">IF(AND(AQ2208+AS2208&gt;0,AR2208+AT2208&gt;0),COUNTIF(AU$6:AU2207,"&gt;0")+1,0)</f>
        <v>0</v>
      </c>
    </row>
    <row r="2209" spans="40:47">
      <c r="AN2209" s="15">
        <v>62</v>
      </c>
      <c r="AO2209" s="15">
        <v>1</v>
      </c>
      <c r="AP2209" s="15">
        <v>8</v>
      </c>
      <c r="AQ2209" s="17">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15">
        <f ca="1">COUNTIF(INDIRECT("H"&amp;(ROW()+12*(($AN2209-1)*3+$AO2209)-ROW())/12+5):INDIRECT("S"&amp;(ROW()+12*(($AN2209-1)*3+$AO2209)-ROW())/12+5),AQ2209)</f>
        <v>0</v>
      </c>
      <c r="AS2209" s="17">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15">
        <f ca="1">COUNTIF(INDIRECT("U"&amp;(ROW()+12*(($AN2209-1)*3+$AO2209)-ROW())/12+5):INDIRECT("AF"&amp;(ROW()+12*(($AN2209-1)*3+$AO2209)-ROW())/12+5),AS2209)</f>
        <v>0</v>
      </c>
      <c r="AU2209" s="15">
        <f ca="1">IF(AND(AQ2209+AS2209&gt;0,AR2209+AT2209&gt;0),COUNTIF(AU$6:AU2208,"&gt;0")+1,0)</f>
        <v>0</v>
      </c>
    </row>
    <row r="2210" spans="40:47">
      <c r="AN2210" s="15">
        <v>62</v>
      </c>
      <c r="AO2210" s="15">
        <v>1</v>
      </c>
      <c r="AP2210" s="15">
        <v>9</v>
      </c>
      <c r="AQ2210" s="17">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15">
        <f ca="1">COUNTIF(INDIRECT("H"&amp;(ROW()+12*(($AN2210-1)*3+$AO2210)-ROW())/12+5):INDIRECT("S"&amp;(ROW()+12*(($AN2210-1)*3+$AO2210)-ROW())/12+5),AQ2210)</f>
        <v>0</v>
      </c>
      <c r="AS2210" s="17">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15">
        <f ca="1">COUNTIF(INDIRECT("U"&amp;(ROW()+12*(($AN2210-1)*3+$AO2210)-ROW())/12+5):INDIRECT("AF"&amp;(ROW()+12*(($AN2210-1)*3+$AO2210)-ROW())/12+5),AS2210)</f>
        <v>0</v>
      </c>
      <c r="AU2210" s="15">
        <f ca="1">IF(AND(AQ2210+AS2210&gt;0,AR2210+AT2210&gt;0),COUNTIF(AU$6:AU2209,"&gt;0")+1,0)</f>
        <v>0</v>
      </c>
    </row>
    <row r="2211" spans="40:47">
      <c r="AN2211" s="15">
        <v>62</v>
      </c>
      <c r="AO2211" s="15">
        <v>1</v>
      </c>
      <c r="AP2211" s="15">
        <v>10</v>
      </c>
      <c r="AQ2211" s="17">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15">
        <f ca="1">COUNTIF(INDIRECT("H"&amp;(ROW()+12*(($AN2211-1)*3+$AO2211)-ROW())/12+5):INDIRECT("S"&amp;(ROW()+12*(($AN2211-1)*3+$AO2211)-ROW())/12+5),AQ2211)</f>
        <v>0</v>
      </c>
      <c r="AS2211" s="17">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15">
        <f ca="1">COUNTIF(INDIRECT("U"&amp;(ROW()+12*(($AN2211-1)*3+$AO2211)-ROW())/12+5):INDIRECT("AF"&amp;(ROW()+12*(($AN2211-1)*3+$AO2211)-ROW())/12+5),AS2211)</f>
        <v>0</v>
      </c>
      <c r="AU2211" s="15">
        <f ca="1">IF(AND(AQ2211+AS2211&gt;0,AR2211+AT2211&gt;0),COUNTIF(AU$6:AU2210,"&gt;0")+1,0)</f>
        <v>0</v>
      </c>
    </row>
    <row r="2212" spans="40:47">
      <c r="AN2212" s="15">
        <v>62</v>
      </c>
      <c r="AO2212" s="15">
        <v>1</v>
      </c>
      <c r="AP2212" s="15">
        <v>11</v>
      </c>
      <c r="AQ2212" s="17">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15">
        <f ca="1">COUNTIF(INDIRECT("H"&amp;(ROW()+12*(($AN2212-1)*3+$AO2212)-ROW())/12+5):INDIRECT("S"&amp;(ROW()+12*(($AN2212-1)*3+$AO2212)-ROW())/12+5),AQ2212)</f>
        <v>0</v>
      </c>
      <c r="AS2212" s="17">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15">
        <f ca="1">COUNTIF(INDIRECT("U"&amp;(ROW()+12*(($AN2212-1)*3+$AO2212)-ROW())/12+5):INDIRECT("AF"&amp;(ROW()+12*(($AN2212-1)*3+$AO2212)-ROW())/12+5),AS2212)</f>
        <v>0</v>
      </c>
      <c r="AU2212" s="15">
        <f ca="1">IF(AND(AQ2212+AS2212&gt;0,AR2212+AT2212&gt;0),COUNTIF(AU$6:AU2211,"&gt;0")+1,0)</f>
        <v>0</v>
      </c>
    </row>
    <row r="2213" spans="40:47">
      <c r="AN2213" s="15">
        <v>62</v>
      </c>
      <c r="AO2213" s="15">
        <v>1</v>
      </c>
      <c r="AP2213" s="15">
        <v>12</v>
      </c>
      <c r="AQ2213" s="17">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15">
        <f ca="1">COUNTIF(INDIRECT("H"&amp;(ROW()+12*(($AN2213-1)*3+$AO2213)-ROW())/12+5):INDIRECT("S"&amp;(ROW()+12*(($AN2213-1)*3+$AO2213)-ROW())/12+5),AQ2213)</f>
        <v>0</v>
      </c>
      <c r="AS2213" s="17">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15">
        <f ca="1">COUNTIF(INDIRECT("U"&amp;(ROW()+12*(($AN2213-1)*3+$AO2213)-ROW())/12+5):INDIRECT("AF"&amp;(ROW()+12*(($AN2213-1)*3+$AO2213)-ROW())/12+5),AS2213)</f>
        <v>0</v>
      </c>
      <c r="AU2213" s="15">
        <f ca="1">IF(AND(AQ2213+AS2213&gt;0,AR2213+AT2213&gt;0),COUNTIF(AU$6:AU2212,"&gt;0")+1,0)</f>
        <v>0</v>
      </c>
    </row>
    <row r="2214" spans="40:47">
      <c r="AN2214" s="15">
        <v>62</v>
      </c>
      <c r="AO2214" s="15">
        <v>2</v>
      </c>
      <c r="AP2214" s="15">
        <v>1</v>
      </c>
      <c r="AQ2214" s="17">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15">
        <f ca="1">COUNTIF(INDIRECT("H"&amp;(ROW()+12*(($AN2214-1)*3+$AO2214)-ROW())/12+5):INDIRECT("S"&amp;(ROW()+12*(($AN2214-1)*3+$AO2214)-ROW())/12+5),AQ2214)</f>
        <v>0</v>
      </c>
      <c r="AS2214" s="17">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15">
        <f ca="1">COUNTIF(INDIRECT("U"&amp;(ROW()+12*(($AN2214-1)*3+$AO2214)-ROW())/12+5):INDIRECT("AF"&amp;(ROW()+12*(($AN2214-1)*3+$AO2214)-ROW())/12+5),AS2214)</f>
        <v>0</v>
      </c>
      <c r="AU2214" s="15">
        <f ca="1">IF(AND(AQ2214+AS2214&gt;0,AR2214+AT2214&gt;0),COUNTIF(AU$6:AU2213,"&gt;0")+1,0)</f>
        <v>0</v>
      </c>
    </row>
    <row r="2215" spans="40:47">
      <c r="AN2215" s="15">
        <v>62</v>
      </c>
      <c r="AO2215" s="15">
        <v>2</v>
      </c>
      <c r="AP2215" s="15">
        <v>2</v>
      </c>
      <c r="AQ2215" s="17">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15">
        <f ca="1">COUNTIF(INDIRECT("H"&amp;(ROW()+12*(($AN2215-1)*3+$AO2215)-ROW())/12+5):INDIRECT("S"&amp;(ROW()+12*(($AN2215-1)*3+$AO2215)-ROW())/12+5),AQ2215)</f>
        <v>0</v>
      </c>
      <c r="AS2215" s="17">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15">
        <f ca="1">COUNTIF(INDIRECT("U"&amp;(ROW()+12*(($AN2215-1)*3+$AO2215)-ROW())/12+5):INDIRECT("AF"&amp;(ROW()+12*(($AN2215-1)*3+$AO2215)-ROW())/12+5),AS2215)</f>
        <v>0</v>
      </c>
      <c r="AU2215" s="15">
        <f ca="1">IF(AND(AQ2215+AS2215&gt;0,AR2215+AT2215&gt;0),COUNTIF(AU$6:AU2214,"&gt;0")+1,0)</f>
        <v>0</v>
      </c>
    </row>
    <row r="2216" spans="40:47">
      <c r="AN2216" s="15">
        <v>62</v>
      </c>
      <c r="AO2216" s="15">
        <v>2</v>
      </c>
      <c r="AP2216" s="15">
        <v>3</v>
      </c>
      <c r="AQ2216" s="17">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15">
        <f ca="1">COUNTIF(INDIRECT("H"&amp;(ROW()+12*(($AN2216-1)*3+$AO2216)-ROW())/12+5):INDIRECT("S"&amp;(ROW()+12*(($AN2216-1)*3+$AO2216)-ROW())/12+5),AQ2216)</f>
        <v>0</v>
      </c>
      <c r="AS2216" s="17">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15">
        <f ca="1">COUNTIF(INDIRECT("U"&amp;(ROW()+12*(($AN2216-1)*3+$AO2216)-ROW())/12+5):INDIRECT("AF"&amp;(ROW()+12*(($AN2216-1)*3+$AO2216)-ROW())/12+5),AS2216)</f>
        <v>0</v>
      </c>
      <c r="AU2216" s="15">
        <f ca="1">IF(AND(AQ2216+AS2216&gt;0,AR2216+AT2216&gt;0),COUNTIF(AU$6:AU2215,"&gt;0")+1,0)</f>
        <v>0</v>
      </c>
    </row>
    <row r="2217" spans="40:47">
      <c r="AN2217" s="15">
        <v>62</v>
      </c>
      <c r="AO2217" s="15">
        <v>2</v>
      </c>
      <c r="AP2217" s="15">
        <v>4</v>
      </c>
      <c r="AQ2217" s="17">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15">
        <f ca="1">COUNTIF(INDIRECT("H"&amp;(ROW()+12*(($AN2217-1)*3+$AO2217)-ROW())/12+5):INDIRECT("S"&amp;(ROW()+12*(($AN2217-1)*3+$AO2217)-ROW())/12+5),AQ2217)</f>
        <v>0</v>
      </c>
      <c r="AS2217" s="17">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15">
        <f ca="1">COUNTIF(INDIRECT("U"&amp;(ROW()+12*(($AN2217-1)*3+$AO2217)-ROW())/12+5):INDIRECT("AF"&amp;(ROW()+12*(($AN2217-1)*3+$AO2217)-ROW())/12+5),AS2217)</f>
        <v>0</v>
      </c>
      <c r="AU2217" s="15">
        <f ca="1">IF(AND(AQ2217+AS2217&gt;0,AR2217+AT2217&gt;0),COUNTIF(AU$6:AU2216,"&gt;0")+1,0)</f>
        <v>0</v>
      </c>
    </row>
    <row r="2218" spans="40:47">
      <c r="AN2218" s="15">
        <v>62</v>
      </c>
      <c r="AO2218" s="15">
        <v>2</v>
      </c>
      <c r="AP2218" s="15">
        <v>5</v>
      </c>
      <c r="AQ2218" s="17">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15">
        <f ca="1">COUNTIF(INDIRECT("H"&amp;(ROW()+12*(($AN2218-1)*3+$AO2218)-ROW())/12+5):INDIRECT("S"&amp;(ROW()+12*(($AN2218-1)*3+$AO2218)-ROW())/12+5),AQ2218)</f>
        <v>0</v>
      </c>
      <c r="AS2218" s="17">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15">
        <f ca="1">COUNTIF(INDIRECT("U"&amp;(ROW()+12*(($AN2218-1)*3+$AO2218)-ROW())/12+5):INDIRECT("AF"&amp;(ROW()+12*(($AN2218-1)*3+$AO2218)-ROW())/12+5),AS2218)</f>
        <v>0</v>
      </c>
      <c r="AU2218" s="15">
        <f ca="1">IF(AND(AQ2218+AS2218&gt;0,AR2218+AT2218&gt;0),COUNTIF(AU$6:AU2217,"&gt;0")+1,0)</f>
        <v>0</v>
      </c>
    </row>
    <row r="2219" spans="40:47">
      <c r="AN2219" s="15">
        <v>62</v>
      </c>
      <c r="AO2219" s="15">
        <v>2</v>
      </c>
      <c r="AP2219" s="15">
        <v>6</v>
      </c>
      <c r="AQ2219" s="17">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15">
        <f ca="1">COUNTIF(INDIRECT("H"&amp;(ROW()+12*(($AN2219-1)*3+$AO2219)-ROW())/12+5):INDIRECT("S"&amp;(ROW()+12*(($AN2219-1)*3+$AO2219)-ROW())/12+5),AQ2219)</f>
        <v>0</v>
      </c>
      <c r="AS2219" s="17">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15">
        <f ca="1">COUNTIF(INDIRECT("U"&amp;(ROW()+12*(($AN2219-1)*3+$AO2219)-ROW())/12+5):INDIRECT("AF"&amp;(ROW()+12*(($AN2219-1)*3+$AO2219)-ROW())/12+5),AS2219)</f>
        <v>0</v>
      </c>
      <c r="AU2219" s="15">
        <f ca="1">IF(AND(AQ2219+AS2219&gt;0,AR2219+AT2219&gt;0),COUNTIF(AU$6:AU2218,"&gt;0")+1,0)</f>
        <v>0</v>
      </c>
    </row>
    <row r="2220" spans="40:47">
      <c r="AN2220" s="15">
        <v>62</v>
      </c>
      <c r="AO2220" s="15">
        <v>2</v>
      </c>
      <c r="AP2220" s="15">
        <v>7</v>
      </c>
      <c r="AQ2220" s="17">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15">
        <f ca="1">COUNTIF(INDIRECT("H"&amp;(ROW()+12*(($AN2220-1)*3+$AO2220)-ROW())/12+5):INDIRECT("S"&amp;(ROW()+12*(($AN2220-1)*3+$AO2220)-ROW())/12+5),AQ2220)</f>
        <v>0</v>
      </c>
      <c r="AS2220" s="17">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15">
        <f ca="1">COUNTIF(INDIRECT("U"&amp;(ROW()+12*(($AN2220-1)*3+$AO2220)-ROW())/12+5):INDIRECT("AF"&amp;(ROW()+12*(($AN2220-1)*3+$AO2220)-ROW())/12+5),AS2220)</f>
        <v>0</v>
      </c>
      <c r="AU2220" s="15">
        <f ca="1">IF(AND(AQ2220+AS2220&gt;0,AR2220+AT2220&gt;0),COUNTIF(AU$6:AU2219,"&gt;0")+1,0)</f>
        <v>0</v>
      </c>
    </row>
    <row r="2221" spans="40:47">
      <c r="AN2221" s="15">
        <v>62</v>
      </c>
      <c r="AO2221" s="15">
        <v>2</v>
      </c>
      <c r="AP2221" s="15">
        <v>8</v>
      </c>
      <c r="AQ2221" s="17">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15">
        <f ca="1">COUNTIF(INDIRECT("H"&amp;(ROW()+12*(($AN2221-1)*3+$AO2221)-ROW())/12+5):INDIRECT("S"&amp;(ROW()+12*(($AN2221-1)*3+$AO2221)-ROW())/12+5),AQ2221)</f>
        <v>0</v>
      </c>
      <c r="AS2221" s="17">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15">
        <f ca="1">COUNTIF(INDIRECT("U"&amp;(ROW()+12*(($AN2221-1)*3+$AO2221)-ROW())/12+5):INDIRECT("AF"&amp;(ROW()+12*(($AN2221-1)*3+$AO2221)-ROW())/12+5),AS2221)</f>
        <v>0</v>
      </c>
      <c r="AU2221" s="15">
        <f ca="1">IF(AND(AQ2221+AS2221&gt;0,AR2221+AT2221&gt;0),COUNTIF(AU$6:AU2220,"&gt;0")+1,0)</f>
        <v>0</v>
      </c>
    </row>
    <row r="2222" spans="40:47">
      <c r="AN2222" s="15">
        <v>62</v>
      </c>
      <c r="AO2222" s="15">
        <v>2</v>
      </c>
      <c r="AP2222" s="15">
        <v>9</v>
      </c>
      <c r="AQ2222" s="17">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15">
        <f ca="1">COUNTIF(INDIRECT("H"&amp;(ROW()+12*(($AN2222-1)*3+$AO2222)-ROW())/12+5):INDIRECT("S"&amp;(ROW()+12*(($AN2222-1)*3+$AO2222)-ROW())/12+5),AQ2222)</f>
        <v>0</v>
      </c>
      <c r="AS2222" s="17">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15">
        <f ca="1">COUNTIF(INDIRECT("U"&amp;(ROW()+12*(($AN2222-1)*3+$AO2222)-ROW())/12+5):INDIRECT("AF"&amp;(ROW()+12*(($AN2222-1)*3+$AO2222)-ROW())/12+5),AS2222)</f>
        <v>0</v>
      </c>
      <c r="AU2222" s="15">
        <f ca="1">IF(AND(AQ2222+AS2222&gt;0,AR2222+AT2222&gt;0),COUNTIF(AU$6:AU2221,"&gt;0")+1,0)</f>
        <v>0</v>
      </c>
    </row>
    <row r="2223" spans="40:47">
      <c r="AN2223" s="15">
        <v>62</v>
      </c>
      <c r="AO2223" s="15">
        <v>2</v>
      </c>
      <c r="AP2223" s="15">
        <v>10</v>
      </c>
      <c r="AQ2223" s="17">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15">
        <f ca="1">COUNTIF(INDIRECT("H"&amp;(ROW()+12*(($AN2223-1)*3+$AO2223)-ROW())/12+5):INDIRECT("S"&amp;(ROW()+12*(($AN2223-1)*3+$AO2223)-ROW())/12+5),AQ2223)</f>
        <v>0</v>
      </c>
      <c r="AS2223" s="17">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15">
        <f ca="1">COUNTIF(INDIRECT("U"&amp;(ROW()+12*(($AN2223-1)*3+$AO2223)-ROW())/12+5):INDIRECT("AF"&amp;(ROW()+12*(($AN2223-1)*3+$AO2223)-ROW())/12+5),AS2223)</f>
        <v>0</v>
      </c>
      <c r="AU2223" s="15">
        <f ca="1">IF(AND(AQ2223+AS2223&gt;0,AR2223+AT2223&gt;0),COUNTIF(AU$6:AU2222,"&gt;0")+1,0)</f>
        <v>0</v>
      </c>
    </row>
    <row r="2224" spans="40:47">
      <c r="AN2224" s="15">
        <v>62</v>
      </c>
      <c r="AO2224" s="15">
        <v>2</v>
      </c>
      <c r="AP2224" s="15">
        <v>11</v>
      </c>
      <c r="AQ2224" s="17">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15">
        <f ca="1">COUNTIF(INDIRECT("H"&amp;(ROW()+12*(($AN2224-1)*3+$AO2224)-ROW())/12+5):INDIRECT("S"&amp;(ROW()+12*(($AN2224-1)*3+$AO2224)-ROW())/12+5),AQ2224)</f>
        <v>0</v>
      </c>
      <c r="AS2224" s="17">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15">
        <f ca="1">COUNTIF(INDIRECT("U"&amp;(ROW()+12*(($AN2224-1)*3+$AO2224)-ROW())/12+5):INDIRECT("AF"&amp;(ROW()+12*(($AN2224-1)*3+$AO2224)-ROW())/12+5),AS2224)</f>
        <v>0</v>
      </c>
      <c r="AU2224" s="15">
        <f ca="1">IF(AND(AQ2224+AS2224&gt;0,AR2224+AT2224&gt;0),COUNTIF(AU$6:AU2223,"&gt;0")+1,0)</f>
        <v>0</v>
      </c>
    </row>
    <row r="2225" spans="40:47">
      <c r="AN2225" s="15">
        <v>62</v>
      </c>
      <c r="AO2225" s="15">
        <v>2</v>
      </c>
      <c r="AP2225" s="15">
        <v>12</v>
      </c>
      <c r="AQ2225" s="17">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15">
        <f ca="1">COUNTIF(INDIRECT("H"&amp;(ROW()+12*(($AN2225-1)*3+$AO2225)-ROW())/12+5):INDIRECT("S"&amp;(ROW()+12*(($AN2225-1)*3+$AO2225)-ROW())/12+5),AQ2225)</f>
        <v>0</v>
      </c>
      <c r="AS2225" s="17">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15">
        <f ca="1">COUNTIF(INDIRECT("U"&amp;(ROW()+12*(($AN2225-1)*3+$AO2225)-ROW())/12+5):INDIRECT("AF"&amp;(ROW()+12*(($AN2225-1)*3+$AO2225)-ROW())/12+5),AS2225)</f>
        <v>0</v>
      </c>
      <c r="AU2225" s="15">
        <f ca="1">IF(AND(AQ2225+AS2225&gt;0,AR2225+AT2225&gt;0),COUNTIF(AU$6:AU2224,"&gt;0")+1,0)</f>
        <v>0</v>
      </c>
    </row>
    <row r="2226" spans="40:47">
      <c r="AN2226" s="15">
        <v>62</v>
      </c>
      <c r="AO2226" s="15">
        <v>3</v>
      </c>
      <c r="AP2226" s="15">
        <v>1</v>
      </c>
      <c r="AQ2226" s="17">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15">
        <f ca="1">COUNTIF(INDIRECT("H"&amp;(ROW()+12*(($AN2226-1)*3+$AO2226)-ROW())/12+5):INDIRECT("S"&amp;(ROW()+12*(($AN2226-1)*3+$AO2226)-ROW())/12+5),AQ2226)</f>
        <v>0</v>
      </c>
      <c r="AS2226" s="17">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15">
        <f ca="1">COUNTIF(INDIRECT("U"&amp;(ROW()+12*(($AN2226-1)*3+$AO2226)-ROW())/12+5):INDIRECT("AF"&amp;(ROW()+12*(($AN2226-1)*3+$AO2226)-ROW())/12+5),AS2226)</f>
        <v>0</v>
      </c>
      <c r="AU2226" s="15">
        <f ca="1">IF(AND(AQ2226+AS2226&gt;0,AR2226+AT2226&gt;0),COUNTIF(AU$6:AU2225,"&gt;0")+1,0)</f>
        <v>0</v>
      </c>
    </row>
    <row r="2227" spans="40:47">
      <c r="AN2227" s="15">
        <v>62</v>
      </c>
      <c r="AO2227" s="15">
        <v>3</v>
      </c>
      <c r="AP2227" s="15">
        <v>2</v>
      </c>
      <c r="AQ2227" s="17">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15">
        <f ca="1">COUNTIF(INDIRECT("H"&amp;(ROW()+12*(($AN2227-1)*3+$AO2227)-ROW())/12+5):INDIRECT("S"&amp;(ROW()+12*(($AN2227-1)*3+$AO2227)-ROW())/12+5),AQ2227)</f>
        <v>0</v>
      </c>
      <c r="AS2227" s="17">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15">
        <f ca="1">COUNTIF(INDIRECT("U"&amp;(ROW()+12*(($AN2227-1)*3+$AO2227)-ROW())/12+5):INDIRECT("AF"&amp;(ROW()+12*(($AN2227-1)*3+$AO2227)-ROW())/12+5),AS2227)</f>
        <v>0</v>
      </c>
      <c r="AU2227" s="15">
        <f ca="1">IF(AND(AQ2227+AS2227&gt;0,AR2227+AT2227&gt;0),COUNTIF(AU$6:AU2226,"&gt;0")+1,0)</f>
        <v>0</v>
      </c>
    </row>
    <row r="2228" spans="40:47">
      <c r="AN2228" s="15">
        <v>62</v>
      </c>
      <c r="AO2228" s="15">
        <v>3</v>
      </c>
      <c r="AP2228" s="15">
        <v>3</v>
      </c>
      <c r="AQ2228" s="17">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15">
        <f ca="1">COUNTIF(INDIRECT("H"&amp;(ROW()+12*(($AN2228-1)*3+$AO2228)-ROW())/12+5):INDIRECT("S"&amp;(ROW()+12*(($AN2228-1)*3+$AO2228)-ROW())/12+5),AQ2228)</f>
        <v>0</v>
      </c>
      <c r="AS2228" s="17">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15">
        <f ca="1">COUNTIF(INDIRECT("U"&amp;(ROW()+12*(($AN2228-1)*3+$AO2228)-ROW())/12+5):INDIRECT("AF"&amp;(ROW()+12*(($AN2228-1)*3+$AO2228)-ROW())/12+5),AS2228)</f>
        <v>0</v>
      </c>
      <c r="AU2228" s="15">
        <f ca="1">IF(AND(AQ2228+AS2228&gt;0,AR2228+AT2228&gt;0),COUNTIF(AU$6:AU2227,"&gt;0")+1,0)</f>
        <v>0</v>
      </c>
    </row>
    <row r="2229" spans="40:47">
      <c r="AN2229" s="15">
        <v>62</v>
      </c>
      <c r="AO2229" s="15">
        <v>3</v>
      </c>
      <c r="AP2229" s="15">
        <v>4</v>
      </c>
      <c r="AQ2229" s="17">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15">
        <f ca="1">COUNTIF(INDIRECT("H"&amp;(ROW()+12*(($AN2229-1)*3+$AO2229)-ROW())/12+5):INDIRECT("S"&amp;(ROW()+12*(($AN2229-1)*3+$AO2229)-ROW())/12+5),AQ2229)</f>
        <v>0</v>
      </c>
      <c r="AS2229" s="17">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15">
        <f ca="1">COUNTIF(INDIRECT("U"&amp;(ROW()+12*(($AN2229-1)*3+$AO2229)-ROW())/12+5):INDIRECT("AF"&amp;(ROW()+12*(($AN2229-1)*3+$AO2229)-ROW())/12+5),AS2229)</f>
        <v>0</v>
      </c>
      <c r="AU2229" s="15">
        <f ca="1">IF(AND(AQ2229+AS2229&gt;0,AR2229+AT2229&gt;0),COUNTIF(AU$6:AU2228,"&gt;0")+1,0)</f>
        <v>0</v>
      </c>
    </row>
    <row r="2230" spans="40:47">
      <c r="AN2230" s="15">
        <v>62</v>
      </c>
      <c r="AO2230" s="15">
        <v>3</v>
      </c>
      <c r="AP2230" s="15">
        <v>5</v>
      </c>
      <c r="AQ2230" s="17">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15">
        <f ca="1">COUNTIF(INDIRECT("H"&amp;(ROW()+12*(($AN2230-1)*3+$AO2230)-ROW())/12+5):INDIRECT("S"&amp;(ROW()+12*(($AN2230-1)*3+$AO2230)-ROW())/12+5),AQ2230)</f>
        <v>0</v>
      </c>
      <c r="AS2230" s="17">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15">
        <f ca="1">COUNTIF(INDIRECT("U"&amp;(ROW()+12*(($AN2230-1)*3+$AO2230)-ROW())/12+5):INDIRECT("AF"&amp;(ROW()+12*(($AN2230-1)*3+$AO2230)-ROW())/12+5),AS2230)</f>
        <v>0</v>
      </c>
      <c r="AU2230" s="15">
        <f ca="1">IF(AND(AQ2230+AS2230&gt;0,AR2230+AT2230&gt;0),COUNTIF(AU$6:AU2229,"&gt;0")+1,0)</f>
        <v>0</v>
      </c>
    </row>
    <row r="2231" spans="40:47">
      <c r="AN2231" s="15">
        <v>62</v>
      </c>
      <c r="AO2231" s="15">
        <v>3</v>
      </c>
      <c r="AP2231" s="15">
        <v>6</v>
      </c>
      <c r="AQ2231" s="17">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15">
        <f ca="1">COUNTIF(INDIRECT("H"&amp;(ROW()+12*(($AN2231-1)*3+$AO2231)-ROW())/12+5):INDIRECT("S"&amp;(ROW()+12*(($AN2231-1)*3+$AO2231)-ROW())/12+5),AQ2231)</f>
        <v>0</v>
      </c>
      <c r="AS2231" s="17">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15">
        <f ca="1">COUNTIF(INDIRECT("U"&amp;(ROW()+12*(($AN2231-1)*3+$AO2231)-ROW())/12+5):INDIRECT("AF"&amp;(ROW()+12*(($AN2231-1)*3+$AO2231)-ROW())/12+5),AS2231)</f>
        <v>0</v>
      </c>
      <c r="AU2231" s="15">
        <f ca="1">IF(AND(AQ2231+AS2231&gt;0,AR2231+AT2231&gt;0),COUNTIF(AU$6:AU2230,"&gt;0")+1,0)</f>
        <v>0</v>
      </c>
    </row>
    <row r="2232" spans="40:47">
      <c r="AN2232" s="15">
        <v>62</v>
      </c>
      <c r="AO2232" s="15">
        <v>3</v>
      </c>
      <c r="AP2232" s="15">
        <v>7</v>
      </c>
      <c r="AQ2232" s="17">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15">
        <f ca="1">COUNTIF(INDIRECT("H"&amp;(ROW()+12*(($AN2232-1)*3+$AO2232)-ROW())/12+5):INDIRECT("S"&amp;(ROW()+12*(($AN2232-1)*3+$AO2232)-ROW())/12+5),AQ2232)</f>
        <v>0</v>
      </c>
      <c r="AS2232" s="17">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15">
        <f ca="1">COUNTIF(INDIRECT("U"&amp;(ROW()+12*(($AN2232-1)*3+$AO2232)-ROW())/12+5):INDIRECT("AF"&amp;(ROW()+12*(($AN2232-1)*3+$AO2232)-ROW())/12+5),AS2232)</f>
        <v>0</v>
      </c>
      <c r="AU2232" s="15">
        <f ca="1">IF(AND(AQ2232+AS2232&gt;0,AR2232+AT2232&gt;0),COUNTIF(AU$6:AU2231,"&gt;0")+1,0)</f>
        <v>0</v>
      </c>
    </row>
    <row r="2233" spans="40:47">
      <c r="AN2233" s="15">
        <v>62</v>
      </c>
      <c r="AO2233" s="15">
        <v>3</v>
      </c>
      <c r="AP2233" s="15">
        <v>8</v>
      </c>
      <c r="AQ2233" s="17">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15">
        <f ca="1">COUNTIF(INDIRECT("H"&amp;(ROW()+12*(($AN2233-1)*3+$AO2233)-ROW())/12+5):INDIRECT("S"&amp;(ROW()+12*(($AN2233-1)*3+$AO2233)-ROW())/12+5),AQ2233)</f>
        <v>0</v>
      </c>
      <c r="AS2233" s="17">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15">
        <f ca="1">COUNTIF(INDIRECT("U"&amp;(ROW()+12*(($AN2233-1)*3+$AO2233)-ROW())/12+5):INDIRECT("AF"&amp;(ROW()+12*(($AN2233-1)*3+$AO2233)-ROW())/12+5),AS2233)</f>
        <v>0</v>
      </c>
      <c r="AU2233" s="15">
        <f ca="1">IF(AND(AQ2233+AS2233&gt;0,AR2233+AT2233&gt;0),COUNTIF(AU$6:AU2232,"&gt;0")+1,0)</f>
        <v>0</v>
      </c>
    </row>
    <row r="2234" spans="40:47">
      <c r="AN2234" s="15">
        <v>62</v>
      </c>
      <c r="AO2234" s="15">
        <v>3</v>
      </c>
      <c r="AP2234" s="15">
        <v>9</v>
      </c>
      <c r="AQ2234" s="17">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15">
        <f ca="1">COUNTIF(INDIRECT("H"&amp;(ROW()+12*(($AN2234-1)*3+$AO2234)-ROW())/12+5):INDIRECT("S"&amp;(ROW()+12*(($AN2234-1)*3+$AO2234)-ROW())/12+5),AQ2234)</f>
        <v>0</v>
      </c>
      <c r="AS2234" s="17">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15">
        <f ca="1">COUNTIF(INDIRECT("U"&amp;(ROW()+12*(($AN2234-1)*3+$AO2234)-ROW())/12+5):INDIRECT("AF"&amp;(ROW()+12*(($AN2234-1)*3+$AO2234)-ROW())/12+5),AS2234)</f>
        <v>0</v>
      </c>
      <c r="AU2234" s="15">
        <f ca="1">IF(AND(AQ2234+AS2234&gt;0,AR2234+AT2234&gt;0),COUNTIF(AU$6:AU2233,"&gt;0")+1,0)</f>
        <v>0</v>
      </c>
    </row>
    <row r="2235" spans="40:47">
      <c r="AN2235" s="15">
        <v>62</v>
      </c>
      <c r="AO2235" s="15">
        <v>3</v>
      </c>
      <c r="AP2235" s="15">
        <v>10</v>
      </c>
      <c r="AQ2235" s="17">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15">
        <f ca="1">COUNTIF(INDIRECT("H"&amp;(ROW()+12*(($AN2235-1)*3+$AO2235)-ROW())/12+5):INDIRECT("S"&amp;(ROW()+12*(($AN2235-1)*3+$AO2235)-ROW())/12+5),AQ2235)</f>
        <v>0</v>
      </c>
      <c r="AS2235" s="17">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15">
        <f ca="1">COUNTIF(INDIRECT("U"&amp;(ROW()+12*(($AN2235-1)*3+$AO2235)-ROW())/12+5):INDIRECT("AF"&amp;(ROW()+12*(($AN2235-1)*3+$AO2235)-ROW())/12+5),AS2235)</f>
        <v>0</v>
      </c>
      <c r="AU2235" s="15">
        <f ca="1">IF(AND(AQ2235+AS2235&gt;0,AR2235+AT2235&gt;0),COUNTIF(AU$6:AU2234,"&gt;0")+1,0)</f>
        <v>0</v>
      </c>
    </row>
    <row r="2236" spans="40:47">
      <c r="AN2236" s="15">
        <v>62</v>
      </c>
      <c r="AO2236" s="15">
        <v>3</v>
      </c>
      <c r="AP2236" s="15">
        <v>11</v>
      </c>
      <c r="AQ2236" s="17">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15">
        <f ca="1">COUNTIF(INDIRECT("H"&amp;(ROW()+12*(($AN2236-1)*3+$AO2236)-ROW())/12+5):INDIRECT("S"&amp;(ROW()+12*(($AN2236-1)*3+$AO2236)-ROW())/12+5),AQ2236)</f>
        <v>0</v>
      </c>
      <c r="AS2236" s="17">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15">
        <f ca="1">COUNTIF(INDIRECT("U"&amp;(ROW()+12*(($AN2236-1)*3+$AO2236)-ROW())/12+5):INDIRECT("AF"&amp;(ROW()+12*(($AN2236-1)*3+$AO2236)-ROW())/12+5),AS2236)</f>
        <v>0</v>
      </c>
      <c r="AU2236" s="15">
        <f ca="1">IF(AND(AQ2236+AS2236&gt;0,AR2236+AT2236&gt;0),COUNTIF(AU$6:AU2235,"&gt;0")+1,0)</f>
        <v>0</v>
      </c>
    </row>
    <row r="2237" spans="40:47">
      <c r="AN2237" s="306">
        <v>62</v>
      </c>
      <c r="AO2237" s="306">
        <v>3</v>
      </c>
      <c r="AP2237" s="306">
        <v>12</v>
      </c>
      <c r="AQ2237" s="313">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306">
        <f ca="1">COUNTIF(INDIRECT("H"&amp;(ROW()+12*(($AN2237-1)*3+$AO2237)-ROW())/12+5):INDIRECT("S"&amp;(ROW()+12*(($AN2237-1)*3+$AO2237)-ROW())/12+5),AQ2237)</f>
        <v>0</v>
      </c>
      <c r="AS2237" s="313">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306">
        <f ca="1">COUNTIF(INDIRECT("U"&amp;(ROW()+12*(($AN2237-1)*3+$AO2237)-ROW())/12+5):INDIRECT("AF"&amp;(ROW()+12*(($AN2237-1)*3+$AO2237)-ROW())/12+5),AS2237)</f>
        <v>0</v>
      </c>
      <c r="AU2237" s="15">
        <f ca="1">IF(AND(AQ2237+AS2237&gt;0,AR2237+AT2237&gt;0),COUNTIF(AU$6:AU2236,"&gt;0")+1,0)</f>
        <v>0</v>
      </c>
    </row>
    <row r="2238" spans="40:47">
      <c r="AN2238" s="15">
        <v>63</v>
      </c>
      <c r="AO2238" s="15">
        <v>1</v>
      </c>
      <c r="AP2238" s="15">
        <v>1</v>
      </c>
      <c r="AQ2238" s="17">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15">
        <f ca="1">COUNTIF(INDIRECT("H"&amp;(ROW()+12*(($AN2238-1)*3+$AO2238)-ROW())/12+5):INDIRECT("S"&amp;(ROW()+12*(($AN2238-1)*3+$AO2238)-ROW())/12+5),AQ2238)</f>
        <v>0</v>
      </c>
      <c r="AS2238" s="17">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15">
        <f ca="1">COUNTIF(INDIRECT("U"&amp;(ROW()+12*(($AN2238-1)*3+$AO2238)-ROW())/12+5):INDIRECT("AF"&amp;(ROW()+12*(($AN2238-1)*3+$AO2238)-ROW())/12+5),AS2238)</f>
        <v>0</v>
      </c>
      <c r="AU2238" s="15">
        <f ca="1">IF(AND(AQ2238+AS2238&gt;0,AR2238+AT2238&gt;0),COUNTIF(AU$6:AU2237,"&gt;0")+1,0)</f>
        <v>0</v>
      </c>
    </row>
    <row r="2239" spans="40:47">
      <c r="AN2239" s="15">
        <v>63</v>
      </c>
      <c r="AO2239" s="15">
        <v>1</v>
      </c>
      <c r="AP2239" s="15">
        <v>2</v>
      </c>
      <c r="AQ2239" s="17">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15">
        <f ca="1">COUNTIF(INDIRECT("H"&amp;(ROW()+12*(($AN2239-1)*3+$AO2239)-ROW())/12+5):INDIRECT("S"&amp;(ROW()+12*(($AN2239-1)*3+$AO2239)-ROW())/12+5),AQ2239)</f>
        <v>0</v>
      </c>
      <c r="AS2239" s="17">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15">
        <f ca="1">COUNTIF(INDIRECT("U"&amp;(ROW()+12*(($AN2239-1)*3+$AO2239)-ROW())/12+5):INDIRECT("AF"&amp;(ROW()+12*(($AN2239-1)*3+$AO2239)-ROW())/12+5),AS2239)</f>
        <v>0</v>
      </c>
      <c r="AU2239" s="15">
        <f ca="1">IF(AND(AQ2239+AS2239&gt;0,AR2239+AT2239&gt;0),COUNTIF(AU$6:AU2238,"&gt;0")+1,0)</f>
        <v>0</v>
      </c>
    </row>
    <row r="2240" spans="40:47">
      <c r="AN2240" s="15">
        <v>63</v>
      </c>
      <c r="AO2240" s="15">
        <v>1</v>
      </c>
      <c r="AP2240" s="15">
        <v>3</v>
      </c>
      <c r="AQ2240" s="17">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15">
        <f ca="1">COUNTIF(INDIRECT("H"&amp;(ROW()+12*(($AN2240-1)*3+$AO2240)-ROW())/12+5):INDIRECT("S"&amp;(ROW()+12*(($AN2240-1)*3+$AO2240)-ROW())/12+5),AQ2240)</f>
        <v>0</v>
      </c>
      <c r="AS2240" s="17">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15">
        <f ca="1">COUNTIF(INDIRECT("U"&amp;(ROW()+12*(($AN2240-1)*3+$AO2240)-ROW())/12+5):INDIRECT("AF"&amp;(ROW()+12*(($AN2240-1)*3+$AO2240)-ROW())/12+5),AS2240)</f>
        <v>0</v>
      </c>
      <c r="AU2240" s="15">
        <f ca="1">IF(AND(AQ2240+AS2240&gt;0,AR2240+AT2240&gt;0),COUNTIF(AU$6:AU2239,"&gt;0")+1,0)</f>
        <v>0</v>
      </c>
    </row>
    <row r="2241" spans="40:47">
      <c r="AN2241" s="15">
        <v>63</v>
      </c>
      <c r="AO2241" s="15">
        <v>1</v>
      </c>
      <c r="AP2241" s="15">
        <v>4</v>
      </c>
      <c r="AQ2241" s="17">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15">
        <f ca="1">COUNTIF(INDIRECT("H"&amp;(ROW()+12*(($AN2241-1)*3+$AO2241)-ROW())/12+5):INDIRECT("S"&amp;(ROW()+12*(($AN2241-1)*3+$AO2241)-ROW())/12+5),AQ2241)</f>
        <v>0</v>
      </c>
      <c r="AS2241" s="17">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15">
        <f ca="1">COUNTIF(INDIRECT("U"&amp;(ROW()+12*(($AN2241-1)*3+$AO2241)-ROW())/12+5):INDIRECT("AF"&amp;(ROW()+12*(($AN2241-1)*3+$AO2241)-ROW())/12+5),AS2241)</f>
        <v>0</v>
      </c>
      <c r="AU2241" s="15">
        <f ca="1">IF(AND(AQ2241+AS2241&gt;0,AR2241+AT2241&gt;0),COUNTIF(AU$6:AU2240,"&gt;0")+1,0)</f>
        <v>0</v>
      </c>
    </row>
    <row r="2242" spans="40:47">
      <c r="AN2242" s="15">
        <v>63</v>
      </c>
      <c r="AO2242" s="15">
        <v>1</v>
      </c>
      <c r="AP2242" s="15">
        <v>5</v>
      </c>
      <c r="AQ2242" s="17">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15">
        <f ca="1">COUNTIF(INDIRECT("H"&amp;(ROW()+12*(($AN2242-1)*3+$AO2242)-ROW())/12+5):INDIRECT("S"&amp;(ROW()+12*(($AN2242-1)*3+$AO2242)-ROW())/12+5),AQ2242)</f>
        <v>0</v>
      </c>
      <c r="AS2242" s="17">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15">
        <f ca="1">COUNTIF(INDIRECT("U"&amp;(ROW()+12*(($AN2242-1)*3+$AO2242)-ROW())/12+5):INDIRECT("AF"&amp;(ROW()+12*(($AN2242-1)*3+$AO2242)-ROW())/12+5),AS2242)</f>
        <v>0</v>
      </c>
      <c r="AU2242" s="15">
        <f ca="1">IF(AND(AQ2242+AS2242&gt;0,AR2242+AT2242&gt;0),COUNTIF(AU$6:AU2241,"&gt;0")+1,0)</f>
        <v>0</v>
      </c>
    </row>
    <row r="2243" spans="40:47">
      <c r="AN2243" s="15">
        <v>63</v>
      </c>
      <c r="AO2243" s="15">
        <v>1</v>
      </c>
      <c r="AP2243" s="15">
        <v>6</v>
      </c>
      <c r="AQ2243" s="17">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15">
        <f ca="1">COUNTIF(INDIRECT("H"&amp;(ROW()+12*(($AN2243-1)*3+$AO2243)-ROW())/12+5):INDIRECT("S"&amp;(ROW()+12*(($AN2243-1)*3+$AO2243)-ROW())/12+5),AQ2243)</f>
        <v>0</v>
      </c>
      <c r="AS2243" s="17">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15">
        <f ca="1">COUNTIF(INDIRECT("U"&amp;(ROW()+12*(($AN2243-1)*3+$AO2243)-ROW())/12+5):INDIRECT("AF"&amp;(ROW()+12*(($AN2243-1)*3+$AO2243)-ROW())/12+5),AS2243)</f>
        <v>0</v>
      </c>
      <c r="AU2243" s="15">
        <f ca="1">IF(AND(AQ2243+AS2243&gt;0,AR2243+AT2243&gt;0),COUNTIF(AU$6:AU2242,"&gt;0")+1,0)</f>
        <v>0</v>
      </c>
    </row>
    <row r="2244" spans="40:47">
      <c r="AN2244" s="15">
        <v>63</v>
      </c>
      <c r="AO2244" s="15">
        <v>1</v>
      </c>
      <c r="AP2244" s="15">
        <v>7</v>
      </c>
      <c r="AQ2244" s="17">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15">
        <f ca="1">COUNTIF(INDIRECT("H"&amp;(ROW()+12*(($AN2244-1)*3+$AO2244)-ROW())/12+5):INDIRECT("S"&amp;(ROW()+12*(($AN2244-1)*3+$AO2244)-ROW())/12+5),AQ2244)</f>
        <v>0</v>
      </c>
      <c r="AS2244" s="17">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15">
        <f ca="1">COUNTIF(INDIRECT("U"&amp;(ROW()+12*(($AN2244-1)*3+$AO2244)-ROW())/12+5):INDIRECT("AF"&amp;(ROW()+12*(($AN2244-1)*3+$AO2244)-ROW())/12+5),AS2244)</f>
        <v>0</v>
      </c>
      <c r="AU2244" s="15">
        <f ca="1">IF(AND(AQ2244+AS2244&gt;0,AR2244+AT2244&gt;0),COUNTIF(AU$6:AU2243,"&gt;0")+1,0)</f>
        <v>0</v>
      </c>
    </row>
    <row r="2245" spans="40:47">
      <c r="AN2245" s="15">
        <v>63</v>
      </c>
      <c r="AO2245" s="15">
        <v>1</v>
      </c>
      <c r="AP2245" s="15">
        <v>8</v>
      </c>
      <c r="AQ2245" s="17">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15">
        <f ca="1">COUNTIF(INDIRECT("H"&amp;(ROW()+12*(($AN2245-1)*3+$AO2245)-ROW())/12+5):INDIRECT("S"&amp;(ROW()+12*(($AN2245-1)*3+$AO2245)-ROW())/12+5),AQ2245)</f>
        <v>0</v>
      </c>
      <c r="AS2245" s="17">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15">
        <f ca="1">COUNTIF(INDIRECT("U"&amp;(ROW()+12*(($AN2245-1)*3+$AO2245)-ROW())/12+5):INDIRECT("AF"&amp;(ROW()+12*(($AN2245-1)*3+$AO2245)-ROW())/12+5),AS2245)</f>
        <v>0</v>
      </c>
      <c r="AU2245" s="15">
        <f ca="1">IF(AND(AQ2245+AS2245&gt;0,AR2245+AT2245&gt;0),COUNTIF(AU$6:AU2244,"&gt;0")+1,0)</f>
        <v>0</v>
      </c>
    </row>
    <row r="2246" spans="40:47">
      <c r="AN2246" s="15">
        <v>63</v>
      </c>
      <c r="AO2246" s="15">
        <v>1</v>
      </c>
      <c r="AP2246" s="15">
        <v>9</v>
      </c>
      <c r="AQ2246" s="17">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15">
        <f ca="1">COUNTIF(INDIRECT("H"&amp;(ROW()+12*(($AN2246-1)*3+$AO2246)-ROW())/12+5):INDIRECT("S"&amp;(ROW()+12*(($AN2246-1)*3+$AO2246)-ROW())/12+5),AQ2246)</f>
        <v>0</v>
      </c>
      <c r="AS2246" s="17">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15">
        <f ca="1">COUNTIF(INDIRECT("U"&amp;(ROW()+12*(($AN2246-1)*3+$AO2246)-ROW())/12+5):INDIRECT("AF"&amp;(ROW()+12*(($AN2246-1)*3+$AO2246)-ROW())/12+5),AS2246)</f>
        <v>0</v>
      </c>
      <c r="AU2246" s="15">
        <f ca="1">IF(AND(AQ2246+AS2246&gt;0,AR2246+AT2246&gt;0),COUNTIF(AU$6:AU2245,"&gt;0")+1,0)</f>
        <v>0</v>
      </c>
    </row>
    <row r="2247" spans="40:47">
      <c r="AN2247" s="15">
        <v>63</v>
      </c>
      <c r="AO2247" s="15">
        <v>1</v>
      </c>
      <c r="AP2247" s="15">
        <v>10</v>
      </c>
      <c r="AQ2247" s="17">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15">
        <f ca="1">COUNTIF(INDIRECT("H"&amp;(ROW()+12*(($AN2247-1)*3+$AO2247)-ROW())/12+5):INDIRECT("S"&amp;(ROW()+12*(($AN2247-1)*3+$AO2247)-ROW())/12+5),AQ2247)</f>
        <v>0</v>
      </c>
      <c r="AS2247" s="17">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15">
        <f ca="1">COUNTIF(INDIRECT("U"&amp;(ROW()+12*(($AN2247-1)*3+$AO2247)-ROW())/12+5):INDIRECT("AF"&amp;(ROW()+12*(($AN2247-1)*3+$AO2247)-ROW())/12+5),AS2247)</f>
        <v>0</v>
      </c>
      <c r="AU2247" s="15">
        <f ca="1">IF(AND(AQ2247+AS2247&gt;0,AR2247+AT2247&gt;0),COUNTIF(AU$6:AU2246,"&gt;0")+1,0)</f>
        <v>0</v>
      </c>
    </row>
    <row r="2248" spans="40:47">
      <c r="AN2248" s="15">
        <v>63</v>
      </c>
      <c r="AO2248" s="15">
        <v>1</v>
      </c>
      <c r="AP2248" s="15">
        <v>11</v>
      </c>
      <c r="AQ2248" s="17">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15">
        <f ca="1">COUNTIF(INDIRECT("H"&amp;(ROW()+12*(($AN2248-1)*3+$AO2248)-ROW())/12+5):INDIRECT("S"&amp;(ROW()+12*(($AN2248-1)*3+$AO2248)-ROW())/12+5),AQ2248)</f>
        <v>0</v>
      </c>
      <c r="AS2248" s="17">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15">
        <f ca="1">COUNTIF(INDIRECT("U"&amp;(ROW()+12*(($AN2248-1)*3+$AO2248)-ROW())/12+5):INDIRECT("AF"&amp;(ROW()+12*(($AN2248-1)*3+$AO2248)-ROW())/12+5),AS2248)</f>
        <v>0</v>
      </c>
      <c r="AU2248" s="15">
        <f ca="1">IF(AND(AQ2248+AS2248&gt;0,AR2248+AT2248&gt;0),COUNTIF(AU$6:AU2247,"&gt;0")+1,0)</f>
        <v>0</v>
      </c>
    </row>
    <row r="2249" spans="40:47">
      <c r="AN2249" s="15">
        <v>63</v>
      </c>
      <c r="AO2249" s="15">
        <v>1</v>
      </c>
      <c r="AP2249" s="15">
        <v>12</v>
      </c>
      <c r="AQ2249" s="17">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15">
        <f ca="1">COUNTIF(INDIRECT("H"&amp;(ROW()+12*(($AN2249-1)*3+$AO2249)-ROW())/12+5):INDIRECT("S"&amp;(ROW()+12*(($AN2249-1)*3+$AO2249)-ROW())/12+5),AQ2249)</f>
        <v>0</v>
      </c>
      <c r="AS2249" s="17">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15">
        <f ca="1">COUNTIF(INDIRECT("U"&amp;(ROW()+12*(($AN2249-1)*3+$AO2249)-ROW())/12+5):INDIRECT("AF"&amp;(ROW()+12*(($AN2249-1)*3+$AO2249)-ROW())/12+5),AS2249)</f>
        <v>0</v>
      </c>
      <c r="AU2249" s="15">
        <f ca="1">IF(AND(AQ2249+AS2249&gt;0,AR2249+AT2249&gt;0),COUNTIF(AU$6:AU2248,"&gt;0")+1,0)</f>
        <v>0</v>
      </c>
    </row>
    <row r="2250" spans="40:47">
      <c r="AN2250" s="15">
        <v>63</v>
      </c>
      <c r="AO2250" s="15">
        <v>2</v>
      </c>
      <c r="AP2250" s="15">
        <v>1</v>
      </c>
      <c r="AQ2250" s="17">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15">
        <f ca="1">COUNTIF(INDIRECT("H"&amp;(ROW()+12*(($AN2250-1)*3+$AO2250)-ROW())/12+5):INDIRECT("S"&amp;(ROW()+12*(($AN2250-1)*3+$AO2250)-ROW())/12+5),AQ2250)</f>
        <v>0</v>
      </c>
      <c r="AS2250" s="17">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15">
        <f ca="1">COUNTIF(INDIRECT("U"&amp;(ROW()+12*(($AN2250-1)*3+$AO2250)-ROW())/12+5):INDIRECT("AF"&amp;(ROW()+12*(($AN2250-1)*3+$AO2250)-ROW())/12+5),AS2250)</f>
        <v>0</v>
      </c>
      <c r="AU2250" s="15">
        <f ca="1">IF(AND(AQ2250+AS2250&gt;0,AR2250+AT2250&gt;0),COUNTIF(AU$6:AU2249,"&gt;0")+1,0)</f>
        <v>0</v>
      </c>
    </row>
    <row r="2251" spans="40:47">
      <c r="AN2251" s="15">
        <v>63</v>
      </c>
      <c r="AO2251" s="15">
        <v>2</v>
      </c>
      <c r="AP2251" s="15">
        <v>2</v>
      </c>
      <c r="AQ2251" s="17">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15">
        <f ca="1">COUNTIF(INDIRECT("H"&amp;(ROW()+12*(($AN2251-1)*3+$AO2251)-ROW())/12+5):INDIRECT("S"&amp;(ROW()+12*(($AN2251-1)*3+$AO2251)-ROW())/12+5),AQ2251)</f>
        <v>0</v>
      </c>
      <c r="AS2251" s="17">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15">
        <f ca="1">COUNTIF(INDIRECT("U"&amp;(ROW()+12*(($AN2251-1)*3+$AO2251)-ROW())/12+5):INDIRECT("AF"&amp;(ROW()+12*(($AN2251-1)*3+$AO2251)-ROW())/12+5),AS2251)</f>
        <v>0</v>
      </c>
      <c r="AU2251" s="15">
        <f ca="1">IF(AND(AQ2251+AS2251&gt;0,AR2251+AT2251&gt;0),COUNTIF(AU$6:AU2250,"&gt;0")+1,0)</f>
        <v>0</v>
      </c>
    </row>
    <row r="2252" spans="40:47">
      <c r="AN2252" s="15">
        <v>63</v>
      </c>
      <c r="AO2252" s="15">
        <v>2</v>
      </c>
      <c r="AP2252" s="15">
        <v>3</v>
      </c>
      <c r="AQ2252" s="17">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15">
        <f ca="1">COUNTIF(INDIRECT("H"&amp;(ROW()+12*(($AN2252-1)*3+$AO2252)-ROW())/12+5):INDIRECT("S"&amp;(ROW()+12*(($AN2252-1)*3+$AO2252)-ROW())/12+5),AQ2252)</f>
        <v>0</v>
      </c>
      <c r="AS2252" s="17">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15">
        <f ca="1">COUNTIF(INDIRECT("U"&amp;(ROW()+12*(($AN2252-1)*3+$AO2252)-ROW())/12+5):INDIRECT("AF"&amp;(ROW()+12*(($AN2252-1)*3+$AO2252)-ROW())/12+5),AS2252)</f>
        <v>0</v>
      </c>
      <c r="AU2252" s="15">
        <f ca="1">IF(AND(AQ2252+AS2252&gt;0,AR2252+AT2252&gt;0),COUNTIF(AU$6:AU2251,"&gt;0")+1,0)</f>
        <v>0</v>
      </c>
    </row>
    <row r="2253" spans="40:47">
      <c r="AN2253" s="15">
        <v>63</v>
      </c>
      <c r="AO2253" s="15">
        <v>2</v>
      </c>
      <c r="AP2253" s="15">
        <v>4</v>
      </c>
      <c r="AQ2253" s="17">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15">
        <f ca="1">COUNTIF(INDIRECT("H"&amp;(ROW()+12*(($AN2253-1)*3+$AO2253)-ROW())/12+5):INDIRECT("S"&amp;(ROW()+12*(($AN2253-1)*3+$AO2253)-ROW())/12+5),AQ2253)</f>
        <v>0</v>
      </c>
      <c r="AS2253" s="17">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15">
        <f ca="1">COUNTIF(INDIRECT("U"&amp;(ROW()+12*(($AN2253-1)*3+$AO2253)-ROW())/12+5):INDIRECT("AF"&amp;(ROW()+12*(($AN2253-1)*3+$AO2253)-ROW())/12+5),AS2253)</f>
        <v>0</v>
      </c>
      <c r="AU2253" s="15">
        <f ca="1">IF(AND(AQ2253+AS2253&gt;0,AR2253+AT2253&gt;0),COUNTIF(AU$6:AU2252,"&gt;0")+1,0)</f>
        <v>0</v>
      </c>
    </row>
    <row r="2254" spans="40:47">
      <c r="AN2254" s="15">
        <v>63</v>
      </c>
      <c r="AO2254" s="15">
        <v>2</v>
      </c>
      <c r="AP2254" s="15">
        <v>5</v>
      </c>
      <c r="AQ2254" s="17">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15">
        <f ca="1">COUNTIF(INDIRECT("H"&amp;(ROW()+12*(($AN2254-1)*3+$AO2254)-ROW())/12+5):INDIRECT("S"&amp;(ROW()+12*(($AN2254-1)*3+$AO2254)-ROW())/12+5),AQ2254)</f>
        <v>0</v>
      </c>
      <c r="AS2254" s="17">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15">
        <f ca="1">COUNTIF(INDIRECT("U"&amp;(ROW()+12*(($AN2254-1)*3+$AO2254)-ROW())/12+5):INDIRECT("AF"&amp;(ROW()+12*(($AN2254-1)*3+$AO2254)-ROW())/12+5),AS2254)</f>
        <v>0</v>
      </c>
      <c r="AU2254" s="15">
        <f ca="1">IF(AND(AQ2254+AS2254&gt;0,AR2254+AT2254&gt;0),COUNTIF(AU$6:AU2253,"&gt;0")+1,0)</f>
        <v>0</v>
      </c>
    </row>
    <row r="2255" spans="40:47">
      <c r="AN2255" s="15">
        <v>63</v>
      </c>
      <c r="AO2255" s="15">
        <v>2</v>
      </c>
      <c r="AP2255" s="15">
        <v>6</v>
      </c>
      <c r="AQ2255" s="17">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15">
        <f ca="1">COUNTIF(INDIRECT("H"&amp;(ROW()+12*(($AN2255-1)*3+$AO2255)-ROW())/12+5):INDIRECT("S"&amp;(ROW()+12*(($AN2255-1)*3+$AO2255)-ROW())/12+5),AQ2255)</f>
        <v>0</v>
      </c>
      <c r="AS2255" s="17">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15">
        <f ca="1">COUNTIF(INDIRECT("U"&amp;(ROW()+12*(($AN2255-1)*3+$AO2255)-ROW())/12+5):INDIRECT("AF"&amp;(ROW()+12*(($AN2255-1)*3+$AO2255)-ROW())/12+5),AS2255)</f>
        <v>0</v>
      </c>
      <c r="AU2255" s="15">
        <f ca="1">IF(AND(AQ2255+AS2255&gt;0,AR2255+AT2255&gt;0),COUNTIF(AU$6:AU2254,"&gt;0")+1,0)</f>
        <v>0</v>
      </c>
    </row>
    <row r="2256" spans="40:47">
      <c r="AN2256" s="15">
        <v>63</v>
      </c>
      <c r="AO2256" s="15">
        <v>2</v>
      </c>
      <c r="AP2256" s="15">
        <v>7</v>
      </c>
      <c r="AQ2256" s="17">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15">
        <f ca="1">COUNTIF(INDIRECT("H"&amp;(ROW()+12*(($AN2256-1)*3+$AO2256)-ROW())/12+5):INDIRECT("S"&amp;(ROW()+12*(($AN2256-1)*3+$AO2256)-ROW())/12+5),AQ2256)</f>
        <v>0</v>
      </c>
      <c r="AS2256" s="17">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15">
        <f ca="1">COUNTIF(INDIRECT("U"&amp;(ROW()+12*(($AN2256-1)*3+$AO2256)-ROW())/12+5):INDIRECT("AF"&amp;(ROW()+12*(($AN2256-1)*3+$AO2256)-ROW())/12+5),AS2256)</f>
        <v>0</v>
      </c>
      <c r="AU2256" s="15">
        <f ca="1">IF(AND(AQ2256+AS2256&gt;0,AR2256+AT2256&gt;0),COUNTIF(AU$6:AU2255,"&gt;0")+1,0)</f>
        <v>0</v>
      </c>
    </row>
    <row r="2257" spans="40:47">
      <c r="AN2257" s="15">
        <v>63</v>
      </c>
      <c r="AO2257" s="15">
        <v>2</v>
      </c>
      <c r="AP2257" s="15">
        <v>8</v>
      </c>
      <c r="AQ2257" s="17">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15">
        <f ca="1">COUNTIF(INDIRECT("H"&amp;(ROW()+12*(($AN2257-1)*3+$AO2257)-ROW())/12+5):INDIRECT("S"&amp;(ROW()+12*(($AN2257-1)*3+$AO2257)-ROW())/12+5),AQ2257)</f>
        <v>0</v>
      </c>
      <c r="AS2257" s="17">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15">
        <f ca="1">COUNTIF(INDIRECT("U"&amp;(ROW()+12*(($AN2257-1)*3+$AO2257)-ROW())/12+5):INDIRECT("AF"&amp;(ROW()+12*(($AN2257-1)*3+$AO2257)-ROW())/12+5),AS2257)</f>
        <v>0</v>
      </c>
      <c r="AU2257" s="15">
        <f ca="1">IF(AND(AQ2257+AS2257&gt;0,AR2257+AT2257&gt;0),COUNTIF(AU$6:AU2256,"&gt;0")+1,0)</f>
        <v>0</v>
      </c>
    </row>
    <row r="2258" spans="40:47">
      <c r="AN2258" s="15">
        <v>63</v>
      </c>
      <c r="AO2258" s="15">
        <v>2</v>
      </c>
      <c r="AP2258" s="15">
        <v>9</v>
      </c>
      <c r="AQ2258" s="17">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15">
        <f ca="1">COUNTIF(INDIRECT("H"&amp;(ROW()+12*(($AN2258-1)*3+$AO2258)-ROW())/12+5):INDIRECT("S"&amp;(ROW()+12*(($AN2258-1)*3+$AO2258)-ROW())/12+5),AQ2258)</f>
        <v>0</v>
      </c>
      <c r="AS2258" s="17">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15">
        <f ca="1">COUNTIF(INDIRECT("U"&amp;(ROW()+12*(($AN2258-1)*3+$AO2258)-ROW())/12+5):INDIRECT("AF"&amp;(ROW()+12*(($AN2258-1)*3+$AO2258)-ROW())/12+5),AS2258)</f>
        <v>0</v>
      </c>
      <c r="AU2258" s="15">
        <f ca="1">IF(AND(AQ2258+AS2258&gt;0,AR2258+AT2258&gt;0),COUNTIF(AU$6:AU2257,"&gt;0")+1,0)</f>
        <v>0</v>
      </c>
    </row>
    <row r="2259" spans="40:47">
      <c r="AN2259" s="15">
        <v>63</v>
      </c>
      <c r="AO2259" s="15">
        <v>2</v>
      </c>
      <c r="AP2259" s="15">
        <v>10</v>
      </c>
      <c r="AQ2259" s="17">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15">
        <f ca="1">COUNTIF(INDIRECT("H"&amp;(ROW()+12*(($AN2259-1)*3+$AO2259)-ROW())/12+5):INDIRECT("S"&amp;(ROW()+12*(($AN2259-1)*3+$AO2259)-ROW())/12+5),AQ2259)</f>
        <v>0</v>
      </c>
      <c r="AS2259" s="17">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15">
        <f ca="1">COUNTIF(INDIRECT("U"&amp;(ROW()+12*(($AN2259-1)*3+$AO2259)-ROW())/12+5):INDIRECT("AF"&amp;(ROW()+12*(($AN2259-1)*3+$AO2259)-ROW())/12+5),AS2259)</f>
        <v>0</v>
      </c>
      <c r="AU2259" s="15">
        <f ca="1">IF(AND(AQ2259+AS2259&gt;0,AR2259+AT2259&gt;0),COUNTIF(AU$6:AU2258,"&gt;0")+1,0)</f>
        <v>0</v>
      </c>
    </row>
    <row r="2260" spans="40:47">
      <c r="AN2260" s="15">
        <v>63</v>
      </c>
      <c r="AO2260" s="15">
        <v>2</v>
      </c>
      <c r="AP2260" s="15">
        <v>11</v>
      </c>
      <c r="AQ2260" s="17">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15">
        <f ca="1">COUNTIF(INDIRECT("H"&amp;(ROW()+12*(($AN2260-1)*3+$AO2260)-ROW())/12+5):INDIRECT("S"&amp;(ROW()+12*(($AN2260-1)*3+$AO2260)-ROW())/12+5),AQ2260)</f>
        <v>0</v>
      </c>
      <c r="AS2260" s="17">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15">
        <f ca="1">COUNTIF(INDIRECT("U"&amp;(ROW()+12*(($AN2260-1)*3+$AO2260)-ROW())/12+5):INDIRECT("AF"&amp;(ROW()+12*(($AN2260-1)*3+$AO2260)-ROW())/12+5),AS2260)</f>
        <v>0</v>
      </c>
      <c r="AU2260" s="15">
        <f ca="1">IF(AND(AQ2260+AS2260&gt;0,AR2260+AT2260&gt;0),COUNTIF(AU$6:AU2259,"&gt;0")+1,0)</f>
        <v>0</v>
      </c>
    </row>
    <row r="2261" spans="40:47">
      <c r="AN2261" s="15">
        <v>63</v>
      </c>
      <c r="AO2261" s="15">
        <v>2</v>
      </c>
      <c r="AP2261" s="15">
        <v>12</v>
      </c>
      <c r="AQ2261" s="17">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15">
        <f ca="1">COUNTIF(INDIRECT("H"&amp;(ROW()+12*(($AN2261-1)*3+$AO2261)-ROW())/12+5):INDIRECT("S"&amp;(ROW()+12*(($AN2261-1)*3+$AO2261)-ROW())/12+5),AQ2261)</f>
        <v>0</v>
      </c>
      <c r="AS2261" s="17">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15">
        <f ca="1">COUNTIF(INDIRECT("U"&amp;(ROW()+12*(($AN2261-1)*3+$AO2261)-ROW())/12+5):INDIRECT("AF"&amp;(ROW()+12*(($AN2261-1)*3+$AO2261)-ROW())/12+5),AS2261)</f>
        <v>0</v>
      </c>
      <c r="AU2261" s="15">
        <f ca="1">IF(AND(AQ2261+AS2261&gt;0,AR2261+AT2261&gt;0),COUNTIF(AU$6:AU2260,"&gt;0")+1,0)</f>
        <v>0</v>
      </c>
    </row>
    <row r="2262" spans="40:47">
      <c r="AN2262" s="15">
        <v>63</v>
      </c>
      <c r="AO2262" s="15">
        <v>3</v>
      </c>
      <c r="AP2262" s="15">
        <v>1</v>
      </c>
      <c r="AQ2262" s="17">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15">
        <f ca="1">COUNTIF(INDIRECT("H"&amp;(ROW()+12*(($AN2262-1)*3+$AO2262)-ROW())/12+5):INDIRECT("S"&amp;(ROW()+12*(($AN2262-1)*3+$AO2262)-ROW())/12+5),AQ2262)</f>
        <v>0</v>
      </c>
      <c r="AS2262" s="17">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15">
        <f ca="1">COUNTIF(INDIRECT("U"&amp;(ROW()+12*(($AN2262-1)*3+$AO2262)-ROW())/12+5):INDIRECT("AF"&amp;(ROW()+12*(($AN2262-1)*3+$AO2262)-ROW())/12+5),AS2262)</f>
        <v>0</v>
      </c>
      <c r="AU2262" s="15">
        <f ca="1">IF(AND(AQ2262+AS2262&gt;0,AR2262+AT2262&gt;0),COUNTIF(AU$6:AU2261,"&gt;0")+1,0)</f>
        <v>0</v>
      </c>
    </row>
    <row r="2263" spans="40:47">
      <c r="AN2263" s="15">
        <v>63</v>
      </c>
      <c r="AO2263" s="15">
        <v>3</v>
      </c>
      <c r="AP2263" s="15">
        <v>2</v>
      </c>
      <c r="AQ2263" s="17">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15">
        <f ca="1">COUNTIF(INDIRECT("H"&amp;(ROW()+12*(($AN2263-1)*3+$AO2263)-ROW())/12+5):INDIRECT("S"&amp;(ROW()+12*(($AN2263-1)*3+$AO2263)-ROW())/12+5),AQ2263)</f>
        <v>0</v>
      </c>
      <c r="AS2263" s="17">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15">
        <f ca="1">COUNTIF(INDIRECT("U"&amp;(ROW()+12*(($AN2263-1)*3+$AO2263)-ROW())/12+5):INDIRECT("AF"&amp;(ROW()+12*(($AN2263-1)*3+$AO2263)-ROW())/12+5),AS2263)</f>
        <v>0</v>
      </c>
      <c r="AU2263" s="15">
        <f ca="1">IF(AND(AQ2263+AS2263&gt;0,AR2263+AT2263&gt;0),COUNTIF(AU$6:AU2262,"&gt;0")+1,0)</f>
        <v>0</v>
      </c>
    </row>
    <row r="2264" spans="40:47">
      <c r="AN2264" s="15">
        <v>63</v>
      </c>
      <c r="AO2264" s="15">
        <v>3</v>
      </c>
      <c r="AP2264" s="15">
        <v>3</v>
      </c>
      <c r="AQ2264" s="17">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15">
        <f ca="1">COUNTIF(INDIRECT("H"&amp;(ROW()+12*(($AN2264-1)*3+$AO2264)-ROW())/12+5):INDIRECT("S"&amp;(ROW()+12*(($AN2264-1)*3+$AO2264)-ROW())/12+5),AQ2264)</f>
        <v>0</v>
      </c>
      <c r="AS2264" s="17">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15">
        <f ca="1">COUNTIF(INDIRECT("U"&amp;(ROW()+12*(($AN2264-1)*3+$AO2264)-ROW())/12+5):INDIRECT("AF"&amp;(ROW()+12*(($AN2264-1)*3+$AO2264)-ROW())/12+5),AS2264)</f>
        <v>0</v>
      </c>
      <c r="AU2264" s="15">
        <f ca="1">IF(AND(AQ2264+AS2264&gt;0,AR2264+AT2264&gt;0),COUNTIF(AU$6:AU2263,"&gt;0")+1,0)</f>
        <v>0</v>
      </c>
    </row>
    <row r="2265" spans="40:47">
      <c r="AN2265" s="15">
        <v>63</v>
      </c>
      <c r="AO2265" s="15">
        <v>3</v>
      </c>
      <c r="AP2265" s="15">
        <v>4</v>
      </c>
      <c r="AQ2265" s="17">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15">
        <f ca="1">COUNTIF(INDIRECT("H"&amp;(ROW()+12*(($AN2265-1)*3+$AO2265)-ROW())/12+5):INDIRECT("S"&amp;(ROW()+12*(($AN2265-1)*3+$AO2265)-ROW())/12+5),AQ2265)</f>
        <v>0</v>
      </c>
      <c r="AS2265" s="17">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15">
        <f ca="1">COUNTIF(INDIRECT("U"&amp;(ROW()+12*(($AN2265-1)*3+$AO2265)-ROW())/12+5):INDIRECT("AF"&amp;(ROW()+12*(($AN2265-1)*3+$AO2265)-ROW())/12+5),AS2265)</f>
        <v>0</v>
      </c>
      <c r="AU2265" s="15">
        <f ca="1">IF(AND(AQ2265+AS2265&gt;0,AR2265+AT2265&gt;0),COUNTIF(AU$6:AU2264,"&gt;0")+1,0)</f>
        <v>0</v>
      </c>
    </row>
    <row r="2266" spans="40:47">
      <c r="AN2266" s="15">
        <v>63</v>
      </c>
      <c r="AO2266" s="15">
        <v>3</v>
      </c>
      <c r="AP2266" s="15">
        <v>5</v>
      </c>
      <c r="AQ2266" s="17">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15">
        <f ca="1">COUNTIF(INDIRECT("H"&amp;(ROW()+12*(($AN2266-1)*3+$AO2266)-ROW())/12+5):INDIRECT("S"&amp;(ROW()+12*(($AN2266-1)*3+$AO2266)-ROW())/12+5),AQ2266)</f>
        <v>0</v>
      </c>
      <c r="AS2266" s="17">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15">
        <f ca="1">COUNTIF(INDIRECT("U"&amp;(ROW()+12*(($AN2266-1)*3+$AO2266)-ROW())/12+5):INDIRECT("AF"&amp;(ROW()+12*(($AN2266-1)*3+$AO2266)-ROW())/12+5),AS2266)</f>
        <v>0</v>
      </c>
      <c r="AU2266" s="15">
        <f ca="1">IF(AND(AQ2266+AS2266&gt;0,AR2266+AT2266&gt;0),COUNTIF(AU$6:AU2265,"&gt;0")+1,0)</f>
        <v>0</v>
      </c>
    </row>
    <row r="2267" spans="40:47">
      <c r="AN2267" s="15">
        <v>63</v>
      </c>
      <c r="AO2267" s="15">
        <v>3</v>
      </c>
      <c r="AP2267" s="15">
        <v>6</v>
      </c>
      <c r="AQ2267" s="17">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15">
        <f ca="1">COUNTIF(INDIRECT("H"&amp;(ROW()+12*(($AN2267-1)*3+$AO2267)-ROW())/12+5):INDIRECT("S"&amp;(ROW()+12*(($AN2267-1)*3+$AO2267)-ROW())/12+5),AQ2267)</f>
        <v>0</v>
      </c>
      <c r="AS2267" s="17">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15">
        <f ca="1">COUNTIF(INDIRECT("U"&amp;(ROW()+12*(($AN2267-1)*3+$AO2267)-ROW())/12+5):INDIRECT("AF"&amp;(ROW()+12*(($AN2267-1)*3+$AO2267)-ROW())/12+5),AS2267)</f>
        <v>0</v>
      </c>
      <c r="AU2267" s="15">
        <f ca="1">IF(AND(AQ2267+AS2267&gt;0,AR2267+AT2267&gt;0),COUNTIF(AU$6:AU2266,"&gt;0")+1,0)</f>
        <v>0</v>
      </c>
    </row>
    <row r="2268" spans="40:47">
      <c r="AN2268" s="15">
        <v>63</v>
      </c>
      <c r="AO2268" s="15">
        <v>3</v>
      </c>
      <c r="AP2268" s="15">
        <v>7</v>
      </c>
      <c r="AQ2268" s="17">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15">
        <f ca="1">COUNTIF(INDIRECT("H"&amp;(ROW()+12*(($AN2268-1)*3+$AO2268)-ROW())/12+5):INDIRECT("S"&amp;(ROW()+12*(($AN2268-1)*3+$AO2268)-ROW())/12+5),AQ2268)</f>
        <v>0</v>
      </c>
      <c r="AS2268" s="17">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15">
        <f ca="1">COUNTIF(INDIRECT("U"&amp;(ROW()+12*(($AN2268-1)*3+$AO2268)-ROW())/12+5):INDIRECT("AF"&amp;(ROW()+12*(($AN2268-1)*3+$AO2268)-ROW())/12+5),AS2268)</f>
        <v>0</v>
      </c>
      <c r="AU2268" s="15">
        <f ca="1">IF(AND(AQ2268+AS2268&gt;0,AR2268+AT2268&gt;0),COUNTIF(AU$6:AU2267,"&gt;0")+1,0)</f>
        <v>0</v>
      </c>
    </row>
    <row r="2269" spans="40:47">
      <c r="AN2269" s="15">
        <v>63</v>
      </c>
      <c r="AO2269" s="15">
        <v>3</v>
      </c>
      <c r="AP2269" s="15">
        <v>8</v>
      </c>
      <c r="AQ2269" s="17">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15">
        <f ca="1">COUNTIF(INDIRECT("H"&amp;(ROW()+12*(($AN2269-1)*3+$AO2269)-ROW())/12+5):INDIRECT("S"&amp;(ROW()+12*(($AN2269-1)*3+$AO2269)-ROW())/12+5),AQ2269)</f>
        <v>0</v>
      </c>
      <c r="AS2269" s="17">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15">
        <f ca="1">COUNTIF(INDIRECT("U"&amp;(ROW()+12*(($AN2269-1)*3+$AO2269)-ROW())/12+5):INDIRECT("AF"&amp;(ROW()+12*(($AN2269-1)*3+$AO2269)-ROW())/12+5),AS2269)</f>
        <v>0</v>
      </c>
      <c r="AU2269" s="15">
        <f ca="1">IF(AND(AQ2269+AS2269&gt;0,AR2269+AT2269&gt;0),COUNTIF(AU$6:AU2268,"&gt;0")+1,0)</f>
        <v>0</v>
      </c>
    </row>
    <row r="2270" spans="40:47">
      <c r="AN2270" s="15">
        <v>63</v>
      </c>
      <c r="AO2270" s="15">
        <v>3</v>
      </c>
      <c r="AP2270" s="15">
        <v>9</v>
      </c>
      <c r="AQ2270" s="17">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15">
        <f ca="1">COUNTIF(INDIRECT("H"&amp;(ROW()+12*(($AN2270-1)*3+$AO2270)-ROW())/12+5):INDIRECT("S"&amp;(ROW()+12*(($AN2270-1)*3+$AO2270)-ROW())/12+5),AQ2270)</f>
        <v>0</v>
      </c>
      <c r="AS2270" s="17">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15">
        <f ca="1">COUNTIF(INDIRECT("U"&amp;(ROW()+12*(($AN2270-1)*3+$AO2270)-ROW())/12+5):INDIRECT("AF"&amp;(ROW()+12*(($AN2270-1)*3+$AO2270)-ROW())/12+5),AS2270)</f>
        <v>0</v>
      </c>
      <c r="AU2270" s="15">
        <f ca="1">IF(AND(AQ2270+AS2270&gt;0,AR2270+AT2270&gt;0),COUNTIF(AU$6:AU2269,"&gt;0")+1,0)</f>
        <v>0</v>
      </c>
    </row>
    <row r="2271" spans="40:47">
      <c r="AN2271" s="15">
        <v>63</v>
      </c>
      <c r="AO2271" s="15">
        <v>3</v>
      </c>
      <c r="AP2271" s="15">
        <v>10</v>
      </c>
      <c r="AQ2271" s="17">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15">
        <f ca="1">COUNTIF(INDIRECT("H"&amp;(ROW()+12*(($AN2271-1)*3+$AO2271)-ROW())/12+5):INDIRECT("S"&amp;(ROW()+12*(($AN2271-1)*3+$AO2271)-ROW())/12+5),AQ2271)</f>
        <v>0</v>
      </c>
      <c r="AS2271" s="17">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15">
        <f ca="1">COUNTIF(INDIRECT("U"&amp;(ROW()+12*(($AN2271-1)*3+$AO2271)-ROW())/12+5):INDIRECT("AF"&amp;(ROW()+12*(($AN2271-1)*3+$AO2271)-ROW())/12+5),AS2271)</f>
        <v>0</v>
      </c>
      <c r="AU2271" s="15">
        <f ca="1">IF(AND(AQ2271+AS2271&gt;0,AR2271+AT2271&gt;0),COUNTIF(AU$6:AU2270,"&gt;0")+1,0)</f>
        <v>0</v>
      </c>
    </row>
    <row r="2272" spans="40:47">
      <c r="AN2272" s="15">
        <v>63</v>
      </c>
      <c r="AO2272" s="15">
        <v>3</v>
      </c>
      <c r="AP2272" s="15">
        <v>11</v>
      </c>
      <c r="AQ2272" s="17">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15">
        <f ca="1">COUNTIF(INDIRECT("H"&amp;(ROW()+12*(($AN2272-1)*3+$AO2272)-ROW())/12+5):INDIRECT("S"&amp;(ROW()+12*(($AN2272-1)*3+$AO2272)-ROW())/12+5),AQ2272)</f>
        <v>0</v>
      </c>
      <c r="AS2272" s="17">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15">
        <f ca="1">COUNTIF(INDIRECT("U"&amp;(ROW()+12*(($AN2272-1)*3+$AO2272)-ROW())/12+5):INDIRECT("AF"&amp;(ROW()+12*(($AN2272-1)*3+$AO2272)-ROW())/12+5),AS2272)</f>
        <v>0</v>
      </c>
      <c r="AU2272" s="15">
        <f ca="1">IF(AND(AQ2272+AS2272&gt;0,AR2272+AT2272&gt;0),COUNTIF(AU$6:AU2271,"&gt;0")+1,0)</f>
        <v>0</v>
      </c>
    </row>
    <row r="2273" spans="40:47">
      <c r="AN2273" s="306">
        <v>63</v>
      </c>
      <c r="AO2273" s="306">
        <v>3</v>
      </c>
      <c r="AP2273" s="306">
        <v>12</v>
      </c>
      <c r="AQ2273" s="313">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306">
        <f ca="1">COUNTIF(INDIRECT("H"&amp;(ROW()+12*(($AN2273-1)*3+$AO2273)-ROW())/12+5):INDIRECT("S"&amp;(ROW()+12*(($AN2273-1)*3+$AO2273)-ROW())/12+5),AQ2273)</f>
        <v>0</v>
      </c>
      <c r="AS2273" s="313">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306">
        <f ca="1">COUNTIF(INDIRECT("U"&amp;(ROW()+12*(($AN2273-1)*3+$AO2273)-ROW())/12+5):INDIRECT("AF"&amp;(ROW()+12*(($AN2273-1)*3+$AO2273)-ROW())/12+5),AS2273)</f>
        <v>0</v>
      </c>
      <c r="AU2273" s="15">
        <f ca="1">IF(AND(AQ2273+AS2273&gt;0,AR2273+AT2273&gt;0),COUNTIF(AU$6:AU2272,"&gt;0")+1,0)</f>
        <v>0</v>
      </c>
    </row>
    <row r="2274" spans="40:47">
      <c r="AN2274" s="15">
        <v>64</v>
      </c>
      <c r="AO2274" s="15">
        <v>1</v>
      </c>
      <c r="AP2274" s="15">
        <v>1</v>
      </c>
      <c r="AQ2274" s="17">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15">
        <f ca="1">COUNTIF(INDIRECT("H"&amp;(ROW()+12*(($AN2274-1)*3+$AO2274)-ROW())/12+5):INDIRECT("S"&amp;(ROW()+12*(($AN2274-1)*3+$AO2274)-ROW())/12+5),AQ2274)</f>
        <v>0</v>
      </c>
      <c r="AS2274" s="17">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15">
        <f ca="1">COUNTIF(INDIRECT("U"&amp;(ROW()+12*(($AN2274-1)*3+$AO2274)-ROW())/12+5):INDIRECT("AF"&amp;(ROW()+12*(($AN2274-1)*3+$AO2274)-ROW())/12+5),AS2274)</f>
        <v>0</v>
      </c>
      <c r="AU2274" s="15">
        <f ca="1">IF(AND(AQ2274+AS2274&gt;0,AR2274+AT2274&gt;0),COUNTIF(AU$6:AU2273,"&gt;0")+1,0)</f>
        <v>0</v>
      </c>
    </row>
    <row r="2275" spans="40:47">
      <c r="AN2275" s="15">
        <v>64</v>
      </c>
      <c r="AO2275" s="15">
        <v>1</v>
      </c>
      <c r="AP2275" s="15">
        <v>2</v>
      </c>
      <c r="AQ2275" s="17">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15">
        <f ca="1">COUNTIF(INDIRECT("H"&amp;(ROW()+12*(($AN2275-1)*3+$AO2275)-ROW())/12+5):INDIRECT("S"&amp;(ROW()+12*(($AN2275-1)*3+$AO2275)-ROW())/12+5),AQ2275)</f>
        <v>0</v>
      </c>
      <c r="AS2275" s="17">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15">
        <f ca="1">COUNTIF(INDIRECT("U"&amp;(ROW()+12*(($AN2275-1)*3+$AO2275)-ROW())/12+5):INDIRECT("AF"&amp;(ROW()+12*(($AN2275-1)*3+$AO2275)-ROW())/12+5),AS2275)</f>
        <v>0</v>
      </c>
      <c r="AU2275" s="15">
        <f ca="1">IF(AND(AQ2275+AS2275&gt;0,AR2275+AT2275&gt;0),COUNTIF(AU$6:AU2274,"&gt;0")+1,0)</f>
        <v>0</v>
      </c>
    </row>
    <row r="2276" spans="40:47">
      <c r="AN2276" s="15">
        <v>64</v>
      </c>
      <c r="AO2276" s="15">
        <v>1</v>
      </c>
      <c r="AP2276" s="15">
        <v>3</v>
      </c>
      <c r="AQ2276" s="17">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15">
        <f ca="1">COUNTIF(INDIRECT("H"&amp;(ROW()+12*(($AN2276-1)*3+$AO2276)-ROW())/12+5):INDIRECT("S"&amp;(ROW()+12*(($AN2276-1)*3+$AO2276)-ROW())/12+5),AQ2276)</f>
        <v>0</v>
      </c>
      <c r="AS2276" s="17">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15">
        <f ca="1">COUNTIF(INDIRECT("U"&amp;(ROW()+12*(($AN2276-1)*3+$AO2276)-ROW())/12+5):INDIRECT("AF"&amp;(ROW()+12*(($AN2276-1)*3+$AO2276)-ROW())/12+5),AS2276)</f>
        <v>0</v>
      </c>
      <c r="AU2276" s="15">
        <f ca="1">IF(AND(AQ2276+AS2276&gt;0,AR2276+AT2276&gt;0),COUNTIF(AU$6:AU2275,"&gt;0")+1,0)</f>
        <v>0</v>
      </c>
    </row>
    <row r="2277" spans="40:47">
      <c r="AN2277" s="15">
        <v>64</v>
      </c>
      <c r="AO2277" s="15">
        <v>1</v>
      </c>
      <c r="AP2277" s="15">
        <v>4</v>
      </c>
      <c r="AQ2277" s="17">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15">
        <f ca="1">COUNTIF(INDIRECT("H"&amp;(ROW()+12*(($AN2277-1)*3+$AO2277)-ROW())/12+5):INDIRECT("S"&amp;(ROW()+12*(($AN2277-1)*3+$AO2277)-ROW())/12+5),AQ2277)</f>
        <v>0</v>
      </c>
      <c r="AS2277" s="17">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15">
        <f ca="1">COUNTIF(INDIRECT("U"&amp;(ROW()+12*(($AN2277-1)*3+$AO2277)-ROW())/12+5):INDIRECT("AF"&amp;(ROW()+12*(($AN2277-1)*3+$AO2277)-ROW())/12+5),AS2277)</f>
        <v>0</v>
      </c>
      <c r="AU2277" s="15">
        <f ca="1">IF(AND(AQ2277+AS2277&gt;0,AR2277+AT2277&gt;0),COUNTIF(AU$6:AU2276,"&gt;0")+1,0)</f>
        <v>0</v>
      </c>
    </row>
    <row r="2278" spans="40:47">
      <c r="AN2278" s="15">
        <v>64</v>
      </c>
      <c r="AO2278" s="15">
        <v>1</v>
      </c>
      <c r="AP2278" s="15">
        <v>5</v>
      </c>
      <c r="AQ2278" s="17">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15">
        <f ca="1">COUNTIF(INDIRECT("H"&amp;(ROW()+12*(($AN2278-1)*3+$AO2278)-ROW())/12+5):INDIRECT("S"&amp;(ROW()+12*(($AN2278-1)*3+$AO2278)-ROW())/12+5),AQ2278)</f>
        <v>0</v>
      </c>
      <c r="AS2278" s="17">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15">
        <f ca="1">COUNTIF(INDIRECT("U"&amp;(ROW()+12*(($AN2278-1)*3+$AO2278)-ROW())/12+5):INDIRECT("AF"&amp;(ROW()+12*(($AN2278-1)*3+$AO2278)-ROW())/12+5),AS2278)</f>
        <v>0</v>
      </c>
      <c r="AU2278" s="15">
        <f ca="1">IF(AND(AQ2278+AS2278&gt;0,AR2278+AT2278&gt;0),COUNTIF(AU$6:AU2277,"&gt;0")+1,0)</f>
        <v>0</v>
      </c>
    </row>
    <row r="2279" spans="40:47">
      <c r="AN2279" s="15">
        <v>64</v>
      </c>
      <c r="AO2279" s="15">
        <v>1</v>
      </c>
      <c r="AP2279" s="15">
        <v>6</v>
      </c>
      <c r="AQ2279" s="17">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15">
        <f ca="1">COUNTIF(INDIRECT("H"&amp;(ROW()+12*(($AN2279-1)*3+$AO2279)-ROW())/12+5):INDIRECT("S"&amp;(ROW()+12*(($AN2279-1)*3+$AO2279)-ROW())/12+5),AQ2279)</f>
        <v>0</v>
      </c>
      <c r="AS2279" s="17">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15">
        <f ca="1">COUNTIF(INDIRECT("U"&amp;(ROW()+12*(($AN2279-1)*3+$AO2279)-ROW())/12+5):INDIRECT("AF"&amp;(ROW()+12*(($AN2279-1)*3+$AO2279)-ROW())/12+5),AS2279)</f>
        <v>0</v>
      </c>
      <c r="AU2279" s="15">
        <f ca="1">IF(AND(AQ2279+AS2279&gt;0,AR2279+AT2279&gt;0),COUNTIF(AU$6:AU2278,"&gt;0")+1,0)</f>
        <v>0</v>
      </c>
    </row>
    <row r="2280" spans="40:47">
      <c r="AN2280" s="15">
        <v>64</v>
      </c>
      <c r="AO2280" s="15">
        <v>1</v>
      </c>
      <c r="AP2280" s="15">
        <v>7</v>
      </c>
      <c r="AQ2280" s="17">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15">
        <f ca="1">COUNTIF(INDIRECT("H"&amp;(ROW()+12*(($AN2280-1)*3+$AO2280)-ROW())/12+5):INDIRECT("S"&amp;(ROW()+12*(($AN2280-1)*3+$AO2280)-ROW())/12+5),AQ2280)</f>
        <v>0</v>
      </c>
      <c r="AS2280" s="17">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15">
        <f ca="1">COUNTIF(INDIRECT("U"&amp;(ROW()+12*(($AN2280-1)*3+$AO2280)-ROW())/12+5):INDIRECT("AF"&amp;(ROW()+12*(($AN2280-1)*3+$AO2280)-ROW())/12+5),AS2280)</f>
        <v>0</v>
      </c>
      <c r="AU2280" s="15">
        <f ca="1">IF(AND(AQ2280+AS2280&gt;0,AR2280+AT2280&gt;0),COUNTIF(AU$6:AU2279,"&gt;0")+1,0)</f>
        <v>0</v>
      </c>
    </row>
    <row r="2281" spans="40:47">
      <c r="AN2281" s="15">
        <v>64</v>
      </c>
      <c r="AO2281" s="15">
        <v>1</v>
      </c>
      <c r="AP2281" s="15">
        <v>8</v>
      </c>
      <c r="AQ2281" s="17">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15">
        <f ca="1">COUNTIF(INDIRECT("H"&amp;(ROW()+12*(($AN2281-1)*3+$AO2281)-ROW())/12+5):INDIRECT("S"&amp;(ROW()+12*(($AN2281-1)*3+$AO2281)-ROW())/12+5),AQ2281)</f>
        <v>0</v>
      </c>
      <c r="AS2281" s="17">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15">
        <f ca="1">COUNTIF(INDIRECT("U"&amp;(ROW()+12*(($AN2281-1)*3+$AO2281)-ROW())/12+5):INDIRECT("AF"&amp;(ROW()+12*(($AN2281-1)*3+$AO2281)-ROW())/12+5),AS2281)</f>
        <v>0</v>
      </c>
      <c r="AU2281" s="15">
        <f ca="1">IF(AND(AQ2281+AS2281&gt;0,AR2281+AT2281&gt;0),COUNTIF(AU$6:AU2280,"&gt;0")+1,0)</f>
        <v>0</v>
      </c>
    </row>
    <row r="2282" spans="40:47">
      <c r="AN2282" s="15">
        <v>64</v>
      </c>
      <c r="AO2282" s="15">
        <v>1</v>
      </c>
      <c r="AP2282" s="15">
        <v>9</v>
      </c>
      <c r="AQ2282" s="17">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15">
        <f ca="1">COUNTIF(INDIRECT("H"&amp;(ROW()+12*(($AN2282-1)*3+$AO2282)-ROW())/12+5):INDIRECT("S"&amp;(ROW()+12*(($AN2282-1)*3+$AO2282)-ROW())/12+5),AQ2282)</f>
        <v>0</v>
      </c>
      <c r="AS2282" s="17">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15">
        <f ca="1">COUNTIF(INDIRECT("U"&amp;(ROW()+12*(($AN2282-1)*3+$AO2282)-ROW())/12+5):INDIRECT("AF"&amp;(ROW()+12*(($AN2282-1)*3+$AO2282)-ROW())/12+5),AS2282)</f>
        <v>0</v>
      </c>
      <c r="AU2282" s="15">
        <f ca="1">IF(AND(AQ2282+AS2282&gt;0,AR2282+AT2282&gt;0),COUNTIF(AU$6:AU2281,"&gt;0")+1,0)</f>
        <v>0</v>
      </c>
    </row>
    <row r="2283" spans="40:47">
      <c r="AN2283" s="15">
        <v>64</v>
      </c>
      <c r="AO2283" s="15">
        <v>1</v>
      </c>
      <c r="AP2283" s="15">
        <v>10</v>
      </c>
      <c r="AQ2283" s="17">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15">
        <f ca="1">COUNTIF(INDIRECT("H"&amp;(ROW()+12*(($AN2283-1)*3+$AO2283)-ROW())/12+5):INDIRECT("S"&amp;(ROW()+12*(($AN2283-1)*3+$AO2283)-ROW())/12+5),AQ2283)</f>
        <v>0</v>
      </c>
      <c r="AS2283" s="17">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15">
        <f ca="1">COUNTIF(INDIRECT("U"&amp;(ROW()+12*(($AN2283-1)*3+$AO2283)-ROW())/12+5):INDIRECT("AF"&amp;(ROW()+12*(($AN2283-1)*3+$AO2283)-ROW())/12+5),AS2283)</f>
        <v>0</v>
      </c>
      <c r="AU2283" s="15">
        <f ca="1">IF(AND(AQ2283+AS2283&gt;0,AR2283+AT2283&gt;0),COUNTIF(AU$6:AU2282,"&gt;0")+1,0)</f>
        <v>0</v>
      </c>
    </row>
    <row r="2284" spans="40:47">
      <c r="AN2284" s="15">
        <v>64</v>
      </c>
      <c r="AO2284" s="15">
        <v>1</v>
      </c>
      <c r="AP2284" s="15">
        <v>11</v>
      </c>
      <c r="AQ2284" s="17">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15">
        <f ca="1">COUNTIF(INDIRECT("H"&amp;(ROW()+12*(($AN2284-1)*3+$AO2284)-ROW())/12+5):INDIRECT("S"&amp;(ROW()+12*(($AN2284-1)*3+$AO2284)-ROW())/12+5),AQ2284)</f>
        <v>0</v>
      </c>
      <c r="AS2284" s="17">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15">
        <f ca="1">COUNTIF(INDIRECT("U"&amp;(ROW()+12*(($AN2284-1)*3+$AO2284)-ROW())/12+5):INDIRECT("AF"&amp;(ROW()+12*(($AN2284-1)*3+$AO2284)-ROW())/12+5),AS2284)</f>
        <v>0</v>
      </c>
      <c r="AU2284" s="15">
        <f ca="1">IF(AND(AQ2284+AS2284&gt;0,AR2284+AT2284&gt;0),COUNTIF(AU$6:AU2283,"&gt;0")+1,0)</f>
        <v>0</v>
      </c>
    </row>
    <row r="2285" spans="40:47">
      <c r="AN2285" s="15">
        <v>64</v>
      </c>
      <c r="AO2285" s="15">
        <v>1</v>
      </c>
      <c r="AP2285" s="15">
        <v>12</v>
      </c>
      <c r="AQ2285" s="17">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15">
        <f ca="1">COUNTIF(INDIRECT("H"&amp;(ROW()+12*(($AN2285-1)*3+$AO2285)-ROW())/12+5):INDIRECT("S"&amp;(ROW()+12*(($AN2285-1)*3+$AO2285)-ROW())/12+5),AQ2285)</f>
        <v>0</v>
      </c>
      <c r="AS2285" s="17">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15">
        <f ca="1">COUNTIF(INDIRECT("U"&amp;(ROW()+12*(($AN2285-1)*3+$AO2285)-ROW())/12+5):INDIRECT("AF"&amp;(ROW()+12*(($AN2285-1)*3+$AO2285)-ROW())/12+5),AS2285)</f>
        <v>0</v>
      </c>
      <c r="AU2285" s="15">
        <f ca="1">IF(AND(AQ2285+AS2285&gt;0,AR2285+AT2285&gt;0),COUNTIF(AU$6:AU2284,"&gt;0")+1,0)</f>
        <v>0</v>
      </c>
    </row>
    <row r="2286" spans="40:47">
      <c r="AN2286" s="15">
        <v>64</v>
      </c>
      <c r="AO2286" s="15">
        <v>2</v>
      </c>
      <c r="AP2286" s="15">
        <v>1</v>
      </c>
      <c r="AQ2286" s="17">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15">
        <f ca="1">COUNTIF(INDIRECT("H"&amp;(ROW()+12*(($AN2286-1)*3+$AO2286)-ROW())/12+5):INDIRECT("S"&amp;(ROW()+12*(($AN2286-1)*3+$AO2286)-ROW())/12+5),AQ2286)</f>
        <v>0</v>
      </c>
      <c r="AS2286" s="17">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15">
        <f ca="1">COUNTIF(INDIRECT("U"&amp;(ROW()+12*(($AN2286-1)*3+$AO2286)-ROW())/12+5):INDIRECT("AF"&amp;(ROW()+12*(($AN2286-1)*3+$AO2286)-ROW())/12+5),AS2286)</f>
        <v>0</v>
      </c>
      <c r="AU2286" s="15">
        <f ca="1">IF(AND(AQ2286+AS2286&gt;0,AR2286+AT2286&gt;0),COUNTIF(AU$6:AU2285,"&gt;0")+1,0)</f>
        <v>0</v>
      </c>
    </row>
    <row r="2287" spans="40:47">
      <c r="AN2287" s="15">
        <v>64</v>
      </c>
      <c r="AO2287" s="15">
        <v>2</v>
      </c>
      <c r="AP2287" s="15">
        <v>2</v>
      </c>
      <c r="AQ2287" s="17">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15">
        <f ca="1">COUNTIF(INDIRECT("H"&amp;(ROW()+12*(($AN2287-1)*3+$AO2287)-ROW())/12+5):INDIRECT("S"&amp;(ROW()+12*(($AN2287-1)*3+$AO2287)-ROW())/12+5),AQ2287)</f>
        <v>0</v>
      </c>
      <c r="AS2287" s="17">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15">
        <f ca="1">COUNTIF(INDIRECT("U"&amp;(ROW()+12*(($AN2287-1)*3+$AO2287)-ROW())/12+5):INDIRECT("AF"&amp;(ROW()+12*(($AN2287-1)*3+$AO2287)-ROW())/12+5),AS2287)</f>
        <v>0</v>
      </c>
      <c r="AU2287" s="15">
        <f ca="1">IF(AND(AQ2287+AS2287&gt;0,AR2287+AT2287&gt;0),COUNTIF(AU$6:AU2286,"&gt;0")+1,0)</f>
        <v>0</v>
      </c>
    </row>
    <row r="2288" spans="40:47">
      <c r="AN2288" s="15">
        <v>64</v>
      </c>
      <c r="AO2288" s="15">
        <v>2</v>
      </c>
      <c r="AP2288" s="15">
        <v>3</v>
      </c>
      <c r="AQ2288" s="17">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15">
        <f ca="1">COUNTIF(INDIRECT("H"&amp;(ROW()+12*(($AN2288-1)*3+$AO2288)-ROW())/12+5):INDIRECT("S"&amp;(ROW()+12*(($AN2288-1)*3+$AO2288)-ROW())/12+5),AQ2288)</f>
        <v>0</v>
      </c>
      <c r="AS2288" s="17">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15">
        <f ca="1">COUNTIF(INDIRECT("U"&amp;(ROW()+12*(($AN2288-1)*3+$AO2288)-ROW())/12+5):INDIRECT("AF"&amp;(ROW()+12*(($AN2288-1)*3+$AO2288)-ROW())/12+5),AS2288)</f>
        <v>0</v>
      </c>
      <c r="AU2288" s="15">
        <f ca="1">IF(AND(AQ2288+AS2288&gt;0,AR2288+AT2288&gt;0),COUNTIF(AU$6:AU2287,"&gt;0")+1,0)</f>
        <v>0</v>
      </c>
    </row>
    <row r="2289" spans="40:47">
      <c r="AN2289" s="15">
        <v>64</v>
      </c>
      <c r="AO2289" s="15">
        <v>2</v>
      </c>
      <c r="AP2289" s="15">
        <v>4</v>
      </c>
      <c r="AQ2289" s="17">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15">
        <f ca="1">COUNTIF(INDIRECT("H"&amp;(ROW()+12*(($AN2289-1)*3+$AO2289)-ROW())/12+5):INDIRECT("S"&amp;(ROW()+12*(($AN2289-1)*3+$AO2289)-ROW())/12+5),AQ2289)</f>
        <v>0</v>
      </c>
      <c r="AS2289" s="17">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15">
        <f ca="1">COUNTIF(INDIRECT("U"&amp;(ROW()+12*(($AN2289-1)*3+$AO2289)-ROW())/12+5):INDIRECT("AF"&amp;(ROW()+12*(($AN2289-1)*3+$AO2289)-ROW())/12+5),AS2289)</f>
        <v>0</v>
      </c>
      <c r="AU2289" s="15">
        <f ca="1">IF(AND(AQ2289+AS2289&gt;0,AR2289+AT2289&gt;0),COUNTIF(AU$6:AU2288,"&gt;0")+1,0)</f>
        <v>0</v>
      </c>
    </row>
    <row r="2290" spans="40:47">
      <c r="AN2290" s="15">
        <v>64</v>
      </c>
      <c r="AO2290" s="15">
        <v>2</v>
      </c>
      <c r="AP2290" s="15">
        <v>5</v>
      </c>
      <c r="AQ2290" s="17">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15">
        <f ca="1">COUNTIF(INDIRECT("H"&amp;(ROW()+12*(($AN2290-1)*3+$AO2290)-ROW())/12+5):INDIRECT("S"&amp;(ROW()+12*(($AN2290-1)*3+$AO2290)-ROW())/12+5),AQ2290)</f>
        <v>0</v>
      </c>
      <c r="AS2290" s="17">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15">
        <f ca="1">COUNTIF(INDIRECT("U"&amp;(ROW()+12*(($AN2290-1)*3+$AO2290)-ROW())/12+5):INDIRECT("AF"&amp;(ROW()+12*(($AN2290-1)*3+$AO2290)-ROW())/12+5),AS2290)</f>
        <v>0</v>
      </c>
      <c r="AU2290" s="15">
        <f ca="1">IF(AND(AQ2290+AS2290&gt;0,AR2290+AT2290&gt;0),COUNTIF(AU$6:AU2289,"&gt;0")+1,0)</f>
        <v>0</v>
      </c>
    </row>
    <row r="2291" spans="40:47">
      <c r="AN2291" s="15">
        <v>64</v>
      </c>
      <c r="AO2291" s="15">
        <v>2</v>
      </c>
      <c r="AP2291" s="15">
        <v>6</v>
      </c>
      <c r="AQ2291" s="17">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15">
        <f ca="1">COUNTIF(INDIRECT("H"&amp;(ROW()+12*(($AN2291-1)*3+$AO2291)-ROW())/12+5):INDIRECT("S"&amp;(ROW()+12*(($AN2291-1)*3+$AO2291)-ROW())/12+5),AQ2291)</f>
        <v>0</v>
      </c>
      <c r="AS2291" s="17">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15">
        <f ca="1">COUNTIF(INDIRECT("U"&amp;(ROW()+12*(($AN2291-1)*3+$AO2291)-ROW())/12+5):INDIRECT("AF"&amp;(ROW()+12*(($AN2291-1)*3+$AO2291)-ROW())/12+5),AS2291)</f>
        <v>0</v>
      </c>
      <c r="AU2291" s="15">
        <f ca="1">IF(AND(AQ2291+AS2291&gt;0,AR2291+AT2291&gt;0),COUNTIF(AU$6:AU2290,"&gt;0")+1,0)</f>
        <v>0</v>
      </c>
    </row>
    <row r="2292" spans="40:47">
      <c r="AN2292" s="15">
        <v>64</v>
      </c>
      <c r="AO2292" s="15">
        <v>2</v>
      </c>
      <c r="AP2292" s="15">
        <v>7</v>
      </c>
      <c r="AQ2292" s="17">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15">
        <f ca="1">COUNTIF(INDIRECT("H"&amp;(ROW()+12*(($AN2292-1)*3+$AO2292)-ROW())/12+5):INDIRECT("S"&amp;(ROW()+12*(($AN2292-1)*3+$AO2292)-ROW())/12+5),AQ2292)</f>
        <v>0</v>
      </c>
      <c r="AS2292" s="17">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15">
        <f ca="1">COUNTIF(INDIRECT("U"&amp;(ROW()+12*(($AN2292-1)*3+$AO2292)-ROW())/12+5):INDIRECT("AF"&amp;(ROW()+12*(($AN2292-1)*3+$AO2292)-ROW())/12+5),AS2292)</f>
        <v>0</v>
      </c>
      <c r="AU2292" s="15">
        <f ca="1">IF(AND(AQ2292+AS2292&gt;0,AR2292+AT2292&gt;0),COUNTIF(AU$6:AU2291,"&gt;0")+1,0)</f>
        <v>0</v>
      </c>
    </row>
    <row r="2293" spans="40:47">
      <c r="AN2293" s="15">
        <v>64</v>
      </c>
      <c r="AO2293" s="15">
        <v>2</v>
      </c>
      <c r="AP2293" s="15">
        <v>8</v>
      </c>
      <c r="AQ2293" s="17">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15">
        <f ca="1">COUNTIF(INDIRECT("H"&amp;(ROW()+12*(($AN2293-1)*3+$AO2293)-ROW())/12+5):INDIRECT("S"&amp;(ROW()+12*(($AN2293-1)*3+$AO2293)-ROW())/12+5),AQ2293)</f>
        <v>0</v>
      </c>
      <c r="AS2293" s="17">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15">
        <f ca="1">COUNTIF(INDIRECT("U"&amp;(ROW()+12*(($AN2293-1)*3+$AO2293)-ROW())/12+5):INDIRECT("AF"&amp;(ROW()+12*(($AN2293-1)*3+$AO2293)-ROW())/12+5),AS2293)</f>
        <v>0</v>
      </c>
      <c r="AU2293" s="15">
        <f ca="1">IF(AND(AQ2293+AS2293&gt;0,AR2293+AT2293&gt;0),COUNTIF(AU$6:AU2292,"&gt;0")+1,0)</f>
        <v>0</v>
      </c>
    </row>
    <row r="2294" spans="40:47">
      <c r="AN2294" s="15">
        <v>64</v>
      </c>
      <c r="AO2294" s="15">
        <v>2</v>
      </c>
      <c r="AP2294" s="15">
        <v>9</v>
      </c>
      <c r="AQ2294" s="17">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15">
        <f ca="1">COUNTIF(INDIRECT("H"&amp;(ROW()+12*(($AN2294-1)*3+$AO2294)-ROW())/12+5):INDIRECT("S"&amp;(ROW()+12*(($AN2294-1)*3+$AO2294)-ROW())/12+5),AQ2294)</f>
        <v>0</v>
      </c>
      <c r="AS2294" s="17">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15">
        <f ca="1">COUNTIF(INDIRECT("U"&amp;(ROW()+12*(($AN2294-1)*3+$AO2294)-ROW())/12+5):INDIRECT("AF"&amp;(ROW()+12*(($AN2294-1)*3+$AO2294)-ROW())/12+5),AS2294)</f>
        <v>0</v>
      </c>
      <c r="AU2294" s="15">
        <f ca="1">IF(AND(AQ2294+AS2294&gt;0,AR2294+AT2294&gt;0),COUNTIF(AU$6:AU2293,"&gt;0")+1,0)</f>
        <v>0</v>
      </c>
    </row>
    <row r="2295" spans="40:47">
      <c r="AN2295" s="15">
        <v>64</v>
      </c>
      <c r="AO2295" s="15">
        <v>2</v>
      </c>
      <c r="AP2295" s="15">
        <v>10</v>
      </c>
      <c r="AQ2295" s="17">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15">
        <f ca="1">COUNTIF(INDIRECT("H"&amp;(ROW()+12*(($AN2295-1)*3+$AO2295)-ROW())/12+5):INDIRECT("S"&amp;(ROW()+12*(($AN2295-1)*3+$AO2295)-ROW())/12+5),AQ2295)</f>
        <v>0</v>
      </c>
      <c r="AS2295" s="17">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15">
        <f ca="1">COUNTIF(INDIRECT("U"&amp;(ROW()+12*(($AN2295-1)*3+$AO2295)-ROW())/12+5):INDIRECT("AF"&amp;(ROW()+12*(($AN2295-1)*3+$AO2295)-ROW())/12+5),AS2295)</f>
        <v>0</v>
      </c>
      <c r="AU2295" s="15">
        <f ca="1">IF(AND(AQ2295+AS2295&gt;0,AR2295+AT2295&gt;0),COUNTIF(AU$6:AU2294,"&gt;0")+1,0)</f>
        <v>0</v>
      </c>
    </row>
    <row r="2296" spans="40:47">
      <c r="AN2296" s="15">
        <v>64</v>
      </c>
      <c r="AO2296" s="15">
        <v>2</v>
      </c>
      <c r="AP2296" s="15">
        <v>11</v>
      </c>
      <c r="AQ2296" s="17">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15">
        <f ca="1">COUNTIF(INDIRECT("H"&amp;(ROW()+12*(($AN2296-1)*3+$AO2296)-ROW())/12+5):INDIRECT("S"&amp;(ROW()+12*(($AN2296-1)*3+$AO2296)-ROW())/12+5),AQ2296)</f>
        <v>0</v>
      </c>
      <c r="AS2296" s="17">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15">
        <f ca="1">COUNTIF(INDIRECT("U"&amp;(ROW()+12*(($AN2296-1)*3+$AO2296)-ROW())/12+5):INDIRECT("AF"&amp;(ROW()+12*(($AN2296-1)*3+$AO2296)-ROW())/12+5),AS2296)</f>
        <v>0</v>
      </c>
      <c r="AU2296" s="15">
        <f ca="1">IF(AND(AQ2296+AS2296&gt;0,AR2296+AT2296&gt;0),COUNTIF(AU$6:AU2295,"&gt;0")+1,0)</f>
        <v>0</v>
      </c>
    </row>
    <row r="2297" spans="40:47">
      <c r="AN2297" s="15">
        <v>64</v>
      </c>
      <c r="AO2297" s="15">
        <v>2</v>
      </c>
      <c r="AP2297" s="15">
        <v>12</v>
      </c>
      <c r="AQ2297" s="17">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15">
        <f ca="1">COUNTIF(INDIRECT("H"&amp;(ROW()+12*(($AN2297-1)*3+$AO2297)-ROW())/12+5):INDIRECT("S"&amp;(ROW()+12*(($AN2297-1)*3+$AO2297)-ROW())/12+5),AQ2297)</f>
        <v>0</v>
      </c>
      <c r="AS2297" s="17">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15">
        <f ca="1">COUNTIF(INDIRECT("U"&amp;(ROW()+12*(($AN2297-1)*3+$AO2297)-ROW())/12+5):INDIRECT("AF"&amp;(ROW()+12*(($AN2297-1)*3+$AO2297)-ROW())/12+5),AS2297)</f>
        <v>0</v>
      </c>
      <c r="AU2297" s="15">
        <f ca="1">IF(AND(AQ2297+AS2297&gt;0,AR2297+AT2297&gt;0),COUNTIF(AU$6:AU2296,"&gt;0")+1,0)</f>
        <v>0</v>
      </c>
    </row>
    <row r="2298" spans="40:47">
      <c r="AN2298" s="15">
        <v>64</v>
      </c>
      <c r="AO2298" s="15">
        <v>3</v>
      </c>
      <c r="AP2298" s="15">
        <v>1</v>
      </c>
      <c r="AQ2298" s="17">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15">
        <f ca="1">COUNTIF(INDIRECT("H"&amp;(ROW()+12*(($AN2298-1)*3+$AO2298)-ROW())/12+5):INDIRECT("S"&amp;(ROW()+12*(($AN2298-1)*3+$AO2298)-ROW())/12+5),AQ2298)</f>
        <v>0</v>
      </c>
      <c r="AS2298" s="17">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15">
        <f ca="1">COUNTIF(INDIRECT("U"&amp;(ROW()+12*(($AN2298-1)*3+$AO2298)-ROW())/12+5):INDIRECT("AF"&amp;(ROW()+12*(($AN2298-1)*3+$AO2298)-ROW())/12+5),AS2298)</f>
        <v>0</v>
      </c>
      <c r="AU2298" s="15">
        <f ca="1">IF(AND(AQ2298+AS2298&gt;0,AR2298+AT2298&gt;0),COUNTIF(AU$6:AU2297,"&gt;0")+1,0)</f>
        <v>0</v>
      </c>
    </row>
    <row r="2299" spans="40:47">
      <c r="AN2299" s="15">
        <v>64</v>
      </c>
      <c r="AO2299" s="15">
        <v>3</v>
      </c>
      <c r="AP2299" s="15">
        <v>2</v>
      </c>
      <c r="AQ2299" s="17">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15">
        <f ca="1">COUNTIF(INDIRECT("H"&amp;(ROW()+12*(($AN2299-1)*3+$AO2299)-ROW())/12+5):INDIRECT("S"&amp;(ROW()+12*(($AN2299-1)*3+$AO2299)-ROW())/12+5),AQ2299)</f>
        <v>0</v>
      </c>
      <c r="AS2299" s="17">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15">
        <f ca="1">COUNTIF(INDIRECT("U"&amp;(ROW()+12*(($AN2299-1)*3+$AO2299)-ROW())/12+5):INDIRECT("AF"&amp;(ROW()+12*(($AN2299-1)*3+$AO2299)-ROW())/12+5),AS2299)</f>
        <v>0</v>
      </c>
      <c r="AU2299" s="15">
        <f ca="1">IF(AND(AQ2299+AS2299&gt;0,AR2299+AT2299&gt;0),COUNTIF(AU$6:AU2298,"&gt;0")+1,0)</f>
        <v>0</v>
      </c>
    </row>
    <row r="2300" spans="40:47">
      <c r="AN2300" s="15">
        <v>64</v>
      </c>
      <c r="AO2300" s="15">
        <v>3</v>
      </c>
      <c r="AP2300" s="15">
        <v>3</v>
      </c>
      <c r="AQ2300" s="17">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15">
        <f ca="1">COUNTIF(INDIRECT("H"&amp;(ROW()+12*(($AN2300-1)*3+$AO2300)-ROW())/12+5):INDIRECT("S"&amp;(ROW()+12*(($AN2300-1)*3+$AO2300)-ROW())/12+5),AQ2300)</f>
        <v>0</v>
      </c>
      <c r="AS2300" s="17">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15">
        <f ca="1">COUNTIF(INDIRECT("U"&amp;(ROW()+12*(($AN2300-1)*3+$AO2300)-ROW())/12+5):INDIRECT("AF"&amp;(ROW()+12*(($AN2300-1)*3+$AO2300)-ROW())/12+5),AS2300)</f>
        <v>0</v>
      </c>
      <c r="AU2300" s="15">
        <f ca="1">IF(AND(AQ2300+AS2300&gt;0,AR2300+AT2300&gt;0),COUNTIF(AU$6:AU2299,"&gt;0")+1,0)</f>
        <v>0</v>
      </c>
    </row>
    <row r="2301" spans="40:47">
      <c r="AN2301" s="15">
        <v>64</v>
      </c>
      <c r="AO2301" s="15">
        <v>3</v>
      </c>
      <c r="AP2301" s="15">
        <v>4</v>
      </c>
      <c r="AQ2301" s="17">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15">
        <f ca="1">COUNTIF(INDIRECT("H"&amp;(ROW()+12*(($AN2301-1)*3+$AO2301)-ROW())/12+5):INDIRECT("S"&amp;(ROW()+12*(($AN2301-1)*3+$AO2301)-ROW())/12+5),AQ2301)</f>
        <v>0</v>
      </c>
      <c r="AS2301" s="17">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15">
        <f ca="1">COUNTIF(INDIRECT("U"&amp;(ROW()+12*(($AN2301-1)*3+$AO2301)-ROW())/12+5):INDIRECT("AF"&amp;(ROW()+12*(($AN2301-1)*3+$AO2301)-ROW())/12+5),AS2301)</f>
        <v>0</v>
      </c>
      <c r="AU2301" s="15">
        <f ca="1">IF(AND(AQ2301+AS2301&gt;0,AR2301+AT2301&gt;0),COUNTIF(AU$6:AU2300,"&gt;0")+1,0)</f>
        <v>0</v>
      </c>
    </row>
    <row r="2302" spans="40:47">
      <c r="AN2302" s="15">
        <v>64</v>
      </c>
      <c r="AO2302" s="15">
        <v>3</v>
      </c>
      <c r="AP2302" s="15">
        <v>5</v>
      </c>
      <c r="AQ2302" s="17">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15">
        <f ca="1">COUNTIF(INDIRECT("H"&amp;(ROW()+12*(($AN2302-1)*3+$AO2302)-ROW())/12+5):INDIRECT("S"&amp;(ROW()+12*(($AN2302-1)*3+$AO2302)-ROW())/12+5),AQ2302)</f>
        <v>0</v>
      </c>
      <c r="AS2302" s="17">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15">
        <f ca="1">COUNTIF(INDIRECT("U"&amp;(ROW()+12*(($AN2302-1)*3+$AO2302)-ROW())/12+5):INDIRECT("AF"&amp;(ROW()+12*(($AN2302-1)*3+$AO2302)-ROW())/12+5),AS2302)</f>
        <v>0</v>
      </c>
      <c r="AU2302" s="15">
        <f ca="1">IF(AND(AQ2302+AS2302&gt;0,AR2302+AT2302&gt;0),COUNTIF(AU$6:AU2301,"&gt;0")+1,0)</f>
        <v>0</v>
      </c>
    </row>
    <row r="2303" spans="40:47">
      <c r="AN2303" s="15">
        <v>64</v>
      </c>
      <c r="AO2303" s="15">
        <v>3</v>
      </c>
      <c r="AP2303" s="15">
        <v>6</v>
      </c>
      <c r="AQ2303" s="17">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15">
        <f ca="1">COUNTIF(INDIRECT("H"&amp;(ROW()+12*(($AN2303-1)*3+$AO2303)-ROW())/12+5):INDIRECT("S"&amp;(ROW()+12*(($AN2303-1)*3+$AO2303)-ROW())/12+5),AQ2303)</f>
        <v>0</v>
      </c>
      <c r="AS2303" s="17">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15">
        <f ca="1">COUNTIF(INDIRECT("U"&amp;(ROW()+12*(($AN2303-1)*3+$AO2303)-ROW())/12+5):INDIRECT("AF"&amp;(ROW()+12*(($AN2303-1)*3+$AO2303)-ROW())/12+5),AS2303)</f>
        <v>0</v>
      </c>
      <c r="AU2303" s="15">
        <f ca="1">IF(AND(AQ2303+AS2303&gt;0,AR2303+AT2303&gt;0),COUNTIF(AU$6:AU2302,"&gt;0")+1,0)</f>
        <v>0</v>
      </c>
    </row>
    <row r="2304" spans="40:47">
      <c r="AN2304" s="15">
        <v>64</v>
      </c>
      <c r="AO2304" s="15">
        <v>3</v>
      </c>
      <c r="AP2304" s="15">
        <v>7</v>
      </c>
      <c r="AQ2304" s="17">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15">
        <f ca="1">COUNTIF(INDIRECT("H"&amp;(ROW()+12*(($AN2304-1)*3+$AO2304)-ROW())/12+5):INDIRECT("S"&amp;(ROW()+12*(($AN2304-1)*3+$AO2304)-ROW())/12+5),AQ2304)</f>
        <v>0</v>
      </c>
      <c r="AS2304" s="17">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15">
        <f ca="1">COUNTIF(INDIRECT("U"&amp;(ROW()+12*(($AN2304-1)*3+$AO2304)-ROW())/12+5):INDIRECT("AF"&amp;(ROW()+12*(($AN2304-1)*3+$AO2304)-ROW())/12+5),AS2304)</f>
        <v>0</v>
      </c>
      <c r="AU2304" s="15">
        <f ca="1">IF(AND(AQ2304+AS2304&gt;0,AR2304+AT2304&gt;0),COUNTIF(AU$6:AU2303,"&gt;0")+1,0)</f>
        <v>0</v>
      </c>
    </row>
    <row r="2305" spans="40:47">
      <c r="AN2305" s="15">
        <v>64</v>
      </c>
      <c r="AO2305" s="15">
        <v>3</v>
      </c>
      <c r="AP2305" s="15">
        <v>8</v>
      </c>
      <c r="AQ2305" s="17">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15">
        <f ca="1">COUNTIF(INDIRECT("H"&amp;(ROW()+12*(($AN2305-1)*3+$AO2305)-ROW())/12+5):INDIRECT("S"&amp;(ROW()+12*(($AN2305-1)*3+$AO2305)-ROW())/12+5),AQ2305)</f>
        <v>0</v>
      </c>
      <c r="AS2305" s="17">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15">
        <f ca="1">COUNTIF(INDIRECT("U"&amp;(ROW()+12*(($AN2305-1)*3+$AO2305)-ROW())/12+5):INDIRECT("AF"&amp;(ROW()+12*(($AN2305-1)*3+$AO2305)-ROW())/12+5),AS2305)</f>
        <v>0</v>
      </c>
      <c r="AU2305" s="15">
        <f ca="1">IF(AND(AQ2305+AS2305&gt;0,AR2305+AT2305&gt;0),COUNTIF(AU$6:AU2304,"&gt;0")+1,0)</f>
        <v>0</v>
      </c>
    </row>
    <row r="2306" spans="40:47">
      <c r="AN2306" s="15">
        <v>64</v>
      </c>
      <c r="AO2306" s="15">
        <v>3</v>
      </c>
      <c r="AP2306" s="15">
        <v>9</v>
      </c>
      <c r="AQ2306" s="17">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15">
        <f ca="1">COUNTIF(INDIRECT("H"&amp;(ROW()+12*(($AN2306-1)*3+$AO2306)-ROW())/12+5):INDIRECT("S"&amp;(ROW()+12*(($AN2306-1)*3+$AO2306)-ROW())/12+5),AQ2306)</f>
        <v>0</v>
      </c>
      <c r="AS2306" s="17">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15">
        <f ca="1">COUNTIF(INDIRECT("U"&amp;(ROW()+12*(($AN2306-1)*3+$AO2306)-ROW())/12+5):INDIRECT("AF"&amp;(ROW()+12*(($AN2306-1)*3+$AO2306)-ROW())/12+5),AS2306)</f>
        <v>0</v>
      </c>
      <c r="AU2306" s="15">
        <f ca="1">IF(AND(AQ2306+AS2306&gt;0,AR2306+AT2306&gt;0),COUNTIF(AU$6:AU2305,"&gt;0")+1,0)</f>
        <v>0</v>
      </c>
    </row>
    <row r="2307" spans="40:47">
      <c r="AN2307" s="15">
        <v>64</v>
      </c>
      <c r="AO2307" s="15">
        <v>3</v>
      </c>
      <c r="AP2307" s="15">
        <v>10</v>
      </c>
      <c r="AQ2307" s="17">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15">
        <f ca="1">COUNTIF(INDIRECT("H"&amp;(ROW()+12*(($AN2307-1)*3+$AO2307)-ROW())/12+5):INDIRECT("S"&amp;(ROW()+12*(($AN2307-1)*3+$AO2307)-ROW())/12+5),AQ2307)</f>
        <v>0</v>
      </c>
      <c r="AS2307" s="17">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15">
        <f ca="1">COUNTIF(INDIRECT("U"&amp;(ROW()+12*(($AN2307-1)*3+$AO2307)-ROW())/12+5):INDIRECT("AF"&amp;(ROW()+12*(($AN2307-1)*3+$AO2307)-ROW())/12+5),AS2307)</f>
        <v>0</v>
      </c>
      <c r="AU2307" s="15">
        <f ca="1">IF(AND(AQ2307+AS2307&gt;0,AR2307+AT2307&gt;0),COUNTIF(AU$6:AU2306,"&gt;0")+1,0)</f>
        <v>0</v>
      </c>
    </row>
    <row r="2308" spans="40:47">
      <c r="AN2308" s="15">
        <v>64</v>
      </c>
      <c r="AO2308" s="15">
        <v>3</v>
      </c>
      <c r="AP2308" s="15">
        <v>11</v>
      </c>
      <c r="AQ2308" s="17">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15">
        <f ca="1">COUNTIF(INDIRECT("H"&amp;(ROW()+12*(($AN2308-1)*3+$AO2308)-ROW())/12+5):INDIRECT("S"&amp;(ROW()+12*(($AN2308-1)*3+$AO2308)-ROW())/12+5),AQ2308)</f>
        <v>0</v>
      </c>
      <c r="AS2308" s="17">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15">
        <f ca="1">COUNTIF(INDIRECT("U"&amp;(ROW()+12*(($AN2308-1)*3+$AO2308)-ROW())/12+5):INDIRECT("AF"&amp;(ROW()+12*(($AN2308-1)*3+$AO2308)-ROW())/12+5),AS2308)</f>
        <v>0</v>
      </c>
      <c r="AU2308" s="15">
        <f ca="1">IF(AND(AQ2308+AS2308&gt;0,AR2308+AT2308&gt;0),COUNTIF(AU$6:AU2307,"&gt;0")+1,0)</f>
        <v>0</v>
      </c>
    </row>
    <row r="2309" spans="40:47">
      <c r="AN2309" s="306">
        <v>64</v>
      </c>
      <c r="AO2309" s="306">
        <v>3</v>
      </c>
      <c r="AP2309" s="306">
        <v>12</v>
      </c>
      <c r="AQ2309" s="313">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306">
        <f ca="1">COUNTIF(INDIRECT("H"&amp;(ROW()+12*(($AN2309-1)*3+$AO2309)-ROW())/12+5):INDIRECT("S"&amp;(ROW()+12*(($AN2309-1)*3+$AO2309)-ROW())/12+5),AQ2309)</f>
        <v>0</v>
      </c>
      <c r="AS2309" s="313">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306">
        <f ca="1">COUNTIF(INDIRECT("U"&amp;(ROW()+12*(($AN2309-1)*3+$AO2309)-ROW())/12+5):INDIRECT("AF"&amp;(ROW()+12*(($AN2309-1)*3+$AO2309)-ROW())/12+5),AS2309)</f>
        <v>0</v>
      </c>
      <c r="AU2309" s="15">
        <f ca="1">IF(AND(AQ2309+AS2309&gt;0,AR2309+AT2309&gt;0),COUNTIF(AU$6:AU2308,"&gt;0")+1,0)</f>
        <v>0</v>
      </c>
    </row>
    <row r="2310" spans="40:47">
      <c r="AN2310" s="15">
        <v>65</v>
      </c>
      <c r="AO2310" s="15">
        <v>1</v>
      </c>
      <c r="AP2310" s="15">
        <v>1</v>
      </c>
      <c r="AQ2310" s="17">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15">
        <f ca="1">COUNTIF(INDIRECT("H"&amp;(ROW()+12*(($AN2310-1)*3+$AO2310)-ROW())/12+5):INDIRECT("S"&amp;(ROW()+12*(($AN2310-1)*3+$AO2310)-ROW())/12+5),AQ2310)</f>
        <v>0</v>
      </c>
      <c r="AS2310" s="17">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15">
        <f ca="1">COUNTIF(INDIRECT("U"&amp;(ROW()+12*(($AN2310-1)*3+$AO2310)-ROW())/12+5):INDIRECT("AF"&amp;(ROW()+12*(($AN2310-1)*3+$AO2310)-ROW())/12+5),AS2310)</f>
        <v>0</v>
      </c>
      <c r="AU2310" s="15">
        <f ca="1">IF(AND(AQ2310+AS2310&gt;0,AR2310+AT2310&gt;0),COUNTIF(AU$6:AU2309,"&gt;0")+1,0)</f>
        <v>0</v>
      </c>
    </row>
    <row r="2311" spans="40:47">
      <c r="AN2311" s="15">
        <v>65</v>
      </c>
      <c r="AO2311" s="15">
        <v>1</v>
      </c>
      <c r="AP2311" s="15">
        <v>2</v>
      </c>
      <c r="AQ2311" s="17">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15">
        <f ca="1">COUNTIF(INDIRECT("H"&amp;(ROW()+12*(($AN2311-1)*3+$AO2311)-ROW())/12+5):INDIRECT("S"&amp;(ROW()+12*(($AN2311-1)*3+$AO2311)-ROW())/12+5),AQ2311)</f>
        <v>0</v>
      </c>
      <c r="AS2311" s="17">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15">
        <f ca="1">COUNTIF(INDIRECT("U"&amp;(ROW()+12*(($AN2311-1)*3+$AO2311)-ROW())/12+5):INDIRECT("AF"&amp;(ROW()+12*(($AN2311-1)*3+$AO2311)-ROW())/12+5),AS2311)</f>
        <v>0</v>
      </c>
      <c r="AU2311" s="15">
        <f ca="1">IF(AND(AQ2311+AS2311&gt;0,AR2311+AT2311&gt;0),COUNTIF(AU$6:AU2310,"&gt;0")+1,0)</f>
        <v>0</v>
      </c>
    </row>
    <row r="2312" spans="40:47">
      <c r="AN2312" s="15">
        <v>65</v>
      </c>
      <c r="AO2312" s="15">
        <v>1</v>
      </c>
      <c r="AP2312" s="15">
        <v>3</v>
      </c>
      <c r="AQ2312" s="17">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15">
        <f ca="1">COUNTIF(INDIRECT("H"&amp;(ROW()+12*(($AN2312-1)*3+$AO2312)-ROW())/12+5):INDIRECT("S"&amp;(ROW()+12*(($AN2312-1)*3+$AO2312)-ROW())/12+5),AQ2312)</f>
        <v>0</v>
      </c>
      <c r="AS2312" s="17">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15">
        <f ca="1">COUNTIF(INDIRECT("U"&amp;(ROW()+12*(($AN2312-1)*3+$AO2312)-ROW())/12+5):INDIRECT("AF"&amp;(ROW()+12*(($AN2312-1)*3+$AO2312)-ROW())/12+5),AS2312)</f>
        <v>0</v>
      </c>
      <c r="AU2312" s="15">
        <f ca="1">IF(AND(AQ2312+AS2312&gt;0,AR2312+AT2312&gt;0),COUNTIF(AU$6:AU2311,"&gt;0")+1,0)</f>
        <v>0</v>
      </c>
    </row>
    <row r="2313" spans="40:47">
      <c r="AN2313" s="15">
        <v>65</v>
      </c>
      <c r="AO2313" s="15">
        <v>1</v>
      </c>
      <c r="AP2313" s="15">
        <v>4</v>
      </c>
      <c r="AQ2313" s="17">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15">
        <f ca="1">COUNTIF(INDIRECT("H"&amp;(ROW()+12*(($AN2313-1)*3+$AO2313)-ROW())/12+5):INDIRECT("S"&amp;(ROW()+12*(($AN2313-1)*3+$AO2313)-ROW())/12+5),AQ2313)</f>
        <v>0</v>
      </c>
      <c r="AS2313" s="17">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15">
        <f ca="1">COUNTIF(INDIRECT("U"&amp;(ROW()+12*(($AN2313-1)*3+$AO2313)-ROW())/12+5):INDIRECT("AF"&amp;(ROW()+12*(($AN2313-1)*3+$AO2313)-ROW())/12+5),AS2313)</f>
        <v>0</v>
      </c>
      <c r="AU2313" s="15">
        <f ca="1">IF(AND(AQ2313+AS2313&gt;0,AR2313+AT2313&gt;0),COUNTIF(AU$6:AU2312,"&gt;0")+1,0)</f>
        <v>0</v>
      </c>
    </row>
    <row r="2314" spans="40:47">
      <c r="AN2314" s="15">
        <v>65</v>
      </c>
      <c r="AO2314" s="15">
        <v>1</v>
      </c>
      <c r="AP2314" s="15">
        <v>5</v>
      </c>
      <c r="AQ2314" s="17">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15">
        <f ca="1">COUNTIF(INDIRECT("H"&amp;(ROW()+12*(($AN2314-1)*3+$AO2314)-ROW())/12+5):INDIRECT("S"&amp;(ROW()+12*(($AN2314-1)*3+$AO2314)-ROW())/12+5),AQ2314)</f>
        <v>0</v>
      </c>
      <c r="AS2314" s="17">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15">
        <f ca="1">COUNTIF(INDIRECT("U"&amp;(ROW()+12*(($AN2314-1)*3+$AO2314)-ROW())/12+5):INDIRECT("AF"&amp;(ROW()+12*(($AN2314-1)*3+$AO2314)-ROW())/12+5),AS2314)</f>
        <v>0</v>
      </c>
      <c r="AU2314" s="15">
        <f ca="1">IF(AND(AQ2314+AS2314&gt;0,AR2314+AT2314&gt;0),COUNTIF(AU$6:AU2313,"&gt;0")+1,0)</f>
        <v>0</v>
      </c>
    </row>
    <row r="2315" spans="40:47">
      <c r="AN2315" s="15">
        <v>65</v>
      </c>
      <c r="AO2315" s="15">
        <v>1</v>
      </c>
      <c r="AP2315" s="15">
        <v>6</v>
      </c>
      <c r="AQ2315" s="17">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15">
        <f ca="1">COUNTIF(INDIRECT("H"&amp;(ROW()+12*(($AN2315-1)*3+$AO2315)-ROW())/12+5):INDIRECT("S"&amp;(ROW()+12*(($AN2315-1)*3+$AO2315)-ROW())/12+5),AQ2315)</f>
        <v>0</v>
      </c>
      <c r="AS2315" s="17">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15">
        <f ca="1">COUNTIF(INDIRECT("U"&amp;(ROW()+12*(($AN2315-1)*3+$AO2315)-ROW())/12+5):INDIRECT("AF"&amp;(ROW()+12*(($AN2315-1)*3+$AO2315)-ROW())/12+5),AS2315)</f>
        <v>0</v>
      </c>
      <c r="AU2315" s="15">
        <f ca="1">IF(AND(AQ2315+AS2315&gt;0,AR2315+AT2315&gt;0),COUNTIF(AU$6:AU2314,"&gt;0")+1,0)</f>
        <v>0</v>
      </c>
    </row>
    <row r="2316" spans="40:47">
      <c r="AN2316" s="15">
        <v>65</v>
      </c>
      <c r="AO2316" s="15">
        <v>1</v>
      </c>
      <c r="AP2316" s="15">
        <v>7</v>
      </c>
      <c r="AQ2316" s="17">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15">
        <f ca="1">COUNTIF(INDIRECT("H"&amp;(ROW()+12*(($AN2316-1)*3+$AO2316)-ROW())/12+5):INDIRECT("S"&amp;(ROW()+12*(($AN2316-1)*3+$AO2316)-ROW())/12+5),AQ2316)</f>
        <v>0</v>
      </c>
      <c r="AS2316" s="17">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15">
        <f ca="1">COUNTIF(INDIRECT("U"&amp;(ROW()+12*(($AN2316-1)*3+$AO2316)-ROW())/12+5):INDIRECT("AF"&amp;(ROW()+12*(($AN2316-1)*3+$AO2316)-ROW())/12+5),AS2316)</f>
        <v>0</v>
      </c>
      <c r="AU2316" s="15">
        <f ca="1">IF(AND(AQ2316+AS2316&gt;0,AR2316+AT2316&gt;0),COUNTIF(AU$6:AU2315,"&gt;0")+1,0)</f>
        <v>0</v>
      </c>
    </row>
    <row r="2317" spans="40:47">
      <c r="AN2317" s="15">
        <v>65</v>
      </c>
      <c r="AO2317" s="15">
        <v>1</v>
      </c>
      <c r="AP2317" s="15">
        <v>8</v>
      </c>
      <c r="AQ2317" s="17">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15">
        <f ca="1">COUNTIF(INDIRECT("H"&amp;(ROW()+12*(($AN2317-1)*3+$AO2317)-ROW())/12+5):INDIRECT("S"&amp;(ROW()+12*(($AN2317-1)*3+$AO2317)-ROW())/12+5),AQ2317)</f>
        <v>0</v>
      </c>
      <c r="AS2317" s="17">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15">
        <f ca="1">COUNTIF(INDIRECT("U"&amp;(ROW()+12*(($AN2317-1)*3+$AO2317)-ROW())/12+5):INDIRECT("AF"&amp;(ROW()+12*(($AN2317-1)*3+$AO2317)-ROW())/12+5),AS2317)</f>
        <v>0</v>
      </c>
      <c r="AU2317" s="15">
        <f ca="1">IF(AND(AQ2317+AS2317&gt;0,AR2317+AT2317&gt;0),COUNTIF(AU$6:AU2316,"&gt;0")+1,0)</f>
        <v>0</v>
      </c>
    </row>
    <row r="2318" spans="40:47">
      <c r="AN2318" s="15">
        <v>65</v>
      </c>
      <c r="AO2318" s="15">
        <v>1</v>
      </c>
      <c r="AP2318" s="15">
        <v>9</v>
      </c>
      <c r="AQ2318" s="17">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15">
        <f ca="1">COUNTIF(INDIRECT("H"&amp;(ROW()+12*(($AN2318-1)*3+$AO2318)-ROW())/12+5):INDIRECT("S"&amp;(ROW()+12*(($AN2318-1)*3+$AO2318)-ROW())/12+5),AQ2318)</f>
        <v>0</v>
      </c>
      <c r="AS2318" s="17">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15">
        <f ca="1">COUNTIF(INDIRECT("U"&amp;(ROW()+12*(($AN2318-1)*3+$AO2318)-ROW())/12+5):INDIRECT("AF"&amp;(ROW()+12*(($AN2318-1)*3+$AO2318)-ROW())/12+5),AS2318)</f>
        <v>0</v>
      </c>
      <c r="AU2318" s="15">
        <f ca="1">IF(AND(AQ2318+AS2318&gt;0,AR2318+AT2318&gt;0),COUNTIF(AU$6:AU2317,"&gt;0")+1,0)</f>
        <v>0</v>
      </c>
    </row>
    <row r="2319" spans="40:47">
      <c r="AN2319" s="15">
        <v>65</v>
      </c>
      <c r="AO2319" s="15">
        <v>1</v>
      </c>
      <c r="AP2319" s="15">
        <v>10</v>
      </c>
      <c r="AQ2319" s="17">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15">
        <f ca="1">COUNTIF(INDIRECT("H"&amp;(ROW()+12*(($AN2319-1)*3+$AO2319)-ROW())/12+5):INDIRECT("S"&amp;(ROW()+12*(($AN2319-1)*3+$AO2319)-ROW())/12+5),AQ2319)</f>
        <v>0</v>
      </c>
      <c r="AS2319" s="17">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15">
        <f ca="1">COUNTIF(INDIRECT("U"&amp;(ROW()+12*(($AN2319-1)*3+$AO2319)-ROW())/12+5):INDIRECT("AF"&amp;(ROW()+12*(($AN2319-1)*3+$AO2319)-ROW())/12+5),AS2319)</f>
        <v>0</v>
      </c>
      <c r="AU2319" s="15">
        <f ca="1">IF(AND(AQ2319+AS2319&gt;0,AR2319+AT2319&gt;0),COUNTIF(AU$6:AU2318,"&gt;0")+1,0)</f>
        <v>0</v>
      </c>
    </row>
    <row r="2320" spans="40:47">
      <c r="AN2320" s="15">
        <v>65</v>
      </c>
      <c r="AO2320" s="15">
        <v>1</v>
      </c>
      <c r="AP2320" s="15">
        <v>11</v>
      </c>
      <c r="AQ2320" s="17">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15">
        <f ca="1">COUNTIF(INDIRECT("H"&amp;(ROW()+12*(($AN2320-1)*3+$AO2320)-ROW())/12+5):INDIRECT("S"&amp;(ROW()+12*(($AN2320-1)*3+$AO2320)-ROW())/12+5),AQ2320)</f>
        <v>0</v>
      </c>
      <c r="AS2320" s="17">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15">
        <f ca="1">COUNTIF(INDIRECT("U"&amp;(ROW()+12*(($AN2320-1)*3+$AO2320)-ROW())/12+5):INDIRECT("AF"&amp;(ROW()+12*(($AN2320-1)*3+$AO2320)-ROW())/12+5),AS2320)</f>
        <v>0</v>
      </c>
      <c r="AU2320" s="15">
        <f ca="1">IF(AND(AQ2320+AS2320&gt;0,AR2320+AT2320&gt;0),COUNTIF(AU$6:AU2319,"&gt;0")+1,0)</f>
        <v>0</v>
      </c>
    </row>
    <row r="2321" spans="40:47">
      <c r="AN2321" s="15">
        <v>65</v>
      </c>
      <c r="AO2321" s="15">
        <v>1</v>
      </c>
      <c r="AP2321" s="15">
        <v>12</v>
      </c>
      <c r="AQ2321" s="17">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15">
        <f ca="1">COUNTIF(INDIRECT("H"&amp;(ROW()+12*(($AN2321-1)*3+$AO2321)-ROW())/12+5):INDIRECT("S"&amp;(ROW()+12*(($AN2321-1)*3+$AO2321)-ROW())/12+5),AQ2321)</f>
        <v>0</v>
      </c>
      <c r="AS2321" s="17">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15">
        <f ca="1">COUNTIF(INDIRECT("U"&amp;(ROW()+12*(($AN2321-1)*3+$AO2321)-ROW())/12+5):INDIRECT("AF"&amp;(ROW()+12*(($AN2321-1)*3+$AO2321)-ROW())/12+5),AS2321)</f>
        <v>0</v>
      </c>
      <c r="AU2321" s="15">
        <f ca="1">IF(AND(AQ2321+AS2321&gt;0,AR2321+AT2321&gt;0),COUNTIF(AU$6:AU2320,"&gt;0")+1,0)</f>
        <v>0</v>
      </c>
    </row>
    <row r="2322" spans="40:47">
      <c r="AN2322" s="15">
        <v>65</v>
      </c>
      <c r="AO2322" s="15">
        <v>2</v>
      </c>
      <c r="AP2322" s="15">
        <v>1</v>
      </c>
      <c r="AQ2322" s="17">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15">
        <f ca="1">COUNTIF(INDIRECT("H"&amp;(ROW()+12*(($AN2322-1)*3+$AO2322)-ROW())/12+5):INDIRECT("S"&amp;(ROW()+12*(($AN2322-1)*3+$AO2322)-ROW())/12+5),AQ2322)</f>
        <v>0</v>
      </c>
      <c r="AS2322" s="17">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15">
        <f ca="1">COUNTIF(INDIRECT("U"&amp;(ROW()+12*(($AN2322-1)*3+$AO2322)-ROW())/12+5):INDIRECT("AF"&amp;(ROW()+12*(($AN2322-1)*3+$AO2322)-ROW())/12+5),AS2322)</f>
        <v>0</v>
      </c>
      <c r="AU2322" s="15">
        <f ca="1">IF(AND(AQ2322+AS2322&gt;0,AR2322+AT2322&gt;0),COUNTIF(AU$6:AU2321,"&gt;0")+1,0)</f>
        <v>0</v>
      </c>
    </row>
    <row r="2323" spans="40:47">
      <c r="AN2323" s="15">
        <v>65</v>
      </c>
      <c r="AO2323" s="15">
        <v>2</v>
      </c>
      <c r="AP2323" s="15">
        <v>2</v>
      </c>
      <c r="AQ2323" s="17">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15">
        <f ca="1">COUNTIF(INDIRECT("H"&amp;(ROW()+12*(($AN2323-1)*3+$AO2323)-ROW())/12+5):INDIRECT("S"&amp;(ROW()+12*(($AN2323-1)*3+$AO2323)-ROW())/12+5),AQ2323)</f>
        <v>0</v>
      </c>
      <c r="AS2323" s="17">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15">
        <f ca="1">COUNTIF(INDIRECT("U"&amp;(ROW()+12*(($AN2323-1)*3+$AO2323)-ROW())/12+5):INDIRECT("AF"&amp;(ROW()+12*(($AN2323-1)*3+$AO2323)-ROW())/12+5),AS2323)</f>
        <v>0</v>
      </c>
      <c r="AU2323" s="15">
        <f ca="1">IF(AND(AQ2323+AS2323&gt;0,AR2323+AT2323&gt;0),COUNTIF(AU$6:AU2322,"&gt;0")+1,0)</f>
        <v>0</v>
      </c>
    </row>
    <row r="2324" spans="40:47">
      <c r="AN2324" s="15">
        <v>65</v>
      </c>
      <c r="AO2324" s="15">
        <v>2</v>
      </c>
      <c r="AP2324" s="15">
        <v>3</v>
      </c>
      <c r="AQ2324" s="17">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15">
        <f ca="1">COUNTIF(INDIRECT("H"&amp;(ROW()+12*(($AN2324-1)*3+$AO2324)-ROW())/12+5):INDIRECT("S"&amp;(ROW()+12*(($AN2324-1)*3+$AO2324)-ROW())/12+5),AQ2324)</f>
        <v>0</v>
      </c>
      <c r="AS2324" s="17">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15">
        <f ca="1">COUNTIF(INDIRECT("U"&amp;(ROW()+12*(($AN2324-1)*3+$AO2324)-ROW())/12+5):INDIRECT("AF"&amp;(ROW()+12*(($AN2324-1)*3+$AO2324)-ROW())/12+5),AS2324)</f>
        <v>0</v>
      </c>
      <c r="AU2324" s="15">
        <f ca="1">IF(AND(AQ2324+AS2324&gt;0,AR2324+AT2324&gt;0),COUNTIF(AU$6:AU2323,"&gt;0")+1,0)</f>
        <v>0</v>
      </c>
    </row>
    <row r="2325" spans="40:47">
      <c r="AN2325" s="15">
        <v>65</v>
      </c>
      <c r="AO2325" s="15">
        <v>2</v>
      </c>
      <c r="AP2325" s="15">
        <v>4</v>
      </c>
      <c r="AQ2325" s="17">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15">
        <f ca="1">COUNTIF(INDIRECT("H"&amp;(ROW()+12*(($AN2325-1)*3+$AO2325)-ROW())/12+5):INDIRECT("S"&amp;(ROW()+12*(($AN2325-1)*3+$AO2325)-ROW())/12+5),AQ2325)</f>
        <v>0</v>
      </c>
      <c r="AS2325" s="17">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15">
        <f ca="1">COUNTIF(INDIRECT("U"&amp;(ROW()+12*(($AN2325-1)*3+$AO2325)-ROW())/12+5):INDIRECT("AF"&amp;(ROW()+12*(($AN2325-1)*3+$AO2325)-ROW())/12+5),AS2325)</f>
        <v>0</v>
      </c>
      <c r="AU2325" s="15">
        <f ca="1">IF(AND(AQ2325+AS2325&gt;0,AR2325+AT2325&gt;0),COUNTIF(AU$6:AU2324,"&gt;0")+1,0)</f>
        <v>0</v>
      </c>
    </row>
    <row r="2326" spans="40:47">
      <c r="AN2326" s="15">
        <v>65</v>
      </c>
      <c r="AO2326" s="15">
        <v>2</v>
      </c>
      <c r="AP2326" s="15">
        <v>5</v>
      </c>
      <c r="AQ2326" s="17">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15">
        <f ca="1">COUNTIF(INDIRECT("H"&amp;(ROW()+12*(($AN2326-1)*3+$AO2326)-ROW())/12+5):INDIRECT("S"&amp;(ROW()+12*(($AN2326-1)*3+$AO2326)-ROW())/12+5),AQ2326)</f>
        <v>0</v>
      </c>
      <c r="AS2326" s="17">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15">
        <f ca="1">COUNTIF(INDIRECT("U"&amp;(ROW()+12*(($AN2326-1)*3+$AO2326)-ROW())/12+5):INDIRECT("AF"&amp;(ROW()+12*(($AN2326-1)*3+$AO2326)-ROW())/12+5),AS2326)</f>
        <v>0</v>
      </c>
      <c r="AU2326" s="15">
        <f ca="1">IF(AND(AQ2326+AS2326&gt;0,AR2326+AT2326&gt;0),COUNTIF(AU$6:AU2325,"&gt;0")+1,0)</f>
        <v>0</v>
      </c>
    </row>
    <row r="2327" spans="40:47">
      <c r="AN2327" s="15">
        <v>65</v>
      </c>
      <c r="AO2327" s="15">
        <v>2</v>
      </c>
      <c r="AP2327" s="15">
        <v>6</v>
      </c>
      <c r="AQ2327" s="17">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15">
        <f ca="1">COUNTIF(INDIRECT("H"&amp;(ROW()+12*(($AN2327-1)*3+$AO2327)-ROW())/12+5):INDIRECT("S"&amp;(ROW()+12*(($AN2327-1)*3+$AO2327)-ROW())/12+5),AQ2327)</f>
        <v>0</v>
      </c>
      <c r="AS2327" s="17">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15">
        <f ca="1">COUNTIF(INDIRECT("U"&amp;(ROW()+12*(($AN2327-1)*3+$AO2327)-ROW())/12+5):INDIRECT("AF"&amp;(ROW()+12*(($AN2327-1)*3+$AO2327)-ROW())/12+5),AS2327)</f>
        <v>0</v>
      </c>
      <c r="AU2327" s="15">
        <f ca="1">IF(AND(AQ2327+AS2327&gt;0,AR2327+AT2327&gt;0),COUNTIF(AU$6:AU2326,"&gt;0")+1,0)</f>
        <v>0</v>
      </c>
    </row>
    <row r="2328" spans="40:47">
      <c r="AN2328" s="15">
        <v>65</v>
      </c>
      <c r="AO2328" s="15">
        <v>2</v>
      </c>
      <c r="AP2328" s="15">
        <v>7</v>
      </c>
      <c r="AQ2328" s="17">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15">
        <f ca="1">COUNTIF(INDIRECT("H"&amp;(ROW()+12*(($AN2328-1)*3+$AO2328)-ROW())/12+5):INDIRECT("S"&amp;(ROW()+12*(($AN2328-1)*3+$AO2328)-ROW())/12+5),AQ2328)</f>
        <v>0</v>
      </c>
      <c r="AS2328" s="17">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15">
        <f ca="1">COUNTIF(INDIRECT("U"&amp;(ROW()+12*(($AN2328-1)*3+$AO2328)-ROW())/12+5):INDIRECT("AF"&amp;(ROW()+12*(($AN2328-1)*3+$AO2328)-ROW())/12+5),AS2328)</f>
        <v>0</v>
      </c>
      <c r="AU2328" s="15">
        <f ca="1">IF(AND(AQ2328+AS2328&gt;0,AR2328+AT2328&gt;0),COUNTIF(AU$6:AU2327,"&gt;0")+1,0)</f>
        <v>0</v>
      </c>
    </row>
    <row r="2329" spans="40:47">
      <c r="AN2329" s="15">
        <v>65</v>
      </c>
      <c r="AO2329" s="15">
        <v>2</v>
      </c>
      <c r="AP2329" s="15">
        <v>8</v>
      </c>
      <c r="AQ2329" s="17">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15">
        <f ca="1">COUNTIF(INDIRECT("H"&amp;(ROW()+12*(($AN2329-1)*3+$AO2329)-ROW())/12+5):INDIRECT("S"&amp;(ROW()+12*(($AN2329-1)*3+$AO2329)-ROW())/12+5),AQ2329)</f>
        <v>0</v>
      </c>
      <c r="AS2329" s="17">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15">
        <f ca="1">COUNTIF(INDIRECT("U"&amp;(ROW()+12*(($AN2329-1)*3+$AO2329)-ROW())/12+5):INDIRECT("AF"&amp;(ROW()+12*(($AN2329-1)*3+$AO2329)-ROW())/12+5),AS2329)</f>
        <v>0</v>
      </c>
      <c r="AU2329" s="15">
        <f ca="1">IF(AND(AQ2329+AS2329&gt;0,AR2329+AT2329&gt;0),COUNTIF(AU$6:AU2328,"&gt;0")+1,0)</f>
        <v>0</v>
      </c>
    </row>
    <row r="2330" spans="40:47">
      <c r="AN2330" s="15">
        <v>65</v>
      </c>
      <c r="AO2330" s="15">
        <v>2</v>
      </c>
      <c r="AP2330" s="15">
        <v>9</v>
      </c>
      <c r="AQ2330" s="17">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15">
        <f ca="1">COUNTIF(INDIRECT("H"&amp;(ROW()+12*(($AN2330-1)*3+$AO2330)-ROW())/12+5):INDIRECT("S"&amp;(ROW()+12*(($AN2330-1)*3+$AO2330)-ROW())/12+5),AQ2330)</f>
        <v>0</v>
      </c>
      <c r="AS2330" s="17">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15">
        <f ca="1">COUNTIF(INDIRECT("U"&amp;(ROW()+12*(($AN2330-1)*3+$AO2330)-ROW())/12+5):INDIRECT("AF"&amp;(ROW()+12*(($AN2330-1)*3+$AO2330)-ROW())/12+5),AS2330)</f>
        <v>0</v>
      </c>
      <c r="AU2330" s="15">
        <f ca="1">IF(AND(AQ2330+AS2330&gt;0,AR2330+AT2330&gt;0),COUNTIF(AU$6:AU2329,"&gt;0")+1,0)</f>
        <v>0</v>
      </c>
    </row>
    <row r="2331" spans="40:47">
      <c r="AN2331" s="15">
        <v>65</v>
      </c>
      <c r="AO2331" s="15">
        <v>2</v>
      </c>
      <c r="AP2331" s="15">
        <v>10</v>
      </c>
      <c r="AQ2331" s="17">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15">
        <f ca="1">COUNTIF(INDIRECT("H"&amp;(ROW()+12*(($AN2331-1)*3+$AO2331)-ROW())/12+5):INDIRECT("S"&amp;(ROW()+12*(($AN2331-1)*3+$AO2331)-ROW())/12+5),AQ2331)</f>
        <v>0</v>
      </c>
      <c r="AS2331" s="17">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15">
        <f ca="1">COUNTIF(INDIRECT("U"&amp;(ROW()+12*(($AN2331-1)*3+$AO2331)-ROW())/12+5):INDIRECT("AF"&amp;(ROW()+12*(($AN2331-1)*3+$AO2331)-ROW())/12+5),AS2331)</f>
        <v>0</v>
      </c>
      <c r="AU2331" s="15">
        <f ca="1">IF(AND(AQ2331+AS2331&gt;0,AR2331+AT2331&gt;0),COUNTIF(AU$6:AU2330,"&gt;0")+1,0)</f>
        <v>0</v>
      </c>
    </row>
    <row r="2332" spans="40:47">
      <c r="AN2332" s="15">
        <v>65</v>
      </c>
      <c r="AO2332" s="15">
        <v>2</v>
      </c>
      <c r="AP2332" s="15">
        <v>11</v>
      </c>
      <c r="AQ2332" s="17">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15">
        <f ca="1">COUNTIF(INDIRECT("H"&amp;(ROW()+12*(($AN2332-1)*3+$AO2332)-ROW())/12+5):INDIRECT("S"&amp;(ROW()+12*(($AN2332-1)*3+$AO2332)-ROW())/12+5),AQ2332)</f>
        <v>0</v>
      </c>
      <c r="AS2332" s="17">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15">
        <f ca="1">COUNTIF(INDIRECT("U"&amp;(ROW()+12*(($AN2332-1)*3+$AO2332)-ROW())/12+5):INDIRECT("AF"&amp;(ROW()+12*(($AN2332-1)*3+$AO2332)-ROW())/12+5),AS2332)</f>
        <v>0</v>
      </c>
      <c r="AU2332" s="15">
        <f ca="1">IF(AND(AQ2332+AS2332&gt;0,AR2332+AT2332&gt;0),COUNTIF(AU$6:AU2331,"&gt;0")+1,0)</f>
        <v>0</v>
      </c>
    </row>
    <row r="2333" spans="40:47">
      <c r="AN2333" s="15">
        <v>65</v>
      </c>
      <c r="AO2333" s="15">
        <v>2</v>
      </c>
      <c r="AP2333" s="15">
        <v>12</v>
      </c>
      <c r="AQ2333" s="17">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15">
        <f ca="1">COUNTIF(INDIRECT("H"&amp;(ROW()+12*(($AN2333-1)*3+$AO2333)-ROW())/12+5):INDIRECT("S"&amp;(ROW()+12*(($AN2333-1)*3+$AO2333)-ROW())/12+5),AQ2333)</f>
        <v>0</v>
      </c>
      <c r="AS2333" s="17">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15">
        <f ca="1">COUNTIF(INDIRECT("U"&amp;(ROW()+12*(($AN2333-1)*3+$AO2333)-ROW())/12+5):INDIRECT("AF"&amp;(ROW()+12*(($AN2333-1)*3+$AO2333)-ROW())/12+5),AS2333)</f>
        <v>0</v>
      </c>
      <c r="AU2333" s="15">
        <f ca="1">IF(AND(AQ2333+AS2333&gt;0,AR2333+AT2333&gt;0),COUNTIF(AU$6:AU2332,"&gt;0")+1,0)</f>
        <v>0</v>
      </c>
    </row>
    <row r="2334" spans="40:47">
      <c r="AN2334" s="15">
        <v>65</v>
      </c>
      <c r="AO2334" s="15">
        <v>3</v>
      </c>
      <c r="AP2334" s="15">
        <v>1</v>
      </c>
      <c r="AQ2334" s="17">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15">
        <f ca="1">COUNTIF(INDIRECT("H"&amp;(ROW()+12*(($AN2334-1)*3+$AO2334)-ROW())/12+5):INDIRECT("S"&amp;(ROW()+12*(($AN2334-1)*3+$AO2334)-ROW())/12+5),AQ2334)</f>
        <v>0</v>
      </c>
      <c r="AS2334" s="17">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15">
        <f ca="1">COUNTIF(INDIRECT("U"&amp;(ROW()+12*(($AN2334-1)*3+$AO2334)-ROW())/12+5):INDIRECT("AF"&amp;(ROW()+12*(($AN2334-1)*3+$AO2334)-ROW())/12+5),AS2334)</f>
        <v>0</v>
      </c>
      <c r="AU2334" s="15">
        <f ca="1">IF(AND(AQ2334+AS2334&gt;0,AR2334+AT2334&gt;0),COUNTIF(AU$6:AU2333,"&gt;0")+1,0)</f>
        <v>0</v>
      </c>
    </row>
    <row r="2335" spans="40:47">
      <c r="AN2335" s="15">
        <v>65</v>
      </c>
      <c r="AO2335" s="15">
        <v>3</v>
      </c>
      <c r="AP2335" s="15">
        <v>2</v>
      </c>
      <c r="AQ2335" s="17">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15">
        <f ca="1">COUNTIF(INDIRECT("H"&amp;(ROW()+12*(($AN2335-1)*3+$AO2335)-ROW())/12+5):INDIRECT("S"&amp;(ROW()+12*(($AN2335-1)*3+$AO2335)-ROW())/12+5),AQ2335)</f>
        <v>0</v>
      </c>
      <c r="AS2335" s="17">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15">
        <f ca="1">COUNTIF(INDIRECT("U"&amp;(ROW()+12*(($AN2335-1)*3+$AO2335)-ROW())/12+5):INDIRECT("AF"&amp;(ROW()+12*(($AN2335-1)*3+$AO2335)-ROW())/12+5),AS2335)</f>
        <v>0</v>
      </c>
      <c r="AU2335" s="15">
        <f ca="1">IF(AND(AQ2335+AS2335&gt;0,AR2335+AT2335&gt;0),COUNTIF(AU$6:AU2334,"&gt;0")+1,0)</f>
        <v>0</v>
      </c>
    </row>
    <row r="2336" spans="40:47">
      <c r="AN2336" s="15">
        <v>65</v>
      </c>
      <c r="AO2336" s="15">
        <v>3</v>
      </c>
      <c r="AP2336" s="15">
        <v>3</v>
      </c>
      <c r="AQ2336" s="17">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15">
        <f ca="1">COUNTIF(INDIRECT("H"&amp;(ROW()+12*(($AN2336-1)*3+$AO2336)-ROW())/12+5):INDIRECT("S"&amp;(ROW()+12*(($AN2336-1)*3+$AO2336)-ROW())/12+5),AQ2336)</f>
        <v>0</v>
      </c>
      <c r="AS2336" s="17">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15">
        <f ca="1">COUNTIF(INDIRECT("U"&amp;(ROW()+12*(($AN2336-1)*3+$AO2336)-ROW())/12+5):INDIRECT("AF"&amp;(ROW()+12*(($AN2336-1)*3+$AO2336)-ROW())/12+5),AS2336)</f>
        <v>0</v>
      </c>
      <c r="AU2336" s="15">
        <f ca="1">IF(AND(AQ2336+AS2336&gt;0,AR2336+AT2336&gt;0),COUNTIF(AU$6:AU2335,"&gt;0")+1,0)</f>
        <v>0</v>
      </c>
    </row>
    <row r="2337" spans="40:47">
      <c r="AN2337" s="15">
        <v>65</v>
      </c>
      <c r="AO2337" s="15">
        <v>3</v>
      </c>
      <c r="AP2337" s="15">
        <v>4</v>
      </c>
      <c r="AQ2337" s="17">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15">
        <f ca="1">COUNTIF(INDIRECT("H"&amp;(ROW()+12*(($AN2337-1)*3+$AO2337)-ROW())/12+5):INDIRECT("S"&amp;(ROW()+12*(($AN2337-1)*3+$AO2337)-ROW())/12+5),AQ2337)</f>
        <v>0</v>
      </c>
      <c r="AS2337" s="17">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15">
        <f ca="1">COUNTIF(INDIRECT("U"&amp;(ROW()+12*(($AN2337-1)*3+$AO2337)-ROW())/12+5):INDIRECT("AF"&amp;(ROW()+12*(($AN2337-1)*3+$AO2337)-ROW())/12+5),AS2337)</f>
        <v>0</v>
      </c>
      <c r="AU2337" s="15">
        <f ca="1">IF(AND(AQ2337+AS2337&gt;0,AR2337+AT2337&gt;0),COUNTIF(AU$6:AU2336,"&gt;0")+1,0)</f>
        <v>0</v>
      </c>
    </row>
    <row r="2338" spans="40:47">
      <c r="AN2338" s="15">
        <v>65</v>
      </c>
      <c r="AO2338" s="15">
        <v>3</v>
      </c>
      <c r="AP2338" s="15">
        <v>5</v>
      </c>
      <c r="AQ2338" s="17">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15">
        <f ca="1">COUNTIF(INDIRECT("H"&amp;(ROW()+12*(($AN2338-1)*3+$AO2338)-ROW())/12+5):INDIRECT("S"&amp;(ROW()+12*(($AN2338-1)*3+$AO2338)-ROW())/12+5),AQ2338)</f>
        <v>0</v>
      </c>
      <c r="AS2338" s="17">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15">
        <f ca="1">COUNTIF(INDIRECT("U"&amp;(ROW()+12*(($AN2338-1)*3+$AO2338)-ROW())/12+5):INDIRECT("AF"&amp;(ROW()+12*(($AN2338-1)*3+$AO2338)-ROW())/12+5),AS2338)</f>
        <v>0</v>
      </c>
      <c r="AU2338" s="15">
        <f ca="1">IF(AND(AQ2338+AS2338&gt;0,AR2338+AT2338&gt;0),COUNTIF(AU$6:AU2337,"&gt;0")+1,0)</f>
        <v>0</v>
      </c>
    </row>
    <row r="2339" spans="40:47">
      <c r="AN2339" s="15">
        <v>65</v>
      </c>
      <c r="AO2339" s="15">
        <v>3</v>
      </c>
      <c r="AP2339" s="15">
        <v>6</v>
      </c>
      <c r="AQ2339" s="17">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15">
        <f ca="1">COUNTIF(INDIRECT("H"&amp;(ROW()+12*(($AN2339-1)*3+$AO2339)-ROW())/12+5):INDIRECT("S"&amp;(ROW()+12*(($AN2339-1)*3+$AO2339)-ROW())/12+5),AQ2339)</f>
        <v>0</v>
      </c>
      <c r="AS2339" s="17">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15">
        <f ca="1">COUNTIF(INDIRECT("U"&amp;(ROW()+12*(($AN2339-1)*3+$AO2339)-ROW())/12+5):INDIRECT("AF"&amp;(ROW()+12*(($AN2339-1)*3+$AO2339)-ROW())/12+5),AS2339)</f>
        <v>0</v>
      </c>
      <c r="AU2339" s="15">
        <f ca="1">IF(AND(AQ2339+AS2339&gt;0,AR2339+AT2339&gt;0),COUNTIF(AU$6:AU2338,"&gt;0")+1,0)</f>
        <v>0</v>
      </c>
    </row>
    <row r="2340" spans="40:47">
      <c r="AN2340" s="15">
        <v>65</v>
      </c>
      <c r="AO2340" s="15">
        <v>3</v>
      </c>
      <c r="AP2340" s="15">
        <v>7</v>
      </c>
      <c r="AQ2340" s="17">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15">
        <f ca="1">COUNTIF(INDIRECT("H"&amp;(ROW()+12*(($AN2340-1)*3+$AO2340)-ROW())/12+5):INDIRECT("S"&amp;(ROW()+12*(($AN2340-1)*3+$AO2340)-ROW())/12+5),AQ2340)</f>
        <v>0</v>
      </c>
      <c r="AS2340" s="17">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15">
        <f ca="1">COUNTIF(INDIRECT("U"&amp;(ROW()+12*(($AN2340-1)*3+$AO2340)-ROW())/12+5):INDIRECT("AF"&amp;(ROW()+12*(($AN2340-1)*3+$AO2340)-ROW())/12+5),AS2340)</f>
        <v>0</v>
      </c>
      <c r="AU2340" s="15">
        <f ca="1">IF(AND(AQ2340+AS2340&gt;0,AR2340+AT2340&gt;0),COUNTIF(AU$6:AU2339,"&gt;0")+1,0)</f>
        <v>0</v>
      </c>
    </row>
    <row r="2341" spans="40:47">
      <c r="AN2341" s="15">
        <v>65</v>
      </c>
      <c r="AO2341" s="15">
        <v>3</v>
      </c>
      <c r="AP2341" s="15">
        <v>8</v>
      </c>
      <c r="AQ2341" s="17">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15">
        <f ca="1">COUNTIF(INDIRECT("H"&amp;(ROW()+12*(($AN2341-1)*3+$AO2341)-ROW())/12+5):INDIRECT("S"&amp;(ROW()+12*(($AN2341-1)*3+$AO2341)-ROW())/12+5),AQ2341)</f>
        <v>0</v>
      </c>
      <c r="AS2341" s="17">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15">
        <f ca="1">COUNTIF(INDIRECT("U"&amp;(ROW()+12*(($AN2341-1)*3+$AO2341)-ROW())/12+5):INDIRECT("AF"&amp;(ROW()+12*(($AN2341-1)*3+$AO2341)-ROW())/12+5),AS2341)</f>
        <v>0</v>
      </c>
      <c r="AU2341" s="15">
        <f ca="1">IF(AND(AQ2341+AS2341&gt;0,AR2341+AT2341&gt;0),COUNTIF(AU$6:AU2340,"&gt;0")+1,0)</f>
        <v>0</v>
      </c>
    </row>
    <row r="2342" spans="40:47">
      <c r="AN2342" s="15">
        <v>65</v>
      </c>
      <c r="AO2342" s="15">
        <v>3</v>
      </c>
      <c r="AP2342" s="15">
        <v>9</v>
      </c>
      <c r="AQ2342" s="17">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15">
        <f ca="1">COUNTIF(INDIRECT("H"&amp;(ROW()+12*(($AN2342-1)*3+$AO2342)-ROW())/12+5):INDIRECT("S"&amp;(ROW()+12*(($AN2342-1)*3+$AO2342)-ROW())/12+5),AQ2342)</f>
        <v>0</v>
      </c>
      <c r="AS2342" s="17">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15">
        <f ca="1">COUNTIF(INDIRECT("U"&amp;(ROW()+12*(($AN2342-1)*3+$AO2342)-ROW())/12+5):INDIRECT("AF"&amp;(ROW()+12*(($AN2342-1)*3+$AO2342)-ROW())/12+5),AS2342)</f>
        <v>0</v>
      </c>
      <c r="AU2342" s="15">
        <f ca="1">IF(AND(AQ2342+AS2342&gt;0,AR2342+AT2342&gt;0),COUNTIF(AU$6:AU2341,"&gt;0")+1,0)</f>
        <v>0</v>
      </c>
    </row>
    <row r="2343" spans="40:47">
      <c r="AN2343" s="15">
        <v>65</v>
      </c>
      <c r="AO2343" s="15">
        <v>3</v>
      </c>
      <c r="AP2343" s="15">
        <v>10</v>
      </c>
      <c r="AQ2343" s="17">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15">
        <f ca="1">COUNTIF(INDIRECT("H"&amp;(ROW()+12*(($AN2343-1)*3+$AO2343)-ROW())/12+5):INDIRECT("S"&amp;(ROW()+12*(($AN2343-1)*3+$AO2343)-ROW())/12+5),AQ2343)</f>
        <v>0</v>
      </c>
      <c r="AS2343" s="17">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15">
        <f ca="1">COUNTIF(INDIRECT("U"&amp;(ROW()+12*(($AN2343-1)*3+$AO2343)-ROW())/12+5):INDIRECT("AF"&amp;(ROW()+12*(($AN2343-1)*3+$AO2343)-ROW())/12+5),AS2343)</f>
        <v>0</v>
      </c>
      <c r="AU2343" s="15">
        <f ca="1">IF(AND(AQ2343+AS2343&gt;0,AR2343+AT2343&gt;0),COUNTIF(AU$6:AU2342,"&gt;0")+1,0)</f>
        <v>0</v>
      </c>
    </row>
    <row r="2344" spans="40:47">
      <c r="AN2344" s="15">
        <v>65</v>
      </c>
      <c r="AO2344" s="15">
        <v>3</v>
      </c>
      <c r="AP2344" s="15">
        <v>11</v>
      </c>
      <c r="AQ2344" s="17">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15">
        <f ca="1">COUNTIF(INDIRECT("H"&amp;(ROW()+12*(($AN2344-1)*3+$AO2344)-ROW())/12+5):INDIRECT("S"&amp;(ROW()+12*(($AN2344-1)*3+$AO2344)-ROW())/12+5),AQ2344)</f>
        <v>0</v>
      </c>
      <c r="AS2344" s="17">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15">
        <f ca="1">COUNTIF(INDIRECT("U"&amp;(ROW()+12*(($AN2344-1)*3+$AO2344)-ROW())/12+5):INDIRECT("AF"&amp;(ROW()+12*(($AN2344-1)*3+$AO2344)-ROW())/12+5),AS2344)</f>
        <v>0</v>
      </c>
      <c r="AU2344" s="15">
        <f ca="1">IF(AND(AQ2344+AS2344&gt;0,AR2344+AT2344&gt;0),COUNTIF(AU$6:AU2343,"&gt;0")+1,0)</f>
        <v>0</v>
      </c>
    </row>
    <row r="2345" spans="40:47">
      <c r="AN2345" s="306">
        <v>65</v>
      </c>
      <c r="AO2345" s="306">
        <v>3</v>
      </c>
      <c r="AP2345" s="306">
        <v>12</v>
      </c>
      <c r="AQ2345" s="313">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306">
        <f ca="1">COUNTIF(INDIRECT("H"&amp;(ROW()+12*(($AN2345-1)*3+$AO2345)-ROW())/12+5):INDIRECT("S"&amp;(ROW()+12*(($AN2345-1)*3+$AO2345)-ROW())/12+5),AQ2345)</f>
        <v>0</v>
      </c>
      <c r="AS2345" s="313">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306">
        <f ca="1">COUNTIF(INDIRECT("U"&amp;(ROW()+12*(($AN2345-1)*3+$AO2345)-ROW())/12+5):INDIRECT("AF"&amp;(ROW()+12*(($AN2345-1)*3+$AO2345)-ROW())/12+5),AS2345)</f>
        <v>0</v>
      </c>
      <c r="AU2345" s="15">
        <f ca="1">IF(AND(AQ2345+AS2345&gt;0,AR2345+AT2345&gt;0),COUNTIF(AU$6:AU2344,"&gt;0")+1,0)</f>
        <v>0</v>
      </c>
    </row>
    <row r="2346" spans="40:47">
      <c r="AN2346" s="15">
        <v>66</v>
      </c>
      <c r="AO2346" s="15">
        <v>1</v>
      </c>
      <c r="AP2346" s="15">
        <v>1</v>
      </c>
      <c r="AQ2346" s="17">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15">
        <f ca="1">COUNTIF(INDIRECT("H"&amp;(ROW()+12*(($AN2346-1)*3+$AO2346)-ROW())/12+5):INDIRECT("S"&amp;(ROW()+12*(($AN2346-1)*3+$AO2346)-ROW())/12+5),AQ2346)</f>
        <v>0</v>
      </c>
      <c r="AS2346" s="17">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15">
        <f ca="1">COUNTIF(INDIRECT("U"&amp;(ROW()+12*(($AN2346-1)*3+$AO2346)-ROW())/12+5):INDIRECT("AF"&amp;(ROW()+12*(($AN2346-1)*3+$AO2346)-ROW())/12+5),AS2346)</f>
        <v>0</v>
      </c>
      <c r="AU2346" s="15">
        <f ca="1">IF(AND(AQ2346+AS2346&gt;0,AR2346+AT2346&gt;0),COUNTIF(AU$6:AU2345,"&gt;0")+1,0)</f>
        <v>0</v>
      </c>
    </row>
    <row r="2347" spans="40:47">
      <c r="AN2347" s="15">
        <v>66</v>
      </c>
      <c r="AO2347" s="15">
        <v>1</v>
      </c>
      <c r="AP2347" s="15">
        <v>2</v>
      </c>
      <c r="AQ2347" s="17">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15">
        <f ca="1">COUNTIF(INDIRECT("H"&amp;(ROW()+12*(($AN2347-1)*3+$AO2347)-ROW())/12+5):INDIRECT("S"&amp;(ROW()+12*(($AN2347-1)*3+$AO2347)-ROW())/12+5),AQ2347)</f>
        <v>0</v>
      </c>
      <c r="AS2347" s="17">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15">
        <f ca="1">COUNTIF(INDIRECT("U"&amp;(ROW()+12*(($AN2347-1)*3+$AO2347)-ROW())/12+5):INDIRECT("AF"&amp;(ROW()+12*(($AN2347-1)*3+$AO2347)-ROW())/12+5),AS2347)</f>
        <v>0</v>
      </c>
      <c r="AU2347" s="15">
        <f ca="1">IF(AND(AQ2347+AS2347&gt;0,AR2347+AT2347&gt;0),COUNTIF(AU$6:AU2346,"&gt;0")+1,0)</f>
        <v>0</v>
      </c>
    </row>
    <row r="2348" spans="40:47">
      <c r="AN2348" s="15">
        <v>66</v>
      </c>
      <c r="AO2348" s="15">
        <v>1</v>
      </c>
      <c r="AP2348" s="15">
        <v>3</v>
      </c>
      <c r="AQ2348" s="17">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15">
        <f ca="1">COUNTIF(INDIRECT("H"&amp;(ROW()+12*(($AN2348-1)*3+$AO2348)-ROW())/12+5):INDIRECT("S"&amp;(ROW()+12*(($AN2348-1)*3+$AO2348)-ROW())/12+5),AQ2348)</f>
        <v>0</v>
      </c>
      <c r="AS2348" s="17">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15">
        <f ca="1">COUNTIF(INDIRECT("U"&amp;(ROW()+12*(($AN2348-1)*3+$AO2348)-ROW())/12+5):INDIRECT("AF"&amp;(ROW()+12*(($AN2348-1)*3+$AO2348)-ROW())/12+5),AS2348)</f>
        <v>0</v>
      </c>
      <c r="AU2348" s="15">
        <f ca="1">IF(AND(AQ2348+AS2348&gt;0,AR2348+AT2348&gt;0),COUNTIF(AU$6:AU2347,"&gt;0")+1,0)</f>
        <v>0</v>
      </c>
    </row>
    <row r="2349" spans="40:47">
      <c r="AN2349" s="15">
        <v>66</v>
      </c>
      <c r="AO2349" s="15">
        <v>1</v>
      </c>
      <c r="AP2349" s="15">
        <v>4</v>
      </c>
      <c r="AQ2349" s="17">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15">
        <f ca="1">COUNTIF(INDIRECT("H"&amp;(ROW()+12*(($AN2349-1)*3+$AO2349)-ROW())/12+5):INDIRECT("S"&amp;(ROW()+12*(($AN2349-1)*3+$AO2349)-ROW())/12+5),AQ2349)</f>
        <v>0</v>
      </c>
      <c r="AS2349" s="17">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15">
        <f ca="1">COUNTIF(INDIRECT("U"&amp;(ROW()+12*(($AN2349-1)*3+$AO2349)-ROW())/12+5):INDIRECT("AF"&amp;(ROW()+12*(($AN2349-1)*3+$AO2349)-ROW())/12+5),AS2349)</f>
        <v>0</v>
      </c>
      <c r="AU2349" s="15">
        <f ca="1">IF(AND(AQ2349+AS2349&gt;0,AR2349+AT2349&gt;0),COUNTIF(AU$6:AU2348,"&gt;0")+1,0)</f>
        <v>0</v>
      </c>
    </row>
    <row r="2350" spans="40:47">
      <c r="AN2350" s="15">
        <v>66</v>
      </c>
      <c r="AO2350" s="15">
        <v>1</v>
      </c>
      <c r="AP2350" s="15">
        <v>5</v>
      </c>
      <c r="AQ2350" s="17">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15">
        <f ca="1">COUNTIF(INDIRECT("H"&amp;(ROW()+12*(($AN2350-1)*3+$AO2350)-ROW())/12+5):INDIRECT("S"&amp;(ROW()+12*(($AN2350-1)*3+$AO2350)-ROW())/12+5),AQ2350)</f>
        <v>0</v>
      </c>
      <c r="AS2350" s="17">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15">
        <f ca="1">COUNTIF(INDIRECT("U"&amp;(ROW()+12*(($AN2350-1)*3+$AO2350)-ROW())/12+5):INDIRECT("AF"&amp;(ROW()+12*(($AN2350-1)*3+$AO2350)-ROW())/12+5),AS2350)</f>
        <v>0</v>
      </c>
      <c r="AU2350" s="15">
        <f ca="1">IF(AND(AQ2350+AS2350&gt;0,AR2350+AT2350&gt;0),COUNTIF(AU$6:AU2349,"&gt;0")+1,0)</f>
        <v>0</v>
      </c>
    </row>
    <row r="2351" spans="40:47">
      <c r="AN2351" s="15">
        <v>66</v>
      </c>
      <c r="AO2351" s="15">
        <v>1</v>
      </c>
      <c r="AP2351" s="15">
        <v>6</v>
      </c>
      <c r="AQ2351" s="17">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15">
        <f ca="1">COUNTIF(INDIRECT("H"&amp;(ROW()+12*(($AN2351-1)*3+$AO2351)-ROW())/12+5):INDIRECT("S"&amp;(ROW()+12*(($AN2351-1)*3+$AO2351)-ROW())/12+5),AQ2351)</f>
        <v>0</v>
      </c>
      <c r="AS2351" s="17">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15">
        <f ca="1">COUNTIF(INDIRECT("U"&amp;(ROW()+12*(($AN2351-1)*3+$AO2351)-ROW())/12+5):INDIRECT("AF"&amp;(ROW()+12*(($AN2351-1)*3+$AO2351)-ROW())/12+5),AS2351)</f>
        <v>0</v>
      </c>
      <c r="AU2351" s="15">
        <f ca="1">IF(AND(AQ2351+AS2351&gt;0,AR2351+AT2351&gt;0),COUNTIF(AU$6:AU2350,"&gt;0")+1,0)</f>
        <v>0</v>
      </c>
    </row>
    <row r="2352" spans="40:47">
      <c r="AN2352" s="15">
        <v>66</v>
      </c>
      <c r="AO2352" s="15">
        <v>1</v>
      </c>
      <c r="AP2352" s="15">
        <v>7</v>
      </c>
      <c r="AQ2352" s="17">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15">
        <f ca="1">COUNTIF(INDIRECT("H"&amp;(ROW()+12*(($AN2352-1)*3+$AO2352)-ROW())/12+5):INDIRECT("S"&amp;(ROW()+12*(($AN2352-1)*3+$AO2352)-ROW())/12+5),AQ2352)</f>
        <v>0</v>
      </c>
      <c r="AS2352" s="17">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15">
        <f ca="1">COUNTIF(INDIRECT("U"&amp;(ROW()+12*(($AN2352-1)*3+$AO2352)-ROW())/12+5):INDIRECT("AF"&amp;(ROW()+12*(($AN2352-1)*3+$AO2352)-ROW())/12+5),AS2352)</f>
        <v>0</v>
      </c>
      <c r="AU2352" s="15">
        <f ca="1">IF(AND(AQ2352+AS2352&gt;0,AR2352+AT2352&gt;0),COUNTIF(AU$6:AU2351,"&gt;0")+1,0)</f>
        <v>0</v>
      </c>
    </row>
    <row r="2353" spans="40:47">
      <c r="AN2353" s="15">
        <v>66</v>
      </c>
      <c r="AO2353" s="15">
        <v>1</v>
      </c>
      <c r="AP2353" s="15">
        <v>8</v>
      </c>
      <c r="AQ2353" s="17">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15">
        <f ca="1">COUNTIF(INDIRECT("H"&amp;(ROW()+12*(($AN2353-1)*3+$AO2353)-ROW())/12+5):INDIRECT("S"&amp;(ROW()+12*(($AN2353-1)*3+$AO2353)-ROW())/12+5),AQ2353)</f>
        <v>0</v>
      </c>
      <c r="AS2353" s="17">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15">
        <f ca="1">COUNTIF(INDIRECT("U"&amp;(ROW()+12*(($AN2353-1)*3+$AO2353)-ROW())/12+5):INDIRECT("AF"&amp;(ROW()+12*(($AN2353-1)*3+$AO2353)-ROW())/12+5),AS2353)</f>
        <v>0</v>
      </c>
      <c r="AU2353" s="15">
        <f ca="1">IF(AND(AQ2353+AS2353&gt;0,AR2353+AT2353&gt;0),COUNTIF(AU$6:AU2352,"&gt;0")+1,0)</f>
        <v>0</v>
      </c>
    </row>
    <row r="2354" spans="40:47">
      <c r="AN2354" s="15">
        <v>66</v>
      </c>
      <c r="AO2354" s="15">
        <v>1</v>
      </c>
      <c r="AP2354" s="15">
        <v>9</v>
      </c>
      <c r="AQ2354" s="17">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15">
        <f ca="1">COUNTIF(INDIRECT("H"&amp;(ROW()+12*(($AN2354-1)*3+$AO2354)-ROW())/12+5):INDIRECT("S"&amp;(ROW()+12*(($AN2354-1)*3+$AO2354)-ROW())/12+5),AQ2354)</f>
        <v>0</v>
      </c>
      <c r="AS2354" s="17">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15">
        <f ca="1">COUNTIF(INDIRECT("U"&amp;(ROW()+12*(($AN2354-1)*3+$AO2354)-ROW())/12+5):INDIRECT("AF"&amp;(ROW()+12*(($AN2354-1)*3+$AO2354)-ROW())/12+5),AS2354)</f>
        <v>0</v>
      </c>
      <c r="AU2354" s="15">
        <f ca="1">IF(AND(AQ2354+AS2354&gt;0,AR2354+AT2354&gt;0),COUNTIF(AU$6:AU2353,"&gt;0")+1,0)</f>
        <v>0</v>
      </c>
    </row>
    <row r="2355" spans="40:47">
      <c r="AN2355" s="15">
        <v>66</v>
      </c>
      <c r="AO2355" s="15">
        <v>1</v>
      </c>
      <c r="AP2355" s="15">
        <v>10</v>
      </c>
      <c r="AQ2355" s="17">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15">
        <f ca="1">COUNTIF(INDIRECT("H"&amp;(ROW()+12*(($AN2355-1)*3+$AO2355)-ROW())/12+5):INDIRECT("S"&amp;(ROW()+12*(($AN2355-1)*3+$AO2355)-ROW())/12+5),AQ2355)</f>
        <v>0</v>
      </c>
      <c r="AS2355" s="17">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15">
        <f ca="1">COUNTIF(INDIRECT("U"&amp;(ROW()+12*(($AN2355-1)*3+$AO2355)-ROW())/12+5):INDIRECT("AF"&amp;(ROW()+12*(($AN2355-1)*3+$AO2355)-ROW())/12+5),AS2355)</f>
        <v>0</v>
      </c>
      <c r="AU2355" s="15">
        <f ca="1">IF(AND(AQ2355+AS2355&gt;0,AR2355+AT2355&gt;0),COUNTIF(AU$6:AU2354,"&gt;0")+1,0)</f>
        <v>0</v>
      </c>
    </row>
    <row r="2356" spans="40:47">
      <c r="AN2356" s="15">
        <v>66</v>
      </c>
      <c r="AO2356" s="15">
        <v>1</v>
      </c>
      <c r="AP2356" s="15">
        <v>11</v>
      </c>
      <c r="AQ2356" s="17">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15">
        <f ca="1">COUNTIF(INDIRECT("H"&amp;(ROW()+12*(($AN2356-1)*3+$AO2356)-ROW())/12+5):INDIRECT("S"&amp;(ROW()+12*(($AN2356-1)*3+$AO2356)-ROW())/12+5),AQ2356)</f>
        <v>0</v>
      </c>
      <c r="AS2356" s="17">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15">
        <f ca="1">COUNTIF(INDIRECT("U"&amp;(ROW()+12*(($AN2356-1)*3+$AO2356)-ROW())/12+5):INDIRECT("AF"&amp;(ROW()+12*(($AN2356-1)*3+$AO2356)-ROW())/12+5),AS2356)</f>
        <v>0</v>
      </c>
      <c r="AU2356" s="15">
        <f ca="1">IF(AND(AQ2356+AS2356&gt;0,AR2356+AT2356&gt;0),COUNTIF(AU$6:AU2355,"&gt;0")+1,0)</f>
        <v>0</v>
      </c>
    </row>
    <row r="2357" spans="40:47">
      <c r="AN2357" s="15">
        <v>66</v>
      </c>
      <c r="AO2357" s="15">
        <v>1</v>
      </c>
      <c r="AP2357" s="15">
        <v>12</v>
      </c>
      <c r="AQ2357" s="17">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15">
        <f ca="1">COUNTIF(INDIRECT("H"&amp;(ROW()+12*(($AN2357-1)*3+$AO2357)-ROW())/12+5):INDIRECT("S"&amp;(ROW()+12*(($AN2357-1)*3+$AO2357)-ROW())/12+5),AQ2357)</f>
        <v>0</v>
      </c>
      <c r="AS2357" s="17">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15">
        <f ca="1">COUNTIF(INDIRECT("U"&amp;(ROW()+12*(($AN2357-1)*3+$AO2357)-ROW())/12+5):INDIRECT("AF"&amp;(ROW()+12*(($AN2357-1)*3+$AO2357)-ROW())/12+5),AS2357)</f>
        <v>0</v>
      </c>
      <c r="AU2357" s="15">
        <f ca="1">IF(AND(AQ2357+AS2357&gt;0,AR2357+AT2357&gt;0),COUNTIF(AU$6:AU2356,"&gt;0")+1,0)</f>
        <v>0</v>
      </c>
    </row>
    <row r="2358" spans="40:47">
      <c r="AN2358" s="15">
        <v>66</v>
      </c>
      <c r="AO2358" s="15">
        <v>2</v>
      </c>
      <c r="AP2358" s="15">
        <v>1</v>
      </c>
      <c r="AQ2358" s="17">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15">
        <f ca="1">COUNTIF(INDIRECT("H"&amp;(ROW()+12*(($AN2358-1)*3+$AO2358)-ROW())/12+5):INDIRECT("S"&amp;(ROW()+12*(($AN2358-1)*3+$AO2358)-ROW())/12+5),AQ2358)</f>
        <v>0</v>
      </c>
      <c r="AS2358" s="17">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15">
        <f ca="1">COUNTIF(INDIRECT("U"&amp;(ROW()+12*(($AN2358-1)*3+$AO2358)-ROW())/12+5):INDIRECT("AF"&amp;(ROW()+12*(($AN2358-1)*3+$AO2358)-ROW())/12+5),AS2358)</f>
        <v>0</v>
      </c>
      <c r="AU2358" s="15">
        <f ca="1">IF(AND(AQ2358+AS2358&gt;0,AR2358+AT2358&gt;0),COUNTIF(AU$6:AU2357,"&gt;0")+1,0)</f>
        <v>0</v>
      </c>
    </row>
    <row r="2359" spans="40:47">
      <c r="AN2359" s="15">
        <v>66</v>
      </c>
      <c r="AO2359" s="15">
        <v>2</v>
      </c>
      <c r="AP2359" s="15">
        <v>2</v>
      </c>
      <c r="AQ2359" s="17">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15">
        <f ca="1">COUNTIF(INDIRECT("H"&amp;(ROW()+12*(($AN2359-1)*3+$AO2359)-ROW())/12+5):INDIRECT("S"&amp;(ROW()+12*(($AN2359-1)*3+$AO2359)-ROW())/12+5),AQ2359)</f>
        <v>0</v>
      </c>
      <c r="AS2359" s="17">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15">
        <f ca="1">COUNTIF(INDIRECT("U"&amp;(ROW()+12*(($AN2359-1)*3+$AO2359)-ROW())/12+5):INDIRECT("AF"&amp;(ROW()+12*(($AN2359-1)*3+$AO2359)-ROW())/12+5),AS2359)</f>
        <v>0</v>
      </c>
      <c r="AU2359" s="15">
        <f ca="1">IF(AND(AQ2359+AS2359&gt;0,AR2359+AT2359&gt;0),COUNTIF(AU$6:AU2358,"&gt;0")+1,0)</f>
        <v>0</v>
      </c>
    </row>
    <row r="2360" spans="40:47">
      <c r="AN2360" s="15">
        <v>66</v>
      </c>
      <c r="AO2360" s="15">
        <v>2</v>
      </c>
      <c r="AP2360" s="15">
        <v>3</v>
      </c>
      <c r="AQ2360" s="17">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15">
        <f ca="1">COUNTIF(INDIRECT("H"&amp;(ROW()+12*(($AN2360-1)*3+$AO2360)-ROW())/12+5):INDIRECT("S"&amp;(ROW()+12*(($AN2360-1)*3+$AO2360)-ROW())/12+5),AQ2360)</f>
        <v>0</v>
      </c>
      <c r="AS2360" s="17">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15">
        <f ca="1">COUNTIF(INDIRECT("U"&amp;(ROW()+12*(($AN2360-1)*3+$AO2360)-ROW())/12+5):INDIRECT("AF"&amp;(ROW()+12*(($AN2360-1)*3+$AO2360)-ROW())/12+5),AS2360)</f>
        <v>0</v>
      </c>
      <c r="AU2360" s="15">
        <f ca="1">IF(AND(AQ2360+AS2360&gt;0,AR2360+AT2360&gt;0),COUNTIF(AU$6:AU2359,"&gt;0")+1,0)</f>
        <v>0</v>
      </c>
    </row>
    <row r="2361" spans="40:47">
      <c r="AN2361" s="15">
        <v>66</v>
      </c>
      <c r="AO2361" s="15">
        <v>2</v>
      </c>
      <c r="AP2361" s="15">
        <v>4</v>
      </c>
      <c r="AQ2361" s="17">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15">
        <f ca="1">COUNTIF(INDIRECT("H"&amp;(ROW()+12*(($AN2361-1)*3+$AO2361)-ROW())/12+5):INDIRECT("S"&amp;(ROW()+12*(($AN2361-1)*3+$AO2361)-ROW())/12+5),AQ2361)</f>
        <v>0</v>
      </c>
      <c r="AS2361" s="17">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15">
        <f ca="1">COUNTIF(INDIRECT("U"&amp;(ROW()+12*(($AN2361-1)*3+$AO2361)-ROW())/12+5):INDIRECT("AF"&amp;(ROW()+12*(($AN2361-1)*3+$AO2361)-ROW())/12+5),AS2361)</f>
        <v>0</v>
      </c>
      <c r="AU2361" s="15">
        <f ca="1">IF(AND(AQ2361+AS2361&gt;0,AR2361+AT2361&gt;0),COUNTIF(AU$6:AU2360,"&gt;0")+1,0)</f>
        <v>0</v>
      </c>
    </row>
    <row r="2362" spans="40:47">
      <c r="AN2362" s="15">
        <v>66</v>
      </c>
      <c r="AO2362" s="15">
        <v>2</v>
      </c>
      <c r="AP2362" s="15">
        <v>5</v>
      </c>
      <c r="AQ2362" s="17">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15">
        <f ca="1">COUNTIF(INDIRECT("H"&amp;(ROW()+12*(($AN2362-1)*3+$AO2362)-ROW())/12+5):INDIRECT("S"&amp;(ROW()+12*(($AN2362-1)*3+$AO2362)-ROW())/12+5),AQ2362)</f>
        <v>0</v>
      </c>
      <c r="AS2362" s="17">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15">
        <f ca="1">COUNTIF(INDIRECT("U"&amp;(ROW()+12*(($AN2362-1)*3+$AO2362)-ROW())/12+5):INDIRECT("AF"&amp;(ROW()+12*(($AN2362-1)*3+$AO2362)-ROW())/12+5),AS2362)</f>
        <v>0</v>
      </c>
      <c r="AU2362" s="15">
        <f ca="1">IF(AND(AQ2362+AS2362&gt;0,AR2362+AT2362&gt;0),COUNTIF(AU$6:AU2361,"&gt;0")+1,0)</f>
        <v>0</v>
      </c>
    </row>
    <row r="2363" spans="40:47">
      <c r="AN2363" s="15">
        <v>66</v>
      </c>
      <c r="AO2363" s="15">
        <v>2</v>
      </c>
      <c r="AP2363" s="15">
        <v>6</v>
      </c>
      <c r="AQ2363" s="17">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15">
        <f ca="1">COUNTIF(INDIRECT("H"&amp;(ROW()+12*(($AN2363-1)*3+$AO2363)-ROW())/12+5):INDIRECT("S"&amp;(ROW()+12*(($AN2363-1)*3+$AO2363)-ROW())/12+5),AQ2363)</f>
        <v>0</v>
      </c>
      <c r="AS2363" s="17">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15">
        <f ca="1">COUNTIF(INDIRECT("U"&amp;(ROW()+12*(($AN2363-1)*3+$AO2363)-ROW())/12+5):INDIRECT("AF"&amp;(ROW()+12*(($AN2363-1)*3+$AO2363)-ROW())/12+5),AS2363)</f>
        <v>0</v>
      </c>
      <c r="AU2363" s="15">
        <f ca="1">IF(AND(AQ2363+AS2363&gt;0,AR2363+AT2363&gt;0),COUNTIF(AU$6:AU2362,"&gt;0")+1,0)</f>
        <v>0</v>
      </c>
    </row>
    <row r="2364" spans="40:47">
      <c r="AN2364" s="15">
        <v>66</v>
      </c>
      <c r="AO2364" s="15">
        <v>2</v>
      </c>
      <c r="AP2364" s="15">
        <v>7</v>
      </c>
      <c r="AQ2364" s="17">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15">
        <f ca="1">COUNTIF(INDIRECT("H"&amp;(ROW()+12*(($AN2364-1)*3+$AO2364)-ROW())/12+5):INDIRECT("S"&amp;(ROW()+12*(($AN2364-1)*3+$AO2364)-ROW())/12+5),AQ2364)</f>
        <v>0</v>
      </c>
      <c r="AS2364" s="17">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15">
        <f ca="1">COUNTIF(INDIRECT("U"&amp;(ROW()+12*(($AN2364-1)*3+$AO2364)-ROW())/12+5):INDIRECT("AF"&amp;(ROW()+12*(($AN2364-1)*3+$AO2364)-ROW())/12+5),AS2364)</f>
        <v>0</v>
      </c>
      <c r="AU2364" s="15">
        <f ca="1">IF(AND(AQ2364+AS2364&gt;0,AR2364+AT2364&gt;0),COUNTIF(AU$6:AU2363,"&gt;0")+1,0)</f>
        <v>0</v>
      </c>
    </row>
    <row r="2365" spans="40:47">
      <c r="AN2365" s="15">
        <v>66</v>
      </c>
      <c r="AO2365" s="15">
        <v>2</v>
      </c>
      <c r="AP2365" s="15">
        <v>8</v>
      </c>
      <c r="AQ2365" s="17">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15">
        <f ca="1">COUNTIF(INDIRECT("H"&amp;(ROW()+12*(($AN2365-1)*3+$AO2365)-ROW())/12+5):INDIRECT("S"&amp;(ROW()+12*(($AN2365-1)*3+$AO2365)-ROW())/12+5),AQ2365)</f>
        <v>0</v>
      </c>
      <c r="AS2365" s="17">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15">
        <f ca="1">COUNTIF(INDIRECT("U"&amp;(ROW()+12*(($AN2365-1)*3+$AO2365)-ROW())/12+5):INDIRECT("AF"&amp;(ROW()+12*(($AN2365-1)*3+$AO2365)-ROW())/12+5),AS2365)</f>
        <v>0</v>
      </c>
      <c r="AU2365" s="15">
        <f ca="1">IF(AND(AQ2365+AS2365&gt;0,AR2365+AT2365&gt;0),COUNTIF(AU$6:AU2364,"&gt;0")+1,0)</f>
        <v>0</v>
      </c>
    </row>
    <row r="2366" spans="40:47">
      <c r="AN2366" s="15">
        <v>66</v>
      </c>
      <c r="AO2366" s="15">
        <v>2</v>
      </c>
      <c r="AP2366" s="15">
        <v>9</v>
      </c>
      <c r="AQ2366" s="17">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15">
        <f ca="1">COUNTIF(INDIRECT("H"&amp;(ROW()+12*(($AN2366-1)*3+$AO2366)-ROW())/12+5):INDIRECT("S"&amp;(ROW()+12*(($AN2366-1)*3+$AO2366)-ROW())/12+5),AQ2366)</f>
        <v>0</v>
      </c>
      <c r="AS2366" s="17">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15">
        <f ca="1">COUNTIF(INDIRECT("U"&amp;(ROW()+12*(($AN2366-1)*3+$AO2366)-ROW())/12+5):INDIRECT("AF"&amp;(ROW()+12*(($AN2366-1)*3+$AO2366)-ROW())/12+5),AS2366)</f>
        <v>0</v>
      </c>
      <c r="AU2366" s="15">
        <f ca="1">IF(AND(AQ2366+AS2366&gt;0,AR2366+AT2366&gt;0),COUNTIF(AU$6:AU2365,"&gt;0")+1,0)</f>
        <v>0</v>
      </c>
    </row>
    <row r="2367" spans="40:47">
      <c r="AN2367" s="15">
        <v>66</v>
      </c>
      <c r="AO2367" s="15">
        <v>2</v>
      </c>
      <c r="AP2367" s="15">
        <v>10</v>
      </c>
      <c r="AQ2367" s="17">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15">
        <f ca="1">COUNTIF(INDIRECT("H"&amp;(ROW()+12*(($AN2367-1)*3+$AO2367)-ROW())/12+5):INDIRECT("S"&amp;(ROW()+12*(($AN2367-1)*3+$AO2367)-ROW())/12+5),AQ2367)</f>
        <v>0</v>
      </c>
      <c r="AS2367" s="17">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15">
        <f ca="1">COUNTIF(INDIRECT("U"&amp;(ROW()+12*(($AN2367-1)*3+$AO2367)-ROW())/12+5):INDIRECT("AF"&amp;(ROW()+12*(($AN2367-1)*3+$AO2367)-ROW())/12+5),AS2367)</f>
        <v>0</v>
      </c>
      <c r="AU2367" s="15">
        <f ca="1">IF(AND(AQ2367+AS2367&gt;0,AR2367+AT2367&gt;0),COUNTIF(AU$6:AU2366,"&gt;0")+1,0)</f>
        <v>0</v>
      </c>
    </row>
    <row r="2368" spans="40:47">
      <c r="AN2368" s="15">
        <v>66</v>
      </c>
      <c r="AO2368" s="15">
        <v>2</v>
      </c>
      <c r="AP2368" s="15">
        <v>11</v>
      </c>
      <c r="AQ2368" s="17">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15">
        <f ca="1">COUNTIF(INDIRECT("H"&amp;(ROW()+12*(($AN2368-1)*3+$AO2368)-ROW())/12+5):INDIRECT("S"&amp;(ROW()+12*(($AN2368-1)*3+$AO2368)-ROW())/12+5),AQ2368)</f>
        <v>0</v>
      </c>
      <c r="AS2368" s="17">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15">
        <f ca="1">COUNTIF(INDIRECT("U"&amp;(ROW()+12*(($AN2368-1)*3+$AO2368)-ROW())/12+5):INDIRECT("AF"&amp;(ROW()+12*(($AN2368-1)*3+$AO2368)-ROW())/12+5),AS2368)</f>
        <v>0</v>
      </c>
      <c r="AU2368" s="15">
        <f ca="1">IF(AND(AQ2368+AS2368&gt;0,AR2368+AT2368&gt;0),COUNTIF(AU$6:AU2367,"&gt;0")+1,0)</f>
        <v>0</v>
      </c>
    </row>
    <row r="2369" spans="40:47">
      <c r="AN2369" s="15">
        <v>66</v>
      </c>
      <c r="AO2369" s="15">
        <v>2</v>
      </c>
      <c r="AP2369" s="15">
        <v>12</v>
      </c>
      <c r="AQ2369" s="17">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15">
        <f ca="1">COUNTIF(INDIRECT("H"&amp;(ROW()+12*(($AN2369-1)*3+$AO2369)-ROW())/12+5):INDIRECT("S"&amp;(ROW()+12*(($AN2369-1)*3+$AO2369)-ROW())/12+5),AQ2369)</f>
        <v>0</v>
      </c>
      <c r="AS2369" s="17">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15">
        <f ca="1">COUNTIF(INDIRECT("U"&amp;(ROW()+12*(($AN2369-1)*3+$AO2369)-ROW())/12+5):INDIRECT("AF"&amp;(ROW()+12*(($AN2369-1)*3+$AO2369)-ROW())/12+5),AS2369)</f>
        <v>0</v>
      </c>
      <c r="AU2369" s="15">
        <f ca="1">IF(AND(AQ2369+AS2369&gt;0,AR2369+AT2369&gt;0),COUNTIF(AU$6:AU2368,"&gt;0")+1,0)</f>
        <v>0</v>
      </c>
    </row>
    <row r="2370" spans="40:47">
      <c r="AN2370" s="15">
        <v>66</v>
      </c>
      <c r="AO2370" s="15">
        <v>3</v>
      </c>
      <c r="AP2370" s="15">
        <v>1</v>
      </c>
      <c r="AQ2370" s="17">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15">
        <f ca="1">COUNTIF(INDIRECT("H"&amp;(ROW()+12*(($AN2370-1)*3+$AO2370)-ROW())/12+5):INDIRECT("S"&amp;(ROW()+12*(($AN2370-1)*3+$AO2370)-ROW())/12+5),AQ2370)</f>
        <v>0</v>
      </c>
      <c r="AS2370" s="17">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15">
        <f ca="1">COUNTIF(INDIRECT("U"&amp;(ROW()+12*(($AN2370-1)*3+$AO2370)-ROW())/12+5):INDIRECT("AF"&amp;(ROW()+12*(($AN2370-1)*3+$AO2370)-ROW())/12+5),AS2370)</f>
        <v>0</v>
      </c>
      <c r="AU2370" s="15">
        <f ca="1">IF(AND(AQ2370+AS2370&gt;0,AR2370+AT2370&gt;0),COUNTIF(AU$6:AU2369,"&gt;0")+1,0)</f>
        <v>0</v>
      </c>
    </row>
    <row r="2371" spans="40:47">
      <c r="AN2371" s="15">
        <v>66</v>
      </c>
      <c r="AO2371" s="15">
        <v>3</v>
      </c>
      <c r="AP2371" s="15">
        <v>2</v>
      </c>
      <c r="AQ2371" s="17">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15">
        <f ca="1">COUNTIF(INDIRECT("H"&amp;(ROW()+12*(($AN2371-1)*3+$AO2371)-ROW())/12+5):INDIRECT("S"&amp;(ROW()+12*(($AN2371-1)*3+$AO2371)-ROW())/12+5),AQ2371)</f>
        <v>0</v>
      </c>
      <c r="AS2371" s="17">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15">
        <f ca="1">COUNTIF(INDIRECT("U"&amp;(ROW()+12*(($AN2371-1)*3+$AO2371)-ROW())/12+5):INDIRECT("AF"&amp;(ROW()+12*(($AN2371-1)*3+$AO2371)-ROW())/12+5),AS2371)</f>
        <v>0</v>
      </c>
      <c r="AU2371" s="15">
        <f ca="1">IF(AND(AQ2371+AS2371&gt;0,AR2371+AT2371&gt;0),COUNTIF(AU$6:AU2370,"&gt;0")+1,0)</f>
        <v>0</v>
      </c>
    </row>
    <row r="2372" spans="40:47">
      <c r="AN2372" s="15">
        <v>66</v>
      </c>
      <c r="AO2372" s="15">
        <v>3</v>
      </c>
      <c r="AP2372" s="15">
        <v>3</v>
      </c>
      <c r="AQ2372" s="17">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15">
        <f ca="1">COUNTIF(INDIRECT("H"&amp;(ROW()+12*(($AN2372-1)*3+$AO2372)-ROW())/12+5):INDIRECT("S"&amp;(ROW()+12*(($AN2372-1)*3+$AO2372)-ROW())/12+5),AQ2372)</f>
        <v>0</v>
      </c>
      <c r="AS2372" s="17">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15">
        <f ca="1">COUNTIF(INDIRECT("U"&amp;(ROW()+12*(($AN2372-1)*3+$AO2372)-ROW())/12+5):INDIRECT("AF"&amp;(ROW()+12*(($AN2372-1)*3+$AO2372)-ROW())/12+5),AS2372)</f>
        <v>0</v>
      </c>
      <c r="AU2372" s="15">
        <f ca="1">IF(AND(AQ2372+AS2372&gt;0,AR2372+AT2372&gt;0),COUNTIF(AU$6:AU2371,"&gt;0")+1,0)</f>
        <v>0</v>
      </c>
    </row>
    <row r="2373" spans="40:47">
      <c r="AN2373" s="15">
        <v>66</v>
      </c>
      <c r="AO2373" s="15">
        <v>3</v>
      </c>
      <c r="AP2373" s="15">
        <v>4</v>
      </c>
      <c r="AQ2373" s="17">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15">
        <f ca="1">COUNTIF(INDIRECT("H"&amp;(ROW()+12*(($AN2373-1)*3+$AO2373)-ROW())/12+5):INDIRECT("S"&amp;(ROW()+12*(($AN2373-1)*3+$AO2373)-ROW())/12+5),AQ2373)</f>
        <v>0</v>
      </c>
      <c r="AS2373" s="17">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15">
        <f ca="1">COUNTIF(INDIRECT("U"&amp;(ROW()+12*(($AN2373-1)*3+$AO2373)-ROW())/12+5):INDIRECT("AF"&amp;(ROW()+12*(($AN2373-1)*3+$AO2373)-ROW())/12+5),AS2373)</f>
        <v>0</v>
      </c>
      <c r="AU2373" s="15">
        <f ca="1">IF(AND(AQ2373+AS2373&gt;0,AR2373+AT2373&gt;0),COUNTIF(AU$6:AU2372,"&gt;0")+1,0)</f>
        <v>0</v>
      </c>
    </row>
    <row r="2374" spans="40:47">
      <c r="AN2374" s="15">
        <v>66</v>
      </c>
      <c r="AO2374" s="15">
        <v>3</v>
      </c>
      <c r="AP2374" s="15">
        <v>5</v>
      </c>
      <c r="AQ2374" s="17">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15">
        <f ca="1">COUNTIF(INDIRECT("H"&amp;(ROW()+12*(($AN2374-1)*3+$AO2374)-ROW())/12+5):INDIRECT("S"&amp;(ROW()+12*(($AN2374-1)*3+$AO2374)-ROW())/12+5),AQ2374)</f>
        <v>0</v>
      </c>
      <c r="AS2374" s="17">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15">
        <f ca="1">COUNTIF(INDIRECT("U"&amp;(ROW()+12*(($AN2374-1)*3+$AO2374)-ROW())/12+5):INDIRECT("AF"&amp;(ROW()+12*(($AN2374-1)*3+$AO2374)-ROW())/12+5),AS2374)</f>
        <v>0</v>
      </c>
      <c r="AU2374" s="15">
        <f ca="1">IF(AND(AQ2374+AS2374&gt;0,AR2374+AT2374&gt;0),COUNTIF(AU$6:AU2373,"&gt;0")+1,0)</f>
        <v>0</v>
      </c>
    </row>
    <row r="2375" spans="40:47">
      <c r="AN2375" s="15">
        <v>66</v>
      </c>
      <c r="AO2375" s="15">
        <v>3</v>
      </c>
      <c r="AP2375" s="15">
        <v>6</v>
      </c>
      <c r="AQ2375" s="17">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15">
        <f ca="1">COUNTIF(INDIRECT("H"&amp;(ROW()+12*(($AN2375-1)*3+$AO2375)-ROW())/12+5):INDIRECT("S"&amp;(ROW()+12*(($AN2375-1)*3+$AO2375)-ROW())/12+5),AQ2375)</f>
        <v>0</v>
      </c>
      <c r="AS2375" s="17">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15">
        <f ca="1">COUNTIF(INDIRECT("U"&amp;(ROW()+12*(($AN2375-1)*3+$AO2375)-ROW())/12+5):INDIRECT("AF"&amp;(ROW()+12*(($AN2375-1)*3+$AO2375)-ROW())/12+5),AS2375)</f>
        <v>0</v>
      </c>
      <c r="AU2375" s="15">
        <f ca="1">IF(AND(AQ2375+AS2375&gt;0,AR2375+AT2375&gt;0),COUNTIF(AU$6:AU2374,"&gt;0")+1,0)</f>
        <v>0</v>
      </c>
    </row>
    <row r="2376" spans="40:47">
      <c r="AN2376" s="15">
        <v>66</v>
      </c>
      <c r="AO2376" s="15">
        <v>3</v>
      </c>
      <c r="AP2376" s="15">
        <v>7</v>
      </c>
      <c r="AQ2376" s="17">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15">
        <f ca="1">COUNTIF(INDIRECT("H"&amp;(ROW()+12*(($AN2376-1)*3+$AO2376)-ROW())/12+5):INDIRECT("S"&amp;(ROW()+12*(($AN2376-1)*3+$AO2376)-ROW())/12+5),AQ2376)</f>
        <v>0</v>
      </c>
      <c r="AS2376" s="17">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15">
        <f ca="1">COUNTIF(INDIRECT("U"&amp;(ROW()+12*(($AN2376-1)*3+$AO2376)-ROW())/12+5):INDIRECT("AF"&amp;(ROW()+12*(($AN2376-1)*3+$AO2376)-ROW())/12+5),AS2376)</f>
        <v>0</v>
      </c>
      <c r="AU2376" s="15">
        <f ca="1">IF(AND(AQ2376+AS2376&gt;0,AR2376+AT2376&gt;0),COUNTIF(AU$6:AU2375,"&gt;0")+1,0)</f>
        <v>0</v>
      </c>
    </row>
    <row r="2377" spans="40:47">
      <c r="AN2377" s="15">
        <v>66</v>
      </c>
      <c r="AO2377" s="15">
        <v>3</v>
      </c>
      <c r="AP2377" s="15">
        <v>8</v>
      </c>
      <c r="AQ2377" s="17">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15">
        <f ca="1">COUNTIF(INDIRECT("H"&amp;(ROW()+12*(($AN2377-1)*3+$AO2377)-ROW())/12+5):INDIRECT("S"&amp;(ROW()+12*(($AN2377-1)*3+$AO2377)-ROW())/12+5),AQ2377)</f>
        <v>0</v>
      </c>
      <c r="AS2377" s="17">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15">
        <f ca="1">COUNTIF(INDIRECT("U"&amp;(ROW()+12*(($AN2377-1)*3+$AO2377)-ROW())/12+5):INDIRECT("AF"&amp;(ROW()+12*(($AN2377-1)*3+$AO2377)-ROW())/12+5),AS2377)</f>
        <v>0</v>
      </c>
      <c r="AU2377" s="15">
        <f ca="1">IF(AND(AQ2377+AS2377&gt;0,AR2377+AT2377&gt;0),COUNTIF(AU$6:AU2376,"&gt;0")+1,0)</f>
        <v>0</v>
      </c>
    </row>
    <row r="2378" spans="40:47">
      <c r="AN2378" s="15">
        <v>66</v>
      </c>
      <c r="AO2378" s="15">
        <v>3</v>
      </c>
      <c r="AP2378" s="15">
        <v>9</v>
      </c>
      <c r="AQ2378" s="17">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15">
        <f ca="1">COUNTIF(INDIRECT("H"&amp;(ROW()+12*(($AN2378-1)*3+$AO2378)-ROW())/12+5):INDIRECT("S"&amp;(ROW()+12*(($AN2378-1)*3+$AO2378)-ROW())/12+5),AQ2378)</f>
        <v>0</v>
      </c>
      <c r="AS2378" s="17">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15">
        <f ca="1">COUNTIF(INDIRECT("U"&amp;(ROW()+12*(($AN2378-1)*3+$AO2378)-ROW())/12+5):INDIRECT("AF"&amp;(ROW()+12*(($AN2378-1)*3+$AO2378)-ROW())/12+5),AS2378)</f>
        <v>0</v>
      </c>
      <c r="AU2378" s="15">
        <f ca="1">IF(AND(AQ2378+AS2378&gt;0,AR2378+AT2378&gt;0),COUNTIF(AU$6:AU2377,"&gt;0")+1,0)</f>
        <v>0</v>
      </c>
    </row>
    <row r="2379" spans="40:47">
      <c r="AN2379" s="15">
        <v>66</v>
      </c>
      <c r="AO2379" s="15">
        <v>3</v>
      </c>
      <c r="AP2379" s="15">
        <v>10</v>
      </c>
      <c r="AQ2379" s="17">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15">
        <f ca="1">COUNTIF(INDIRECT("H"&amp;(ROW()+12*(($AN2379-1)*3+$AO2379)-ROW())/12+5):INDIRECT("S"&amp;(ROW()+12*(($AN2379-1)*3+$AO2379)-ROW())/12+5),AQ2379)</f>
        <v>0</v>
      </c>
      <c r="AS2379" s="17">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15">
        <f ca="1">COUNTIF(INDIRECT("U"&amp;(ROW()+12*(($AN2379-1)*3+$AO2379)-ROW())/12+5):INDIRECT("AF"&amp;(ROW()+12*(($AN2379-1)*3+$AO2379)-ROW())/12+5),AS2379)</f>
        <v>0</v>
      </c>
      <c r="AU2379" s="15">
        <f ca="1">IF(AND(AQ2379+AS2379&gt;0,AR2379+AT2379&gt;0),COUNTIF(AU$6:AU2378,"&gt;0")+1,0)</f>
        <v>0</v>
      </c>
    </row>
    <row r="2380" spans="40:47">
      <c r="AN2380" s="15">
        <v>66</v>
      </c>
      <c r="AO2380" s="15">
        <v>3</v>
      </c>
      <c r="AP2380" s="15">
        <v>11</v>
      </c>
      <c r="AQ2380" s="17">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15">
        <f ca="1">COUNTIF(INDIRECT("H"&amp;(ROW()+12*(($AN2380-1)*3+$AO2380)-ROW())/12+5):INDIRECT("S"&amp;(ROW()+12*(($AN2380-1)*3+$AO2380)-ROW())/12+5),AQ2380)</f>
        <v>0</v>
      </c>
      <c r="AS2380" s="17">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15">
        <f ca="1">COUNTIF(INDIRECT("U"&amp;(ROW()+12*(($AN2380-1)*3+$AO2380)-ROW())/12+5):INDIRECT("AF"&amp;(ROW()+12*(($AN2380-1)*3+$AO2380)-ROW())/12+5),AS2380)</f>
        <v>0</v>
      </c>
      <c r="AU2380" s="15">
        <f ca="1">IF(AND(AQ2380+AS2380&gt;0,AR2380+AT2380&gt;0),COUNTIF(AU$6:AU2379,"&gt;0")+1,0)</f>
        <v>0</v>
      </c>
    </row>
    <row r="2381" spans="40:47">
      <c r="AN2381" s="306">
        <v>66</v>
      </c>
      <c r="AO2381" s="306">
        <v>3</v>
      </c>
      <c r="AP2381" s="306">
        <v>12</v>
      </c>
      <c r="AQ2381" s="313">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306">
        <f ca="1">COUNTIF(INDIRECT("H"&amp;(ROW()+12*(($AN2381-1)*3+$AO2381)-ROW())/12+5):INDIRECT("S"&amp;(ROW()+12*(($AN2381-1)*3+$AO2381)-ROW())/12+5),AQ2381)</f>
        <v>0</v>
      </c>
      <c r="AS2381" s="313">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306">
        <f ca="1">COUNTIF(INDIRECT("U"&amp;(ROW()+12*(($AN2381-1)*3+$AO2381)-ROW())/12+5):INDIRECT("AF"&amp;(ROW()+12*(($AN2381-1)*3+$AO2381)-ROW())/12+5),AS2381)</f>
        <v>0</v>
      </c>
      <c r="AU2381" s="15">
        <f ca="1">IF(AND(AQ2381+AS2381&gt;0,AR2381+AT2381&gt;0),COUNTIF(AU$6:AU2380,"&gt;0")+1,0)</f>
        <v>0</v>
      </c>
    </row>
    <row r="2382" spans="40:47">
      <c r="AN2382" s="15">
        <v>67</v>
      </c>
      <c r="AO2382" s="15">
        <v>1</v>
      </c>
      <c r="AP2382" s="15">
        <v>1</v>
      </c>
      <c r="AQ2382" s="17">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15">
        <f ca="1">COUNTIF(INDIRECT("H"&amp;(ROW()+12*(($AN2382-1)*3+$AO2382)-ROW())/12+5):INDIRECT("S"&amp;(ROW()+12*(($AN2382-1)*3+$AO2382)-ROW())/12+5),AQ2382)</f>
        <v>0</v>
      </c>
      <c r="AS2382" s="17">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15">
        <f ca="1">COUNTIF(INDIRECT("U"&amp;(ROW()+12*(($AN2382-1)*3+$AO2382)-ROW())/12+5):INDIRECT("AF"&amp;(ROW()+12*(($AN2382-1)*3+$AO2382)-ROW())/12+5),AS2382)</f>
        <v>0</v>
      </c>
      <c r="AU2382" s="15">
        <f ca="1">IF(AND(AQ2382+AS2382&gt;0,AR2382+AT2382&gt;0),COUNTIF(AU$6:AU2381,"&gt;0")+1,0)</f>
        <v>0</v>
      </c>
    </row>
    <row r="2383" spans="40:47">
      <c r="AN2383" s="15">
        <v>67</v>
      </c>
      <c r="AO2383" s="15">
        <v>1</v>
      </c>
      <c r="AP2383" s="15">
        <v>2</v>
      </c>
      <c r="AQ2383" s="17">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15">
        <f ca="1">COUNTIF(INDIRECT("H"&amp;(ROW()+12*(($AN2383-1)*3+$AO2383)-ROW())/12+5):INDIRECT("S"&amp;(ROW()+12*(($AN2383-1)*3+$AO2383)-ROW())/12+5),AQ2383)</f>
        <v>0</v>
      </c>
      <c r="AS2383" s="17">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15">
        <f ca="1">COUNTIF(INDIRECT("U"&amp;(ROW()+12*(($AN2383-1)*3+$AO2383)-ROW())/12+5):INDIRECT("AF"&amp;(ROW()+12*(($AN2383-1)*3+$AO2383)-ROW())/12+5),AS2383)</f>
        <v>0</v>
      </c>
      <c r="AU2383" s="15">
        <f ca="1">IF(AND(AQ2383+AS2383&gt;0,AR2383+AT2383&gt;0),COUNTIF(AU$6:AU2382,"&gt;0")+1,0)</f>
        <v>0</v>
      </c>
    </row>
    <row r="2384" spans="40:47">
      <c r="AN2384" s="15">
        <v>67</v>
      </c>
      <c r="AO2384" s="15">
        <v>1</v>
      </c>
      <c r="AP2384" s="15">
        <v>3</v>
      </c>
      <c r="AQ2384" s="17">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15">
        <f ca="1">COUNTIF(INDIRECT("H"&amp;(ROW()+12*(($AN2384-1)*3+$AO2384)-ROW())/12+5):INDIRECT("S"&amp;(ROW()+12*(($AN2384-1)*3+$AO2384)-ROW())/12+5),AQ2384)</f>
        <v>0</v>
      </c>
      <c r="AS2384" s="17">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15">
        <f ca="1">COUNTIF(INDIRECT("U"&amp;(ROW()+12*(($AN2384-1)*3+$AO2384)-ROW())/12+5):INDIRECT("AF"&amp;(ROW()+12*(($AN2384-1)*3+$AO2384)-ROW())/12+5),AS2384)</f>
        <v>0</v>
      </c>
      <c r="AU2384" s="15">
        <f ca="1">IF(AND(AQ2384+AS2384&gt;0,AR2384+AT2384&gt;0),COUNTIF(AU$6:AU2383,"&gt;0")+1,0)</f>
        <v>0</v>
      </c>
    </row>
    <row r="2385" spans="40:47">
      <c r="AN2385" s="15">
        <v>67</v>
      </c>
      <c r="AO2385" s="15">
        <v>1</v>
      </c>
      <c r="AP2385" s="15">
        <v>4</v>
      </c>
      <c r="AQ2385" s="17">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15">
        <f ca="1">COUNTIF(INDIRECT("H"&amp;(ROW()+12*(($AN2385-1)*3+$AO2385)-ROW())/12+5):INDIRECT("S"&amp;(ROW()+12*(($AN2385-1)*3+$AO2385)-ROW())/12+5),AQ2385)</f>
        <v>0</v>
      </c>
      <c r="AS2385" s="17">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15">
        <f ca="1">COUNTIF(INDIRECT("U"&amp;(ROW()+12*(($AN2385-1)*3+$AO2385)-ROW())/12+5):INDIRECT("AF"&amp;(ROW()+12*(($AN2385-1)*3+$AO2385)-ROW())/12+5),AS2385)</f>
        <v>0</v>
      </c>
      <c r="AU2385" s="15">
        <f ca="1">IF(AND(AQ2385+AS2385&gt;0,AR2385+AT2385&gt;0),COUNTIF(AU$6:AU2384,"&gt;0")+1,0)</f>
        <v>0</v>
      </c>
    </row>
    <row r="2386" spans="40:47">
      <c r="AN2386" s="15">
        <v>67</v>
      </c>
      <c r="AO2386" s="15">
        <v>1</v>
      </c>
      <c r="AP2386" s="15">
        <v>5</v>
      </c>
      <c r="AQ2386" s="17">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15">
        <f ca="1">COUNTIF(INDIRECT("H"&amp;(ROW()+12*(($AN2386-1)*3+$AO2386)-ROW())/12+5):INDIRECT("S"&amp;(ROW()+12*(($AN2386-1)*3+$AO2386)-ROW())/12+5),AQ2386)</f>
        <v>0</v>
      </c>
      <c r="AS2386" s="17">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15">
        <f ca="1">COUNTIF(INDIRECT("U"&amp;(ROW()+12*(($AN2386-1)*3+$AO2386)-ROW())/12+5):INDIRECT("AF"&amp;(ROW()+12*(($AN2386-1)*3+$AO2386)-ROW())/12+5),AS2386)</f>
        <v>0</v>
      </c>
      <c r="AU2386" s="15">
        <f ca="1">IF(AND(AQ2386+AS2386&gt;0,AR2386+AT2386&gt;0),COUNTIF(AU$6:AU2385,"&gt;0")+1,0)</f>
        <v>0</v>
      </c>
    </row>
    <row r="2387" spans="40:47">
      <c r="AN2387" s="15">
        <v>67</v>
      </c>
      <c r="AO2387" s="15">
        <v>1</v>
      </c>
      <c r="AP2387" s="15">
        <v>6</v>
      </c>
      <c r="AQ2387" s="17">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15">
        <f ca="1">COUNTIF(INDIRECT("H"&amp;(ROW()+12*(($AN2387-1)*3+$AO2387)-ROW())/12+5):INDIRECT("S"&amp;(ROW()+12*(($AN2387-1)*3+$AO2387)-ROW())/12+5),AQ2387)</f>
        <v>0</v>
      </c>
      <c r="AS2387" s="17">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15">
        <f ca="1">COUNTIF(INDIRECT("U"&amp;(ROW()+12*(($AN2387-1)*3+$AO2387)-ROW())/12+5):INDIRECT("AF"&amp;(ROW()+12*(($AN2387-1)*3+$AO2387)-ROW())/12+5),AS2387)</f>
        <v>0</v>
      </c>
      <c r="AU2387" s="15">
        <f ca="1">IF(AND(AQ2387+AS2387&gt;0,AR2387+AT2387&gt;0),COUNTIF(AU$6:AU2386,"&gt;0")+1,0)</f>
        <v>0</v>
      </c>
    </row>
    <row r="2388" spans="40:47">
      <c r="AN2388" s="15">
        <v>67</v>
      </c>
      <c r="AO2388" s="15">
        <v>1</v>
      </c>
      <c r="AP2388" s="15">
        <v>7</v>
      </c>
      <c r="AQ2388" s="17">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15">
        <f ca="1">COUNTIF(INDIRECT("H"&amp;(ROW()+12*(($AN2388-1)*3+$AO2388)-ROW())/12+5):INDIRECT("S"&amp;(ROW()+12*(($AN2388-1)*3+$AO2388)-ROW())/12+5),AQ2388)</f>
        <v>0</v>
      </c>
      <c r="AS2388" s="17">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15">
        <f ca="1">COUNTIF(INDIRECT("U"&amp;(ROW()+12*(($AN2388-1)*3+$AO2388)-ROW())/12+5):INDIRECT("AF"&amp;(ROW()+12*(($AN2388-1)*3+$AO2388)-ROW())/12+5),AS2388)</f>
        <v>0</v>
      </c>
      <c r="AU2388" s="15">
        <f ca="1">IF(AND(AQ2388+AS2388&gt;0,AR2388+AT2388&gt;0),COUNTIF(AU$6:AU2387,"&gt;0")+1,0)</f>
        <v>0</v>
      </c>
    </row>
    <row r="2389" spans="40:47">
      <c r="AN2389" s="15">
        <v>67</v>
      </c>
      <c r="AO2389" s="15">
        <v>1</v>
      </c>
      <c r="AP2389" s="15">
        <v>8</v>
      </c>
      <c r="AQ2389" s="17">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15">
        <f ca="1">COUNTIF(INDIRECT("H"&amp;(ROW()+12*(($AN2389-1)*3+$AO2389)-ROW())/12+5):INDIRECT("S"&amp;(ROW()+12*(($AN2389-1)*3+$AO2389)-ROW())/12+5),AQ2389)</f>
        <v>0</v>
      </c>
      <c r="AS2389" s="17">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15">
        <f ca="1">COUNTIF(INDIRECT("U"&amp;(ROW()+12*(($AN2389-1)*3+$AO2389)-ROW())/12+5):INDIRECT("AF"&amp;(ROW()+12*(($AN2389-1)*3+$AO2389)-ROW())/12+5),AS2389)</f>
        <v>0</v>
      </c>
      <c r="AU2389" s="15">
        <f ca="1">IF(AND(AQ2389+AS2389&gt;0,AR2389+AT2389&gt;0),COUNTIF(AU$6:AU2388,"&gt;0")+1,0)</f>
        <v>0</v>
      </c>
    </row>
    <row r="2390" spans="40:47">
      <c r="AN2390" s="15">
        <v>67</v>
      </c>
      <c r="AO2390" s="15">
        <v>1</v>
      </c>
      <c r="AP2390" s="15">
        <v>9</v>
      </c>
      <c r="AQ2390" s="17">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15">
        <f ca="1">COUNTIF(INDIRECT("H"&amp;(ROW()+12*(($AN2390-1)*3+$AO2390)-ROW())/12+5):INDIRECT("S"&amp;(ROW()+12*(($AN2390-1)*3+$AO2390)-ROW())/12+5),AQ2390)</f>
        <v>0</v>
      </c>
      <c r="AS2390" s="17">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15">
        <f ca="1">COUNTIF(INDIRECT("U"&amp;(ROW()+12*(($AN2390-1)*3+$AO2390)-ROW())/12+5):INDIRECT("AF"&amp;(ROW()+12*(($AN2390-1)*3+$AO2390)-ROW())/12+5),AS2390)</f>
        <v>0</v>
      </c>
      <c r="AU2390" s="15">
        <f ca="1">IF(AND(AQ2390+AS2390&gt;0,AR2390+AT2390&gt;0),COUNTIF(AU$6:AU2389,"&gt;0")+1,0)</f>
        <v>0</v>
      </c>
    </row>
    <row r="2391" spans="40:47">
      <c r="AN2391" s="15">
        <v>67</v>
      </c>
      <c r="AO2391" s="15">
        <v>1</v>
      </c>
      <c r="AP2391" s="15">
        <v>10</v>
      </c>
      <c r="AQ2391" s="17">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15">
        <f ca="1">COUNTIF(INDIRECT("H"&amp;(ROW()+12*(($AN2391-1)*3+$AO2391)-ROW())/12+5):INDIRECT("S"&amp;(ROW()+12*(($AN2391-1)*3+$AO2391)-ROW())/12+5),AQ2391)</f>
        <v>0</v>
      </c>
      <c r="AS2391" s="17">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15">
        <f ca="1">COUNTIF(INDIRECT("U"&amp;(ROW()+12*(($AN2391-1)*3+$AO2391)-ROW())/12+5):INDIRECT("AF"&amp;(ROW()+12*(($AN2391-1)*3+$AO2391)-ROW())/12+5),AS2391)</f>
        <v>0</v>
      </c>
      <c r="AU2391" s="15">
        <f ca="1">IF(AND(AQ2391+AS2391&gt;0,AR2391+AT2391&gt;0),COUNTIF(AU$6:AU2390,"&gt;0")+1,0)</f>
        <v>0</v>
      </c>
    </row>
    <row r="2392" spans="40:47">
      <c r="AN2392" s="15">
        <v>67</v>
      </c>
      <c r="AO2392" s="15">
        <v>1</v>
      </c>
      <c r="AP2392" s="15">
        <v>11</v>
      </c>
      <c r="AQ2392" s="17">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15">
        <f ca="1">COUNTIF(INDIRECT("H"&amp;(ROW()+12*(($AN2392-1)*3+$AO2392)-ROW())/12+5):INDIRECT("S"&amp;(ROW()+12*(($AN2392-1)*3+$AO2392)-ROW())/12+5),AQ2392)</f>
        <v>0</v>
      </c>
      <c r="AS2392" s="17">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15">
        <f ca="1">COUNTIF(INDIRECT("U"&amp;(ROW()+12*(($AN2392-1)*3+$AO2392)-ROW())/12+5):INDIRECT("AF"&amp;(ROW()+12*(($AN2392-1)*3+$AO2392)-ROW())/12+5),AS2392)</f>
        <v>0</v>
      </c>
      <c r="AU2392" s="15">
        <f ca="1">IF(AND(AQ2392+AS2392&gt;0,AR2392+AT2392&gt;0),COUNTIF(AU$6:AU2391,"&gt;0")+1,0)</f>
        <v>0</v>
      </c>
    </row>
    <row r="2393" spans="40:47">
      <c r="AN2393" s="15">
        <v>67</v>
      </c>
      <c r="AO2393" s="15">
        <v>1</v>
      </c>
      <c r="AP2393" s="15">
        <v>12</v>
      </c>
      <c r="AQ2393" s="17">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15">
        <f ca="1">COUNTIF(INDIRECT("H"&amp;(ROW()+12*(($AN2393-1)*3+$AO2393)-ROW())/12+5):INDIRECT("S"&amp;(ROW()+12*(($AN2393-1)*3+$AO2393)-ROW())/12+5),AQ2393)</f>
        <v>0</v>
      </c>
      <c r="AS2393" s="17">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15">
        <f ca="1">COUNTIF(INDIRECT("U"&amp;(ROW()+12*(($AN2393-1)*3+$AO2393)-ROW())/12+5):INDIRECT("AF"&amp;(ROW()+12*(($AN2393-1)*3+$AO2393)-ROW())/12+5),AS2393)</f>
        <v>0</v>
      </c>
      <c r="AU2393" s="15">
        <f ca="1">IF(AND(AQ2393+AS2393&gt;0,AR2393+AT2393&gt;0),COUNTIF(AU$6:AU2392,"&gt;0")+1,0)</f>
        <v>0</v>
      </c>
    </row>
    <row r="2394" spans="40:47">
      <c r="AN2394" s="15">
        <v>67</v>
      </c>
      <c r="AO2394" s="15">
        <v>2</v>
      </c>
      <c r="AP2394" s="15">
        <v>1</v>
      </c>
      <c r="AQ2394" s="17">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15">
        <f ca="1">COUNTIF(INDIRECT("H"&amp;(ROW()+12*(($AN2394-1)*3+$AO2394)-ROW())/12+5):INDIRECT("S"&amp;(ROW()+12*(($AN2394-1)*3+$AO2394)-ROW())/12+5),AQ2394)</f>
        <v>0</v>
      </c>
      <c r="AS2394" s="17">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15">
        <f ca="1">COUNTIF(INDIRECT("U"&amp;(ROW()+12*(($AN2394-1)*3+$AO2394)-ROW())/12+5):INDIRECT("AF"&amp;(ROW()+12*(($AN2394-1)*3+$AO2394)-ROW())/12+5),AS2394)</f>
        <v>0</v>
      </c>
      <c r="AU2394" s="15">
        <f ca="1">IF(AND(AQ2394+AS2394&gt;0,AR2394+AT2394&gt;0),COUNTIF(AU$6:AU2393,"&gt;0")+1,0)</f>
        <v>0</v>
      </c>
    </row>
    <row r="2395" spans="40:47">
      <c r="AN2395" s="15">
        <v>67</v>
      </c>
      <c r="AO2395" s="15">
        <v>2</v>
      </c>
      <c r="AP2395" s="15">
        <v>2</v>
      </c>
      <c r="AQ2395" s="17">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15">
        <f ca="1">COUNTIF(INDIRECT("H"&amp;(ROW()+12*(($AN2395-1)*3+$AO2395)-ROW())/12+5):INDIRECT("S"&amp;(ROW()+12*(($AN2395-1)*3+$AO2395)-ROW())/12+5),AQ2395)</f>
        <v>0</v>
      </c>
      <c r="AS2395" s="17">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15">
        <f ca="1">COUNTIF(INDIRECT("U"&amp;(ROW()+12*(($AN2395-1)*3+$AO2395)-ROW())/12+5):INDIRECT("AF"&amp;(ROW()+12*(($AN2395-1)*3+$AO2395)-ROW())/12+5),AS2395)</f>
        <v>0</v>
      </c>
      <c r="AU2395" s="15">
        <f ca="1">IF(AND(AQ2395+AS2395&gt;0,AR2395+AT2395&gt;0),COUNTIF(AU$6:AU2394,"&gt;0")+1,0)</f>
        <v>0</v>
      </c>
    </row>
    <row r="2396" spans="40:47">
      <c r="AN2396" s="15">
        <v>67</v>
      </c>
      <c r="AO2396" s="15">
        <v>2</v>
      </c>
      <c r="AP2396" s="15">
        <v>3</v>
      </c>
      <c r="AQ2396" s="17">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15">
        <f ca="1">COUNTIF(INDIRECT("H"&amp;(ROW()+12*(($AN2396-1)*3+$AO2396)-ROW())/12+5):INDIRECT("S"&amp;(ROW()+12*(($AN2396-1)*3+$AO2396)-ROW())/12+5),AQ2396)</f>
        <v>0</v>
      </c>
      <c r="AS2396" s="17">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15">
        <f ca="1">COUNTIF(INDIRECT("U"&amp;(ROW()+12*(($AN2396-1)*3+$AO2396)-ROW())/12+5):INDIRECT("AF"&amp;(ROW()+12*(($AN2396-1)*3+$AO2396)-ROW())/12+5),AS2396)</f>
        <v>0</v>
      </c>
      <c r="AU2396" s="15">
        <f ca="1">IF(AND(AQ2396+AS2396&gt;0,AR2396+AT2396&gt;0),COUNTIF(AU$6:AU2395,"&gt;0")+1,0)</f>
        <v>0</v>
      </c>
    </row>
    <row r="2397" spans="40:47">
      <c r="AN2397" s="15">
        <v>67</v>
      </c>
      <c r="AO2397" s="15">
        <v>2</v>
      </c>
      <c r="AP2397" s="15">
        <v>4</v>
      </c>
      <c r="AQ2397" s="17">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15">
        <f ca="1">COUNTIF(INDIRECT("H"&amp;(ROW()+12*(($AN2397-1)*3+$AO2397)-ROW())/12+5):INDIRECT("S"&amp;(ROW()+12*(($AN2397-1)*3+$AO2397)-ROW())/12+5),AQ2397)</f>
        <v>0</v>
      </c>
      <c r="AS2397" s="17">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15">
        <f ca="1">COUNTIF(INDIRECT("U"&amp;(ROW()+12*(($AN2397-1)*3+$AO2397)-ROW())/12+5):INDIRECT("AF"&amp;(ROW()+12*(($AN2397-1)*3+$AO2397)-ROW())/12+5),AS2397)</f>
        <v>0</v>
      </c>
      <c r="AU2397" s="15">
        <f ca="1">IF(AND(AQ2397+AS2397&gt;0,AR2397+AT2397&gt;0),COUNTIF(AU$6:AU2396,"&gt;0")+1,0)</f>
        <v>0</v>
      </c>
    </row>
    <row r="2398" spans="40:47">
      <c r="AN2398" s="15">
        <v>67</v>
      </c>
      <c r="AO2398" s="15">
        <v>2</v>
      </c>
      <c r="AP2398" s="15">
        <v>5</v>
      </c>
      <c r="AQ2398" s="17">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15">
        <f ca="1">COUNTIF(INDIRECT("H"&amp;(ROW()+12*(($AN2398-1)*3+$AO2398)-ROW())/12+5):INDIRECT("S"&amp;(ROW()+12*(($AN2398-1)*3+$AO2398)-ROW())/12+5),AQ2398)</f>
        <v>0</v>
      </c>
      <c r="AS2398" s="17">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15">
        <f ca="1">COUNTIF(INDIRECT("U"&amp;(ROW()+12*(($AN2398-1)*3+$AO2398)-ROW())/12+5):INDIRECT("AF"&amp;(ROW()+12*(($AN2398-1)*3+$AO2398)-ROW())/12+5),AS2398)</f>
        <v>0</v>
      </c>
      <c r="AU2398" s="15">
        <f ca="1">IF(AND(AQ2398+AS2398&gt;0,AR2398+AT2398&gt;0),COUNTIF(AU$6:AU2397,"&gt;0")+1,0)</f>
        <v>0</v>
      </c>
    </row>
    <row r="2399" spans="40:47">
      <c r="AN2399" s="15">
        <v>67</v>
      </c>
      <c r="AO2399" s="15">
        <v>2</v>
      </c>
      <c r="AP2399" s="15">
        <v>6</v>
      </c>
      <c r="AQ2399" s="17">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15">
        <f ca="1">COUNTIF(INDIRECT("H"&amp;(ROW()+12*(($AN2399-1)*3+$AO2399)-ROW())/12+5):INDIRECT("S"&amp;(ROW()+12*(($AN2399-1)*3+$AO2399)-ROW())/12+5),AQ2399)</f>
        <v>0</v>
      </c>
      <c r="AS2399" s="17">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15">
        <f ca="1">COUNTIF(INDIRECT("U"&amp;(ROW()+12*(($AN2399-1)*3+$AO2399)-ROW())/12+5):INDIRECT("AF"&amp;(ROW()+12*(($AN2399-1)*3+$AO2399)-ROW())/12+5),AS2399)</f>
        <v>0</v>
      </c>
      <c r="AU2399" s="15">
        <f ca="1">IF(AND(AQ2399+AS2399&gt;0,AR2399+AT2399&gt;0),COUNTIF(AU$6:AU2398,"&gt;0")+1,0)</f>
        <v>0</v>
      </c>
    </row>
    <row r="2400" spans="40:47">
      <c r="AN2400" s="15">
        <v>67</v>
      </c>
      <c r="AO2400" s="15">
        <v>2</v>
      </c>
      <c r="AP2400" s="15">
        <v>7</v>
      </c>
      <c r="AQ2400" s="17">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15">
        <f ca="1">COUNTIF(INDIRECT("H"&amp;(ROW()+12*(($AN2400-1)*3+$AO2400)-ROW())/12+5):INDIRECT("S"&amp;(ROW()+12*(($AN2400-1)*3+$AO2400)-ROW())/12+5),AQ2400)</f>
        <v>0</v>
      </c>
      <c r="AS2400" s="17">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15">
        <f ca="1">COUNTIF(INDIRECT("U"&amp;(ROW()+12*(($AN2400-1)*3+$AO2400)-ROW())/12+5):INDIRECT("AF"&amp;(ROW()+12*(($AN2400-1)*3+$AO2400)-ROW())/12+5),AS2400)</f>
        <v>0</v>
      </c>
      <c r="AU2400" s="15">
        <f ca="1">IF(AND(AQ2400+AS2400&gt;0,AR2400+AT2400&gt;0),COUNTIF(AU$6:AU2399,"&gt;0")+1,0)</f>
        <v>0</v>
      </c>
    </row>
    <row r="2401" spans="40:47">
      <c r="AN2401" s="15">
        <v>67</v>
      </c>
      <c r="AO2401" s="15">
        <v>2</v>
      </c>
      <c r="AP2401" s="15">
        <v>8</v>
      </c>
      <c r="AQ2401" s="17">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15">
        <f ca="1">COUNTIF(INDIRECT("H"&amp;(ROW()+12*(($AN2401-1)*3+$AO2401)-ROW())/12+5):INDIRECT("S"&amp;(ROW()+12*(($AN2401-1)*3+$AO2401)-ROW())/12+5),AQ2401)</f>
        <v>0</v>
      </c>
      <c r="AS2401" s="17">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15">
        <f ca="1">COUNTIF(INDIRECT("U"&amp;(ROW()+12*(($AN2401-1)*3+$AO2401)-ROW())/12+5):INDIRECT("AF"&amp;(ROW()+12*(($AN2401-1)*3+$AO2401)-ROW())/12+5),AS2401)</f>
        <v>0</v>
      </c>
      <c r="AU2401" s="15">
        <f ca="1">IF(AND(AQ2401+AS2401&gt;0,AR2401+AT2401&gt;0),COUNTIF(AU$6:AU2400,"&gt;0")+1,0)</f>
        <v>0</v>
      </c>
    </row>
    <row r="2402" spans="40:47">
      <c r="AN2402" s="15">
        <v>67</v>
      </c>
      <c r="AO2402" s="15">
        <v>2</v>
      </c>
      <c r="AP2402" s="15">
        <v>9</v>
      </c>
      <c r="AQ2402" s="17">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15">
        <f ca="1">COUNTIF(INDIRECT("H"&amp;(ROW()+12*(($AN2402-1)*3+$AO2402)-ROW())/12+5):INDIRECT("S"&amp;(ROW()+12*(($AN2402-1)*3+$AO2402)-ROW())/12+5),AQ2402)</f>
        <v>0</v>
      </c>
      <c r="AS2402" s="17">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15">
        <f ca="1">COUNTIF(INDIRECT("U"&amp;(ROW()+12*(($AN2402-1)*3+$AO2402)-ROW())/12+5):INDIRECT("AF"&amp;(ROW()+12*(($AN2402-1)*3+$AO2402)-ROW())/12+5),AS2402)</f>
        <v>0</v>
      </c>
      <c r="AU2402" s="15">
        <f ca="1">IF(AND(AQ2402+AS2402&gt;0,AR2402+AT2402&gt;0),COUNTIF(AU$6:AU2401,"&gt;0")+1,0)</f>
        <v>0</v>
      </c>
    </row>
    <row r="2403" spans="40:47">
      <c r="AN2403" s="15">
        <v>67</v>
      </c>
      <c r="AO2403" s="15">
        <v>2</v>
      </c>
      <c r="AP2403" s="15">
        <v>10</v>
      </c>
      <c r="AQ2403" s="17">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15">
        <f ca="1">COUNTIF(INDIRECT("H"&amp;(ROW()+12*(($AN2403-1)*3+$AO2403)-ROW())/12+5):INDIRECT("S"&amp;(ROW()+12*(($AN2403-1)*3+$AO2403)-ROW())/12+5),AQ2403)</f>
        <v>0</v>
      </c>
      <c r="AS2403" s="17">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15">
        <f ca="1">COUNTIF(INDIRECT("U"&amp;(ROW()+12*(($AN2403-1)*3+$AO2403)-ROW())/12+5):INDIRECT("AF"&amp;(ROW()+12*(($AN2403-1)*3+$AO2403)-ROW())/12+5),AS2403)</f>
        <v>0</v>
      </c>
      <c r="AU2403" s="15">
        <f ca="1">IF(AND(AQ2403+AS2403&gt;0,AR2403+AT2403&gt;0),COUNTIF(AU$6:AU2402,"&gt;0")+1,0)</f>
        <v>0</v>
      </c>
    </row>
    <row r="2404" spans="40:47">
      <c r="AN2404" s="15">
        <v>67</v>
      </c>
      <c r="AO2404" s="15">
        <v>2</v>
      </c>
      <c r="AP2404" s="15">
        <v>11</v>
      </c>
      <c r="AQ2404" s="17">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15">
        <f ca="1">COUNTIF(INDIRECT("H"&amp;(ROW()+12*(($AN2404-1)*3+$AO2404)-ROW())/12+5):INDIRECT("S"&amp;(ROW()+12*(($AN2404-1)*3+$AO2404)-ROW())/12+5),AQ2404)</f>
        <v>0</v>
      </c>
      <c r="AS2404" s="17">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15">
        <f ca="1">COUNTIF(INDIRECT("U"&amp;(ROW()+12*(($AN2404-1)*3+$AO2404)-ROW())/12+5):INDIRECT("AF"&amp;(ROW()+12*(($AN2404-1)*3+$AO2404)-ROW())/12+5),AS2404)</f>
        <v>0</v>
      </c>
      <c r="AU2404" s="15">
        <f ca="1">IF(AND(AQ2404+AS2404&gt;0,AR2404+AT2404&gt;0),COUNTIF(AU$6:AU2403,"&gt;0")+1,0)</f>
        <v>0</v>
      </c>
    </row>
    <row r="2405" spans="40:47">
      <c r="AN2405" s="15">
        <v>67</v>
      </c>
      <c r="AO2405" s="15">
        <v>2</v>
      </c>
      <c r="AP2405" s="15">
        <v>12</v>
      </c>
      <c r="AQ2405" s="17">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15">
        <f ca="1">COUNTIF(INDIRECT("H"&amp;(ROW()+12*(($AN2405-1)*3+$AO2405)-ROW())/12+5):INDIRECT("S"&amp;(ROW()+12*(($AN2405-1)*3+$AO2405)-ROW())/12+5),AQ2405)</f>
        <v>0</v>
      </c>
      <c r="AS2405" s="17">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15">
        <f ca="1">COUNTIF(INDIRECT("U"&amp;(ROW()+12*(($AN2405-1)*3+$AO2405)-ROW())/12+5):INDIRECT("AF"&amp;(ROW()+12*(($AN2405-1)*3+$AO2405)-ROW())/12+5),AS2405)</f>
        <v>0</v>
      </c>
      <c r="AU2405" s="15">
        <f ca="1">IF(AND(AQ2405+AS2405&gt;0,AR2405+AT2405&gt;0),COUNTIF(AU$6:AU2404,"&gt;0")+1,0)</f>
        <v>0</v>
      </c>
    </row>
    <row r="2406" spans="40:47">
      <c r="AN2406" s="15">
        <v>67</v>
      </c>
      <c r="AO2406" s="15">
        <v>3</v>
      </c>
      <c r="AP2406" s="15">
        <v>1</v>
      </c>
      <c r="AQ2406" s="17">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15">
        <f ca="1">COUNTIF(INDIRECT("H"&amp;(ROW()+12*(($AN2406-1)*3+$AO2406)-ROW())/12+5):INDIRECT("S"&amp;(ROW()+12*(($AN2406-1)*3+$AO2406)-ROW())/12+5),AQ2406)</f>
        <v>0</v>
      </c>
      <c r="AS2406" s="17">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15">
        <f ca="1">COUNTIF(INDIRECT("U"&amp;(ROW()+12*(($AN2406-1)*3+$AO2406)-ROW())/12+5):INDIRECT("AF"&amp;(ROW()+12*(($AN2406-1)*3+$AO2406)-ROW())/12+5),AS2406)</f>
        <v>0</v>
      </c>
      <c r="AU2406" s="15">
        <f ca="1">IF(AND(AQ2406+AS2406&gt;0,AR2406+AT2406&gt;0),COUNTIF(AU$6:AU2405,"&gt;0")+1,0)</f>
        <v>0</v>
      </c>
    </row>
    <row r="2407" spans="40:47">
      <c r="AN2407" s="15">
        <v>67</v>
      </c>
      <c r="AO2407" s="15">
        <v>3</v>
      </c>
      <c r="AP2407" s="15">
        <v>2</v>
      </c>
      <c r="AQ2407" s="17">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15">
        <f ca="1">COUNTIF(INDIRECT("H"&amp;(ROW()+12*(($AN2407-1)*3+$AO2407)-ROW())/12+5):INDIRECT("S"&amp;(ROW()+12*(($AN2407-1)*3+$AO2407)-ROW())/12+5),AQ2407)</f>
        <v>0</v>
      </c>
      <c r="AS2407" s="17">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15">
        <f ca="1">COUNTIF(INDIRECT("U"&amp;(ROW()+12*(($AN2407-1)*3+$AO2407)-ROW())/12+5):INDIRECT("AF"&amp;(ROW()+12*(($AN2407-1)*3+$AO2407)-ROW())/12+5),AS2407)</f>
        <v>0</v>
      </c>
      <c r="AU2407" s="15">
        <f ca="1">IF(AND(AQ2407+AS2407&gt;0,AR2407+AT2407&gt;0),COUNTIF(AU$6:AU2406,"&gt;0")+1,0)</f>
        <v>0</v>
      </c>
    </row>
    <row r="2408" spans="40:47">
      <c r="AN2408" s="15">
        <v>67</v>
      </c>
      <c r="AO2408" s="15">
        <v>3</v>
      </c>
      <c r="AP2408" s="15">
        <v>3</v>
      </c>
      <c r="AQ2408" s="17">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15">
        <f ca="1">COUNTIF(INDIRECT("H"&amp;(ROW()+12*(($AN2408-1)*3+$AO2408)-ROW())/12+5):INDIRECT("S"&amp;(ROW()+12*(($AN2408-1)*3+$AO2408)-ROW())/12+5),AQ2408)</f>
        <v>0</v>
      </c>
      <c r="AS2408" s="17">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15">
        <f ca="1">COUNTIF(INDIRECT("U"&amp;(ROW()+12*(($AN2408-1)*3+$AO2408)-ROW())/12+5):INDIRECT("AF"&amp;(ROW()+12*(($AN2408-1)*3+$AO2408)-ROW())/12+5),AS2408)</f>
        <v>0</v>
      </c>
      <c r="AU2408" s="15">
        <f ca="1">IF(AND(AQ2408+AS2408&gt;0,AR2408+AT2408&gt;0),COUNTIF(AU$6:AU2407,"&gt;0")+1,0)</f>
        <v>0</v>
      </c>
    </row>
    <row r="2409" spans="40:47">
      <c r="AN2409" s="15">
        <v>67</v>
      </c>
      <c r="AO2409" s="15">
        <v>3</v>
      </c>
      <c r="AP2409" s="15">
        <v>4</v>
      </c>
      <c r="AQ2409" s="17">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15">
        <f ca="1">COUNTIF(INDIRECT("H"&amp;(ROW()+12*(($AN2409-1)*3+$AO2409)-ROW())/12+5):INDIRECT("S"&amp;(ROW()+12*(($AN2409-1)*3+$AO2409)-ROW())/12+5),AQ2409)</f>
        <v>0</v>
      </c>
      <c r="AS2409" s="17">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15">
        <f ca="1">COUNTIF(INDIRECT("U"&amp;(ROW()+12*(($AN2409-1)*3+$AO2409)-ROW())/12+5):INDIRECT("AF"&amp;(ROW()+12*(($AN2409-1)*3+$AO2409)-ROW())/12+5),AS2409)</f>
        <v>0</v>
      </c>
      <c r="AU2409" s="15">
        <f ca="1">IF(AND(AQ2409+AS2409&gt;0,AR2409+AT2409&gt;0),COUNTIF(AU$6:AU2408,"&gt;0")+1,0)</f>
        <v>0</v>
      </c>
    </row>
    <row r="2410" spans="40:47">
      <c r="AN2410" s="15">
        <v>67</v>
      </c>
      <c r="AO2410" s="15">
        <v>3</v>
      </c>
      <c r="AP2410" s="15">
        <v>5</v>
      </c>
      <c r="AQ2410" s="17">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15">
        <f ca="1">COUNTIF(INDIRECT("H"&amp;(ROW()+12*(($AN2410-1)*3+$AO2410)-ROW())/12+5):INDIRECT("S"&amp;(ROW()+12*(($AN2410-1)*3+$AO2410)-ROW())/12+5),AQ2410)</f>
        <v>0</v>
      </c>
      <c r="AS2410" s="17">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15">
        <f ca="1">COUNTIF(INDIRECT("U"&amp;(ROW()+12*(($AN2410-1)*3+$AO2410)-ROW())/12+5):INDIRECT("AF"&amp;(ROW()+12*(($AN2410-1)*3+$AO2410)-ROW())/12+5),AS2410)</f>
        <v>0</v>
      </c>
      <c r="AU2410" s="15">
        <f ca="1">IF(AND(AQ2410+AS2410&gt;0,AR2410+AT2410&gt;0),COUNTIF(AU$6:AU2409,"&gt;0")+1,0)</f>
        <v>0</v>
      </c>
    </row>
    <row r="2411" spans="40:47">
      <c r="AN2411" s="15">
        <v>67</v>
      </c>
      <c r="AO2411" s="15">
        <v>3</v>
      </c>
      <c r="AP2411" s="15">
        <v>6</v>
      </c>
      <c r="AQ2411" s="17">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15">
        <f ca="1">COUNTIF(INDIRECT("H"&amp;(ROW()+12*(($AN2411-1)*3+$AO2411)-ROW())/12+5):INDIRECT("S"&amp;(ROW()+12*(($AN2411-1)*3+$AO2411)-ROW())/12+5),AQ2411)</f>
        <v>0</v>
      </c>
      <c r="AS2411" s="17">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15">
        <f ca="1">COUNTIF(INDIRECT("U"&amp;(ROW()+12*(($AN2411-1)*3+$AO2411)-ROW())/12+5):INDIRECT("AF"&amp;(ROW()+12*(($AN2411-1)*3+$AO2411)-ROW())/12+5),AS2411)</f>
        <v>0</v>
      </c>
      <c r="AU2411" s="15">
        <f ca="1">IF(AND(AQ2411+AS2411&gt;0,AR2411+AT2411&gt;0),COUNTIF(AU$6:AU2410,"&gt;0")+1,0)</f>
        <v>0</v>
      </c>
    </row>
    <row r="2412" spans="40:47">
      <c r="AN2412" s="15">
        <v>67</v>
      </c>
      <c r="AO2412" s="15">
        <v>3</v>
      </c>
      <c r="AP2412" s="15">
        <v>7</v>
      </c>
      <c r="AQ2412" s="17">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15">
        <f ca="1">COUNTIF(INDIRECT("H"&amp;(ROW()+12*(($AN2412-1)*3+$AO2412)-ROW())/12+5):INDIRECT("S"&amp;(ROW()+12*(($AN2412-1)*3+$AO2412)-ROW())/12+5),AQ2412)</f>
        <v>0</v>
      </c>
      <c r="AS2412" s="17">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15">
        <f ca="1">COUNTIF(INDIRECT("U"&amp;(ROW()+12*(($AN2412-1)*3+$AO2412)-ROW())/12+5):INDIRECT("AF"&amp;(ROW()+12*(($AN2412-1)*3+$AO2412)-ROW())/12+5),AS2412)</f>
        <v>0</v>
      </c>
      <c r="AU2412" s="15">
        <f ca="1">IF(AND(AQ2412+AS2412&gt;0,AR2412+AT2412&gt;0),COUNTIF(AU$6:AU2411,"&gt;0")+1,0)</f>
        <v>0</v>
      </c>
    </row>
    <row r="2413" spans="40:47">
      <c r="AN2413" s="15">
        <v>67</v>
      </c>
      <c r="AO2413" s="15">
        <v>3</v>
      </c>
      <c r="AP2413" s="15">
        <v>8</v>
      </c>
      <c r="AQ2413" s="17">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15">
        <f ca="1">COUNTIF(INDIRECT("H"&amp;(ROW()+12*(($AN2413-1)*3+$AO2413)-ROW())/12+5):INDIRECT("S"&amp;(ROW()+12*(($AN2413-1)*3+$AO2413)-ROW())/12+5),AQ2413)</f>
        <v>0</v>
      </c>
      <c r="AS2413" s="17">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15">
        <f ca="1">COUNTIF(INDIRECT("U"&amp;(ROW()+12*(($AN2413-1)*3+$AO2413)-ROW())/12+5):INDIRECT("AF"&amp;(ROW()+12*(($AN2413-1)*3+$AO2413)-ROW())/12+5),AS2413)</f>
        <v>0</v>
      </c>
      <c r="AU2413" s="15">
        <f ca="1">IF(AND(AQ2413+AS2413&gt;0,AR2413+AT2413&gt;0),COUNTIF(AU$6:AU2412,"&gt;0")+1,0)</f>
        <v>0</v>
      </c>
    </row>
    <row r="2414" spans="40:47">
      <c r="AN2414" s="15">
        <v>67</v>
      </c>
      <c r="AO2414" s="15">
        <v>3</v>
      </c>
      <c r="AP2414" s="15">
        <v>9</v>
      </c>
      <c r="AQ2414" s="17">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15">
        <f ca="1">COUNTIF(INDIRECT("H"&amp;(ROW()+12*(($AN2414-1)*3+$AO2414)-ROW())/12+5):INDIRECT("S"&amp;(ROW()+12*(($AN2414-1)*3+$AO2414)-ROW())/12+5),AQ2414)</f>
        <v>0</v>
      </c>
      <c r="AS2414" s="17">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15">
        <f ca="1">COUNTIF(INDIRECT("U"&amp;(ROW()+12*(($AN2414-1)*3+$AO2414)-ROW())/12+5):INDIRECT("AF"&amp;(ROW()+12*(($AN2414-1)*3+$AO2414)-ROW())/12+5),AS2414)</f>
        <v>0</v>
      </c>
      <c r="AU2414" s="15">
        <f ca="1">IF(AND(AQ2414+AS2414&gt;0,AR2414+AT2414&gt;0),COUNTIF(AU$6:AU2413,"&gt;0")+1,0)</f>
        <v>0</v>
      </c>
    </row>
    <row r="2415" spans="40:47">
      <c r="AN2415" s="15">
        <v>67</v>
      </c>
      <c r="AO2415" s="15">
        <v>3</v>
      </c>
      <c r="AP2415" s="15">
        <v>10</v>
      </c>
      <c r="AQ2415" s="17">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15">
        <f ca="1">COUNTIF(INDIRECT("H"&amp;(ROW()+12*(($AN2415-1)*3+$AO2415)-ROW())/12+5):INDIRECT("S"&amp;(ROW()+12*(($AN2415-1)*3+$AO2415)-ROW())/12+5),AQ2415)</f>
        <v>0</v>
      </c>
      <c r="AS2415" s="17">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15">
        <f ca="1">COUNTIF(INDIRECT("U"&amp;(ROW()+12*(($AN2415-1)*3+$AO2415)-ROW())/12+5):INDIRECT("AF"&amp;(ROW()+12*(($AN2415-1)*3+$AO2415)-ROW())/12+5),AS2415)</f>
        <v>0</v>
      </c>
      <c r="AU2415" s="15">
        <f ca="1">IF(AND(AQ2415+AS2415&gt;0,AR2415+AT2415&gt;0),COUNTIF(AU$6:AU2414,"&gt;0")+1,0)</f>
        <v>0</v>
      </c>
    </row>
    <row r="2416" spans="40:47">
      <c r="AN2416" s="15">
        <v>67</v>
      </c>
      <c r="AO2416" s="15">
        <v>3</v>
      </c>
      <c r="AP2416" s="15">
        <v>11</v>
      </c>
      <c r="AQ2416" s="17">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15">
        <f ca="1">COUNTIF(INDIRECT("H"&amp;(ROW()+12*(($AN2416-1)*3+$AO2416)-ROW())/12+5):INDIRECT("S"&amp;(ROW()+12*(($AN2416-1)*3+$AO2416)-ROW())/12+5),AQ2416)</f>
        <v>0</v>
      </c>
      <c r="AS2416" s="17">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15">
        <f ca="1">COUNTIF(INDIRECT("U"&amp;(ROW()+12*(($AN2416-1)*3+$AO2416)-ROW())/12+5):INDIRECT("AF"&amp;(ROW()+12*(($AN2416-1)*3+$AO2416)-ROW())/12+5),AS2416)</f>
        <v>0</v>
      </c>
      <c r="AU2416" s="15">
        <f ca="1">IF(AND(AQ2416+AS2416&gt;0,AR2416+AT2416&gt;0),COUNTIF(AU$6:AU2415,"&gt;0")+1,0)</f>
        <v>0</v>
      </c>
    </row>
    <row r="2417" spans="40:47">
      <c r="AN2417" s="306">
        <v>67</v>
      </c>
      <c r="AO2417" s="306">
        <v>3</v>
      </c>
      <c r="AP2417" s="306">
        <v>12</v>
      </c>
      <c r="AQ2417" s="313">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306">
        <f ca="1">COUNTIF(INDIRECT("H"&amp;(ROW()+12*(($AN2417-1)*3+$AO2417)-ROW())/12+5):INDIRECT("S"&amp;(ROW()+12*(($AN2417-1)*3+$AO2417)-ROW())/12+5),AQ2417)</f>
        <v>0</v>
      </c>
      <c r="AS2417" s="313">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306">
        <f ca="1">COUNTIF(INDIRECT("U"&amp;(ROW()+12*(($AN2417-1)*3+$AO2417)-ROW())/12+5):INDIRECT("AF"&amp;(ROW()+12*(($AN2417-1)*3+$AO2417)-ROW())/12+5),AS2417)</f>
        <v>0</v>
      </c>
      <c r="AU2417" s="15">
        <f ca="1">IF(AND(AQ2417+AS2417&gt;0,AR2417+AT2417&gt;0),COUNTIF(AU$6:AU2416,"&gt;0")+1,0)</f>
        <v>0</v>
      </c>
    </row>
    <row r="2418" spans="40:47">
      <c r="AN2418" s="15">
        <v>68</v>
      </c>
      <c r="AO2418" s="15">
        <v>1</v>
      </c>
      <c r="AP2418" s="15">
        <v>1</v>
      </c>
      <c r="AQ2418" s="17">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15">
        <f ca="1">COUNTIF(INDIRECT("H"&amp;(ROW()+12*(($AN2418-1)*3+$AO2418)-ROW())/12+5):INDIRECT("S"&amp;(ROW()+12*(($AN2418-1)*3+$AO2418)-ROW())/12+5),AQ2418)</f>
        <v>0</v>
      </c>
      <c r="AS2418" s="17">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15">
        <f ca="1">COUNTIF(INDIRECT("U"&amp;(ROW()+12*(($AN2418-1)*3+$AO2418)-ROW())/12+5):INDIRECT("AF"&amp;(ROW()+12*(($AN2418-1)*3+$AO2418)-ROW())/12+5),AS2418)</f>
        <v>0</v>
      </c>
      <c r="AU2418" s="15">
        <f ca="1">IF(AND(AQ2418+AS2418&gt;0,AR2418+AT2418&gt;0),COUNTIF(AU$6:AU2417,"&gt;0")+1,0)</f>
        <v>0</v>
      </c>
    </row>
    <row r="2419" spans="40:47">
      <c r="AN2419" s="15">
        <v>68</v>
      </c>
      <c r="AO2419" s="15">
        <v>1</v>
      </c>
      <c r="AP2419" s="15">
        <v>2</v>
      </c>
      <c r="AQ2419" s="17">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15">
        <f ca="1">COUNTIF(INDIRECT("H"&amp;(ROW()+12*(($AN2419-1)*3+$AO2419)-ROW())/12+5):INDIRECT("S"&amp;(ROW()+12*(($AN2419-1)*3+$AO2419)-ROW())/12+5),AQ2419)</f>
        <v>0</v>
      </c>
      <c r="AS2419" s="17">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15">
        <f ca="1">COUNTIF(INDIRECT("U"&amp;(ROW()+12*(($AN2419-1)*3+$AO2419)-ROW())/12+5):INDIRECT("AF"&amp;(ROW()+12*(($AN2419-1)*3+$AO2419)-ROW())/12+5),AS2419)</f>
        <v>0</v>
      </c>
      <c r="AU2419" s="15">
        <f ca="1">IF(AND(AQ2419+AS2419&gt;0,AR2419+AT2419&gt;0),COUNTIF(AU$6:AU2418,"&gt;0")+1,0)</f>
        <v>0</v>
      </c>
    </row>
    <row r="2420" spans="40:47">
      <c r="AN2420" s="15">
        <v>68</v>
      </c>
      <c r="AO2420" s="15">
        <v>1</v>
      </c>
      <c r="AP2420" s="15">
        <v>3</v>
      </c>
      <c r="AQ2420" s="17">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15">
        <f ca="1">COUNTIF(INDIRECT("H"&amp;(ROW()+12*(($AN2420-1)*3+$AO2420)-ROW())/12+5):INDIRECT("S"&amp;(ROW()+12*(($AN2420-1)*3+$AO2420)-ROW())/12+5),AQ2420)</f>
        <v>0</v>
      </c>
      <c r="AS2420" s="17">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15">
        <f ca="1">COUNTIF(INDIRECT("U"&amp;(ROW()+12*(($AN2420-1)*3+$AO2420)-ROW())/12+5):INDIRECT("AF"&amp;(ROW()+12*(($AN2420-1)*3+$AO2420)-ROW())/12+5),AS2420)</f>
        <v>0</v>
      </c>
      <c r="AU2420" s="15">
        <f ca="1">IF(AND(AQ2420+AS2420&gt;0,AR2420+AT2420&gt;0),COUNTIF(AU$6:AU2419,"&gt;0")+1,0)</f>
        <v>0</v>
      </c>
    </row>
    <row r="2421" spans="40:47">
      <c r="AN2421" s="15">
        <v>68</v>
      </c>
      <c r="AO2421" s="15">
        <v>1</v>
      </c>
      <c r="AP2421" s="15">
        <v>4</v>
      </c>
      <c r="AQ2421" s="17">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15">
        <f ca="1">COUNTIF(INDIRECT("H"&amp;(ROW()+12*(($AN2421-1)*3+$AO2421)-ROW())/12+5):INDIRECT("S"&amp;(ROW()+12*(($AN2421-1)*3+$AO2421)-ROW())/12+5),AQ2421)</f>
        <v>0</v>
      </c>
      <c r="AS2421" s="17">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15">
        <f ca="1">COUNTIF(INDIRECT("U"&amp;(ROW()+12*(($AN2421-1)*3+$AO2421)-ROW())/12+5):INDIRECT("AF"&amp;(ROW()+12*(($AN2421-1)*3+$AO2421)-ROW())/12+5),AS2421)</f>
        <v>0</v>
      </c>
      <c r="AU2421" s="15">
        <f ca="1">IF(AND(AQ2421+AS2421&gt;0,AR2421+AT2421&gt;0),COUNTIF(AU$6:AU2420,"&gt;0")+1,0)</f>
        <v>0</v>
      </c>
    </row>
    <row r="2422" spans="40:47">
      <c r="AN2422" s="15">
        <v>68</v>
      </c>
      <c r="AO2422" s="15">
        <v>1</v>
      </c>
      <c r="AP2422" s="15">
        <v>5</v>
      </c>
      <c r="AQ2422" s="17">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15">
        <f ca="1">COUNTIF(INDIRECT("H"&amp;(ROW()+12*(($AN2422-1)*3+$AO2422)-ROW())/12+5):INDIRECT("S"&amp;(ROW()+12*(($AN2422-1)*3+$AO2422)-ROW())/12+5),AQ2422)</f>
        <v>0</v>
      </c>
      <c r="AS2422" s="17">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15">
        <f ca="1">COUNTIF(INDIRECT("U"&amp;(ROW()+12*(($AN2422-1)*3+$AO2422)-ROW())/12+5):INDIRECT("AF"&amp;(ROW()+12*(($AN2422-1)*3+$AO2422)-ROW())/12+5),AS2422)</f>
        <v>0</v>
      </c>
      <c r="AU2422" s="15">
        <f ca="1">IF(AND(AQ2422+AS2422&gt;0,AR2422+AT2422&gt;0),COUNTIF(AU$6:AU2421,"&gt;0")+1,0)</f>
        <v>0</v>
      </c>
    </row>
    <row r="2423" spans="40:47">
      <c r="AN2423" s="15">
        <v>68</v>
      </c>
      <c r="AO2423" s="15">
        <v>1</v>
      </c>
      <c r="AP2423" s="15">
        <v>6</v>
      </c>
      <c r="AQ2423" s="17">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15">
        <f ca="1">COUNTIF(INDIRECT("H"&amp;(ROW()+12*(($AN2423-1)*3+$AO2423)-ROW())/12+5):INDIRECT("S"&amp;(ROW()+12*(($AN2423-1)*3+$AO2423)-ROW())/12+5),AQ2423)</f>
        <v>0</v>
      </c>
      <c r="AS2423" s="17">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15">
        <f ca="1">COUNTIF(INDIRECT("U"&amp;(ROW()+12*(($AN2423-1)*3+$AO2423)-ROW())/12+5):INDIRECT("AF"&amp;(ROW()+12*(($AN2423-1)*3+$AO2423)-ROW())/12+5),AS2423)</f>
        <v>0</v>
      </c>
      <c r="AU2423" s="15">
        <f ca="1">IF(AND(AQ2423+AS2423&gt;0,AR2423+AT2423&gt;0),COUNTIF(AU$6:AU2422,"&gt;0")+1,0)</f>
        <v>0</v>
      </c>
    </row>
    <row r="2424" spans="40:47">
      <c r="AN2424" s="15">
        <v>68</v>
      </c>
      <c r="AO2424" s="15">
        <v>1</v>
      </c>
      <c r="AP2424" s="15">
        <v>7</v>
      </c>
      <c r="AQ2424" s="17">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15">
        <f ca="1">COUNTIF(INDIRECT("H"&amp;(ROW()+12*(($AN2424-1)*3+$AO2424)-ROW())/12+5):INDIRECT("S"&amp;(ROW()+12*(($AN2424-1)*3+$AO2424)-ROW())/12+5),AQ2424)</f>
        <v>0</v>
      </c>
      <c r="AS2424" s="17">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15">
        <f ca="1">COUNTIF(INDIRECT("U"&amp;(ROW()+12*(($AN2424-1)*3+$AO2424)-ROW())/12+5):INDIRECT("AF"&amp;(ROW()+12*(($AN2424-1)*3+$AO2424)-ROW())/12+5),AS2424)</f>
        <v>0</v>
      </c>
      <c r="AU2424" s="15">
        <f ca="1">IF(AND(AQ2424+AS2424&gt;0,AR2424+AT2424&gt;0),COUNTIF(AU$6:AU2423,"&gt;0")+1,0)</f>
        <v>0</v>
      </c>
    </row>
    <row r="2425" spans="40:47">
      <c r="AN2425" s="15">
        <v>68</v>
      </c>
      <c r="AO2425" s="15">
        <v>1</v>
      </c>
      <c r="AP2425" s="15">
        <v>8</v>
      </c>
      <c r="AQ2425" s="17">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15">
        <f ca="1">COUNTIF(INDIRECT("H"&amp;(ROW()+12*(($AN2425-1)*3+$AO2425)-ROW())/12+5):INDIRECT("S"&amp;(ROW()+12*(($AN2425-1)*3+$AO2425)-ROW())/12+5),AQ2425)</f>
        <v>0</v>
      </c>
      <c r="AS2425" s="17">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15">
        <f ca="1">COUNTIF(INDIRECT("U"&amp;(ROW()+12*(($AN2425-1)*3+$AO2425)-ROW())/12+5):INDIRECT("AF"&amp;(ROW()+12*(($AN2425-1)*3+$AO2425)-ROW())/12+5),AS2425)</f>
        <v>0</v>
      </c>
      <c r="AU2425" s="15">
        <f ca="1">IF(AND(AQ2425+AS2425&gt;0,AR2425+AT2425&gt;0),COUNTIF(AU$6:AU2424,"&gt;0")+1,0)</f>
        <v>0</v>
      </c>
    </row>
    <row r="2426" spans="40:47">
      <c r="AN2426" s="15">
        <v>68</v>
      </c>
      <c r="AO2426" s="15">
        <v>1</v>
      </c>
      <c r="AP2426" s="15">
        <v>9</v>
      </c>
      <c r="AQ2426" s="17">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15">
        <f ca="1">COUNTIF(INDIRECT("H"&amp;(ROW()+12*(($AN2426-1)*3+$AO2426)-ROW())/12+5):INDIRECT("S"&amp;(ROW()+12*(($AN2426-1)*3+$AO2426)-ROW())/12+5),AQ2426)</f>
        <v>0</v>
      </c>
      <c r="AS2426" s="17">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15">
        <f ca="1">COUNTIF(INDIRECT("U"&amp;(ROW()+12*(($AN2426-1)*3+$AO2426)-ROW())/12+5):INDIRECT("AF"&amp;(ROW()+12*(($AN2426-1)*3+$AO2426)-ROW())/12+5),AS2426)</f>
        <v>0</v>
      </c>
      <c r="AU2426" s="15">
        <f ca="1">IF(AND(AQ2426+AS2426&gt;0,AR2426+AT2426&gt;0),COUNTIF(AU$6:AU2425,"&gt;0")+1,0)</f>
        <v>0</v>
      </c>
    </row>
    <row r="2427" spans="40:47">
      <c r="AN2427" s="15">
        <v>68</v>
      </c>
      <c r="AO2427" s="15">
        <v>1</v>
      </c>
      <c r="AP2427" s="15">
        <v>10</v>
      </c>
      <c r="AQ2427" s="17">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15">
        <f ca="1">COUNTIF(INDIRECT("H"&amp;(ROW()+12*(($AN2427-1)*3+$AO2427)-ROW())/12+5):INDIRECT("S"&amp;(ROW()+12*(($AN2427-1)*3+$AO2427)-ROW())/12+5),AQ2427)</f>
        <v>0</v>
      </c>
      <c r="AS2427" s="17">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15">
        <f ca="1">COUNTIF(INDIRECT("U"&amp;(ROW()+12*(($AN2427-1)*3+$AO2427)-ROW())/12+5):INDIRECT("AF"&amp;(ROW()+12*(($AN2427-1)*3+$AO2427)-ROW())/12+5),AS2427)</f>
        <v>0</v>
      </c>
      <c r="AU2427" s="15">
        <f ca="1">IF(AND(AQ2427+AS2427&gt;0,AR2427+AT2427&gt;0),COUNTIF(AU$6:AU2426,"&gt;0")+1,0)</f>
        <v>0</v>
      </c>
    </row>
    <row r="2428" spans="40:47">
      <c r="AN2428" s="15">
        <v>68</v>
      </c>
      <c r="AO2428" s="15">
        <v>1</v>
      </c>
      <c r="AP2428" s="15">
        <v>11</v>
      </c>
      <c r="AQ2428" s="17">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15">
        <f ca="1">COUNTIF(INDIRECT("H"&amp;(ROW()+12*(($AN2428-1)*3+$AO2428)-ROW())/12+5):INDIRECT("S"&amp;(ROW()+12*(($AN2428-1)*3+$AO2428)-ROW())/12+5),AQ2428)</f>
        <v>0</v>
      </c>
      <c r="AS2428" s="17">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15">
        <f ca="1">COUNTIF(INDIRECT("U"&amp;(ROW()+12*(($AN2428-1)*3+$AO2428)-ROW())/12+5):INDIRECT("AF"&amp;(ROW()+12*(($AN2428-1)*3+$AO2428)-ROW())/12+5),AS2428)</f>
        <v>0</v>
      </c>
      <c r="AU2428" s="15">
        <f ca="1">IF(AND(AQ2428+AS2428&gt;0,AR2428+AT2428&gt;0),COUNTIF(AU$6:AU2427,"&gt;0")+1,0)</f>
        <v>0</v>
      </c>
    </row>
    <row r="2429" spans="40:47">
      <c r="AN2429" s="15">
        <v>68</v>
      </c>
      <c r="AO2429" s="15">
        <v>1</v>
      </c>
      <c r="AP2429" s="15">
        <v>12</v>
      </c>
      <c r="AQ2429" s="17">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15">
        <f ca="1">COUNTIF(INDIRECT("H"&amp;(ROW()+12*(($AN2429-1)*3+$AO2429)-ROW())/12+5):INDIRECT("S"&amp;(ROW()+12*(($AN2429-1)*3+$AO2429)-ROW())/12+5),AQ2429)</f>
        <v>0</v>
      </c>
      <c r="AS2429" s="17">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15">
        <f ca="1">COUNTIF(INDIRECT("U"&amp;(ROW()+12*(($AN2429-1)*3+$AO2429)-ROW())/12+5):INDIRECT("AF"&amp;(ROW()+12*(($AN2429-1)*3+$AO2429)-ROW())/12+5),AS2429)</f>
        <v>0</v>
      </c>
      <c r="AU2429" s="15">
        <f ca="1">IF(AND(AQ2429+AS2429&gt;0,AR2429+AT2429&gt;0),COUNTIF(AU$6:AU2428,"&gt;0")+1,0)</f>
        <v>0</v>
      </c>
    </row>
    <row r="2430" spans="40:47">
      <c r="AN2430" s="15">
        <v>68</v>
      </c>
      <c r="AO2430" s="15">
        <v>2</v>
      </c>
      <c r="AP2430" s="15">
        <v>1</v>
      </c>
      <c r="AQ2430" s="17">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15">
        <f ca="1">COUNTIF(INDIRECT("H"&amp;(ROW()+12*(($AN2430-1)*3+$AO2430)-ROW())/12+5):INDIRECT("S"&amp;(ROW()+12*(($AN2430-1)*3+$AO2430)-ROW())/12+5),AQ2430)</f>
        <v>0</v>
      </c>
      <c r="AS2430" s="17">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15">
        <f ca="1">COUNTIF(INDIRECT("U"&amp;(ROW()+12*(($AN2430-1)*3+$AO2430)-ROW())/12+5):INDIRECT("AF"&amp;(ROW()+12*(($AN2430-1)*3+$AO2430)-ROW())/12+5),AS2430)</f>
        <v>0</v>
      </c>
      <c r="AU2430" s="15">
        <f ca="1">IF(AND(AQ2430+AS2430&gt;0,AR2430+AT2430&gt;0),COUNTIF(AU$6:AU2429,"&gt;0")+1,0)</f>
        <v>0</v>
      </c>
    </row>
    <row r="2431" spans="40:47">
      <c r="AN2431" s="15">
        <v>68</v>
      </c>
      <c r="AO2431" s="15">
        <v>2</v>
      </c>
      <c r="AP2431" s="15">
        <v>2</v>
      </c>
      <c r="AQ2431" s="17">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15">
        <f ca="1">COUNTIF(INDIRECT("H"&amp;(ROW()+12*(($AN2431-1)*3+$AO2431)-ROW())/12+5):INDIRECT("S"&amp;(ROW()+12*(($AN2431-1)*3+$AO2431)-ROW())/12+5),AQ2431)</f>
        <v>0</v>
      </c>
      <c r="AS2431" s="17">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15">
        <f ca="1">COUNTIF(INDIRECT("U"&amp;(ROW()+12*(($AN2431-1)*3+$AO2431)-ROW())/12+5):INDIRECT("AF"&amp;(ROW()+12*(($AN2431-1)*3+$AO2431)-ROW())/12+5),AS2431)</f>
        <v>0</v>
      </c>
      <c r="AU2431" s="15">
        <f ca="1">IF(AND(AQ2431+AS2431&gt;0,AR2431+AT2431&gt;0),COUNTIF(AU$6:AU2430,"&gt;0")+1,0)</f>
        <v>0</v>
      </c>
    </row>
    <row r="2432" spans="40:47">
      <c r="AN2432" s="15">
        <v>68</v>
      </c>
      <c r="AO2432" s="15">
        <v>2</v>
      </c>
      <c r="AP2432" s="15">
        <v>3</v>
      </c>
      <c r="AQ2432" s="17">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15">
        <f ca="1">COUNTIF(INDIRECT("H"&amp;(ROW()+12*(($AN2432-1)*3+$AO2432)-ROW())/12+5):INDIRECT("S"&amp;(ROW()+12*(($AN2432-1)*3+$AO2432)-ROW())/12+5),AQ2432)</f>
        <v>0</v>
      </c>
      <c r="AS2432" s="17">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15">
        <f ca="1">COUNTIF(INDIRECT("U"&amp;(ROW()+12*(($AN2432-1)*3+$AO2432)-ROW())/12+5):INDIRECT("AF"&amp;(ROW()+12*(($AN2432-1)*3+$AO2432)-ROW())/12+5),AS2432)</f>
        <v>0</v>
      </c>
      <c r="AU2432" s="15">
        <f ca="1">IF(AND(AQ2432+AS2432&gt;0,AR2432+AT2432&gt;0),COUNTIF(AU$6:AU2431,"&gt;0")+1,0)</f>
        <v>0</v>
      </c>
    </row>
    <row r="2433" spans="40:47">
      <c r="AN2433" s="15">
        <v>68</v>
      </c>
      <c r="AO2433" s="15">
        <v>2</v>
      </c>
      <c r="AP2433" s="15">
        <v>4</v>
      </c>
      <c r="AQ2433" s="17">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15">
        <f ca="1">COUNTIF(INDIRECT("H"&amp;(ROW()+12*(($AN2433-1)*3+$AO2433)-ROW())/12+5):INDIRECT("S"&amp;(ROW()+12*(($AN2433-1)*3+$AO2433)-ROW())/12+5),AQ2433)</f>
        <v>0</v>
      </c>
      <c r="AS2433" s="17">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15">
        <f ca="1">COUNTIF(INDIRECT("U"&amp;(ROW()+12*(($AN2433-1)*3+$AO2433)-ROW())/12+5):INDIRECT("AF"&amp;(ROW()+12*(($AN2433-1)*3+$AO2433)-ROW())/12+5),AS2433)</f>
        <v>0</v>
      </c>
      <c r="AU2433" s="15">
        <f ca="1">IF(AND(AQ2433+AS2433&gt;0,AR2433+AT2433&gt;0),COUNTIF(AU$6:AU2432,"&gt;0")+1,0)</f>
        <v>0</v>
      </c>
    </row>
    <row r="2434" spans="40:47">
      <c r="AN2434" s="15">
        <v>68</v>
      </c>
      <c r="AO2434" s="15">
        <v>2</v>
      </c>
      <c r="AP2434" s="15">
        <v>5</v>
      </c>
      <c r="AQ2434" s="17">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15">
        <f ca="1">COUNTIF(INDIRECT("H"&amp;(ROW()+12*(($AN2434-1)*3+$AO2434)-ROW())/12+5):INDIRECT("S"&amp;(ROW()+12*(($AN2434-1)*3+$AO2434)-ROW())/12+5),AQ2434)</f>
        <v>0</v>
      </c>
      <c r="AS2434" s="17">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15">
        <f ca="1">COUNTIF(INDIRECT("U"&amp;(ROW()+12*(($AN2434-1)*3+$AO2434)-ROW())/12+5):INDIRECT("AF"&amp;(ROW()+12*(($AN2434-1)*3+$AO2434)-ROW())/12+5),AS2434)</f>
        <v>0</v>
      </c>
      <c r="AU2434" s="15">
        <f ca="1">IF(AND(AQ2434+AS2434&gt;0,AR2434+AT2434&gt;0),COUNTIF(AU$6:AU2433,"&gt;0")+1,0)</f>
        <v>0</v>
      </c>
    </row>
    <row r="2435" spans="40:47">
      <c r="AN2435" s="15">
        <v>68</v>
      </c>
      <c r="AO2435" s="15">
        <v>2</v>
      </c>
      <c r="AP2435" s="15">
        <v>6</v>
      </c>
      <c r="AQ2435" s="17">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15">
        <f ca="1">COUNTIF(INDIRECT("H"&amp;(ROW()+12*(($AN2435-1)*3+$AO2435)-ROW())/12+5):INDIRECT("S"&amp;(ROW()+12*(($AN2435-1)*3+$AO2435)-ROW())/12+5),AQ2435)</f>
        <v>0</v>
      </c>
      <c r="AS2435" s="17">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15">
        <f ca="1">COUNTIF(INDIRECT("U"&amp;(ROW()+12*(($AN2435-1)*3+$AO2435)-ROW())/12+5):INDIRECT("AF"&amp;(ROW()+12*(($AN2435-1)*3+$AO2435)-ROW())/12+5),AS2435)</f>
        <v>0</v>
      </c>
      <c r="AU2435" s="15">
        <f ca="1">IF(AND(AQ2435+AS2435&gt;0,AR2435+AT2435&gt;0),COUNTIF(AU$6:AU2434,"&gt;0")+1,0)</f>
        <v>0</v>
      </c>
    </row>
    <row r="2436" spans="40:47">
      <c r="AN2436" s="15">
        <v>68</v>
      </c>
      <c r="AO2436" s="15">
        <v>2</v>
      </c>
      <c r="AP2436" s="15">
        <v>7</v>
      </c>
      <c r="AQ2436" s="17">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15">
        <f ca="1">COUNTIF(INDIRECT("H"&amp;(ROW()+12*(($AN2436-1)*3+$AO2436)-ROW())/12+5):INDIRECT("S"&amp;(ROW()+12*(($AN2436-1)*3+$AO2436)-ROW())/12+5),AQ2436)</f>
        <v>0</v>
      </c>
      <c r="AS2436" s="17">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15">
        <f ca="1">COUNTIF(INDIRECT("U"&amp;(ROW()+12*(($AN2436-1)*3+$AO2436)-ROW())/12+5):INDIRECT("AF"&amp;(ROW()+12*(($AN2436-1)*3+$AO2436)-ROW())/12+5),AS2436)</f>
        <v>0</v>
      </c>
      <c r="AU2436" s="15">
        <f ca="1">IF(AND(AQ2436+AS2436&gt;0,AR2436+AT2436&gt;0),COUNTIF(AU$6:AU2435,"&gt;0")+1,0)</f>
        <v>0</v>
      </c>
    </row>
    <row r="2437" spans="40:47">
      <c r="AN2437" s="15">
        <v>68</v>
      </c>
      <c r="AO2437" s="15">
        <v>2</v>
      </c>
      <c r="AP2437" s="15">
        <v>8</v>
      </c>
      <c r="AQ2437" s="17">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15">
        <f ca="1">COUNTIF(INDIRECT("H"&amp;(ROW()+12*(($AN2437-1)*3+$AO2437)-ROW())/12+5):INDIRECT("S"&amp;(ROW()+12*(($AN2437-1)*3+$AO2437)-ROW())/12+5),AQ2437)</f>
        <v>0</v>
      </c>
      <c r="AS2437" s="17">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15">
        <f ca="1">COUNTIF(INDIRECT("U"&amp;(ROW()+12*(($AN2437-1)*3+$AO2437)-ROW())/12+5):INDIRECT("AF"&amp;(ROW()+12*(($AN2437-1)*3+$AO2437)-ROW())/12+5),AS2437)</f>
        <v>0</v>
      </c>
      <c r="AU2437" s="15">
        <f ca="1">IF(AND(AQ2437+AS2437&gt;0,AR2437+AT2437&gt;0),COUNTIF(AU$6:AU2436,"&gt;0")+1,0)</f>
        <v>0</v>
      </c>
    </row>
    <row r="2438" spans="40:47">
      <c r="AN2438" s="15">
        <v>68</v>
      </c>
      <c r="AO2438" s="15">
        <v>2</v>
      </c>
      <c r="AP2438" s="15">
        <v>9</v>
      </c>
      <c r="AQ2438" s="17">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15">
        <f ca="1">COUNTIF(INDIRECT("H"&amp;(ROW()+12*(($AN2438-1)*3+$AO2438)-ROW())/12+5):INDIRECT("S"&amp;(ROW()+12*(($AN2438-1)*3+$AO2438)-ROW())/12+5),AQ2438)</f>
        <v>0</v>
      </c>
      <c r="AS2438" s="17">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15">
        <f ca="1">COUNTIF(INDIRECT("U"&amp;(ROW()+12*(($AN2438-1)*3+$AO2438)-ROW())/12+5):INDIRECT("AF"&amp;(ROW()+12*(($AN2438-1)*3+$AO2438)-ROW())/12+5),AS2438)</f>
        <v>0</v>
      </c>
      <c r="AU2438" s="15">
        <f ca="1">IF(AND(AQ2438+AS2438&gt;0,AR2438+AT2438&gt;0),COUNTIF(AU$6:AU2437,"&gt;0")+1,0)</f>
        <v>0</v>
      </c>
    </row>
    <row r="2439" spans="40:47">
      <c r="AN2439" s="15">
        <v>68</v>
      </c>
      <c r="AO2439" s="15">
        <v>2</v>
      </c>
      <c r="AP2439" s="15">
        <v>10</v>
      </c>
      <c r="AQ2439" s="17">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15">
        <f ca="1">COUNTIF(INDIRECT("H"&amp;(ROW()+12*(($AN2439-1)*3+$AO2439)-ROW())/12+5):INDIRECT("S"&amp;(ROW()+12*(($AN2439-1)*3+$AO2439)-ROW())/12+5),AQ2439)</f>
        <v>0</v>
      </c>
      <c r="AS2439" s="17">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15">
        <f ca="1">COUNTIF(INDIRECT("U"&amp;(ROW()+12*(($AN2439-1)*3+$AO2439)-ROW())/12+5):INDIRECT("AF"&amp;(ROW()+12*(($AN2439-1)*3+$AO2439)-ROW())/12+5),AS2439)</f>
        <v>0</v>
      </c>
      <c r="AU2439" s="15">
        <f ca="1">IF(AND(AQ2439+AS2439&gt;0,AR2439+AT2439&gt;0),COUNTIF(AU$6:AU2438,"&gt;0")+1,0)</f>
        <v>0</v>
      </c>
    </row>
    <row r="2440" spans="40:47">
      <c r="AN2440" s="15">
        <v>68</v>
      </c>
      <c r="AO2440" s="15">
        <v>2</v>
      </c>
      <c r="AP2440" s="15">
        <v>11</v>
      </c>
      <c r="AQ2440" s="17">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15">
        <f ca="1">COUNTIF(INDIRECT("H"&amp;(ROW()+12*(($AN2440-1)*3+$AO2440)-ROW())/12+5):INDIRECT("S"&amp;(ROW()+12*(($AN2440-1)*3+$AO2440)-ROW())/12+5),AQ2440)</f>
        <v>0</v>
      </c>
      <c r="AS2440" s="17">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15">
        <f ca="1">COUNTIF(INDIRECT("U"&amp;(ROW()+12*(($AN2440-1)*3+$AO2440)-ROW())/12+5):INDIRECT("AF"&amp;(ROW()+12*(($AN2440-1)*3+$AO2440)-ROW())/12+5),AS2440)</f>
        <v>0</v>
      </c>
      <c r="AU2440" s="15">
        <f ca="1">IF(AND(AQ2440+AS2440&gt;0,AR2440+AT2440&gt;0),COUNTIF(AU$6:AU2439,"&gt;0")+1,0)</f>
        <v>0</v>
      </c>
    </row>
    <row r="2441" spans="40:47">
      <c r="AN2441" s="15">
        <v>68</v>
      </c>
      <c r="AO2441" s="15">
        <v>2</v>
      </c>
      <c r="AP2441" s="15">
        <v>12</v>
      </c>
      <c r="AQ2441" s="17">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15">
        <f ca="1">COUNTIF(INDIRECT("H"&amp;(ROW()+12*(($AN2441-1)*3+$AO2441)-ROW())/12+5):INDIRECT("S"&amp;(ROW()+12*(($AN2441-1)*3+$AO2441)-ROW())/12+5),AQ2441)</f>
        <v>0</v>
      </c>
      <c r="AS2441" s="17">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15">
        <f ca="1">COUNTIF(INDIRECT("U"&amp;(ROW()+12*(($AN2441-1)*3+$AO2441)-ROW())/12+5):INDIRECT("AF"&amp;(ROW()+12*(($AN2441-1)*3+$AO2441)-ROW())/12+5),AS2441)</f>
        <v>0</v>
      </c>
      <c r="AU2441" s="15">
        <f ca="1">IF(AND(AQ2441+AS2441&gt;0,AR2441+AT2441&gt;0),COUNTIF(AU$6:AU2440,"&gt;0")+1,0)</f>
        <v>0</v>
      </c>
    </row>
    <row r="2442" spans="40:47">
      <c r="AN2442" s="15">
        <v>68</v>
      </c>
      <c r="AO2442" s="15">
        <v>3</v>
      </c>
      <c r="AP2442" s="15">
        <v>1</v>
      </c>
      <c r="AQ2442" s="17">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15">
        <f ca="1">COUNTIF(INDIRECT("H"&amp;(ROW()+12*(($AN2442-1)*3+$AO2442)-ROW())/12+5):INDIRECT("S"&amp;(ROW()+12*(($AN2442-1)*3+$AO2442)-ROW())/12+5),AQ2442)</f>
        <v>0</v>
      </c>
      <c r="AS2442" s="17">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15">
        <f ca="1">COUNTIF(INDIRECT("U"&amp;(ROW()+12*(($AN2442-1)*3+$AO2442)-ROW())/12+5):INDIRECT("AF"&amp;(ROW()+12*(($AN2442-1)*3+$AO2442)-ROW())/12+5),AS2442)</f>
        <v>0</v>
      </c>
      <c r="AU2442" s="15">
        <f ca="1">IF(AND(AQ2442+AS2442&gt;0,AR2442+AT2442&gt;0),COUNTIF(AU$6:AU2441,"&gt;0")+1,0)</f>
        <v>0</v>
      </c>
    </row>
    <row r="2443" spans="40:47">
      <c r="AN2443" s="15">
        <v>68</v>
      </c>
      <c r="AO2443" s="15">
        <v>3</v>
      </c>
      <c r="AP2443" s="15">
        <v>2</v>
      </c>
      <c r="AQ2443" s="17">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15">
        <f ca="1">COUNTIF(INDIRECT("H"&amp;(ROW()+12*(($AN2443-1)*3+$AO2443)-ROW())/12+5):INDIRECT("S"&amp;(ROW()+12*(($AN2443-1)*3+$AO2443)-ROW())/12+5),AQ2443)</f>
        <v>0</v>
      </c>
      <c r="AS2443" s="17">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15">
        <f ca="1">COUNTIF(INDIRECT("U"&amp;(ROW()+12*(($AN2443-1)*3+$AO2443)-ROW())/12+5):INDIRECT("AF"&amp;(ROW()+12*(($AN2443-1)*3+$AO2443)-ROW())/12+5),AS2443)</f>
        <v>0</v>
      </c>
      <c r="AU2443" s="15">
        <f ca="1">IF(AND(AQ2443+AS2443&gt;0,AR2443+AT2443&gt;0),COUNTIF(AU$6:AU2442,"&gt;0")+1,0)</f>
        <v>0</v>
      </c>
    </row>
    <row r="2444" spans="40:47">
      <c r="AN2444" s="15">
        <v>68</v>
      </c>
      <c r="AO2444" s="15">
        <v>3</v>
      </c>
      <c r="AP2444" s="15">
        <v>3</v>
      </c>
      <c r="AQ2444" s="17">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15">
        <f ca="1">COUNTIF(INDIRECT("H"&amp;(ROW()+12*(($AN2444-1)*3+$AO2444)-ROW())/12+5):INDIRECT("S"&amp;(ROW()+12*(($AN2444-1)*3+$AO2444)-ROW())/12+5),AQ2444)</f>
        <v>0</v>
      </c>
      <c r="AS2444" s="17">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15">
        <f ca="1">COUNTIF(INDIRECT("U"&amp;(ROW()+12*(($AN2444-1)*3+$AO2444)-ROW())/12+5):INDIRECT("AF"&amp;(ROW()+12*(($AN2444-1)*3+$AO2444)-ROW())/12+5),AS2444)</f>
        <v>0</v>
      </c>
      <c r="AU2444" s="15">
        <f ca="1">IF(AND(AQ2444+AS2444&gt;0,AR2444+AT2444&gt;0),COUNTIF(AU$6:AU2443,"&gt;0")+1,0)</f>
        <v>0</v>
      </c>
    </row>
    <row r="2445" spans="40:47">
      <c r="AN2445" s="15">
        <v>68</v>
      </c>
      <c r="AO2445" s="15">
        <v>3</v>
      </c>
      <c r="AP2445" s="15">
        <v>4</v>
      </c>
      <c r="AQ2445" s="17">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15">
        <f ca="1">COUNTIF(INDIRECT("H"&amp;(ROW()+12*(($AN2445-1)*3+$AO2445)-ROW())/12+5):INDIRECT("S"&amp;(ROW()+12*(($AN2445-1)*3+$AO2445)-ROW())/12+5),AQ2445)</f>
        <v>0</v>
      </c>
      <c r="AS2445" s="17">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15">
        <f ca="1">COUNTIF(INDIRECT("U"&amp;(ROW()+12*(($AN2445-1)*3+$AO2445)-ROW())/12+5):INDIRECT("AF"&amp;(ROW()+12*(($AN2445-1)*3+$AO2445)-ROW())/12+5),AS2445)</f>
        <v>0</v>
      </c>
      <c r="AU2445" s="15">
        <f ca="1">IF(AND(AQ2445+AS2445&gt;0,AR2445+AT2445&gt;0),COUNTIF(AU$6:AU2444,"&gt;0")+1,0)</f>
        <v>0</v>
      </c>
    </row>
    <row r="2446" spans="40:47">
      <c r="AN2446" s="15">
        <v>68</v>
      </c>
      <c r="AO2446" s="15">
        <v>3</v>
      </c>
      <c r="AP2446" s="15">
        <v>5</v>
      </c>
      <c r="AQ2446" s="17">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15">
        <f ca="1">COUNTIF(INDIRECT("H"&amp;(ROW()+12*(($AN2446-1)*3+$AO2446)-ROW())/12+5):INDIRECT("S"&amp;(ROW()+12*(($AN2446-1)*3+$AO2446)-ROW())/12+5),AQ2446)</f>
        <v>0</v>
      </c>
      <c r="AS2446" s="17">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15">
        <f ca="1">COUNTIF(INDIRECT("U"&amp;(ROW()+12*(($AN2446-1)*3+$AO2446)-ROW())/12+5):INDIRECT("AF"&amp;(ROW()+12*(($AN2446-1)*3+$AO2446)-ROW())/12+5),AS2446)</f>
        <v>0</v>
      </c>
      <c r="AU2446" s="15">
        <f ca="1">IF(AND(AQ2446+AS2446&gt;0,AR2446+AT2446&gt;0),COUNTIF(AU$6:AU2445,"&gt;0")+1,0)</f>
        <v>0</v>
      </c>
    </row>
    <row r="2447" spans="40:47">
      <c r="AN2447" s="15">
        <v>68</v>
      </c>
      <c r="AO2447" s="15">
        <v>3</v>
      </c>
      <c r="AP2447" s="15">
        <v>6</v>
      </c>
      <c r="AQ2447" s="17">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15">
        <f ca="1">COUNTIF(INDIRECT("H"&amp;(ROW()+12*(($AN2447-1)*3+$AO2447)-ROW())/12+5):INDIRECT("S"&amp;(ROW()+12*(($AN2447-1)*3+$AO2447)-ROW())/12+5),AQ2447)</f>
        <v>0</v>
      </c>
      <c r="AS2447" s="17">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15">
        <f ca="1">COUNTIF(INDIRECT("U"&amp;(ROW()+12*(($AN2447-1)*3+$AO2447)-ROW())/12+5):INDIRECT("AF"&amp;(ROW()+12*(($AN2447-1)*3+$AO2447)-ROW())/12+5),AS2447)</f>
        <v>0</v>
      </c>
      <c r="AU2447" s="15">
        <f ca="1">IF(AND(AQ2447+AS2447&gt;0,AR2447+AT2447&gt;0),COUNTIF(AU$6:AU2446,"&gt;0")+1,0)</f>
        <v>0</v>
      </c>
    </row>
    <row r="2448" spans="40:47">
      <c r="AN2448" s="15">
        <v>68</v>
      </c>
      <c r="AO2448" s="15">
        <v>3</v>
      </c>
      <c r="AP2448" s="15">
        <v>7</v>
      </c>
      <c r="AQ2448" s="17">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15">
        <f ca="1">COUNTIF(INDIRECT("H"&amp;(ROW()+12*(($AN2448-1)*3+$AO2448)-ROW())/12+5):INDIRECT("S"&amp;(ROW()+12*(($AN2448-1)*3+$AO2448)-ROW())/12+5),AQ2448)</f>
        <v>0</v>
      </c>
      <c r="AS2448" s="17">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15">
        <f ca="1">COUNTIF(INDIRECT("U"&amp;(ROW()+12*(($AN2448-1)*3+$AO2448)-ROW())/12+5):INDIRECT("AF"&amp;(ROW()+12*(($AN2448-1)*3+$AO2448)-ROW())/12+5),AS2448)</f>
        <v>0</v>
      </c>
      <c r="AU2448" s="15">
        <f ca="1">IF(AND(AQ2448+AS2448&gt;0,AR2448+AT2448&gt;0),COUNTIF(AU$6:AU2447,"&gt;0")+1,0)</f>
        <v>0</v>
      </c>
    </row>
    <row r="2449" spans="40:47">
      <c r="AN2449" s="15">
        <v>68</v>
      </c>
      <c r="AO2449" s="15">
        <v>3</v>
      </c>
      <c r="AP2449" s="15">
        <v>8</v>
      </c>
      <c r="AQ2449" s="17">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15">
        <f ca="1">COUNTIF(INDIRECT("H"&amp;(ROW()+12*(($AN2449-1)*3+$AO2449)-ROW())/12+5):INDIRECT("S"&amp;(ROW()+12*(($AN2449-1)*3+$AO2449)-ROW())/12+5),AQ2449)</f>
        <v>0</v>
      </c>
      <c r="AS2449" s="17">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15">
        <f ca="1">COUNTIF(INDIRECT("U"&amp;(ROW()+12*(($AN2449-1)*3+$AO2449)-ROW())/12+5):INDIRECT("AF"&amp;(ROW()+12*(($AN2449-1)*3+$AO2449)-ROW())/12+5),AS2449)</f>
        <v>0</v>
      </c>
      <c r="AU2449" s="15">
        <f ca="1">IF(AND(AQ2449+AS2449&gt;0,AR2449+AT2449&gt;0),COUNTIF(AU$6:AU2448,"&gt;0")+1,0)</f>
        <v>0</v>
      </c>
    </row>
    <row r="2450" spans="40:47">
      <c r="AN2450" s="15">
        <v>68</v>
      </c>
      <c r="AO2450" s="15">
        <v>3</v>
      </c>
      <c r="AP2450" s="15">
        <v>9</v>
      </c>
      <c r="AQ2450" s="17">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15">
        <f ca="1">COUNTIF(INDIRECT("H"&amp;(ROW()+12*(($AN2450-1)*3+$AO2450)-ROW())/12+5):INDIRECT("S"&amp;(ROW()+12*(($AN2450-1)*3+$AO2450)-ROW())/12+5),AQ2450)</f>
        <v>0</v>
      </c>
      <c r="AS2450" s="17">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15">
        <f ca="1">COUNTIF(INDIRECT("U"&amp;(ROW()+12*(($AN2450-1)*3+$AO2450)-ROW())/12+5):INDIRECT("AF"&amp;(ROW()+12*(($AN2450-1)*3+$AO2450)-ROW())/12+5),AS2450)</f>
        <v>0</v>
      </c>
      <c r="AU2450" s="15">
        <f ca="1">IF(AND(AQ2450+AS2450&gt;0,AR2450+AT2450&gt;0),COUNTIF(AU$6:AU2449,"&gt;0")+1,0)</f>
        <v>0</v>
      </c>
    </row>
    <row r="2451" spans="40:47">
      <c r="AN2451" s="15">
        <v>68</v>
      </c>
      <c r="AO2451" s="15">
        <v>3</v>
      </c>
      <c r="AP2451" s="15">
        <v>10</v>
      </c>
      <c r="AQ2451" s="17">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15">
        <f ca="1">COUNTIF(INDIRECT("H"&amp;(ROW()+12*(($AN2451-1)*3+$AO2451)-ROW())/12+5):INDIRECT("S"&amp;(ROW()+12*(($AN2451-1)*3+$AO2451)-ROW())/12+5),AQ2451)</f>
        <v>0</v>
      </c>
      <c r="AS2451" s="17">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15">
        <f ca="1">COUNTIF(INDIRECT("U"&amp;(ROW()+12*(($AN2451-1)*3+$AO2451)-ROW())/12+5):INDIRECT("AF"&amp;(ROW()+12*(($AN2451-1)*3+$AO2451)-ROW())/12+5),AS2451)</f>
        <v>0</v>
      </c>
      <c r="AU2451" s="15">
        <f ca="1">IF(AND(AQ2451+AS2451&gt;0,AR2451+AT2451&gt;0),COUNTIF(AU$6:AU2450,"&gt;0")+1,0)</f>
        <v>0</v>
      </c>
    </row>
    <row r="2452" spans="40:47">
      <c r="AN2452" s="15">
        <v>68</v>
      </c>
      <c r="AO2452" s="15">
        <v>3</v>
      </c>
      <c r="AP2452" s="15">
        <v>11</v>
      </c>
      <c r="AQ2452" s="17">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15">
        <f ca="1">COUNTIF(INDIRECT("H"&amp;(ROW()+12*(($AN2452-1)*3+$AO2452)-ROW())/12+5):INDIRECT("S"&amp;(ROW()+12*(($AN2452-1)*3+$AO2452)-ROW())/12+5),AQ2452)</f>
        <v>0</v>
      </c>
      <c r="AS2452" s="17">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15">
        <f ca="1">COUNTIF(INDIRECT("U"&amp;(ROW()+12*(($AN2452-1)*3+$AO2452)-ROW())/12+5):INDIRECT("AF"&amp;(ROW()+12*(($AN2452-1)*3+$AO2452)-ROW())/12+5),AS2452)</f>
        <v>0</v>
      </c>
      <c r="AU2452" s="15">
        <f ca="1">IF(AND(AQ2452+AS2452&gt;0,AR2452+AT2452&gt;0),COUNTIF(AU$6:AU2451,"&gt;0")+1,0)</f>
        <v>0</v>
      </c>
    </row>
    <row r="2453" spans="40:47">
      <c r="AN2453" s="306">
        <v>68</v>
      </c>
      <c r="AO2453" s="306">
        <v>3</v>
      </c>
      <c r="AP2453" s="306">
        <v>12</v>
      </c>
      <c r="AQ2453" s="313">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306">
        <f ca="1">COUNTIF(INDIRECT("H"&amp;(ROW()+12*(($AN2453-1)*3+$AO2453)-ROW())/12+5):INDIRECT("S"&amp;(ROW()+12*(($AN2453-1)*3+$AO2453)-ROW())/12+5),AQ2453)</f>
        <v>0</v>
      </c>
      <c r="AS2453" s="313">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306">
        <f ca="1">COUNTIF(INDIRECT("U"&amp;(ROW()+12*(($AN2453-1)*3+$AO2453)-ROW())/12+5):INDIRECT("AF"&amp;(ROW()+12*(($AN2453-1)*3+$AO2453)-ROW())/12+5),AS2453)</f>
        <v>0</v>
      </c>
      <c r="AU2453" s="15">
        <f ca="1">IF(AND(AQ2453+AS2453&gt;0,AR2453+AT2453&gt;0),COUNTIF(AU$6:AU2452,"&gt;0")+1,0)</f>
        <v>0</v>
      </c>
    </row>
    <row r="2454" spans="40:47">
      <c r="AN2454" s="15">
        <v>69</v>
      </c>
      <c r="AO2454" s="15">
        <v>1</v>
      </c>
      <c r="AP2454" s="15">
        <v>1</v>
      </c>
      <c r="AQ2454" s="17">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15">
        <f ca="1">COUNTIF(INDIRECT("H"&amp;(ROW()+12*(($AN2454-1)*3+$AO2454)-ROW())/12+5):INDIRECT("S"&amp;(ROW()+12*(($AN2454-1)*3+$AO2454)-ROW())/12+5),AQ2454)</f>
        <v>0</v>
      </c>
      <c r="AS2454" s="17">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15">
        <f ca="1">COUNTIF(INDIRECT("U"&amp;(ROW()+12*(($AN2454-1)*3+$AO2454)-ROW())/12+5):INDIRECT("AF"&amp;(ROW()+12*(($AN2454-1)*3+$AO2454)-ROW())/12+5),AS2454)</f>
        <v>0</v>
      </c>
      <c r="AU2454" s="15">
        <f ca="1">IF(AND(AQ2454+AS2454&gt;0,AR2454+AT2454&gt;0),COUNTIF(AU$6:AU2453,"&gt;0")+1,0)</f>
        <v>0</v>
      </c>
    </row>
    <row r="2455" spans="40:47">
      <c r="AN2455" s="15">
        <v>69</v>
      </c>
      <c r="AO2455" s="15">
        <v>1</v>
      </c>
      <c r="AP2455" s="15">
        <v>2</v>
      </c>
      <c r="AQ2455" s="17">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15">
        <f ca="1">COUNTIF(INDIRECT("H"&amp;(ROW()+12*(($AN2455-1)*3+$AO2455)-ROW())/12+5):INDIRECT("S"&amp;(ROW()+12*(($AN2455-1)*3+$AO2455)-ROW())/12+5),AQ2455)</f>
        <v>0</v>
      </c>
      <c r="AS2455" s="17">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15">
        <f ca="1">COUNTIF(INDIRECT("U"&amp;(ROW()+12*(($AN2455-1)*3+$AO2455)-ROW())/12+5):INDIRECT("AF"&amp;(ROW()+12*(($AN2455-1)*3+$AO2455)-ROW())/12+5),AS2455)</f>
        <v>0</v>
      </c>
      <c r="AU2455" s="15">
        <f ca="1">IF(AND(AQ2455+AS2455&gt;0,AR2455+AT2455&gt;0),COUNTIF(AU$6:AU2454,"&gt;0")+1,0)</f>
        <v>0</v>
      </c>
    </row>
    <row r="2456" spans="40:47">
      <c r="AN2456" s="15">
        <v>69</v>
      </c>
      <c r="AO2456" s="15">
        <v>1</v>
      </c>
      <c r="AP2456" s="15">
        <v>3</v>
      </c>
      <c r="AQ2456" s="17">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15">
        <f ca="1">COUNTIF(INDIRECT("H"&amp;(ROW()+12*(($AN2456-1)*3+$AO2456)-ROW())/12+5):INDIRECT("S"&amp;(ROW()+12*(($AN2456-1)*3+$AO2456)-ROW())/12+5),AQ2456)</f>
        <v>0</v>
      </c>
      <c r="AS2456" s="17">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15">
        <f ca="1">COUNTIF(INDIRECT("U"&amp;(ROW()+12*(($AN2456-1)*3+$AO2456)-ROW())/12+5):INDIRECT("AF"&amp;(ROW()+12*(($AN2456-1)*3+$AO2456)-ROW())/12+5),AS2456)</f>
        <v>0</v>
      </c>
      <c r="AU2456" s="15">
        <f ca="1">IF(AND(AQ2456+AS2456&gt;0,AR2456+AT2456&gt;0),COUNTIF(AU$6:AU2455,"&gt;0")+1,0)</f>
        <v>0</v>
      </c>
    </row>
    <row r="2457" spans="40:47">
      <c r="AN2457" s="15">
        <v>69</v>
      </c>
      <c r="AO2457" s="15">
        <v>1</v>
      </c>
      <c r="AP2457" s="15">
        <v>4</v>
      </c>
      <c r="AQ2457" s="17">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15">
        <f ca="1">COUNTIF(INDIRECT("H"&amp;(ROW()+12*(($AN2457-1)*3+$AO2457)-ROW())/12+5):INDIRECT("S"&amp;(ROW()+12*(($AN2457-1)*3+$AO2457)-ROW())/12+5),AQ2457)</f>
        <v>0</v>
      </c>
      <c r="AS2457" s="17">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15">
        <f ca="1">COUNTIF(INDIRECT("U"&amp;(ROW()+12*(($AN2457-1)*3+$AO2457)-ROW())/12+5):INDIRECT("AF"&amp;(ROW()+12*(($AN2457-1)*3+$AO2457)-ROW())/12+5),AS2457)</f>
        <v>0</v>
      </c>
      <c r="AU2457" s="15">
        <f ca="1">IF(AND(AQ2457+AS2457&gt;0,AR2457+AT2457&gt;0),COUNTIF(AU$6:AU2456,"&gt;0")+1,0)</f>
        <v>0</v>
      </c>
    </row>
    <row r="2458" spans="40:47">
      <c r="AN2458" s="15">
        <v>69</v>
      </c>
      <c r="AO2458" s="15">
        <v>1</v>
      </c>
      <c r="AP2458" s="15">
        <v>5</v>
      </c>
      <c r="AQ2458" s="17">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15">
        <f ca="1">COUNTIF(INDIRECT("H"&amp;(ROW()+12*(($AN2458-1)*3+$AO2458)-ROW())/12+5):INDIRECT("S"&amp;(ROW()+12*(($AN2458-1)*3+$AO2458)-ROW())/12+5),AQ2458)</f>
        <v>0</v>
      </c>
      <c r="AS2458" s="17">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15">
        <f ca="1">COUNTIF(INDIRECT("U"&amp;(ROW()+12*(($AN2458-1)*3+$AO2458)-ROW())/12+5):INDIRECT("AF"&amp;(ROW()+12*(($AN2458-1)*3+$AO2458)-ROW())/12+5),AS2458)</f>
        <v>0</v>
      </c>
      <c r="AU2458" s="15">
        <f ca="1">IF(AND(AQ2458+AS2458&gt;0,AR2458+AT2458&gt;0),COUNTIF(AU$6:AU2457,"&gt;0")+1,0)</f>
        <v>0</v>
      </c>
    </row>
    <row r="2459" spans="40:47">
      <c r="AN2459" s="15">
        <v>69</v>
      </c>
      <c r="AO2459" s="15">
        <v>1</v>
      </c>
      <c r="AP2459" s="15">
        <v>6</v>
      </c>
      <c r="AQ2459" s="17">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15">
        <f ca="1">COUNTIF(INDIRECT("H"&amp;(ROW()+12*(($AN2459-1)*3+$AO2459)-ROW())/12+5):INDIRECT("S"&amp;(ROW()+12*(($AN2459-1)*3+$AO2459)-ROW())/12+5),AQ2459)</f>
        <v>0</v>
      </c>
      <c r="AS2459" s="17">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15">
        <f ca="1">COUNTIF(INDIRECT("U"&amp;(ROW()+12*(($AN2459-1)*3+$AO2459)-ROW())/12+5):INDIRECT("AF"&amp;(ROW()+12*(($AN2459-1)*3+$AO2459)-ROW())/12+5),AS2459)</f>
        <v>0</v>
      </c>
      <c r="AU2459" s="15">
        <f ca="1">IF(AND(AQ2459+AS2459&gt;0,AR2459+AT2459&gt;0),COUNTIF(AU$6:AU2458,"&gt;0")+1,0)</f>
        <v>0</v>
      </c>
    </row>
    <row r="2460" spans="40:47">
      <c r="AN2460" s="15">
        <v>69</v>
      </c>
      <c r="AO2460" s="15">
        <v>1</v>
      </c>
      <c r="AP2460" s="15">
        <v>7</v>
      </c>
      <c r="AQ2460" s="17">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15">
        <f ca="1">COUNTIF(INDIRECT("H"&amp;(ROW()+12*(($AN2460-1)*3+$AO2460)-ROW())/12+5):INDIRECT("S"&amp;(ROW()+12*(($AN2460-1)*3+$AO2460)-ROW())/12+5),AQ2460)</f>
        <v>0</v>
      </c>
      <c r="AS2460" s="17">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15">
        <f ca="1">COUNTIF(INDIRECT("U"&amp;(ROW()+12*(($AN2460-1)*3+$AO2460)-ROW())/12+5):INDIRECT("AF"&amp;(ROW()+12*(($AN2460-1)*3+$AO2460)-ROW())/12+5),AS2460)</f>
        <v>0</v>
      </c>
      <c r="AU2460" s="15">
        <f ca="1">IF(AND(AQ2460+AS2460&gt;0,AR2460+AT2460&gt;0),COUNTIF(AU$6:AU2459,"&gt;0")+1,0)</f>
        <v>0</v>
      </c>
    </row>
    <row r="2461" spans="40:47">
      <c r="AN2461" s="15">
        <v>69</v>
      </c>
      <c r="AO2461" s="15">
        <v>1</v>
      </c>
      <c r="AP2461" s="15">
        <v>8</v>
      </c>
      <c r="AQ2461" s="17">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15">
        <f ca="1">COUNTIF(INDIRECT("H"&amp;(ROW()+12*(($AN2461-1)*3+$AO2461)-ROW())/12+5):INDIRECT("S"&amp;(ROW()+12*(($AN2461-1)*3+$AO2461)-ROW())/12+5),AQ2461)</f>
        <v>0</v>
      </c>
      <c r="AS2461" s="17">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15">
        <f ca="1">COUNTIF(INDIRECT("U"&amp;(ROW()+12*(($AN2461-1)*3+$AO2461)-ROW())/12+5):INDIRECT("AF"&amp;(ROW()+12*(($AN2461-1)*3+$AO2461)-ROW())/12+5),AS2461)</f>
        <v>0</v>
      </c>
      <c r="AU2461" s="15">
        <f ca="1">IF(AND(AQ2461+AS2461&gt;0,AR2461+AT2461&gt;0),COUNTIF(AU$6:AU2460,"&gt;0")+1,0)</f>
        <v>0</v>
      </c>
    </row>
    <row r="2462" spans="40:47">
      <c r="AN2462" s="15">
        <v>69</v>
      </c>
      <c r="AO2462" s="15">
        <v>1</v>
      </c>
      <c r="AP2462" s="15">
        <v>9</v>
      </c>
      <c r="AQ2462" s="17">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15">
        <f ca="1">COUNTIF(INDIRECT("H"&amp;(ROW()+12*(($AN2462-1)*3+$AO2462)-ROW())/12+5):INDIRECT("S"&amp;(ROW()+12*(($AN2462-1)*3+$AO2462)-ROW())/12+5),AQ2462)</f>
        <v>0</v>
      </c>
      <c r="AS2462" s="17">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15">
        <f ca="1">COUNTIF(INDIRECT("U"&amp;(ROW()+12*(($AN2462-1)*3+$AO2462)-ROW())/12+5):INDIRECT("AF"&amp;(ROW()+12*(($AN2462-1)*3+$AO2462)-ROW())/12+5),AS2462)</f>
        <v>0</v>
      </c>
      <c r="AU2462" s="15">
        <f ca="1">IF(AND(AQ2462+AS2462&gt;0,AR2462+AT2462&gt;0),COUNTIF(AU$6:AU2461,"&gt;0")+1,0)</f>
        <v>0</v>
      </c>
    </row>
    <row r="2463" spans="40:47">
      <c r="AN2463" s="15">
        <v>69</v>
      </c>
      <c r="AO2463" s="15">
        <v>1</v>
      </c>
      <c r="AP2463" s="15">
        <v>10</v>
      </c>
      <c r="AQ2463" s="17">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15">
        <f ca="1">COUNTIF(INDIRECT("H"&amp;(ROW()+12*(($AN2463-1)*3+$AO2463)-ROW())/12+5):INDIRECT("S"&amp;(ROW()+12*(($AN2463-1)*3+$AO2463)-ROW())/12+5),AQ2463)</f>
        <v>0</v>
      </c>
      <c r="AS2463" s="17">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15">
        <f ca="1">COUNTIF(INDIRECT("U"&amp;(ROW()+12*(($AN2463-1)*3+$AO2463)-ROW())/12+5):INDIRECT("AF"&amp;(ROW()+12*(($AN2463-1)*3+$AO2463)-ROW())/12+5),AS2463)</f>
        <v>0</v>
      </c>
      <c r="AU2463" s="15">
        <f ca="1">IF(AND(AQ2463+AS2463&gt;0,AR2463+AT2463&gt;0),COUNTIF(AU$6:AU2462,"&gt;0")+1,0)</f>
        <v>0</v>
      </c>
    </row>
    <row r="2464" spans="40:47">
      <c r="AN2464" s="15">
        <v>69</v>
      </c>
      <c r="AO2464" s="15">
        <v>1</v>
      </c>
      <c r="AP2464" s="15">
        <v>11</v>
      </c>
      <c r="AQ2464" s="17">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15">
        <f ca="1">COUNTIF(INDIRECT("H"&amp;(ROW()+12*(($AN2464-1)*3+$AO2464)-ROW())/12+5):INDIRECT("S"&amp;(ROW()+12*(($AN2464-1)*3+$AO2464)-ROW())/12+5),AQ2464)</f>
        <v>0</v>
      </c>
      <c r="AS2464" s="17">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15">
        <f ca="1">COUNTIF(INDIRECT("U"&amp;(ROW()+12*(($AN2464-1)*3+$AO2464)-ROW())/12+5):INDIRECT("AF"&amp;(ROW()+12*(($AN2464-1)*3+$AO2464)-ROW())/12+5),AS2464)</f>
        <v>0</v>
      </c>
      <c r="AU2464" s="15">
        <f ca="1">IF(AND(AQ2464+AS2464&gt;0,AR2464+AT2464&gt;0),COUNTIF(AU$6:AU2463,"&gt;0")+1,0)</f>
        <v>0</v>
      </c>
    </row>
    <row r="2465" spans="40:47">
      <c r="AN2465" s="15">
        <v>69</v>
      </c>
      <c r="AO2465" s="15">
        <v>1</v>
      </c>
      <c r="AP2465" s="15">
        <v>12</v>
      </c>
      <c r="AQ2465" s="17">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15">
        <f ca="1">COUNTIF(INDIRECT("H"&amp;(ROW()+12*(($AN2465-1)*3+$AO2465)-ROW())/12+5):INDIRECT("S"&amp;(ROW()+12*(($AN2465-1)*3+$AO2465)-ROW())/12+5),AQ2465)</f>
        <v>0</v>
      </c>
      <c r="AS2465" s="17">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15">
        <f ca="1">COUNTIF(INDIRECT("U"&amp;(ROW()+12*(($AN2465-1)*3+$AO2465)-ROW())/12+5):INDIRECT("AF"&amp;(ROW()+12*(($AN2465-1)*3+$AO2465)-ROW())/12+5),AS2465)</f>
        <v>0</v>
      </c>
      <c r="AU2465" s="15">
        <f ca="1">IF(AND(AQ2465+AS2465&gt;0,AR2465+AT2465&gt;0),COUNTIF(AU$6:AU2464,"&gt;0")+1,0)</f>
        <v>0</v>
      </c>
    </row>
    <row r="2466" spans="40:47">
      <c r="AN2466" s="15">
        <v>69</v>
      </c>
      <c r="AO2466" s="15">
        <v>2</v>
      </c>
      <c r="AP2466" s="15">
        <v>1</v>
      </c>
      <c r="AQ2466" s="17">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15">
        <f ca="1">COUNTIF(INDIRECT("H"&amp;(ROW()+12*(($AN2466-1)*3+$AO2466)-ROW())/12+5):INDIRECT("S"&amp;(ROW()+12*(($AN2466-1)*3+$AO2466)-ROW())/12+5),AQ2466)</f>
        <v>0</v>
      </c>
      <c r="AS2466" s="17">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15">
        <f ca="1">COUNTIF(INDIRECT("U"&amp;(ROW()+12*(($AN2466-1)*3+$AO2466)-ROW())/12+5):INDIRECT("AF"&amp;(ROW()+12*(($AN2466-1)*3+$AO2466)-ROW())/12+5),AS2466)</f>
        <v>0</v>
      </c>
      <c r="AU2466" s="15">
        <f ca="1">IF(AND(AQ2466+AS2466&gt;0,AR2466+AT2466&gt;0),COUNTIF(AU$6:AU2465,"&gt;0")+1,0)</f>
        <v>0</v>
      </c>
    </row>
    <row r="2467" spans="40:47">
      <c r="AN2467" s="15">
        <v>69</v>
      </c>
      <c r="AO2467" s="15">
        <v>2</v>
      </c>
      <c r="AP2467" s="15">
        <v>2</v>
      </c>
      <c r="AQ2467" s="17">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15">
        <f ca="1">COUNTIF(INDIRECT("H"&amp;(ROW()+12*(($AN2467-1)*3+$AO2467)-ROW())/12+5):INDIRECT("S"&amp;(ROW()+12*(($AN2467-1)*3+$AO2467)-ROW())/12+5),AQ2467)</f>
        <v>0</v>
      </c>
      <c r="AS2467" s="17">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15">
        <f ca="1">COUNTIF(INDIRECT("U"&amp;(ROW()+12*(($AN2467-1)*3+$AO2467)-ROW())/12+5):INDIRECT("AF"&amp;(ROW()+12*(($AN2467-1)*3+$AO2467)-ROW())/12+5),AS2467)</f>
        <v>0</v>
      </c>
      <c r="AU2467" s="15">
        <f ca="1">IF(AND(AQ2467+AS2467&gt;0,AR2467+AT2467&gt;0),COUNTIF(AU$6:AU2466,"&gt;0")+1,0)</f>
        <v>0</v>
      </c>
    </row>
    <row r="2468" spans="40:47">
      <c r="AN2468" s="15">
        <v>69</v>
      </c>
      <c r="AO2468" s="15">
        <v>2</v>
      </c>
      <c r="AP2468" s="15">
        <v>3</v>
      </c>
      <c r="AQ2468" s="17">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15">
        <f ca="1">COUNTIF(INDIRECT("H"&amp;(ROW()+12*(($AN2468-1)*3+$AO2468)-ROW())/12+5):INDIRECT("S"&amp;(ROW()+12*(($AN2468-1)*3+$AO2468)-ROW())/12+5),AQ2468)</f>
        <v>0</v>
      </c>
      <c r="AS2468" s="17">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15">
        <f ca="1">COUNTIF(INDIRECT("U"&amp;(ROW()+12*(($AN2468-1)*3+$AO2468)-ROW())/12+5):INDIRECT("AF"&amp;(ROW()+12*(($AN2468-1)*3+$AO2468)-ROW())/12+5),AS2468)</f>
        <v>0</v>
      </c>
      <c r="AU2468" s="15">
        <f ca="1">IF(AND(AQ2468+AS2468&gt;0,AR2468+AT2468&gt;0),COUNTIF(AU$6:AU2467,"&gt;0")+1,0)</f>
        <v>0</v>
      </c>
    </row>
    <row r="2469" spans="40:47">
      <c r="AN2469" s="15">
        <v>69</v>
      </c>
      <c r="AO2469" s="15">
        <v>2</v>
      </c>
      <c r="AP2469" s="15">
        <v>4</v>
      </c>
      <c r="AQ2469" s="17">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15">
        <f ca="1">COUNTIF(INDIRECT("H"&amp;(ROW()+12*(($AN2469-1)*3+$AO2469)-ROW())/12+5):INDIRECT("S"&amp;(ROW()+12*(($AN2469-1)*3+$AO2469)-ROW())/12+5),AQ2469)</f>
        <v>0</v>
      </c>
      <c r="AS2469" s="17">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15">
        <f ca="1">COUNTIF(INDIRECT("U"&amp;(ROW()+12*(($AN2469-1)*3+$AO2469)-ROW())/12+5):INDIRECT("AF"&amp;(ROW()+12*(($AN2469-1)*3+$AO2469)-ROW())/12+5),AS2469)</f>
        <v>0</v>
      </c>
      <c r="AU2469" s="15">
        <f ca="1">IF(AND(AQ2469+AS2469&gt;0,AR2469+AT2469&gt;0),COUNTIF(AU$6:AU2468,"&gt;0")+1,0)</f>
        <v>0</v>
      </c>
    </row>
    <row r="2470" spans="40:47">
      <c r="AN2470" s="15">
        <v>69</v>
      </c>
      <c r="AO2470" s="15">
        <v>2</v>
      </c>
      <c r="AP2470" s="15">
        <v>5</v>
      </c>
      <c r="AQ2470" s="17">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15">
        <f ca="1">COUNTIF(INDIRECT("H"&amp;(ROW()+12*(($AN2470-1)*3+$AO2470)-ROW())/12+5):INDIRECT("S"&amp;(ROW()+12*(($AN2470-1)*3+$AO2470)-ROW())/12+5),AQ2470)</f>
        <v>0</v>
      </c>
      <c r="AS2470" s="17">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15">
        <f ca="1">COUNTIF(INDIRECT("U"&amp;(ROW()+12*(($AN2470-1)*3+$AO2470)-ROW())/12+5):INDIRECT("AF"&amp;(ROW()+12*(($AN2470-1)*3+$AO2470)-ROW())/12+5),AS2470)</f>
        <v>0</v>
      </c>
      <c r="AU2470" s="15">
        <f ca="1">IF(AND(AQ2470+AS2470&gt;0,AR2470+AT2470&gt;0),COUNTIF(AU$6:AU2469,"&gt;0")+1,0)</f>
        <v>0</v>
      </c>
    </row>
    <row r="2471" spans="40:47">
      <c r="AN2471" s="15">
        <v>69</v>
      </c>
      <c r="AO2471" s="15">
        <v>2</v>
      </c>
      <c r="AP2471" s="15">
        <v>6</v>
      </c>
      <c r="AQ2471" s="17">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15">
        <f ca="1">COUNTIF(INDIRECT("H"&amp;(ROW()+12*(($AN2471-1)*3+$AO2471)-ROW())/12+5):INDIRECT("S"&amp;(ROW()+12*(($AN2471-1)*3+$AO2471)-ROW())/12+5),AQ2471)</f>
        <v>0</v>
      </c>
      <c r="AS2471" s="17">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15">
        <f ca="1">COUNTIF(INDIRECT("U"&amp;(ROW()+12*(($AN2471-1)*3+$AO2471)-ROW())/12+5):INDIRECT("AF"&amp;(ROW()+12*(($AN2471-1)*3+$AO2471)-ROW())/12+5),AS2471)</f>
        <v>0</v>
      </c>
      <c r="AU2471" s="15">
        <f ca="1">IF(AND(AQ2471+AS2471&gt;0,AR2471+AT2471&gt;0),COUNTIF(AU$6:AU2470,"&gt;0")+1,0)</f>
        <v>0</v>
      </c>
    </row>
    <row r="2472" spans="40:47">
      <c r="AN2472" s="15">
        <v>69</v>
      </c>
      <c r="AO2472" s="15">
        <v>2</v>
      </c>
      <c r="AP2472" s="15">
        <v>7</v>
      </c>
      <c r="AQ2472" s="17">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15">
        <f ca="1">COUNTIF(INDIRECT("H"&amp;(ROW()+12*(($AN2472-1)*3+$AO2472)-ROW())/12+5):INDIRECT("S"&amp;(ROW()+12*(($AN2472-1)*3+$AO2472)-ROW())/12+5),AQ2472)</f>
        <v>0</v>
      </c>
      <c r="AS2472" s="17">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15">
        <f ca="1">COUNTIF(INDIRECT("U"&amp;(ROW()+12*(($AN2472-1)*3+$AO2472)-ROW())/12+5):INDIRECT("AF"&amp;(ROW()+12*(($AN2472-1)*3+$AO2472)-ROW())/12+5),AS2472)</f>
        <v>0</v>
      </c>
      <c r="AU2472" s="15">
        <f ca="1">IF(AND(AQ2472+AS2472&gt;0,AR2472+AT2472&gt;0),COUNTIF(AU$6:AU2471,"&gt;0")+1,0)</f>
        <v>0</v>
      </c>
    </row>
    <row r="2473" spans="40:47">
      <c r="AN2473" s="15">
        <v>69</v>
      </c>
      <c r="AO2473" s="15">
        <v>2</v>
      </c>
      <c r="AP2473" s="15">
        <v>8</v>
      </c>
      <c r="AQ2473" s="17">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15">
        <f ca="1">COUNTIF(INDIRECT("H"&amp;(ROW()+12*(($AN2473-1)*3+$AO2473)-ROW())/12+5):INDIRECT("S"&amp;(ROW()+12*(($AN2473-1)*3+$AO2473)-ROW())/12+5),AQ2473)</f>
        <v>0</v>
      </c>
      <c r="AS2473" s="17">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15">
        <f ca="1">COUNTIF(INDIRECT("U"&amp;(ROW()+12*(($AN2473-1)*3+$AO2473)-ROW())/12+5):INDIRECT("AF"&amp;(ROW()+12*(($AN2473-1)*3+$AO2473)-ROW())/12+5),AS2473)</f>
        <v>0</v>
      </c>
      <c r="AU2473" s="15">
        <f ca="1">IF(AND(AQ2473+AS2473&gt;0,AR2473+AT2473&gt;0),COUNTIF(AU$6:AU2472,"&gt;0")+1,0)</f>
        <v>0</v>
      </c>
    </row>
    <row r="2474" spans="40:47">
      <c r="AN2474" s="15">
        <v>69</v>
      </c>
      <c r="AO2474" s="15">
        <v>2</v>
      </c>
      <c r="AP2474" s="15">
        <v>9</v>
      </c>
      <c r="AQ2474" s="17">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15">
        <f ca="1">COUNTIF(INDIRECT("H"&amp;(ROW()+12*(($AN2474-1)*3+$AO2474)-ROW())/12+5):INDIRECT("S"&amp;(ROW()+12*(($AN2474-1)*3+$AO2474)-ROW())/12+5),AQ2474)</f>
        <v>0</v>
      </c>
      <c r="AS2474" s="17">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15">
        <f ca="1">COUNTIF(INDIRECT("U"&amp;(ROW()+12*(($AN2474-1)*3+$AO2474)-ROW())/12+5):INDIRECT("AF"&amp;(ROW()+12*(($AN2474-1)*3+$AO2474)-ROW())/12+5),AS2474)</f>
        <v>0</v>
      </c>
      <c r="AU2474" s="15">
        <f ca="1">IF(AND(AQ2474+AS2474&gt;0,AR2474+AT2474&gt;0),COUNTIF(AU$6:AU2473,"&gt;0")+1,0)</f>
        <v>0</v>
      </c>
    </row>
    <row r="2475" spans="40:47">
      <c r="AN2475" s="15">
        <v>69</v>
      </c>
      <c r="AO2475" s="15">
        <v>2</v>
      </c>
      <c r="AP2475" s="15">
        <v>10</v>
      </c>
      <c r="AQ2475" s="17">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15">
        <f ca="1">COUNTIF(INDIRECT("H"&amp;(ROW()+12*(($AN2475-1)*3+$AO2475)-ROW())/12+5):INDIRECT("S"&amp;(ROW()+12*(($AN2475-1)*3+$AO2475)-ROW())/12+5),AQ2475)</f>
        <v>0</v>
      </c>
      <c r="AS2475" s="17">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15">
        <f ca="1">COUNTIF(INDIRECT("U"&amp;(ROW()+12*(($AN2475-1)*3+$AO2475)-ROW())/12+5):INDIRECT("AF"&amp;(ROW()+12*(($AN2475-1)*3+$AO2475)-ROW())/12+5),AS2475)</f>
        <v>0</v>
      </c>
      <c r="AU2475" s="15">
        <f ca="1">IF(AND(AQ2475+AS2475&gt;0,AR2475+AT2475&gt;0),COUNTIF(AU$6:AU2474,"&gt;0")+1,0)</f>
        <v>0</v>
      </c>
    </row>
    <row r="2476" spans="40:47">
      <c r="AN2476" s="15">
        <v>69</v>
      </c>
      <c r="AO2476" s="15">
        <v>2</v>
      </c>
      <c r="AP2476" s="15">
        <v>11</v>
      </c>
      <c r="AQ2476" s="17">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15">
        <f ca="1">COUNTIF(INDIRECT("H"&amp;(ROW()+12*(($AN2476-1)*3+$AO2476)-ROW())/12+5):INDIRECT("S"&amp;(ROW()+12*(($AN2476-1)*3+$AO2476)-ROW())/12+5),AQ2476)</f>
        <v>0</v>
      </c>
      <c r="AS2476" s="17">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15">
        <f ca="1">COUNTIF(INDIRECT("U"&amp;(ROW()+12*(($AN2476-1)*3+$AO2476)-ROW())/12+5):INDIRECT("AF"&amp;(ROW()+12*(($AN2476-1)*3+$AO2476)-ROW())/12+5),AS2476)</f>
        <v>0</v>
      </c>
      <c r="AU2476" s="15">
        <f ca="1">IF(AND(AQ2476+AS2476&gt;0,AR2476+AT2476&gt;0),COUNTIF(AU$6:AU2475,"&gt;0")+1,0)</f>
        <v>0</v>
      </c>
    </row>
    <row r="2477" spans="40:47">
      <c r="AN2477" s="15">
        <v>69</v>
      </c>
      <c r="AO2477" s="15">
        <v>2</v>
      </c>
      <c r="AP2477" s="15">
        <v>12</v>
      </c>
      <c r="AQ2477" s="17">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15">
        <f ca="1">COUNTIF(INDIRECT("H"&amp;(ROW()+12*(($AN2477-1)*3+$AO2477)-ROW())/12+5):INDIRECT("S"&amp;(ROW()+12*(($AN2477-1)*3+$AO2477)-ROW())/12+5),AQ2477)</f>
        <v>0</v>
      </c>
      <c r="AS2477" s="17">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15">
        <f ca="1">COUNTIF(INDIRECT("U"&amp;(ROW()+12*(($AN2477-1)*3+$AO2477)-ROW())/12+5):INDIRECT("AF"&amp;(ROW()+12*(($AN2477-1)*3+$AO2477)-ROW())/12+5),AS2477)</f>
        <v>0</v>
      </c>
      <c r="AU2477" s="15">
        <f ca="1">IF(AND(AQ2477+AS2477&gt;0,AR2477+AT2477&gt;0),COUNTIF(AU$6:AU2476,"&gt;0")+1,0)</f>
        <v>0</v>
      </c>
    </row>
    <row r="2478" spans="40:47">
      <c r="AN2478" s="15">
        <v>69</v>
      </c>
      <c r="AO2478" s="15">
        <v>3</v>
      </c>
      <c r="AP2478" s="15">
        <v>1</v>
      </c>
      <c r="AQ2478" s="17">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15">
        <f ca="1">COUNTIF(INDIRECT("H"&amp;(ROW()+12*(($AN2478-1)*3+$AO2478)-ROW())/12+5):INDIRECT("S"&amp;(ROW()+12*(($AN2478-1)*3+$AO2478)-ROW())/12+5),AQ2478)</f>
        <v>0</v>
      </c>
      <c r="AS2478" s="17">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15">
        <f ca="1">COUNTIF(INDIRECT("U"&amp;(ROW()+12*(($AN2478-1)*3+$AO2478)-ROW())/12+5):INDIRECT("AF"&amp;(ROW()+12*(($AN2478-1)*3+$AO2478)-ROW())/12+5),AS2478)</f>
        <v>0</v>
      </c>
      <c r="AU2478" s="15">
        <f ca="1">IF(AND(AQ2478+AS2478&gt;0,AR2478+AT2478&gt;0),COUNTIF(AU$6:AU2477,"&gt;0")+1,0)</f>
        <v>0</v>
      </c>
    </row>
    <row r="2479" spans="40:47">
      <c r="AN2479" s="15">
        <v>69</v>
      </c>
      <c r="AO2479" s="15">
        <v>3</v>
      </c>
      <c r="AP2479" s="15">
        <v>2</v>
      </c>
      <c r="AQ2479" s="17">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15">
        <f ca="1">COUNTIF(INDIRECT("H"&amp;(ROW()+12*(($AN2479-1)*3+$AO2479)-ROW())/12+5):INDIRECT("S"&amp;(ROW()+12*(($AN2479-1)*3+$AO2479)-ROW())/12+5),AQ2479)</f>
        <v>0</v>
      </c>
      <c r="AS2479" s="17">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15">
        <f ca="1">COUNTIF(INDIRECT("U"&amp;(ROW()+12*(($AN2479-1)*3+$AO2479)-ROW())/12+5):INDIRECT("AF"&amp;(ROW()+12*(($AN2479-1)*3+$AO2479)-ROW())/12+5),AS2479)</f>
        <v>0</v>
      </c>
      <c r="AU2479" s="15">
        <f ca="1">IF(AND(AQ2479+AS2479&gt;0,AR2479+AT2479&gt;0),COUNTIF(AU$6:AU2478,"&gt;0")+1,0)</f>
        <v>0</v>
      </c>
    </row>
    <row r="2480" spans="40:47">
      <c r="AN2480" s="15">
        <v>69</v>
      </c>
      <c r="AO2480" s="15">
        <v>3</v>
      </c>
      <c r="AP2480" s="15">
        <v>3</v>
      </c>
      <c r="AQ2480" s="17">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15">
        <f ca="1">COUNTIF(INDIRECT("H"&amp;(ROW()+12*(($AN2480-1)*3+$AO2480)-ROW())/12+5):INDIRECT("S"&amp;(ROW()+12*(($AN2480-1)*3+$AO2480)-ROW())/12+5),AQ2480)</f>
        <v>0</v>
      </c>
      <c r="AS2480" s="17">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15">
        <f ca="1">COUNTIF(INDIRECT("U"&amp;(ROW()+12*(($AN2480-1)*3+$AO2480)-ROW())/12+5):INDIRECT("AF"&amp;(ROW()+12*(($AN2480-1)*3+$AO2480)-ROW())/12+5),AS2480)</f>
        <v>0</v>
      </c>
      <c r="AU2480" s="15">
        <f ca="1">IF(AND(AQ2480+AS2480&gt;0,AR2480+AT2480&gt;0),COUNTIF(AU$6:AU2479,"&gt;0")+1,0)</f>
        <v>0</v>
      </c>
    </row>
    <row r="2481" spans="40:47">
      <c r="AN2481" s="15">
        <v>69</v>
      </c>
      <c r="AO2481" s="15">
        <v>3</v>
      </c>
      <c r="AP2481" s="15">
        <v>4</v>
      </c>
      <c r="AQ2481" s="17">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15">
        <f ca="1">COUNTIF(INDIRECT("H"&amp;(ROW()+12*(($AN2481-1)*3+$AO2481)-ROW())/12+5):INDIRECT("S"&amp;(ROW()+12*(($AN2481-1)*3+$AO2481)-ROW())/12+5),AQ2481)</f>
        <v>0</v>
      </c>
      <c r="AS2481" s="17">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15">
        <f ca="1">COUNTIF(INDIRECT("U"&amp;(ROW()+12*(($AN2481-1)*3+$AO2481)-ROW())/12+5):INDIRECT("AF"&amp;(ROW()+12*(($AN2481-1)*3+$AO2481)-ROW())/12+5),AS2481)</f>
        <v>0</v>
      </c>
      <c r="AU2481" s="15">
        <f ca="1">IF(AND(AQ2481+AS2481&gt;0,AR2481+AT2481&gt;0),COUNTIF(AU$6:AU2480,"&gt;0")+1,0)</f>
        <v>0</v>
      </c>
    </row>
    <row r="2482" spans="40:47">
      <c r="AN2482" s="15">
        <v>69</v>
      </c>
      <c r="AO2482" s="15">
        <v>3</v>
      </c>
      <c r="AP2482" s="15">
        <v>5</v>
      </c>
      <c r="AQ2482" s="17">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15">
        <f ca="1">COUNTIF(INDIRECT("H"&amp;(ROW()+12*(($AN2482-1)*3+$AO2482)-ROW())/12+5):INDIRECT("S"&amp;(ROW()+12*(($AN2482-1)*3+$AO2482)-ROW())/12+5),AQ2482)</f>
        <v>0</v>
      </c>
      <c r="AS2482" s="17">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15">
        <f ca="1">COUNTIF(INDIRECT("U"&amp;(ROW()+12*(($AN2482-1)*3+$AO2482)-ROW())/12+5):INDIRECT("AF"&amp;(ROW()+12*(($AN2482-1)*3+$AO2482)-ROW())/12+5),AS2482)</f>
        <v>0</v>
      </c>
      <c r="AU2482" s="15">
        <f ca="1">IF(AND(AQ2482+AS2482&gt;0,AR2482+AT2482&gt;0),COUNTIF(AU$6:AU2481,"&gt;0")+1,0)</f>
        <v>0</v>
      </c>
    </row>
    <row r="2483" spans="40:47">
      <c r="AN2483" s="15">
        <v>69</v>
      </c>
      <c r="AO2483" s="15">
        <v>3</v>
      </c>
      <c r="AP2483" s="15">
        <v>6</v>
      </c>
      <c r="AQ2483" s="17">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15">
        <f ca="1">COUNTIF(INDIRECT("H"&amp;(ROW()+12*(($AN2483-1)*3+$AO2483)-ROW())/12+5):INDIRECT("S"&amp;(ROW()+12*(($AN2483-1)*3+$AO2483)-ROW())/12+5),AQ2483)</f>
        <v>0</v>
      </c>
      <c r="AS2483" s="17">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15">
        <f ca="1">COUNTIF(INDIRECT("U"&amp;(ROW()+12*(($AN2483-1)*3+$AO2483)-ROW())/12+5):INDIRECT("AF"&amp;(ROW()+12*(($AN2483-1)*3+$AO2483)-ROW())/12+5),AS2483)</f>
        <v>0</v>
      </c>
      <c r="AU2483" s="15">
        <f ca="1">IF(AND(AQ2483+AS2483&gt;0,AR2483+AT2483&gt;0),COUNTIF(AU$6:AU2482,"&gt;0")+1,0)</f>
        <v>0</v>
      </c>
    </row>
    <row r="2484" spans="40:47">
      <c r="AN2484" s="15">
        <v>69</v>
      </c>
      <c r="AO2484" s="15">
        <v>3</v>
      </c>
      <c r="AP2484" s="15">
        <v>7</v>
      </c>
      <c r="AQ2484" s="17">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15">
        <f ca="1">COUNTIF(INDIRECT("H"&amp;(ROW()+12*(($AN2484-1)*3+$AO2484)-ROW())/12+5):INDIRECT("S"&amp;(ROW()+12*(($AN2484-1)*3+$AO2484)-ROW())/12+5),AQ2484)</f>
        <v>0</v>
      </c>
      <c r="AS2484" s="17">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15">
        <f ca="1">COUNTIF(INDIRECT("U"&amp;(ROW()+12*(($AN2484-1)*3+$AO2484)-ROW())/12+5):INDIRECT("AF"&amp;(ROW()+12*(($AN2484-1)*3+$AO2484)-ROW())/12+5),AS2484)</f>
        <v>0</v>
      </c>
      <c r="AU2484" s="15">
        <f ca="1">IF(AND(AQ2484+AS2484&gt;0,AR2484+AT2484&gt;0),COUNTIF(AU$6:AU2483,"&gt;0")+1,0)</f>
        <v>0</v>
      </c>
    </row>
    <row r="2485" spans="40:47">
      <c r="AN2485" s="15">
        <v>69</v>
      </c>
      <c r="AO2485" s="15">
        <v>3</v>
      </c>
      <c r="AP2485" s="15">
        <v>8</v>
      </c>
      <c r="AQ2485" s="17">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15">
        <f ca="1">COUNTIF(INDIRECT("H"&amp;(ROW()+12*(($AN2485-1)*3+$AO2485)-ROW())/12+5):INDIRECT("S"&amp;(ROW()+12*(($AN2485-1)*3+$AO2485)-ROW())/12+5),AQ2485)</f>
        <v>0</v>
      </c>
      <c r="AS2485" s="17">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15">
        <f ca="1">COUNTIF(INDIRECT("U"&amp;(ROW()+12*(($AN2485-1)*3+$AO2485)-ROW())/12+5):INDIRECT("AF"&amp;(ROW()+12*(($AN2485-1)*3+$AO2485)-ROW())/12+5),AS2485)</f>
        <v>0</v>
      </c>
      <c r="AU2485" s="15">
        <f ca="1">IF(AND(AQ2485+AS2485&gt;0,AR2485+AT2485&gt;0),COUNTIF(AU$6:AU2484,"&gt;0")+1,0)</f>
        <v>0</v>
      </c>
    </row>
    <row r="2486" spans="40:47">
      <c r="AN2486" s="15">
        <v>69</v>
      </c>
      <c r="AO2486" s="15">
        <v>3</v>
      </c>
      <c r="AP2486" s="15">
        <v>9</v>
      </c>
      <c r="AQ2486" s="17">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15">
        <f ca="1">COUNTIF(INDIRECT("H"&amp;(ROW()+12*(($AN2486-1)*3+$AO2486)-ROW())/12+5):INDIRECT("S"&amp;(ROW()+12*(($AN2486-1)*3+$AO2486)-ROW())/12+5),AQ2486)</f>
        <v>0</v>
      </c>
      <c r="AS2486" s="17">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15">
        <f ca="1">COUNTIF(INDIRECT("U"&amp;(ROW()+12*(($AN2486-1)*3+$AO2486)-ROW())/12+5):INDIRECT("AF"&amp;(ROW()+12*(($AN2486-1)*3+$AO2486)-ROW())/12+5),AS2486)</f>
        <v>0</v>
      </c>
      <c r="AU2486" s="15">
        <f ca="1">IF(AND(AQ2486+AS2486&gt;0,AR2486+AT2486&gt;0),COUNTIF(AU$6:AU2485,"&gt;0")+1,0)</f>
        <v>0</v>
      </c>
    </row>
    <row r="2487" spans="40:47">
      <c r="AN2487" s="15">
        <v>69</v>
      </c>
      <c r="AO2487" s="15">
        <v>3</v>
      </c>
      <c r="AP2487" s="15">
        <v>10</v>
      </c>
      <c r="AQ2487" s="17">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15">
        <f ca="1">COUNTIF(INDIRECT("H"&amp;(ROW()+12*(($AN2487-1)*3+$AO2487)-ROW())/12+5):INDIRECT("S"&amp;(ROW()+12*(($AN2487-1)*3+$AO2487)-ROW())/12+5),AQ2487)</f>
        <v>0</v>
      </c>
      <c r="AS2487" s="17">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15">
        <f ca="1">COUNTIF(INDIRECT("U"&amp;(ROW()+12*(($AN2487-1)*3+$AO2487)-ROW())/12+5):INDIRECT("AF"&amp;(ROW()+12*(($AN2487-1)*3+$AO2487)-ROW())/12+5),AS2487)</f>
        <v>0</v>
      </c>
      <c r="AU2487" s="15">
        <f ca="1">IF(AND(AQ2487+AS2487&gt;0,AR2487+AT2487&gt;0),COUNTIF(AU$6:AU2486,"&gt;0")+1,0)</f>
        <v>0</v>
      </c>
    </row>
    <row r="2488" spans="40:47">
      <c r="AN2488" s="15">
        <v>69</v>
      </c>
      <c r="AO2488" s="15">
        <v>3</v>
      </c>
      <c r="AP2488" s="15">
        <v>11</v>
      </c>
      <c r="AQ2488" s="17">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15">
        <f ca="1">COUNTIF(INDIRECT("H"&amp;(ROW()+12*(($AN2488-1)*3+$AO2488)-ROW())/12+5):INDIRECT("S"&amp;(ROW()+12*(($AN2488-1)*3+$AO2488)-ROW())/12+5),AQ2488)</f>
        <v>0</v>
      </c>
      <c r="AS2488" s="17">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15">
        <f ca="1">COUNTIF(INDIRECT("U"&amp;(ROW()+12*(($AN2488-1)*3+$AO2488)-ROW())/12+5):INDIRECT("AF"&amp;(ROW()+12*(($AN2488-1)*3+$AO2488)-ROW())/12+5),AS2488)</f>
        <v>0</v>
      </c>
      <c r="AU2488" s="15">
        <f ca="1">IF(AND(AQ2488+AS2488&gt;0,AR2488+AT2488&gt;0),COUNTIF(AU$6:AU2487,"&gt;0")+1,0)</f>
        <v>0</v>
      </c>
    </row>
    <row r="2489" spans="40:47">
      <c r="AN2489" s="306">
        <v>69</v>
      </c>
      <c r="AO2489" s="306">
        <v>3</v>
      </c>
      <c r="AP2489" s="306">
        <v>12</v>
      </c>
      <c r="AQ2489" s="313">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306">
        <f ca="1">COUNTIF(INDIRECT("H"&amp;(ROW()+12*(($AN2489-1)*3+$AO2489)-ROW())/12+5):INDIRECT("S"&amp;(ROW()+12*(($AN2489-1)*3+$AO2489)-ROW())/12+5),AQ2489)</f>
        <v>0</v>
      </c>
      <c r="AS2489" s="313">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306">
        <f ca="1">COUNTIF(INDIRECT("U"&amp;(ROW()+12*(($AN2489-1)*3+$AO2489)-ROW())/12+5):INDIRECT("AF"&amp;(ROW()+12*(($AN2489-1)*3+$AO2489)-ROW())/12+5),AS2489)</f>
        <v>0</v>
      </c>
      <c r="AU2489" s="15">
        <f ca="1">IF(AND(AQ2489+AS2489&gt;0,AR2489+AT2489&gt;0),COUNTIF(AU$6:AU2488,"&gt;0")+1,0)</f>
        <v>0</v>
      </c>
    </row>
    <row r="2490" spans="40:47">
      <c r="AN2490" s="15">
        <v>70</v>
      </c>
      <c r="AO2490" s="15">
        <v>1</v>
      </c>
      <c r="AP2490" s="15">
        <v>1</v>
      </c>
      <c r="AQ2490" s="17">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15">
        <f ca="1">COUNTIF(INDIRECT("H"&amp;(ROW()+12*(($AN2490-1)*3+$AO2490)-ROW())/12+5):INDIRECT("S"&amp;(ROW()+12*(($AN2490-1)*3+$AO2490)-ROW())/12+5),AQ2490)</f>
        <v>0</v>
      </c>
      <c r="AS2490" s="17">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15">
        <f ca="1">COUNTIF(INDIRECT("U"&amp;(ROW()+12*(($AN2490-1)*3+$AO2490)-ROW())/12+5):INDIRECT("AF"&amp;(ROW()+12*(($AN2490-1)*3+$AO2490)-ROW())/12+5),AS2490)</f>
        <v>0</v>
      </c>
      <c r="AU2490" s="15">
        <f ca="1">IF(AND(AQ2490+AS2490&gt;0,AR2490+AT2490&gt;0),COUNTIF(AU$6:AU2489,"&gt;0")+1,0)</f>
        <v>0</v>
      </c>
    </row>
    <row r="2491" spans="40:47">
      <c r="AN2491" s="15">
        <v>70</v>
      </c>
      <c r="AO2491" s="15">
        <v>1</v>
      </c>
      <c r="AP2491" s="15">
        <v>2</v>
      </c>
      <c r="AQ2491" s="17">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15">
        <f ca="1">COUNTIF(INDIRECT("H"&amp;(ROW()+12*(($AN2491-1)*3+$AO2491)-ROW())/12+5):INDIRECT("S"&amp;(ROW()+12*(($AN2491-1)*3+$AO2491)-ROW())/12+5),AQ2491)</f>
        <v>0</v>
      </c>
      <c r="AS2491" s="17">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15">
        <f ca="1">COUNTIF(INDIRECT("U"&amp;(ROW()+12*(($AN2491-1)*3+$AO2491)-ROW())/12+5):INDIRECT("AF"&amp;(ROW()+12*(($AN2491-1)*3+$AO2491)-ROW())/12+5),AS2491)</f>
        <v>0</v>
      </c>
      <c r="AU2491" s="15">
        <f ca="1">IF(AND(AQ2491+AS2491&gt;0,AR2491+AT2491&gt;0),COUNTIF(AU$6:AU2490,"&gt;0")+1,0)</f>
        <v>0</v>
      </c>
    </row>
    <row r="2492" spans="40:47">
      <c r="AN2492" s="15">
        <v>70</v>
      </c>
      <c r="AO2492" s="15">
        <v>1</v>
      </c>
      <c r="AP2492" s="15">
        <v>3</v>
      </c>
      <c r="AQ2492" s="17">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15">
        <f ca="1">COUNTIF(INDIRECT("H"&amp;(ROW()+12*(($AN2492-1)*3+$AO2492)-ROW())/12+5):INDIRECT("S"&amp;(ROW()+12*(($AN2492-1)*3+$AO2492)-ROW())/12+5),AQ2492)</f>
        <v>0</v>
      </c>
      <c r="AS2492" s="17">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15">
        <f ca="1">COUNTIF(INDIRECT("U"&amp;(ROW()+12*(($AN2492-1)*3+$AO2492)-ROW())/12+5):INDIRECT("AF"&amp;(ROW()+12*(($AN2492-1)*3+$AO2492)-ROW())/12+5),AS2492)</f>
        <v>0</v>
      </c>
      <c r="AU2492" s="15">
        <f ca="1">IF(AND(AQ2492+AS2492&gt;0,AR2492+AT2492&gt;0),COUNTIF(AU$6:AU2491,"&gt;0")+1,0)</f>
        <v>0</v>
      </c>
    </row>
    <row r="2493" spans="40:47">
      <c r="AN2493" s="15">
        <v>70</v>
      </c>
      <c r="AO2493" s="15">
        <v>1</v>
      </c>
      <c r="AP2493" s="15">
        <v>4</v>
      </c>
      <c r="AQ2493" s="17">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15">
        <f ca="1">COUNTIF(INDIRECT("H"&amp;(ROW()+12*(($AN2493-1)*3+$AO2493)-ROW())/12+5):INDIRECT("S"&amp;(ROW()+12*(($AN2493-1)*3+$AO2493)-ROW())/12+5),AQ2493)</f>
        <v>0</v>
      </c>
      <c r="AS2493" s="17">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15">
        <f ca="1">COUNTIF(INDIRECT("U"&amp;(ROW()+12*(($AN2493-1)*3+$AO2493)-ROW())/12+5):INDIRECT("AF"&amp;(ROW()+12*(($AN2493-1)*3+$AO2493)-ROW())/12+5),AS2493)</f>
        <v>0</v>
      </c>
      <c r="AU2493" s="15">
        <f ca="1">IF(AND(AQ2493+AS2493&gt;0,AR2493+AT2493&gt;0),COUNTIF(AU$6:AU2492,"&gt;0")+1,0)</f>
        <v>0</v>
      </c>
    </row>
    <row r="2494" spans="40:47">
      <c r="AN2494" s="15">
        <v>70</v>
      </c>
      <c r="AO2494" s="15">
        <v>1</v>
      </c>
      <c r="AP2494" s="15">
        <v>5</v>
      </c>
      <c r="AQ2494" s="17">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15">
        <f ca="1">COUNTIF(INDIRECT("H"&amp;(ROW()+12*(($AN2494-1)*3+$AO2494)-ROW())/12+5):INDIRECT("S"&amp;(ROW()+12*(($AN2494-1)*3+$AO2494)-ROW())/12+5),AQ2494)</f>
        <v>0</v>
      </c>
      <c r="AS2494" s="17">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15">
        <f ca="1">COUNTIF(INDIRECT("U"&amp;(ROW()+12*(($AN2494-1)*3+$AO2494)-ROW())/12+5):INDIRECT("AF"&amp;(ROW()+12*(($AN2494-1)*3+$AO2494)-ROW())/12+5),AS2494)</f>
        <v>0</v>
      </c>
      <c r="AU2494" s="15">
        <f ca="1">IF(AND(AQ2494+AS2494&gt;0,AR2494+AT2494&gt;0),COUNTIF(AU$6:AU2493,"&gt;0")+1,0)</f>
        <v>0</v>
      </c>
    </row>
    <row r="2495" spans="40:47">
      <c r="AN2495" s="15">
        <v>70</v>
      </c>
      <c r="AO2495" s="15">
        <v>1</v>
      </c>
      <c r="AP2495" s="15">
        <v>6</v>
      </c>
      <c r="AQ2495" s="17">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15">
        <f ca="1">COUNTIF(INDIRECT("H"&amp;(ROW()+12*(($AN2495-1)*3+$AO2495)-ROW())/12+5):INDIRECT("S"&amp;(ROW()+12*(($AN2495-1)*3+$AO2495)-ROW())/12+5),AQ2495)</f>
        <v>0</v>
      </c>
      <c r="AS2495" s="17">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15">
        <f ca="1">COUNTIF(INDIRECT("U"&amp;(ROW()+12*(($AN2495-1)*3+$AO2495)-ROW())/12+5):INDIRECT("AF"&amp;(ROW()+12*(($AN2495-1)*3+$AO2495)-ROW())/12+5),AS2495)</f>
        <v>0</v>
      </c>
      <c r="AU2495" s="15">
        <f ca="1">IF(AND(AQ2495+AS2495&gt;0,AR2495+AT2495&gt;0),COUNTIF(AU$6:AU2494,"&gt;0")+1,0)</f>
        <v>0</v>
      </c>
    </row>
    <row r="2496" spans="40:47">
      <c r="AN2496" s="15">
        <v>70</v>
      </c>
      <c r="AO2496" s="15">
        <v>1</v>
      </c>
      <c r="AP2496" s="15">
        <v>7</v>
      </c>
      <c r="AQ2496" s="17">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15">
        <f ca="1">COUNTIF(INDIRECT("H"&amp;(ROW()+12*(($AN2496-1)*3+$AO2496)-ROW())/12+5):INDIRECT("S"&amp;(ROW()+12*(($AN2496-1)*3+$AO2496)-ROW())/12+5),AQ2496)</f>
        <v>0</v>
      </c>
      <c r="AS2496" s="17">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15">
        <f ca="1">COUNTIF(INDIRECT("U"&amp;(ROW()+12*(($AN2496-1)*3+$AO2496)-ROW())/12+5):INDIRECT("AF"&amp;(ROW()+12*(($AN2496-1)*3+$AO2496)-ROW())/12+5),AS2496)</f>
        <v>0</v>
      </c>
      <c r="AU2496" s="15">
        <f ca="1">IF(AND(AQ2496+AS2496&gt;0,AR2496+AT2496&gt;0),COUNTIF(AU$6:AU2495,"&gt;0")+1,0)</f>
        <v>0</v>
      </c>
    </row>
    <row r="2497" spans="40:47">
      <c r="AN2497" s="15">
        <v>70</v>
      </c>
      <c r="AO2497" s="15">
        <v>1</v>
      </c>
      <c r="AP2497" s="15">
        <v>8</v>
      </c>
      <c r="AQ2497" s="17">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15">
        <f ca="1">COUNTIF(INDIRECT("H"&amp;(ROW()+12*(($AN2497-1)*3+$AO2497)-ROW())/12+5):INDIRECT("S"&amp;(ROW()+12*(($AN2497-1)*3+$AO2497)-ROW())/12+5),AQ2497)</f>
        <v>0</v>
      </c>
      <c r="AS2497" s="17">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15">
        <f ca="1">COUNTIF(INDIRECT("U"&amp;(ROW()+12*(($AN2497-1)*3+$AO2497)-ROW())/12+5):INDIRECT("AF"&amp;(ROW()+12*(($AN2497-1)*3+$AO2497)-ROW())/12+5),AS2497)</f>
        <v>0</v>
      </c>
      <c r="AU2497" s="15">
        <f ca="1">IF(AND(AQ2497+AS2497&gt;0,AR2497+AT2497&gt;0),COUNTIF(AU$6:AU2496,"&gt;0")+1,0)</f>
        <v>0</v>
      </c>
    </row>
    <row r="2498" spans="40:47">
      <c r="AN2498" s="15">
        <v>70</v>
      </c>
      <c r="AO2498" s="15">
        <v>1</v>
      </c>
      <c r="AP2498" s="15">
        <v>9</v>
      </c>
      <c r="AQ2498" s="17">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15">
        <f ca="1">COUNTIF(INDIRECT("H"&amp;(ROW()+12*(($AN2498-1)*3+$AO2498)-ROW())/12+5):INDIRECT("S"&amp;(ROW()+12*(($AN2498-1)*3+$AO2498)-ROW())/12+5),AQ2498)</f>
        <v>0</v>
      </c>
      <c r="AS2498" s="17">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15">
        <f ca="1">COUNTIF(INDIRECT("U"&amp;(ROW()+12*(($AN2498-1)*3+$AO2498)-ROW())/12+5):INDIRECT("AF"&amp;(ROW()+12*(($AN2498-1)*3+$AO2498)-ROW())/12+5),AS2498)</f>
        <v>0</v>
      </c>
      <c r="AU2498" s="15">
        <f ca="1">IF(AND(AQ2498+AS2498&gt;0,AR2498+AT2498&gt;0),COUNTIF(AU$6:AU2497,"&gt;0")+1,0)</f>
        <v>0</v>
      </c>
    </row>
    <row r="2499" spans="40:47">
      <c r="AN2499" s="15">
        <v>70</v>
      </c>
      <c r="AO2499" s="15">
        <v>1</v>
      </c>
      <c r="AP2499" s="15">
        <v>10</v>
      </c>
      <c r="AQ2499" s="17">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15">
        <f ca="1">COUNTIF(INDIRECT("H"&amp;(ROW()+12*(($AN2499-1)*3+$AO2499)-ROW())/12+5):INDIRECT("S"&amp;(ROW()+12*(($AN2499-1)*3+$AO2499)-ROW())/12+5),AQ2499)</f>
        <v>0</v>
      </c>
      <c r="AS2499" s="17">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15">
        <f ca="1">COUNTIF(INDIRECT("U"&amp;(ROW()+12*(($AN2499-1)*3+$AO2499)-ROW())/12+5):INDIRECT("AF"&amp;(ROW()+12*(($AN2499-1)*3+$AO2499)-ROW())/12+5),AS2499)</f>
        <v>0</v>
      </c>
      <c r="AU2499" s="15">
        <f ca="1">IF(AND(AQ2499+AS2499&gt;0,AR2499+AT2499&gt;0),COUNTIF(AU$6:AU2498,"&gt;0")+1,0)</f>
        <v>0</v>
      </c>
    </row>
    <row r="2500" spans="40:47">
      <c r="AN2500" s="15">
        <v>70</v>
      </c>
      <c r="AO2500" s="15">
        <v>1</v>
      </c>
      <c r="AP2500" s="15">
        <v>11</v>
      </c>
      <c r="AQ2500" s="17">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15">
        <f ca="1">COUNTIF(INDIRECT("H"&amp;(ROW()+12*(($AN2500-1)*3+$AO2500)-ROW())/12+5):INDIRECT("S"&amp;(ROW()+12*(($AN2500-1)*3+$AO2500)-ROW())/12+5),AQ2500)</f>
        <v>0</v>
      </c>
      <c r="AS2500" s="17">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15">
        <f ca="1">COUNTIF(INDIRECT("U"&amp;(ROW()+12*(($AN2500-1)*3+$AO2500)-ROW())/12+5):INDIRECT("AF"&amp;(ROW()+12*(($AN2500-1)*3+$AO2500)-ROW())/12+5),AS2500)</f>
        <v>0</v>
      </c>
      <c r="AU2500" s="15">
        <f ca="1">IF(AND(AQ2500+AS2500&gt;0,AR2500+AT2500&gt;0),COUNTIF(AU$6:AU2499,"&gt;0")+1,0)</f>
        <v>0</v>
      </c>
    </row>
    <row r="2501" spans="40:47">
      <c r="AN2501" s="15">
        <v>70</v>
      </c>
      <c r="AO2501" s="15">
        <v>1</v>
      </c>
      <c r="AP2501" s="15">
        <v>12</v>
      </c>
      <c r="AQ2501" s="17">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15">
        <f ca="1">COUNTIF(INDIRECT("H"&amp;(ROW()+12*(($AN2501-1)*3+$AO2501)-ROW())/12+5):INDIRECT("S"&amp;(ROW()+12*(($AN2501-1)*3+$AO2501)-ROW())/12+5),AQ2501)</f>
        <v>0</v>
      </c>
      <c r="AS2501" s="17">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15">
        <f ca="1">COUNTIF(INDIRECT("U"&amp;(ROW()+12*(($AN2501-1)*3+$AO2501)-ROW())/12+5):INDIRECT("AF"&amp;(ROW()+12*(($AN2501-1)*3+$AO2501)-ROW())/12+5),AS2501)</f>
        <v>0</v>
      </c>
      <c r="AU2501" s="15">
        <f ca="1">IF(AND(AQ2501+AS2501&gt;0,AR2501+AT2501&gt;0),COUNTIF(AU$6:AU2500,"&gt;0")+1,0)</f>
        <v>0</v>
      </c>
    </row>
    <row r="2502" spans="40:47">
      <c r="AN2502" s="15">
        <v>70</v>
      </c>
      <c r="AO2502" s="15">
        <v>2</v>
      </c>
      <c r="AP2502" s="15">
        <v>1</v>
      </c>
      <c r="AQ2502" s="17">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15">
        <f ca="1">COUNTIF(INDIRECT("H"&amp;(ROW()+12*(($AN2502-1)*3+$AO2502)-ROW())/12+5):INDIRECT("S"&amp;(ROW()+12*(($AN2502-1)*3+$AO2502)-ROW())/12+5),AQ2502)</f>
        <v>0</v>
      </c>
      <c r="AS2502" s="17">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15">
        <f ca="1">COUNTIF(INDIRECT("U"&amp;(ROW()+12*(($AN2502-1)*3+$AO2502)-ROW())/12+5):INDIRECT("AF"&amp;(ROW()+12*(($AN2502-1)*3+$AO2502)-ROW())/12+5),AS2502)</f>
        <v>0</v>
      </c>
      <c r="AU2502" s="15">
        <f ca="1">IF(AND(AQ2502+AS2502&gt;0,AR2502+AT2502&gt;0),COUNTIF(AU$6:AU2501,"&gt;0")+1,0)</f>
        <v>0</v>
      </c>
    </row>
    <row r="2503" spans="40:47">
      <c r="AN2503" s="15">
        <v>70</v>
      </c>
      <c r="AO2503" s="15">
        <v>2</v>
      </c>
      <c r="AP2503" s="15">
        <v>2</v>
      </c>
      <c r="AQ2503" s="17">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15">
        <f ca="1">COUNTIF(INDIRECT("H"&amp;(ROW()+12*(($AN2503-1)*3+$AO2503)-ROW())/12+5):INDIRECT("S"&amp;(ROW()+12*(($AN2503-1)*3+$AO2503)-ROW())/12+5),AQ2503)</f>
        <v>0</v>
      </c>
      <c r="AS2503" s="17">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15">
        <f ca="1">COUNTIF(INDIRECT("U"&amp;(ROW()+12*(($AN2503-1)*3+$AO2503)-ROW())/12+5):INDIRECT("AF"&amp;(ROW()+12*(($AN2503-1)*3+$AO2503)-ROW())/12+5),AS2503)</f>
        <v>0</v>
      </c>
      <c r="AU2503" s="15">
        <f ca="1">IF(AND(AQ2503+AS2503&gt;0,AR2503+AT2503&gt;0),COUNTIF(AU$6:AU2502,"&gt;0")+1,0)</f>
        <v>0</v>
      </c>
    </row>
    <row r="2504" spans="40:47">
      <c r="AN2504" s="15">
        <v>70</v>
      </c>
      <c r="AO2504" s="15">
        <v>2</v>
      </c>
      <c r="AP2504" s="15">
        <v>3</v>
      </c>
      <c r="AQ2504" s="17">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15">
        <f ca="1">COUNTIF(INDIRECT("H"&amp;(ROW()+12*(($AN2504-1)*3+$AO2504)-ROW())/12+5):INDIRECT("S"&amp;(ROW()+12*(($AN2504-1)*3+$AO2504)-ROW())/12+5),AQ2504)</f>
        <v>0</v>
      </c>
      <c r="AS2504" s="17">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15">
        <f ca="1">COUNTIF(INDIRECT("U"&amp;(ROW()+12*(($AN2504-1)*3+$AO2504)-ROW())/12+5):INDIRECT("AF"&amp;(ROW()+12*(($AN2504-1)*3+$AO2504)-ROW())/12+5),AS2504)</f>
        <v>0</v>
      </c>
      <c r="AU2504" s="15">
        <f ca="1">IF(AND(AQ2504+AS2504&gt;0,AR2504+AT2504&gt;0),COUNTIF(AU$6:AU2503,"&gt;0")+1,0)</f>
        <v>0</v>
      </c>
    </row>
    <row r="2505" spans="40:47">
      <c r="AN2505" s="15">
        <v>70</v>
      </c>
      <c r="AO2505" s="15">
        <v>2</v>
      </c>
      <c r="AP2505" s="15">
        <v>4</v>
      </c>
      <c r="AQ2505" s="17">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15">
        <f ca="1">COUNTIF(INDIRECT("H"&amp;(ROW()+12*(($AN2505-1)*3+$AO2505)-ROW())/12+5):INDIRECT("S"&amp;(ROW()+12*(($AN2505-1)*3+$AO2505)-ROW())/12+5),AQ2505)</f>
        <v>0</v>
      </c>
      <c r="AS2505" s="17">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15">
        <f ca="1">COUNTIF(INDIRECT("U"&amp;(ROW()+12*(($AN2505-1)*3+$AO2505)-ROW())/12+5):INDIRECT("AF"&amp;(ROW()+12*(($AN2505-1)*3+$AO2505)-ROW())/12+5),AS2505)</f>
        <v>0</v>
      </c>
      <c r="AU2505" s="15">
        <f ca="1">IF(AND(AQ2505+AS2505&gt;0,AR2505+AT2505&gt;0),COUNTIF(AU$6:AU2504,"&gt;0")+1,0)</f>
        <v>0</v>
      </c>
    </row>
    <row r="2506" spans="40:47">
      <c r="AN2506" s="15">
        <v>70</v>
      </c>
      <c r="AO2506" s="15">
        <v>2</v>
      </c>
      <c r="AP2506" s="15">
        <v>5</v>
      </c>
      <c r="AQ2506" s="17">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15">
        <f ca="1">COUNTIF(INDIRECT("H"&amp;(ROW()+12*(($AN2506-1)*3+$AO2506)-ROW())/12+5):INDIRECT("S"&amp;(ROW()+12*(($AN2506-1)*3+$AO2506)-ROW())/12+5),AQ2506)</f>
        <v>0</v>
      </c>
      <c r="AS2506" s="17">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15">
        <f ca="1">COUNTIF(INDIRECT("U"&amp;(ROW()+12*(($AN2506-1)*3+$AO2506)-ROW())/12+5):INDIRECT("AF"&amp;(ROW()+12*(($AN2506-1)*3+$AO2506)-ROW())/12+5),AS2506)</f>
        <v>0</v>
      </c>
      <c r="AU2506" s="15">
        <f ca="1">IF(AND(AQ2506+AS2506&gt;0,AR2506+AT2506&gt;0),COUNTIF(AU$6:AU2505,"&gt;0")+1,0)</f>
        <v>0</v>
      </c>
    </row>
    <row r="2507" spans="40:47">
      <c r="AN2507" s="15">
        <v>70</v>
      </c>
      <c r="AO2507" s="15">
        <v>2</v>
      </c>
      <c r="AP2507" s="15">
        <v>6</v>
      </c>
      <c r="AQ2507" s="17">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15">
        <f ca="1">COUNTIF(INDIRECT("H"&amp;(ROW()+12*(($AN2507-1)*3+$AO2507)-ROW())/12+5):INDIRECT("S"&amp;(ROW()+12*(($AN2507-1)*3+$AO2507)-ROW())/12+5),AQ2507)</f>
        <v>0</v>
      </c>
      <c r="AS2507" s="17">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15">
        <f ca="1">COUNTIF(INDIRECT("U"&amp;(ROW()+12*(($AN2507-1)*3+$AO2507)-ROW())/12+5):INDIRECT("AF"&amp;(ROW()+12*(($AN2507-1)*3+$AO2507)-ROW())/12+5),AS2507)</f>
        <v>0</v>
      </c>
      <c r="AU2507" s="15">
        <f ca="1">IF(AND(AQ2507+AS2507&gt;0,AR2507+AT2507&gt;0),COUNTIF(AU$6:AU2506,"&gt;0")+1,0)</f>
        <v>0</v>
      </c>
    </row>
    <row r="2508" spans="40:47">
      <c r="AN2508" s="15">
        <v>70</v>
      </c>
      <c r="AO2508" s="15">
        <v>2</v>
      </c>
      <c r="AP2508" s="15">
        <v>7</v>
      </c>
      <c r="AQ2508" s="17">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15">
        <f ca="1">COUNTIF(INDIRECT("H"&amp;(ROW()+12*(($AN2508-1)*3+$AO2508)-ROW())/12+5):INDIRECT("S"&amp;(ROW()+12*(($AN2508-1)*3+$AO2508)-ROW())/12+5),AQ2508)</f>
        <v>0</v>
      </c>
      <c r="AS2508" s="17">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15">
        <f ca="1">COUNTIF(INDIRECT("U"&amp;(ROW()+12*(($AN2508-1)*3+$AO2508)-ROW())/12+5):INDIRECT("AF"&amp;(ROW()+12*(($AN2508-1)*3+$AO2508)-ROW())/12+5),AS2508)</f>
        <v>0</v>
      </c>
      <c r="AU2508" s="15">
        <f ca="1">IF(AND(AQ2508+AS2508&gt;0,AR2508+AT2508&gt;0),COUNTIF(AU$6:AU2507,"&gt;0")+1,0)</f>
        <v>0</v>
      </c>
    </row>
    <row r="2509" spans="40:47">
      <c r="AN2509" s="15">
        <v>70</v>
      </c>
      <c r="AO2509" s="15">
        <v>2</v>
      </c>
      <c r="AP2509" s="15">
        <v>8</v>
      </c>
      <c r="AQ2509" s="17">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15">
        <f ca="1">COUNTIF(INDIRECT("H"&amp;(ROW()+12*(($AN2509-1)*3+$AO2509)-ROW())/12+5):INDIRECT("S"&amp;(ROW()+12*(($AN2509-1)*3+$AO2509)-ROW())/12+5),AQ2509)</f>
        <v>0</v>
      </c>
      <c r="AS2509" s="17">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15">
        <f ca="1">COUNTIF(INDIRECT("U"&amp;(ROW()+12*(($AN2509-1)*3+$AO2509)-ROW())/12+5):INDIRECT("AF"&amp;(ROW()+12*(($AN2509-1)*3+$AO2509)-ROW())/12+5),AS2509)</f>
        <v>0</v>
      </c>
      <c r="AU2509" s="15">
        <f ca="1">IF(AND(AQ2509+AS2509&gt;0,AR2509+AT2509&gt;0),COUNTIF(AU$6:AU2508,"&gt;0")+1,0)</f>
        <v>0</v>
      </c>
    </row>
    <row r="2510" spans="40:47">
      <c r="AN2510" s="15">
        <v>70</v>
      </c>
      <c r="AO2510" s="15">
        <v>2</v>
      </c>
      <c r="AP2510" s="15">
        <v>9</v>
      </c>
      <c r="AQ2510" s="17">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15">
        <f ca="1">COUNTIF(INDIRECT("H"&amp;(ROW()+12*(($AN2510-1)*3+$AO2510)-ROW())/12+5):INDIRECT("S"&amp;(ROW()+12*(($AN2510-1)*3+$AO2510)-ROW())/12+5),AQ2510)</f>
        <v>0</v>
      </c>
      <c r="AS2510" s="17">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15">
        <f ca="1">COUNTIF(INDIRECT("U"&amp;(ROW()+12*(($AN2510-1)*3+$AO2510)-ROW())/12+5):INDIRECT("AF"&amp;(ROW()+12*(($AN2510-1)*3+$AO2510)-ROW())/12+5),AS2510)</f>
        <v>0</v>
      </c>
      <c r="AU2510" s="15">
        <f ca="1">IF(AND(AQ2510+AS2510&gt;0,AR2510+AT2510&gt;0),COUNTIF(AU$6:AU2509,"&gt;0")+1,0)</f>
        <v>0</v>
      </c>
    </row>
    <row r="2511" spans="40:47">
      <c r="AN2511" s="15">
        <v>70</v>
      </c>
      <c r="AO2511" s="15">
        <v>2</v>
      </c>
      <c r="AP2511" s="15">
        <v>10</v>
      </c>
      <c r="AQ2511" s="17">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15">
        <f ca="1">COUNTIF(INDIRECT("H"&amp;(ROW()+12*(($AN2511-1)*3+$AO2511)-ROW())/12+5):INDIRECT("S"&amp;(ROW()+12*(($AN2511-1)*3+$AO2511)-ROW())/12+5),AQ2511)</f>
        <v>0</v>
      </c>
      <c r="AS2511" s="17">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15">
        <f ca="1">COUNTIF(INDIRECT("U"&amp;(ROW()+12*(($AN2511-1)*3+$AO2511)-ROW())/12+5):INDIRECT("AF"&amp;(ROW()+12*(($AN2511-1)*3+$AO2511)-ROW())/12+5),AS2511)</f>
        <v>0</v>
      </c>
      <c r="AU2511" s="15">
        <f ca="1">IF(AND(AQ2511+AS2511&gt;0,AR2511+AT2511&gt;0),COUNTIF(AU$6:AU2510,"&gt;0")+1,0)</f>
        <v>0</v>
      </c>
    </row>
    <row r="2512" spans="40:47">
      <c r="AN2512" s="15">
        <v>70</v>
      </c>
      <c r="AO2512" s="15">
        <v>2</v>
      </c>
      <c r="AP2512" s="15">
        <v>11</v>
      </c>
      <c r="AQ2512" s="17">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15">
        <f ca="1">COUNTIF(INDIRECT("H"&amp;(ROW()+12*(($AN2512-1)*3+$AO2512)-ROW())/12+5):INDIRECT("S"&amp;(ROW()+12*(($AN2512-1)*3+$AO2512)-ROW())/12+5),AQ2512)</f>
        <v>0</v>
      </c>
      <c r="AS2512" s="17">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15">
        <f ca="1">COUNTIF(INDIRECT("U"&amp;(ROW()+12*(($AN2512-1)*3+$AO2512)-ROW())/12+5):INDIRECT("AF"&amp;(ROW()+12*(($AN2512-1)*3+$AO2512)-ROW())/12+5),AS2512)</f>
        <v>0</v>
      </c>
      <c r="AU2512" s="15">
        <f ca="1">IF(AND(AQ2512+AS2512&gt;0,AR2512+AT2512&gt;0),COUNTIF(AU$6:AU2511,"&gt;0")+1,0)</f>
        <v>0</v>
      </c>
    </row>
    <row r="2513" spans="40:47">
      <c r="AN2513" s="15">
        <v>70</v>
      </c>
      <c r="AO2513" s="15">
        <v>2</v>
      </c>
      <c r="AP2513" s="15">
        <v>12</v>
      </c>
      <c r="AQ2513" s="17">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15">
        <f ca="1">COUNTIF(INDIRECT("H"&amp;(ROW()+12*(($AN2513-1)*3+$AO2513)-ROW())/12+5):INDIRECT("S"&amp;(ROW()+12*(($AN2513-1)*3+$AO2513)-ROW())/12+5),AQ2513)</f>
        <v>0</v>
      </c>
      <c r="AS2513" s="17">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15">
        <f ca="1">COUNTIF(INDIRECT("U"&amp;(ROW()+12*(($AN2513-1)*3+$AO2513)-ROW())/12+5):INDIRECT("AF"&amp;(ROW()+12*(($AN2513-1)*3+$AO2513)-ROW())/12+5),AS2513)</f>
        <v>0</v>
      </c>
      <c r="AU2513" s="15">
        <f ca="1">IF(AND(AQ2513+AS2513&gt;0,AR2513+AT2513&gt;0),COUNTIF(AU$6:AU2512,"&gt;0")+1,0)</f>
        <v>0</v>
      </c>
    </row>
    <row r="2514" spans="40:47">
      <c r="AN2514" s="15">
        <v>70</v>
      </c>
      <c r="AO2514" s="15">
        <v>3</v>
      </c>
      <c r="AP2514" s="15">
        <v>1</v>
      </c>
      <c r="AQ2514" s="17">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15">
        <f ca="1">COUNTIF(INDIRECT("H"&amp;(ROW()+12*(($AN2514-1)*3+$AO2514)-ROW())/12+5):INDIRECT("S"&amp;(ROW()+12*(($AN2514-1)*3+$AO2514)-ROW())/12+5),AQ2514)</f>
        <v>0</v>
      </c>
      <c r="AS2514" s="17">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15">
        <f ca="1">COUNTIF(INDIRECT("U"&amp;(ROW()+12*(($AN2514-1)*3+$AO2514)-ROW())/12+5):INDIRECT("AF"&amp;(ROW()+12*(($AN2514-1)*3+$AO2514)-ROW())/12+5),AS2514)</f>
        <v>0</v>
      </c>
      <c r="AU2514" s="15">
        <f ca="1">IF(AND(AQ2514+AS2514&gt;0,AR2514+AT2514&gt;0),COUNTIF(AU$6:AU2513,"&gt;0")+1,0)</f>
        <v>0</v>
      </c>
    </row>
    <row r="2515" spans="40:47">
      <c r="AN2515" s="15">
        <v>70</v>
      </c>
      <c r="AO2515" s="15">
        <v>3</v>
      </c>
      <c r="AP2515" s="15">
        <v>2</v>
      </c>
      <c r="AQ2515" s="17">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15">
        <f ca="1">COUNTIF(INDIRECT("H"&amp;(ROW()+12*(($AN2515-1)*3+$AO2515)-ROW())/12+5):INDIRECT("S"&amp;(ROW()+12*(($AN2515-1)*3+$AO2515)-ROW())/12+5),AQ2515)</f>
        <v>0</v>
      </c>
      <c r="AS2515" s="17">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15">
        <f ca="1">COUNTIF(INDIRECT("U"&amp;(ROW()+12*(($AN2515-1)*3+$AO2515)-ROW())/12+5):INDIRECT("AF"&amp;(ROW()+12*(($AN2515-1)*3+$AO2515)-ROW())/12+5),AS2515)</f>
        <v>0</v>
      </c>
      <c r="AU2515" s="15">
        <f ca="1">IF(AND(AQ2515+AS2515&gt;0,AR2515+AT2515&gt;0),COUNTIF(AU$6:AU2514,"&gt;0")+1,0)</f>
        <v>0</v>
      </c>
    </row>
    <row r="2516" spans="40:47">
      <c r="AN2516" s="15">
        <v>70</v>
      </c>
      <c r="AO2516" s="15">
        <v>3</v>
      </c>
      <c r="AP2516" s="15">
        <v>3</v>
      </c>
      <c r="AQ2516" s="17">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15">
        <f ca="1">COUNTIF(INDIRECT("H"&amp;(ROW()+12*(($AN2516-1)*3+$AO2516)-ROW())/12+5):INDIRECT("S"&amp;(ROW()+12*(($AN2516-1)*3+$AO2516)-ROW())/12+5),AQ2516)</f>
        <v>0</v>
      </c>
      <c r="AS2516" s="17">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15">
        <f ca="1">COUNTIF(INDIRECT("U"&amp;(ROW()+12*(($AN2516-1)*3+$AO2516)-ROW())/12+5):INDIRECT("AF"&amp;(ROW()+12*(($AN2516-1)*3+$AO2516)-ROW())/12+5),AS2516)</f>
        <v>0</v>
      </c>
      <c r="AU2516" s="15">
        <f ca="1">IF(AND(AQ2516+AS2516&gt;0,AR2516+AT2516&gt;0),COUNTIF(AU$6:AU2515,"&gt;0")+1,0)</f>
        <v>0</v>
      </c>
    </row>
    <row r="2517" spans="40:47">
      <c r="AN2517" s="15">
        <v>70</v>
      </c>
      <c r="AO2517" s="15">
        <v>3</v>
      </c>
      <c r="AP2517" s="15">
        <v>4</v>
      </c>
      <c r="AQ2517" s="17">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15">
        <f ca="1">COUNTIF(INDIRECT("H"&amp;(ROW()+12*(($AN2517-1)*3+$AO2517)-ROW())/12+5):INDIRECT("S"&amp;(ROW()+12*(($AN2517-1)*3+$AO2517)-ROW())/12+5),AQ2517)</f>
        <v>0</v>
      </c>
      <c r="AS2517" s="17">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15">
        <f ca="1">COUNTIF(INDIRECT("U"&amp;(ROW()+12*(($AN2517-1)*3+$AO2517)-ROW())/12+5):INDIRECT("AF"&amp;(ROW()+12*(($AN2517-1)*3+$AO2517)-ROW())/12+5),AS2517)</f>
        <v>0</v>
      </c>
      <c r="AU2517" s="15">
        <f ca="1">IF(AND(AQ2517+AS2517&gt;0,AR2517+AT2517&gt;0),COUNTIF(AU$6:AU2516,"&gt;0")+1,0)</f>
        <v>0</v>
      </c>
    </row>
    <row r="2518" spans="40:47">
      <c r="AN2518" s="15">
        <v>70</v>
      </c>
      <c r="AO2518" s="15">
        <v>3</v>
      </c>
      <c r="AP2518" s="15">
        <v>5</v>
      </c>
      <c r="AQ2518" s="17">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15">
        <f ca="1">COUNTIF(INDIRECT("H"&amp;(ROW()+12*(($AN2518-1)*3+$AO2518)-ROW())/12+5):INDIRECT("S"&amp;(ROW()+12*(($AN2518-1)*3+$AO2518)-ROW())/12+5),AQ2518)</f>
        <v>0</v>
      </c>
      <c r="AS2518" s="17">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15">
        <f ca="1">COUNTIF(INDIRECT("U"&amp;(ROW()+12*(($AN2518-1)*3+$AO2518)-ROW())/12+5):INDIRECT("AF"&amp;(ROW()+12*(($AN2518-1)*3+$AO2518)-ROW())/12+5),AS2518)</f>
        <v>0</v>
      </c>
      <c r="AU2518" s="15">
        <f ca="1">IF(AND(AQ2518+AS2518&gt;0,AR2518+AT2518&gt;0),COUNTIF(AU$6:AU2517,"&gt;0")+1,0)</f>
        <v>0</v>
      </c>
    </row>
    <row r="2519" spans="40:47">
      <c r="AN2519" s="15">
        <v>70</v>
      </c>
      <c r="AO2519" s="15">
        <v>3</v>
      </c>
      <c r="AP2519" s="15">
        <v>6</v>
      </c>
      <c r="AQ2519" s="17">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15">
        <f ca="1">COUNTIF(INDIRECT("H"&amp;(ROW()+12*(($AN2519-1)*3+$AO2519)-ROW())/12+5):INDIRECT("S"&amp;(ROW()+12*(($AN2519-1)*3+$AO2519)-ROW())/12+5),AQ2519)</f>
        <v>0</v>
      </c>
      <c r="AS2519" s="17">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15">
        <f ca="1">COUNTIF(INDIRECT("U"&amp;(ROW()+12*(($AN2519-1)*3+$AO2519)-ROW())/12+5):INDIRECT("AF"&amp;(ROW()+12*(($AN2519-1)*3+$AO2519)-ROW())/12+5),AS2519)</f>
        <v>0</v>
      </c>
      <c r="AU2519" s="15">
        <f ca="1">IF(AND(AQ2519+AS2519&gt;0,AR2519+AT2519&gt;0),COUNTIF(AU$6:AU2518,"&gt;0")+1,0)</f>
        <v>0</v>
      </c>
    </row>
    <row r="2520" spans="40:47">
      <c r="AN2520" s="15">
        <v>70</v>
      </c>
      <c r="AO2520" s="15">
        <v>3</v>
      </c>
      <c r="AP2520" s="15">
        <v>7</v>
      </c>
      <c r="AQ2520" s="17">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15">
        <f ca="1">COUNTIF(INDIRECT("H"&amp;(ROW()+12*(($AN2520-1)*3+$AO2520)-ROW())/12+5):INDIRECT("S"&amp;(ROW()+12*(($AN2520-1)*3+$AO2520)-ROW())/12+5),AQ2520)</f>
        <v>0</v>
      </c>
      <c r="AS2520" s="17">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15">
        <f ca="1">COUNTIF(INDIRECT("U"&amp;(ROW()+12*(($AN2520-1)*3+$AO2520)-ROW())/12+5):INDIRECT("AF"&amp;(ROW()+12*(($AN2520-1)*3+$AO2520)-ROW())/12+5),AS2520)</f>
        <v>0</v>
      </c>
      <c r="AU2520" s="15">
        <f ca="1">IF(AND(AQ2520+AS2520&gt;0,AR2520+AT2520&gt;0),COUNTIF(AU$6:AU2519,"&gt;0")+1,0)</f>
        <v>0</v>
      </c>
    </row>
    <row r="2521" spans="40:47">
      <c r="AN2521" s="15">
        <v>70</v>
      </c>
      <c r="AO2521" s="15">
        <v>3</v>
      </c>
      <c r="AP2521" s="15">
        <v>8</v>
      </c>
      <c r="AQ2521" s="17">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15">
        <f ca="1">COUNTIF(INDIRECT("H"&amp;(ROW()+12*(($AN2521-1)*3+$AO2521)-ROW())/12+5):INDIRECT("S"&amp;(ROW()+12*(($AN2521-1)*3+$AO2521)-ROW())/12+5),AQ2521)</f>
        <v>0</v>
      </c>
      <c r="AS2521" s="17">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15">
        <f ca="1">COUNTIF(INDIRECT("U"&amp;(ROW()+12*(($AN2521-1)*3+$AO2521)-ROW())/12+5):INDIRECT("AF"&amp;(ROW()+12*(($AN2521-1)*3+$AO2521)-ROW())/12+5),AS2521)</f>
        <v>0</v>
      </c>
      <c r="AU2521" s="15">
        <f ca="1">IF(AND(AQ2521+AS2521&gt;0,AR2521+AT2521&gt;0),COUNTIF(AU$6:AU2520,"&gt;0")+1,0)</f>
        <v>0</v>
      </c>
    </row>
    <row r="2522" spans="40:47">
      <c r="AN2522" s="15">
        <v>70</v>
      </c>
      <c r="AO2522" s="15">
        <v>3</v>
      </c>
      <c r="AP2522" s="15">
        <v>9</v>
      </c>
      <c r="AQ2522" s="17">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15">
        <f ca="1">COUNTIF(INDIRECT("H"&amp;(ROW()+12*(($AN2522-1)*3+$AO2522)-ROW())/12+5):INDIRECT("S"&amp;(ROW()+12*(($AN2522-1)*3+$AO2522)-ROW())/12+5),AQ2522)</f>
        <v>0</v>
      </c>
      <c r="AS2522" s="17">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15">
        <f ca="1">COUNTIF(INDIRECT("U"&amp;(ROW()+12*(($AN2522-1)*3+$AO2522)-ROW())/12+5):INDIRECT("AF"&amp;(ROW()+12*(($AN2522-1)*3+$AO2522)-ROW())/12+5),AS2522)</f>
        <v>0</v>
      </c>
      <c r="AU2522" s="15">
        <f ca="1">IF(AND(AQ2522+AS2522&gt;0,AR2522+AT2522&gt;0),COUNTIF(AU$6:AU2521,"&gt;0")+1,0)</f>
        <v>0</v>
      </c>
    </row>
    <row r="2523" spans="40:47">
      <c r="AN2523" s="15">
        <v>70</v>
      </c>
      <c r="AO2523" s="15">
        <v>3</v>
      </c>
      <c r="AP2523" s="15">
        <v>10</v>
      </c>
      <c r="AQ2523" s="17">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15">
        <f ca="1">COUNTIF(INDIRECT("H"&amp;(ROW()+12*(($AN2523-1)*3+$AO2523)-ROW())/12+5):INDIRECT("S"&amp;(ROW()+12*(($AN2523-1)*3+$AO2523)-ROW())/12+5),AQ2523)</f>
        <v>0</v>
      </c>
      <c r="AS2523" s="17">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15">
        <f ca="1">COUNTIF(INDIRECT("U"&amp;(ROW()+12*(($AN2523-1)*3+$AO2523)-ROW())/12+5):INDIRECT("AF"&amp;(ROW()+12*(($AN2523-1)*3+$AO2523)-ROW())/12+5),AS2523)</f>
        <v>0</v>
      </c>
      <c r="AU2523" s="15">
        <f ca="1">IF(AND(AQ2523+AS2523&gt;0,AR2523+AT2523&gt;0),COUNTIF(AU$6:AU2522,"&gt;0")+1,0)</f>
        <v>0</v>
      </c>
    </row>
    <row r="2524" spans="40:47">
      <c r="AN2524" s="15">
        <v>70</v>
      </c>
      <c r="AO2524" s="15">
        <v>3</v>
      </c>
      <c r="AP2524" s="15">
        <v>11</v>
      </c>
      <c r="AQ2524" s="17">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15">
        <f ca="1">COUNTIF(INDIRECT("H"&amp;(ROW()+12*(($AN2524-1)*3+$AO2524)-ROW())/12+5):INDIRECT("S"&amp;(ROW()+12*(($AN2524-1)*3+$AO2524)-ROW())/12+5),AQ2524)</f>
        <v>0</v>
      </c>
      <c r="AS2524" s="17">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15">
        <f ca="1">COUNTIF(INDIRECT("U"&amp;(ROW()+12*(($AN2524-1)*3+$AO2524)-ROW())/12+5):INDIRECT("AF"&amp;(ROW()+12*(($AN2524-1)*3+$AO2524)-ROW())/12+5),AS2524)</f>
        <v>0</v>
      </c>
      <c r="AU2524" s="15">
        <f ca="1">IF(AND(AQ2524+AS2524&gt;0,AR2524+AT2524&gt;0),COUNTIF(AU$6:AU2523,"&gt;0")+1,0)</f>
        <v>0</v>
      </c>
    </row>
    <row r="2525" spans="40:47">
      <c r="AN2525" s="306">
        <v>70</v>
      </c>
      <c r="AO2525" s="306">
        <v>3</v>
      </c>
      <c r="AP2525" s="306">
        <v>12</v>
      </c>
      <c r="AQ2525" s="313">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306">
        <f ca="1">COUNTIF(INDIRECT("H"&amp;(ROW()+12*(($AN2525-1)*3+$AO2525)-ROW())/12+5):INDIRECT("S"&amp;(ROW()+12*(($AN2525-1)*3+$AO2525)-ROW())/12+5),AQ2525)</f>
        <v>0</v>
      </c>
      <c r="AS2525" s="313">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306">
        <f ca="1">COUNTIF(INDIRECT("U"&amp;(ROW()+12*(($AN2525-1)*3+$AO2525)-ROW())/12+5):INDIRECT("AF"&amp;(ROW()+12*(($AN2525-1)*3+$AO2525)-ROW())/12+5),AS2525)</f>
        <v>0</v>
      </c>
      <c r="AU2525" s="15">
        <f ca="1">IF(AND(AQ2525+AS2525&gt;0,AR2525+AT2525&gt;0),COUNTIF(AU$6:AU2524,"&gt;0")+1,0)</f>
        <v>0</v>
      </c>
    </row>
    <row r="2526" spans="40:47">
      <c r="AN2526" s="15">
        <v>71</v>
      </c>
      <c r="AO2526" s="15">
        <v>1</v>
      </c>
      <c r="AP2526" s="15">
        <v>1</v>
      </c>
      <c r="AQ2526" s="17">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15">
        <f ca="1">COUNTIF(INDIRECT("H"&amp;(ROW()+12*(($AN2526-1)*3+$AO2526)-ROW())/12+5):INDIRECT("S"&amp;(ROW()+12*(($AN2526-1)*3+$AO2526)-ROW())/12+5),AQ2526)</f>
        <v>0</v>
      </c>
      <c r="AS2526" s="17">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15">
        <f ca="1">COUNTIF(INDIRECT("U"&amp;(ROW()+12*(($AN2526-1)*3+$AO2526)-ROW())/12+5):INDIRECT("AF"&amp;(ROW()+12*(($AN2526-1)*3+$AO2526)-ROW())/12+5),AS2526)</f>
        <v>0</v>
      </c>
      <c r="AU2526" s="15">
        <f ca="1">IF(AND(AQ2526+AS2526&gt;0,AR2526+AT2526&gt;0),COUNTIF(AU$6:AU2525,"&gt;0")+1,0)</f>
        <v>0</v>
      </c>
    </row>
    <row r="2527" spans="40:47">
      <c r="AN2527" s="15">
        <v>71</v>
      </c>
      <c r="AO2527" s="15">
        <v>1</v>
      </c>
      <c r="AP2527" s="15">
        <v>2</v>
      </c>
      <c r="AQ2527" s="17">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15">
        <f ca="1">COUNTIF(INDIRECT("H"&amp;(ROW()+12*(($AN2527-1)*3+$AO2527)-ROW())/12+5):INDIRECT("S"&amp;(ROW()+12*(($AN2527-1)*3+$AO2527)-ROW())/12+5),AQ2527)</f>
        <v>0</v>
      </c>
      <c r="AS2527" s="17">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15">
        <f ca="1">COUNTIF(INDIRECT("U"&amp;(ROW()+12*(($AN2527-1)*3+$AO2527)-ROW())/12+5):INDIRECT("AF"&amp;(ROW()+12*(($AN2527-1)*3+$AO2527)-ROW())/12+5),AS2527)</f>
        <v>0</v>
      </c>
      <c r="AU2527" s="15">
        <f ca="1">IF(AND(AQ2527+AS2527&gt;0,AR2527+AT2527&gt;0),COUNTIF(AU$6:AU2526,"&gt;0")+1,0)</f>
        <v>0</v>
      </c>
    </row>
    <row r="2528" spans="40:47">
      <c r="AN2528" s="15">
        <v>71</v>
      </c>
      <c r="AO2528" s="15">
        <v>1</v>
      </c>
      <c r="AP2528" s="15">
        <v>3</v>
      </c>
      <c r="AQ2528" s="17">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15">
        <f ca="1">COUNTIF(INDIRECT("H"&amp;(ROW()+12*(($AN2528-1)*3+$AO2528)-ROW())/12+5):INDIRECT("S"&amp;(ROW()+12*(($AN2528-1)*3+$AO2528)-ROW())/12+5),AQ2528)</f>
        <v>0</v>
      </c>
      <c r="AS2528" s="17">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15">
        <f ca="1">COUNTIF(INDIRECT("U"&amp;(ROW()+12*(($AN2528-1)*3+$AO2528)-ROW())/12+5):INDIRECT("AF"&amp;(ROW()+12*(($AN2528-1)*3+$AO2528)-ROW())/12+5),AS2528)</f>
        <v>0</v>
      </c>
      <c r="AU2528" s="15">
        <f ca="1">IF(AND(AQ2528+AS2528&gt;0,AR2528+AT2528&gt;0),COUNTIF(AU$6:AU2527,"&gt;0")+1,0)</f>
        <v>0</v>
      </c>
    </row>
    <row r="2529" spans="40:47">
      <c r="AN2529" s="15">
        <v>71</v>
      </c>
      <c r="AO2529" s="15">
        <v>1</v>
      </c>
      <c r="AP2529" s="15">
        <v>4</v>
      </c>
      <c r="AQ2529" s="17">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15">
        <f ca="1">COUNTIF(INDIRECT("H"&amp;(ROW()+12*(($AN2529-1)*3+$AO2529)-ROW())/12+5):INDIRECT("S"&amp;(ROW()+12*(($AN2529-1)*3+$AO2529)-ROW())/12+5),AQ2529)</f>
        <v>0</v>
      </c>
      <c r="AS2529" s="17">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15">
        <f ca="1">COUNTIF(INDIRECT("U"&amp;(ROW()+12*(($AN2529-1)*3+$AO2529)-ROW())/12+5):INDIRECT("AF"&amp;(ROW()+12*(($AN2529-1)*3+$AO2529)-ROW())/12+5),AS2529)</f>
        <v>0</v>
      </c>
      <c r="AU2529" s="15">
        <f ca="1">IF(AND(AQ2529+AS2529&gt;0,AR2529+AT2529&gt;0),COUNTIF(AU$6:AU2528,"&gt;0")+1,0)</f>
        <v>0</v>
      </c>
    </row>
    <row r="2530" spans="40:47">
      <c r="AN2530" s="15">
        <v>71</v>
      </c>
      <c r="AO2530" s="15">
        <v>1</v>
      </c>
      <c r="AP2530" s="15">
        <v>5</v>
      </c>
      <c r="AQ2530" s="17">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15">
        <f ca="1">COUNTIF(INDIRECT("H"&amp;(ROW()+12*(($AN2530-1)*3+$AO2530)-ROW())/12+5):INDIRECT("S"&amp;(ROW()+12*(($AN2530-1)*3+$AO2530)-ROW())/12+5),AQ2530)</f>
        <v>0</v>
      </c>
      <c r="AS2530" s="17">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15">
        <f ca="1">COUNTIF(INDIRECT("U"&amp;(ROW()+12*(($AN2530-1)*3+$AO2530)-ROW())/12+5):INDIRECT("AF"&amp;(ROW()+12*(($AN2530-1)*3+$AO2530)-ROW())/12+5),AS2530)</f>
        <v>0</v>
      </c>
      <c r="AU2530" s="15">
        <f ca="1">IF(AND(AQ2530+AS2530&gt;0,AR2530+AT2530&gt;0),COUNTIF(AU$6:AU2529,"&gt;0")+1,0)</f>
        <v>0</v>
      </c>
    </row>
    <row r="2531" spans="40:47">
      <c r="AN2531" s="15">
        <v>71</v>
      </c>
      <c r="AO2531" s="15">
        <v>1</v>
      </c>
      <c r="AP2531" s="15">
        <v>6</v>
      </c>
      <c r="AQ2531" s="17">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15">
        <f ca="1">COUNTIF(INDIRECT("H"&amp;(ROW()+12*(($AN2531-1)*3+$AO2531)-ROW())/12+5):INDIRECT("S"&amp;(ROW()+12*(($AN2531-1)*3+$AO2531)-ROW())/12+5),AQ2531)</f>
        <v>0</v>
      </c>
      <c r="AS2531" s="17">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15">
        <f ca="1">COUNTIF(INDIRECT("U"&amp;(ROW()+12*(($AN2531-1)*3+$AO2531)-ROW())/12+5):INDIRECT("AF"&amp;(ROW()+12*(($AN2531-1)*3+$AO2531)-ROW())/12+5),AS2531)</f>
        <v>0</v>
      </c>
      <c r="AU2531" s="15">
        <f ca="1">IF(AND(AQ2531+AS2531&gt;0,AR2531+AT2531&gt;0),COUNTIF(AU$6:AU2530,"&gt;0")+1,0)</f>
        <v>0</v>
      </c>
    </row>
    <row r="2532" spans="40:47">
      <c r="AN2532" s="15">
        <v>71</v>
      </c>
      <c r="AO2532" s="15">
        <v>1</v>
      </c>
      <c r="AP2532" s="15">
        <v>7</v>
      </c>
      <c r="AQ2532" s="17">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15">
        <f ca="1">COUNTIF(INDIRECT("H"&amp;(ROW()+12*(($AN2532-1)*3+$AO2532)-ROW())/12+5):INDIRECT("S"&amp;(ROW()+12*(($AN2532-1)*3+$AO2532)-ROW())/12+5),AQ2532)</f>
        <v>0</v>
      </c>
      <c r="AS2532" s="17">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15">
        <f ca="1">COUNTIF(INDIRECT("U"&amp;(ROW()+12*(($AN2532-1)*3+$AO2532)-ROW())/12+5):INDIRECT("AF"&amp;(ROW()+12*(($AN2532-1)*3+$AO2532)-ROW())/12+5),AS2532)</f>
        <v>0</v>
      </c>
      <c r="AU2532" s="15">
        <f ca="1">IF(AND(AQ2532+AS2532&gt;0,AR2532+AT2532&gt;0),COUNTIF(AU$6:AU2531,"&gt;0")+1,0)</f>
        <v>0</v>
      </c>
    </row>
    <row r="2533" spans="40:47">
      <c r="AN2533" s="15">
        <v>71</v>
      </c>
      <c r="AO2533" s="15">
        <v>1</v>
      </c>
      <c r="AP2533" s="15">
        <v>8</v>
      </c>
      <c r="AQ2533" s="17">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15">
        <f ca="1">COUNTIF(INDIRECT("H"&amp;(ROW()+12*(($AN2533-1)*3+$AO2533)-ROW())/12+5):INDIRECT("S"&amp;(ROW()+12*(($AN2533-1)*3+$AO2533)-ROW())/12+5),AQ2533)</f>
        <v>0</v>
      </c>
      <c r="AS2533" s="17">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15">
        <f ca="1">COUNTIF(INDIRECT("U"&amp;(ROW()+12*(($AN2533-1)*3+$AO2533)-ROW())/12+5):INDIRECT("AF"&amp;(ROW()+12*(($AN2533-1)*3+$AO2533)-ROW())/12+5),AS2533)</f>
        <v>0</v>
      </c>
      <c r="AU2533" s="15">
        <f ca="1">IF(AND(AQ2533+AS2533&gt;0,AR2533+AT2533&gt;0),COUNTIF(AU$6:AU2532,"&gt;0")+1,0)</f>
        <v>0</v>
      </c>
    </row>
    <row r="2534" spans="40:47">
      <c r="AN2534" s="15">
        <v>71</v>
      </c>
      <c r="AO2534" s="15">
        <v>1</v>
      </c>
      <c r="AP2534" s="15">
        <v>9</v>
      </c>
      <c r="AQ2534" s="17">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15">
        <f ca="1">COUNTIF(INDIRECT("H"&amp;(ROW()+12*(($AN2534-1)*3+$AO2534)-ROW())/12+5):INDIRECT("S"&amp;(ROW()+12*(($AN2534-1)*3+$AO2534)-ROW())/12+5),AQ2534)</f>
        <v>0</v>
      </c>
      <c r="AS2534" s="17">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15">
        <f ca="1">COUNTIF(INDIRECT("U"&amp;(ROW()+12*(($AN2534-1)*3+$AO2534)-ROW())/12+5):INDIRECT("AF"&amp;(ROW()+12*(($AN2534-1)*3+$AO2534)-ROW())/12+5),AS2534)</f>
        <v>0</v>
      </c>
      <c r="AU2534" s="15">
        <f ca="1">IF(AND(AQ2534+AS2534&gt;0,AR2534+AT2534&gt;0),COUNTIF(AU$6:AU2533,"&gt;0")+1,0)</f>
        <v>0</v>
      </c>
    </row>
    <row r="2535" spans="40:47">
      <c r="AN2535" s="15">
        <v>71</v>
      </c>
      <c r="AO2535" s="15">
        <v>1</v>
      </c>
      <c r="AP2535" s="15">
        <v>10</v>
      </c>
      <c r="AQ2535" s="17">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15">
        <f ca="1">COUNTIF(INDIRECT("H"&amp;(ROW()+12*(($AN2535-1)*3+$AO2535)-ROW())/12+5):INDIRECT("S"&amp;(ROW()+12*(($AN2535-1)*3+$AO2535)-ROW())/12+5),AQ2535)</f>
        <v>0</v>
      </c>
      <c r="AS2535" s="17">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15">
        <f ca="1">COUNTIF(INDIRECT("U"&amp;(ROW()+12*(($AN2535-1)*3+$AO2535)-ROW())/12+5):INDIRECT("AF"&amp;(ROW()+12*(($AN2535-1)*3+$AO2535)-ROW())/12+5),AS2535)</f>
        <v>0</v>
      </c>
      <c r="AU2535" s="15">
        <f ca="1">IF(AND(AQ2535+AS2535&gt;0,AR2535+AT2535&gt;0),COUNTIF(AU$6:AU2534,"&gt;0")+1,0)</f>
        <v>0</v>
      </c>
    </row>
    <row r="2536" spans="40:47">
      <c r="AN2536" s="15">
        <v>71</v>
      </c>
      <c r="AO2536" s="15">
        <v>1</v>
      </c>
      <c r="AP2536" s="15">
        <v>11</v>
      </c>
      <c r="AQ2536" s="17">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15">
        <f ca="1">COUNTIF(INDIRECT("H"&amp;(ROW()+12*(($AN2536-1)*3+$AO2536)-ROW())/12+5):INDIRECT("S"&amp;(ROW()+12*(($AN2536-1)*3+$AO2536)-ROW())/12+5),AQ2536)</f>
        <v>0</v>
      </c>
      <c r="AS2536" s="17">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15">
        <f ca="1">COUNTIF(INDIRECT("U"&amp;(ROW()+12*(($AN2536-1)*3+$AO2536)-ROW())/12+5):INDIRECT("AF"&amp;(ROW()+12*(($AN2536-1)*3+$AO2536)-ROW())/12+5),AS2536)</f>
        <v>0</v>
      </c>
      <c r="AU2536" s="15">
        <f ca="1">IF(AND(AQ2536+AS2536&gt;0,AR2536+AT2536&gt;0),COUNTIF(AU$6:AU2535,"&gt;0")+1,0)</f>
        <v>0</v>
      </c>
    </row>
    <row r="2537" spans="40:47">
      <c r="AN2537" s="15">
        <v>71</v>
      </c>
      <c r="AO2537" s="15">
        <v>1</v>
      </c>
      <c r="AP2537" s="15">
        <v>12</v>
      </c>
      <c r="AQ2537" s="17">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15">
        <f ca="1">COUNTIF(INDIRECT("H"&amp;(ROW()+12*(($AN2537-1)*3+$AO2537)-ROW())/12+5):INDIRECT("S"&amp;(ROW()+12*(($AN2537-1)*3+$AO2537)-ROW())/12+5),AQ2537)</f>
        <v>0</v>
      </c>
      <c r="AS2537" s="17">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15">
        <f ca="1">COUNTIF(INDIRECT("U"&amp;(ROW()+12*(($AN2537-1)*3+$AO2537)-ROW())/12+5):INDIRECT("AF"&amp;(ROW()+12*(($AN2537-1)*3+$AO2537)-ROW())/12+5),AS2537)</f>
        <v>0</v>
      </c>
      <c r="AU2537" s="15">
        <f ca="1">IF(AND(AQ2537+AS2537&gt;0,AR2537+AT2537&gt;0),COUNTIF(AU$6:AU2536,"&gt;0")+1,0)</f>
        <v>0</v>
      </c>
    </row>
    <row r="2538" spans="40:47">
      <c r="AN2538" s="15">
        <v>71</v>
      </c>
      <c r="AO2538" s="15">
        <v>2</v>
      </c>
      <c r="AP2538" s="15">
        <v>1</v>
      </c>
      <c r="AQ2538" s="17">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15">
        <f ca="1">COUNTIF(INDIRECT("H"&amp;(ROW()+12*(($AN2538-1)*3+$AO2538)-ROW())/12+5):INDIRECT("S"&amp;(ROW()+12*(($AN2538-1)*3+$AO2538)-ROW())/12+5),AQ2538)</f>
        <v>0</v>
      </c>
      <c r="AS2538" s="17">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15">
        <f ca="1">COUNTIF(INDIRECT("U"&amp;(ROW()+12*(($AN2538-1)*3+$AO2538)-ROW())/12+5):INDIRECT("AF"&amp;(ROW()+12*(($AN2538-1)*3+$AO2538)-ROW())/12+5),AS2538)</f>
        <v>0</v>
      </c>
      <c r="AU2538" s="15">
        <f ca="1">IF(AND(AQ2538+AS2538&gt;0,AR2538+AT2538&gt;0),COUNTIF(AU$6:AU2537,"&gt;0")+1,0)</f>
        <v>0</v>
      </c>
    </row>
    <row r="2539" spans="40:47">
      <c r="AN2539" s="15">
        <v>71</v>
      </c>
      <c r="AO2539" s="15">
        <v>2</v>
      </c>
      <c r="AP2539" s="15">
        <v>2</v>
      </c>
      <c r="AQ2539" s="17">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15">
        <f ca="1">COUNTIF(INDIRECT("H"&amp;(ROW()+12*(($AN2539-1)*3+$AO2539)-ROW())/12+5):INDIRECT("S"&amp;(ROW()+12*(($AN2539-1)*3+$AO2539)-ROW())/12+5),AQ2539)</f>
        <v>0</v>
      </c>
      <c r="AS2539" s="17">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15">
        <f ca="1">COUNTIF(INDIRECT("U"&amp;(ROW()+12*(($AN2539-1)*3+$AO2539)-ROW())/12+5):INDIRECT("AF"&amp;(ROW()+12*(($AN2539-1)*3+$AO2539)-ROW())/12+5),AS2539)</f>
        <v>0</v>
      </c>
      <c r="AU2539" s="15">
        <f ca="1">IF(AND(AQ2539+AS2539&gt;0,AR2539+AT2539&gt;0),COUNTIF(AU$6:AU2538,"&gt;0")+1,0)</f>
        <v>0</v>
      </c>
    </row>
    <row r="2540" spans="40:47">
      <c r="AN2540" s="15">
        <v>71</v>
      </c>
      <c r="AO2540" s="15">
        <v>2</v>
      </c>
      <c r="AP2540" s="15">
        <v>3</v>
      </c>
      <c r="AQ2540" s="17">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15">
        <f ca="1">COUNTIF(INDIRECT("H"&amp;(ROW()+12*(($AN2540-1)*3+$AO2540)-ROW())/12+5):INDIRECT("S"&amp;(ROW()+12*(($AN2540-1)*3+$AO2540)-ROW())/12+5),AQ2540)</f>
        <v>0</v>
      </c>
      <c r="AS2540" s="17">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15">
        <f ca="1">COUNTIF(INDIRECT("U"&amp;(ROW()+12*(($AN2540-1)*3+$AO2540)-ROW())/12+5):INDIRECT("AF"&amp;(ROW()+12*(($AN2540-1)*3+$AO2540)-ROW())/12+5),AS2540)</f>
        <v>0</v>
      </c>
      <c r="AU2540" s="15">
        <f ca="1">IF(AND(AQ2540+AS2540&gt;0,AR2540+AT2540&gt;0),COUNTIF(AU$6:AU2539,"&gt;0")+1,0)</f>
        <v>0</v>
      </c>
    </row>
    <row r="2541" spans="40:47">
      <c r="AN2541" s="15">
        <v>71</v>
      </c>
      <c r="AO2541" s="15">
        <v>2</v>
      </c>
      <c r="AP2541" s="15">
        <v>4</v>
      </c>
      <c r="AQ2541" s="17">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15">
        <f ca="1">COUNTIF(INDIRECT("H"&amp;(ROW()+12*(($AN2541-1)*3+$AO2541)-ROW())/12+5):INDIRECT("S"&amp;(ROW()+12*(($AN2541-1)*3+$AO2541)-ROW())/12+5),AQ2541)</f>
        <v>0</v>
      </c>
      <c r="AS2541" s="17">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15">
        <f ca="1">COUNTIF(INDIRECT("U"&amp;(ROW()+12*(($AN2541-1)*3+$AO2541)-ROW())/12+5):INDIRECT("AF"&amp;(ROW()+12*(($AN2541-1)*3+$AO2541)-ROW())/12+5),AS2541)</f>
        <v>0</v>
      </c>
      <c r="AU2541" s="15">
        <f ca="1">IF(AND(AQ2541+AS2541&gt;0,AR2541+AT2541&gt;0),COUNTIF(AU$6:AU2540,"&gt;0")+1,0)</f>
        <v>0</v>
      </c>
    </row>
    <row r="2542" spans="40:47">
      <c r="AN2542" s="15">
        <v>71</v>
      </c>
      <c r="AO2542" s="15">
        <v>2</v>
      </c>
      <c r="AP2542" s="15">
        <v>5</v>
      </c>
      <c r="AQ2542" s="17">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15">
        <f ca="1">COUNTIF(INDIRECT("H"&amp;(ROW()+12*(($AN2542-1)*3+$AO2542)-ROW())/12+5):INDIRECT("S"&amp;(ROW()+12*(($AN2542-1)*3+$AO2542)-ROW())/12+5),AQ2542)</f>
        <v>0</v>
      </c>
      <c r="AS2542" s="17">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15">
        <f ca="1">COUNTIF(INDIRECT("U"&amp;(ROW()+12*(($AN2542-1)*3+$AO2542)-ROW())/12+5):INDIRECT("AF"&amp;(ROW()+12*(($AN2542-1)*3+$AO2542)-ROW())/12+5),AS2542)</f>
        <v>0</v>
      </c>
      <c r="AU2542" s="15">
        <f ca="1">IF(AND(AQ2542+AS2542&gt;0,AR2542+AT2542&gt;0),COUNTIF(AU$6:AU2541,"&gt;0")+1,0)</f>
        <v>0</v>
      </c>
    </row>
    <row r="2543" spans="40:47">
      <c r="AN2543" s="15">
        <v>71</v>
      </c>
      <c r="AO2543" s="15">
        <v>2</v>
      </c>
      <c r="AP2543" s="15">
        <v>6</v>
      </c>
      <c r="AQ2543" s="17">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15">
        <f ca="1">COUNTIF(INDIRECT("H"&amp;(ROW()+12*(($AN2543-1)*3+$AO2543)-ROW())/12+5):INDIRECT("S"&amp;(ROW()+12*(($AN2543-1)*3+$AO2543)-ROW())/12+5),AQ2543)</f>
        <v>0</v>
      </c>
      <c r="AS2543" s="17">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15">
        <f ca="1">COUNTIF(INDIRECT("U"&amp;(ROW()+12*(($AN2543-1)*3+$AO2543)-ROW())/12+5):INDIRECT("AF"&amp;(ROW()+12*(($AN2543-1)*3+$AO2543)-ROW())/12+5),AS2543)</f>
        <v>0</v>
      </c>
      <c r="AU2543" s="15">
        <f ca="1">IF(AND(AQ2543+AS2543&gt;0,AR2543+AT2543&gt;0),COUNTIF(AU$6:AU2542,"&gt;0")+1,0)</f>
        <v>0</v>
      </c>
    </row>
    <row r="2544" spans="40:47">
      <c r="AN2544" s="15">
        <v>71</v>
      </c>
      <c r="AO2544" s="15">
        <v>2</v>
      </c>
      <c r="AP2544" s="15">
        <v>7</v>
      </c>
      <c r="AQ2544" s="17">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15">
        <f ca="1">COUNTIF(INDIRECT("H"&amp;(ROW()+12*(($AN2544-1)*3+$AO2544)-ROW())/12+5):INDIRECT("S"&amp;(ROW()+12*(($AN2544-1)*3+$AO2544)-ROW())/12+5),AQ2544)</f>
        <v>0</v>
      </c>
      <c r="AS2544" s="17">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15">
        <f ca="1">COUNTIF(INDIRECT("U"&amp;(ROW()+12*(($AN2544-1)*3+$AO2544)-ROW())/12+5):INDIRECT("AF"&amp;(ROW()+12*(($AN2544-1)*3+$AO2544)-ROW())/12+5),AS2544)</f>
        <v>0</v>
      </c>
      <c r="AU2544" s="15">
        <f ca="1">IF(AND(AQ2544+AS2544&gt;0,AR2544+AT2544&gt;0),COUNTIF(AU$6:AU2543,"&gt;0")+1,0)</f>
        <v>0</v>
      </c>
    </row>
    <row r="2545" spans="40:47">
      <c r="AN2545" s="15">
        <v>71</v>
      </c>
      <c r="AO2545" s="15">
        <v>2</v>
      </c>
      <c r="AP2545" s="15">
        <v>8</v>
      </c>
      <c r="AQ2545" s="17">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15">
        <f ca="1">COUNTIF(INDIRECT("H"&amp;(ROW()+12*(($AN2545-1)*3+$AO2545)-ROW())/12+5):INDIRECT("S"&amp;(ROW()+12*(($AN2545-1)*3+$AO2545)-ROW())/12+5),AQ2545)</f>
        <v>0</v>
      </c>
      <c r="AS2545" s="17">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15">
        <f ca="1">COUNTIF(INDIRECT("U"&amp;(ROW()+12*(($AN2545-1)*3+$AO2545)-ROW())/12+5):INDIRECT("AF"&amp;(ROW()+12*(($AN2545-1)*3+$AO2545)-ROW())/12+5),AS2545)</f>
        <v>0</v>
      </c>
      <c r="AU2545" s="15">
        <f ca="1">IF(AND(AQ2545+AS2545&gt;0,AR2545+AT2545&gt;0),COUNTIF(AU$6:AU2544,"&gt;0")+1,0)</f>
        <v>0</v>
      </c>
    </row>
    <row r="2546" spans="40:47">
      <c r="AN2546" s="15">
        <v>71</v>
      </c>
      <c r="AO2546" s="15">
        <v>2</v>
      </c>
      <c r="AP2546" s="15">
        <v>9</v>
      </c>
      <c r="AQ2546" s="17">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15">
        <f ca="1">COUNTIF(INDIRECT("H"&amp;(ROW()+12*(($AN2546-1)*3+$AO2546)-ROW())/12+5):INDIRECT("S"&amp;(ROW()+12*(($AN2546-1)*3+$AO2546)-ROW())/12+5),AQ2546)</f>
        <v>0</v>
      </c>
      <c r="AS2546" s="17">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15">
        <f ca="1">COUNTIF(INDIRECT("U"&amp;(ROW()+12*(($AN2546-1)*3+$AO2546)-ROW())/12+5):INDIRECT("AF"&amp;(ROW()+12*(($AN2546-1)*3+$AO2546)-ROW())/12+5),AS2546)</f>
        <v>0</v>
      </c>
      <c r="AU2546" s="15">
        <f ca="1">IF(AND(AQ2546+AS2546&gt;0,AR2546+AT2546&gt;0),COUNTIF(AU$6:AU2545,"&gt;0")+1,0)</f>
        <v>0</v>
      </c>
    </row>
    <row r="2547" spans="40:47">
      <c r="AN2547" s="15">
        <v>71</v>
      </c>
      <c r="AO2547" s="15">
        <v>2</v>
      </c>
      <c r="AP2547" s="15">
        <v>10</v>
      </c>
      <c r="AQ2547" s="17">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15">
        <f ca="1">COUNTIF(INDIRECT("H"&amp;(ROW()+12*(($AN2547-1)*3+$AO2547)-ROW())/12+5):INDIRECT("S"&amp;(ROW()+12*(($AN2547-1)*3+$AO2547)-ROW())/12+5),AQ2547)</f>
        <v>0</v>
      </c>
      <c r="AS2547" s="17">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15">
        <f ca="1">COUNTIF(INDIRECT("U"&amp;(ROW()+12*(($AN2547-1)*3+$AO2547)-ROW())/12+5):INDIRECT("AF"&amp;(ROW()+12*(($AN2547-1)*3+$AO2547)-ROW())/12+5),AS2547)</f>
        <v>0</v>
      </c>
      <c r="AU2547" s="15">
        <f ca="1">IF(AND(AQ2547+AS2547&gt;0,AR2547+AT2547&gt;0),COUNTIF(AU$6:AU2546,"&gt;0")+1,0)</f>
        <v>0</v>
      </c>
    </row>
    <row r="2548" spans="40:47">
      <c r="AN2548" s="15">
        <v>71</v>
      </c>
      <c r="AO2548" s="15">
        <v>2</v>
      </c>
      <c r="AP2548" s="15">
        <v>11</v>
      </c>
      <c r="AQ2548" s="17">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15">
        <f ca="1">COUNTIF(INDIRECT("H"&amp;(ROW()+12*(($AN2548-1)*3+$AO2548)-ROW())/12+5):INDIRECT("S"&amp;(ROW()+12*(($AN2548-1)*3+$AO2548)-ROW())/12+5),AQ2548)</f>
        <v>0</v>
      </c>
      <c r="AS2548" s="17">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15">
        <f ca="1">COUNTIF(INDIRECT("U"&amp;(ROW()+12*(($AN2548-1)*3+$AO2548)-ROW())/12+5):INDIRECT("AF"&amp;(ROW()+12*(($AN2548-1)*3+$AO2548)-ROW())/12+5),AS2548)</f>
        <v>0</v>
      </c>
      <c r="AU2548" s="15">
        <f ca="1">IF(AND(AQ2548+AS2548&gt;0,AR2548+AT2548&gt;0),COUNTIF(AU$6:AU2547,"&gt;0")+1,0)</f>
        <v>0</v>
      </c>
    </row>
    <row r="2549" spans="40:47">
      <c r="AN2549" s="15">
        <v>71</v>
      </c>
      <c r="AO2549" s="15">
        <v>2</v>
      </c>
      <c r="AP2549" s="15">
        <v>12</v>
      </c>
      <c r="AQ2549" s="17">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15">
        <f ca="1">COUNTIF(INDIRECT("H"&amp;(ROW()+12*(($AN2549-1)*3+$AO2549)-ROW())/12+5):INDIRECT("S"&amp;(ROW()+12*(($AN2549-1)*3+$AO2549)-ROW())/12+5),AQ2549)</f>
        <v>0</v>
      </c>
      <c r="AS2549" s="17">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15">
        <f ca="1">COUNTIF(INDIRECT("U"&amp;(ROW()+12*(($AN2549-1)*3+$AO2549)-ROW())/12+5):INDIRECT("AF"&amp;(ROW()+12*(($AN2549-1)*3+$AO2549)-ROW())/12+5),AS2549)</f>
        <v>0</v>
      </c>
      <c r="AU2549" s="15">
        <f ca="1">IF(AND(AQ2549+AS2549&gt;0,AR2549+AT2549&gt;0),COUNTIF(AU$6:AU2548,"&gt;0")+1,0)</f>
        <v>0</v>
      </c>
    </row>
    <row r="2550" spans="40:47">
      <c r="AN2550" s="15">
        <v>71</v>
      </c>
      <c r="AO2550" s="15">
        <v>3</v>
      </c>
      <c r="AP2550" s="15">
        <v>1</v>
      </c>
      <c r="AQ2550" s="17">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15">
        <f ca="1">COUNTIF(INDIRECT("H"&amp;(ROW()+12*(($AN2550-1)*3+$AO2550)-ROW())/12+5):INDIRECT("S"&amp;(ROW()+12*(($AN2550-1)*3+$AO2550)-ROW())/12+5),AQ2550)</f>
        <v>0</v>
      </c>
      <c r="AS2550" s="17">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15">
        <f ca="1">COUNTIF(INDIRECT("U"&amp;(ROW()+12*(($AN2550-1)*3+$AO2550)-ROW())/12+5):INDIRECT("AF"&amp;(ROW()+12*(($AN2550-1)*3+$AO2550)-ROW())/12+5),AS2550)</f>
        <v>0</v>
      </c>
      <c r="AU2550" s="15">
        <f ca="1">IF(AND(AQ2550+AS2550&gt;0,AR2550+AT2550&gt;0),COUNTIF(AU$6:AU2549,"&gt;0")+1,0)</f>
        <v>0</v>
      </c>
    </row>
    <row r="2551" spans="40:47">
      <c r="AN2551" s="15">
        <v>71</v>
      </c>
      <c r="AO2551" s="15">
        <v>3</v>
      </c>
      <c r="AP2551" s="15">
        <v>2</v>
      </c>
      <c r="AQ2551" s="17">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15">
        <f ca="1">COUNTIF(INDIRECT("H"&amp;(ROW()+12*(($AN2551-1)*3+$AO2551)-ROW())/12+5):INDIRECT("S"&amp;(ROW()+12*(($AN2551-1)*3+$AO2551)-ROW())/12+5),AQ2551)</f>
        <v>0</v>
      </c>
      <c r="AS2551" s="17">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15">
        <f ca="1">COUNTIF(INDIRECT("U"&amp;(ROW()+12*(($AN2551-1)*3+$AO2551)-ROW())/12+5):INDIRECT("AF"&amp;(ROW()+12*(($AN2551-1)*3+$AO2551)-ROW())/12+5),AS2551)</f>
        <v>0</v>
      </c>
      <c r="AU2551" s="15">
        <f ca="1">IF(AND(AQ2551+AS2551&gt;0,AR2551+AT2551&gt;0),COUNTIF(AU$6:AU2550,"&gt;0")+1,0)</f>
        <v>0</v>
      </c>
    </row>
    <row r="2552" spans="40:47">
      <c r="AN2552" s="15">
        <v>71</v>
      </c>
      <c r="AO2552" s="15">
        <v>3</v>
      </c>
      <c r="AP2552" s="15">
        <v>3</v>
      </c>
      <c r="AQ2552" s="17">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15">
        <f ca="1">COUNTIF(INDIRECT("H"&amp;(ROW()+12*(($AN2552-1)*3+$AO2552)-ROW())/12+5):INDIRECT("S"&amp;(ROW()+12*(($AN2552-1)*3+$AO2552)-ROW())/12+5),AQ2552)</f>
        <v>0</v>
      </c>
      <c r="AS2552" s="17">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15">
        <f ca="1">COUNTIF(INDIRECT("U"&amp;(ROW()+12*(($AN2552-1)*3+$AO2552)-ROW())/12+5):INDIRECT("AF"&amp;(ROW()+12*(($AN2552-1)*3+$AO2552)-ROW())/12+5),AS2552)</f>
        <v>0</v>
      </c>
      <c r="AU2552" s="15">
        <f ca="1">IF(AND(AQ2552+AS2552&gt;0,AR2552+AT2552&gt;0),COUNTIF(AU$6:AU2551,"&gt;0")+1,0)</f>
        <v>0</v>
      </c>
    </row>
    <row r="2553" spans="40:47">
      <c r="AN2553" s="15">
        <v>71</v>
      </c>
      <c r="AO2553" s="15">
        <v>3</v>
      </c>
      <c r="AP2553" s="15">
        <v>4</v>
      </c>
      <c r="AQ2553" s="17">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15">
        <f ca="1">COUNTIF(INDIRECT("H"&amp;(ROW()+12*(($AN2553-1)*3+$AO2553)-ROW())/12+5):INDIRECT("S"&amp;(ROW()+12*(($AN2553-1)*3+$AO2553)-ROW())/12+5),AQ2553)</f>
        <v>0</v>
      </c>
      <c r="AS2553" s="17">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15">
        <f ca="1">COUNTIF(INDIRECT("U"&amp;(ROW()+12*(($AN2553-1)*3+$AO2553)-ROW())/12+5):INDIRECT("AF"&amp;(ROW()+12*(($AN2553-1)*3+$AO2553)-ROW())/12+5),AS2553)</f>
        <v>0</v>
      </c>
      <c r="AU2553" s="15">
        <f ca="1">IF(AND(AQ2553+AS2553&gt;0,AR2553+AT2553&gt;0),COUNTIF(AU$6:AU2552,"&gt;0")+1,0)</f>
        <v>0</v>
      </c>
    </row>
    <row r="2554" spans="40:47">
      <c r="AN2554" s="15">
        <v>71</v>
      </c>
      <c r="AO2554" s="15">
        <v>3</v>
      </c>
      <c r="AP2554" s="15">
        <v>5</v>
      </c>
      <c r="AQ2554" s="17">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15">
        <f ca="1">COUNTIF(INDIRECT("H"&amp;(ROW()+12*(($AN2554-1)*3+$AO2554)-ROW())/12+5):INDIRECT("S"&amp;(ROW()+12*(($AN2554-1)*3+$AO2554)-ROW())/12+5),AQ2554)</f>
        <v>0</v>
      </c>
      <c r="AS2554" s="17">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15">
        <f ca="1">COUNTIF(INDIRECT("U"&amp;(ROW()+12*(($AN2554-1)*3+$AO2554)-ROW())/12+5):INDIRECT("AF"&amp;(ROW()+12*(($AN2554-1)*3+$AO2554)-ROW())/12+5),AS2554)</f>
        <v>0</v>
      </c>
      <c r="AU2554" s="15">
        <f ca="1">IF(AND(AQ2554+AS2554&gt;0,AR2554+AT2554&gt;0),COUNTIF(AU$6:AU2553,"&gt;0")+1,0)</f>
        <v>0</v>
      </c>
    </row>
    <row r="2555" spans="40:47">
      <c r="AN2555" s="15">
        <v>71</v>
      </c>
      <c r="AO2555" s="15">
        <v>3</v>
      </c>
      <c r="AP2555" s="15">
        <v>6</v>
      </c>
      <c r="AQ2555" s="17">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15">
        <f ca="1">COUNTIF(INDIRECT("H"&amp;(ROW()+12*(($AN2555-1)*3+$AO2555)-ROW())/12+5):INDIRECT("S"&amp;(ROW()+12*(($AN2555-1)*3+$AO2555)-ROW())/12+5),AQ2555)</f>
        <v>0</v>
      </c>
      <c r="AS2555" s="17">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15">
        <f ca="1">COUNTIF(INDIRECT("U"&amp;(ROW()+12*(($AN2555-1)*3+$AO2555)-ROW())/12+5):INDIRECT("AF"&amp;(ROW()+12*(($AN2555-1)*3+$AO2555)-ROW())/12+5),AS2555)</f>
        <v>0</v>
      </c>
      <c r="AU2555" s="15">
        <f ca="1">IF(AND(AQ2555+AS2555&gt;0,AR2555+AT2555&gt;0),COUNTIF(AU$6:AU2554,"&gt;0")+1,0)</f>
        <v>0</v>
      </c>
    </row>
    <row r="2556" spans="40:47">
      <c r="AN2556" s="15">
        <v>71</v>
      </c>
      <c r="AO2556" s="15">
        <v>3</v>
      </c>
      <c r="AP2556" s="15">
        <v>7</v>
      </c>
      <c r="AQ2556" s="17">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15">
        <f ca="1">COUNTIF(INDIRECT("H"&amp;(ROW()+12*(($AN2556-1)*3+$AO2556)-ROW())/12+5):INDIRECT("S"&amp;(ROW()+12*(($AN2556-1)*3+$AO2556)-ROW())/12+5),AQ2556)</f>
        <v>0</v>
      </c>
      <c r="AS2556" s="17">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15">
        <f ca="1">COUNTIF(INDIRECT("U"&amp;(ROW()+12*(($AN2556-1)*3+$AO2556)-ROW())/12+5):INDIRECT("AF"&amp;(ROW()+12*(($AN2556-1)*3+$AO2556)-ROW())/12+5),AS2556)</f>
        <v>0</v>
      </c>
      <c r="AU2556" s="15">
        <f ca="1">IF(AND(AQ2556+AS2556&gt;0,AR2556+AT2556&gt;0),COUNTIF(AU$6:AU2555,"&gt;0")+1,0)</f>
        <v>0</v>
      </c>
    </row>
    <row r="2557" spans="40:47">
      <c r="AN2557" s="15">
        <v>71</v>
      </c>
      <c r="AO2557" s="15">
        <v>3</v>
      </c>
      <c r="AP2557" s="15">
        <v>8</v>
      </c>
      <c r="AQ2557" s="17">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15">
        <f ca="1">COUNTIF(INDIRECT("H"&amp;(ROW()+12*(($AN2557-1)*3+$AO2557)-ROW())/12+5):INDIRECT("S"&amp;(ROW()+12*(($AN2557-1)*3+$AO2557)-ROW())/12+5),AQ2557)</f>
        <v>0</v>
      </c>
      <c r="AS2557" s="17">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15">
        <f ca="1">COUNTIF(INDIRECT("U"&amp;(ROW()+12*(($AN2557-1)*3+$AO2557)-ROW())/12+5):INDIRECT("AF"&amp;(ROW()+12*(($AN2557-1)*3+$AO2557)-ROW())/12+5),AS2557)</f>
        <v>0</v>
      </c>
      <c r="AU2557" s="15">
        <f ca="1">IF(AND(AQ2557+AS2557&gt;0,AR2557+AT2557&gt;0),COUNTIF(AU$6:AU2556,"&gt;0")+1,0)</f>
        <v>0</v>
      </c>
    </row>
    <row r="2558" spans="40:47">
      <c r="AN2558" s="15">
        <v>71</v>
      </c>
      <c r="AO2558" s="15">
        <v>3</v>
      </c>
      <c r="AP2558" s="15">
        <v>9</v>
      </c>
      <c r="AQ2558" s="17">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15">
        <f ca="1">COUNTIF(INDIRECT("H"&amp;(ROW()+12*(($AN2558-1)*3+$AO2558)-ROW())/12+5):INDIRECT("S"&amp;(ROW()+12*(($AN2558-1)*3+$AO2558)-ROW())/12+5),AQ2558)</f>
        <v>0</v>
      </c>
      <c r="AS2558" s="17">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15">
        <f ca="1">COUNTIF(INDIRECT("U"&amp;(ROW()+12*(($AN2558-1)*3+$AO2558)-ROW())/12+5):INDIRECT("AF"&amp;(ROW()+12*(($AN2558-1)*3+$AO2558)-ROW())/12+5),AS2558)</f>
        <v>0</v>
      </c>
      <c r="AU2558" s="15">
        <f ca="1">IF(AND(AQ2558+AS2558&gt;0,AR2558+AT2558&gt;0),COUNTIF(AU$6:AU2557,"&gt;0")+1,0)</f>
        <v>0</v>
      </c>
    </row>
    <row r="2559" spans="40:47">
      <c r="AN2559" s="15">
        <v>71</v>
      </c>
      <c r="AO2559" s="15">
        <v>3</v>
      </c>
      <c r="AP2559" s="15">
        <v>10</v>
      </c>
      <c r="AQ2559" s="17">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15">
        <f ca="1">COUNTIF(INDIRECT("H"&amp;(ROW()+12*(($AN2559-1)*3+$AO2559)-ROW())/12+5):INDIRECT("S"&amp;(ROW()+12*(($AN2559-1)*3+$AO2559)-ROW())/12+5),AQ2559)</f>
        <v>0</v>
      </c>
      <c r="AS2559" s="17">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15">
        <f ca="1">COUNTIF(INDIRECT("U"&amp;(ROW()+12*(($AN2559-1)*3+$AO2559)-ROW())/12+5):INDIRECT("AF"&amp;(ROW()+12*(($AN2559-1)*3+$AO2559)-ROW())/12+5),AS2559)</f>
        <v>0</v>
      </c>
      <c r="AU2559" s="15">
        <f ca="1">IF(AND(AQ2559+AS2559&gt;0,AR2559+AT2559&gt;0),COUNTIF(AU$6:AU2558,"&gt;0")+1,0)</f>
        <v>0</v>
      </c>
    </row>
    <row r="2560" spans="40:47">
      <c r="AN2560" s="15">
        <v>71</v>
      </c>
      <c r="AO2560" s="15">
        <v>3</v>
      </c>
      <c r="AP2560" s="15">
        <v>11</v>
      </c>
      <c r="AQ2560" s="17">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15">
        <f ca="1">COUNTIF(INDIRECT("H"&amp;(ROW()+12*(($AN2560-1)*3+$AO2560)-ROW())/12+5):INDIRECT("S"&amp;(ROW()+12*(($AN2560-1)*3+$AO2560)-ROW())/12+5),AQ2560)</f>
        <v>0</v>
      </c>
      <c r="AS2560" s="17">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15">
        <f ca="1">COUNTIF(INDIRECT("U"&amp;(ROW()+12*(($AN2560-1)*3+$AO2560)-ROW())/12+5):INDIRECT("AF"&amp;(ROW()+12*(($AN2560-1)*3+$AO2560)-ROW())/12+5),AS2560)</f>
        <v>0</v>
      </c>
      <c r="AU2560" s="15">
        <f ca="1">IF(AND(AQ2560+AS2560&gt;0,AR2560+AT2560&gt;0),COUNTIF(AU$6:AU2559,"&gt;0")+1,0)</f>
        <v>0</v>
      </c>
    </row>
    <row r="2561" spans="40:47">
      <c r="AN2561" s="306">
        <v>71</v>
      </c>
      <c r="AO2561" s="306">
        <v>3</v>
      </c>
      <c r="AP2561" s="306">
        <v>12</v>
      </c>
      <c r="AQ2561" s="313">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306">
        <f ca="1">COUNTIF(INDIRECT("H"&amp;(ROW()+12*(($AN2561-1)*3+$AO2561)-ROW())/12+5):INDIRECT("S"&amp;(ROW()+12*(($AN2561-1)*3+$AO2561)-ROW())/12+5),AQ2561)</f>
        <v>0</v>
      </c>
      <c r="AS2561" s="313">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306">
        <f ca="1">COUNTIF(INDIRECT("U"&amp;(ROW()+12*(($AN2561-1)*3+$AO2561)-ROW())/12+5):INDIRECT("AF"&amp;(ROW()+12*(($AN2561-1)*3+$AO2561)-ROW())/12+5),AS2561)</f>
        <v>0</v>
      </c>
      <c r="AU2561" s="15">
        <f ca="1">IF(AND(AQ2561+AS2561&gt;0,AR2561+AT2561&gt;0),COUNTIF(AU$6:AU2560,"&gt;0")+1,0)</f>
        <v>0</v>
      </c>
    </row>
    <row r="2562" spans="40:47">
      <c r="AN2562" s="15">
        <v>72</v>
      </c>
      <c r="AO2562" s="15">
        <v>1</v>
      </c>
      <c r="AP2562" s="15">
        <v>1</v>
      </c>
      <c r="AQ2562" s="17">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15">
        <f ca="1">COUNTIF(INDIRECT("H"&amp;(ROW()+12*(($AN2562-1)*3+$AO2562)-ROW())/12+5):INDIRECT("S"&amp;(ROW()+12*(($AN2562-1)*3+$AO2562)-ROW())/12+5),AQ2562)</f>
        <v>0</v>
      </c>
      <c r="AS2562" s="17">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15">
        <f ca="1">COUNTIF(INDIRECT("U"&amp;(ROW()+12*(($AN2562-1)*3+$AO2562)-ROW())/12+5):INDIRECT("AF"&amp;(ROW()+12*(($AN2562-1)*3+$AO2562)-ROW())/12+5),AS2562)</f>
        <v>0</v>
      </c>
      <c r="AU2562" s="15">
        <f ca="1">IF(AND(AQ2562+AS2562&gt;0,AR2562+AT2562&gt;0),COUNTIF(AU$6:AU2561,"&gt;0")+1,0)</f>
        <v>0</v>
      </c>
    </row>
    <row r="2563" spans="40:47">
      <c r="AN2563" s="15">
        <v>72</v>
      </c>
      <c r="AO2563" s="15">
        <v>1</v>
      </c>
      <c r="AP2563" s="15">
        <v>2</v>
      </c>
      <c r="AQ2563" s="17">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15">
        <f ca="1">COUNTIF(INDIRECT("H"&amp;(ROW()+12*(($AN2563-1)*3+$AO2563)-ROW())/12+5):INDIRECT("S"&amp;(ROW()+12*(($AN2563-1)*3+$AO2563)-ROW())/12+5),AQ2563)</f>
        <v>0</v>
      </c>
      <c r="AS2563" s="17">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15">
        <f ca="1">COUNTIF(INDIRECT("U"&amp;(ROW()+12*(($AN2563-1)*3+$AO2563)-ROW())/12+5):INDIRECT("AF"&amp;(ROW()+12*(($AN2563-1)*3+$AO2563)-ROW())/12+5),AS2563)</f>
        <v>0</v>
      </c>
      <c r="AU2563" s="15">
        <f ca="1">IF(AND(AQ2563+AS2563&gt;0,AR2563+AT2563&gt;0),COUNTIF(AU$6:AU2562,"&gt;0")+1,0)</f>
        <v>0</v>
      </c>
    </row>
    <row r="2564" spans="40:47">
      <c r="AN2564" s="15">
        <v>72</v>
      </c>
      <c r="AO2564" s="15">
        <v>1</v>
      </c>
      <c r="AP2564" s="15">
        <v>3</v>
      </c>
      <c r="AQ2564" s="17">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15">
        <f ca="1">COUNTIF(INDIRECT("H"&amp;(ROW()+12*(($AN2564-1)*3+$AO2564)-ROW())/12+5):INDIRECT("S"&amp;(ROW()+12*(($AN2564-1)*3+$AO2564)-ROW())/12+5),AQ2564)</f>
        <v>0</v>
      </c>
      <c r="AS2564" s="17">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15">
        <f ca="1">COUNTIF(INDIRECT("U"&amp;(ROW()+12*(($AN2564-1)*3+$AO2564)-ROW())/12+5):INDIRECT("AF"&amp;(ROW()+12*(($AN2564-1)*3+$AO2564)-ROW())/12+5),AS2564)</f>
        <v>0</v>
      </c>
      <c r="AU2564" s="15">
        <f ca="1">IF(AND(AQ2564+AS2564&gt;0,AR2564+AT2564&gt;0),COUNTIF(AU$6:AU2563,"&gt;0")+1,0)</f>
        <v>0</v>
      </c>
    </row>
    <row r="2565" spans="40:47">
      <c r="AN2565" s="15">
        <v>72</v>
      </c>
      <c r="AO2565" s="15">
        <v>1</v>
      </c>
      <c r="AP2565" s="15">
        <v>4</v>
      </c>
      <c r="AQ2565" s="17">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15">
        <f ca="1">COUNTIF(INDIRECT("H"&amp;(ROW()+12*(($AN2565-1)*3+$AO2565)-ROW())/12+5):INDIRECT("S"&amp;(ROW()+12*(($AN2565-1)*3+$AO2565)-ROW())/12+5),AQ2565)</f>
        <v>0</v>
      </c>
      <c r="AS2565" s="17">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15">
        <f ca="1">COUNTIF(INDIRECT("U"&amp;(ROW()+12*(($AN2565-1)*3+$AO2565)-ROW())/12+5):INDIRECT("AF"&amp;(ROW()+12*(($AN2565-1)*3+$AO2565)-ROW())/12+5),AS2565)</f>
        <v>0</v>
      </c>
      <c r="AU2565" s="15">
        <f ca="1">IF(AND(AQ2565+AS2565&gt;0,AR2565+AT2565&gt;0),COUNTIF(AU$6:AU2564,"&gt;0")+1,0)</f>
        <v>0</v>
      </c>
    </row>
    <row r="2566" spans="40:47">
      <c r="AN2566" s="15">
        <v>72</v>
      </c>
      <c r="AO2566" s="15">
        <v>1</v>
      </c>
      <c r="AP2566" s="15">
        <v>5</v>
      </c>
      <c r="AQ2566" s="17">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15">
        <f ca="1">COUNTIF(INDIRECT("H"&amp;(ROW()+12*(($AN2566-1)*3+$AO2566)-ROW())/12+5):INDIRECT("S"&amp;(ROW()+12*(($AN2566-1)*3+$AO2566)-ROW())/12+5),AQ2566)</f>
        <v>0</v>
      </c>
      <c r="AS2566" s="17">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15">
        <f ca="1">COUNTIF(INDIRECT("U"&amp;(ROW()+12*(($AN2566-1)*3+$AO2566)-ROW())/12+5):INDIRECT("AF"&amp;(ROW()+12*(($AN2566-1)*3+$AO2566)-ROW())/12+5),AS2566)</f>
        <v>0</v>
      </c>
      <c r="AU2566" s="15">
        <f ca="1">IF(AND(AQ2566+AS2566&gt;0,AR2566+AT2566&gt;0),COUNTIF(AU$6:AU2565,"&gt;0")+1,0)</f>
        <v>0</v>
      </c>
    </row>
    <row r="2567" spans="40:47">
      <c r="AN2567" s="15">
        <v>72</v>
      </c>
      <c r="AO2567" s="15">
        <v>1</v>
      </c>
      <c r="AP2567" s="15">
        <v>6</v>
      </c>
      <c r="AQ2567" s="17">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15">
        <f ca="1">COUNTIF(INDIRECT("H"&amp;(ROW()+12*(($AN2567-1)*3+$AO2567)-ROW())/12+5):INDIRECT("S"&amp;(ROW()+12*(($AN2567-1)*3+$AO2567)-ROW())/12+5),AQ2567)</f>
        <v>0</v>
      </c>
      <c r="AS2567" s="17">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15">
        <f ca="1">COUNTIF(INDIRECT("U"&amp;(ROW()+12*(($AN2567-1)*3+$AO2567)-ROW())/12+5):INDIRECT("AF"&amp;(ROW()+12*(($AN2567-1)*3+$AO2567)-ROW())/12+5),AS2567)</f>
        <v>0</v>
      </c>
      <c r="AU2567" s="15">
        <f ca="1">IF(AND(AQ2567+AS2567&gt;0,AR2567+AT2567&gt;0),COUNTIF(AU$6:AU2566,"&gt;0")+1,0)</f>
        <v>0</v>
      </c>
    </row>
    <row r="2568" spans="40:47">
      <c r="AN2568" s="15">
        <v>72</v>
      </c>
      <c r="AO2568" s="15">
        <v>1</v>
      </c>
      <c r="AP2568" s="15">
        <v>7</v>
      </c>
      <c r="AQ2568" s="17">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15">
        <f ca="1">COUNTIF(INDIRECT("H"&amp;(ROW()+12*(($AN2568-1)*3+$AO2568)-ROW())/12+5):INDIRECT("S"&amp;(ROW()+12*(($AN2568-1)*3+$AO2568)-ROW())/12+5),AQ2568)</f>
        <v>0</v>
      </c>
      <c r="AS2568" s="17">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15">
        <f ca="1">COUNTIF(INDIRECT("U"&amp;(ROW()+12*(($AN2568-1)*3+$AO2568)-ROW())/12+5):INDIRECT("AF"&amp;(ROW()+12*(($AN2568-1)*3+$AO2568)-ROW())/12+5),AS2568)</f>
        <v>0</v>
      </c>
      <c r="AU2568" s="15">
        <f ca="1">IF(AND(AQ2568+AS2568&gt;0,AR2568+AT2568&gt;0),COUNTIF(AU$6:AU2567,"&gt;0")+1,0)</f>
        <v>0</v>
      </c>
    </row>
    <row r="2569" spans="40:47">
      <c r="AN2569" s="15">
        <v>72</v>
      </c>
      <c r="AO2569" s="15">
        <v>1</v>
      </c>
      <c r="AP2569" s="15">
        <v>8</v>
      </c>
      <c r="AQ2569" s="17">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15">
        <f ca="1">COUNTIF(INDIRECT("H"&amp;(ROW()+12*(($AN2569-1)*3+$AO2569)-ROW())/12+5):INDIRECT("S"&amp;(ROW()+12*(($AN2569-1)*3+$AO2569)-ROW())/12+5),AQ2569)</f>
        <v>0</v>
      </c>
      <c r="AS2569" s="17">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15">
        <f ca="1">COUNTIF(INDIRECT("U"&amp;(ROW()+12*(($AN2569-1)*3+$AO2569)-ROW())/12+5):INDIRECT("AF"&amp;(ROW()+12*(($AN2569-1)*3+$AO2569)-ROW())/12+5),AS2569)</f>
        <v>0</v>
      </c>
      <c r="AU2569" s="15">
        <f ca="1">IF(AND(AQ2569+AS2569&gt;0,AR2569+AT2569&gt;0),COUNTIF(AU$6:AU2568,"&gt;0")+1,0)</f>
        <v>0</v>
      </c>
    </row>
    <row r="2570" spans="40:47">
      <c r="AN2570" s="15">
        <v>72</v>
      </c>
      <c r="AO2570" s="15">
        <v>1</v>
      </c>
      <c r="AP2570" s="15">
        <v>9</v>
      </c>
      <c r="AQ2570" s="17">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15">
        <f ca="1">COUNTIF(INDIRECT("H"&amp;(ROW()+12*(($AN2570-1)*3+$AO2570)-ROW())/12+5):INDIRECT("S"&amp;(ROW()+12*(($AN2570-1)*3+$AO2570)-ROW())/12+5),AQ2570)</f>
        <v>0</v>
      </c>
      <c r="AS2570" s="17">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15">
        <f ca="1">COUNTIF(INDIRECT("U"&amp;(ROW()+12*(($AN2570-1)*3+$AO2570)-ROW())/12+5):INDIRECT("AF"&amp;(ROW()+12*(($AN2570-1)*3+$AO2570)-ROW())/12+5),AS2570)</f>
        <v>0</v>
      </c>
      <c r="AU2570" s="15">
        <f ca="1">IF(AND(AQ2570+AS2570&gt;0,AR2570+AT2570&gt;0),COUNTIF(AU$6:AU2569,"&gt;0")+1,0)</f>
        <v>0</v>
      </c>
    </row>
    <row r="2571" spans="40:47">
      <c r="AN2571" s="15">
        <v>72</v>
      </c>
      <c r="AO2571" s="15">
        <v>1</v>
      </c>
      <c r="AP2571" s="15">
        <v>10</v>
      </c>
      <c r="AQ2571" s="17">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15">
        <f ca="1">COUNTIF(INDIRECT("H"&amp;(ROW()+12*(($AN2571-1)*3+$AO2571)-ROW())/12+5):INDIRECT("S"&amp;(ROW()+12*(($AN2571-1)*3+$AO2571)-ROW())/12+5),AQ2571)</f>
        <v>0</v>
      </c>
      <c r="AS2571" s="17">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15">
        <f ca="1">COUNTIF(INDIRECT("U"&amp;(ROW()+12*(($AN2571-1)*3+$AO2571)-ROW())/12+5):INDIRECT("AF"&amp;(ROW()+12*(($AN2571-1)*3+$AO2571)-ROW())/12+5),AS2571)</f>
        <v>0</v>
      </c>
      <c r="AU2571" s="15">
        <f ca="1">IF(AND(AQ2571+AS2571&gt;0,AR2571+AT2571&gt;0),COUNTIF(AU$6:AU2570,"&gt;0")+1,0)</f>
        <v>0</v>
      </c>
    </row>
    <row r="2572" spans="40:47">
      <c r="AN2572" s="15">
        <v>72</v>
      </c>
      <c r="AO2572" s="15">
        <v>1</v>
      </c>
      <c r="AP2572" s="15">
        <v>11</v>
      </c>
      <c r="AQ2572" s="17">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15">
        <f ca="1">COUNTIF(INDIRECT("H"&amp;(ROW()+12*(($AN2572-1)*3+$AO2572)-ROW())/12+5):INDIRECT("S"&amp;(ROW()+12*(($AN2572-1)*3+$AO2572)-ROW())/12+5),AQ2572)</f>
        <v>0</v>
      </c>
      <c r="AS2572" s="17">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15">
        <f ca="1">COUNTIF(INDIRECT("U"&amp;(ROW()+12*(($AN2572-1)*3+$AO2572)-ROW())/12+5):INDIRECT("AF"&amp;(ROW()+12*(($AN2572-1)*3+$AO2572)-ROW())/12+5),AS2572)</f>
        <v>0</v>
      </c>
      <c r="AU2572" s="15">
        <f ca="1">IF(AND(AQ2572+AS2572&gt;0,AR2572+AT2572&gt;0),COUNTIF(AU$6:AU2571,"&gt;0")+1,0)</f>
        <v>0</v>
      </c>
    </row>
    <row r="2573" spans="40:47">
      <c r="AN2573" s="15">
        <v>72</v>
      </c>
      <c r="AO2573" s="15">
        <v>1</v>
      </c>
      <c r="AP2573" s="15">
        <v>12</v>
      </c>
      <c r="AQ2573" s="17">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15">
        <f ca="1">COUNTIF(INDIRECT("H"&amp;(ROW()+12*(($AN2573-1)*3+$AO2573)-ROW())/12+5):INDIRECT("S"&amp;(ROW()+12*(($AN2573-1)*3+$AO2573)-ROW())/12+5),AQ2573)</f>
        <v>0</v>
      </c>
      <c r="AS2573" s="17">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15">
        <f ca="1">COUNTIF(INDIRECT("U"&amp;(ROW()+12*(($AN2573-1)*3+$AO2573)-ROW())/12+5):INDIRECT("AF"&amp;(ROW()+12*(($AN2573-1)*3+$AO2573)-ROW())/12+5),AS2573)</f>
        <v>0</v>
      </c>
      <c r="AU2573" s="15">
        <f ca="1">IF(AND(AQ2573+AS2573&gt;0,AR2573+AT2573&gt;0),COUNTIF(AU$6:AU2572,"&gt;0")+1,0)</f>
        <v>0</v>
      </c>
    </row>
    <row r="2574" spans="40:47">
      <c r="AN2574" s="15">
        <v>72</v>
      </c>
      <c r="AO2574" s="15">
        <v>2</v>
      </c>
      <c r="AP2574" s="15">
        <v>1</v>
      </c>
      <c r="AQ2574" s="17">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15">
        <f ca="1">COUNTIF(INDIRECT("H"&amp;(ROW()+12*(($AN2574-1)*3+$AO2574)-ROW())/12+5):INDIRECT("S"&amp;(ROW()+12*(($AN2574-1)*3+$AO2574)-ROW())/12+5),AQ2574)</f>
        <v>0</v>
      </c>
      <c r="AS2574" s="17">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15">
        <f ca="1">COUNTIF(INDIRECT("U"&amp;(ROW()+12*(($AN2574-1)*3+$AO2574)-ROW())/12+5):INDIRECT("AF"&amp;(ROW()+12*(($AN2574-1)*3+$AO2574)-ROW())/12+5),AS2574)</f>
        <v>0</v>
      </c>
      <c r="AU2574" s="15">
        <f ca="1">IF(AND(AQ2574+AS2574&gt;0,AR2574+AT2574&gt;0),COUNTIF(AU$6:AU2573,"&gt;0")+1,0)</f>
        <v>0</v>
      </c>
    </row>
    <row r="2575" spans="40:47">
      <c r="AN2575" s="15">
        <v>72</v>
      </c>
      <c r="AO2575" s="15">
        <v>2</v>
      </c>
      <c r="AP2575" s="15">
        <v>2</v>
      </c>
      <c r="AQ2575" s="17">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15">
        <f ca="1">COUNTIF(INDIRECT("H"&amp;(ROW()+12*(($AN2575-1)*3+$AO2575)-ROW())/12+5):INDIRECT("S"&amp;(ROW()+12*(($AN2575-1)*3+$AO2575)-ROW())/12+5),AQ2575)</f>
        <v>0</v>
      </c>
      <c r="AS2575" s="17">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15">
        <f ca="1">COUNTIF(INDIRECT("U"&amp;(ROW()+12*(($AN2575-1)*3+$AO2575)-ROW())/12+5):INDIRECT("AF"&amp;(ROW()+12*(($AN2575-1)*3+$AO2575)-ROW())/12+5),AS2575)</f>
        <v>0</v>
      </c>
      <c r="AU2575" s="15">
        <f ca="1">IF(AND(AQ2575+AS2575&gt;0,AR2575+AT2575&gt;0),COUNTIF(AU$6:AU2574,"&gt;0")+1,0)</f>
        <v>0</v>
      </c>
    </row>
    <row r="2576" spans="40:47">
      <c r="AN2576" s="15">
        <v>72</v>
      </c>
      <c r="AO2576" s="15">
        <v>2</v>
      </c>
      <c r="AP2576" s="15">
        <v>3</v>
      </c>
      <c r="AQ2576" s="17">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15">
        <f ca="1">COUNTIF(INDIRECT("H"&amp;(ROW()+12*(($AN2576-1)*3+$AO2576)-ROW())/12+5):INDIRECT("S"&amp;(ROW()+12*(($AN2576-1)*3+$AO2576)-ROW())/12+5),AQ2576)</f>
        <v>0</v>
      </c>
      <c r="AS2576" s="17">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15">
        <f ca="1">COUNTIF(INDIRECT("U"&amp;(ROW()+12*(($AN2576-1)*3+$AO2576)-ROW())/12+5):INDIRECT("AF"&amp;(ROW()+12*(($AN2576-1)*3+$AO2576)-ROW())/12+5),AS2576)</f>
        <v>0</v>
      </c>
      <c r="AU2576" s="15">
        <f ca="1">IF(AND(AQ2576+AS2576&gt;0,AR2576+AT2576&gt;0),COUNTIF(AU$6:AU2575,"&gt;0")+1,0)</f>
        <v>0</v>
      </c>
    </row>
    <row r="2577" spans="40:47">
      <c r="AN2577" s="15">
        <v>72</v>
      </c>
      <c r="AO2577" s="15">
        <v>2</v>
      </c>
      <c r="AP2577" s="15">
        <v>4</v>
      </c>
      <c r="AQ2577" s="17">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15">
        <f ca="1">COUNTIF(INDIRECT("H"&amp;(ROW()+12*(($AN2577-1)*3+$AO2577)-ROW())/12+5):INDIRECT("S"&amp;(ROW()+12*(($AN2577-1)*3+$AO2577)-ROW())/12+5),AQ2577)</f>
        <v>0</v>
      </c>
      <c r="AS2577" s="17">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15">
        <f ca="1">COUNTIF(INDIRECT("U"&amp;(ROW()+12*(($AN2577-1)*3+$AO2577)-ROW())/12+5):INDIRECT("AF"&amp;(ROW()+12*(($AN2577-1)*3+$AO2577)-ROW())/12+5),AS2577)</f>
        <v>0</v>
      </c>
      <c r="AU2577" s="15">
        <f ca="1">IF(AND(AQ2577+AS2577&gt;0,AR2577+AT2577&gt;0),COUNTIF(AU$6:AU2576,"&gt;0")+1,0)</f>
        <v>0</v>
      </c>
    </row>
    <row r="2578" spans="40:47">
      <c r="AN2578" s="15">
        <v>72</v>
      </c>
      <c r="AO2578" s="15">
        <v>2</v>
      </c>
      <c r="AP2578" s="15">
        <v>5</v>
      </c>
      <c r="AQ2578" s="17">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15">
        <f ca="1">COUNTIF(INDIRECT("H"&amp;(ROW()+12*(($AN2578-1)*3+$AO2578)-ROW())/12+5):INDIRECT("S"&amp;(ROW()+12*(($AN2578-1)*3+$AO2578)-ROW())/12+5),AQ2578)</f>
        <v>0</v>
      </c>
      <c r="AS2578" s="17">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15">
        <f ca="1">COUNTIF(INDIRECT("U"&amp;(ROW()+12*(($AN2578-1)*3+$AO2578)-ROW())/12+5):INDIRECT("AF"&amp;(ROW()+12*(($AN2578-1)*3+$AO2578)-ROW())/12+5),AS2578)</f>
        <v>0</v>
      </c>
      <c r="AU2578" s="15">
        <f ca="1">IF(AND(AQ2578+AS2578&gt;0,AR2578+AT2578&gt;0),COUNTIF(AU$6:AU2577,"&gt;0")+1,0)</f>
        <v>0</v>
      </c>
    </row>
    <row r="2579" spans="40:47">
      <c r="AN2579" s="15">
        <v>72</v>
      </c>
      <c r="AO2579" s="15">
        <v>2</v>
      </c>
      <c r="AP2579" s="15">
        <v>6</v>
      </c>
      <c r="AQ2579" s="17">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15">
        <f ca="1">COUNTIF(INDIRECT("H"&amp;(ROW()+12*(($AN2579-1)*3+$AO2579)-ROW())/12+5):INDIRECT("S"&amp;(ROW()+12*(($AN2579-1)*3+$AO2579)-ROW())/12+5),AQ2579)</f>
        <v>0</v>
      </c>
      <c r="AS2579" s="17">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15">
        <f ca="1">COUNTIF(INDIRECT("U"&amp;(ROW()+12*(($AN2579-1)*3+$AO2579)-ROW())/12+5):INDIRECT("AF"&amp;(ROW()+12*(($AN2579-1)*3+$AO2579)-ROW())/12+5),AS2579)</f>
        <v>0</v>
      </c>
      <c r="AU2579" s="15">
        <f ca="1">IF(AND(AQ2579+AS2579&gt;0,AR2579+AT2579&gt;0),COUNTIF(AU$6:AU2578,"&gt;0")+1,0)</f>
        <v>0</v>
      </c>
    </row>
    <row r="2580" spans="40:47">
      <c r="AN2580" s="15">
        <v>72</v>
      </c>
      <c r="AO2580" s="15">
        <v>2</v>
      </c>
      <c r="AP2580" s="15">
        <v>7</v>
      </c>
      <c r="AQ2580" s="17">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15">
        <f ca="1">COUNTIF(INDIRECT("H"&amp;(ROW()+12*(($AN2580-1)*3+$AO2580)-ROW())/12+5):INDIRECT("S"&amp;(ROW()+12*(($AN2580-1)*3+$AO2580)-ROW())/12+5),AQ2580)</f>
        <v>0</v>
      </c>
      <c r="AS2580" s="17">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15">
        <f ca="1">COUNTIF(INDIRECT("U"&amp;(ROW()+12*(($AN2580-1)*3+$AO2580)-ROW())/12+5):INDIRECT("AF"&amp;(ROW()+12*(($AN2580-1)*3+$AO2580)-ROW())/12+5),AS2580)</f>
        <v>0</v>
      </c>
      <c r="AU2580" s="15">
        <f ca="1">IF(AND(AQ2580+AS2580&gt;0,AR2580+AT2580&gt;0),COUNTIF(AU$6:AU2579,"&gt;0")+1,0)</f>
        <v>0</v>
      </c>
    </row>
    <row r="2581" spans="40:47">
      <c r="AN2581" s="15">
        <v>72</v>
      </c>
      <c r="AO2581" s="15">
        <v>2</v>
      </c>
      <c r="AP2581" s="15">
        <v>8</v>
      </c>
      <c r="AQ2581" s="17">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15">
        <f ca="1">COUNTIF(INDIRECT("H"&amp;(ROW()+12*(($AN2581-1)*3+$AO2581)-ROW())/12+5):INDIRECT("S"&amp;(ROW()+12*(($AN2581-1)*3+$AO2581)-ROW())/12+5),AQ2581)</f>
        <v>0</v>
      </c>
      <c r="AS2581" s="17">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15">
        <f ca="1">COUNTIF(INDIRECT("U"&amp;(ROW()+12*(($AN2581-1)*3+$AO2581)-ROW())/12+5):INDIRECT("AF"&amp;(ROW()+12*(($AN2581-1)*3+$AO2581)-ROW())/12+5),AS2581)</f>
        <v>0</v>
      </c>
      <c r="AU2581" s="15">
        <f ca="1">IF(AND(AQ2581+AS2581&gt;0,AR2581+AT2581&gt;0),COUNTIF(AU$6:AU2580,"&gt;0")+1,0)</f>
        <v>0</v>
      </c>
    </row>
    <row r="2582" spans="40:47">
      <c r="AN2582" s="15">
        <v>72</v>
      </c>
      <c r="AO2582" s="15">
        <v>2</v>
      </c>
      <c r="AP2582" s="15">
        <v>9</v>
      </c>
      <c r="AQ2582" s="17">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15">
        <f ca="1">COUNTIF(INDIRECT("H"&amp;(ROW()+12*(($AN2582-1)*3+$AO2582)-ROW())/12+5):INDIRECT("S"&amp;(ROW()+12*(($AN2582-1)*3+$AO2582)-ROW())/12+5),AQ2582)</f>
        <v>0</v>
      </c>
      <c r="AS2582" s="17">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15">
        <f ca="1">COUNTIF(INDIRECT("U"&amp;(ROW()+12*(($AN2582-1)*3+$AO2582)-ROW())/12+5):INDIRECT("AF"&amp;(ROW()+12*(($AN2582-1)*3+$AO2582)-ROW())/12+5),AS2582)</f>
        <v>0</v>
      </c>
      <c r="AU2582" s="15">
        <f ca="1">IF(AND(AQ2582+AS2582&gt;0,AR2582+AT2582&gt;0),COUNTIF(AU$6:AU2581,"&gt;0")+1,0)</f>
        <v>0</v>
      </c>
    </row>
    <row r="2583" spans="40:47">
      <c r="AN2583" s="15">
        <v>72</v>
      </c>
      <c r="AO2583" s="15">
        <v>2</v>
      </c>
      <c r="AP2583" s="15">
        <v>10</v>
      </c>
      <c r="AQ2583" s="17">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15">
        <f ca="1">COUNTIF(INDIRECT("H"&amp;(ROW()+12*(($AN2583-1)*3+$AO2583)-ROW())/12+5):INDIRECT("S"&amp;(ROW()+12*(($AN2583-1)*3+$AO2583)-ROW())/12+5),AQ2583)</f>
        <v>0</v>
      </c>
      <c r="AS2583" s="17">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15">
        <f ca="1">COUNTIF(INDIRECT("U"&amp;(ROW()+12*(($AN2583-1)*3+$AO2583)-ROW())/12+5):INDIRECT("AF"&amp;(ROW()+12*(($AN2583-1)*3+$AO2583)-ROW())/12+5),AS2583)</f>
        <v>0</v>
      </c>
      <c r="AU2583" s="15">
        <f ca="1">IF(AND(AQ2583+AS2583&gt;0,AR2583+AT2583&gt;0),COUNTIF(AU$6:AU2582,"&gt;0")+1,0)</f>
        <v>0</v>
      </c>
    </row>
    <row r="2584" spans="40:47">
      <c r="AN2584" s="15">
        <v>72</v>
      </c>
      <c r="AO2584" s="15">
        <v>2</v>
      </c>
      <c r="AP2584" s="15">
        <v>11</v>
      </c>
      <c r="AQ2584" s="17">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15">
        <f ca="1">COUNTIF(INDIRECT("H"&amp;(ROW()+12*(($AN2584-1)*3+$AO2584)-ROW())/12+5):INDIRECT("S"&amp;(ROW()+12*(($AN2584-1)*3+$AO2584)-ROW())/12+5),AQ2584)</f>
        <v>0</v>
      </c>
      <c r="AS2584" s="17">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15">
        <f ca="1">COUNTIF(INDIRECT("U"&amp;(ROW()+12*(($AN2584-1)*3+$AO2584)-ROW())/12+5):INDIRECT("AF"&amp;(ROW()+12*(($AN2584-1)*3+$AO2584)-ROW())/12+5),AS2584)</f>
        <v>0</v>
      </c>
      <c r="AU2584" s="15">
        <f ca="1">IF(AND(AQ2584+AS2584&gt;0,AR2584+AT2584&gt;0),COUNTIF(AU$6:AU2583,"&gt;0")+1,0)</f>
        <v>0</v>
      </c>
    </row>
    <row r="2585" spans="40:47">
      <c r="AN2585" s="15">
        <v>72</v>
      </c>
      <c r="AO2585" s="15">
        <v>2</v>
      </c>
      <c r="AP2585" s="15">
        <v>12</v>
      </c>
      <c r="AQ2585" s="17">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15">
        <f ca="1">COUNTIF(INDIRECT("H"&amp;(ROW()+12*(($AN2585-1)*3+$AO2585)-ROW())/12+5):INDIRECT("S"&amp;(ROW()+12*(($AN2585-1)*3+$AO2585)-ROW())/12+5),AQ2585)</f>
        <v>0</v>
      </c>
      <c r="AS2585" s="17">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15">
        <f ca="1">COUNTIF(INDIRECT("U"&amp;(ROW()+12*(($AN2585-1)*3+$AO2585)-ROW())/12+5):INDIRECT("AF"&amp;(ROW()+12*(($AN2585-1)*3+$AO2585)-ROW())/12+5),AS2585)</f>
        <v>0</v>
      </c>
      <c r="AU2585" s="15">
        <f ca="1">IF(AND(AQ2585+AS2585&gt;0,AR2585+AT2585&gt;0),COUNTIF(AU$6:AU2584,"&gt;0")+1,0)</f>
        <v>0</v>
      </c>
    </row>
    <row r="2586" spans="40:47">
      <c r="AN2586" s="15">
        <v>72</v>
      </c>
      <c r="AO2586" s="15">
        <v>3</v>
      </c>
      <c r="AP2586" s="15">
        <v>1</v>
      </c>
      <c r="AQ2586" s="17">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15">
        <f ca="1">COUNTIF(INDIRECT("H"&amp;(ROW()+12*(($AN2586-1)*3+$AO2586)-ROW())/12+5):INDIRECT("S"&amp;(ROW()+12*(($AN2586-1)*3+$AO2586)-ROW())/12+5),AQ2586)</f>
        <v>0</v>
      </c>
      <c r="AS2586" s="17">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15">
        <f ca="1">COUNTIF(INDIRECT("U"&amp;(ROW()+12*(($AN2586-1)*3+$AO2586)-ROW())/12+5):INDIRECT("AF"&amp;(ROW()+12*(($AN2586-1)*3+$AO2586)-ROW())/12+5),AS2586)</f>
        <v>0</v>
      </c>
      <c r="AU2586" s="15">
        <f ca="1">IF(AND(AQ2586+AS2586&gt;0,AR2586+AT2586&gt;0),COUNTIF(AU$6:AU2585,"&gt;0")+1,0)</f>
        <v>0</v>
      </c>
    </row>
    <row r="2587" spans="40:47">
      <c r="AN2587" s="15">
        <v>72</v>
      </c>
      <c r="AO2587" s="15">
        <v>3</v>
      </c>
      <c r="AP2587" s="15">
        <v>2</v>
      </c>
      <c r="AQ2587" s="17">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15">
        <f ca="1">COUNTIF(INDIRECT("H"&amp;(ROW()+12*(($AN2587-1)*3+$AO2587)-ROW())/12+5):INDIRECT("S"&amp;(ROW()+12*(($AN2587-1)*3+$AO2587)-ROW())/12+5),AQ2587)</f>
        <v>0</v>
      </c>
      <c r="AS2587" s="17">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15">
        <f ca="1">COUNTIF(INDIRECT("U"&amp;(ROW()+12*(($AN2587-1)*3+$AO2587)-ROW())/12+5):INDIRECT("AF"&amp;(ROW()+12*(($AN2587-1)*3+$AO2587)-ROW())/12+5),AS2587)</f>
        <v>0</v>
      </c>
      <c r="AU2587" s="15">
        <f ca="1">IF(AND(AQ2587+AS2587&gt;0,AR2587+AT2587&gt;0),COUNTIF(AU$6:AU2586,"&gt;0")+1,0)</f>
        <v>0</v>
      </c>
    </row>
    <row r="2588" spans="40:47">
      <c r="AN2588" s="15">
        <v>72</v>
      </c>
      <c r="AO2588" s="15">
        <v>3</v>
      </c>
      <c r="AP2588" s="15">
        <v>3</v>
      </c>
      <c r="AQ2588" s="17">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15">
        <f ca="1">COUNTIF(INDIRECT("H"&amp;(ROW()+12*(($AN2588-1)*3+$AO2588)-ROW())/12+5):INDIRECT("S"&amp;(ROW()+12*(($AN2588-1)*3+$AO2588)-ROW())/12+5),AQ2588)</f>
        <v>0</v>
      </c>
      <c r="AS2588" s="17">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15">
        <f ca="1">COUNTIF(INDIRECT("U"&amp;(ROW()+12*(($AN2588-1)*3+$AO2588)-ROW())/12+5):INDIRECT("AF"&amp;(ROW()+12*(($AN2588-1)*3+$AO2588)-ROW())/12+5),AS2588)</f>
        <v>0</v>
      </c>
      <c r="AU2588" s="15">
        <f ca="1">IF(AND(AQ2588+AS2588&gt;0,AR2588+AT2588&gt;0),COUNTIF(AU$6:AU2587,"&gt;0")+1,0)</f>
        <v>0</v>
      </c>
    </row>
    <row r="2589" spans="40:47">
      <c r="AN2589" s="15">
        <v>72</v>
      </c>
      <c r="AO2589" s="15">
        <v>3</v>
      </c>
      <c r="AP2589" s="15">
        <v>4</v>
      </c>
      <c r="AQ2589" s="17">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15">
        <f ca="1">COUNTIF(INDIRECT("H"&amp;(ROW()+12*(($AN2589-1)*3+$AO2589)-ROW())/12+5):INDIRECT("S"&amp;(ROW()+12*(($AN2589-1)*3+$AO2589)-ROW())/12+5),AQ2589)</f>
        <v>0</v>
      </c>
      <c r="AS2589" s="17">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15">
        <f ca="1">COUNTIF(INDIRECT("U"&amp;(ROW()+12*(($AN2589-1)*3+$AO2589)-ROW())/12+5):INDIRECT("AF"&amp;(ROW()+12*(($AN2589-1)*3+$AO2589)-ROW())/12+5),AS2589)</f>
        <v>0</v>
      </c>
      <c r="AU2589" s="15">
        <f ca="1">IF(AND(AQ2589+AS2589&gt;0,AR2589+AT2589&gt;0),COUNTIF(AU$6:AU2588,"&gt;0")+1,0)</f>
        <v>0</v>
      </c>
    </row>
    <row r="2590" spans="40:47">
      <c r="AN2590" s="15">
        <v>72</v>
      </c>
      <c r="AO2590" s="15">
        <v>3</v>
      </c>
      <c r="AP2590" s="15">
        <v>5</v>
      </c>
      <c r="AQ2590" s="17">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15">
        <f ca="1">COUNTIF(INDIRECT("H"&amp;(ROW()+12*(($AN2590-1)*3+$AO2590)-ROW())/12+5):INDIRECT("S"&amp;(ROW()+12*(($AN2590-1)*3+$AO2590)-ROW())/12+5),AQ2590)</f>
        <v>0</v>
      </c>
      <c r="AS2590" s="17">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15">
        <f ca="1">COUNTIF(INDIRECT("U"&amp;(ROW()+12*(($AN2590-1)*3+$AO2590)-ROW())/12+5):INDIRECT("AF"&amp;(ROW()+12*(($AN2590-1)*3+$AO2590)-ROW())/12+5),AS2590)</f>
        <v>0</v>
      </c>
      <c r="AU2590" s="15">
        <f ca="1">IF(AND(AQ2590+AS2590&gt;0,AR2590+AT2590&gt;0),COUNTIF(AU$6:AU2589,"&gt;0")+1,0)</f>
        <v>0</v>
      </c>
    </row>
    <row r="2591" spans="40:47">
      <c r="AN2591" s="15">
        <v>72</v>
      </c>
      <c r="AO2591" s="15">
        <v>3</v>
      </c>
      <c r="AP2591" s="15">
        <v>6</v>
      </c>
      <c r="AQ2591" s="17">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15">
        <f ca="1">COUNTIF(INDIRECT("H"&amp;(ROW()+12*(($AN2591-1)*3+$AO2591)-ROW())/12+5):INDIRECT("S"&amp;(ROW()+12*(($AN2591-1)*3+$AO2591)-ROW())/12+5),AQ2591)</f>
        <v>0</v>
      </c>
      <c r="AS2591" s="17">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15">
        <f ca="1">COUNTIF(INDIRECT("U"&amp;(ROW()+12*(($AN2591-1)*3+$AO2591)-ROW())/12+5):INDIRECT("AF"&amp;(ROW()+12*(($AN2591-1)*3+$AO2591)-ROW())/12+5),AS2591)</f>
        <v>0</v>
      </c>
      <c r="AU2591" s="15">
        <f ca="1">IF(AND(AQ2591+AS2591&gt;0,AR2591+AT2591&gt;0),COUNTIF(AU$6:AU2590,"&gt;0")+1,0)</f>
        <v>0</v>
      </c>
    </row>
    <row r="2592" spans="40:47">
      <c r="AN2592" s="15">
        <v>72</v>
      </c>
      <c r="AO2592" s="15">
        <v>3</v>
      </c>
      <c r="AP2592" s="15">
        <v>7</v>
      </c>
      <c r="AQ2592" s="17">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15">
        <f ca="1">COUNTIF(INDIRECT("H"&amp;(ROW()+12*(($AN2592-1)*3+$AO2592)-ROW())/12+5):INDIRECT("S"&amp;(ROW()+12*(($AN2592-1)*3+$AO2592)-ROW())/12+5),AQ2592)</f>
        <v>0</v>
      </c>
      <c r="AS2592" s="17">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15">
        <f ca="1">COUNTIF(INDIRECT("U"&amp;(ROW()+12*(($AN2592-1)*3+$AO2592)-ROW())/12+5):INDIRECT("AF"&amp;(ROW()+12*(($AN2592-1)*3+$AO2592)-ROW())/12+5),AS2592)</f>
        <v>0</v>
      </c>
      <c r="AU2592" s="15">
        <f ca="1">IF(AND(AQ2592+AS2592&gt;0,AR2592+AT2592&gt;0),COUNTIF(AU$6:AU2591,"&gt;0")+1,0)</f>
        <v>0</v>
      </c>
    </row>
    <row r="2593" spans="40:47">
      <c r="AN2593" s="15">
        <v>72</v>
      </c>
      <c r="AO2593" s="15">
        <v>3</v>
      </c>
      <c r="AP2593" s="15">
        <v>8</v>
      </c>
      <c r="AQ2593" s="17">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15">
        <f ca="1">COUNTIF(INDIRECT("H"&amp;(ROW()+12*(($AN2593-1)*3+$AO2593)-ROW())/12+5):INDIRECT("S"&amp;(ROW()+12*(($AN2593-1)*3+$AO2593)-ROW())/12+5),AQ2593)</f>
        <v>0</v>
      </c>
      <c r="AS2593" s="17">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15">
        <f ca="1">COUNTIF(INDIRECT("U"&amp;(ROW()+12*(($AN2593-1)*3+$AO2593)-ROW())/12+5):INDIRECT("AF"&amp;(ROW()+12*(($AN2593-1)*3+$AO2593)-ROW())/12+5),AS2593)</f>
        <v>0</v>
      </c>
      <c r="AU2593" s="15">
        <f ca="1">IF(AND(AQ2593+AS2593&gt;0,AR2593+AT2593&gt;0),COUNTIF(AU$6:AU2592,"&gt;0")+1,0)</f>
        <v>0</v>
      </c>
    </row>
    <row r="2594" spans="40:47">
      <c r="AN2594" s="15">
        <v>72</v>
      </c>
      <c r="AO2594" s="15">
        <v>3</v>
      </c>
      <c r="AP2594" s="15">
        <v>9</v>
      </c>
      <c r="AQ2594" s="17">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15">
        <f ca="1">COUNTIF(INDIRECT("H"&amp;(ROW()+12*(($AN2594-1)*3+$AO2594)-ROW())/12+5):INDIRECT("S"&amp;(ROW()+12*(($AN2594-1)*3+$AO2594)-ROW())/12+5),AQ2594)</f>
        <v>0</v>
      </c>
      <c r="AS2594" s="17">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15">
        <f ca="1">COUNTIF(INDIRECT("U"&amp;(ROW()+12*(($AN2594-1)*3+$AO2594)-ROW())/12+5):INDIRECT("AF"&amp;(ROW()+12*(($AN2594-1)*3+$AO2594)-ROW())/12+5),AS2594)</f>
        <v>0</v>
      </c>
      <c r="AU2594" s="15">
        <f ca="1">IF(AND(AQ2594+AS2594&gt;0,AR2594+AT2594&gt;0),COUNTIF(AU$6:AU2593,"&gt;0")+1,0)</f>
        <v>0</v>
      </c>
    </row>
    <row r="2595" spans="40:47">
      <c r="AN2595" s="15">
        <v>72</v>
      </c>
      <c r="AO2595" s="15">
        <v>3</v>
      </c>
      <c r="AP2595" s="15">
        <v>10</v>
      </c>
      <c r="AQ2595" s="17">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15">
        <f ca="1">COUNTIF(INDIRECT("H"&amp;(ROW()+12*(($AN2595-1)*3+$AO2595)-ROW())/12+5):INDIRECT("S"&amp;(ROW()+12*(($AN2595-1)*3+$AO2595)-ROW())/12+5),AQ2595)</f>
        <v>0</v>
      </c>
      <c r="AS2595" s="17">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15">
        <f ca="1">COUNTIF(INDIRECT("U"&amp;(ROW()+12*(($AN2595-1)*3+$AO2595)-ROW())/12+5):INDIRECT("AF"&amp;(ROW()+12*(($AN2595-1)*3+$AO2595)-ROW())/12+5),AS2595)</f>
        <v>0</v>
      </c>
      <c r="AU2595" s="15">
        <f ca="1">IF(AND(AQ2595+AS2595&gt;0,AR2595+AT2595&gt;0),COUNTIF(AU$6:AU2594,"&gt;0")+1,0)</f>
        <v>0</v>
      </c>
    </row>
    <row r="2596" spans="40:47">
      <c r="AN2596" s="15">
        <v>72</v>
      </c>
      <c r="AO2596" s="15">
        <v>3</v>
      </c>
      <c r="AP2596" s="15">
        <v>11</v>
      </c>
      <c r="AQ2596" s="17">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15">
        <f ca="1">COUNTIF(INDIRECT("H"&amp;(ROW()+12*(($AN2596-1)*3+$AO2596)-ROW())/12+5):INDIRECT("S"&amp;(ROW()+12*(($AN2596-1)*3+$AO2596)-ROW())/12+5),AQ2596)</f>
        <v>0</v>
      </c>
      <c r="AS2596" s="17">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15">
        <f ca="1">COUNTIF(INDIRECT("U"&amp;(ROW()+12*(($AN2596-1)*3+$AO2596)-ROW())/12+5):INDIRECT("AF"&amp;(ROW()+12*(($AN2596-1)*3+$AO2596)-ROW())/12+5),AS2596)</f>
        <v>0</v>
      </c>
      <c r="AU2596" s="15">
        <f ca="1">IF(AND(AQ2596+AS2596&gt;0,AR2596+AT2596&gt;0),COUNTIF(AU$6:AU2595,"&gt;0")+1,0)</f>
        <v>0</v>
      </c>
    </row>
    <row r="2597" spans="40:47">
      <c r="AN2597" s="306">
        <v>72</v>
      </c>
      <c r="AO2597" s="306">
        <v>3</v>
      </c>
      <c r="AP2597" s="306">
        <v>12</v>
      </c>
      <c r="AQ2597" s="313">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306">
        <f ca="1">COUNTIF(INDIRECT("H"&amp;(ROW()+12*(($AN2597-1)*3+$AO2597)-ROW())/12+5):INDIRECT("S"&amp;(ROW()+12*(($AN2597-1)*3+$AO2597)-ROW())/12+5),AQ2597)</f>
        <v>0</v>
      </c>
      <c r="AS2597" s="313">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306">
        <f ca="1">COUNTIF(INDIRECT("U"&amp;(ROW()+12*(($AN2597-1)*3+$AO2597)-ROW())/12+5):INDIRECT("AF"&amp;(ROW()+12*(($AN2597-1)*3+$AO2597)-ROW())/12+5),AS2597)</f>
        <v>0</v>
      </c>
      <c r="AU2597" s="15">
        <f ca="1">IF(AND(AQ2597+AS2597&gt;0,AR2597+AT2597&gt;0),COUNTIF(AU$6:AU2596,"&gt;0")+1,0)</f>
        <v>0</v>
      </c>
    </row>
    <row r="2598" spans="40:47">
      <c r="AN2598" s="15">
        <v>73</v>
      </c>
      <c r="AO2598" s="15">
        <v>1</v>
      </c>
      <c r="AP2598" s="15">
        <v>1</v>
      </c>
      <c r="AQ2598" s="17">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15">
        <f ca="1">COUNTIF(INDIRECT("H"&amp;(ROW()+12*(($AN2598-1)*3+$AO2598)-ROW())/12+5):INDIRECT("S"&amp;(ROW()+12*(($AN2598-1)*3+$AO2598)-ROW())/12+5),AQ2598)</f>
        <v>0</v>
      </c>
      <c r="AS2598" s="17">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15">
        <f ca="1">COUNTIF(INDIRECT("U"&amp;(ROW()+12*(($AN2598-1)*3+$AO2598)-ROW())/12+5):INDIRECT("AF"&amp;(ROW()+12*(($AN2598-1)*3+$AO2598)-ROW())/12+5),AS2598)</f>
        <v>0</v>
      </c>
      <c r="AU2598" s="15">
        <f ca="1">IF(AND(AQ2598+AS2598&gt;0,AR2598+AT2598&gt;0),COUNTIF(AU$6:AU2597,"&gt;0")+1,0)</f>
        <v>0</v>
      </c>
    </row>
    <row r="2599" spans="40:47">
      <c r="AN2599" s="15">
        <v>73</v>
      </c>
      <c r="AO2599" s="15">
        <v>1</v>
      </c>
      <c r="AP2599" s="15">
        <v>2</v>
      </c>
      <c r="AQ2599" s="17">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15">
        <f ca="1">COUNTIF(INDIRECT("H"&amp;(ROW()+12*(($AN2599-1)*3+$AO2599)-ROW())/12+5):INDIRECT("S"&amp;(ROW()+12*(($AN2599-1)*3+$AO2599)-ROW())/12+5),AQ2599)</f>
        <v>0</v>
      </c>
      <c r="AS2599" s="17">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15">
        <f ca="1">COUNTIF(INDIRECT("U"&amp;(ROW()+12*(($AN2599-1)*3+$AO2599)-ROW())/12+5):INDIRECT("AF"&amp;(ROW()+12*(($AN2599-1)*3+$AO2599)-ROW())/12+5),AS2599)</f>
        <v>0</v>
      </c>
      <c r="AU2599" s="15">
        <f ca="1">IF(AND(AQ2599+AS2599&gt;0,AR2599+AT2599&gt;0),COUNTIF(AU$6:AU2598,"&gt;0")+1,0)</f>
        <v>0</v>
      </c>
    </row>
    <row r="2600" spans="40:47">
      <c r="AN2600" s="15">
        <v>73</v>
      </c>
      <c r="AO2600" s="15">
        <v>1</v>
      </c>
      <c r="AP2600" s="15">
        <v>3</v>
      </c>
      <c r="AQ2600" s="17">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15">
        <f ca="1">COUNTIF(INDIRECT("H"&amp;(ROW()+12*(($AN2600-1)*3+$AO2600)-ROW())/12+5):INDIRECT("S"&amp;(ROW()+12*(($AN2600-1)*3+$AO2600)-ROW())/12+5),AQ2600)</f>
        <v>0</v>
      </c>
      <c r="AS2600" s="17">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15">
        <f ca="1">COUNTIF(INDIRECT("U"&amp;(ROW()+12*(($AN2600-1)*3+$AO2600)-ROW())/12+5):INDIRECT("AF"&amp;(ROW()+12*(($AN2600-1)*3+$AO2600)-ROW())/12+5),AS2600)</f>
        <v>0</v>
      </c>
      <c r="AU2600" s="15">
        <f ca="1">IF(AND(AQ2600+AS2600&gt;0,AR2600+AT2600&gt;0),COUNTIF(AU$6:AU2599,"&gt;0")+1,0)</f>
        <v>0</v>
      </c>
    </row>
    <row r="2601" spans="40:47">
      <c r="AN2601" s="15">
        <v>73</v>
      </c>
      <c r="AO2601" s="15">
        <v>1</v>
      </c>
      <c r="AP2601" s="15">
        <v>4</v>
      </c>
      <c r="AQ2601" s="17">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15">
        <f ca="1">COUNTIF(INDIRECT("H"&amp;(ROW()+12*(($AN2601-1)*3+$AO2601)-ROW())/12+5):INDIRECT("S"&amp;(ROW()+12*(($AN2601-1)*3+$AO2601)-ROW())/12+5),AQ2601)</f>
        <v>0</v>
      </c>
      <c r="AS2601" s="17">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15">
        <f ca="1">COUNTIF(INDIRECT("U"&amp;(ROW()+12*(($AN2601-1)*3+$AO2601)-ROW())/12+5):INDIRECT("AF"&amp;(ROW()+12*(($AN2601-1)*3+$AO2601)-ROW())/12+5),AS2601)</f>
        <v>0</v>
      </c>
      <c r="AU2601" s="15">
        <f ca="1">IF(AND(AQ2601+AS2601&gt;0,AR2601+AT2601&gt;0),COUNTIF(AU$6:AU2600,"&gt;0")+1,0)</f>
        <v>0</v>
      </c>
    </row>
    <row r="2602" spans="40:47">
      <c r="AN2602" s="15">
        <v>73</v>
      </c>
      <c r="AO2602" s="15">
        <v>1</v>
      </c>
      <c r="AP2602" s="15">
        <v>5</v>
      </c>
      <c r="AQ2602" s="17">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15">
        <f ca="1">COUNTIF(INDIRECT("H"&amp;(ROW()+12*(($AN2602-1)*3+$AO2602)-ROW())/12+5):INDIRECT("S"&amp;(ROW()+12*(($AN2602-1)*3+$AO2602)-ROW())/12+5),AQ2602)</f>
        <v>0</v>
      </c>
      <c r="AS2602" s="17">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15">
        <f ca="1">COUNTIF(INDIRECT("U"&amp;(ROW()+12*(($AN2602-1)*3+$AO2602)-ROW())/12+5):INDIRECT("AF"&amp;(ROW()+12*(($AN2602-1)*3+$AO2602)-ROW())/12+5),AS2602)</f>
        <v>0</v>
      </c>
      <c r="AU2602" s="15">
        <f ca="1">IF(AND(AQ2602+AS2602&gt;0,AR2602+AT2602&gt;0),COUNTIF(AU$6:AU2601,"&gt;0")+1,0)</f>
        <v>0</v>
      </c>
    </row>
    <row r="2603" spans="40:47">
      <c r="AN2603" s="15">
        <v>73</v>
      </c>
      <c r="AO2603" s="15">
        <v>1</v>
      </c>
      <c r="AP2603" s="15">
        <v>6</v>
      </c>
      <c r="AQ2603" s="17">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15">
        <f ca="1">COUNTIF(INDIRECT("H"&amp;(ROW()+12*(($AN2603-1)*3+$AO2603)-ROW())/12+5):INDIRECT("S"&amp;(ROW()+12*(($AN2603-1)*3+$AO2603)-ROW())/12+5),AQ2603)</f>
        <v>0</v>
      </c>
      <c r="AS2603" s="17">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15">
        <f ca="1">COUNTIF(INDIRECT("U"&amp;(ROW()+12*(($AN2603-1)*3+$AO2603)-ROW())/12+5):INDIRECT("AF"&amp;(ROW()+12*(($AN2603-1)*3+$AO2603)-ROW())/12+5),AS2603)</f>
        <v>0</v>
      </c>
      <c r="AU2603" s="15">
        <f ca="1">IF(AND(AQ2603+AS2603&gt;0,AR2603+AT2603&gt;0),COUNTIF(AU$6:AU2602,"&gt;0")+1,0)</f>
        <v>0</v>
      </c>
    </row>
    <row r="2604" spans="40:47">
      <c r="AN2604" s="15">
        <v>73</v>
      </c>
      <c r="AO2604" s="15">
        <v>1</v>
      </c>
      <c r="AP2604" s="15">
        <v>7</v>
      </c>
      <c r="AQ2604" s="17">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15">
        <f ca="1">COUNTIF(INDIRECT("H"&amp;(ROW()+12*(($AN2604-1)*3+$AO2604)-ROW())/12+5):INDIRECT("S"&amp;(ROW()+12*(($AN2604-1)*3+$AO2604)-ROW())/12+5),AQ2604)</f>
        <v>0</v>
      </c>
      <c r="AS2604" s="17">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15">
        <f ca="1">COUNTIF(INDIRECT("U"&amp;(ROW()+12*(($AN2604-1)*3+$AO2604)-ROW())/12+5):INDIRECT("AF"&amp;(ROW()+12*(($AN2604-1)*3+$AO2604)-ROW())/12+5),AS2604)</f>
        <v>0</v>
      </c>
      <c r="AU2604" s="15">
        <f ca="1">IF(AND(AQ2604+AS2604&gt;0,AR2604+AT2604&gt;0),COUNTIF(AU$6:AU2603,"&gt;0")+1,0)</f>
        <v>0</v>
      </c>
    </row>
    <row r="2605" spans="40:47">
      <c r="AN2605" s="15">
        <v>73</v>
      </c>
      <c r="AO2605" s="15">
        <v>1</v>
      </c>
      <c r="AP2605" s="15">
        <v>8</v>
      </c>
      <c r="AQ2605" s="17">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15">
        <f ca="1">COUNTIF(INDIRECT("H"&amp;(ROW()+12*(($AN2605-1)*3+$AO2605)-ROW())/12+5):INDIRECT("S"&amp;(ROW()+12*(($AN2605-1)*3+$AO2605)-ROW())/12+5),AQ2605)</f>
        <v>0</v>
      </c>
      <c r="AS2605" s="17">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15">
        <f ca="1">COUNTIF(INDIRECT("U"&amp;(ROW()+12*(($AN2605-1)*3+$AO2605)-ROW())/12+5):INDIRECT("AF"&amp;(ROW()+12*(($AN2605-1)*3+$AO2605)-ROW())/12+5),AS2605)</f>
        <v>0</v>
      </c>
      <c r="AU2605" s="15">
        <f ca="1">IF(AND(AQ2605+AS2605&gt;0,AR2605+AT2605&gt;0),COUNTIF(AU$6:AU2604,"&gt;0")+1,0)</f>
        <v>0</v>
      </c>
    </row>
    <row r="2606" spans="40:47">
      <c r="AN2606" s="15">
        <v>73</v>
      </c>
      <c r="AO2606" s="15">
        <v>1</v>
      </c>
      <c r="AP2606" s="15">
        <v>9</v>
      </c>
      <c r="AQ2606" s="17">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15">
        <f ca="1">COUNTIF(INDIRECT("H"&amp;(ROW()+12*(($AN2606-1)*3+$AO2606)-ROW())/12+5):INDIRECT("S"&amp;(ROW()+12*(($AN2606-1)*3+$AO2606)-ROW())/12+5),AQ2606)</f>
        <v>0</v>
      </c>
      <c r="AS2606" s="17">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15">
        <f ca="1">COUNTIF(INDIRECT("U"&amp;(ROW()+12*(($AN2606-1)*3+$AO2606)-ROW())/12+5):INDIRECT("AF"&amp;(ROW()+12*(($AN2606-1)*3+$AO2606)-ROW())/12+5),AS2606)</f>
        <v>0</v>
      </c>
      <c r="AU2606" s="15">
        <f ca="1">IF(AND(AQ2606+AS2606&gt;0,AR2606+AT2606&gt;0),COUNTIF(AU$6:AU2605,"&gt;0")+1,0)</f>
        <v>0</v>
      </c>
    </row>
    <row r="2607" spans="40:47">
      <c r="AN2607" s="15">
        <v>73</v>
      </c>
      <c r="AO2607" s="15">
        <v>1</v>
      </c>
      <c r="AP2607" s="15">
        <v>10</v>
      </c>
      <c r="AQ2607" s="17">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15">
        <f ca="1">COUNTIF(INDIRECT("H"&amp;(ROW()+12*(($AN2607-1)*3+$AO2607)-ROW())/12+5):INDIRECT("S"&amp;(ROW()+12*(($AN2607-1)*3+$AO2607)-ROW())/12+5),AQ2607)</f>
        <v>0</v>
      </c>
      <c r="AS2607" s="17">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15">
        <f ca="1">COUNTIF(INDIRECT("U"&amp;(ROW()+12*(($AN2607-1)*3+$AO2607)-ROW())/12+5):INDIRECT("AF"&amp;(ROW()+12*(($AN2607-1)*3+$AO2607)-ROW())/12+5),AS2607)</f>
        <v>0</v>
      </c>
      <c r="AU2607" s="15">
        <f ca="1">IF(AND(AQ2607+AS2607&gt;0,AR2607+AT2607&gt;0),COUNTIF(AU$6:AU2606,"&gt;0")+1,0)</f>
        <v>0</v>
      </c>
    </row>
    <row r="2608" spans="40:47">
      <c r="AN2608" s="15">
        <v>73</v>
      </c>
      <c r="AO2608" s="15">
        <v>1</v>
      </c>
      <c r="AP2608" s="15">
        <v>11</v>
      </c>
      <c r="AQ2608" s="17">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15">
        <f ca="1">COUNTIF(INDIRECT("H"&amp;(ROW()+12*(($AN2608-1)*3+$AO2608)-ROW())/12+5):INDIRECT("S"&amp;(ROW()+12*(($AN2608-1)*3+$AO2608)-ROW())/12+5),AQ2608)</f>
        <v>0</v>
      </c>
      <c r="AS2608" s="17">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15">
        <f ca="1">COUNTIF(INDIRECT("U"&amp;(ROW()+12*(($AN2608-1)*3+$AO2608)-ROW())/12+5):INDIRECT("AF"&amp;(ROW()+12*(($AN2608-1)*3+$AO2608)-ROW())/12+5),AS2608)</f>
        <v>0</v>
      </c>
      <c r="AU2608" s="15">
        <f ca="1">IF(AND(AQ2608+AS2608&gt;0,AR2608+AT2608&gt;0),COUNTIF(AU$6:AU2607,"&gt;0")+1,0)</f>
        <v>0</v>
      </c>
    </row>
    <row r="2609" spans="40:47">
      <c r="AN2609" s="15">
        <v>73</v>
      </c>
      <c r="AO2609" s="15">
        <v>1</v>
      </c>
      <c r="AP2609" s="15">
        <v>12</v>
      </c>
      <c r="AQ2609" s="17">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15">
        <f ca="1">COUNTIF(INDIRECT("H"&amp;(ROW()+12*(($AN2609-1)*3+$AO2609)-ROW())/12+5):INDIRECT("S"&amp;(ROW()+12*(($AN2609-1)*3+$AO2609)-ROW())/12+5),AQ2609)</f>
        <v>0</v>
      </c>
      <c r="AS2609" s="17">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15">
        <f ca="1">COUNTIF(INDIRECT("U"&amp;(ROW()+12*(($AN2609-1)*3+$AO2609)-ROW())/12+5):INDIRECT("AF"&amp;(ROW()+12*(($AN2609-1)*3+$AO2609)-ROW())/12+5),AS2609)</f>
        <v>0</v>
      </c>
      <c r="AU2609" s="15">
        <f ca="1">IF(AND(AQ2609+AS2609&gt;0,AR2609+AT2609&gt;0),COUNTIF(AU$6:AU2608,"&gt;0")+1,0)</f>
        <v>0</v>
      </c>
    </row>
    <row r="2610" spans="40:47">
      <c r="AN2610" s="15">
        <v>73</v>
      </c>
      <c r="AO2610" s="15">
        <v>2</v>
      </c>
      <c r="AP2610" s="15">
        <v>1</v>
      </c>
      <c r="AQ2610" s="17">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15">
        <f ca="1">COUNTIF(INDIRECT("H"&amp;(ROW()+12*(($AN2610-1)*3+$AO2610)-ROW())/12+5):INDIRECT("S"&amp;(ROW()+12*(($AN2610-1)*3+$AO2610)-ROW())/12+5),AQ2610)</f>
        <v>0</v>
      </c>
      <c r="AS2610" s="17">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15">
        <f ca="1">COUNTIF(INDIRECT("U"&amp;(ROW()+12*(($AN2610-1)*3+$AO2610)-ROW())/12+5):INDIRECT("AF"&amp;(ROW()+12*(($AN2610-1)*3+$AO2610)-ROW())/12+5),AS2610)</f>
        <v>0</v>
      </c>
      <c r="AU2610" s="15">
        <f ca="1">IF(AND(AQ2610+AS2610&gt;0,AR2610+AT2610&gt;0),COUNTIF(AU$6:AU2609,"&gt;0")+1,0)</f>
        <v>0</v>
      </c>
    </row>
    <row r="2611" spans="40:47">
      <c r="AN2611" s="15">
        <v>73</v>
      </c>
      <c r="AO2611" s="15">
        <v>2</v>
      </c>
      <c r="AP2611" s="15">
        <v>2</v>
      </c>
      <c r="AQ2611" s="17">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15">
        <f ca="1">COUNTIF(INDIRECT("H"&amp;(ROW()+12*(($AN2611-1)*3+$AO2611)-ROW())/12+5):INDIRECT("S"&amp;(ROW()+12*(($AN2611-1)*3+$AO2611)-ROW())/12+5),AQ2611)</f>
        <v>0</v>
      </c>
      <c r="AS2611" s="17">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15">
        <f ca="1">COUNTIF(INDIRECT("U"&amp;(ROW()+12*(($AN2611-1)*3+$AO2611)-ROW())/12+5):INDIRECT("AF"&amp;(ROW()+12*(($AN2611-1)*3+$AO2611)-ROW())/12+5),AS2611)</f>
        <v>0</v>
      </c>
      <c r="AU2611" s="15">
        <f ca="1">IF(AND(AQ2611+AS2611&gt;0,AR2611+AT2611&gt;0),COUNTIF(AU$6:AU2610,"&gt;0")+1,0)</f>
        <v>0</v>
      </c>
    </row>
    <row r="2612" spans="40:47">
      <c r="AN2612" s="15">
        <v>73</v>
      </c>
      <c r="AO2612" s="15">
        <v>2</v>
      </c>
      <c r="AP2612" s="15">
        <v>3</v>
      </c>
      <c r="AQ2612" s="17">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15">
        <f ca="1">COUNTIF(INDIRECT("H"&amp;(ROW()+12*(($AN2612-1)*3+$AO2612)-ROW())/12+5):INDIRECT("S"&amp;(ROW()+12*(($AN2612-1)*3+$AO2612)-ROW())/12+5),AQ2612)</f>
        <v>0</v>
      </c>
      <c r="AS2612" s="17">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15">
        <f ca="1">COUNTIF(INDIRECT("U"&amp;(ROW()+12*(($AN2612-1)*3+$AO2612)-ROW())/12+5):INDIRECT("AF"&amp;(ROW()+12*(($AN2612-1)*3+$AO2612)-ROW())/12+5),AS2612)</f>
        <v>0</v>
      </c>
      <c r="AU2612" s="15">
        <f ca="1">IF(AND(AQ2612+AS2612&gt;0,AR2612+AT2612&gt;0),COUNTIF(AU$6:AU2611,"&gt;0")+1,0)</f>
        <v>0</v>
      </c>
    </row>
    <row r="2613" spans="40:47">
      <c r="AN2613" s="15">
        <v>73</v>
      </c>
      <c r="AO2613" s="15">
        <v>2</v>
      </c>
      <c r="AP2613" s="15">
        <v>4</v>
      </c>
      <c r="AQ2613" s="17">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15">
        <f ca="1">COUNTIF(INDIRECT("H"&amp;(ROW()+12*(($AN2613-1)*3+$AO2613)-ROW())/12+5):INDIRECT("S"&amp;(ROW()+12*(($AN2613-1)*3+$AO2613)-ROW())/12+5),AQ2613)</f>
        <v>0</v>
      </c>
      <c r="AS2613" s="17">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15">
        <f ca="1">COUNTIF(INDIRECT("U"&amp;(ROW()+12*(($AN2613-1)*3+$AO2613)-ROW())/12+5):INDIRECT("AF"&amp;(ROW()+12*(($AN2613-1)*3+$AO2613)-ROW())/12+5),AS2613)</f>
        <v>0</v>
      </c>
      <c r="AU2613" s="15">
        <f ca="1">IF(AND(AQ2613+AS2613&gt;0,AR2613+AT2613&gt;0),COUNTIF(AU$6:AU2612,"&gt;0")+1,0)</f>
        <v>0</v>
      </c>
    </row>
    <row r="2614" spans="40:47">
      <c r="AN2614" s="15">
        <v>73</v>
      </c>
      <c r="AO2614" s="15">
        <v>2</v>
      </c>
      <c r="AP2614" s="15">
        <v>5</v>
      </c>
      <c r="AQ2614" s="17">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15">
        <f ca="1">COUNTIF(INDIRECT("H"&amp;(ROW()+12*(($AN2614-1)*3+$AO2614)-ROW())/12+5):INDIRECT("S"&amp;(ROW()+12*(($AN2614-1)*3+$AO2614)-ROW())/12+5),AQ2614)</f>
        <v>0</v>
      </c>
      <c r="AS2614" s="17">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15">
        <f ca="1">COUNTIF(INDIRECT("U"&amp;(ROW()+12*(($AN2614-1)*3+$AO2614)-ROW())/12+5):INDIRECT("AF"&amp;(ROW()+12*(($AN2614-1)*3+$AO2614)-ROW())/12+5),AS2614)</f>
        <v>0</v>
      </c>
      <c r="AU2614" s="15">
        <f ca="1">IF(AND(AQ2614+AS2614&gt;0,AR2614+AT2614&gt;0),COUNTIF(AU$6:AU2613,"&gt;0")+1,0)</f>
        <v>0</v>
      </c>
    </row>
    <row r="2615" spans="40:47">
      <c r="AN2615" s="15">
        <v>73</v>
      </c>
      <c r="AO2615" s="15">
        <v>2</v>
      </c>
      <c r="AP2615" s="15">
        <v>6</v>
      </c>
      <c r="AQ2615" s="17">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15">
        <f ca="1">COUNTIF(INDIRECT("H"&amp;(ROW()+12*(($AN2615-1)*3+$AO2615)-ROW())/12+5):INDIRECT("S"&amp;(ROW()+12*(($AN2615-1)*3+$AO2615)-ROW())/12+5),AQ2615)</f>
        <v>0</v>
      </c>
      <c r="AS2615" s="17">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15">
        <f ca="1">COUNTIF(INDIRECT("U"&amp;(ROW()+12*(($AN2615-1)*3+$AO2615)-ROW())/12+5):INDIRECT("AF"&amp;(ROW()+12*(($AN2615-1)*3+$AO2615)-ROW())/12+5),AS2615)</f>
        <v>0</v>
      </c>
      <c r="AU2615" s="15">
        <f ca="1">IF(AND(AQ2615+AS2615&gt;0,AR2615+AT2615&gt;0),COUNTIF(AU$6:AU2614,"&gt;0")+1,0)</f>
        <v>0</v>
      </c>
    </row>
    <row r="2616" spans="40:47">
      <c r="AN2616" s="15">
        <v>73</v>
      </c>
      <c r="AO2616" s="15">
        <v>2</v>
      </c>
      <c r="AP2616" s="15">
        <v>7</v>
      </c>
      <c r="AQ2616" s="17">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15">
        <f ca="1">COUNTIF(INDIRECT("H"&amp;(ROW()+12*(($AN2616-1)*3+$AO2616)-ROW())/12+5):INDIRECT("S"&amp;(ROW()+12*(($AN2616-1)*3+$AO2616)-ROW())/12+5),AQ2616)</f>
        <v>0</v>
      </c>
      <c r="AS2616" s="17">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15">
        <f ca="1">COUNTIF(INDIRECT("U"&amp;(ROW()+12*(($AN2616-1)*3+$AO2616)-ROW())/12+5):INDIRECT("AF"&amp;(ROW()+12*(($AN2616-1)*3+$AO2616)-ROW())/12+5),AS2616)</f>
        <v>0</v>
      </c>
      <c r="AU2616" s="15">
        <f ca="1">IF(AND(AQ2616+AS2616&gt;0,AR2616+AT2616&gt;0),COUNTIF(AU$6:AU2615,"&gt;0")+1,0)</f>
        <v>0</v>
      </c>
    </row>
    <row r="2617" spans="40:47">
      <c r="AN2617" s="15">
        <v>73</v>
      </c>
      <c r="AO2617" s="15">
        <v>2</v>
      </c>
      <c r="AP2617" s="15">
        <v>8</v>
      </c>
      <c r="AQ2617" s="17">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15">
        <f ca="1">COUNTIF(INDIRECT("H"&amp;(ROW()+12*(($AN2617-1)*3+$AO2617)-ROW())/12+5):INDIRECT("S"&amp;(ROW()+12*(($AN2617-1)*3+$AO2617)-ROW())/12+5),AQ2617)</f>
        <v>0</v>
      </c>
      <c r="AS2617" s="17">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15">
        <f ca="1">COUNTIF(INDIRECT("U"&amp;(ROW()+12*(($AN2617-1)*3+$AO2617)-ROW())/12+5):INDIRECT("AF"&amp;(ROW()+12*(($AN2617-1)*3+$AO2617)-ROW())/12+5),AS2617)</f>
        <v>0</v>
      </c>
      <c r="AU2617" s="15">
        <f ca="1">IF(AND(AQ2617+AS2617&gt;0,AR2617+AT2617&gt;0),COUNTIF(AU$6:AU2616,"&gt;0")+1,0)</f>
        <v>0</v>
      </c>
    </row>
    <row r="2618" spans="40:47">
      <c r="AN2618" s="15">
        <v>73</v>
      </c>
      <c r="AO2618" s="15">
        <v>2</v>
      </c>
      <c r="AP2618" s="15">
        <v>9</v>
      </c>
      <c r="AQ2618" s="17">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15">
        <f ca="1">COUNTIF(INDIRECT("H"&amp;(ROW()+12*(($AN2618-1)*3+$AO2618)-ROW())/12+5):INDIRECT("S"&amp;(ROW()+12*(($AN2618-1)*3+$AO2618)-ROW())/12+5),AQ2618)</f>
        <v>0</v>
      </c>
      <c r="AS2618" s="17">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15">
        <f ca="1">COUNTIF(INDIRECT("U"&amp;(ROW()+12*(($AN2618-1)*3+$AO2618)-ROW())/12+5):INDIRECT("AF"&amp;(ROW()+12*(($AN2618-1)*3+$AO2618)-ROW())/12+5),AS2618)</f>
        <v>0</v>
      </c>
      <c r="AU2618" s="15">
        <f ca="1">IF(AND(AQ2618+AS2618&gt;0,AR2618+AT2618&gt;0),COUNTIF(AU$6:AU2617,"&gt;0")+1,0)</f>
        <v>0</v>
      </c>
    </row>
    <row r="2619" spans="40:47">
      <c r="AN2619" s="15">
        <v>73</v>
      </c>
      <c r="AO2619" s="15">
        <v>2</v>
      </c>
      <c r="AP2619" s="15">
        <v>10</v>
      </c>
      <c r="AQ2619" s="17">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15">
        <f ca="1">COUNTIF(INDIRECT("H"&amp;(ROW()+12*(($AN2619-1)*3+$AO2619)-ROW())/12+5):INDIRECT("S"&amp;(ROW()+12*(($AN2619-1)*3+$AO2619)-ROW())/12+5),AQ2619)</f>
        <v>0</v>
      </c>
      <c r="AS2619" s="17">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15">
        <f ca="1">COUNTIF(INDIRECT("U"&amp;(ROW()+12*(($AN2619-1)*3+$AO2619)-ROW())/12+5):INDIRECT("AF"&amp;(ROW()+12*(($AN2619-1)*3+$AO2619)-ROW())/12+5),AS2619)</f>
        <v>0</v>
      </c>
      <c r="AU2619" s="15">
        <f ca="1">IF(AND(AQ2619+AS2619&gt;0,AR2619+AT2619&gt;0),COUNTIF(AU$6:AU2618,"&gt;0")+1,0)</f>
        <v>0</v>
      </c>
    </row>
    <row r="2620" spans="40:47">
      <c r="AN2620" s="15">
        <v>73</v>
      </c>
      <c r="AO2620" s="15">
        <v>2</v>
      </c>
      <c r="AP2620" s="15">
        <v>11</v>
      </c>
      <c r="AQ2620" s="17">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15">
        <f ca="1">COUNTIF(INDIRECT("H"&amp;(ROW()+12*(($AN2620-1)*3+$AO2620)-ROW())/12+5):INDIRECT("S"&amp;(ROW()+12*(($AN2620-1)*3+$AO2620)-ROW())/12+5),AQ2620)</f>
        <v>0</v>
      </c>
      <c r="AS2620" s="17">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15">
        <f ca="1">COUNTIF(INDIRECT("U"&amp;(ROW()+12*(($AN2620-1)*3+$AO2620)-ROW())/12+5):INDIRECT("AF"&amp;(ROW()+12*(($AN2620-1)*3+$AO2620)-ROW())/12+5),AS2620)</f>
        <v>0</v>
      </c>
      <c r="AU2620" s="15">
        <f ca="1">IF(AND(AQ2620+AS2620&gt;0,AR2620+AT2620&gt;0),COUNTIF(AU$6:AU2619,"&gt;0")+1,0)</f>
        <v>0</v>
      </c>
    </row>
    <row r="2621" spans="40:47">
      <c r="AN2621" s="15">
        <v>73</v>
      </c>
      <c r="AO2621" s="15">
        <v>2</v>
      </c>
      <c r="AP2621" s="15">
        <v>12</v>
      </c>
      <c r="AQ2621" s="17">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15">
        <f ca="1">COUNTIF(INDIRECT("H"&amp;(ROW()+12*(($AN2621-1)*3+$AO2621)-ROW())/12+5):INDIRECT("S"&amp;(ROW()+12*(($AN2621-1)*3+$AO2621)-ROW())/12+5),AQ2621)</f>
        <v>0</v>
      </c>
      <c r="AS2621" s="17">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15">
        <f ca="1">COUNTIF(INDIRECT("U"&amp;(ROW()+12*(($AN2621-1)*3+$AO2621)-ROW())/12+5):INDIRECT("AF"&amp;(ROW()+12*(($AN2621-1)*3+$AO2621)-ROW())/12+5),AS2621)</f>
        <v>0</v>
      </c>
      <c r="AU2621" s="15">
        <f ca="1">IF(AND(AQ2621+AS2621&gt;0,AR2621+AT2621&gt;0),COUNTIF(AU$6:AU2620,"&gt;0")+1,0)</f>
        <v>0</v>
      </c>
    </row>
    <row r="2622" spans="40:47">
      <c r="AN2622" s="15">
        <v>73</v>
      </c>
      <c r="AO2622" s="15">
        <v>3</v>
      </c>
      <c r="AP2622" s="15">
        <v>1</v>
      </c>
      <c r="AQ2622" s="17">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15">
        <f ca="1">COUNTIF(INDIRECT("H"&amp;(ROW()+12*(($AN2622-1)*3+$AO2622)-ROW())/12+5):INDIRECT("S"&amp;(ROW()+12*(($AN2622-1)*3+$AO2622)-ROW())/12+5),AQ2622)</f>
        <v>0</v>
      </c>
      <c r="AS2622" s="17">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15">
        <f ca="1">COUNTIF(INDIRECT("U"&amp;(ROW()+12*(($AN2622-1)*3+$AO2622)-ROW())/12+5):INDIRECT("AF"&amp;(ROW()+12*(($AN2622-1)*3+$AO2622)-ROW())/12+5),AS2622)</f>
        <v>0</v>
      </c>
      <c r="AU2622" s="15">
        <f ca="1">IF(AND(AQ2622+AS2622&gt;0,AR2622+AT2622&gt;0),COUNTIF(AU$6:AU2621,"&gt;0")+1,0)</f>
        <v>0</v>
      </c>
    </row>
    <row r="2623" spans="40:47">
      <c r="AN2623" s="15">
        <v>73</v>
      </c>
      <c r="AO2623" s="15">
        <v>3</v>
      </c>
      <c r="AP2623" s="15">
        <v>2</v>
      </c>
      <c r="AQ2623" s="17">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15">
        <f ca="1">COUNTIF(INDIRECT("H"&amp;(ROW()+12*(($AN2623-1)*3+$AO2623)-ROW())/12+5):INDIRECT("S"&amp;(ROW()+12*(($AN2623-1)*3+$AO2623)-ROW())/12+5),AQ2623)</f>
        <v>0</v>
      </c>
      <c r="AS2623" s="17">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15">
        <f ca="1">COUNTIF(INDIRECT("U"&amp;(ROW()+12*(($AN2623-1)*3+$AO2623)-ROW())/12+5):INDIRECT("AF"&amp;(ROW()+12*(($AN2623-1)*3+$AO2623)-ROW())/12+5),AS2623)</f>
        <v>0</v>
      </c>
      <c r="AU2623" s="15">
        <f ca="1">IF(AND(AQ2623+AS2623&gt;0,AR2623+AT2623&gt;0),COUNTIF(AU$6:AU2622,"&gt;0")+1,0)</f>
        <v>0</v>
      </c>
    </row>
    <row r="2624" spans="40:47">
      <c r="AN2624" s="15">
        <v>73</v>
      </c>
      <c r="AO2624" s="15">
        <v>3</v>
      </c>
      <c r="AP2624" s="15">
        <v>3</v>
      </c>
      <c r="AQ2624" s="17">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15">
        <f ca="1">COUNTIF(INDIRECT("H"&amp;(ROW()+12*(($AN2624-1)*3+$AO2624)-ROW())/12+5):INDIRECT("S"&amp;(ROW()+12*(($AN2624-1)*3+$AO2624)-ROW())/12+5),AQ2624)</f>
        <v>0</v>
      </c>
      <c r="AS2624" s="17">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15">
        <f ca="1">COUNTIF(INDIRECT("U"&amp;(ROW()+12*(($AN2624-1)*3+$AO2624)-ROW())/12+5):INDIRECT("AF"&amp;(ROW()+12*(($AN2624-1)*3+$AO2624)-ROW())/12+5),AS2624)</f>
        <v>0</v>
      </c>
      <c r="AU2624" s="15">
        <f ca="1">IF(AND(AQ2624+AS2624&gt;0,AR2624+AT2624&gt;0),COUNTIF(AU$6:AU2623,"&gt;0")+1,0)</f>
        <v>0</v>
      </c>
    </row>
    <row r="2625" spans="40:47">
      <c r="AN2625" s="15">
        <v>73</v>
      </c>
      <c r="AO2625" s="15">
        <v>3</v>
      </c>
      <c r="AP2625" s="15">
        <v>4</v>
      </c>
      <c r="AQ2625" s="17">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15">
        <f ca="1">COUNTIF(INDIRECT("H"&amp;(ROW()+12*(($AN2625-1)*3+$AO2625)-ROW())/12+5):INDIRECT("S"&amp;(ROW()+12*(($AN2625-1)*3+$AO2625)-ROW())/12+5),AQ2625)</f>
        <v>0</v>
      </c>
      <c r="AS2625" s="17">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15">
        <f ca="1">COUNTIF(INDIRECT("U"&amp;(ROW()+12*(($AN2625-1)*3+$AO2625)-ROW())/12+5):INDIRECT("AF"&amp;(ROW()+12*(($AN2625-1)*3+$AO2625)-ROW())/12+5),AS2625)</f>
        <v>0</v>
      </c>
      <c r="AU2625" s="15">
        <f ca="1">IF(AND(AQ2625+AS2625&gt;0,AR2625+AT2625&gt;0),COUNTIF(AU$6:AU2624,"&gt;0")+1,0)</f>
        <v>0</v>
      </c>
    </row>
    <row r="2626" spans="40:47">
      <c r="AN2626" s="15">
        <v>73</v>
      </c>
      <c r="AO2626" s="15">
        <v>3</v>
      </c>
      <c r="AP2626" s="15">
        <v>5</v>
      </c>
      <c r="AQ2626" s="17">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15">
        <f ca="1">COUNTIF(INDIRECT("H"&amp;(ROW()+12*(($AN2626-1)*3+$AO2626)-ROW())/12+5):INDIRECT("S"&amp;(ROW()+12*(($AN2626-1)*3+$AO2626)-ROW())/12+5),AQ2626)</f>
        <v>0</v>
      </c>
      <c r="AS2626" s="17">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15">
        <f ca="1">COUNTIF(INDIRECT("U"&amp;(ROW()+12*(($AN2626-1)*3+$AO2626)-ROW())/12+5):INDIRECT("AF"&amp;(ROW()+12*(($AN2626-1)*3+$AO2626)-ROW())/12+5),AS2626)</f>
        <v>0</v>
      </c>
      <c r="AU2626" s="15">
        <f ca="1">IF(AND(AQ2626+AS2626&gt;0,AR2626+AT2626&gt;0),COUNTIF(AU$6:AU2625,"&gt;0")+1,0)</f>
        <v>0</v>
      </c>
    </row>
    <row r="2627" spans="40:47">
      <c r="AN2627" s="15">
        <v>73</v>
      </c>
      <c r="AO2627" s="15">
        <v>3</v>
      </c>
      <c r="AP2627" s="15">
        <v>6</v>
      </c>
      <c r="AQ2627" s="17">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15">
        <f ca="1">COUNTIF(INDIRECT("H"&amp;(ROW()+12*(($AN2627-1)*3+$AO2627)-ROW())/12+5):INDIRECT("S"&amp;(ROW()+12*(($AN2627-1)*3+$AO2627)-ROW())/12+5),AQ2627)</f>
        <v>0</v>
      </c>
      <c r="AS2627" s="17">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15">
        <f ca="1">COUNTIF(INDIRECT("U"&amp;(ROW()+12*(($AN2627-1)*3+$AO2627)-ROW())/12+5):INDIRECT("AF"&amp;(ROW()+12*(($AN2627-1)*3+$AO2627)-ROW())/12+5),AS2627)</f>
        <v>0</v>
      </c>
      <c r="AU2627" s="15">
        <f ca="1">IF(AND(AQ2627+AS2627&gt;0,AR2627+AT2627&gt;0),COUNTIF(AU$6:AU2626,"&gt;0")+1,0)</f>
        <v>0</v>
      </c>
    </row>
    <row r="2628" spans="40:47">
      <c r="AN2628" s="15">
        <v>73</v>
      </c>
      <c r="AO2628" s="15">
        <v>3</v>
      </c>
      <c r="AP2628" s="15">
        <v>7</v>
      </c>
      <c r="AQ2628" s="17">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15">
        <f ca="1">COUNTIF(INDIRECT("H"&amp;(ROW()+12*(($AN2628-1)*3+$AO2628)-ROW())/12+5):INDIRECT("S"&amp;(ROW()+12*(($AN2628-1)*3+$AO2628)-ROW())/12+5),AQ2628)</f>
        <v>0</v>
      </c>
      <c r="AS2628" s="17">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15">
        <f ca="1">COUNTIF(INDIRECT("U"&amp;(ROW()+12*(($AN2628-1)*3+$AO2628)-ROW())/12+5):INDIRECT("AF"&amp;(ROW()+12*(($AN2628-1)*3+$AO2628)-ROW())/12+5),AS2628)</f>
        <v>0</v>
      </c>
      <c r="AU2628" s="15">
        <f ca="1">IF(AND(AQ2628+AS2628&gt;0,AR2628+AT2628&gt;0),COUNTIF(AU$6:AU2627,"&gt;0")+1,0)</f>
        <v>0</v>
      </c>
    </row>
    <row r="2629" spans="40:47">
      <c r="AN2629" s="15">
        <v>73</v>
      </c>
      <c r="AO2629" s="15">
        <v>3</v>
      </c>
      <c r="AP2629" s="15">
        <v>8</v>
      </c>
      <c r="AQ2629" s="17">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15">
        <f ca="1">COUNTIF(INDIRECT("H"&amp;(ROW()+12*(($AN2629-1)*3+$AO2629)-ROW())/12+5):INDIRECT("S"&amp;(ROW()+12*(($AN2629-1)*3+$AO2629)-ROW())/12+5),AQ2629)</f>
        <v>0</v>
      </c>
      <c r="AS2629" s="17">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15">
        <f ca="1">COUNTIF(INDIRECT("U"&amp;(ROW()+12*(($AN2629-1)*3+$AO2629)-ROW())/12+5):INDIRECT("AF"&amp;(ROW()+12*(($AN2629-1)*3+$AO2629)-ROW())/12+5),AS2629)</f>
        <v>0</v>
      </c>
      <c r="AU2629" s="15">
        <f ca="1">IF(AND(AQ2629+AS2629&gt;0,AR2629+AT2629&gt;0),COUNTIF(AU$6:AU2628,"&gt;0")+1,0)</f>
        <v>0</v>
      </c>
    </row>
    <row r="2630" spans="40:47">
      <c r="AN2630" s="15">
        <v>73</v>
      </c>
      <c r="AO2630" s="15">
        <v>3</v>
      </c>
      <c r="AP2630" s="15">
        <v>9</v>
      </c>
      <c r="AQ2630" s="17">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15">
        <f ca="1">COUNTIF(INDIRECT("H"&amp;(ROW()+12*(($AN2630-1)*3+$AO2630)-ROW())/12+5):INDIRECT("S"&amp;(ROW()+12*(($AN2630-1)*3+$AO2630)-ROW())/12+5),AQ2630)</f>
        <v>0</v>
      </c>
      <c r="AS2630" s="17">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15">
        <f ca="1">COUNTIF(INDIRECT("U"&amp;(ROW()+12*(($AN2630-1)*3+$AO2630)-ROW())/12+5):INDIRECT("AF"&amp;(ROW()+12*(($AN2630-1)*3+$AO2630)-ROW())/12+5),AS2630)</f>
        <v>0</v>
      </c>
      <c r="AU2630" s="15">
        <f ca="1">IF(AND(AQ2630+AS2630&gt;0,AR2630+AT2630&gt;0),COUNTIF(AU$6:AU2629,"&gt;0")+1,0)</f>
        <v>0</v>
      </c>
    </row>
    <row r="2631" spans="40:47">
      <c r="AN2631" s="15">
        <v>73</v>
      </c>
      <c r="AO2631" s="15">
        <v>3</v>
      </c>
      <c r="AP2631" s="15">
        <v>10</v>
      </c>
      <c r="AQ2631" s="17">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15">
        <f ca="1">COUNTIF(INDIRECT("H"&amp;(ROW()+12*(($AN2631-1)*3+$AO2631)-ROW())/12+5):INDIRECT("S"&amp;(ROW()+12*(($AN2631-1)*3+$AO2631)-ROW())/12+5),AQ2631)</f>
        <v>0</v>
      </c>
      <c r="AS2631" s="17">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15">
        <f ca="1">COUNTIF(INDIRECT("U"&amp;(ROW()+12*(($AN2631-1)*3+$AO2631)-ROW())/12+5):INDIRECT("AF"&amp;(ROW()+12*(($AN2631-1)*3+$AO2631)-ROW())/12+5),AS2631)</f>
        <v>0</v>
      </c>
      <c r="AU2631" s="15">
        <f ca="1">IF(AND(AQ2631+AS2631&gt;0,AR2631+AT2631&gt;0),COUNTIF(AU$6:AU2630,"&gt;0")+1,0)</f>
        <v>0</v>
      </c>
    </row>
    <row r="2632" spans="40:47">
      <c r="AN2632" s="15">
        <v>73</v>
      </c>
      <c r="AO2632" s="15">
        <v>3</v>
      </c>
      <c r="AP2632" s="15">
        <v>11</v>
      </c>
      <c r="AQ2632" s="17">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15">
        <f ca="1">COUNTIF(INDIRECT("H"&amp;(ROW()+12*(($AN2632-1)*3+$AO2632)-ROW())/12+5):INDIRECT("S"&amp;(ROW()+12*(($AN2632-1)*3+$AO2632)-ROW())/12+5),AQ2632)</f>
        <v>0</v>
      </c>
      <c r="AS2632" s="17">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15">
        <f ca="1">COUNTIF(INDIRECT("U"&amp;(ROW()+12*(($AN2632-1)*3+$AO2632)-ROW())/12+5):INDIRECT("AF"&amp;(ROW()+12*(($AN2632-1)*3+$AO2632)-ROW())/12+5),AS2632)</f>
        <v>0</v>
      </c>
      <c r="AU2632" s="15">
        <f ca="1">IF(AND(AQ2632+AS2632&gt;0,AR2632+AT2632&gt;0),COUNTIF(AU$6:AU2631,"&gt;0")+1,0)</f>
        <v>0</v>
      </c>
    </row>
    <row r="2633" spans="40:47">
      <c r="AN2633" s="306">
        <v>73</v>
      </c>
      <c r="AO2633" s="306">
        <v>3</v>
      </c>
      <c r="AP2633" s="306">
        <v>12</v>
      </c>
      <c r="AQ2633" s="313">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306">
        <f ca="1">COUNTIF(INDIRECT("H"&amp;(ROW()+12*(($AN2633-1)*3+$AO2633)-ROW())/12+5):INDIRECT("S"&amp;(ROW()+12*(($AN2633-1)*3+$AO2633)-ROW())/12+5),AQ2633)</f>
        <v>0</v>
      </c>
      <c r="AS2633" s="313">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306">
        <f ca="1">COUNTIF(INDIRECT("U"&amp;(ROW()+12*(($AN2633-1)*3+$AO2633)-ROW())/12+5):INDIRECT("AF"&amp;(ROW()+12*(($AN2633-1)*3+$AO2633)-ROW())/12+5),AS2633)</f>
        <v>0</v>
      </c>
      <c r="AU2633" s="15">
        <f ca="1">IF(AND(AQ2633+AS2633&gt;0,AR2633+AT2633&gt;0),COUNTIF(AU$6:AU2632,"&gt;0")+1,0)</f>
        <v>0</v>
      </c>
    </row>
    <row r="2634" spans="40:47">
      <c r="AN2634" s="15">
        <v>74</v>
      </c>
      <c r="AO2634" s="15">
        <v>1</v>
      </c>
      <c r="AP2634" s="15">
        <v>1</v>
      </c>
      <c r="AQ2634" s="17">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15">
        <f ca="1">COUNTIF(INDIRECT("H"&amp;(ROW()+12*(($AN2634-1)*3+$AO2634)-ROW())/12+5):INDIRECT("S"&amp;(ROW()+12*(($AN2634-1)*3+$AO2634)-ROW())/12+5),AQ2634)</f>
        <v>0</v>
      </c>
      <c r="AS2634" s="17">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15">
        <f ca="1">COUNTIF(INDIRECT("U"&amp;(ROW()+12*(($AN2634-1)*3+$AO2634)-ROW())/12+5):INDIRECT("AF"&amp;(ROW()+12*(($AN2634-1)*3+$AO2634)-ROW())/12+5),AS2634)</f>
        <v>0</v>
      </c>
      <c r="AU2634" s="15">
        <f ca="1">IF(AND(AQ2634+AS2634&gt;0,AR2634+AT2634&gt;0),COUNTIF(AU$6:AU2633,"&gt;0")+1,0)</f>
        <v>0</v>
      </c>
    </row>
    <row r="2635" spans="40:47">
      <c r="AN2635" s="15">
        <v>74</v>
      </c>
      <c r="AO2635" s="15">
        <v>1</v>
      </c>
      <c r="AP2635" s="15">
        <v>2</v>
      </c>
      <c r="AQ2635" s="17">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15">
        <f ca="1">COUNTIF(INDIRECT("H"&amp;(ROW()+12*(($AN2635-1)*3+$AO2635)-ROW())/12+5):INDIRECT("S"&amp;(ROW()+12*(($AN2635-1)*3+$AO2635)-ROW())/12+5),AQ2635)</f>
        <v>0</v>
      </c>
      <c r="AS2635" s="17">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15">
        <f ca="1">COUNTIF(INDIRECT("U"&amp;(ROW()+12*(($AN2635-1)*3+$AO2635)-ROW())/12+5):INDIRECT("AF"&amp;(ROW()+12*(($AN2635-1)*3+$AO2635)-ROW())/12+5),AS2635)</f>
        <v>0</v>
      </c>
      <c r="AU2635" s="15">
        <f ca="1">IF(AND(AQ2635+AS2635&gt;0,AR2635+AT2635&gt;0),COUNTIF(AU$6:AU2634,"&gt;0")+1,0)</f>
        <v>0</v>
      </c>
    </row>
    <row r="2636" spans="40:47">
      <c r="AN2636" s="15">
        <v>74</v>
      </c>
      <c r="AO2636" s="15">
        <v>1</v>
      </c>
      <c r="AP2636" s="15">
        <v>3</v>
      </c>
      <c r="AQ2636" s="17">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15">
        <f ca="1">COUNTIF(INDIRECT("H"&amp;(ROW()+12*(($AN2636-1)*3+$AO2636)-ROW())/12+5):INDIRECT("S"&amp;(ROW()+12*(($AN2636-1)*3+$AO2636)-ROW())/12+5),AQ2636)</f>
        <v>0</v>
      </c>
      <c r="AS2636" s="17">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15">
        <f ca="1">COUNTIF(INDIRECT("U"&amp;(ROW()+12*(($AN2636-1)*3+$AO2636)-ROW())/12+5):INDIRECT("AF"&amp;(ROW()+12*(($AN2636-1)*3+$AO2636)-ROW())/12+5),AS2636)</f>
        <v>0</v>
      </c>
      <c r="AU2636" s="15">
        <f ca="1">IF(AND(AQ2636+AS2636&gt;0,AR2636+AT2636&gt;0),COUNTIF(AU$6:AU2635,"&gt;0")+1,0)</f>
        <v>0</v>
      </c>
    </row>
    <row r="2637" spans="40:47">
      <c r="AN2637" s="15">
        <v>74</v>
      </c>
      <c r="AO2637" s="15">
        <v>1</v>
      </c>
      <c r="AP2637" s="15">
        <v>4</v>
      </c>
      <c r="AQ2637" s="17">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15">
        <f ca="1">COUNTIF(INDIRECT("H"&amp;(ROW()+12*(($AN2637-1)*3+$AO2637)-ROW())/12+5):INDIRECT("S"&amp;(ROW()+12*(($AN2637-1)*3+$AO2637)-ROW())/12+5),AQ2637)</f>
        <v>0</v>
      </c>
      <c r="AS2637" s="17">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15">
        <f ca="1">COUNTIF(INDIRECT("U"&amp;(ROW()+12*(($AN2637-1)*3+$AO2637)-ROW())/12+5):INDIRECT("AF"&amp;(ROW()+12*(($AN2637-1)*3+$AO2637)-ROW())/12+5),AS2637)</f>
        <v>0</v>
      </c>
      <c r="AU2637" s="15">
        <f ca="1">IF(AND(AQ2637+AS2637&gt;0,AR2637+AT2637&gt;0),COUNTIF(AU$6:AU2636,"&gt;0")+1,0)</f>
        <v>0</v>
      </c>
    </row>
    <row r="2638" spans="40:47">
      <c r="AN2638" s="15">
        <v>74</v>
      </c>
      <c r="AO2638" s="15">
        <v>1</v>
      </c>
      <c r="AP2638" s="15">
        <v>5</v>
      </c>
      <c r="AQ2638" s="17">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15">
        <f ca="1">COUNTIF(INDIRECT("H"&amp;(ROW()+12*(($AN2638-1)*3+$AO2638)-ROW())/12+5):INDIRECT("S"&amp;(ROW()+12*(($AN2638-1)*3+$AO2638)-ROW())/12+5),AQ2638)</f>
        <v>0</v>
      </c>
      <c r="AS2638" s="17">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15">
        <f ca="1">COUNTIF(INDIRECT("U"&amp;(ROW()+12*(($AN2638-1)*3+$AO2638)-ROW())/12+5):INDIRECT("AF"&amp;(ROW()+12*(($AN2638-1)*3+$AO2638)-ROW())/12+5),AS2638)</f>
        <v>0</v>
      </c>
      <c r="AU2638" s="15">
        <f ca="1">IF(AND(AQ2638+AS2638&gt;0,AR2638+AT2638&gt;0),COUNTIF(AU$6:AU2637,"&gt;0")+1,0)</f>
        <v>0</v>
      </c>
    </row>
    <row r="2639" spans="40:47">
      <c r="AN2639" s="15">
        <v>74</v>
      </c>
      <c r="AO2639" s="15">
        <v>1</v>
      </c>
      <c r="AP2639" s="15">
        <v>6</v>
      </c>
      <c r="AQ2639" s="17">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15">
        <f ca="1">COUNTIF(INDIRECT("H"&amp;(ROW()+12*(($AN2639-1)*3+$AO2639)-ROW())/12+5):INDIRECT("S"&amp;(ROW()+12*(($AN2639-1)*3+$AO2639)-ROW())/12+5),AQ2639)</f>
        <v>0</v>
      </c>
      <c r="AS2639" s="17">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15">
        <f ca="1">COUNTIF(INDIRECT("U"&amp;(ROW()+12*(($AN2639-1)*3+$AO2639)-ROW())/12+5):INDIRECT("AF"&amp;(ROW()+12*(($AN2639-1)*3+$AO2639)-ROW())/12+5),AS2639)</f>
        <v>0</v>
      </c>
      <c r="AU2639" s="15">
        <f ca="1">IF(AND(AQ2639+AS2639&gt;0,AR2639+AT2639&gt;0),COUNTIF(AU$6:AU2638,"&gt;0")+1,0)</f>
        <v>0</v>
      </c>
    </row>
    <row r="2640" spans="40:47">
      <c r="AN2640" s="15">
        <v>74</v>
      </c>
      <c r="AO2640" s="15">
        <v>1</v>
      </c>
      <c r="AP2640" s="15">
        <v>7</v>
      </c>
      <c r="AQ2640" s="17">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15">
        <f ca="1">COUNTIF(INDIRECT("H"&amp;(ROW()+12*(($AN2640-1)*3+$AO2640)-ROW())/12+5):INDIRECT("S"&amp;(ROW()+12*(($AN2640-1)*3+$AO2640)-ROW())/12+5),AQ2640)</f>
        <v>0</v>
      </c>
      <c r="AS2640" s="17">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15">
        <f ca="1">COUNTIF(INDIRECT("U"&amp;(ROW()+12*(($AN2640-1)*3+$AO2640)-ROW())/12+5):INDIRECT("AF"&amp;(ROW()+12*(($AN2640-1)*3+$AO2640)-ROW())/12+5),AS2640)</f>
        <v>0</v>
      </c>
      <c r="AU2640" s="15">
        <f ca="1">IF(AND(AQ2640+AS2640&gt;0,AR2640+AT2640&gt;0),COUNTIF(AU$6:AU2639,"&gt;0")+1,0)</f>
        <v>0</v>
      </c>
    </row>
    <row r="2641" spans="40:47">
      <c r="AN2641" s="15">
        <v>74</v>
      </c>
      <c r="AO2641" s="15">
        <v>1</v>
      </c>
      <c r="AP2641" s="15">
        <v>8</v>
      </c>
      <c r="AQ2641" s="17">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15">
        <f ca="1">COUNTIF(INDIRECT("H"&amp;(ROW()+12*(($AN2641-1)*3+$AO2641)-ROW())/12+5):INDIRECT("S"&amp;(ROW()+12*(($AN2641-1)*3+$AO2641)-ROW())/12+5),AQ2641)</f>
        <v>0</v>
      </c>
      <c r="AS2641" s="17">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15">
        <f ca="1">COUNTIF(INDIRECT("U"&amp;(ROW()+12*(($AN2641-1)*3+$AO2641)-ROW())/12+5):INDIRECT("AF"&amp;(ROW()+12*(($AN2641-1)*3+$AO2641)-ROW())/12+5),AS2641)</f>
        <v>0</v>
      </c>
      <c r="AU2641" s="15">
        <f ca="1">IF(AND(AQ2641+AS2641&gt;0,AR2641+AT2641&gt;0),COUNTIF(AU$6:AU2640,"&gt;0")+1,0)</f>
        <v>0</v>
      </c>
    </row>
    <row r="2642" spans="40:47">
      <c r="AN2642" s="15">
        <v>74</v>
      </c>
      <c r="AO2642" s="15">
        <v>1</v>
      </c>
      <c r="AP2642" s="15">
        <v>9</v>
      </c>
      <c r="AQ2642" s="17">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15">
        <f ca="1">COUNTIF(INDIRECT("H"&amp;(ROW()+12*(($AN2642-1)*3+$AO2642)-ROW())/12+5):INDIRECT("S"&amp;(ROW()+12*(($AN2642-1)*3+$AO2642)-ROW())/12+5),AQ2642)</f>
        <v>0</v>
      </c>
      <c r="AS2642" s="17">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15">
        <f ca="1">COUNTIF(INDIRECT("U"&amp;(ROW()+12*(($AN2642-1)*3+$AO2642)-ROW())/12+5):INDIRECT("AF"&amp;(ROW()+12*(($AN2642-1)*3+$AO2642)-ROW())/12+5),AS2642)</f>
        <v>0</v>
      </c>
      <c r="AU2642" s="15">
        <f ca="1">IF(AND(AQ2642+AS2642&gt;0,AR2642+AT2642&gt;0),COUNTIF(AU$6:AU2641,"&gt;0")+1,0)</f>
        <v>0</v>
      </c>
    </row>
    <row r="2643" spans="40:47">
      <c r="AN2643" s="15">
        <v>74</v>
      </c>
      <c r="AO2643" s="15">
        <v>1</v>
      </c>
      <c r="AP2643" s="15">
        <v>10</v>
      </c>
      <c r="AQ2643" s="17">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15">
        <f ca="1">COUNTIF(INDIRECT("H"&amp;(ROW()+12*(($AN2643-1)*3+$AO2643)-ROW())/12+5):INDIRECT("S"&amp;(ROW()+12*(($AN2643-1)*3+$AO2643)-ROW())/12+5),AQ2643)</f>
        <v>0</v>
      </c>
      <c r="AS2643" s="17">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15">
        <f ca="1">COUNTIF(INDIRECT("U"&amp;(ROW()+12*(($AN2643-1)*3+$AO2643)-ROW())/12+5):INDIRECT("AF"&amp;(ROW()+12*(($AN2643-1)*3+$AO2643)-ROW())/12+5),AS2643)</f>
        <v>0</v>
      </c>
      <c r="AU2643" s="15">
        <f ca="1">IF(AND(AQ2643+AS2643&gt;0,AR2643+AT2643&gt;0),COUNTIF(AU$6:AU2642,"&gt;0")+1,0)</f>
        <v>0</v>
      </c>
    </row>
    <row r="2644" spans="40:47">
      <c r="AN2644" s="15">
        <v>74</v>
      </c>
      <c r="AO2644" s="15">
        <v>1</v>
      </c>
      <c r="AP2644" s="15">
        <v>11</v>
      </c>
      <c r="AQ2644" s="17">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15">
        <f ca="1">COUNTIF(INDIRECT("H"&amp;(ROW()+12*(($AN2644-1)*3+$AO2644)-ROW())/12+5):INDIRECT("S"&amp;(ROW()+12*(($AN2644-1)*3+$AO2644)-ROW())/12+5),AQ2644)</f>
        <v>0</v>
      </c>
      <c r="AS2644" s="17">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15">
        <f ca="1">COUNTIF(INDIRECT("U"&amp;(ROW()+12*(($AN2644-1)*3+$AO2644)-ROW())/12+5):INDIRECT("AF"&amp;(ROW()+12*(($AN2644-1)*3+$AO2644)-ROW())/12+5),AS2644)</f>
        <v>0</v>
      </c>
      <c r="AU2644" s="15">
        <f ca="1">IF(AND(AQ2644+AS2644&gt;0,AR2644+AT2644&gt;0),COUNTIF(AU$6:AU2643,"&gt;0")+1,0)</f>
        <v>0</v>
      </c>
    </row>
    <row r="2645" spans="40:47">
      <c r="AN2645" s="15">
        <v>74</v>
      </c>
      <c r="AO2645" s="15">
        <v>1</v>
      </c>
      <c r="AP2645" s="15">
        <v>12</v>
      </c>
      <c r="AQ2645" s="17">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15">
        <f ca="1">COUNTIF(INDIRECT("H"&amp;(ROW()+12*(($AN2645-1)*3+$AO2645)-ROW())/12+5):INDIRECT("S"&amp;(ROW()+12*(($AN2645-1)*3+$AO2645)-ROW())/12+5),AQ2645)</f>
        <v>0</v>
      </c>
      <c r="AS2645" s="17">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15">
        <f ca="1">COUNTIF(INDIRECT("U"&amp;(ROW()+12*(($AN2645-1)*3+$AO2645)-ROW())/12+5):INDIRECT("AF"&amp;(ROW()+12*(($AN2645-1)*3+$AO2645)-ROW())/12+5),AS2645)</f>
        <v>0</v>
      </c>
      <c r="AU2645" s="15">
        <f ca="1">IF(AND(AQ2645+AS2645&gt;0,AR2645+AT2645&gt;0),COUNTIF(AU$6:AU2644,"&gt;0")+1,0)</f>
        <v>0</v>
      </c>
    </row>
    <row r="2646" spans="40:47">
      <c r="AN2646" s="15">
        <v>74</v>
      </c>
      <c r="AO2646" s="15">
        <v>2</v>
      </c>
      <c r="AP2646" s="15">
        <v>1</v>
      </c>
      <c r="AQ2646" s="17">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15">
        <f ca="1">COUNTIF(INDIRECT("H"&amp;(ROW()+12*(($AN2646-1)*3+$AO2646)-ROW())/12+5):INDIRECT("S"&amp;(ROW()+12*(($AN2646-1)*3+$AO2646)-ROW())/12+5),AQ2646)</f>
        <v>0</v>
      </c>
      <c r="AS2646" s="17">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15">
        <f ca="1">COUNTIF(INDIRECT("U"&amp;(ROW()+12*(($AN2646-1)*3+$AO2646)-ROW())/12+5):INDIRECT("AF"&amp;(ROW()+12*(($AN2646-1)*3+$AO2646)-ROW())/12+5),AS2646)</f>
        <v>0</v>
      </c>
      <c r="AU2646" s="15">
        <f ca="1">IF(AND(AQ2646+AS2646&gt;0,AR2646+AT2646&gt;0),COUNTIF(AU$6:AU2645,"&gt;0")+1,0)</f>
        <v>0</v>
      </c>
    </row>
    <row r="2647" spans="40:47">
      <c r="AN2647" s="15">
        <v>74</v>
      </c>
      <c r="AO2647" s="15">
        <v>2</v>
      </c>
      <c r="AP2647" s="15">
        <v>2</v>
      </c>
      <c r="AQ2647" s="17">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15">
        <f ca="1">COUNTIF(INDIRECT("H"&amp;(ROW()+12*(($AN2647-1)*3+$AO2647)-ROW())/12+5):INDIRECT("S"&amp;(ROW()+12*(($AN2647-1)*3+$AO2647)-ROW())/12+5),AQ2647)</f>
        <v>0</v>
      </c>
      <c r="AS2647" s="17">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15">
        <f ca="1">COUNTIF(INDIRECT("U"&amp;(ROW()+12*(($AN2647-1)*3+$AO2647)-ROW())/12+5):INDIRECT("AF"&amp;(ROW()+12*(($AN2647-1)*3+$AO2647)-ROW())/12+5),AS2647)</f>
        <v>0</v>
      </c>
      <c r="AU2647" s="15">
        <f ca="1">IF(AND(AQ2647+AS2647&gt;0,AR2647+AT2647&gt;0),COUNTIF(AU$6:AU2646,"&gt;0")+1,0)</f>
        <v>0</v>
      </c>
    </row>
    <row r="2648" spans="40:47">
      <c r="AN2648" s="15">
        <v>74</v>
      </c>
      <c r="AO2648" s="15">
        <v>2</v>
      </c>
      <c r="AP2648" s="15">
        <v>3</v>
      </c>
      <c r="AQ2648" s="17">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15">
        <f ca="1">COUNTIF(INDIRECT("H"&amp;(ROW()+12*(($AN2648-1)*3+$AO2648)-ROW())/12+5):INDIRECT("S"&amp;(ROW()+12*(($AN2648-1)*3+$AO2648)-ROW())/12+5),AQ2648)</f>
        <v>0</v>
      </c>
      <c r="AS2648" s="17">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15">
        <f ca="1">COUNTIF(INDIRECT("U"&amp;(ROW()+12*(($AN2648-1)*3+$AO2648)-ROW())/12+5):INDIRECT("AF"&amp;(ROW()+12*(($AN2648-1)*3+$AO2648)-ROW())/12+5),AS2648)</f>
        <v>0</v>
      </c>
      <c r="AU2648" s="15">
        <f ca="1">IF(AND(AQ2648+AS2648&gt;0,AR2648+AT2648&gt;0),COUNTIF(AU$6:AU2647,"&gt;0")+1,0)</f>
        <v>0</v>
      </c>
    </row>
    <row r="2649" spans="40:47">
      <c r="AN2649" s="15">
        <v>74</v>
      </c>
      <c r="AO2649" s="15">
        <v>2</v>
      </c>
      <c r="AP2649" s="15">
        <v>4</v>
      </c>
      <c r="AQ2649" s="17">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15">
        <f ca="1">COUNTIF(INDIRECT("H"&amp;(ROW()+12*(($AN2649-1)*3+$AO2649)-ROW())/12+5):INDIRECT("S"&amp;(ROW()+12*(($AN2649-1)*3+$AO2649)-ROW())/12+5),AQ2649)</f>
        <v>0</v>
      </c>
      <c r="AS2649" s="17">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15">
        <f ca="1">COUNTIF(INDIRECT("U"&amp;(ROW()+12*(($AN2649-1)*3+$AO2649)-ROW())/12+5):INDIRECT("AF"&amp;(ROW()+12*(($AN2649-1)*3+$AO2649)-ROW())/12+5),AS2649)</f>
        <v>0</v>
      </c>
      <c r="AU2649" s="15">
        <f ca="1">IF(AND(AQ2649+AS2649&gt;0,AR2649+AT2649&gt;0),COUNTIF(AU$6:AU2648,"&gt;0")+1,0)</f>
        <v>0</v>
      </c>
    </row>
    <row r="2650" spans="40:47">
      <c r="AN2650" s="15">
        <v>74</v>
      </c>
      <c r="AO2650" s="15">
        <v>2</v>
      </c>
      <c r="AP2650" s="15">
        <v>5</v>
      </c>
      <c r="AQ2650" s="17">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15">
        <f ca="1">COUNTIF(INDIRECT("H"&amp;(ROW()+12*(($AN2650-1)*3+$AO2650)-ROW())/12+5):INDIRECT("S"&amp;(ROW()+12*(($AN2650-1)*3+$AO2650)-ROW())/12+5),AQ2650)</f>
        <v>0</v>
      </c>
      <c r="AS2650" s="17">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15">
        <f ca="1">COUNTIF(INDIRECT("U"&amp;(ROW()+12*(($AN2650-1)*3+$AO2650)-ROW())/12+5):INDIRECT("AF"&amp;(ROW()+12*(($AN2650-1)*3+$AO2650)-ROW())/12+5),AS2650)</f>
        <v>0</v>
      </c>
      <c r="AU2650" s="15">
        <f ca="1">IF(AND(AQ2650+AS2650&gt;0,AR2650+AT2650&gt;0),COUNTIF(AU$6:AU2649,"&gt;0")+1,0)</f>
        <v>0</v>
      </c>
    </row>
    <row r="2651" spans="40:47">
      <c r="AN2651" s="15">
        <v>74</v>
      </c>
      <c r="AO2651" s="15">
        <v>2</v>
      </c>
      <c r="AP2651" s="15">
        <v>6</v>
      </c>
      <c r="AQ2651" s="17">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15">
        <f ca="1">COUNTIF(INDIRECT("H"&amp;(ROW()+12*(($AN2651-1)*3+$AO2651)-ROW())/12+5):INDIRECT("S"&amp;(ROW()+12*(($AN2651-1)*3+$AO2651)-ROW())/12+5),AQ2651)</f>
        <v>0</v>
      </c>
      <c r="AS2651" s="17">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15">
        <f ca="1">COUNTIF(INDIRECT("U"&amp;(ROW()+12*(($AN2651-1)*3+$AO2651)-ROW())/12+5):INDIRECT("AF"&amp;(ROW()+12*(($AN2651-1)*3+$AO2651)-ROW())/12+5),AS2651)</f>
        <v>0</v>
      </c>
      <c r="AU2651" s="15">
        <f ca="1">IF(AND(AQ2651+AS2651&gt;0,AR2651+AT2651&gt;0),COUNTIF(AU$6:AU2650,"&gt;0")+1,0)</f>
        <v>0</v>
      </c>
    </row>
    <row r="2652" spans="40:47">
      <c r="AN2652" s="15">
        <v>74</v>
      </c>
      <c r="AO2652" s="15">
        <v>2</v>
      </c>
      <c r="AP2652" s="15">
        <v>7</v>
      </c>
      <c r="AQ2652" s="17">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15">
        <f ca="1">COUNTIF(INDIRECT("H"&amp;(ROW()+12*(($AN2652-1)*3+$AO2652)-ROW())/12+5):INDIRECT("S"&amp;(ROW()+12*(($AN2652-1)*3+$AO2652)-ROW())/12+5),AQ2652)</f>
        <v>0</v>
      </c>
      <c r="AS2652" s="17">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15">
        <f ca="1">COUNTIF(INDIRECT("U"&amp;(ROW()+12*(($AN2652-1)*3+$AO2652)-ROW())/12+5):INDIRECT("AF"&amp;(ROW()+12*(($AN2652-1)*3+$AO2652)-ROW())/12+5),AS2652)</f>
        <v>0</v>
      </c>
      <c r="AU2652" s="15">
        <f ca="1">IF(AND(AQ2652+AS2652&gt;0,AR2652+AT2652&gt;0),COUNTIF(AU$6:AU2651,"&gt;0")+1,0)</f>
        <v>0</v>
      </c>
    </row>
    <row r="2653" spans="40:47">
      <c r="AN2653" s="15">
        <v>74</v>
      </c>
      <c r="AO2653" s="15">
        <v>2</v>
      </c>
      <c r="AP2653" s="15">
        <v>8</v>
      </c>
      <c r="AQ2653" s="17">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15">
        <f ca="1">COUNTIF(INDIRECT("H"&amp;(ROW()+12*(($AN2653-1)*3+$AO2653)-ROW())/12+5):INDIRECT("S"&amp;(ROW()+12*(($AN2653-1)*3+$AO2653)-ROW())/12+5),AQ2653)</f>
        <v>0</v>
      </c>
      <c r="AS2653" s="17">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15">
        <f ca="1">COUNTIF(INDIRECT("U"&amp;(ROW()+12*(($AN2653-1)*3+$AO2653)-ROW())/12+5):INDIRECT("AF"&amp;(ROW()+12*(($AN2653-1)*3+$AO2653)-ROW())/12+5),AS2653)</f>
        <v>0</v>
      </c>
      <c r="AU2653" s="15">
        <f ca="1">IF(AND(AQ2653+AS2653&gt;0,AR2653+AT2653&gt;0),COUNTIF(AU$6:AU2652,"&gt;0")+1,0)</f>
        <v>0</v>
      </c>
    </row>
    <row r="2654" spans="40:47">
      <c r="AN2654" s="15">
        <v>74</v>
      </c>
      <c r="AO2654" s="15">
        <v>2</v>
      </c>
      <c r="AP2654" s="15">
        <v>9</v>
      </c>
      <c r="AQ2654" s="17">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15">
        <f ca="1">COUNTIF(INDIRECT("H"&amp;(ROW()+12*(($AN2654-1)*3+$AO2654)-ROW())/12+5):INDIRECT("S"&amp;(ROW()+12*(($AN2654-1)*3+$AO2654)-ROW())/12+5),AQ2654)</f>
        <v>0</v>
      </c>
      <c r="AS2654" s="17">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15">
        <f ca="1">COUNTIF(INDIRECT("U"&amp;(ROW()+12*(($AN2654-1)*3+$AO2654)-ROW())/12+5):INDIRECT("AF"&amp;(ROW()+12*(($AN2654-1)*3+$AO2654)-ROW())/12+5),AS2654)</f>
        <v>0</v>
      </c>
      <c r="AU2654" s="15">
        <f ca="1">IF(AND(AQ2654+AS2654&gt;0,AR2654+AT2654&gt;0),COUNTIF(AU$6:AU2653,"&gt;0")+1,0)</f>
        <v>0</v>
      </c>
    </row>
    <row r="2655" spans="40:47">
      <c r="AN2655" s="15">
        <v>74</v>
      </c>
      <c r="AO2655" s="15">
        <v>2</v>
      </c>
      <c r="AP2655" s="15">
        <v>10</v>
      </c>
      <c r="AQ2655" s="17">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15">
        <f ca="1">COUNTIF(INDIRECT("H"&amp;(ROW()+12*(($AN2655-1)*3+$AO2655)-ROW())/12+5):INDIRECT("S"&amp;(ROW()+12*(($AN2655-1)*3+$AO2655)-ROW())/12+5),AQ2655)</f>
        <v>0</v>
      </c>
      <c r="AS2655" s="17">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15">
        <f ca="1">COUNTIF(INDIRECT("U"&amp;(ROW()+12*(($AN2655-1)*3+$AO2655)-ROW())/12+5):INDIRECT("AF"&amp;(ROW()+12*(($AN2655-1)*3+$AO2655)-ROW())/12+5),AS2655)</f>
        <v>0</v>
      </c>
      <c r="AU2655" s="15">
        <f ca="1">IF(AND(AQ2655+AS2655&gt;0,AR2655+AT2655&gt;0),COUNTIF(AU$6:AU2654,"&gt;0")+1,0)</f>
        <v>0</v>
      </c>
    </row>
    <row r="2656" spans="40:47">
      <c r="AN2656" s="15">
        <v>74</v>
      </c>
      <c r="AO2656" s="15">
        <v>2</v>
      </c>
      <c r="AP2656" s="15">
        <v>11</v>
      </c>
      <c r="AQ2656" s="17">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15">
        <f ca="1">COUNTIF(INDIRECT("H"&amp;(ROW()+12*(($AN2656-1)*3+$AO2656)-ROW())/12+5):INDIRECT("S"&amp;(ROW()+12*(($AN2656-1)*3+$AO2656)-ROW())/12+5),AQ2656)</f>
        <v>0</v>
      </c>
      <c r="AS2656" s="17">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15">
        <f ca="1">COUNTIF(INDIRECT("U"&amp;(ROW()+12*(($AN2656-1)*3+$AO2656)-ROW())/12+5):INDIRECT("AF"&amp;(ROW()+12*(($AN2656-1)*3+$AO2656)-ROW())/12+5),AS2656)</f>
        <v>0</v>
      </c>
      <c r="AU2656" s="15">
        <f ca="1">IF(AND(AQ2656+AS2656&gt;0,AR2656+AT2656&gt;0),COUNTIF(AU$6:AU2655,"&gt;0")+1,0)</f>
        <v>0</v>
      </c>
    </row>
    <row r="2657" spans="40:47">
      <c r="AN2657" s="15">
        <v>74</v>
      </c>
      <c r="AO2657" s="15">
        <v>2</v>
      </c>
      <c r="AP2657" s="15">
        <v>12</v>
      </c>
      <c r="AQ2657" s="17">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15">
        <f ca="1">COUNTIF(INDIRECT("H"&amp;(ROW()+12*(($AN2657-1)*3+$AO2657)-ROW())/12+5):INDIRECT("S"&amp;(ROW()+12*(($AN2657-1)*3+$AO2657)-ROW())/12+5),AQ2657)</f>
        <v>0</v>
      </c>
      <c r="AS2657" s="17">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15">
        <f ca="1">COUNTIF(INDIRECT("U"&amp;(ROW()+12*(($AN2657-1)*3+$AO2657)-ROW())/12+5):INDIRECT("AF"&amp;(ROW()+12*(($AN2657-1)*3+$AO2657)-ROW())/12+5),AS2657)</f>
        <v>0</v>
      </c>
      <c r="AU2657" s="15">
        <f ca="1">IF(AND(AQ2657+AS2657&gt;0,AR2657+AT2657&gt;0),COUNTIF(AU$6:AU2656,"&gt;0")+1,0)</f>
        <v>0</v>
      </c>
    </row>
    <row r="2658" spans="40:47">
      <c r="AN2658" s="15">
        <v>74</v>
      </c>
      <c r="AO2658" s="15">
        <v>3</v>
      </c>
      <c r="AP2658" s="15">
        <v>1</v>
      </c>
      <c r="AQ2658" s="17">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15">
        <f ca="1">COUNTIF(INDIRECT("H"&amp;(ROW()+12*(($AN2658-1)*3+$AO2658)-ROW())/12+5):INDIRECT("S"&amp;(ROW()+12*(($AN2658-1)*3+$AO2658)-ROW())/12+5),AQ2658)</f>
        <v>0</v>
      </c>
      <c r="AS2658" s="17">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15">
        <f ca="1">COUNTIF(INDIRECT("U"&amp;(ROW()+12*(($AN2658-1)*3+$AO2658)-ROW())/12+5):INDIRECT("AF"&amp;(ROW()+12*(($AN2658-1)*3+$AO2658)-ROW())/12+5),AS2658)</f>
        <v>0</v>
      </c>
      <c r="AU2658" s="15">
        <f ca="1">IF(AND(AQ2658+AS2658&gt;0,AR2658+AT2658&gt;0),COUNTIF(AU$6:AU2657,"&gt;0")+1,0)</f>
        <v>0</v>
      </c>
    </row>
    <row r="2659" spans="40:47">
      <c r="AN2659" s="15">
        <v>74</v>
      </c>
      <c r="AO2659" s="15">
        <v>3</v>
      </c>
      <c r="AP2659" s="15">
        <v>2</v>
      </c>
      <c r="AQ2659" s="17">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15">
        <f ca="1">COUNTIF(INDIRECT("H"&amp;(ROW()+12*(($AN2659-1)*3+$AO2659)-ROW())/12+5):INDIRECT("S"&amp;(ROW()+12*(($AN2659-1)*3+$AO2659)-ROW())/12+5),AQ2659)</f>
        <v>0</v>
      </c>
      <c r="AS2659" s="17">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15">
        <f ca="1">COUNTIF(INDIRECT("U"&amp;(ROW()+12*(($AN2659-1)*3+$AO2659)-ROW())/12+5):INDIRECT("AF"&amp;(ROW()+12*(($AN2659-1)*3+$AO2659)-ROW())/12+5),AS2659)</f>
        <v>0</v>
      </c>
      <c r="AU2659" s="15">
        <f ca="1">IF(AND(AQ2659+AS2659&gt;0,AR2659+AT2659&gt;0),COUNTIF(AU$6:AU2658,"&gt;0")+1,0)</f>
        <v>0</v>
      </c>
    </row>
    <row r="2660" spans="40:47">
      <c r="AN2660" s="15">
        <v>74</v>
      </c>
      <c r="AO2660" s="15">
        <v>3</v>
      </c>
      <c r="AP2660" s="15">
        <v>3</v>
      </c>
      <c r="AQ2660" s="17">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15">
        <f ca="1">COUNTIF(INDIRECT("H"&amp;(ROW()+12*(($AN2660-1)*3+$AO2660)-ROW())/12+5):INDIRECT("S"&amp;(ROW()+12*(($AN2660-1)*3+$AO2660)-ROW())/12+5),AQ2660)</f>
        <v>0</v>
      </c>
      <c r="AS2660" s="17">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15">
        <f ca="1">COUNTIF(INDIRECT("U"&amp;(ROW()+12*(($AN2660-1)*3+$AO2660)-ROW())/12+5):INDIRECT("AF"&amp;(ROW()+12*(($AN2660-1)*3+$AO2660)-ROW())/12+5),AS2660)</f>
        <v>0</v>
      </c>
      <c r="AU2660" s="15">
        <f ca="1">IF(AND(AQ2660+AS2660&gt;0,AR2660+AT2660&gt;0),COUNTIF(AU$6:AU2659,"&gt;0")+1,0)</f>
        <v>0</v>
      </c>
    </row>
    <row r="2661" spans="40:47">
      <c r="AN2661" s="15">
        <v>74</v>
      </c>
      <c r="AO2661" s="15">
        <v>3</v>
      </c>
      <c r="AP2661" s="15">
        <v>4</v>
      </c>
      <c r="AQ2661" s="17">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15">
        <f ca="1">COUNTIF(INDIRECT("H"&amp;(ROW()+12*(($AN2661-1)*3+$AO2661)-ROW())/12+5):INDIRECT("S"&amp;(ROW()+12*(($AN2661-1)*3+$AO2661)-ROW())/12+5),AQ2661)</f>
        <v>0</v>
      </c>
      <c r="AS2661" s="17">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15">
        <f ca="1">COUNTIF(INDIRECT("U"&amp;(ROW()+12*(($AN2661-1)*3+$AO2661)-ROW())/12+5):INDIRECT("AF"&amp;(ROW()+12*(($AN2661-1)*3+$AO2661)-ROW())/12+5),AS2661)</f>
        <v>0</v>
      </c>
      <c r="AU2661" s="15">
        <f ca="1">IF(AND(AQ2661+AS2661&gt;0,AR2661+AT2661&gt;0),COUNTIF(AU$6:AU2660,"&gt;0")+1,0)</f>
        <v>0</v>
      </c>
    </row>
    <row r="2662" spans="40:47">
      <c r="AN2662" s="15">
        <v>74</v>
      </c>
      <c r="AO2662" s="15">
        <v>3</v>
      </c>
      <c r="AP2662" s="15">
        <v>5</v>
      </c>
      <c r="AQ2662" s="17">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15">
        <f ca="1">COUNTIF(INDIRECT("H"&amp;(ROW()+12*(($AN2662-1)*3+$AO2662)-ROW())/12+5):INDIRECT("S"&amp;(ROW()+12*(($AN2662-1)*3+$AO2662)-ROW())/12+5),AQ2662)</f>
        <v>0</v>
      </c>
      <c r="AS2662" s="17">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15">
        <f ca="1">COUNTIF(INDIRECT("U"&amp;(ROW()+12*(($AN2662-1)*3+$AO2662)-ROW())/12+5):INDIRECT("AF"&amp;(ROW()+12*(($AN2662-1)*3+$AO2662)-ROW())/12+5),AS2662)</f>
        <v>0</v>
      </c>
      <c r="AU2662" s="15">
        <f ca="1">IF(AND(AQ2662+AS2662&gt;0,AR2662+AT2662&gt;0),COUNTIF(AU$6:AU2661,"&gt;0")+1,0)</f>
        <v>0</v>
      </c>
    </row>
    <row r="2663" spans="40:47">
      <c r="AN2663" s="15">
        <v>74</v>
      </c>
      <c r="AO2663" s="15">
        <v>3</v>
      </c>
      <c r="AP2663" s="15">
        <v>6</v>
      </c>
      <c r="AQ2663" s="17">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15">
        <f ca="1">COUNTIF(INDIRECT("H"&amp;(ROW()+12*(($AN2663-1)*3+$AO2663)-ROW())/12+5):INDIRECT("S"&amp;(ROW()+12*(($AN2663-1)*3+$AO2663)-ROW())/12+5),AQ2663)</f>
        <v>0</v>
      </c>
      <c r="AS2663" s="17">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15">
        <f ca="1">COUNTIF(INDIRECT("U"&amp;(ROW()+12*(($AN2663-1)*3+$AO2663)-ROW())/12+5):INDIRECT("AF"&amp;(ROW()+12*(($AN2663-1)*3+$AO2663)-ROW())/12+5),AS2663)</f>
        <v>0</v>
      </c>
      <c r="AU2663" s="15">
        <f ca="1">IF(AND(AQ2663+AS2663&gt;0,AR2663+AT2663&gt;0),COUNTIF(AU$6:AU2662,"&gt;0")+1,0)</f>
        <v>0</v>
      </c>
    </row>
    <row r="2664" spans="40:47">
      <c r="AN2664" s="15">
        <v>74</v>
      </c>
      <c r="AO2664" s="15">
        <v>3</v>
      </c>
      <c r="AP2664" s="15">
        <v>7</v>
      </c>
      <c r="AQ2664" s="17">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15">
        <f ca="1">COUNTIF(INDIRECT("H"&amp;(ROW()+12*(($AN2664-1)*3+$AO2664)-ROW())/12+5):INDIRECT("S"&amp;(ROW()+12*(($AN2664-1)*3+$AO2664)-ROW())/12+5),AQ2664)</f>
        <v>0</v>
      </c>
      <c r="AS2664" s="17">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15">
        <f ca="1">COUNTIF(INDIRECT("U"&amp;(ROW()+12*(($AN2664-1)*3+$AO2664)-ROW())/12+5):INDIRECT("AF"&amp;(ROW()+12*(($AN2664-1)*3+$AO2664)-ROW())/12+5),AS2664)</f>
        <v>0</v>
      </c>
      <c r="AU2664" s="15">
        <f ca="1">IF(AND(AQ2664+AS2664&gt;0,AR2664+AT2664&gt;0),COUNTIF(AU$6:AU2663,"&gt;0")+1,0)</f>
        <v>0</v>
      </c>
    </row>
    <row r="2665" spans="40:47">
      <c r="AN2665" s="15">
        <v>74</v>
      </c>
      <c r="AO2665" s="15">
        <v>3</v>
      </c>
      <c r="AP2665" s="15">
        <v>8</v>
      </c>
      <c r="AQ2665" s="17">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15">
        <f ca="1">COUNTIF(INDIRECT("H"&amp;(ROW()+12*(($AN2665-1)*3+$AO2665)-ROW())/12+5):INDIRECT("S"&amp;(ROW()+12*(($AN2665-1)*3+$AO2665)-ROW())/12+5),AQ2665)</f>
        <v>0</v>
      </c>
      <c r="AS2665" s="17">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15">
        <f ca="1">COUNTIF(INDIRECT("U"&amp;(ROW()+12*(($AN2665-1)*3+$AO2665)-ROW())/12+5):INDIRECT("AF"&amp;(ROW()+12*(($AN2665-1)*3+$AO2665)-ROW())/12+5),AS2665)</f>
        <v>0</v>
      </c>
      <c r="AU2665" s="15">
        <f ca="1">IF(AND(AQ2665+AS2665&gt;0,AR2665+AT2665&gt;0),COUNTIF(AU$6:AU2664,"&gt;0")+1,0)</f>
        <v>0</v>
      </c>
    </row>
    <row r="2666" spans="40:47">
      <c r="AN2666" s="15">
        <v>74</v>
      </c>
      <c r="AO2666" s="15">
        <v>3</v>
      </c>
      <c r="AP2666" s="15">
        <v>9</v>
      </c>
      <c r="AQ2666" s="17">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15">
        <f ca="1">COUNTIF(INDIRECT("H"&amp;(ROW()+12*(($AN2666-1)*3+$AO2666)-ROW())/12+5):INDIRECT("S"&amp;(ROW()+12*(($AN2666-1)*3+$AO2666)-ROW())/12+5),AQ2666)</f>
        <v>0</v>
      </c>
      <c r="AS2666" s="17">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15">
        <f ca="1">COUNTIF(INDIRECT("U"&amp;(ROW()+12*(($AN2666-1)*3+$AO2666)-ROW())/12+5):INDIRECT("AF"&amp;(ROW()+12*(($AN2666-1)*3+$AO2666)-ROW())/12+5),AS2666)</f>
        <v>0</v>
      </c>
      <c r="AU2666" s="15">
        <f ca="1">IF(AND(AQ2666+AS2666&gt;0,AR2666+AT2666&gt;0),COUNTIF(AU$6:AU2665,"&gt;0")+1,0)</f>
        <v>0</v>
      </c>
    </row>
    <row r="2667" spans="40:47">
      <c r="AN2667" s="15">
        <v>74</v>
      </c>
      <c r="AO2667" s="15">
        <v>3</v>
      </c>
      <c r="AP2667" s="15">
        <v>10</v>
      </c>
      <c r="AQ2667" s="17">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15">
        <f ca="1">COUNTIF(INDIRECT("H"&amp;(ROW()+12*(($AN2667-1)*3+$AO2667)-ROW())/12+5):INDIRECT("S"&amp;(ROW()+12*(($AN2667-1)*3+$AO2667)-ROW())/12+5),AQ2667)</f>
        <v>0</v>
      </c>
      <c r="AS2667" s="17">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15">
        <f ca="1">COUNTIF(INDIRECT("U"&amp;(ROW()+12*(($AN2667-1)*3+$AO2667)-ROW())/12+5):INDIRECT("AF"&amp;(ROW()+12*(($AN2667-1)*3+$AO2667)-ROW())/12+5),AS2667)</f>
        <v>0</v>
      </c>
      <c r="AU2667" s="15">
        <f ca="1">IF(AND(AQ2667+AS2667&gt;0,AR2667+AT2667&gt;0),COUNTIF(AU$6:AU2666,"&gt;0")+1,0)</f>
        <v>0</v>
      </c>
    </row>
    <row r="2668" spans="40:47">
      <c r="AN2668" s="15">
        <v>74</v>
      </c>
      <c r="AO2668" s="15">
        <v>3</v>
      </c>
      <c r="AP2668" s="15">
        <v>11</v>
      </c>
      <c r="AQ2668" s="17">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15">
        <f ca="1">COUNTIF(INDIRECT("H"&amp;(ROW()+12*(($AN2668-1)*3+$AO2668)-ROW())/12+5):INDIRECT("S"&amp;(ROW()+12*(($AN2668-1)*3+$AO2668)-ROW())/12+5),AQ2668)</f>
        <v>0</v>
      </c>
      <c r="AS2668" s="17">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15">
        <f ca="1">COUNTIF(INDIRECT("U"&amp;(ROW()+12*(($AN2668-1)*3+$AO2668)-ROW())/12+5):INDIRECT("AF"&amp;(ROW()+12*(($AN2668-1)*3+$AO2668)-ROW())/12+5),AS2668)</f>
        <v>0</v>
      </c>
      <c r="AU2668" s="15">
        <f ca="1">IF(AND(AQ2668+AS2668&gt;0,AR2668+AT2668&gt;0),COUNTIF(AU$6:AU2667,"&gt;0")+1,0)</f>
        <v>0</v>
      </c>
    </row>
    <row r="2669" spans="40:47">
      <c r="AN2669" s="306">
        <v>74</v>
      </c>
      <c r="AO2669" s="306">
        <v>3</v>
      </c>
      <c r="AP2669" s="306">
        <v>12</v>
      </c>
      <c r="AQ2669" s="313">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306">
        <f ca="1">COUNTIF(INDIRECT("H"&amp;(ROW()+12*(($AN2669-1)*3+$AO2669)-ROW())/12+5):INDIRECT("S"&amp;(ROW()+12*(($AN2669-1)*3+$AO2669)-ROW())/12+5),AQ2669)</f>
        <v>0</v>
      </c>
      <c r="AS2669" s="313">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306">
        <f ca="1">COUNTIF(INDIRECT("U"&amp;(ROW()+12*(($AN2669-1)*3+$AO2669)-ROW())/12+5):INDIRECT("AF"&amp;(ROW()+12*(($AN2669-1)*3+$AO2669)-ROW())/12+5),AS2669)</f>
        <v>0</v>
      </c>
      <c r="AU2669" s="15">
        <f ca="1">IF(AND(AQ2669+AS2669&gt;0,AR2669+AT2669&gt;0),COUNTIF(AU$6:AU2668,"&gt;0")+1,0)</f>
        <v>0</v>
      </c>
    </row>
    <row r="2670" spans="40:47">
      <c r="AN2670" s="15">
        <v>75</v>
      </c>
      <c r="AO2670" s="15">
        <v>1</v>
      </c>
      <c r="AP2670" s="15">
        <v>1</v>
      </c>
      <c r="AQ2670" s="17">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15">
        <f ca="1">COUNTIF(INDIRECT("H"&amp;(ROW()+12*(($AN2670-1)*3+$AO2670)-ROW())/12+5):INDIRECT("S"&amp;(ROW()+12*(($AN2670-1)*3+$AO2670)-ROW())/12+5),AQ2670)</f>
        <v>0</v>
      </c>
      <c r="AS2670" s="17">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15">
        <f ca="1">COUNTIF(INDIRECT("U"&amp;(ROW()+12*(($AN2670-1)*3+$AO2670)-ROW())/12+5):INDIRECT("AF"&amp;(ROW()+12*(($AN2670-1)*3+$AO2670)-ROW())/12+5),AS2670)</f>
        <v>0</v>
      </c>
      <c r="AU2670" s="15">
        <f ca="1">IF(AND(AQ2670+AS2670&gt;0,AR2670+AT2670&gt;0),COUNTIF(AU$6:AU2669,"&gt;0")+1,0)</f>
        <v>0</v>
      </c>
    </row>
    <row r="2671" spans="40:47">
      <c r="AN2671" s="15">
        <v>75</v>
      </c>
      <c r="AO2671" s="15">
        <v>1</v>
      </c>
      <c r="AP2671" s="15">
        <v>2</v>
      </c>
      <c r="AQ2671" s="17">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15">
        <f ca="1">COUNTIF(INDIRECT("H"&amp;(ROW()+12*(($AN2671-1)*3+$AO2671)-ROW())/12+5):INDIRECT("S"&amp;(ROW()+12*(($AN2671-1)*3+$AO2671)-ROW())/12+5),AQ2671)</f>
        <v>0</v>
      </c>
      <c r="AS2671" s="17">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15">
        <f ca="1">COUNTIF(INDIRECT("U"&amp;(ROW()+12*(($AN2671-1)*3+$AO2671)-ROW())/12+5):INDIRECT("AF"&amp;(ROW()+12*(($AN2671-1)*3+$AO2671)-ROW())/12+5),AS2671)</f>
        <v>0</v>
      </c>
      <c r="AU2671" s="15">
        <f ca="1">IF(AND(AQ2671+AS2671&gt;0,AR2671+AT2671&gt;0),COUNTIF(AU$6:AU2670,"&gt;0")+1,0)</f>
        <v>0</v>
      </c>
    </row>
    <row r="2672" spans="40:47">
      <c r="AN2672" s="15">
        <v>75</v>
      </c>
      <c r="AO2672" s="15">
        <v>1</v>
      </c>
      <c r="AP2672" s="15">
        <v>3</v>
      </c>
      <c r="AQ2672" s="17">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15">
        <f ca="1">COUNTIF(INDIRECT("H"&amp;(ROW()+12*(($AN2672-1)*3+$AO2672)-ROW())/12+5):INDIRECT("S"&amp;(ROW()+12*(($AN2672-1)*3+$AO2672)-ROW())/12+5),AQ2672)</f>
        <v>0</v>
      </c>
      <c r="AS2672" s="17">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15">
        <f ca="1">COUNTIF(INDIRECT("U"&amp;(ROW()+12*(($AN2672-1)*3+$AO2672)-ROW())/12+5):INDIRECT("AF"&amp;(ROW()+12*(($AN2672-1)*3+$AO2672)-ROW())/12+5),AS2672)</f>
        <v>0</v>
      </c>
      <c r="AU2672" s="15">
        <f ca="1">IF(AND(AQ2672+AS2672&gt;0,AR2672+AT2672&gt;0),COUNTIF(AU$6:AU2671,"&gt;0")+1,0)</f>
        <v>0</v>
      </c>
    </row>
    <row r="2673" spans="40:47">
      <c r="AN2673" s="15">
        <v>75</v>
      </c>
      <c r="AO2673" s="15">
        <v>1</v>
      </c>
      <c r="AP2673" s="15">
        <v>4</v>
      </c>
      <c r="AQ2673" s="17">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15">
        <f ca="1">COUNTIF(INDIRECT("H"&amp;(ROW()+12*(($AN2673-1)*3+$AO2673)-ROW())/12+5):INDIRECT("S"&amp;(ROW()+12*(($AN2673-1)*3+$AO2673)-ROW())/12+5),AQ2673)</f>
        <v>0</v>
      </c>
      <c r="AS2673" s="17">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15">
        <f ca="1">COUNTIF(INDIRECT("U"&amp;(ROW()+12*(($AN2673-1)*3+$AO2673)-ROW())/12+5):INDIRECT("AF"&amp;(ROW()+12*(($AN2673-1)*3+$AO2673)-ROW())/12+5),AS2673)</f>
        <v>0</v>
      </c>
      <c r="AU2673" s="15">
        <f ca="1">IF(AND(AQ2673+AS2673&gt;0,AR2673+AT2673&gt;0),COUNTIF(AU$6:AU2672,"&gt;0")+1,0)</f>
        <v>0</v>
      </c>
    </row>
    <row r="2674" spans="40:47">
      <c r="AN2674" s="15">
        <v>75</v>
      </c>
      <c r="AO2674" s="15">
        <v>1</v>
      </c>
      <c r="AP2674" s="15">
        <v>5</v>
      </c>
      <c r="AQ2674" s="17">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15">
        <f ca="1">COUNTIF(INDIRECT("H"&amp;(ROW()+12*(($AN2674-1)*3+$AO2674)-ROW())/12+5):INDIRECT("S"&amp;(ROW()+12*(($AN2674-1)*3+$AO2674)-ROW())/12+5),AQ2674)</f>
        <v>0</v>
      </c>
      <c r="AS2674" s="17">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15">
        <f ca="1">COUNTIF(INDIRECT("U"&amp;(ROW()+12*(($AN2674-1)*3+$AO2674)-ROW())/12+5):INDIRECT("AF"&amp;(ROW()+12*(($AN2674-1)*3+$AO2674)-ROW())/12+5),AS2674)</f>
        <v>0</v>
      </c>
      <c r="AU2674" s="15">
        <f ca="1">IF(AND(AQ2674+AS2674&gt;0,AR2674+AT2674&gt;0),COUNTIF(AU$6:AU2673,"&gt;0")+1,0)</f>
        <v>0</v>
      </c>
    </row>
    <row r="2675" spans="40:47">
      <c r="AN2675" s="15">
        <v>75</v>
      </c>
      <c r="AO2675" s="15">
        <v>1</v>
      </c>
      <c r="AP2675" s="15">
        <v>6</v>
      </c>
      <c r="AQ2675" s="17">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15">
        <f ca="1">COUNTIF(INDIRECT("H"&amp;(ROW()+12*(($AN2675-1)*3+$AO2675)-ROW())/12+5):INDIRECT("S"&amp;(ROW()+12*(($AN2675-1)*3+$AO2675)-ROW())/12+5),AQ2675)</f>
        <v>0</v>
      </c>
      <c r="AS2675" s="17">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15">
        <f ca="1">COUNTIF(INDIRECT("U"&amp;(ROW()+12*(($AN2675-1)*3+$AO2675)-ROW())/12+5):INDIRECT("AF"&amp;(ROW()+12*(($AN2675-1)*3+$AO2675)-ROW())/12+5),AS2675)</f>
        <v>0</v>
      </c>
      <c r="AU2675" s="15">
        <f ca="1">IF(AND(AQ2675+AS2675&gt;0,AR2675+AT2675&gt;0),COUNTIF(AU$6:AU2674,"&gt;0")+1,0)</f>
        <v>0</v>
      </c>
    </row>
    <row r="2676" spans="40:47">
      <c r="AN2676" s="15">
        <v>75</v>
      </c>
      <c r="AO2676" s="15">
        <v>1</v>
      </c>
      <c r="AP2676" s="15">
        <v>7</v>
      </c>
      <c r="AQ2676" s="17">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15">
        <f ca="1">COUNTIF(INDIRECT("H"&amp;(ROW()+12*(($AN2676-1)*3+$AO2676)-ROW())/12+5):INDIRECT("S"&amp;(ROW()+12*(($AN2676-1)*3+$AO2676)-ROW())/12+5),AQ2676)</f>
        <v>0</v>
      </c>
      <c r="AS2676" s="17">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15">
        <f ca="1">COUNTIF(INDIRECT("U"&amp;(ROW()+12*(($AN2676-1)*3+$AO2676)-ROW())/12+5):INDIRECT("AF"&amp;(ROW()+12*(($AN2676-1)*3+$AO2676)-ROW())/12+5),AS2676)</f>
        <v>0</v>
      </c>
      <c r="AU2676" s="15">
        <f ca="1">IF(AND(AQ2676+AS2676&gt;0,AR2676+AT2676&gt;0),COUNTIF(AU$6:AU2675,"&gt;0")+1,0)</f>
        <v>0</v>
      </c>
    </row>
    <row r="2677" spans="40:47">
      <c r="AN2677" s="15">
        <v>75</v>
      </c>
      <c r="AO2677" s="15">
        <v>1</v>
      </c>
      <c r="AP2677" s="15">
        <v>8</v>
      </c>
      <c r="AQ2677" s="17">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15">
        <f ca="1">COUNTIF(INDIRECT("H"&amp;(ROW()+12*(($AN2677-1)*3+$AO2677)-ROW())/12+5):INDIRECT("S"&amp;(ROW()+12*(($AN2677-1)*3+$AO2677)-ROW())/12+5),AQ2677)</f>
        <v>0</v>
      </c>
      <c r="AS2677" s="17">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15">
        <f ca="1">COUNTIF(INDIRECT("U"&amp;(ROW()+12*(($AN2677-1)*3+$AO2677)-ROW())/12+5):INDIRECT("AF"&amp;(ROW()+12*(($AN2677-1)*3+$AO2677)-ROW())/12+5),AS2677)</f>
        <v>0</v>
      </c>
      <c r="AU2677" s="15">
        <f ca="1">IF(AND(AQ2677+AS2677&gt;0,AR2677+AT2677&gt;0),COUNTIF(AU$6:AU2676,"&gt;0")+1,0)</f>
        <v>0</v>
      </c>
    </row>
    <row r="2678" spans="40:47">
      <c r="AN2678" s="15">
        <v>75</v>
      </c>
      <c r="AO2678" s="15">
        <v>1</v>
      </c>
      <c r="AP2678" s="15">
        <v>9</v>
      </c>
      <c r="AQ2678" s="17">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15">
        <f ca="1">COUNTIF(INDIRECT("H"&amp;(ROW()+12*(($AN2678-1)*3+$AO2678)-ROW())/12+5):INDIRECT("S"&amp;(ROW()+12*(($AN2678-1)*3+$AO2678)-ROW())/12+5),AQ2678)</f>
        <v>0</v>
      </c>
      <c r="AS2678" s="17">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15">
        <f ca="1">COUNTIF(INDIRECT("U"&amp;(ROW()+12*(($AN2678-1)*3+$AO2678)-ROW())/12+5):INDIRECT("AF"&amp;(ROW()+12*(($AN2678-1)*3+$AO2678)-ROW())/12+5),AS2678)</f>
        <v>0</v>
      </c>
      <c r="AU2678" s="15">
        <f ca="1">IF(AND(AQ2678+AS2678&gt;0,AR2678+AT2678&gt;0),COUNTIF(AU$6:AU2677,"&gt;0")+1,0)</f>
        <v>0</v>
      </c>
    </row>
    <row r="2679" spans="40:47">
      <c r="AN2679" s="15">
        <v>75</v>
      </c>
      <c r="AO2679" s="15">
        <v>1</v>
      </c>
      <c r="AP2679" s="15">
        <v>10</v>
      </c>
      <c r="AQ2679" s="17">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15">
        <f ca="1">COUNTIF(INDIRECT("H"&amp;(ROW()+12*(($AN2679-1)*3+$AO2679)-ROW())/12+5):INDIRECT("S"&amp;(ROW()+12*(($AN2679-1)*3+$AO2679)-ROW())/12+5),AQ2679)</f>
        <v>0</v>
      </c>
      <c r="AS2679" s="17">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15">
        <f ca="1">COUNTIF(INDIRECT("U"&amp;(ROW()+12*(($AN2679-1)*3+$AO2679)-ROW())/12+5):INDIRECT("AF"&amp;(ROW()+12*(($AN2679-1)*3+$AO2679)-ROW())/12+5),AS2679)</f>
        <v>0</v>
      </c>
      <c r="AU2679" s="15">
        <f ca="1">IF(AND(AQ2679+AS2679&gt;0,AR2679+AT2679&gt;0),COUNTIF(AU$6:AU2678,"&gt;0")+1,0)</f>
        <v>0</v>
      </c>
    </row>
    <row r="2680" spans="40:47">
      <c r="AN2680" s="15">
        <v>75</v>
      </c>
      <c r="AO2680" s="15">
        <v>1</v>
      </c>
      <c r="AP2680" s="15">
        <v>11</v>
      </c>
      <c r="AQ2680" s="17">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15">
        <f ca="1">COUNTIF(INDIRECT("H"&amp;(ROW()+12*(($AN2680-1)*3+$AO2680)-ROW())/12+5):INDIRECT("S"&amp;(ROW()+12*(($AN2680-1)*3+$AO2680)-ROW())/12+5),AQ2680)</f>
        <v>0</v>
      </c>
      <c r="AS2680" s="17">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15">
        <f ca="1">COUNTIF(INDIRECT("U"&amp;(ROW()+12*(($AN2680-1)*3+$AO2680)-ROW())/12+5):INDIRECT("AF"&amp;(ROW()+12*(($AN2680-1)*3+$AO2680)-ROW())/12+5),AS2680)</f>
        <v>0</v>
      </c>
      <c r="AU2680" s="15">
        <f ca="1">IF(AND(AQ2680+AS2680&gt;0,AR2680+AT2680&gt;0),COUNTIF(AU$6:AU2679,"&gt;0")+1,0)</f>
        <v>0</v>
      </c>
    </row>
    <row r="2681" spans="40:47">
      <c r="AN2681" s="15">
        <v>75</v>
      </c>
      <c r="AO2681" s="15">
        <v>1</v>
      </c>
      <c r="AP2681" s="15">
        <v>12</v>
      </c>
      <c r="AQ2681" s="17">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15">
        <f ca="1">COUNTIF(INDIRECT("H"&amp;(ROW()+12*(($AN2681-1)*3+$AO2681)-ROW())/12+5):INDIRECT("S"&amp;(ROW()+12*(($AN2681-1)*3+$AO2681)-ROW())/12+5),AQ2681)</f>
        <v>0</v>
      </c>
      <c r="AS2681" s="17">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15">
        <f ca="1">COUNTIF(INDIRECT("U"&amp;(ROW()+12*(($AN2681-1)*3+$AO2681)-ROW())/12+5):INDIRECT("AF"&amp;(ROW()+12*(($AN2681-1)*3+$AO2681)-ROW())/12+5),AS2681)</f>
        <v>0</v>
      </c>
      <c r="AU2681" s="15">
        <f ca="1">IF(AND(AQ2681+AS2681&gt;0,AR2681+AT2681&gt;0),COUNTIF(AU$6:AU2680,"&gt;0")+1,0)</f>
        <v>0</v>
      </c>
    </row>
    <row r="2682" spans="40:47">
      <c r="AN2682" s="15">
        <v>75</v>
      </c>
      <c r="AO2682" s="15">
        <v>2</v>
      </c>
      <c r="AP2682" s="15">
        <v>1</v>
      </c>
      <c r="AQ2682" s="17">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15">
        <f ca="1">COUNTIF(INDIRECT("H"&amp;(ROW()+12*(($AN2682-1)*3+$AO2682)-ROW())/12+5):INDIRECT("S"&amp;(ROW()+12*(($AN2682-1)*3+$AO2682)-ROW())/12+5),AQ2682)</f>
        <v>0</v>
      </c>
      <c r="AS2682" s="17">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15">
        <f ca="1">COUNTIF(INDIRECT("U"&amp;(ROW()+12*(($AN2682-1)*3+$AO2682)-ROW())/12+5):INDIRECT("AF"&amp;(ROW()+12*(($AN2682-1)*3+$AO2682)-ROW())/12+5),AS2682)</f>
        <v>0</v>
      </c>
      <c r="AU2682" s="15">
        <f ca="1">IF(AND(AQ2682+AS2682&gt;0,AR2682+AT2682&gt;0),COUNTIF(AU$6:AU2681,"&gt;0")+1,0)</f>
        <v>0</v>
      </c>
    </row>
    <row r="2683" spans="40:47">
      <c r="AN2683" s="15">
        <v>75</v>
      </c>
      <c r="AO2683" s="15">
        <v>2</v>
      </c>
      <c r="AP2683" s="15">
        <v>2</v>
      </c>
      <c r="AQ2683" s="17">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15">
        <f ca="1">COUNTIF(INDIRECT("H"&amp;(ROW()+12*(($AN2683-1)*3+$AO2683)-ROW())/12+5):INDIRECT("S"&amp;(ROW()+12*(($AN2683-1)*3+$AO2683)-ROW())/12+5),AQ2683)</f>
        <v>0</v>
      </c>
      <c r="AS2683" s="17">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15">
        <f ca="1">COUNTIF(INDIRECT("U"&amp;(ROW()+12*(($AN2683-1)*3+$AO2683)-ROW())/12+5):INDIRECT("AF"&amp;(ROW()+12*(($AN2683-1)*3+$AO2683)-ROW())/12+5),AS2683)</f>
        <v>0</v>
      </c>
      <c r="AU2683" s="15">
        <f ca="1">IF(AND(AQ2683+AS2683&gt;0,AR2683+AT2683&gt;0),COUNTIF(AU$6:AU2682,"&gt;0")+1,0)</f>
        <v>0</v>
      </c>
    </row>
    <row r="2684" spans="40:47">
      <c r="AN2684" s="15">
        <v>75</v>
      </c>
      <c r="AO2684" s="15">
        <v>2</v>
      </c>
      <c r="AP2684" s="15">
        <v>3</v>
      </c>
      <c r="AQ2684" s="17">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15">
        <f ca="1">COUNTIF(INDIRECT("H"&amp;(ROW()+12*(($AN2684-1)*3+$AO2684)-ROW())/12+5):INDIRECT("S"&amp;(ROW()+12*(($AN2684-1)*3+$AO2684)-ROW())/12+5),AQ2684)</f>
        <v>0</v>
      </c>
      <c r="AS2684" s="17">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15">
        <f ca="1">COUNTIF(INDIRECT("U"&amp;(ROW()+12*(($AN2684-1)*3+$AO2684)-ROW())/12+5):INDIRECT("AF"&amp;(ROW()+12*(($AN2684-1)*3+$AO2684)-ROW())/12+5),AS2684)</f>
        <v>0</v>
      </c>
      <c r="AU2684" s="15">
        <f ca="1">IF(AND(AQ2684+AS2684&gt;0,AR2684+AT2684&gt;0),COUNTIF(AU$6:AU2683,"&gt;0")+1,0)</f>
        <v>0</v>
      </c>
    </row>
    <row r="2685" spans="40:47">
      <c r="AN2685" s="15">
        <v>75</v>
      </c>
      <c r="AO2685" s="15">
        <v>2</v>
      </c>
      <c r="AP2685" s="15">
        <v>4</v>
      </c>
      <c r="AQ2685" s="17">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15">
        <f ca="1">COUNTIF(INDIRECT("H"&amp;(ROW()+12*(($AN2685-1)*3+$AO2685)-ROW())/12+5):INDIRECT("S"&amp;(ROW()+12*(($AN2685-1)*3+$AO2685)-ROW())/12+5),AQ2685)</f>
        <v>0</v>
      </c>
      <c r="AS2685" s="17">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15">
        <f ca="1">COUNTIF(INDIRECT("U"&amp;(ROW()+12*(($AN2685-1)*3+$AO2685)-ROW())/12+5):INDIRECT("AF"&amp;(ROW()+12*(($AN2685-1)*3+$AO2685)-ROW())/12+5),AS2685)</f>
        <v>0</v>
      </c>
      <c r="AU2685" s="15">
        <f ca="1">IF(AND(AQ2685+AS2685&gt;0,AR2685+AT2685&gt;0),COUNTIF(AU$6:AU2684,"&gt;0")+1,0)</f>
        <v>0</v>
      </c>
    </row>
    <row r="2686" spans="40:47">
      <c r="AN2686" s="15">
        <v>75</v>
      </c>
      <c r="AO2686" s="15">
        <v>2</v>
      </c>
      <c r="AP2686" s="15">
        <v>5</v>
      </c>
      <c r="AQ2686" s="17">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15">
        <f ca="1">COUNTIF(INDIRECT("H"&amp;(ROW()+12*(($AN2686-1)*3+$AO2686)-ROW())/12+5):INDIRECT("S"&amp;(ROW()+12*(($AN2686-1)*3+$AO2686)-ROW())/12+5),AQ2686)</f>
        <v>0</v>
      </c>
      <c r="AS2686" s="17">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15">
        <f ca="1">COUNTIF(INDIRECT("U"&amp;(ROW()+12*(($AN2686-1)*3+$AO2686)-ROW())/12+5):INDIRECT("AF"&amp;(ROW()+12*(($AN2686-1)*3+$AO2686)-ROW())/12+5),AS2686)</f>
        <v>0</v>
      </c>
      <c r="AU2686" s="15">
        <f ca="1">IF(AND(AQ2686+AS2686&gt;0,AR2686+AT2686&gt;0),COUNTIF(AU$6:AU2685,"&gt;0")+1,0)</f>
        <v>0</v>
      </c>
    </row>
    <row r="2687" spans="40:47">
      <c r="AN2687" s="15">
        <v>75</v>
      </c>
      <c r="AO2687" s="15">
        <v>2</v>
      </c>
      <c r="AP2687" s="15">
        <v>6</v>
      </c>
      <c r="AQ2687" s="17">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15">
        <f ca="1">COUNTIF(INDIRECT("H"&amp;(ROW()+12*(($AN2687-1)*3+$AO2687)-ROW())/12+5):INDIRECT("S"&amp;(ROW()+12*(($AN2687-1)*3+$AO2687)-ROW())/12+5),AQ2687)</f>
        <v>0</v>
      </c>
      <c r="AS2687" s="17">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15">
        <f ca="1">COUNTIF(INDIRECT("U"&amp;(ROW()+12*(($AN2687-1)*3+$AO2687)-ROW())/12+5):INDIRECT("AF"&amp;(ROW()+12*(($AN2687-1)*3+$AO2687)-ROW())/12+5),AS2687)</f>
        <v>0</v>
      </c>
      <c r="AU2687" s="15">
        <f ca="1">IF(AND(AQ2687+AS2687&gt;0,AR2687+AT2687&gt;0),COUNTIF(AU$6:AU2686,"&gt;0")+1,0)</f>
        <v>0</v>
      </c>
    </row>
    <row r="2688" spans="40:47">
      <c r="AN2688" s="15">
        <v>75</v>
      </c>
      <c r="AO2688" s="15">
        <v>2</v>
      </c>
      <c r="AP2688" s="15">
        <v>7</v>
      </c>
      <c r="AQ2688" s="17">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15">
        <f ca="1">COUNTIF(INDIRECT("H"&amp;(ROW()+12*(($AN2688-1)*3+$AO2688)-ROW())/12+5):INDIRECT("S"&amp;(ROW()+12*(($AN2688-1)*3+$AO2688)-ROW())/12+5),AQ2688)</f>
        <v>0</v>
      </c>
      <c r="AS2688" s="17">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15">
        <f ca="1">COUNTIF(INDIRECT("U"&amp;(ROW()+12*(($AN2688-1)*3+$AO2688)-ROW())/12+5):INDIRECT("AF"&amp;(ROW()+12*(($AN2688-1)*3+$AO2688)-ROW())/12+5),AS2688)</f>
        <v>0</v>
      </c>
      <c r="AU2688" s="15">
        <f ca="1">IF(AND(AQ2688+AS2688&gt;0,AR2688+AT2688&gt;0),COUNTIF(AU$6:AU2687,"&gt;0")+1,0)</f>
        <v>0</v>
      </c>
    </row>
    <row r="2689" spans="40:47">
      <c r="AN2689" s="15">
        <v>75</v>
      </c>
      <c r="AO2689" s="15">
        <v>2</v>
      </c>
      <c r="AP2689" s="15">
        <v>8</v>
      </c>
      <c r="AQ2689" s="17">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15">
        <f ca="1">COUNTIF(INDIRECT("H"&amp;(ROW()+12*(($AN2689-1)*3+$AO2689)-ROW())/12+5):INDIRECT("S"&amp;(ROW()+12*(($AN2689-1)*3+$AO2689)-ROW())/12+5),AQ2689)</f>
        <v>0</v>
      </c>
      <c r="AS2689" s="17">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15">
        <f ca="1">COUNTIF(INDIRECT("U"&amp;(ROW()+12*(($AN2689-1)*3+$AO2689)-ROW())/12+5):INDIRECT("AF"&amp;(ROW()+12*(($AN2689-1)*3+$AO2689)-ROW())/12+5),AS2689)</f>
        <v>0</v>
      </c>
      <c r="AU2689" s="15">
        <f ca="1">IF(AND(AQ2689+AS2689&gt;0,AR2689+AT2689&gt;0),COUNTIF(AU$6:AU2688,"&gt;0")+1,0)</f>
        <v>0</v>
      </c>
    </row>
    <row r="2690" spans="40:47">
      <c r="AN2690" s="15">
        <v>75</v>
      </c>
      <c r="AO2690" s="15">
        <v>2</v>
      </c>
      <c r="AP2690" s="15">
        <v>9</v>
      </c>
      <c r="AQ2690" s="17">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15">
        <f ca="1">COUNTIF(INDIRECT("H"&amp;(ROW()+12*(($AN2690-1)*3+$AO2690)-ROW())/12+5):INDIRECT("S"&amp;(ROW()+12*(($AN2690-1)*3+$AO2690)-ROW())/12+5),AQ2690)</f>
        <v>0</v>
      </c>
      <c r="AS2690" s="17">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15">
        <f ca="1">COUNTIF(INDIRECT("U"&amp;(ROW()+12*(($AN2690-1)*3+$AO2690)-ROW())/12+5):INDIRECT("AF"&amp;(ROW()+12*(($AN2690-1)*3+$AO2690)-ROW())/12+5),AS2690)</f>
        <v>0</v>
      </c>
      <c r="AU2690" s="15">
        <f ca="1">IF(AND(AQ2690+AS2690&gt;0,AR2690+AT2690&gt;0),COUNTIF(AU$6:AU2689,"&gt;0")+1,0)</f>
        <v>0</v>
      </c>
    </row>
    <row r="2691" spans="40:47">
      <c r="AN2691" s="15">
        <v>75</v>
      </c>
      <c r="AO2691" s="15">
        <v>2</v>
      </c>
      <c r="AP2691" s="15">
        <v>10</v>
      </c>
      <c r="AQ2691" s="17">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15">
        <f ca="1">COUNTIF(INDIRECT("H"&amp;(ROW()+12*(($AN2691-1)*3+$AO2691)-ROW())/12+5):INDIRECT("S"&amp;(ROW()+12*(($AN2691-1)*3+$AO2691)-ROW())/12+5),AQ2691)</f>
        <v>0</v>
      </c>
      <c r="AS2691" s="17">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15">
        <f ca="1">COUNTIF(INDIRECT("U"&amp;(ROW()+12*(($AN2691-1)*3+$AO2691)-ROW())/12+5):INDIRECT("AF"&amp;(ROW()+12*(($AN2691-1)*3+$AO2691)-ROW())/12+5),AS2691)</f>
        <v>0</v>
      </c>
      <c r="AU2691" s="15">
        <f ca="1">IF(AND(AQ2691+AS2691&gt;0,AR2691+AT2691&gt;0),COUNTIF(AU$6:AU2690,"&gt;0")+1,0)</f>
        <v>0</v>
      </c>
    </row>
    <row r="2692" spans="40:47">
      <c r="AN2692" s="15">
        <v>75</v>
      </c>
      <c r="AO2692" s="15">
        <v>2</v>
      </c>
      <c r="AP2692" s="15">
        <v>11</v>
      </c>
      <c r="AQ2692" s="17">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15">
        <f ca="1">COUNTIF(INDIRECT("H"&amp;(ROW()+12*(($AN2692-1)*3+$AO2692)-ROW())/12+5):INDIRECT("S"&amp;(ROW()+12*(($AN2692-1)*3+$AO2692)-ROW())/12+5),AQ2692)</f>
        <v>0</v>
      </c>
      <c r="AS2692" s="17">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15">
        <f ca="1">COUNTIF(INDIRECT("U"&amp;(ROW()+12*(($AN2692-1)*3+$AO2692)-ROW())/12+5):INDIRECT("AF"&amp;(ROW()+12*(($AN2692-1)*3+$AO2692)-ROW())/12+5),AS2692)</f>
        <v>0</v>
      </c>
      <c r="AU2692" s="15">
        <f ca="1">IF(AND(AQ2692+AS2692&gt;0,AR2692+AT2692&gt;0),COUNTIF(AU$6:AU2691,"&gt;0")+1,0)</f>
        <v>0</v>
      </c>
    </row>
    <row r="2693" spans="40:47">
      <c r="AN2693" s="15">
        <v>75</v>
      </c>
      <c r="AO2693" s="15">
        <v>2</v>
      </c>
      <c r="AP2693" s="15">
        <v>12</v>
      </c>
      <c r="AQ2693" s="17">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15">
        <f ca="1">COUNTIF(INDIRECT("H"&amp;(ROW()+12*(($AN2693-1)*3+$AO2693)-ROW())/12+5):INDIRECT("S"&amp;(ROW()+12*(($AN2693-1)*3+$AO2693)-ROW())/12+5),AQ2693)</f>
        <v>0</v>
      </c>
      <c r="AS2693" s="17">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15">
        <f ca="1">COUNTIF(INDIRECT("U"&amp;(ROW()+12*(($AN2693-1)*3+$AO2693)-ROW())/12+5):INDIRECT("AF"&amp;(ROW()+12*(($AN2693-1)*3+$AO2693)-ROW())/12+5),AS2693)</f>
        <v>0</v>
      </c>
      <c r="AU2693" s="15">
        <f ca="1">IF(AND(AQ2693+AS2693&gt;0,AR2693+AT2693&gt;0),COUNTIF(AU$6:AU2692,"&gt;0")+1,0)</f>
        <v>0</v>
      </c>
    </row>
    <row r="2694" spans="40:47">
      <c r="AN2694" s="15">
        <v>75</v>
      </c>
      <c r="AO2694" s="15">
        <v>3</v>
      </c>
      <c r="AP2694" s="15">
        <v>1</v>
      </c>
      <c r="AQ2694" s="17">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15">
        <f ca="1">COUNTIF(INDIRECT("H"&amp;(ROW()+12*(($AN2694-1)*3+$AO2694)-ROW())/12+5):INDIRECT("S"&amp;(ROW()+12*(($AN2694-1)*3+$AO2694)-ROW())/12+5),AQ2694)</f>
        <v>0</v>
      </c>
      <c r="AS2694" s="17">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15">
        <f ca="1">COUNTIF(INDIRECT("U"&amp;(ROW()+12*(($AN2694-1)*3+$AO2694)-ROW())/12+5):INDIRECT("AF"&amp;(ROW()+12*(($AN2694-1)*3+$AO2694)-ROW())/12+5),AS2694)</f>
        <v>0</v>
      </c>
      <c r="AU2694" s="15">
        <f ca="1">IF(AND(AQ2694+AS2694&gt;0,AR2694+AT2694&gt;0),COUNTIF(AU$6:AU2693,"&gt;0")+1,0)</f>
        <v>0</v>
      </c>
    </row>
    <row r="2695" spans="40:47">
      <c r="AN2695" s="15">
        <v>75</v>
      </c>
      <c r="AO2695" s="15">
        <v>3</v>
      </c>
      <c r="AP2695" s="15">
        <v>2</v>
      </c>
      <c r="AQ2695" s="17">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15">
        <f ca="1">COUNTIF(INDIRECT("H"&amp;(ROW()+12*(($AN2695-1)*3+$AO2695)-ROW())/12+5):INDIRECT("S"&amp;(ROW()+12*(($AN2695-1)*3+$AO2695)-ROW())/12+5),AQ2695)</f>
        <v>0</v>
      </c>
      <c r="AS2695" s="17">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15">
        <f ca="1">COUNTIF(INDIRECT("U"&amp;(ROW()+12*(($AN2695-1)*3+$AO2695)-ROW())/12+5):INDIRECT("AF"&amp;(ROW()+12*(($AN2695-1)*3+$AO2695)-ROW())/12+5),AS2695)</f>
        <v>0</v>
      </c>
      <c r="AU2695" s="15">
        <f ca="1">IF(AND(AQ2695+AS2695&gt;0,AR2695+AT2695&gt;0),COUNTIF(AU$6:AU2694,"&gt;0")+1,0)</f>
        <v>0</v>
      </c>
    </row>
    <row r="2696" spans="40:47">
      <c r="AN2696" s="15">
        <v>75</v>
      </c>
      <c r="AO2696" s="15">
        <v>3</v>
      </c>
      <c r="AP2696" s="15">
        <v>3</v>
      </c>
      <c r="AQ2696" s="17">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15">
        <f ca="1">COUNTIF(INDIRECT("H"&amp;(ROW()+12*(($AN2696-1)*3+$AO2696)-ROW())/12+5):INDIRECT("S"&amp;(ROW()+12*(($AN2696-1)*3+$AO2696)-ROW())/12+5),AQ2696)</f>
        <v>0</v>
      </c>
      <c r="AS2696" s="17">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15">
        <f ca="1">COUNTIF(INDIRECT("U"&amp;(ROW()+12*(($AN2696-1)*3+$AO2696)-ROW())/12+5):INDIRECT("AF"&amp;(ROW()+12*(($AN2696-1)*3+$AO2696)-ROW())/12+5),AS2696)</f>
        <v>0</v>
      </c>
      <c r="AU2696" s="15">
        <f ca="1">IF(AND(AQ2696+AS2696&gt;0,AR2696+AT2696&gt;0),COUNTIF(AU$6:AU2695,"&gt;0")+1,0)</f>
        <v>0</v>
      </c>
    </row>
    <row r="2697" spans="40:47">
      <c r="AN2697" s="15">
        <v>75</v>
      </c>
      <c r="AO2697" s="15">
        <v>3</v>
      </c>
      <c r="AP2697" s="15">
        <v>4</v>
      </c>
      <c r="AQ2697" s="17">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15">
        <f ca="1">COUNTIF(INDIRECT("H"&amp;(ROW()+12*(($AN2697-1)*3+$AO2697)-ROW())/12+5):INDIRECT("S"&amp;(ROW()+12*(($AN2697-1)*3+$AO2697)-ROW())/12+5),AQ2697)</f>
        <v>0</v>
      </c>
      <c r="AS2697" s="17">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15">
        <f ca="1">COUNTIF(INDIRECT("U"&amp;(ROW()+12*(($AN2697-1)*3+$AO2697)-ROW())/12+5):INDIRECT("AF"&amp;(ROW()+12*(($AN2697-1)*3+$AO2697)-ROW())/12+5),AS2697)</f>
        <v>0</v>
      </c>
      <c r="AU2697" s="15">
        <f ca="1">IF(AND(AQ2697+AS2697&gt;0,AR2697+AT2697&gt;0),COUNTIF(AU$6:AU2696,"&gt;0")+1,0)</f>
        <v>0</v>
      </c>
    </row>
    <row r="2698" spans="40:47">
      <c r="AN2698" s="15">
        <v>75</v>
      </c>
      <c r="AO2698" s="15">
        <v>3</v>
      </c>
      <c r="AP2698" s="15">
        <v>5</v>
      </c>
      <c r="AQ2698" s="17">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15">
        <f ca="1">COUNTIF(INDIRECT("H"&amp;(ROW()+12*(($AN2698-1)*3+$AO2698)-ROW())/12+5):INDIRECT("S"&amp;(ROW()+12*(($AN2698-1)*3+$AO2698)-ROW())/12+5),AQ2698)</f>
        <v>0</v>
      </c>
      <c r="AS2698" s="17">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15">
        <f ca="1">COUNTIF(INDIRECT("U"&amp;(ROW()+12*(($AN2698-1)*3+$AO2698)-ROW())/12+5):INDIRECT("AF"&amp;(ROW()+12*(($AN2698-1)*3+$AO2698)-ROW())/12+5),AS2698)</f>
        <v>0</v>
      </c>
      <c r="AU2698" s="15">
        <f ca="1">IF(AND(AQ2698+AS2698&gt;0,AR2698+AT2698&gt;0),COUNTIF(AU$6:AU2697,"&gt;0")+1,0)</f>
        <v>0</v>
      </c>
    </row>
    <row r="2699" spans="40:47">
      <c r="AN2699" s="15">
        <v>75</v>
      </c>
      <c r="AO2699" s="15">
        <v>3</v>
      </c>
      <c r="AP2699" s="15">
        <v>6</v>
      </c>
      <c r="AQ2699" s="17">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15">
        <f ca="1">COUNTIF(INDIRECT("H"&amp;(ROW()+12*(($AN2699-1)*3+$AO2699)-ROW())/12+5):INDIRECT("S"&amp;(ROW()+12*(($AN2699-1)*3+$AO2699)-ROW())/12+5),AQ2699)</f>
        <v>0</v>
      </c>
      <c r="AS2699" s="17">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15">
        <f ca="1">COUNTIF(INDIRECT("U"&amp;(ROW()+12*(($AN2699-1)*3+$AO2699)-ROW())/12+5):INDIRECT("AF"&amp;(ROW()+12*(($AN2699-1)*3+$AO2699)-ROW())/12+5),AS2699)</f>
        <v>0</v>
      </c>
      <c r="AU2699" s="15">
        <f ca="1">IF(AND(AQ2699+AS2699&gt;0,AR2699+AT2699&gt;0),COUNTIF(AU$6:AU2698,"&gt;0")+1,0)</f>
        <v>0</v>
      </c>
    </row>
    <row r="2700" spans="40:47">
      <c r="AN2700" s="15">
        <v>75</v>
      </c>
      <c r="AO2700" s="15">
        <v>3</v>
      </c>
      <c r="AP2700" s="15">
        <v>7</v>
      </c>
      <c r="AQ2700" s="17">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15">
        <f ca="1">COUNTIF(INDIRECT("H"&amp;(ROW()+12*(($AN2700-1)*3+$AO2700)-ROW())/12+5):INDIRECT("S"&amp;(ROW()+12*(($AN2700-1)*3+$AO2700)-ROW())/12+5),AQ2700)</f>
        <v>0</v>
      </c>
      <c r="AS2700" s="17">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15">
        <f ca="1">COUNTIF(INDIRECT("U"&amp;(ROW()+12*(($AN2700-1)*3+$AO2700)-ROW())/12+5):INDIRECT("AF"&amp;(ROW()+12*(($AN2700-1)*3+$AO2700)-ROW())/12+5),AS2700)</f>
        <v>0</v>
      </c>
      <c r="AU2700" s="15">
        <f ca="1">IF(AND(AQ2700+AS2700&gt;0,AR2700+AT2700&gt;0),COUNTIF(AU$6:AU2699,"&gt;0")+1,0)</f>
        <v>0</v>
      </c>
    </row>
    <row r="2701" spans="40:47">
      <c r="AN2701" s="15">
        <v>75</v>
      </c>
      <c r="AO2701" s="15">
        <v>3</v>
      </c>
      <c r="AP2701" s="15">
        <v>8</v>
      </c>
      <c r="AQ2701" s="17">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15">
        <f ca="1">COUNTIF(INDIRECT("H"&amp;(ROW()+12*(($AN2701-1)*3+$AO2701)-ROW())/12+5):INDIRECT("S"&amp;(ROW()+12*(($AN2701-1)*3+$AO2701)-ROW())/12+5),AQ2701)</f>
        <v>0</v>
      </c>
      <c r="AS2701" s="17">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15">
        <f ca="1">COUNTIF(INDIRECT("U"&amp;(ROW()+12*(($AN2701-1)*3+$AO2701)-ROW())/12+5):INDIRECT("AF"&amp;(ROW()+12*(($AN2701-1)*3+$AO2701)-ROW())/12+5),AS2701)</f>
        <v>0</v>
      </c>
      <c r="AU2701" s="15">
        <f ca="1">IF(AND(AQ2701+AS2701&gt;0,AR2701+AT2701&gt;0),COUNTIF(AU$6:AU2700,"&gt;0")+1,0)</f>
        <v>0</v>
      </c>
    </row>
    <row r="2702" spans="40:47">
      <c r="AN2702" s="15">
        <v>75</v>
      </c>
      <c r="AO2702" s="15">
        <v>3</v>
      </c>
      <c r="AP2702" s="15">
        <v>9</v>
      </c>
      <c r="AQ2702" s="17">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15">
        <f ca="1">COUNTIF(INDIRECT("H"&amp;(ROW()+12*(($AN2702-1)*3+$AO2702)-ROW())/12+5):INDIRECT("S"&amp;(ROW()+12*(($AN2702-1)*3+$AO2702)-ROW())/12+5),AQ2702)</f>
        <v>0</v>
      </c>
      <c r="AS2702" s="17">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15">
        <f ca="1">COUNTIF(INDIRECT("U"&amp;(ROW()+12*(($AN2702-1)*3+$AO2702)-ROW())/12+5):INDIRECT("AF"&amp;(ROW()+12*(($AN2702-1)*3+$AO2702)-ROW())/12+5),AS2702)</f>
        <v>0</v>
      </c>
      <c r="AU2702" s="15">
        <f ca="1">IF(AND(AQ2702+AS2702&gt;0,AR2702+AT2702&gt;0),COUNTIF(AU$6:AU2701,"&gt;0")+1,0)</f>
        <v>0</v>
      </c>
    </row>
    <row r="2703" spans="40:47">
      <c r="AN2703" s="15">
        <v>75</v>
      </c>
      <c r="AO2703" s="15">
        <v>3</v>
      </c>
      <c r="AP2703" s="15">
        <v>10</v>
      </c>
      <c r="AQ2703" s="17">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15">
        <f ca="1">COUNTIF(INDIRECT("H"&amp;(ROW()+12*(($AN2703-1)*3+$AO2703)-ROW())/12+5):INDIRECT("S"&amp;(ROW()+12*(($AN2703-1)*3+$AO2703)-ROW())/12+5),AQ2703)</f>
        <v>0</v>
      </c>
      <c r="AS2703" s="17">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15">
        <f ca="1">COUNTIF(INDIRECT("U"&amp;(ROW()+12*(($AN2703-1)*3+$AO2703)-ROW())/12+5):INDIRECT("AF"&amp;(ROW()+12*(($AN2703-1)*3+$AO2703)-ROW())/12+5),AS2703)</f>
        <v>0</v>
      </c>
      <c r="AU2703" s="15">
        <f ca="1">IF(AND(AQ2703+AS2703&gt;0,AR2703+AT2703&gt;0),COUNTIF(AU$6:AU2702,"&gt;0")+1,0)</f>
        <v>0</v>
      </c>
    </row>
    <row r="2704" spans="40:47">
      <c r="AN2704" s="15">
        <v>75</v>
      </c>
      <c r="AO2704" s="15">
        <v>3</v>
      </c>
      <c r="AP2704" s="15">
        <v>11</v>
      </c>
      <c r="AQ2704" s="17">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15">
        <f ca="1">COUNTIF(INDIRECT("H"&amp;(ROW()+12*(($AN2704-1)*3+$AO2704)-ROW())/12+5):INDIRECT("S"&amp;(ROW()+12*(($AN2704-1)*3+$AO2704)-ROW())/12+5),AQ2704)</f>
        <v>0</v>
      </c>
      <c r="AS2704" s="17">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15">
        <f ca="1">COUNTIF(INDIRECT("U"&amp;(ROW()+12*(($AN2704-1)*3+$AO2704)-ROW())/12+5):INDIRECT("AF"&amp;(ROW()+12*(($AN2704-1)*3+$AO2704)-ROW())/12+5),AS2704)</f>
        <v>0</v>
      </c>
      <c r="AU2704" s="15">
        <f ca="1">IF(AND(AQ2704+AS2704&gt;0,AR2704+AT2704&gt;0),COUNTIF(AU$6:AU2703,"&gt;0")+1,0)</f>
        <v>0</v>
      </c>
    </row>
    <row r="2705" spans="40:47">
      <c r="AN2705" s="306">
        <v>75</v>
      </c>
      <c r="AO2705" s="306">
        <v>3</v>
      </c>
      <c r="AP2705" s="306">
        <v>12</v>
      </c>
      <c r="AQ2705" s="313">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306">
        <f ca="1">COUNTIF(INDIRECT("H"&amp;(ROW()+12*(($AN2705-1)*3+$AO2705)-ROW())/12+5):INDIRECT("S"&amp;(ROW()+12*(($AN2705-1)*3+$AO2705)-ROW())/12+5),AQ2705)</f>
        <v>0</v>
      </c>
      <c r="AS2705" s="313">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306">
        <f ca="1">COUNTIF(INDIRECT("U"&amp;(ROW()+12*(($AN2705-1)*3+$AO2705)-ROW())/12+5):INDIRECT("AF"&amp;(ROW()+12*(($AN2705-1)*3+$AO2705)-ROW())/12+5),AS2705)</f>
        <v>0</v>
      </c>
      <c r="AU2705" s="15">
        <f ca="1">IF(AND(AQ2705+AS2705&gt;0,AR2705+AT2705&gt;0),COUNTIF(AU$6:AU2704,"&gt;0")+1,0)</f>
        <v>0</v>
      </c>
    </row>
    <row r="2706" spans="40:47">
      <c r="AN2706" s="15">
        <v>76</v>
      </c>
      <c r="AO2706" s="15">
        <v>1</v>
      </c>
      <c r="AP2706" s="15">
        <v>1</v>
      </c>
      <c r="AQ2706" s="17">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15">
        <f ca="1">COUNTIF(INDIRECT("H"&amp;(ROW()+12*(($AN2706-1)*3+$AO2706)-ROW())/12+5):INDIRECT("S"&amp;(ROW()+12*(($AN2706-1)*3+$AO2706)-ROW())/12+5),AQ2706)</f>
        <v>0</v>
      </c>
      <c r="AS2706" s="17">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15">
        <f ca="1">COUNTIF(INDIRECT("U"&amp;(ROW()+12*(($AN2706-1)*3+$AO2706)-ROW())/12+5):INDIRECT("AF"&amp;(ROW()+12*(($AN2706-1)*3+$AO2706)-ROW())/12+5),AS2706)</f>
        <v>0</v>
      </c>
      <c r="AU2706" s="15">
        <f ca="1">IF(AND(AQ2706+AS2706&gt;0,AR2706+AT2706&gt;0),COUNTIF(AU$6:AU2705,"&gt;0")+1,0)</f>
        <v>0</v>
      </c>
    </row>
    <row r="2707" spans="40:47">
      <c r="AN2707" s="15">
        <v>76</v>
      </c>
      <c r="AO2707" s="15">
        <v>1</v>
      </c>
      <c r="AP2707" s="15">
        <v>2</v>
      </c>
      <c r="AQ2707" s="17">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15">
        <f ca="1">COUNTIF(INDIRECT("H"&amp;(ROW()+12*(($AN2707-1)*3+$AO2707)-ROW())/12+5):INDIRECT("S"&amp;(ROW()+12*(($AN2707-1)*3+$AO2707)-ROW())/12+5),AQ2707)</f>
        <v>0</v>
      </c>
      <c r="AS2707" s="17">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15">
        <f ca="1">COUNTIF(INDIRECT("U"&amp;(ROW()+12*(($AN2707-1)*3+$AO2707)-ROW())/12+5):INDIRECT("AF"&amp;(ROW()+12*(($AN2707-1)*3+$AO2707)-ROW())/12+5),AS2707)</f>
        <v>0</v>
      </c>
      <c r="AU2707" s="15">
        <f ca="1">IF(AND(AQ2707+AS2707&gt;0,AR2707+AT2707&gt;0),COUNTIF(AU$6:AU2706,"&gt;0")+1,0)</f>
        <v>0</v>
      </c>
    </row>
    <row r="2708" spans="40:47">
      <c r="AN2708" s="15">
        <v>76</v>
      </c>
      <c r="AO2708" s="15">
        <v>1</v>
      </c>
      <c r="AP2708" s="15">
        <v>3</v>
      </c>
      <c r="AQ2708" s="17">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15">
        <f ca="1">COUNTIF(INDIRECT("H"&amp;(ROW()+12*(($AN2708-1)*3+$AO2708)-ROW())/12+5):INDIRECT("S"&amp;(ROW()+12*(($AN2708-1)*3+$AO2708)-ROW())/12+5),AQ2708)</f>
        <v>0</v>
      </c>
      <c r="AS2708" s="17">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15">
        <f ca="1">COUNTIF(INDIRECT("U"&amp;(ROW()+12*(($AN2708-1)*3+$AO2708)-ROW())/12+5):INDIRECT("AF"&amp;(ROW()+12*(($AN2708-1)*3+$AO2708)-ROW())/12+5),AS2708)</f>
        <v>0</v>
      </c>
      <c r="AU2708" s="15">
        <f ca="1">IF(AND(AQ2708+AS2708&gt;0,AR2708+AT2708&gt;0),COUNTIF(AU$6:AU2707,"&gt;0")+1,0)</f>
        <v>0</v>
      </c>
    </row>
    <row r="2709" spans="40:47">
      <c r="AN2709" s="15">
        <v>76</v>
      </c>
      <c r="AO2709" s="15">
        <v>1</v>
      </c>
      <c r="AP2709" s="15">
        <v>4</v>
      </c>
      <c r="AQ2709" s="17">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15">
        <f ca="1">COUNTIF(INDIRECT("H"&amp;(ROW()+12*(($AN2709-1)*3+$AO2709)-ROW())/12+5):INDIRECT("S"&amp;(ROW()+12*(($AN2709-1)*3+$AO2709)-ROW())/12+5),AQ2709)</f>
        <v>0</v>
      </c>
      <c r="AS2709" s="17">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15">
        <f ca="1">COUNTIF(INDIRECT("U"&amp;(ROW()+12*(($AN2709-1)*3+$AO2709)-ROW())/12+5):INDIRECT("AF"&amp;(ROW()+12*(($AN2709-1)*3+$AO2709)-ROW())/12+5),AS2709)</f>
        <v>0</v>
      </c>
      <c r="AU2709" s="15">
        <f ca="1">IF(AND(AQ2709+AS2709&gt;0,AR2709+AT2709&gt;0),COUNTIF(AU$6:AU2708,"&gt;0")+1,0)</f>
        <v>0</v>
      </c>
    </row>
    <row r="2710" spans="40:47">
      <c r="AN2710" s="15">
        <v>76</v>
      </c>
      <c r="AO2710" s="15">
        <v>1</v>
      </c>
      <c r="AP2710" s="15">
        <v>5</v>
      </c>
      <c r="AQ2710" s="17">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15">
        <f ca="1">COUNTIF(INDIRECT("H"&amp;(ROW()+12*(($AN2710-1)*3+$AO2710)-ROW())/12+5):INDIRECT("S"&amp;(ROW()+12*(($AN2710-1)*3+$AO2710)-ROW())/12+5),AQ2710)</f>
        <v>0</v>
      </c>
      <c r="AS2710" s="17">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15">
        <f ca="1">COUNTIF(INDIRECT("U"&amp;(ROW()+12*(($AN2710-1)*3+$AO2710)-ROW())/12+5):INDIRECT("AF"&amp;(ROW()+12*(($AN2710-1)*3+$AO2710)-ROW())/12+5),AS2710)</f>
        <v>0</v>
      </c>
      <c r="AU2710" s="15">
        <f ca="1">IF(AND(AQ2710+AS2710&gt;0,AR2710+AT2710&gt;0),COUNTIF(AU$6:AU2709,"&gt;0")+1,0)</f>
        <v>0</v>
      </c>
    </row>
    <row r="2711" spans="40:47">
      <c r="AN2711" s="15">
        <v>76</v>
      </c>
      <c r="AO2711" s="15">
        <v>1</v>
      </c>
      <c r="AP2711" s="15">
        <v>6</v>
      </c>
      <c r="AQ2711" s="17">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15">
        <f ca="1">COUNTIF(INDIRECT("H"&amp;(ROW()+12*(($AN2711-1)*3+$AO2711)-ROW())/12+5):INDIRECT("S"&amp;(ROW()+12*(($AN2711-1)*3+$AO2711)-ROW())/12+5),AQ2711)</f>
        <v>0</v>
      </c>
      <c r="AS2711" s="17">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15">
        <f ca="1">COUNTIF(INDIRECT("U"&amp;(ROW()+12*(($AN2711-1)*3+$AO2711)-ROW())/12+5):INDIRECT("AF"&amp;(ROW()+12*(($AN2711-1)*3+$AO2711)-ROW())/12+5),AS2711)</f>
        <v>0</v>
      </c>
      <c r="AU2711" s="15">
        <f ca="1">IF(AND(AQ2711+AS2711&gt;0,AR2711+AT2711&gt;0),COUNTIF(AU$6:AU2710,"&gt;0")+1,0)</f>
        <v>0</v>
      </c>
    </row>
    <row r="2712" spans="40:47">
      <c r="AN2712" s="15">
        <v>76</v>
      </c>
      <c r="AO2712" s="15">
        <v>1</v>
      </c>
      <c r="AP2712" s="15">
        <v>7</v>
      </c>
      <c r="AQ2712" s="17">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15">
        <f ca="1">COUNTIF(INDIRECT("H"&amp;(ROW()+12*(($AN2712-1)*3+$AO2712)-ROW())/12+5):INDIRECT("S"&amp;(ROW()+12*(($AN2712-1)*3+$AO2712)-ROW())/12+5),AQ2712)</f>
        <v>0</v>
      </c>
      <c r="AS2712" s="17">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15">
        <f ca="1">COUNTIF(INDIRECT("U"&amp;(ROW()+12*(($AN2712-1)*3+$AO2712)-ROW())/12+5):INDIRECT("AF"&amp;(ROW()+12*(($AN2712-1)*3+$AO2712)-ROW())/12+5),AS2712)</f>
        <v>0</v>
      </c>
      <c r="AU2712" s="15">
        <f ca="1">IF(AND(AQ2712+AS2712&gt;0,AR2712+AT2712&gt;0),COUNTIF(AU$6:AU2711,"&gt;0")+1,0)</f>
        <v>0</v>
      </c>
    </row>
    <row r="2713" spans="40:47">
      <c r="AN2713" s="15">
        <v>76</v>
      </c>
      <c r="AO2713" s="15">
        <v>1</v>
      </c>
      <c r="AP2713" s="15">
        <v>8</v>
      </c>
      <c r="AQ2713" s="17">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15">
        <f ca="1">COUNTIF(INDIRECT("H"&amp;(ROW()+12*(($AN2713-1)*3+$AO2713)-ROW())/12+5):INDIRECT("S"&amp;(ROW()+12*(($AN2713-1)*3+$AO2713)-ROW())/12+5),AQ2713)</f>
        <v>0</v>
      </c>
      <c r="AS2713" s="17">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15">
        <f ca="1">COUNTIF(INDIRECT("U"&amp;(ROW()+12*(($AN2713-1)*3+$AO2713)-ROW())/12+5):INDIRECT("AF"&amp;(ROW()+12*(($AN2713-1)*3+$AO2713)-ROW())/12+5),AS2713)</f>
        <v>0</v>
      </c>
      <c r="AU2713" s="15">
        <f ca="1">IF(AND(AQ2713+AS2713&gt;0,AR2713+AT2713&gt;0),COUNTIF(AU$6:AU2712,"&gt;0")+1,0)</f>
        <v>0</v>
      </c>
    </row>
    <row r="2714" spans="40:47">
      <c r="AN2714" s="15">
        <v>76</v>
      </c>
      <c r="AO2714" s="15">
        <v>1</v>
      </c>
      <c r="AP2714" s="15">
        <v>9</v>
      </c>
      <c r="AQ2714" s="17">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15">
        <f ca="1">COUNTIF(INDIRECT("H"&amp;(ROW()+12*(($AN2714-1)*3+$AO2714)-ROW())/12+5):INDIRECT("S"&amp;(ROW()+12*(($AN2714-1)*3+$AO2714)-ROW())/12+5),AQ2714)</f>
        <v>0</v>
      </c>
      <c r="AS2714" s="17">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15">
        <f ca="1">COUNTIF(INDIRECT("U"&amp;(ROW()+12*(($AN2714-1)*3+$AO2714)-ROW())/12+5):INDIRECT("AF"&amp;(ROW()+12*(($AN2714-1)*3+$AO2714)-ROW())/12+5),AS2714)</f>
        <v>0</v>
      </c>
      <c r="AU2714" s="15">
        <f ca="1">IF(AND(AQ2714+AS2714&gt;0,AR2714+AT2714&gt;0),COUNTIF(AU$6:AU2713,"&gt;0")+1,0)</f>
        <v>0</v>
      </c>
    </row>
    <row r="2715" spans="40:47">
      <c r="AN2715" s="15">
        <v>76</v>
      </c>
      <c r="AO2715" s="15">
        <v>1</v>
      </c>
      <c r="AP2715" s="15">
        <v>10</v>
      </c>
      <c r="AQ2715" s="17">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15">
        <f ca="1">COUNTIF(INDIRECT("H"&amp;(ROW()+12*(($AN2715-1)*3+$AO2715)-ROW())/12+5):INDIRECT("S"&amp;(ROW()+12*(($AN2715-1)*3+$AO2715)-ROW())/12+5),AQ2715)</f>
        <v>0</v>
      </c>
      <c r="AS2715" s="17">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15">
        <f ca="1">COUNTIF(INDIRECT("U"&amp;(ROW()+12*(($AN2715-1)*3+$AO2715)-ROW())/12+5):INDIRECT("AF"&amp;(ROW()+12*(($AN2715-1)*3+$AO2715)-ROW())/12+5),AS2715)</f>
        <v>0</v>
      </c>
      <c r="AU2715" s="15">
        <f ca="1">IF(AND(AQ2715+AS2715&gt;0,AR2715+AT2715&gt;0),COUNTIF(AU$6:AU2714,"&gt;0")+1,0)</f>
        <v>0</v>
      </c>
    </row>
    <row r="2716" spans="40:47">
      <c r="AN2716" s="15">
        <v>76</v>
      </c>
      <c r="AO2716" s="15">
        <v>1</v>
      </c>
      <c r="AP2716" s="15">
        <v>11</v>
      </c>
      <c r="AQ2716" s="17">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15">
        <f ca="1">COUNTIF(INDIRECT("H"&amp;(ROW()+12*(($AN2716-1)*3+$AO2716)-ROW())/12+5):INDIRECT("S"&amp;(ROW()+12*(($AN2716-1)*3+$AO2716)-ROW())/12+5),AQ2716)</f>
        <v>0</v>
      </c>
      <c r="AS2716" s="17">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15">
        <f ca="1">COUNTIF(INDIRECT("U"&amp;(ROW()+12*(($AN2716-1)*3+$AO2716)-ROW())/12+5):INDIRECT("AF"&amp;(ROW()+12*(($AN2716-1)*3+$AO2716)-ROW())/12+5),AS2716)</f>
        <v>0</v>
      </c>
      <c r="AU2716" s="15">
        <f ca="1">IF(AND(AQ2716+AS2716&gt;0,AR2716+AT2716&gt;0),COUNTIF(AU$6:AU2715,"&gt;0")+1,0)</f>
        <v>0</v>
      </c>
    </row>
    <row r="2717" spans="40:47">
      <c r="AN2717" s="15">
        <v>76</v>
      </c>
      <c r="AO2717" s="15">
        <v>1</v>
      </c>
      <c r="AP2717" s="15">
        <v>12</v>
      </c>
      <c r="AQ2717" s="17">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15">
        <f ca="1">COUNTIF(INDIRECT("H"&amp;(ROW()+12*(($AN2717-1)*3+$AO2717)-ROW())/12+5):INDIRECT("S"&amp;(ROW()+12*(($AN2717-1)*3+$AO2717)-ROW())/12+5),AQ2717)</f>
        <v>0</v>
      </c>
      <c r="AS2717" s="17">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15">
        <f ca="1">COUNTIF(INDIRECT("U"&amp;(ROW()+12*(($AN2717-1)*3+$AO2717)-ROW())/12+5):INDIRECT("AF"&amp;(ROW()+12*(($AN2717-1)*3+$AO2717)-ROW())/12+5),AS2717)</f>
        <v>0</v>
      </c>
      <c r="AU2717" s="15">
        <f ca="1">IF(AND(AQ2717+AS2717&gt;0,AR2717+AT2717&gt;0),COUNTIF(AU$6:AU2716,"&gt;0")+1,0)</f>
        <v>0</v>
      </c>
    </row>
    <row r="2718" spans="40:47">
      <c r="AN2718" s="15">
        <v>76</v>
      </c>
      <c r="AO2718" s="15">
        <v>2</v>
      </c>
      <c r="AP2718" s="15">
        <v>1</v>
      </c>
      <c r="AQ2718" s="17">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15">
        <f ca="1">COUNTIF(INDIRECT("H"&amp;(ROW()+12*(($AN2718-1)*3+$AO2718)-ROW())/12+5):INDIRECT("S"&amp;(ROW()+12*(($AN2718-1)*3+$AO2718)-ROW())/12+5),AQ2718)</f>
        <v>0</v>
      </c>
      <c r="AS2718" s="17">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15">
        <f ca="1">COUNTIF(INDIRECT("U"&amp;(ROW()+12*(($AN2718-1)*3+$AO2718)-ROW())/12+5):INDIRECT("AF"&amp;(ROW()+12*(($AN2718-1)*3+$AO2718)-ROW())/12+5),AS2718)</f>
        <v>0</v>
      </c>
      <c r="AU2718" s="15">
        <f ca="1">IF(AND(AQ2718+AS2718&gt;0,AR2718+AT2718&gt;0),COUNTIF(AU$6:AU2717,"&gt;0")+1,0)</f>
        <v>0</v>
      </c>
    </row>
    <row r="2719" spans="40:47">
      <c r="AN2719" s="15">
        <v>76</v>
      </c>
      <c r="AO2719" s="15">
        <v>2</v>
      </c>
      <c r="AP2719" s="15">
        <v>2</v>
      </c>
      <c r="AQ2719" s="17">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15">
        <f ca="1">COUNTIF(INDIRECT("H"&amp;(ROW()+12*(($AN2719-1)*3+$AO2719)-ROW())/12+5):INDIRECT("S"&amp;(ROW()+12*(($AN2719-1)*3+$AO2719)-ROW())/12+5),AQ2719)</f>
        <v>0</v>
      </c>
      <c r="AS2719" s="17">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15">
        <f ca="1">COUNTIF(INDIRECT("U"&amp;(ROW()+12*(($AN2719-1)*3+$AO2719)-ROW())/12+5):INDIRECT("AF"&amp;(ROW()+12*(($AN2719-1)*3+$AO2719)-ROW())/12+5),AS2719)</f>
        <v>0</v>
      </c>
      <c r="AU2719" s="15">
        <f ca="1">IF(AND(AQ2719+AS2719&gt;0,AR2719+AT2719&gt;0),COUNTIF(AU$6:AU2718,"&gt;0")+1,0)</f>
        <v>0</v>
      </c>
    </row>
    <row r="2720" spans="40:47">
      <c r="AN2720" s="15">
        <v>76</v>
      </c>
      <c r="AO2720" s="15">
        <v>2</v>
      </c>
      <c r="AP2720" s="15">
        <v>3</v>
      </c>
      <c r="AQ2720" s="17">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15">
        <f ca="1">COUNTIF(INDIRECT("H"&amp;(ROW()+12*(($AN2720-1)*3+$AO2720)-ROW())/12+5):INDIRECT("S"&amp;(ROW()+12*(($AN2720-1)*3+$AO2720)-ROW())/12+5),AQ2720)</f>
        <v>0</v>
      </c>
      <c r="AS2720" s="17">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15">
        <f ca="1">COUNTIF(INDIRECT("U"&amp;(ROW()+12*(($AN2720-1)*3+$AO2720)-ROW())/12+5):INDIRECT("AF"&amp;(ROW()+12*(($AN2720-1)*3+$AO2720)-ROW())/12+5),AS2720)</f>
        <v>0</v>
      </c>
      <c r="AU2720" s="15">
        <f ca="1">IF(AND(AQ2720+AS2720&gt;0,AR2720+AT2720&gt;0),COUNTIF(AU$6:AU2719,"&gt;0")+1,0)</f>
        <v>0</v>
      </c>
    </row>
    <row r="2721" spans="40:47">
      <c r="AN2721" s="15">
        <v>76</v>
      </c>
      <c r="AO2721" s="15">
        <v>2</v>
      </c>
      <c r="AP2721" s="15">
        <v>4</v>
      </c>
      <c r="AQ2721" s="17">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15">
        <f ca="1">COUNTIF(INDIRECT("H"&amp;(ROW()+12*(($AN2721-1)*3+$AO2721)-ROW())/12+5):INDIRECT("S"&amp;(ROW()+12*(($AN2721-1)*3+$AO2721)-ROW())/12+5),AQ2721)</f>
        <v>0</v>
      </c>
      <c r="AS2721" s="17">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15">
        <f ca="1">COUNTIF(INDIRECT("U"&amp;(ROW()+12*(($AN2721-1)*3+$AO2721)-ROW())/12+5):INDIRECT("AF"&amp;(ROW()+12*(($AN2721-1)*3+$AO2721)-ROW())/12+5),AS2721)</f>
        <v>0</v>
      </c>
      <c r="AU2721" s="15">
        <f ca="1">IF(AND(AQ2721+AS2721&gt;0,AR2721+AT2721&gt;0),COUNTIF(AU$6:AU2720,"&gt;0")+1,0)</f>
        <v>0</v>
      </c>
    </row>
    <row r="2722" spans="40:47">
      <c r="AN2722" s="15">
        <v>76</v>
      </c>
      <c r="AO2722" s="15">
        <v>2</v>
      </c>
      <c r="AP2722" s="15">
        <v>5</v>
      </c>
      <c r="AQ2722" s="17">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15">
        <f ca="1">COUNTIF(INDIRECT("H"&amp;(ROW()+12*(($AN2722-1)*3+$AO2722)-ROW())/12+5):INDIRECT("S"&amp;(ROW()+12*(($AN2722-1)*3+$AO2722)-ROW())/12+5),AQ2722)</f>
        <v>0</v>
      </c>
      <c r="AS2722" s="17">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15">
        <f ca="1">COUNTIF(INDIRECT("U"&amp;(ROW()+12*(($AN2722-1)*3+$AO2722)-ROW())/12+5):INDIRECT("AF"&amp;(ROW()+12*(($AN2722-1)*3+$AO2722)-ROW())/12+5),AS2722)</f>
        <v>0</v>
      </c>
      <c r="AU2722" s="15">
        <f ca="1">IF(AND(AQ2722+AS2722&gt;0,AR2722+AT2722&gt;0),COUNTIF(AU$6:AU2721,"&gt;0")+1,0)</f>
        <v>0</v>
      </c>
    </row>
    <row r="2723" spans="40:47">
      <c r="AN2723" s="15">
        <v>76</v>
      </c>
      <c r="AO2723" s="15">
        <v>2</v>
      </c>
      <c r="AP2723" s="15">
        <v>6</v>
      </c>
      <c r="AQ2723" s="17">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15">
        <f ca="1">COUNTIF(INDIRECT("H"&amp;(ROW()+12*(($AN2723-1)*3+$AO2723)-ROW())/12+5):INDIRECT("S"&amp;(ROW()+12*(($AN2723-1)*3+$AO2723)-ROW())/12+5),AQ2723)</f>
        <v>0</v>
      </c>
      <c r="AS2723" s="17">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15">
        <f ca="1">COUNTIF(INDIRECT("U"&amp;(ROW()+12*(($AN2723-1)*3+$AO2723)-ROW())/12+5):INDIRECT("AF"&amp;(ROW()+12*(($AN2723-1)*3+$AO2723)-ROW())/12+5),AS2723)</f>
        <v>0</v>
      </c>
      <c r="AU2723" s="15">
        <f ca="1">IF(AND(AQ2723+AS2723&gt;0,AR2723+AT2723&gt;0),COUNTIF(AU$6:AU2722,"&gt;0")+1,0)</f>
        <v>0</v>
      </c>
    </row>
    <row r="2724" spans="40:47">
      <c r="AN2724" s="15">
        <v>76</v>
      </c>
      <c r="AO2724" s="15">
        <v>2</v>
      </c>
      <c r="AP2724" s="15">
        <v>7</v>
      </c>
      <c r="AQ2724" s="17">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15">
        <f ca="1">COUNTIF(INDIRECT("H"&amp;(ROW()+12*(($AN2724-1)*3+$AO2724)-ROW())/12+5):INDIRECT("S"&amp;(ROW()+12*(($AN2724-1)*3+$AO2724)-ROW())/12+5),AQ2724)</f>
        <v>0</v>
      </c>
      <c r="AS2724" s="17">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15">
        <f ca="1">COUNTIF(INDIRECT("U"&amp;(ROW()+12*(($AN2724-1)*3+$AO2724)-ROW())/12+5):INDIRECT("AF"&amp;(ROW()+12*(($AN2724-1)*3+$AO2724)-ROW())/12+5),AS2724)</f>
        <v>0</v>
      </c>
      <c r="AU2724" s="15">
        <f ca="1">IF(AND(AQ2724+AS2724&gt;0,AR2724+AT2724&gt;0),COUNTIF(AU$6:AU2723,"&gt;0")+1,0)</f>
        <v>0</v>
      </c>
    </row>
    <row r="2725" spans="40:47">
      <c r="AN2725" s="15">
        <v>76</v>
      </c>
      <c r="AO2725" s="15">
        <v>2</v>
      </c>
      <c r="AP2725" s="15">
        <v>8</v>
      </c>
      <c r="AQ2725" s="17">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15">
        <f ca="1">COUNTIF(INDIRECT("H"&amp;(ROW()+12*(($AN2725-1)*3+$AO2725)-ROW())/12+5):INDIRECT("S"&amp;(ROW()+12*(($AN2725-1)*3+$AO2725)-ROW())/12+5),AQ2725)</f>
        <v>0</v>
      </c>
      <c r="AS2725" s="17">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15">
        <f ca="1">COUNTIF(INDIRECT("U"&amp;(ROW()+12*(($AN2725-1)*3+$AO2725)-ROW())/12+5):INDIRECT("AF"&amp;(ROW()+12*(($AN2725-1)*3+$AO2725)-ROW())/12+5),AS2725)</f>
        <v>0</v>
      </c>
      <c r="AU2725" s="15">
        <f ca="1">IF(AND(AQ2725+AS2725&gt;0,AR2725+AT2725&gt;0),COUNTIF(AU$6:AU2724,"&gt;0")+1,0)</f>
        <v>0</v>
      </c>
    </row>
    <row r="2726" spans="40:47">
      <c r="AN2726" s="15">
        <v>76</v>
      </c>
      <c r="AO2726" s="15">
        <v>2</v>
      </c>
      <c r="AP2726" s="15">
        <v>9</v>
      </c>
      <c r="AQ2726" s="17">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15">
        <f ca="1">COUNTIF(INDIRECT("H"&amp;(ROW()+12*(($AN2726-1)*3+$AO2726)-ROW())/12+5):INDIRECT("S"&amp;(ROW()+12*(($AN2726-1)*3+$AO2726)-ROW())/12+5),AQ2726)</f>
        <v>0</v>
      </c>
      <c r="AS2726" s="17">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15">
        <f ca="1">COUNTIF(INDIRECT("U"&amp;(ROW()+12*(($AN2726-1)*3+$AO2726)-ROW())/12+5):INDIRECT("AF"&amp;(ROW()+12*(($AN2726-1)*3+$AO2726)-ROW())/12+5),AS2726)</f>
        <v>0</v>
      </c>
      <c r="AU2726" s="15">
        <f ca="1">IF(AND(AQ2726+AS2726&gt;0,AR2726+AT2726&gt;0),COUNTIF(AU$6:AU2725,"&gt;0")+1,0)</f>
        <v>0</v>
      </c>
    </row>
    <row r="2727" spans="40:47">
      <c r="AN2727" s="15">
        <v>76</v>
      </c>
      <c r="AO2727" s="15">
        <v>2</v>
      </c>
      <c r="AP2727" s="15">
        <v>10</v>
      </c>
      <c r="AQ2727" s="17">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15">
        <f ca="1">COUNTIF(INDIRECT("H"&amp;(ROW()+12*(($AN2727-1)*3+$AO2727)-ROW())/12+5):INDIRECT("S"&amp;(ROW()+12*(($AN2727-1)*3+$AO2727)-ROW())/12+5),AQ2727)</f>
        <v>0</v>
      </c>
      <c r="AS2727" s="17">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15">
        <f ca="1">COUNTIF(INDIRECT("U"&amp;(ROW()+12*(($AN2727-1)*3+$AO2727)-ROW())/12+5):INDIRECT("AF"&amp;(ROW()+12*(($AN2727-1)*3+$AO2727)-ROW())/12+5),AS2727)</f>
        <v>0</v>
      </c>
      <c r="AU2727" s="15">
        <f ca="1">IF(AND(AQ2727+AS2727&gt;0,AR2727+AT2727&gt;0),COUNTIF(AU$6:AU2726,"&gt;0")+1,0)</f>
        <v>0</v>
      </c>
    </row>
    <row r="2728" spans="40:47">
      <c r="AN2728" s="15">
        <v>76</v>
      </c>
      <c r="AO2728" s="15">
        <v>2</v>
      </c>
      <c r="AP2728" s="15">
        <v>11</v>
      </c>
      <c r="AQ2728" s="17">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15">
        <f ca="1">COUNTIF(INDIRECT("H"&amp;(ROW()+12*(($AN2728-1)*3+$AO2728)-ROW())/12+5):INDIRECT("S"&amp;(ROW()+12*(($AN2728-1)*3+$AO2728)-ROW())/12+5),AQ2728)</f>
        <v>0</v>
      </c>
      <c r="AS2728" s="17">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15">
        <f ca="1">COUNTIF(INDIRECT("U"&amp;(ROW()+12*(($AN2728-1)*3+$AO2728)-ROW())/12+5):INDIRECT("AF"&amp;(ROW()+12*(($AN2728-1)*3+$AO2728)-ROW())/12+5),AS2728)</f>
        <v>0</v>
      </c>
      <c r="AU2728" s="15">
        <f ca="1">IF(AND(AQ2728+AS2728&gt;0,AR2728+AT2728&gt;0),COUNTIF(AU$6:AU2727,"&gt;0")+1,0)</f>
        <v>0</v>
      </c>
    </row>
    <row r="2729" spans="40:47">
      <c r="AN2729" s="15">
        <v>76</v>
      </c>
      <c r="AO2729" s="15">
        <v>2</v>
      </c>
      <c r="AP2729" s="15">
        <v>12</v>
      </c>
      <c r="AQ2729" s="17">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15">
        <f ca="1">COUNTIF(INDIRECT("H"&amp;(ROW()+12*(($AN2729-1)*3+$AO2729)-ROW())/12+5):INDIRECT("S"&amp;(ROW()+12*(($AN2729-1)*3+$AO2729)-ROW())/12+5),AQ2729)</f>
        <v>0</v>
      </c>
      <c r="AS2729" s="17">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15">
        <f ca="1">COUNTIF(INDIRECT("U"&amp;(ROW()+12*(($AN2729-1)*3+$AO2729)-ROW())/12+5):INDIRECT("AF"&amp;(ROW()+12*(($AN2729-1)*3+$AO2729)-ROW())/12+5),AS2729)</f>
        <v>0</v>
      </c>
      <c r="AU2729" s="15">
        <f ca="1">IF(AND(AQ2729+AS2729&gt;0,AR2729+AT2729&gt;0),COUNTIF(AU$6:AU2728,"&gt;0")+1,0)</f>
        <v>0</v>
      </c>
    </row>
    <row r="2730" spans="40:47">
      <c r="AN2730" s="15">
        <v>76</v>
      </c>
      <c r="AO2730" s="15">
        <v>3</v>
      </c>
      <c r="AP2730" s="15">
        <v>1</v>
      </c>
      <c r="AQ2730" s="17">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15">
        <f ca="1">COUNTIF(INDIRECT("H"&amp;(ROW()+12*(($AN2730-1)*3+$AO2730)-ROW())/12+5):INDIRECT("S"&amp;(ROW()+12*(($AN2730-1)*3+$AO2730)-ROW())/12+5),AQ2730)</f>
        <v>0</v>
      </c>
      <c r="AS2730" s="17">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15">
        <f ca="1">COUNTIF(INDIRECT("U"&amp;(ROW()+12*(($AN2730-1)*3+$AO2730)-ROW())/12+5):INDIRECT("AF"&amp;(ROW()+12*(($AN2730-1)*3+$AO2730)-ROW())/12+5),AS2730)</f>
        <v>0</v>
      </c>
      <c r="AU2730" s="15">
        <f ca="1">IF(AND(AQ2730+AS2730&gt;0,AR2730+AT2730&gt;0),COUNTIF(AU$6:AU2729,"&gt;0")+1,0)</f>
        <v>0</v>
      </c>
    </row>
    <row r="2731" spans="40:47">
      <c r="AN2731" s="15">
        <v>76</v>
      </c>
      <c r="AO2731" s="15">
        <v>3</v>
      </c>
      <c r="AP2731" s="15">
        <v>2</v>
      </c>
      <c r="AQ2731" s="17">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15">
        <f ca="1">COUNTIF(INDIRECT("H"&amp;(ROW()+12*(($AN2731-1)*3+$AO2731)-ROW())/12+5):INDIRECT("S"&amp;(ROW()+12*(($AN2731-1)*3+$AO2731)-ROW())/12+5),AQ2731)</f>
        <v>0</v>
      </c>
      <c r="AS2731" s="17">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15">
        <f ca="1">COUNTIF(INDIRECT("U"&amp;(ROW()+12*(($AN2731-1)*3+$AO2731)-ROW())/12+5):INDIRECT("AF"&amp;(ROW()+12*(($AN2731-1)*3+$AO2731)-ROW())/12+5),AS2731)</f>
        <v>0</v>
      </c>
      <c r="AU2731" s="15">
        <f ca="1">IF(AND(AQ2731+AS2731&gt;0,AR2731+AT2731&gt;0),COUNTIF(AU$6:AU2730,"&gt;0")+1,0)</f>
        <v>0</v>
      </c>
    </row>
    <row r="2732" spans="40:47">
      <c r="AN2732" s="15">
        <v>76</v>
      </c>
      <c r="AO2732" s="15">
        <v>3</v>
      </c>
      <c r="AP2732" s="15">
        <v>3</v>
      </c>
      <c r="AQ2732" s="17">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15">
        <f ca="1">COUNTIF(INDIRECT("H"&amp;(ROW()+12*(($AN2732-1)*3+$AO2732)-ROW())/12+5):INDIRECT("S"&amp;(ROW()+12*(($AN2732-1)*3+$AO2732)-ROW())/12+5),AQ2732)</f>
        <v>0</v>
      </c>
      <c r="AS2732" s="17">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15">
        <f ca="1">COUNTIF(INDIRECT("U"&amp;(ROW()+12*(($AN2732-1)*3+$AO2732)-ROW())/12+5):INDIRECT("AF"&amp;(ROW()+12*(($AN2732-1)*3+$AO2732)-ROW())/12+5),AS2732)</f>
        <v>0</v>
      </c>
      <c r="AU2732" s="15">
        <f ca="1">IF(AND(AQ2732+AS2732&gt;0,AR2732+AT2732&gt;0),COUNTIF(AU$6:AU2731,"&gt;0")+1,0)</f>
        <v>0</v>
      </c>
    </row>
    <row r="2733" spans="40:47">
      <c r="AN2733" s="15">
        <v>76</v>
      </c>
      <c r="AO2733" s="15">
        <v>3</v>
      </c>
      <c r="AP2733" s="15">
        <v>4</v>
      </c>
      <c r="AQ2733" s="17">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15">
        <f ca="1">COUNTIF(INDIRECT("H"&amp;(ROW()+12*(($AN2733-1)*3+$AO2733)-ROW())/12+5):INDIRECT("S"&amp;(ROW()+12*(($AN2733-1)*3+$AO2733)-ROW())/12+5),AQ2733)</f>
        <v>0</v>
      </c>
      <c r="AS2733" s="17">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15">
        <f ca="1">COUNTIF(INDIRECT("U"&amp;(ROW()+12*(($AN2733-1)*3+$AO2733)-ROW())/12+5):INDIRECT("AF"&amp;(ROW()+12*(($AN2733-1)*3+$AO2733)-ROW())/12+5),AS2733)</f>
        <v>0</v>
      </c>
      <c r="AU2733" s="15">
        <f ca="1">IF(AND(AQ2733+AS2733&gt;0,AR2733+AT2733&gt;0),COUNTIF(AU$6:AU2732,"&gt;0")+1,0)</f>
        <v>0</v>
      </c>
    </row>
    <row r="2734" spans="40:47">
      <c r="AN2734" s="15">
        <v>76</v>
      </c>
      <c r="AO2734" s="15">
        <v>3</v>
      </c>
      <c r="AP2734" s="15">
        <v>5</v>
      </c>
      <c r="AQ2734" s="17">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15">
        <f ca="1">COUNTIF(INDIRECT("H"&amp;(ROW()+12*(($AN2734-1)*3+$AO2734)-ROW())/12+5):INDIRECT("S"&amp;(ROW()+12*(($AN2734-1)*3+$AO2734)-ROW())/12+5),AQ2734)</f>
        <v>0</v>
      </c>
      <c r="AS2734" s="17">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15">
        <f ca="1">COUNTIF(INDIRECT("U"&amp;(ROW()+12*(($AN2734-1)*3+$AO2734)-ROW())/12+5):INDIRECT("AF"&amp;(ROW()+12*(($AN2734-1)*3+$AO2734)-ROW())/12+5),AS2734)</f>
        <v>0</v>
      </c>
      <c r="AU2734" s="15">
        <f ca="1">IF(AND(AQ2734+AS2734&gt;0,AR2734+AT2734&gt;0),COUNTIF(AU$6:AU2733,"&gt;0")+1,0)</f>
        <v>0</v>
      </c>
    </row>
    <row r="2735" spans="40:47">
      <c r="AN2735" s="15">
        <v>76</v>
      </c>
      <c r="AO2735" s="15">
        <v>3</v>
      </c>
      <c r="AP2735" s="15">
        <v>6</v>
      </c>
      <c r="AQ2735" s="17">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15">
        <f ca="1">COUNTIF(INDIRECT("H"&amp;(ROW()+12*(($AN2735-1)*3+$AO2735)-ROW())/12+5):INDIRECT("S"&amp;(ROW()+12*(($AN2735-1)*3+$AO2735)-ROW())/12+5),AQ2735)</f>
        <v>0</v>
      </c>
      <c r="AS2735" s="17">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15">
        <f ca="1">COUNTIF(INDIRECT("U"&amp;(ROW()+12*(($AN2735-1)*3+$AO2735)-ROW())/12+5):INDIRECT("AF"&amp;(ROW()+12*(($AN2735-1)*3+$AO2735)-ROW())/12+5),AS2735)</f>
        <v>0</v>
      </c>
      <c r="AU2735" s="15">
        <f ca="1">IF(AND(AQ2735+AS2735&gt;0,AR2735+AT2735&gt;0),COUNTIF(AU$6:AU2734,"&gt;0")+1,0)</f>
        <v>0</v>
      </c>
    </row>
    <row r="2736" spans="40:47">
      <c r="AN2736" s="15">
        <v>76</v>
      </c>
      <c r="AO2736" s="15">
        <v>3</v>
      </c>
      <c r="AP2736" s="15">
        <v>7</v>
      </c>
      <c r="AQ2736" s="17">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15">
        <f ca="1">COUNTIF(INDIRECT("H"&amp;(ROW()+12*(($AN2736-1)*3+$AO2736)-ROW())/12+5):INDIRECT("S"&amp;(ROW()+12*(($AN2736-1)*3+$AO2736)-ROW())/12+5),AQ2736)</f>
        <v>0</v>
      </c>
      <c r="AS2736" s="17">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15">
        <f ca="1">COUNTIF(INDIRECT("U"&amp;(ROW()+12*(($AN2736-1)*3+$AO2736)-ROW())/12+5):INDIRECT("AF"&amp;(ROW()+12*(($AN2736-1)*3+$AO2736)-ROW())/12+5),AS2736)</f>
        <v>0</v>
      </c>
      <c r="AU2736" s="15">
        <f ca="1">IF(AND(AQ2736+AS2736&gt;0,AR2736+AT2736&gt;0),COUNTIF(AU$6:AU2735,"&gt;0")+1,0)</f>
        <v>0</v>
      </c>
    </row>
    <row r="2737" spans="40:47">
      <c r="AN2737" s="15">
        <v>76</v>
      </c>
      <c r="AO2737" s="15">
        <v>3</v>
      </c>
      <c r="AP2737" s="15">
        <v>8</v>
      </c>
      <c r="AQ2737" s="17">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15">
        <f ca="1">COUNTIF(INDIRECT("H"&amp;(ROW()+12*(($AN2737-1)*3+$AO2737)-ROW())/12+5):INDIRECT("S"&amp;(ROW()+12*(($AN2737-1)*3+$AO2737)-ROW())/12+5),AQ2737)</f>
        <v>0</v>
      </c>
      <c r="AS2737" s="17">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15">
        <f ca="1">COUNTIF(INDIRECT("U"&amp;(ROW()+12*(($AN2737-1)*3+$AO2737)-ROW())/12+5):INDIRECT("AF"&amp;(ROW()+12*(($AN2737-1)*3+$AO2737)-ROW())/12+5),AS2737)</f>
        <v>0</v>
      </c>
      <c r="AU2737" s="15">
        <f ca="1">IF(AND(AQ2737+AS2737&gt;0,AR2737+AT2737&gt;0),COUNTIF(AU$6:AU2736,"&gt;0")+1,0)</f>
        <v>0</v>
      </c>
    </row>
    <row r="2738" spans="40:47">
      <c r="AN2738" s="15">
        <v>76</v>
      </c>
      <c r="AO2738" s="15">
        <v>3</v>
      </c>
      <c r="AP2738" s="15">
        <v>9</v>
      </c>
      <c r="AQ2738" s="17">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15">
        <f ca="1">COUNTIF(INDIRECT("H"&amp;(ROW()+12*(($AN2738-1)*3+$AO2738)-ROW())/12+5):INDIRECT("S"&amp;(ROW()+12*(($AN2738-1)*3+$AO2738)-ROW())/12+5),AQ2738)</f>
        <v>0</v>
      </c>
      <c r="AS2738" s="17">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15">
        <f ca="1">COUNTIF(INDIRECT("U"&amp;(ROW()+12*(($AN2738-1)*3+$AO2738)-ROW())/12+5):INDIRECT("AF"&amp;(ROW()+12*(($AN2738-1)*3+$AO2738)-ROW())/12+5),AS2738)</f>
        <v>0</v>
      </c>
      <c r="AU2738" s="15">
        <f ca="1">IF(AND(AQ2738+AS2738&gt;0,AR2738+AT2738&gt;0),COUNTIF(AU$6:AU2737,"&gt;0")+1,0)</f>
        <v>0</v>
      </c>
    </row>
    <row r="2739" spans="40:47">
      <c r="AN2739" s="15">
        <v>76</v>
      </c>
      <c r="AO2739" s="15">
        <v>3</v>
      </c>
      <c r="AP2739" s="15">
        <v>10</v>
      </c>
      <c r="AQ2739" s="17">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15">
        <f ca="1">COUNTIF(INDIRECT("H"&amp;(ROW()+12*(($AN2739-1)*3+$AO2739)-ROW())/12+5):INDIRECT("S"&amp;(ROW()+12*(($AN2739-1)*3+$AO2739)-ROW())/12+5),AQ2739)</f>
        <v>0</v>
      </c>
      <c r="AS2739" s="17">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15">
        <f ca="1">COUNTIF(INDIRECT("U"&amp;(ROW()+12*(($AN2739-1)*3+$AO2739)-ROW())/12+5):INDIRECT("AF"&amp;(ROW()+12*(($AN2739-1)*3+$AO2739)-ROW())/12+5),AS2739)</f>
        <v>0</v>
      </c>
      <c r="AU2739" s="15">
        <f ca="1">IF(AND(AQ2739+AS2739&gt;0,AR2739+AT2739&gt;0),COUNTIF(AU$6:AU2738,"&gt;0")+1,0)</f>
        <v>0</v>
      </c>
    </row>
    <row r="2740" spans="40:47">
      <c r="AN2740" s="15">
        <v>76</v>
      </c>
      <c r="AO2740" s="15">
        <v>3</v>
      </c>
      <c r="AP2740" s="15">
        <v>11</v>
      </c>
      <c r="AQ2740" s="17">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15">
        <f ca="1">COUNTIF(INDIRECT("H"&amp;(ROW()+12*(($AN2740-1)*3+$AO2740)-ROW())/12+5):INDIRECT("S"&amp;(ROW()+12*(($AN2740-1)*3+$AO2740)-ROW())/12+5),AQ2740)</f>
        <v>0</v>
      </c>
      <c r="AS2740" s="17">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15">
        <f ca="1">COUNTIF(INDIRECT("U"&amp;(ROW()+12*(($AN2740-1)*3+$AO2740)-ROW())/12+5):INDIRECT("AF"&amp;(ROW()+12*(($AN2740-1)*3+$AO2740)-ROW())/12+5),AS2740)</f>
        <v>0</v>
      </c>
      <c r="AU2740" s="15">
        <f ca="1">IF(AND(AQ2740+AS2740&gt;0,AR2740+AT2740&gt;0),COUNTIF(AU$6:AU2739,"&gt;0")+1,0)</f>
        <v>0</v>
      </c>
    </row>
    <row r="2741" spans="40:47">
      <c r="AN2741" s="306">
        <v>76</v>
      </c>
      <c r="AO2741" s="306">
        <v>3</v>
      </c>
      <c r="AP2741" s="306">
        <v>12</v>
      </c>
      <c r="AQ2741" s="313">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306">
        <f ca="1">COUNTIF(INDIRECT("H"&amp;(ROW()+12*(($AN2741-1)*3+$AO2741)-ROW())/12+5):INDIRECT("S"&amp;(ROW()+12*(($AN2741-1)*3+$AO2741)-ROW())/12+5),AQ2741)</f>
        <v>0</v>
      </c>
      <c r="AS2741" s="313">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306">
        <f ca="1">COUNTIF(INDIRECT("U"&amp;(ROW()+12*(($AN2741-1)*3+$AO2741)-ROW())/12+5):INDIRECT("AF"&amp;(ROW()+12*(($AN2741-1)*3+$AO2741)-ROW())/12+5),AS2741)</f>
        <v>0</v>
      </c>
      <c r="AU2741" s="15">
        <f ca="1">IF(AND(AQ2741+AS2741&gt;0,AR2741+AT2741&gt;0),COUNTIF(AU$6:AU2740,"&gt;0")+1,0)</f>
        <v>0</v>
      </c>
    </row>
    <row r="2742" spans="40:47">
      <c r="AN2742" s="15">
        <v>77</v>
      </c>
      <c r="AO2742" s="15">
        <v>1</v>
      </c>
      <c r="AP2742" s="15">
        <v>1</v>
      </c>
      <c r="AQ2742" s="17">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15">
        <f ca="1">COUNTIF(INDIRECT("H"&amp;(ROW()+12*(($AN2742-1)*3+$AO2742)-ROW())/12+5):INDIRECT("S"&amp;(ROW()+12*(($AN2742-1)*3+$AO2742)-ROW())/12+5),AQ2742)</f>
        <v>0</v>
      </c>
      <c r="AS2742" s="17">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15">
        <f ca="1">COUNTIF(INDIRECT("U"&amp;(ROW()+12*(($AN2742-1)*3+$AO2742)-ROW())/12+5):INDIRECT("AF"&amp;(ROW()+12*(($AN2742-1)*3+$AO2742)-ROW())/12+5),AS2742)</f>
        <v>0</v>
      </c>
      <c r="AU2742" s="15">
        <f ca="1">IF(AND(AQ2742+AS2742&gt;0,AR2742+AT2742&gt;0),COUNTIF(AU$6:AU2741,"&gt;0")+1,0)</f>
        <v>0</v>
      </c>
    </row>
    <row r="2743" spans="40:47">
      <c r="AN2743" s="15">
        <v>77</v>
      </c>
      <c r="AO2743" s="15">
        <v>1</v>
      </c>
      <c r="AP2743" s="15">
        <v>2</v>
      </c>
      <c r="AQ2743" s="17">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15">
        <f ca="1">COUNTIF(INDIRECT("H"&amp;(ROW()+12*(($AN2743-1)*3+$AO2743)-ROW())/12+5):INDIRECT("S"&amp;(ROW()+12*(($AN2743-1)*3+$AO2743)-ROW())/12+5),AQ2743)</f>
        <v>0</v>
      </c>
      <c r="AS2743" s="17">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15">
        <f ca="1">COUNTIF(INDIRECT("U"&amp;(ROW()+12*(($AN2743-1)*3+$AO2743)-ROW())/12+5):INDIRECT("AF"&amp;(ROW()+12*(($AN2743-1)*3+$AO2743)-ROW())/12+5),AS2743)</f>
        <v>0</v>
      </c>
      <c r="AU2743" s="15">
        <f ca="1">IF(AND(AQ2743+AS2743&gt;0,AR2743+AT2743&gt;0),COUNTIF(AU$6:AU2742,"&gt;0")+1,0)</f>
        <v>0</v>
      </c>
    </row>
    <row r="2744" spans="40:47">
      <c r="AN2744" s="15">
        <v>77</v>
      </c>
      <c r="AO2744" s="15">
        <v>1</v>
      </c>
      <c r="AP2744" s="15">
        <v>3</v>
      </c>
      <c r="AQ2744" s="17">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15">
        <f ca="1">COUNTIF(INDIRECT("H"&amp;(ROW()+12*(($AN2744-1)*3+$AO2744)-ROW())/12+5):INDIRECT("S"&amp;(ROW()+12*(($AN2744-1)*3+$AO2744)-ROW())/12+5),AQ2744)</f>
        <v>0</v>
      </c>
      <c r="AS2744" s="17">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15">
        <f ca="1">COUNTIF(INDIRECT("U"&amp;(ROW()+12*(($AN2744-1)*3+$AO2744)-ROW())/12+5):INDIRECT("AF"&amp;(ROW()+12*(($AN2744-1)*3+$AO2744)-ROW())/12+5),AS2744)</f>
        <v>0</v>
      </c>
      <c r="AU2744" s="15">
        <f ca="1">IF(AND(AQ2744+AS2744&gt;0,AR2744+AT2744&gt;0),COUNTIF(AU$6:AU2743,"&gt;0")+1,0)</f>
        <v>0</v>
      </c>
    </row>
    <row r="2745" spans="40:47">
      <c r="AN2745" s="15">
        <v>77</v>
      </c>
      <c r="AO2745" s="15">
        <v>1</v>
      </c>
      <c r="AP2745" s="15">
        <v>4</v>
      </c>
      <c r="AQ2745" s="17">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15">
        <f ca="1">COUNTIF(INDIRECT("H"&amp;(ROW()+12*(($AN2745-1)*3+$AO2745)-ROW())/12+5):INDIRECT("S"&amp;(ROW()+12*(($AN2745-1)*3+$AO2745)-ROW())/12+5),AQ2745)</f>
        <v>0</v>
      </c>
      <c r="AS2745" s="17">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15">
        <f ca="1">COUNTIF(INDIRECT("U"&amp;(ROW()+12*(($AN2745-1)*3+$AO2745)-ROW())/12+5):INDIRECT("AF"&amp;(ROW()+12*(($AN2745-1)*3+$AO2745)-ROW())/12+5),AS2745)</f>
        <v>0</v>
      </c>
      <c r="AU2745" s="15">
        <f ca="1">IF(AND(AQ2745+AS2745&gt;0,AR2745+AT2745&gt;0),COUNTIF(AU$6:AU2744,"&gt;0")+1,0)</f>
        <v>0</v>
      </c>
    </row>
    <row r="2746" spans="40:47">
      <c r="AN2746" s="15">
        <v>77</v>
      </c>
      <c r="AO2746" s="15">
        <v>1</v>
      </c>
      <c r="AP2746" s="15">
        <v>5</v>
      </c>
      <c r="AQ2746" s="17">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15">
        <f ca="1">COUNTIF(INDIRECT("H"&amp;(ROW()+12*(($AN2746-1)*3+$AO2746)-ROW())/12+5):INDIRECT("S"&amp;(ROW()+12*(($AN2746-1)*3+$AO2746)-ROW())/12+5),AQ2746)</f>
        <v>0</v>
      </c>
      <c r="AS2746" s="17">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15">
        <f ca="1">COUNTIF(INDIRECT("U"&amp;(ROW()+12*(($AN2746-1)*3+$AO2746)-ROW())/12+5):INDIRECT("AF"&amp;(ROW()+12*(($AN2746-1)*3+$AO2746)-ROW())/12+5),AS2746)</f>
        <v>0</v>
      </c>
      <c r="AU2746" s="15">
        <f ca="1">IF(AND(AQ2746+AS2746&gt;0,AR2746+AT2746&gt;0),COUNTIF(AU$6:AU2745,"&gt;0")+1,0)</f>
        <v>0</v>
      </c>
    </row>
    <row r="2747" spans="40:47">
      <c r="AN2747" s="15">
        <v>77</v>
      </c>
      <c r="AO2747" s="15">
        <v>1</v>
      </c>
      <c r="AP2747" s="15">
        <v>6</v>
      </c>
      <c r="AQ2747" s="17">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15">
        <f ca="1">COUNTIF(INDIRECT("H"&amp;(ROW()+12*(($AN2747-1)*3+$AO2747)-ROW())/12+5):INDIRECT("S"&amp;(ROW()+12*(($AN2747-1)*3+$AO2747)-ROW())/12+5),AQ2747)</f>
        <v>0</v>
      </c>
      <c r="AS2747" s="17">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15">
        <f ca="1">COUNTIF(INDIRECT("U"&amp;(ROW()+12*(($AN2747-1)*3+$AO2747)-ROW())/12+5):INDIRECT("AF"&amp;(ROW()+12*(($AN2747-1)*3+$AO2747)-ROW())/12+5),AS2747)</f>
        <v>0</v>
      </c>
      <c r="AU2747" s="15">
        <f ca="1">IF(AND(AQ2747+AS2747&gt;0,AR2747+AT2747&gt;0),COUNTIF(AU$6:AU2746,"&gt;0")+1,0)</f>
        <v>0</v>
      </c>
    </row>
    <row r="2748" spans="40:47">
      <c r="AN2748" s="15">
        <v>77</v>
      </c>
      <c r="AO2748" s="15">
        <v>1</v>
      </c>
      <c r="AP2748" s="15">
        <v>7</v>
      </c>
      <c r="AQ2748" s="17">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15">
        <f ca="1">COUNTIF(INDIRECT("H"&amp;(ROW()+12*(($AN2748-1)*3+$AO2748)-ROW())/12+5):INDIRECT("S"&amp;(ROW()+12*(($AN2748-1)*3+$AO2748)-ROW())/12+5),AQ2748)</f>
        <v>0</v>
      </c>
      <c r="AS2748" s="17">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15">
        <f ca="1">COUNTIF(INDIRECT("U"&amp;(ROW()+12*(($AN2748-1)*3+$AO2748)-ROW())/12+5):INDIRECT("AF"&amp;(ROW()+12*(($AN2748-1)*3+$AO2748)-ROW())/12+5),AS2748)</f>
        <v>0</v>
      </c>
      <c r="AU2748" s="15">
        <f ca="1">IF(AND(AQ2748+AS2748&gt;0,AR2748+AT2748&gt;0),COUNTIF(AU$6:AU2747,"&gt;0")+1,0)</f>
        <v>0</v>
      </c>
    </row>
    <row r="2749" spans="40:47">
      <c r="AN2749" s="15">
        <v>77</v>
      </c>
      <c r="AO2749" s="15">
        <v>1</v>
      </c>
      <c r="AP2749" s="15">
        <v>8</v>
      </c>
      <c r="AQ2749" s="17">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15">
        <f ca="1">COUNTIF(INDIRECT("H"&amp;(ROW()+12*(($AN2749-1)*3+$AO2749)-ROW())/12+5):INDIRECT("S"&amp;(ROW()+12*(($AN2749-1)*3+$AO2749)-ROW())/12+5),AQ2749)</f>
        <v>0</v>
      </c>
      <c r="AS2749" s="17">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15">
        <f ca="1">COUNTIF(INDIRECT("U"&amp;(ROW()+12*(($AN2749-1)*3+$AO2749)-ROW())/12+5):INDIRECT("AF"&amp;(ROW()+12*(($AN2749-1)*3+$AO2749)-ROW())/12+5),AS2749)</f>
        <v>0</v>
      </c>
      <c r="AU2749" s="15">
        <f ca="1">IF(AND(AQ2749+AS2749&gt;0,AR2749+AT2749&gt;0),COUNTIF(AU$6:AU2748,"&gt;0")+1,0)</f>
        <v>0</v>
      </c>
    </row>
    <row r="2750" spans="40:47">
      <c r="AN2750" s="15">
        <v>77</v>
      </c>
      <c r="AO2750" s="15">
        <v>1</v>
      </c>
      <c r="AP2750" s="15">
        <v>9</v>
      </c>
      <c r="AQ2750" s="17">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15">
        <f ca="1">COUNTIF(INDIRECT("H"&amp;(ROW()+12*(($AN2750-1)*3+$AO2750)-ROW())/12+5):INDIRECT("S"&amp;(ROW()+12*(($AN2750-1)*3+$AO2750)-ROW())/12+5),AQ2750)</f>
        <v>0</v>
      </c>
      <c r="AS2750" s="17">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15">
        <f ca="1">COUNTIF(INDIRECT("U"&amp;(ROW()+12*(($AN2750-1)*3+$AO2750)-ROW())/12+5):INDIRECT("AF"&amp;(ROW()+12*(($AN2750-1)*3+$AO2750)-ROW())/12+5),AS2750)</f>
        <v>0</v>
      </c>
      <c r="AU2750" s="15">
        <f ca="1">IF(AND(AQ2750+AS2750&gt;0,AR2750+AT2750&gt;0),COUNTIF(AU$6:AU2749,"&gt;0")+1,0)</f>
        <v>0</v>
      </c>
    </row>
    <row r="2751" spans="40:47">
      <c r="AN2751" s="15">
        <v>77</v>
      </c>
      <c r="AO2751" s="15">
        <v>1</v>
      </c>
      <c r="AP2751" s="15">
        <v>10</v>
      </c>
      <c r="AQ2751" s="17">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15">
        <f ca="1">COUNTIF(INDIRECT("H"&amp;(ROW()+12*(($AN2751-1)*3+$AO2751)-ROW())/12+5):INDIRECT("S"&amp;(ROW()+12*(($AN2751-1)*3+$AO2751)-ROW())/12+5),AQ2751)</f>
        <v>0</v>
      </c>
      <c r="AS2751" s="17">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15">
        <f ca="1">COUNTIF(INDIRECT("U"&amp;(ROW()+12*(($AN2751-1)*3+$AO2751)-ROW())/12+5):INDIRECT("AF"&amp;(ROW()+12*(($AN2751-1)*3+$AO2751)-ROW())/12+5),AS2751)</f>
        <v>0</v>
      </c>
      <c r="AU2751" s="15">
        <f ca="1">IF(AND(AQ2751+AS2751&gt;0,AR2751+AT2751&gt;0),COUNTIF(AU$6:AU2750,"&gt;0")+1,0)</f>
        <v>0</v>
      </c>
    </row>
    <row r="2752" spans="40:47">
      <c r="AN2752" s="15">
        <v>77</v>
      </c>
      <c r="AO2752" s="15">
        <v>1</v>
      </c>
      <c r="AP2752" s="15">
        <v>11</v>
      </c>
      <c r="AQ2752" s="17">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15">
        <f ca="1">COUNTIF(INDIRECT("H"&amp;(ROW()+12*(($AN2752-1)*3+$AO2752)-ROW())/12+5):INDIRECT("S"&amp;(ROW()+12*(($AN2752-1)*3+$AO2752)-ROW())/12+5),AQ2752)</f>
        <v>0</v>
      </c>
      <c r="AS2752" s="17">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15">
        <f ca="1">COUNTIF(INDIRECT("U"&amp;(ROW()+12*(($AN2752-1)*3+$AO2752)-ROW())/12+5):INDIRECT("AF"&amp;(ROW()+12*(($AN2752-1)*3+$AO2752)-ROW())/12+5),AS2752)</f>
        <v>0</v>
      </c>
      <c r="AU2752" s="15">
        <f ca="1">IF(AND(AQ2752+AS2752&gt;0,AR2752+AT2752&gt;0),COUNTIF(AU$6:AU2751,"&gt;0")+1,0)</f>
        <v>0</v>
      </c>
    </row>
    <row r="2753" spans="40:47">
      <c r="AN2753" s="15">
        <v>77</v>
      </c>
      <c r="AO2753" s="15">
        <v>1</v>
      </c>
      <c r="AP2753" s="15">
        <v>12</v>
      </c>
      <c r="AQ2753" s="17">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15">
        <f ca="1">COUNTIF(INDIRECT("H"&amp;(ROW()+12*(($AN2753-1)*3+$AO2753)-ROW())/12+5):INDIRECT("S"&amp;(ROW()+12*(($AN2753-1)*3+$AO2753)-ROW())/12+5),AQ2753)</f>
        <v>0</v>
      </c>
      <c r="AS2753" s="17">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15">
        <f ca="1">COUNTIF(INDIRECT("U"&amp;(ROW()+12*(($AN2753-1)*3+$AO2753)-ROW())/12+5):INDIRECT("AF"&amp;(ROW()+12*(($AN2753-1)*3+$AO2753)-ROW())/12+5),AS2753)</f>
        <v>0</v>
      </c>
      <c r="AU2753" s="15">
        <f ca="1">IF(AND(AQ2753+AS2753&gt;0,AR2753+AT2753&gt;0),COUNTIF(AU$6:AU2752,"&gt;0")+1,0)</f>
        <v>0</v>
      </c>
    </row>
    <row r="2754" spans="40:47">
      <c r="AN2754" s="15">
        <v>77</v>
      </c>
      <c r="AO2754" s="15">
        <v>2</v>
      </c>
      <c r="AP2754" s="15">
        <v>1</v>
      </c>
      <c r="AQ2754" s="17">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15">
        <f ca="1">COUNTIF(INDIRECT("H"&amp;(ROW()+12*(($AN2754-1)*3+$AO2754)-ROW())/12+5):INDIRECT("S"&amp;(ROW()+12*(($AN2754-1)*3+$AO2754)-ROW())/12+5),AQ2754)</f>
        <v>0</v>
      </c>
      <c r="AS2754" s="17">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15">
        <f ca="1">COUNTIF(INDIRECT("U"&amp;(ROW()+12*(($AN2754-1)*3+$AO2754)-ROW())/12+5):INDIRECT("AF"&amp;(ROW()+12*(($AN2754-1)*3+$AO2754)-ROW())/12+5),AS2754)</f>
        <v>0</v>
      </c>
      <c r="AU2754" s="15">
        <f ca="1">IF(AND(AQ2754+AS2754&gt;0,AR2754+AT2754&gt;0),COUNTIF(AU$6:AU2753,"&gt;0")+1,0)</f>
        <v>0</v>
      </c>
    </row>
    <row r="2755" spans="40:47">
      <c r="AN2755" s="15">
        <v>77</v>
      </c>
      <c r="AO2755" s="15">
        <v>2</v>
      </c>
      <c r="AP2755" s="15">
        <v>2</v>
      </c>
      <c r="AQ2755" s="17">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15">
        <f ca="1">COUNTIF(INDIRECT("H"&amp;(ROW()+12*(($AN2755-1)*3+$AO2755)-ROW())/12+5):INDIRECT("S"&amp;(ROW()+12*(($AN2755-1)*3+$AO2755)-ROW())/12+5),AQ2755)</f>
        <v>0</v>
      </c>
      <c r="AS2755" s="17">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15">
        <f ca="1">COUNTIF(INDIRECT("U"&amp;(ROW()+12*(($AN2755-1)*3+$AO2755)-ROW())/12+5):INDIRECT("AF"&amp;(ROW()+12*(($AN2755-1)*3+$AO2755)-ROW())/12+5),AS2755)</f>
        <v>0</v>
      </c>
      <c r="AU2755" s="15">
        <f ca="1">IF(AND(AQ2755+AS2755&gt;0,AR2755+AT2755&gt;0),COUNTIF(AU$6:AU2754,"&gt;0")+1,0)</f>
        <v>0</v>
      </c>
    </row>
    <row r="2756" spans="40:47">
      <c r="AN2756" s="15">
        <v>77</v>
      </c>
      <c r="AO2756" s="15">
        <v>2</v>
      </c>
      <c r="AP2756" s="15">
        <v>3</v>
      </c>
      <c r="AQ2756" s="17">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15">
        <f ca="1">COUNTIF(INDIRECT("H"&amp;(ROW()+12*(($AN2756-1)*3+$AO2756)-ROW())/12+5):INDIRECT("S"&amp;(ROW()+12*(($AN2756-1)*3+$AO2756)-ROW())/12+5),AQ2756)</f>
        <v>0</v>
      </c>
      <c r="AS2756" s="17">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15">
        <f ca="1">COUNTIF(INDIRECT("U"&amp;(ROW()+12*(($AN2756-1)*3+$AO2756)-ROW())/12+5):INDIRECT("AF"&amp;(ROW()+12*(($AN2756-1)*3+$AO2756)-ROW())/12+5),AS2756)</f>
        <v>0</v>
      </c>
      <c r="AU2756" s="15">
        <f ca="1">IF(AND(AQ2756+AS2756&gt;0,AR2756+AT2756&gt;0),COUNTIF(AU$6:AU2755,"&gt;0")+1,0)</f>
        <v>0</v>
      </c>
    </row>
    <row r="2757" spans="40:47">
      <c r="AN2757" s="15">
        <v>77</v>
      </c>
      <c r="AO2757" s="15">
        <v>2</v>
      </c>
      <c r="AP2757" s="15">
        <v>4</v>
      </c>
      <c r="AQ2757" s="17">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15">
        <f ca="1">COUNTIF(INDIRECT("H"&amp;(ROW()+12*(($AN2757-1)*3+$AO2757)-ROW())/12+5):INDIRECT("S"&amp;(ROW()+12*(($AN2757-1)*3+$AO2757)-ROW())/12+5),AQ2757)</f>
        <v>0</v>
      </c>
      <c r="AS2757" s="17">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15">
        <f ca="1">COUNTIF(INDIRECT("U"&amp;(ROW()+12*(($AN2757-1)*3+$AO2757)-ROW())/12+5):INDIRECT("AF"&amp;(ROW()+12*(($AN2757-1)*3+$AO2757)-ROW())/12+5),AS2757)</f>
        <v>0</v>
      </c>
      <c r="AU2757" s="15">
        <f ca="1">IF(AND(AQ2757+AS2757&gt;0,AR2757+AT2757&gt;0),COUNTIF(AU$6:AU2756,"&gt;0")+1,0)</f>
        <v>0</v>
      </c>
    </row>
    <row r="2758" spans="40:47">
      <c r="AN2758" s="15">
        <v>77</v>
      </c>
      <c r="AO2758" s="15">
        <v>2</v>
      </c>
      <c r="AP2758" s="15">
        <v>5</v>
      </c>
      <c r="AQ2758" s="17">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15">
        <f ca="1">COUNTIF(INDIRECT("H"&amp;(ROW()+12*(($AN2758-1)*3+$AO2758)-ROW())/12+5):INDIRECT("S"&amp;(ROW()+12*(($AN2758-1)*3+$AO2758)-ROW())/12+5),AQ2758)</f>
        <v>0</v>
      </c>
      <c r="AS2758" s="17">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15">
        <f ca="1">COUNTIF(INDIRECT("U"&amp;(ROW()+12*(($AN2758-1)*3+$AO2758)-ROW())/12+5):INDIRECT("AF"&amp;(ROW()+12*(($AN2758-1)*3+$AO2758)-ROW())/12+5),AS2758)</f>
        <v>0</v>
      </c>
      <c r="AU2758" s="15">
        <f ca="1">IF(AND(AQ2758+AS2758&gt;0,AR2758+AT2758&gt;0),COUNTIF(AU$6:AU2757,"&gt;0")+1,0)</f>
        <v>0</v>
      </c>
    </row>
    <row r="2759" spans="40:47">
      <c r="AN2759" s="15">
        <v>77</v>
      </c>
      <c r="AO2759" s="15">
        <v>2</v>
      </c>
      <c r="AP2759" s="15">
        <v>6</v>
      </c>
      <c r="AQ2759" s="17">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15">
        <f ca="1">COUNTIF(INDIRECT("H"&amp;(ROW()+12*(($AN2759-1)*3+$AO2759)-ROW())/12+5):INDIRECT("S"&amp;(ROW()+12*(($AN2759-1)*3+$AO2759)-ROW())/12+5),AQ2759)</f>
        <v>0</v>
      </c>
      <c r="AS2759" s="17">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15">
        <f ca="1">COUNTIF(INDIRECT("U"&amp;(ROW()+12*(($AN2759-1)*3+$AO2759)-ROW())/12+5):INDIRECT("AF"&amp;(ROW()+12*(($AN2759-1)*3+$AO2759)-ROW())/12+5),AS2759)</f>
        <v>0</v>
      </c>
      <c r="AU2759" s="15">
        <f ca="1">IF(AND(AQ2759+AS2759&gt;0,AR2759+AT2759&gt;0),COUNTIF(AU$6:AU2758,"&gt;0")+1,0)</f>
        <v>0</v>
      </c>
    </row>
    <row r="2760" spans="40:47">
      <c r="AN2760" s="15">
        <v>77</v>
      </c>
      <c r="AO2760" s="15">
        <v>2</v>
      </c>
      <c r="AP2760" s="15">
        <v>7</v>
      </c>
      <c r="AQ2760" s="17">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15">
        <f ca="1">COUNTIF(INDIRECT("H"&amp;(ROW()+12*(($AN2760-1)*3+$AO2760)-ROW())/12+5):INDIRECT("S"&amp;(ROW()+12*(($AN2760-1)*3+$AO2760)-ROW())/12+5),AQ2760)</f>
        <v>0</v>
      </c>
      <c r="AS2760" s="17">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15">
        <f ca="1">COUNTIF(INDIRECT("U"&amp;(ROW()+12*(($AN2760-1)*3+$AO2760)-ROW())/12+5):INDIRECT("AF"&amp;(ROW()+12*(($AN2760-1)*3+$AO2760)-ROW())/12+5),AS2760)</f>
        <v>0</v>
      </c>
      <c r="AU2760" s="15">
        <f ca="1">IF(AND(AQ2760+AS2760&gt;0,AR2760+AT2760&gt;0),COUNTIF(AU$6:AU2759,"&gt;0")+1,0)</f>
        <v>0</v>
      </c>
    </row>
    <row r="2761" spans="40:47">
      <c r="AN2761" s="15">
        <v>77</v>
      </c>
      <c r="AO2761" s="15">
        <v>2</v>
      </c>
      <c r="AP2761" s="15">
        <v>8</v>
      </c>
      <c r="AQ2761" s="17">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15">
        <f ca="1">COUNTIF(INDIRECT("H"&amp;(ROW()+12*(($AN2761-1)*3+$AO2761)-ROW())/12+5):INDIRECT("S"&amp;(ROW()+12*(($AN2761-1)*3+$AO2761)-ROW())/12+5),AQ2761)</f>
        <v>0</v>
      </c>
      <c r="AS2761" s="17">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15">
        <f ca="1">COUNTIF(INDIRECT("U"&amp;(ROW()+12*(($AN2761-1)*3+$AO2761)-ROW())/12+5):INDIRECT("AF"&amp;(ROW()+12*(($AN2761-1)*3+$AO2761)-ROW())/12+5),AS2761)</f>
        <v>0</v>
      </c>
      <c r="AU2761" s="15">
        <f ca="1">IF(AND(AQ2761+AS2761&gt;0,AR2761+AT2761&gt;0),COUNTIF(AU$6:AU2760,"&gt;0")+1,0)</f>
        <v>0</v>
      </c>
    </row>
    <row r="2762" spans="40:47">
      <c r="AN2762" s="15">
        <v>77</v>
      </c>
      <c r="AO2762" s="15">
        <v>2</v>
      </c>
      <c r="AP2762" s="15">
        <v>9</v>
      </c>
      <c r="AQ2762" s="17">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15">
        <f ca="1">COUNTIF(INDIRECT("H"&amp;(ROW()+12*(($AN2762-1)*3+$AO2762)-ROW())/12+5):INDIRECT("S"&amp;(ROW()+12*(($AN2762-1)*3+$AO2762)-ROW())/12+5),AQ2762)</f>
        <v>0</v>
      </c>
      <c r="AS2762" s="17">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15">
        <f ca="1">COUNTIF(INDIRECT("U"&amp;(ROW()+12*(($AN2762-1)*3+$AO2762)-ROW())/12+5):INDIRECT("AF"&amp;(ROW()+12*(($AN2762-1)*3+$AO2762)-ROW())/12+5),AS2762)</f>
        <v>0</v>
      </c>
      <c r="AU2762" s="15">
        <f ca="1">IF(AND(AQ2762+AS2762&gt;0,AR2762+AT2762&gt;0),COUNTIF(AU$6:AU2761,"&gt;0")+1,0)</f>
        <v>0</v>
      </c>
    </row>
    <row r="2763" spans="40:47">
      <c r="AN2763" s="15">
        <v>77</v>
      </c>
      <c r="AO2763" s="15">
        <v>2</v>
      </c>
      <c r="AP2763" s="15">
        <v>10</v>
      </c>
      <c r="AQ2763" s="17">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15">
        <f ca="1">COUNTIF(INDIRECT("H"&amp;(ROW()+12*(($AN2763-1)*3+$AO2763)-ROW())/12+5):INDIRECT("S"&amp;(ROW()+12*(($AN2763-1)*3+$AO2763)-ROW())/12+5),AQ2763)</f>
        <v>0</v>
      </c>
      <c r="AS2763" s="17">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15">
        <f ca="1">COUNTIF(INDIRECT("U"&amp;(ROW()+12*(($AN2763-1)*3+$AO2763)-ROW())/12+5):INDIRECT("AF"&amp;(ROW()+12*(($AN2763-1)*3+$AO2763)-ROW())/12+5),AS2763)</f>
        <v>0</v>
      </c>
      <c r="AU2763" s="15">
        <f ca="1">IF(AND(AQ2763+AS2763&gt;0,AR2763+AT2763&gt;0),COUNTIF(AU$6:AU2762,"&gt;0")+1,0)</f>
        <v>0</v>
      </c>
    </row>
    <row r="2764" spans="40:47">
      <c r="AN2764" s="15">
        <v>77</v>
      </c>
      <c r="AO2764" s="15">
        <v>2</v>
      </c>
      <c r="AP2764" s="15">
        <v>11</v>
      </c>
      <c r="AQ2764" s="17">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15">
        <f ca="1">COUNTIF(INDIRECT("H"&amp;(ROW()+12*(($AN2764-1)*3+$AO2764)-ROW())/12+5):INDIRECT("S"&amp;(ROW()+12*(($AN2764-1)*3+$AO2764)-ROW())/12+5),AQ2764)</f>
        <v>0</v>
      </c>
      <c r="AS2764" s="17">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15">
        <f ca="1">COUNTIF(INDIRECT("U"&amp;(ROW()+12*(($AN2764-1)*3+$AO2764)-ROW())/12+5):INDIRECT("AF"&amp;(ROW()+12*(($AN2764-1)*3+$AO2764)-ROW())/12+5),AS2764)</f>
        <v>0</v>
      </c>
      <c r="AU2764" s="15">
        <f ca="1">IF(AND(AQ2764+AS2764&gt;0,AR2764+AT2764&gt;0),COUNTIF(AU$6:AU2763,"&gt;0")+1,0)</f>
        <v>0</v>
      </c>
    </row>
    <row r="2765" spans="40:47">
      <c r="AN2765" s="15">
        <v>77</v>
      </c>
      <c r="AO2765" s="15">
        <v>2</v>
      </c>
      <c r="AP2765" s="15">
        <v>12</v>
      </c>
      <c r="AQ2765" s="17">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15">
        <f ca="1">COUNTIF(INDIRECT("H"&amp;(ROW()+12*(($AN2765-1)*3+$AO2765)-ROW())/12+5):INDIRECT("S"&amp;(ROW()+12*(($AN2765-1)*3+$AO2765)-ROW())/12+5),AQ2765)</f>
        <v>0</v>
      </c>
      <c r="AS2765" s="17">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15">
        <f ca="1">COUNTIF(INDIRECT("U"&amp;(ROW()+12*(($AN2765-1)*3+$AO2765)-ROW())/12+5):INDIRECT("AF"&amp;(ROW()+12*(($AN2765-1)*3+$AO2765)-ROW())/12+5),AS2765)</f>
        <v>0</v>
      </c>
      <c r="AU2765" s="15">
        <f ca="1">IF(AND(AQ2765+AS2765&gt;0,AR2765+AT2765&gt;0),COUNTIF(AU$6:AU2764,"&gt;0")+1,0)</f>
        <v>0</v>
      </c>
    </row>
    <row r="2766" spans="40:47">
      <c r="AN2766" s="15">
        <v>77</v>
      </c>
      <c r="AO2766" s="15">
        <v>3</v>
      </c>
      <c r="AP2766" s="15">
        <v>1</v>
      </c>
      <c r="AQ2766" s="17">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15">
        <f ca="1">COUNTIF(INDIRECT("H"&amp;(ROW()+12*(($AN2766-1)*3+$AO2766)-ROW())/12+5):INDIRECT("S"&amp;(ROW()+12*(($AN2766-1)*3+$AO2766)-ROW())/12+5),AQ2766)</f>
        <v>0</v>
      </c>
      <c r="AS2766" s="17">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15">
        <f ca="1">COUNTIF(INDIRECT("U"&amp;(ROW()+12*(($AN2766-1)*3+$AO2766)-ROW())/12+5):INDIRECT("AF"&amp;(ROW()+12*(($AN2766-1)*3+$AO2766)-ROW())/12+5),AS2766)</f>
        <v>0</v>
      </c>
      <c r="AU2766" s="15">
        <f ca="1">IF(AND(AQ2766+AS2766&gt;0,AR2766+AT2766&gt;0),COUNTIF(AU$6:AU2765,"&gt;0")+1,0)</f>
        <v>0</v>
      </c>
    </row>
    <row r="2767" spans="40:47">
      <c r="AN2767" s="15">
        <v>77</v>
      </c>
      <c r="AO2767" s="15">
        <v>3</v>
      </c>
      <c r="AP2767" s="15">
        <v>2</v>
      </c>
      <c r="AQ2767" s="17">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15">
        <f ca="1">COUNTIF(INDIRECT("H"&amp;(ROW()+12*(($AN2767-1)*3+$AO2767)-ROW())/12+5):INDIRECT("S"&amp;(ROW()+12*(($AN2767-1)*3+$AO2767)-ROW())/12+5),AQ2767)</f>
        <v>0</v>
      </c>
      <c r="AS2767" s="17">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15">
        <f ca="1">COUNTIF(INDIRECT("U"&amp;(ROW()+12*(($AN2767-1)*3+$AO2767)-ROW())/12+5):INDIRECT("AF"&amp;(ROW()+12*(($AN2767-1)*3+$AO2767)-ROW())/12+5),AS2767)</f>
        <v>0</v>
      </c>
      <c r="AU2767" s="15">
        <f ca="1">IF(AND(AQ2767+AS2767&gt;0,AR2767+AT2767&gt;0),COUNTIF(AU$6:AU2766,"&gt;0")+1,0)</f>
        <v>0</v>
      </c>
    </row>
    <row r="2768" spans="40:47">
      <c r="AN2768" s="15">
        <v>77</v>
      </c>
      <c r="AO2768" s="15">
        <v>3</v>
      </c>
      <c r="AP2768" s="15">
        <v>3</v>
      </c>
      <c r="AQ2768" s="17">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15">
        <f ca="1">COUNTIF(INDIRECT("H"&amp;(ROW()+12*(($AN2768-1)*3+$AO2768)-ROW())/12+5):INDIRECT("S"&amp;(ROW()+12*(($AN2768-1)*3+$AO2768)-ROW())/12+5),AQ2768)</f>
        <v>0</v>
      </c>
      <c r="AS2768" s="17">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15">
        <f ca="1">COUNTIF(INDIRECT("U"&amp;(ROW()+12*(($AN2768-1)*3+$AO2768)-ROW())/12+5):INDIRECT("AF"&amp;(ROW()+12*(($AN2768-1)*3+$AO2768)-ROW())/12+5),AS2768)</f>
        <v>0</v>
      </c>
      <c r="AU2768" s="15">
        <f ca="1">IF(AND(AQ2768+AS2768&gt;0,AR2768+AT2768&gt;0),COUNTIF(AU$6:AU2767,"&gt;0")+1,0)</f>
        <v>0</v>
      </c>
    </row>
    <row r="2769" spans="40:47">
      <c r="AN2769" s="15">
        <v>77</v>
      </c>
      <c r="AO2769" s="15">
        <v>3</v>
      </c>
      <c r="AP2769" s="15">
        <v>4</v>
      </c>
      <c r="AQ2769" s="17">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15">
        <f ca="1">COUNTIF(INDIRECT("H"&amp;(ROW()+12*(($AN2769-1)*3+$AO2769)-ROW())/12+5):INDIRECT("S"&amp;(ROW()+12*(($AN2769-1)*3+$AO2769)-ROW())/12+5),AQ2769)</f>
        <v>0</v>
      </c>
      <c r="AS2769" s="17">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15">
        <f ca="1">COUNTIF(INDIRECT("U"&amp;(ROW()+12*(($AN2769-1)*3+$AO2769)-ROW())/12+5):INDIRECT("AF"&amp;(ROW()+12*(($AN2769-1)*3+$AO2769)-ROW())/12+5),AS2769)</f>
        <v>0</v>
      </c>
      <c r="AU2769" s="15">
        <f ca="1">IF(AND(AQ2769+AS2769&gt;0,AR2769+AT2769&gt;0),COUNTIF(AU$6:AU2768,"&gt;0")+1,0)</f>
        <v>0</v>
      </c>
    </row>
    <row r="2770" spans="40:47">
      <c r="AN2770" s="15">
        <v>77</v>
      </c>
      <c r="AO2770" s="15">
        <v>3</v>
      </c>
      <c r="AP2770" s="15">
        <v>5</v>
      </c>
      <c r="AQ2770" s="17">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15">
        <f ca="1">COUNTIF(INDIRECT("H"&amp;(ROW()+12*(($AN2770-1)*3+$AO2770)-ROW())/12+5):INDIRECT("S"&amp;(ROW()+12*(($AN2770-1)*3+$AO2770)-ROW())/12+5),AQ2770)</f>
        <v>0</v>
      </c>
      <c r="AS2770" s="17">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15">
        <f ca="1">COUNTIF(INDIRECT("U"&amp;(ROW()+12*(($AN2770-1)*3+$AO2770)-ROW())/12+5):INDIRECT("AF"&amp;(ROW()+12*(($AN2770-1)*3+$AO2770)-ROW())/12+5),AS2770)</f>
        <v>0</v>
      </c>
      <c r="AU2770" s="15">
        <f ca="1">IF(AND(AQ2770+AS2770&gt;0,AR2770+AT2770&gt;0),COUNTIF(AU$6:AU2769,"&gt;0")+1,0)</f>
        <v>0</v>
      </c>
    </row>
    <row r="2771" spans="40:47">
      <c r="AN2771" s="15">
        <v>77</v>
      </c>
      <c r="AO2771" s="15">
        <v>3</v>
      </c>
      <c r="AP2771" s="15">
        <v>6</v>
      </c>
      <c r="AQ2771" s="17">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15">
        <f ca="1">COUNTIF(INDIRECT("H"&amp;(ROW()+12*(($AN2771-1)*3+$AO2771)-ROW())/12+5):INDIRECT("S"&amp;(ROW()+12*(($AN2771-1)*3+$AO2771)-ROW())/12+5),AQ2771)</f>
        <v>0</v>
      </c>
      <c r="AS2771" s="17">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15">
        <f ca="1">COUNTIF(INDIRECT("U"&amp;(ROW()+12*(($AN2771-1)*3+$AO2771)-ROW())/12+5):INDIRECT("AF"&amp;(ROW()+12*(($AN2771-1)*3+$AO2771)-ROW())/12+5),AS2771)</f>
        <v>0</v>
      </c>
      <c r="AU2771" s="15">
        <f ca="1">IF(AND(AQ2771+AS2771&gt;0,AR2771+AT2771&gt;0),COUNTIF(AU$6:AU2770,"&gt;0")+1,0)</f>
        <v>0</v>
      </c>
    </row>
    <row r="2772" spans="40:47">
      <c r="AN2772" s="15">
        <v>77</v>
      </c>
      <c r="AO2772" s="15">
        <v>3</v>
      </c>
      <c r="AP2772" s="15">
        <v>7</v>
      </c>
      <c r="AQ2772" s="17">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15">
        <f ca="1">COUNTIF(INDIRECT("H"&amp;(ROW()+12*(($AN2772-1)*3+$AO2772)-ROW())/12+5):INDIRECT("S"&amp;(ROW()+12*(($AN2772-1)*3+$AO2772)-ROW())/12+5),AQ2772)</f>
        <v>0</v>
      </c>
      <c r="AS2772" s="17">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15">
        <f ca="1">COUNTIF(INDIRECT("U"&amp;(ROW()+12*(($AN2772-1)*3+$AO2772)-ROW())/12+5):INDIRECT("AF"&amp;(ROW()+12*(($AN2772-1)*3+$AO2772)-ROW())/12+5),AS2772)</f>
        <v>0</v>
      </c>
      <c r="AU2772" s="15">
        <f ca="1">IF(AND(AQ2772+AS2772&gt;0,AR2772+AT2772&gt;0),COUNTIF(AU$6:AU2771,"&gt;0")+1,0)</f>
        <v>0</v>
      </c>
    </row>
    <row r="2773" spans="40:47">
      <c r="AN2773" s="15">
        <v>77</v>
      </c>
      <c r="AO2773" s="15">
        <v>3</v>
      </c>
      <c r="AP2773" s="15">
        <v>8</v>
      </c>
      <c r="AQ2773" s="17">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15">
        <f ca="1">COUNTIF(INDIRECT("H"&amp;(ROW()+12*(($AN2773-1)*3+$AO2773)-ROW())/12+5):INDIRECT("S"&amp;(ROW()+12*(($AN2773-1)*3+$AO2773)-ROW())/12+5),AQ2773)</f>
        <v>0</v>
      </c>
      <c r="AS2773" s="17">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15">
        <f ca="1">COUNTIF(INDIRECT("U"&amp;(ROW()+12*(($AN2773-1)*3+$AO2773)-ROW())/12+5):INDIRECT("AF"&amp;(ROW()+12*(($AN2773-1)*3+$AO2773)-ROW())/12+5),AS2773)</f>
        <v>0</v>
      </c>
      <c r="AU2773" s="15">
        <f ca="1">IF(AND(AQ2773+AS2773&gt;0,AR2773+AT2773&gt;0),COUNTIF(AU$6:AU2772,"&gt;0")+1,0)</f>
        <v>0</v>
      </c>
    </row>
    <row r="2774" spans="40:47">
      <c r="AN2774" s="15">
        <v>77</v>
      </c>
      <c r="AO2774" s="15">
        <v>3</v>
      </c>
      <c r="AP2774" s="15">
        <v>9</v>
      </c>
      <c r="AQ2774" s="17">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15">
        <f ca="1">COUNTIF(INDIRECT("H"&amp;(ROW()+12*(($AN2774-1)*3+$AO2774)-ROW())/12+5):INDIRECT("S"&amp;(ROW()+12*(($AN2774-1)*3+$AO2774)-ROW())/12+5),AQ2774)</f>
        <v>0</v>
      </c>
      <c r="AS2774" s="17">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15">
        <f ca="1">COUNTIF(INDIRECT("U"&amp;(ROW()+12*(($AN2774-1)*3+$AO2774)-ROW())/12+5):INDIRECT("AF"&amp;(ROW()+12*(($AN2774-1)*3+$AO2774)-ROW())/12+5),AS2774)</f>
        <v>0</v>
      </c>
      <c r="AU2774" s="15">
        <f ca="1">IF(AND(AQ2774+AS2774&gt;0,AR2774+AT2774&gt;0),COUNTIF(AU$6:AU2773,"&gt;0")+1,0)</f>
        <v>0</v>
      </c>
    </row>
    <row r="2775" spans="40:47">
      <c r="AN2775" s="15">
        <v>77</v>
      </c>
      <c r="AO2775" s="15">
        <v>3</v>
      </c>
      <c r="AP2775" s="15">
        <v>10</v>
      </c>
      <c r="AQ2775" s="17">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15">
        <f ca="1">COUNTIF(INDIRECT("H"&amp;(ROW()+12*(($AN2775-1)*3+$AO2775)-ROW())/12+5):INDIRECT("S"&amp;(ROW()+12*(($AN2775-1)*3+$AO2775)-ROW())/12+5),AQ2775)</f>
        <v>0</v>
      </c>
      <c r="AS2775" s="17">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15">
        <f ca="1">COUNTIF(INDIRECT("U"&amp;(ROW()+12*(($AN2775-1)*3+$AO2775)-ROW())/12+5):INDIRECT("AF"&amp;(ROW()+12*(($AN2775-1)*3+$AO2775)-ROW())/12+5),AS2775)</f>
        <v>0</v>
      </c>
      <c r="AU2775" s="15">
        <f ca="1">IF(AND(AQ2775+AS2775&gt;0,AR2775+AT2775&gt;0),COUNTIF(AU$6:AU2774,"&gt;0")+1,0)</f>
        <v>0</v>
      </c>
    </row>
    <row r="2776" spans="40:47">
      <c r="AN2776" s="15">
        <v>77</v>
      </c>
      <c r="AO2776" s="15">
        <v>3</v>
      </c>
      <c r="AP2776" s="15">
        <v>11</v>
      </c>
      <c r="AQ2776" s="17">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15">
        <f ca="1">COUNTIF(INDIRECT("H"&amp;(ROW()+12*(($AN2776-1)*3+$AO2776)-ROW())/12+5):INDIRECT("S"&amp;(ROW()+12*(($AN2776-1)*3+$AO2776)-ROW())/12+5),AQ2776)</f>
        <v>0</v>
      </c>
      <c r="AS2776" s="17">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15">
        <f ca="1">COUNTIF(INDIRECT("U"&amp;(ROW()+12*(($AN2776-1)*3+$AO2776)-ROW())/12+5):INDIRECT("AF"&amp;(ROW()+12*(($AN2776-1)*3+$AO2776)-ROW())/12+5),AS2776)</f>
        <v>0</v>
      </c>
      <c r="AU2776" s="15">
        <f ca="1">IF(AND(AQ2776+AS2776&gt;0,AR2776+AT2776&gt;0),COUNTIF(AU$6:AU2775,"&gt;0")+1,0)</f>
        <v>0</v>
      </c>
    </row>
    <row r="2777" spans="40:47">
      <c r="AN2777" s="306">
        <v>77</v>
      </c>
      <c r="AO2777" s="306">
        <v>3</v>
      </c>
      <c r="AP2777" s="306">
        <v>12</v>
      </c>
      <c r="AQ2777" s="313">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306">
        <f ca="1">COUNTIF(INDIRECT("H"&amp;(ROW()+12*(($AN2777-1)*3+$AO2777)-ROW())/12+5):INDIRECT("S"&amp;(ROW()+12*(($AN2777-1)*3+$AO2777)-ROW())/12+5),AQ2777)</f>
        <v>0</v>
      </c>
      <c r="AS2777" s="313">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306">
        <f ca="1">COUNTIF(INDIRECT("U"&amp;(ROW()+12*(($AN2777-1)*3+$AO2777)-ROW())/12+5):INDIRECT("AF"&amp;(ROW()+12*(($AN2777-1)*3+$AO2777)-ROW())/12+5),AS2777)</f>
        <v>0</v>
      </c>
      <c r="AU2777" s="15">
        <f ca="1">IF(AND(AQ2777+AS2777&gt;0,AR2777+AT2777&gt;0),COUNTIF(AU$6:AU2776,"&gt;0")+1,0)</f>
        <v>0</v>
      </c>
    </row>
    <row r="2778" spans="40:47">
      <c r="AN2778" s="15">
        <v>78</v>
      </c>
      <c r="AO2778" s="15">
        <v>1</v>
      </c>
      <c r="AP2778" s="15">
        <v>1</v>
      </c>
      <c r="AQ2778" s="17">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15">
        <f ca="1">COUNTIF(INDIRECT("H"&amp;(ROW()+12*(($AN2778-1)*3+$AO2778)-ROW())/12+5):INDIRECT("S"&amp;(ROW()+12*(($AN2778-1)*3+$AO2778)-ROW())/12+5),AQ2778)</f>
        <v>0</v>
      </c>
      <c r="AS2778" s="17">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15">
        <f ca="1">COUNTIF(INDIRECT("U"&amp;(ROW()+12*(($AN2778-1)*3+$AO2778)-ROW())/12+5):INDIRECT("AF"&amp;(ROW()+12*(($AN2778-1)*3+$AO2778)-ROW())/12+5),AS2778)</f>
        <v>0</v>
      </c>
      <c r="AU2778" s="15">
        <f ca="1">IF(AND(AQ2778+AS2778&gt;0,AR2778+AT2778&gt;0),COUNTIF(AU$6:AU2777,"&gt;0")+1,0)</f>
        <v>0</v>
      </c>
    </row>
    <row r="2779" spans="40:47">
      <c r="AN2779" s="15">
        <v>78</v>
      </c>
      <c r="AO2779" s="15">
        <v>1</v>
      </c>
      <c r="AP2779" s="15">
        <v>2</v>
      </c>
      <c r="AQ2779" s="17">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15">
        <f ca="1">COUNTIF(INDIRECT("H"&amp;(ROW()+12*(($AN2779-1)*3+$AO2779)-ROW())/12+5):INDIRECT("S"&amp;(ROW()+12*(($AN2779-1)*3+$AO2779)-ROW())/12+5),AQ2779)</f>
        <v>0</v>
      </c>
      <c r="AS2779" s="17">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15">
        <f ca="1">COUNTIF(INDIRECT("U"&amp;(ROW()+12*(($AN2779-1)*3+$AO2779)-ROW())/12+5):INDIRECT("AF"&amp;(ROW()+12*(($AN2779-1)*3+$AO2779)-ROW())/12+5),AS2779)</f>
        <v>0</v>
      </c>
      <c r="AU2779" s="15">
        <f ca="1">IF(AND(AQ2779+AS2779&gt;0,AR2779+AT2779&gt;0),COUNTIF(AU$6:AU2778,"&gt;0")+1,0)</f>
        <v>0</v>
      </c>
    </row>
    <row r="2780" spans="40:47">
      <c r="AN2780" s="15">
        <v>78</v>
      </c>
      <c r="AO2780" s="15">
        <v>1</v>
      </c>
      <c r="AP2780" s="15">
        <v>3</v>
      </c>
      <c r="AQ2780" s="17">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15">
        <f ca="1">COUNTIF(INDIRECT("H"&amp;(ROW()+12*(($AN2780-1)*3+$AO2780)-ROW())/12+5):INDIRECT("S"&amp;(ROW()+12*(($AN2780-1)*3+$AO2780)-ROW())/12+5),AQ2780)</f>
        <v>0</v>
      </c>
      <c r="AS2780" s="17">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15">
        <f ca="1">COUNTIF(INDIRECT("U"&amp;(ROW()+12*(($AN2780-1)*3+$AO2780)-ROW())/12+5):INDIRECT("AF"&amp;(ROW()+12*(($AN2780-1)*3+$AO2780)-ROW())/12+5),AS2780)</f>
        <v>0</v>
      </c>
      <c r="AU2780" s="15">
        <f ca="1">IF(AND(AQ2780+AS2780&gt;0,AR2780+AT2780&gt;0),COUNTIF(AU$6:AU2779,"&gt;0")+1,0)</f>
        <v>0</v>
      </c>
    </row>
    <row r="2781" spans="40:47">
      <c r="AN2781" s="15">
        <v>78</v>
      </c>
      <c r="AO2781" s="15">
        <v>1</v>
      </c>
      <c r="AP2781" s="15">
        <v>4</v>
      </c>
      <c r="AQ2781" s="17">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15">
        <f ca="1">COUNTIF(INDIRECT("H"&amp;(ROW()+12*(($AN2781-1)*3+$AO2781)-ROW())/12+5):INDIRECT("S"&amp;(ROW()+12*(($AN2781-1)*3+$AO2781)-ROW())/12+5),AQ2781)</f>
        <v>0</v>
      </c>
      <c r="AS2781" s="17">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15">
        <f ca="1">COUNTIF(INDIRECT("U"&amp;(ROW()+12*(($AN2781-1)*3+$AO2781)-ROW())/12+5):INDIRECT("AF"&amp;(ROW()+12*(($AN2781-1)*3+$AO2781)-ROW())/12+5),AS2781)</f>
        <v>0</v>
      </c>
      <c r="AU2781" s="15">
        <f ca="1">IF(AND(AQ2781+AS2781&gt;0,AR2781+AT2781&gt;0),COUNTIF(AU$6:AU2780,"&gt;0")+1,0)</f>
        <v>0</v>
      </c>
    </row>
    <row r="2782" spans="40:47">
      <c r="AN2782" s="15">
        <v>78</v>
      </c>
      <c r="AO2782" s="15">
        <v>1</v>
      </c>
      <c r="AP2782" s="15">
        <v>5</v>
      </c>
      <c r="AQ2782" s="17">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15">
        <f ca="1">COUNTIF(INDIRECT("H"&amp;(ROW()+12*(($AN2782-1)*3+$AO2782)-ROW())/12+5):INDIRECT("S"&amp;(ROW()+12*(($AN2782-1)*3+$AO2782)-ROW())/12+5),AQ2782)</f>
        <v>0</v>
      </c>
      <c r="AS2782" s="17">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15">
        <f ca="1">COUNTIF(INDIRECT("U"&amp;(ROW()+12*(($AN2782-1)*3+$AO2782)-ROW())/12+5):INDIRECT("AF"&amp;(ROW()+12*(($AN2782-1)*3+$AO2782)-ROW())/12+5),AS2782)</f>
        <v>0</v>
      </c>
      <c r="AU2782" s="15">
        <f ca="1">IF(AND(AQ2782+AS2782&gt;0,AR2782+AT2782&gt;0),COUNTIF(AU$6:AU2781,"&gt;0")+1,0)</f>
        <v>0</v>
      </c>
    </row>
    <row r="2783" spans="40:47">
      <c r="AN2783" s="15">
        <v>78</v>
      </c>
      <c r="AO2783" s="15">
        <v>1</v>
      </c>
      <c r="AP2783" s="15">
        <v>6</v>
      </c>
      <c r="AQ2783" s="17">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15">
        <f ca="1">COUNTIF(INDIRECT("H"&amp;(ROW()+12*(($AN2783-1)*3+$AO2783)-ROW())/12+5):INDIRECT("S"&amp;(ROW()+12*(($AN2783-1)*3+$AO2783)-ROW())/12+5),AQ2783)</f>
        <v>0</v>
      </c>
      <c r="AS2783" s="17">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15">
        <f ca="1">COUNTIF(INDIRECT("U"&amp;(ROW()+12*(($AN2783-1)*3+$AO2783)-ROW())/12+5):INDIRECT("AF"&amp;(ROW()+12*(($AN2783-1)*3+$AO2783)-ROW())/12+5),AS2783)</f>
        <v>0</v>
      </c>
      <c r="AU2783" s="15">
        <f ca="1">IF(AND(AQ2783+AS2783&gt;0,AR2783+AT2783&gt;0),COUNTIF(AU$6:AU2782,"&gt;0")+1,0)</f>
        <v>0</v>
      </c>
    </row>
    <row r="2784" spans="40:47">
      <c r="AN2784" s="15">
        <v>78</v>
      </c>
      <c r="AO2784" s="15">
        <v>1</v>
      </c>
      <c r="AP2784" s="15">
        <v>7</v>
      </c>
      <c r="AQ2784" s="17">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15">
        <f ca="1">COUNTIF(INDIRECT("H"&amp;(ROW()+12*(($AN2784-1)*3+$AO2784)-ROW())/12+5):INDIRECT("S"&amp;(ROW()+12*(($AN2784-1)*3+$AO2784)-ROW())/12+5),AQ2784)</f>
        <v>0</v>
      </c>
      <c r="AS2784" s="17">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15">
        <f ca="1">COUNTIF(INDIRECT("U"&amp;(ROW()+12*(($AN2784-1)*3+$AO2784)-ROW())/12+5):INDIRECT("AF"&amp;(ROW()+12*(($AN2784-1)*3+$AO2784)-ROW())/12+5),AS2784)</f>
        <v>0</v>
      </c>
      <c r="AU2784" s="15">
        <f ca="1">IF(AND(AQ2784+AS2784&gt;0,AR2784+AT2784&gt;0),COUNTIF(AU$6:AU2783,"&gt;0")+1,0)</f>
        <v>0</v>
      </c>
    </row>
    <row r="2785" spans="40:47">
      <c r="AN2785" s="15">
        <v>78</v>
      </c>
      <c r="AO2785" s="15">
        <v>1</v>
      </c>
      <c r="AP2785" s="15">
        <v>8</v>
      </c>
      <c r="AQ2785" s="17">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15">
        <f ca="1">COUNTIF(INDIRECT("H"&amp;(ROW()+12*(($AN2785-1)*3+$AO2785)-ROW())/12+5):INDIRECT("S"&amp;(ROW()+12*(($AN2785-1)*3+$AO2785)-ROW())/12+5),AQ2785)</f>
        <v>0</v>
      </c>
      <c r="AS2785" s="17">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15">
        <f ca="1">COUNTIF(INDIRECT("U"&amp;(ROW()+12*(($AN2785-1)*3+$AO2785)-ROW())/12+5):INDIRECT("AF"&amp;(ROW()+12*(($AN2785-1)*3+$AO2785)-ROW())/12+5),AS2785)</f>
        <v>0</v>
      </c>
      <c r="AU2785" s="15">
        <f ca="1">IF(AND(AQ2785+AS2785&gt;0,AR2785+AT2785&gt;0),COUNTIF(AU$6:AU2784,"&gt;0")+1,0)</f>
        <v>0</v>
      </c>
    </row>
    <row r="2786" spans="40:47">
      <c r="AN2786" s="15">
        <v>78</v>
      </c>
      <c r="AO2786" s="15">
        <v>1</v>
      </c>
      <c r="AP2786" s="15">
        <v>9</v>
      </c>
      <c r="AQ2786" s="17">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15">
        <f ca="1">COUNTIF(INDIRECT("H"&amp;(ROW()+12*(($AN2786-1)*3+$AO2786)-ROW())/12+5):INDIRECT("S"&amp;(ROW()+12*(($AN2786-1)*3+$AO2786)-ROW())/12+5),AQ2786)</f>
        <v>0</v>
      </c>
      <c r="AS2786" s="17">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15">
        <f ca="1">COUNTIF(INDIRECT("U"&amp;(ROW()+12*(($AN2786-1)*3+$AO2786)-ROW())/12+5):INDIRECT("AF"&amp;(ROW()+12*(($AN2786-1)*3+$AO2786)-ROW())/12+5),AS2786)</f>
        <v>0</v>
      </c>
      <c r="AU2786" s="15">
        <f ca="1">IF(AND(AQ2786+AS2786&gt;0,AR2786+AT2786&gt;0),COUNTIF(AU$6:AU2785,"&gt;0")+1,0)</f>
        <v>0</v>
      </c>
    </row>
    <row r="2787" spans="40:47">
      <c r="AN2787" s="15">
        <v>78</v>
      </c>
      <c r="AO2787" s="15">
        <v>1</v>
      </c>
      <c r="AP2787" s="15">
        <v>10</v>
      </c>
      <c r="AQ2787" s="17">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15">
        <f ca="1">COUNTIF(INDIRECT("H"&amp;(ROW()+12*(($AN2787-1)*3+$AO2787)-ROW())/12+5):INDIRECT("S"&amp;(ROW()+12*(($AN2787-1)*3+$AO2787)-ROW())/12+5),AQ2787)</f>
        <v>0</v>
      </c>
      <c r="AS2787" s="17">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15">
        <f ca="1">COUNTIF(INDIRECT("U"&amp;(ROW()+12*(($AN2787-1)*3+$AO2787)-ROW())/12+5):INDIRECT("AF"&amp;(ROW()+12*(($AN2787-1)*3+$AO2787)-ROW())/12+5),AS2787)</f>
        <v>0</v>
      </c>
      <c r="AU2787" s="15">
        <f ca="1">IF(AND(AQ2787+AS2787&gt;0,AR2787+AT2787&gt;0),COUNTIF(AU$6:AU2786,"&gt;0")+1,0)</f>
        <v>0</v>
      </c>
    </row>
    <row r="2788" spans="40:47">
      <c r="AN2788" s="15">
        <v>78</v>
      </c>
      <c r="AO2788" s="15">
        <v>1</v>
      </c>
      <c r="AP2788" s="15">
        <v>11</v>
      </c>
      <c r="AQ2788" s="17">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15">
        <f ca="1">COUNTIF(INDIRECT("H"&amp;(ROW()+12*(($AN2788-1)*3+$AO2788)-ROW())/12+5):INDIRECT("S"&amp;(ROW()+12*(($AN2788-1)*3+$AO2788)-ROW())/12+5),AQ2788)</f>
        <v>0</v>
      </c>
      <c r="AS2788" s="17">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15">
        <f ca="1">COUNTIF(INDIRECT("U"&amp;(ROW()+12*(($AN2788-1)*3+$AO2788)-ROW())/12+5):INDIRECT("AF"&amp;(ROW()+12*(($AN2788-1)*3+$AO2788)-ROW())/12+5),AS2788)</f>
        <v>0</v>
      </c>
      <c r="AU2788" s="15">
        <f ca="1">IF(AND(AQ2788+AS2788&gt;0,AR2788+AT2788&gt;0),COUNTIF(AU$6:AU2787,"&gt;0")+1,0)</f>
        <v>0</v>
      </c>
    </row>
    <row r="2789" spans="40:47">
      <c r="AN2789" s="15">
        <v>78</v>
      </c>
      <c r="AO2789" s="15">
        <v>1</v>
      </c>
      <c r="AP2789" s="15">
        <v>12</v>
      </c>
      <c r="AQ2789" s="17">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15">
        <f ca="1">COUNTIF(INDIRECT("H"&amp;(ROW()+12*(($AN2789-1)*3+$AO2789)-ROW())/12+5):INDIRECT("S"&amp;(ROW()+12*(($AN2789-1)*3+$AO2789)-ROW())/12+5),AQ2789)</f>
        <v>0</v>
      </c>
      <c r="AS2789" s="17">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15">
        <f ca="1">COUNTIF(INDIRECT("U"&amp;(ROW()+12*(($AN2789-1)*3+$AO2789)-ROW())/12+5):INDIRECT("AF"&amp;(ROW()+12*(($AN2789-1)*3+$AO2789)-ROW())/12+5),AS2789)</f>
        <v>0</v>
      </c>
      <c r="AU2789" s="15">
        <f ca="1">IF(AND(AQ2789+AS2789&gt;0,AR2789+AT2789&gt;0),COUNTIF(AU$6:AU2788,"&gt;0")+1,0)</f>
        <v>0</v>
      </c>
    </row>
    <row r="2790" spans="40:47">
      <c r="AN2790" s="15">
        <v>78</v>
      </c>
      <c r="AO2790" s="15">
        <v>2</v>
      </c>
      <c r="AP2790" s="15">
        <v>1</v>
      </c>
      <c r="AQ2790" s="17">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15">
        <f ca="1">COUNTIF(INDIRECT("H"&amp;(ROW()+12*(($AN2790-1)*3+$AO2790)-ROW())/12+5):INDIRECT("S"&amp;(ROW()+12*(($AN2790-1)*3+$AO2790)-ROW())/12+5),AQ2790)</f>
        <v>0</v>
      </c>
      <c r="AS2790" s="17">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15">
        <f ca="1">COUNTIF(INDIRECT("U"&amp;(ROW()+12*(($AN2790-1)*3+$AO2790)-ROW())/12+5):INDIRECT("AF"&amp;(ROW()+12*(($AN2790-1)*3+$AO2790)-ROW())/12+5),AS2790)</f>
        <v>0</v>
      </c>
      <c r="AU2790" s="15">
        <f ca="1">IF(AND(AQ2790+AS2790&gt;0,AR2790+AT2790&gt;0),COUNTIF(AU$6:AU2789,"&gt;0")+1,0)</f>
        <v>0</v>
      </c>
    </row>
    <row r="2791" spans="40:47">
      <c r="AN2791" s="15">
        <v>78</v>
      </c>
      <c r="AO2791" s="15">
        <v>2</v>
      </c>
      <c r="AP2791" s="15">
        <v>2</v>
      </c>
      <c r="AQ2791" s="17">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15">
        <f ca="1">COUNTIF(INDIRECT("H"&amp;(ROW()+12*(($AN2791-1)*3+$AO2791)-ROW())/12+5):INDIRECT("S"&amp;(ROW()+12*(($AN2791-1)*3+$AO2791)-ROW())/12+5),AQ2791)</f>
        <v>0</v>
      </c>
      <c r="AS2791" s="17">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15">
        <f ca="1">COUNTIF(INDIRECT("U"&amp;(ROW()+12*(($AN2791-1)*3+$AO2791)-ROW())/12+5):INDIRECT("AF"&amp;(ROW()+12*(($AN2791-1)*3+$AO2791)-ROW())/12+5),AS2791)</f>
        <v>0</v>
      </c>
      <c r="AU2791" s="15">
        <f ca="1">IF(AND(AQ2791+AS2791&gt;0,AR2791+AT2791&gt;0),COUNTIF(AU$6:AU2790,"&gt;0")+1,0)</f>
        <v>0</v>
      </c>
    </row>
    <row r="2792" spans="40:47">
      <c r="AN2792" s="15">
        <v>78</v>
      </c>
      <c r="AO2792" s="15">
        <v>2</v>
      </c>
      <c r="AP2792" s="15">
        <v>3</v>
      </c>
      <c r="AQ2792" s="17">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15">
        <f ca="1">COUNTIF(INDIRECT("H"&amp;(ROW()+12*(($AN2792-1)*3+$AO2792)-ROW())/12+5):INDIRECT("S"&amp;(ROW()+12*(($AN2792-1)*3+$AO2792)-ROW())/12+5),AQ2792)</f>
        <v>0</v>
      </c>
      <c r="AS2792" s="17">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15">
        <f ca="1">COUNTIF(INDIRECT("U"&amp;(ROW()+12*(($AN2792-1)*3+$AO2792)-ROW())/12+5):INDIRECT("AF"&amp;(ROW()+12*(($AN2792-1)*3+$AO2792)-ROW())/12+5),AS2792)</f>
        <v>0</v>
      </c>
      <c r="AU2792" s="15">
        <f ca="1">IF(AND(AQ2792+AS2792&gt;0,AR2792+AT2792&gt;0),COUNTIF(AU$6:AU2791,"&gt;0")+1,0)</f>
        <v>0</v>
      </c>
    </row>
    <row r="2793" spans="40:47">
      <c r="AN2793" s="15">
        <v>78</v>
      </c>
      <c r="AO2793" s="15">
        <v>2</v>
      </c>
      <c r="AP2793" s="15">
        <v>4</v>
      </c>
      <c r="AQ2793" s="17">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15">
        <f ca="1">COUNTIF(INDIRECT("H"&amp;(ROW()+12*(($AN2793-1)*3+$AO2793)-ROW())/12+5):INDIRECT("S"&amp;(ROW()+12*(($AN2793-1)*3+$AO2793)-ROW())/12+5),AQ2793)</f>
        <v>0</v>
      </c>
      <c r="AS2793" s="17">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15">
        <f ca="1">COUNTIF(INDIRECT("U"&amp;(ROW()+12*(($AN2793-1)*3+$AO2793)-ROW())/12+5):INDIRECT("AF"&amp;(ROW()+12*(($AN2793-1)*3+$AO2793)-ROW())/12+5),AS2793)</f>
        <v>0</v>
      </c>
      <c r="AU2793" s="15">
        <f ca="1">IF(AND(AQ2793+AS2793&gt;0,AR2793+AT2793&gt;0),COUNTIF(AU$6:AU2792,"&gt;0")+1,0)</f>
        <v>0</v>
      </c>
    </row>
    <row r="2794" spans="40:47">
      <c r="AN2794" s="15">
        <v>78</v>
      </c>
      <c r="AO2794" s="15">
        <v>2</v>
      </c>
      <c r="AP2794" s="15">
        <v>5</v>
      </c>
      <c r="AQ2794" s="17">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15">
        <f ca="1">COUNTIF(INDIRECT("H"&amp;(ROW()+12*(($AN2794-1)*3+$AO2794)-ROW())/12+5):INDIRECT("S"&amp;(ROW()+12*(($AN2794-1)*3+$AO2794)-ROW())/12+5),AQ2794)</f>
        <v>0</v>
      </c>
      <c r="AS2794" s="17">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15">
        <f ca="1">COUNTIF(INDIRECT("U"&amp;(ROW()+12*(($AN2794-1)*3+$AO2794)-ROW())/12+5):INDIRECT("AF"&amp;(ROW()+12*(($AN2794-1)*3+$AO2794)-ROW())/12+5),AS2794)</f>
        <v>0</v>
      </c>
      <c r="AU2794" s="15">
        <f ca="1">IF(AND(AQ2794+AS2794&gt;0,AR2794+AT2794&gt;0),COUNTIF(AU$6:AU2793,"&gt;0")+1,0)</f>
        <v>0</v>
      </c>
    </row>
    <row r="2795" spans="40:47">
      <c r="AN2795" s="15">
        <v>78</v>
      </c>
      <c r="AO2795" s="15">
        <v>2</v>
      </c>
      <c r="AP2795" s="15">
        <v>6</v>
      </c>
      <c r="AQ2795" s="17">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15">
        <f ca="1">COUNTIF(INDIRECT("H"&amp;(ROW()+12*(($AN2795-1)*3+$AO2795)-ROW())/12+5):INDIRECT("S"&amp;(ROW()+12*(($AN2795-1)*3+$AO2795)-ROW())/12+5),AQ2795)</f>
        <v>0</v>
      </c>
      <c r="AS2795" s="17">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15">
        <f ca="1">COUNTIF(INDIRECT("U"&amp;(ROW()+12*(($AN2795-1)*3+$AO2795)-ROW())/12+5):INDIRECT("AF"&amp;(ROW()+12*(($AN2795-1)*3+$AO2795)-ROW())/12+5),AS2795)</f>
        <v>0</v>
      </c>
      <c r="AU2795" s="15">
        <f ca="1">IF(AND(AQ2795+AS2795&gt;0,AR2795+AT2795&gt;0),COUNTIF(AU$6:AU2794,"&gt;0")+1,0)</f>
        <v>0</v>
      </c>
    </row>
    <row r="2796" spans="40:47">
      <c r="AN2796" s="15">
        <v>78</v>
      </c>
      <c r="AO2796" s="15">
        <v>2</v>
      </c>
      <c r="AP2796" s="15">
        <v>7</v>
      </c>
      <c r="AQ2796" s="17">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15">
        <f ca="1">COUNTIF(INDIRECT("H"&amp;(ROW()+12*(($AN2796-1)*3+$AO2796)-ROW())/12+5):INDIRECT("S"&amp;(ROW()+12*(($AN2796-1)*3+$AO2796)-ROW())/12+5),AQ2796)</f>
        <v>0</v>
      </c>
      <c r="AS2796" s="17">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15">
        <f ca="1">COUNTIF(INDIRECT("U"&amp;(ROW()+12*(($AN2796-1)*3+$AO2796)-ROW())/12+5):INDIRECT("AF"&amp;(ROW()+12*(($AN2796-1)*3+$AO2796)-ROW())/12+5),AS2796)</f>
        <v>0</v>
      </c>
      <c r="AU2796" s="15">
        <f ca="1">IF(AND(AQ2796+AS2796&gt;0,AR2796+AT2796&gt;0),COUNTIF(AU$6:AU2795,"&gt;0")+1,0)</f>
        <v>0</v>
      </c>
    </row>
    <row r="2797" spans="40:47">
      <c r="AN2797" s="15">
        <v>78</v>
      </c>
      <c r="AO2797" s="15">
        <v>2</v>
      </c>
      <c r="AP2797" s="15">
        <v>8</v>
      </c>
      <c r="AQ2797" s="17">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15">
        <f ca="1">COUNTIF(INDIRECT("H"&amp;(ROW()+12*(($AN2797-1)*3+$AO2797)-ROW())/12+5):INDIRECT("S"&amp;(ROW()+12*(($AN2797-1)*3+$AO2797)-ROW())/12+5),AQ2797)</f>
        <v>0</v>
      </c>
      <c r="AS2797" s="17">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15">
        <f ca="1">COUNTIF(INDIRECT("U"&amp;(ROW()+12*(($AN2797-1)*3+$AO2797)-ROW())/12+5):INDIRECT("AF"&amp;(ROW()+12*(($AN2797-1)*3+$AO2797)-ROW())/12+5),AS2797)</f>
        <v>0</v>
      </c>
      <c r="AU2797" s="15">
        <f ca="1">IF(AND(AQ2797+AS2797&gt;0,AR2797+AT2797&gt;0),COUNTIF(AU$6:AU2796,"&gt;0")+1,0)</f>
        <v>0</v>
      </c>
    </row>
    <row r="2798" spans="40:47">
      <c r="AN2798" s="15">
        <v>78</v>
      </c>
      <c r="AO2798" s="15">
        <v>2</v>
      </c>
      <c r="AP2798" s="15">
        <v>9</v>
      </c>
      <c r="AQ2798" s="17">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15">
        <f ca="1">COUNTIF(INDIRECT("H"&amp;(ROW()+12*(($AN2798-1)*3+$AO2798)-ROW())/12+5):INDIRECT("S"&amp;(ROW()+12*(($AN2798-1)*3+$AO2798)-ROW())/12+5),AQ2798)</f>
        <v>0</v>
      </c>
      <c r="AS2798" s="17">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15">
        <f ca="1">COUNTIF(INDIRECT("U"&amp;(ROW()+12*(($AN2798-1)*3+$AO2798)-ROW())/12+5):INDIRECT("AF"&amp;(ROW()+12*(($AN2798-1)*3+$AO2798)-ROW())/12+5),AS2798)</f>
        <v>0</v>
      </c>
      <c r="AU2798" s="15">
        <f ca="1">IF(AND(AQ2798+AS2798&gt;0,AR2798+AT2798&gt;0),COUNTIF(AU$6:AU2797,"&gt;0")+1,0)</f>
        <v>0</v>
      </c>
    </row>
    <row r="2799" spans="40:47">
      <c r="AN2799" s="15">
        <v>78</v>
      </c>
      <c r="AO2799" s="15">
        <v>2</v>
      </c>
      <c r="AP2799" s="15">
        <v>10</v>
      </c>
      <c r="AQ2799" s="17">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15">
        <f ca="1">COUNTIF(INDIRECT("H"&amp;(ROW()+12*(($AN2799-1)*3+$AO2799)-ROW())/12+5):INDIRECT("S"&amp;(ROW()+12*(($AN2799-1)*3+$AO2799)-ROW())/12+5),AQ2799)</f>
        <v>0</v>
      </c>
      <c r="AS2799" s="17">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15">
        <f ca="1">COUNTIF(INDIRECT("U"&amp;(ROW()+12*(($AN2799-1)*3+$AO2799)-ROW())/12+5):INDIRECT("AF"&amp;(ROW()+12*(($AN2799-1)*3+$AO2799)-ROW())/12+5),AS2799)</f>
        <v>0</v>
      </c>
      <c r="AU2799" s="15">
        <f ca="1">IF(AND(AQ2799+AS2799&gt;0,AR2799+AT2799&gt;0),COUNTIF(AU$6:AU2798,"&gt;0")+1,0)</f>
        <v>0</v>
      </c>
    </row>
    <row r="2800" spans="40:47">
      <c r="AN2800" s="15">
        <v>78</v>
      </c>
      <c r="AO2800" s="15">
        <v>2</v>
      </c>
      <c r="AP2800" s="15">
        <v>11</v>
      </c>
      <c r="AQ2800" s="17">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15">
        <f ca="1">COUNTIF(INDIRECT("H"&amp;(ROW()+12*(($AN2800-1)*3+$AO2800)-ROW())/12+5):INDIRECT("S"&amp;(ROW()+12*(($AN2800-1)*3+$AO2800)-ROW())/12+5),AQ2800)</f>
        <v>0</v>
      </c>
      <c r="AS2800" s="17">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15">
        <f ca="1">COUNTIF(INDIRECT("U"&amp;(ROW()+12*(($AN2800-1)*3+$AO2800)-ROW())/12+5):INDIRECT("AF"&amp;(ROW()+12*(($AN2800-1)*3+$AO2800)-ROW())/12+5),AS2800)</f>
        <v>0</v>
      </c>
      <c r="AU2800" s="15">
        <f ca="1">IF(AND(AQ2800+AS2800&gt;0,AR2800+AT2800&gt;0),COUNTIF(AU$6:AU2799,"&gt;0")+1,0)</f>
        <v>0</v>
      </c>
    </row>
    <row r="2801" spans="40:47">
      <c r="AN2801" s="15">
        <v>78</v>
      </c>
      <c r="AO2801" s="15">
        <v>2</v>
      </c>
      <c r="AP2801" s="15">
        <v>12</v>
      </c>
      <c r="AQ2801" s="17">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15">
        <f ca="1">COUNTIF(INDIRECT("H"&amp;(ROW()+12*(($AN2801-1)*3+$AO2801)-ROW())/12+5):INDIRECT("S"&amp;(ROW()+12*(($AN2801-1)*3+$AO2801)-ROW())/12+5),AQ2801)</f>
        <v>0</v>
      </c>
      <c r="AS2801" s="17">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15">
        <f ca="1">COUNTIF(INDIRECT("U"&amp;(ROW()+12*(($AN2801-1)*3+$AO2801)-ROW())/12+5):INDIRECT("AF"&amp;(ROW()+12*(($AN2801-1)*3+$AO2801)-ROW())/12+5),AS2801)</f>
        <v>0</v>
      </c>
      <c r="AU2801" s="15">
        <f ca="1">IF(AND(AQ2801+AS2801&gt;0,AR2801+AT2801&gt;0),COUNTIF(AU$6:AU2800,"&gt;0")+1,0)</f>
        <v>0</v>
      </c>
    </row>
    <row r="2802" spans="40:47">
      <c r="AN2802" s="15">
        <v>78</v>
      </c>
      <c r="AO2802" s="15">
        <v>3</v>
      </c>
      <c r="AP2802" s="15">
        <v>1</v>
      </c>
      <c r="AQ2802" s="17">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15">
        <f ca="1">COUNTIF(INDIRECT("H"&amp;(ROW()+12*(($AN2802-1)*3+$AO2802)-ROW())/12+5):INDIRECT("S"&amp;(ROW()+12*(($AN2802-1)*3+$AO2802)-ROW())/12+5),AQ2802)</f>
        <v>0</v>
      </c>
      <c r="AS2802" s="17">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15">
        <f ca="1">COUNTIF(INDIRECT("U"&amp;(ROW()+12*(($AN2802-1)*3+$AO2802)-ROW())/12+5):INDIRECT("AF"&amp;(ROW()+12*(($AN2802-1)*3+$AO2802)-ROW())/12+5),AS2802)</f>
        <v>0</v>
      </c>
      <c r="AU2802" s="15">
        <f ca="1">IF(AND(AQ2802+AS2802&gt;0,AR2802+AT2802&gt;0),COUNTIF(AU$6:AU2801,"&gt;0")+1,0)</f>
        <v>0</v>
      </c>
    </row>
    <row r="2803" spans="40:47">
      <c r="AN2803" s="15">
        <v>78</v>
      </c>
      <c r="AO2803" s="15">
        <v>3</v>
      </c>
      <c r="AP2803" s="15">
        <v>2</v>
      </c>
      <c r="AQ2803" s="17">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15">
        <f ca="1">COUNTIF(INDIRECT("H"&amp;(ROW()+12*(($AN2803-1)*3+$AO2803)-ROW())/12+5):INDIRECT("S"&amp;(ROW()+12*(($AN2803-1)*3+$AO2803)-ROW())/12+5),AQ2803)</f>
        <v>0</v>
      </c>
      <c r="AS2803" s="17">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15">
        <f ca="1">COUNTIF(INDIRECT("U"&amp;(ROW()+12*(($AN2803-1)*3+$AO2803)-ROW())/12+5):INDIRECT("AF"&amp;(ROW()+12*(($AN2803-1)*3+$AO2803)-ROW())/12+5),AS2803)</f>
        <v>0</v>
      </c>
      <c r="AU2803" s="15">
        <f ca="1">IF(AND(AQ2803+AS2803&gt;0,AR2803+AT2803&gt;0),COUNTIF(AU$6:AU2802,"&gt;0")+1,0)</f>
        <v>0</v>
      </c>
    </row>
    <row r="2804" spans="40:47">
      <c r="AN2804" s="15">
        <v>78</v>
      </c>
      <c r="AO2804" s="15">
        <v>3</v>
      </c>
      <c r="AP2804" s="15">
        <v>3</v>
      </c>
      <c r="AQ2804" s="17">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15">
        <f ca="1">COUNTIF(INDIRECT("H"&amp;(ROW()+12*(($AN2804-1)*3+$AO2804)-ROW())/12+5):INDIRECT("S"&amp;(ROW()+12*(($AN2804-1)*3+$AO2804)-ROW())/12+5),AQ2804)</f>
        <v>0</v>
      </c>
      <c r="AS2804" s="17">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15">
        <f ca="1">COUNTIF(INDIRECT("U"&amp;(ROW()+12*(($AN2804-1)*3+$AO2804)-ROW())/12+5):INDIRECT("AF"&amp;(ROW()+12*(($AN2804-1)*3+$AO2804)-ROW())/12+5),AS2804)</f>
        <v>0</v>
      </c>
      <c r="AU2804" s="15">
        <f ca="1">IF(AND(AQ2804+AS2804&gt;0,AR2804+AT2804&gt;0),COUNTIF(AU$6:AU2803,"&gt;0")+1,0)</f>
        <v>0</v>
      </c>
    </row>
    <row r="2805" spans="40:47">
      <c r="AN2805" s="15">
        <v>78</v>
      </c>
      <c r="AO2805" s="15">
        <v>3</v>
      </c>
      <c r="AP2805" s="15">
        <v>4</v>
      </c>
      <c r="AQ2805" s="17">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15">
        <f ca="1">COUNTIF(INDIRECT("H"&amp;(ROW()+12*(($AN2805-1)*3+$AO2805)-ROW())/12+5):INDIRECT("S"&amp;(ROW()+12*(($AN2805-1)*3+$AO2805)-ROW())/12+5),AQ2805)</f>
        <v>0</v>
      </c>
      <c r="AS2805" s="17">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15">
        <f ca="1">COUNTIF(INDIRECT("U"&amp;(ROW()+12*(($AN2805-1)*3+$AO2805)-ROW())/12+5):INDIRECT("AF"&amp;(ROW()+12*(($AN2805-1)*3+$AO2805)-ROW())/12+5),AS2805)</f>
        <v>0</v>
      </c>
      <c r="AU2805" s="15">
        <f ca="1">IF(AND(AQ2805+AS2805&gt;0,AR2805+AT2805&gt;0),COUNTIF(AU$6:AU2804,"&gt;0")+1,0)</f>
        <v>0</v>
      </c>
    </row>
    <row r="2806" spans="40:47">
      <c r="AN2806" s="15">
        <v>78</v>
      </c>
      <c r="AO2806" s="15">
        <v>3</v>
      </c>
      <c r="AP2806" s="15">
        <v>5</v>
      </c>
      <c r="AQ2806" s="17">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15">
        <f ca="1">COUNTIF(INDIRECT("H"&amp;(ROW()+12*(($AN2806-1)*3+$AO2806)-ROW())/12+5):INDIRECT("S"&amp;(ROW()+12*(($AN2806-1)*3+$AO2806)-ROW())/12+5),AQ2806)</f>
        <v>0</v>
      </c>
      <c r="AS2806" s="17">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15">
        <f ca="1">COUNTIF(INDIRECT("U"&amp;(ROW()+12*(($AN2806-1)*3+$AO2806)-ROW())/12+5):INDIRECT("AF"&amp;(ROW()+12*(($AN2806-1)*3+$AO2806)-ROW())/12+5),AS2806)</f>
        <v>0</v>
      </c>
      <c r="AU2806" s="15">
        <f ca="1">IF(AND(AQ2806+AS2806&gt;0,AR2806+AT2806&gt;0),COUNTIF(AU$6:AU2805,"&gt;0")+1,0)</f>
        <v>0</v>
      </c>
    </row>
    <row r="2807" spans="40:47">
      <c r="AN2807" s="15">
        <v>78</v>
      </c>
      <c r="AO2807" s="15">
        <v>3</v>
      </c>
      <c r="AP2807" s="15">
        <v>6</v>
      </c>
      <c r="AQ2807" s="17">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15">
        <f ca="1">COUNTIF(INDIRECT("H"&amp;(ROW()+12*(($AN2807-1)*3+$AO2807)-ROW())/12+5):INDIRECT("S"&amp;(ROW()+12*(($AN2807-1)*3+$AO2807)-ROW())/12+5),AQ2807)</f>
        <v>0</v>
      </c>
      <c r="AS2807" s="17">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15">
        <f ca="1">COUNTIF(INDIRECT("U"&amp;(ROW()+12*(($AN2807-1)*3+$AO2807)-ROW())/12+5):INDIRECT("AF"&amp;(ROW()+12*(($AN2807-1)*3+$AO2807)-ROW())/12+5),AS2807)</f>
        <v>0</v>
      </c>
      <c r="AU2807" s="15">
        <f ca="1">IF(AND(AQ2807+AS2807&gt;0,AR2807+AT2807&gt;0),COUNTIF(AU$6:AU2806,"&gt;0")+1,0)</f>
        <v>0</v>
      </c>
    </row>
    <row r="2808" spans="40:47">
      <c r="AN2808" s="15">
        <v>78</v>
      </c>
      <c r="AO2808" s="15">
        <v>3</v>
      </c>
      <c r="AP2808" s="15">
        <v>7</v>
      </c>
      <c r="AQ2808" s="17">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15">
        <f ca="1">COUNTIF(INDIRECT("H"&amp;(ROW()+12*(($AN2808-1)*3+$AO2808)-ROW())/12+5):INDIRECT("S"&amp;(ROW()+12*(($AN2808-1)*3+$AO2808)-ROW())/12+5),AQ2808)</f>
        <v>0</v>
      </c>
      <c r="AS2808" s="17">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15">
        <f ca="1">COUNTIF(INDIRECT("U"&amp;(ROW()+12*(($AN2808-1)*3+$AO2808)-ROW())/12+5):INDIRECT("AF"&amp;(ROW()+12*(($AN2808-1)*3+$AO2808)-ROW())/12+5),AS2808)</f>
        <v>0</v>
      </c>
      <c r="AU2808" s="15">
        <f ca="1">IF(AND(AQ2808+AS2808&gt;0,AR2808+AT2808&gt;0),COUNTIF(AU$6:AU2807,"&gt;0")+1,0)</f>
        <v>0</v>
      </c>
    </row>
    <row r="2809" spans="40:47">
      <c r="AN2809" s="15">
        <v>78</v>
      </c>
      <c r="AO2809" s="15">
        <v>3</v>
      </c>
      <c r="AP2809" s="15">
        <v>8</v>
      </c>
      <c r="AQ2809" s="17">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15">
        <f ca="1">COUNTIF(INDIRECT("H"&amp;(ROW()+12*(($AN2809-1)*3+$AO2809)-ROW())/12+5):INDIRECT("S"&amp;(ROW()+12*(($AN2809-1)*3+$AO2809)-ROW())/12+5),AQ2809)</f>
        <v>0</v>
      </c>
      <c r="AS2809" s="17">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15">
        <f ca="1">COUNTIF(INDIRECT("U"&amp;(ROW()+12*(($AN2809-1)*3+$AO2809)-ROW())/12+5):INDIRECT("AF"&amp;(ROW()+12*(($AN2809-1)*3+$AO2809)-ROW())/12+5),AS2809)</f>
        <v>0</v>
      </c>
      <c r="AU2809" s="15">
        <f ca="1">IF(AND(AQ2809+AS2809&gt;0,AR2809+AT2809&gt;0),COUNTIF(AU$6:AU2808,"&gt;0")+1,0)</f>
        <v>0</v>
      </c>
    </row>
    <row r="2810" spans="40:47">
      <c r="AN2810" s="15">
        <v>78</v>
      </c>
      <c r="AO2810" s="15">
        <v>3</v>
      </c>
      <c r="AP2810" s="15">
        <v>9</v>
      </c>
      <c r="AQ2810" s="17">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15">
        <f ca="1">COUNTIF(INDIRECT("H"&amp;(ROW()+12*(($AN2810-1)*3+$AO2810)-ROW())/12+5):INDIRECT("S"&amp;(ROW()+12*(($AN2810-1)*3+$AO2810)-ROW())/12+5),AQ2810)</f>
        <v>0</v>
      </c>
      <c r="AS2810" s="17">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15">
        <f ca="1">COUNTIF(INDIRECT("U"&amp;(ROW()+12*(($AN2810-1)*3+$AO2810)-ROW())/12+5):INDIRECT("AF"&amp;(ROW()+12*(($AN2810-1)*3+$AO2810)-ROW())/12+5),AS2810)</f>
        <v>0</v>
      </c>
      <c r="AU2810" s="15">
        <f ca="1">IF(AND(AQ2810+AS2810&gt;0,AR2810+AT2810&gt;0),COUNTIF(AU$6:AU2809,"&gt;0")+1,0)</f>
        <v>0</v>
      </c>
    </row>
    <row r="2811" spans="40:47">
      <c r="AN2811" s="15">
        <v>78</v>
      </c>
      <c r="AO2811" s="15">
        <v>3</v>
      </c>
      <c r="AP2811" s="15">
        <v>10</v>
      </c>
      <c r="AQ2811" s="17">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15">
        <f ca="1">COUNTIF(INDIRECT("H"&amp;(ROW()+12*(($AN2811-1)*3+$AO2811)-ROW())/12+5):INDIRECT("S"&amp;(ROW()+12*(($AN2811-1)*3+$AO2811)-ROW())/12+5),AQ2811)</f>
        <v>0</v>
      </c>
      <c r="AS2811" s="17">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15">
        <f ca="1">COUNTIF(INDIRECT("U"&amp;(ROW()+12*(($AN2811-1)*3+$AO2811)-ROW())/12+5):INDIRECT("AF"&amp;(ROW()+12*(($AN2811-1)*3+$AO2811)-ROW())/12+5),AS2811)</f>
        <v>0</v>
      </c>
      <c r="AU2811" s="15">
        <f ca="1">IF(AND(AQ2811+AS2811&gt;0,AR2811+AT2811&gt;0),COUNTIF(AU$6:AU2810,"&gt;0")+1,0)</f>
        <v>0</v>
      </c>
    </row>
    <row r="2812" spans="40:47">
      <c r="AN2812" s="15">
        <v>78</v>
      </c>
      <c r="AO2812" s="15">
        <v>3</v>
      </c>
      <c r="AP2812" s="15">
        <v>11</v>
      </c>
      <c r="AQ2812" s="17">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15">
        <f ca="1">COUNTIF(INDIRECT("H"&amp;(ROW()+12*(($AN2812-1)*3+$AO2812)-ROW())/12+5):INDIRECT("S"&amp;(ROW()+12*(($AN2812-1)*3+$AO2812)-ROW())/12+5),AQ2812)</f>
        <v>0</v>
      </c>
      <c r="AS2812" s="17">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15">
        <f ca="1">COUNTIF(INDIRECT("U"&amp;(ROW()+12*(($AN2812-1)*3+$AO2812)-ROW())/12+5):INDIRECT("AF"&amp;(ROW()+12*(($AN2812-1)*3+$AO2812)-ROW())/12+5),AS2812)</f>
        <v>0</v>
      </c>
      <c r="AU2812" s="15">
        <f ca="1">IF(AND(AQ2812+AS2812&gt;0,AR2812+AT2812&gt;0),COUNTIF(AU$6:AU2811,"&gt;0")+1,0)</f>
        <v>0</v>
      </c>
    </row>
    <row r="2813" spans="40:47">
      <c r="AN2813" s="306">
        <v>78</v>
      </c>
      <c r="AO2813" s="306">
        <v>3</v>
      </c>
      <c r="AP2813" s="306">
        <v>12</v>
      </c>
      <c r="AQ2813" s="313">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306">
        <f ca="1">COUNTIF(INDIRECT("H"&amp;(ROW()+12*(($AN2813-1)*3+$AO2813)-ROW())/12+5):INDIRECT("S"&amp;(ROW()+12*(($AN2813-1)*3+$AO2813)-ROW())/12+5),AQ2813)</f>
        <v>0</v>
      </c>
      <c r="AS2813" s="313">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306">
        <f ca="1">COUNTIF(INDIRECT("U"&amp;(ROW()+12*(($AN2813-1)*3+$AO2813)-ROW())/12+5):INDIRECT("AF"&amp;(ROW()+12*(($AN2813-1)*3+$AO2813)-ROW())/12+5),AS2813)</f>
        <v>0</v>
      </c>
      <c r="AU2813" s="15">
        <f ca="1">IF(AND(AQ2813+AS2813&gt;0,AR2813+AT2813&gt;0),COUNTIF(AU$6:AU2812,"&gt;0")+1,0)</f>
        <v>0</v>
      </c>
    </row>
    <row r="2814" spans="40:47">
      <c r="AN2814" s="15">
        <v>79</v>
      </c>
      <c r="AO2814" s="15">
        <v>1</v>
      </c>
      <c r="AP2814" s="15">
        <v>1</v>
      </c>
      <c r="AQ2814" s="17">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15">
        <f ca="1">COUNTIF(INDIRECT("H"&amp;(ROW()+12*(($AN2814-1)*3+$AO2814)-ROW())/12+5):INDIRECT("S"&amp;(ROW()+12*(($AN2814-1)*3+$AO2814)-ROW())/12+5),AQ2814)</f>
        <v>0</v>
      </c>
      <c r="AS2814" s="17">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15">
        <f ca="1">COUNTIF(INDIRECT("U"&amp;(ROW()+12*(($AN2814-1)*3+$AO2814)-ROW())/12+5):INDIRECT("AF"&amp;(ROW()+12*(($AN2814-1)*3+$AO2814)-ROW())/12+5),AS2814)</f>
        <v>0</v>
      </c>
      <c r="AU2814" s="15">
        <f ca="1">IF(AND(AQ2814+AS2814&gt;0,AR2814+AT2814&gt;0),COUNTIF(AU$6:AU2813,"&gt;0")+1,0)</f>
        <v>0</v>
      </c>
    </row>
    <row r="2815" spans="40:47">
      <c r="AN2815" s="15">
        <v>79</v>
      </c>
      <c r="AO2815" s="15">
        <v>1</v>
      </c>
      <c r="AP2815" s="15">
        <v>2</v>
      </c>
      <c r="AQ2815" s="17">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15">
        <f ca="1">COUNTIF(INDIRECT("H"&amp;(ROW()+12*(($AN2815-1)*3+$AO2815)-ROW())/12+5):INDIRECT("S"&amp;(ROW()+12*(($AN2815-1)*3+$AO2815)-ROW())/12+5),AQ2815)</f>
        <v>0</v>
      </c>
      <c r="AS2815" s="17">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15">
        <f ca="1">COUNTIF(INDIRECT("U"&amp;(ROW()+12*(($AN2815-1)*3+$AO2815)-ROW())/12+5):INDIRECT("AF"&amp;(ROW()+12*(($AN2815-1)*3+$AO2815)-ROW())/12+5),AS2815)</f>
        <v>0</v>
      </c>
      <c r="AU2815" s="15">
        <f ca="1">IF(AND(AQ2815+AS2815&gt;0,AR2815+AT2815&gt;0),COUNTIF(AU$6:AU2814,"&gt;0")+1,0)</f>
        <v>0</v>
      </c>
    </row>
    <row r="2816" spans="40:47">
      <c r="AN2816" s="15">
        <v>79</v>
      </c>
      <c r="AO2816" s="15">
        <v>1</v>
      </c>
      <c r="AP2816" s="15">
        <v>3</v>
      </c>
      <c r="AQ2816" s="17">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15">
        <f ca="1">COUNTIF(INDIRECT("H"&amp;(ROW()+12*(($AN2816-1)*3+$AO2816)-ROW())/12+5):INDIRECT("S"&amp;(ROW()+12*(($AN2816-1)*3+$AO2816)-ROW())/12+5),AQ2816)</f>
        <v>0</v>
      </c>
      <c r="AS2816" s="17">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15">
        <f ca="1">COUNTIF(INDIRECT("U"&amp;(ROW()+12*(($AN2816-1)*3+$AO2816)-ROW())/12+5):INDIRECT("AF"&amp;(ROW()+12*(($AN2816-1)*3+$AO2816)-ROW())/12+5),AS2816)</f>
        <v>0</v>
      </c>
      <c r="AU2816" s="15">
        <f ca="1">IF(AND(AQ2816+AS2816&gt;0,AR2816+AT2816&gt;0),COUNTIF(AU$6:AU2815,"&gt;0")+1,0)</f>
        <v>0</v>
      </c>
    </row>
    <row r="2817" spans="40:47">
      <c r="AN2817" s="15">
        <v>79</v>
      </c>
      <c r="AO2817" s="15">
        <v>1</v>
      </c>
      <c r="AP2817" s="15">
        <v>4</v>
      </c>
      <c r="AQ2817" s="17">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15">
        <f ca="1">COUNTIF(INDIRECT("H"&amp;(ROW()+12*(($AN2817-1)*3+$AO2817)-ROW())/12+5):INDIRECT("S"&amp;(ROW()+12*(($AN2817-1)*3+$AO2817)-ROW())/12+5),AQ2817)</f>
        <v>0</v>
      </c>
      <c r="AS2817" s="17">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15">
        <f ca="1">COUNTIF(INDIRECT("U"&amp;(ROW()+12*(($AN2817-1)*3+$AO2817)-ROW())/12+5):INDIRECT("AF"&amp;(ROW()+12*(($AN2817-1)*3+$AO2817)-ROW())/12+5),AS2817)</f>
        <v>0</v>
      </c>
      <c r="AU2817" s="15">
        <f ca="1">IF(AND(AQ2817+AS2817&gt;0,AR2817+AT2817&gt;0),COUNTIF(AU$6:AU2816,"&gt;0")+1,0)</f>
        <v>0</v>
      </c>
    </row>
    <row r="2818" spans="40:47">
      <c r="AN2818" s="15">
        <v>79</v>
      </c>
      <c r="AO2818" s="15">
        <v>1</v>
      </c>
      <c r="AP2818" s="15">
        <v>5</v>
      </c>
      <c r="AQ2818" s="17">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15">
        <f ca="1">COUNTIF(INDIRECT("H"&amp;(ROW()+12*(($AN2818-1)*3+$AO2818)-ROW())/12+5):INDIRECT("S"&amp;(ROW()+12*(($AN2818-1)*3+$AO2818)-ROW())/12+5),AQ2818)</f>
        <v>0</v>
      </c>
      <c r="AS2818" s="17">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15">
        <f ca="1">COUNTIF(INDIRECT("U"&amp;(ROW()+12*(($AN2818-1)*3+$AO2818)-ROW())/12+5):INDIRECT("AF"&amp;(ROW()+12*(($AN2818-1)*3+$AO2818)-ROW())/12+5),AS2818)</f>
        <v>0</v>
      </c>
      <c r="AU2818" s="15">
        <f ca="1">IF(AND(AQ2818+AS2818&gt;0,AR2818+AT2818&gt;0),COUNTIF(AU$6:AU2817,"&gt;0")+1,0)</f>
        <v>0</v>
      </c>
    </row>
    <row r="2819" spans="40:47">
      <c r="AN2819" s="15">
        <v>79</v>
      </c>
      <c r="AO2819" s="15">
        <v>1</v>
      </c>
      <c r="AP2819" s="15">
        <v>6</v>
      </c>
      <c r="AQ2819" s="17">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15">
        <f ca="1">COUNTIF(INDIRECT("H"&amp;(ROW()+12*(($AN2819-1)*3+$AO2819)-ROW())/12+5):INDIRECT("S"&amp;(ROW()+12*(($AN2819-1)*3+$AO2819)-ROW())/12+5),AQ2819)</f>
        <v>0</v>
      </c>
      <c r="AS2819" s="17">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15">
        <f ca="1">COUNTIF(INDIRECT("U"&amp;(ROW()+12*(($AN2819-1)*3+$AO2819)-ROW())/12+5):INDIRECT("AF"&amp;(ROW()+12*(($AN2819-1)*3+$AO2819)-ROW())/12+5),AS2819)</f>
        <v>0</v>
      </c>
      <c r="AU2819" s="15">
        <f ca="1">IF(AND(AQ2819+AS2819&gt;0,AR2819+AT2819&gt;0),COUNTIF(AU$6:AU2818,"&gt;0")+1,0)</f>
        <v>0</v>
      </c>
    </row>
    <row r="2820" spans="40:47">
      <c r="AN2820" s="15">
        <v>79</v>
      </c>
      <c r="AO2820" s="15">
        <v>1</v>
      </c>
      <c r="AP2820" s="15">
        <v>7</v>
      </c>
      <c r="AQ2820" s="17">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15">
        <f ca="1">COUNTIF(INDIRECT("H"&amp;(ROW()+12*(($AN2820-1)*3+$AO2820)-ROW())/12+5):INDIRECT("S"&amp;(ROW()+12*(($AN2820-1)*3+$AO2820)-ROW())/12+5),AQ2820)</f>
        <v>0</v>
      </c>
      <c r="AS2820" s="17">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15">
        <f ca="1">COUNTIF(INDIRECT("U"&amp;(ROW()+12*(($AN2820-1)*3+$AO2820)-ROW())/12+5):INDIRECT("AF"&amp;(ROW()+12*(($AN2820-1)*3+$AO2820)-ROW())/12+5),AS2820)</f>
        <v>0</v>
      </c>
      <c r="AU2820" s="15">
        <f ca="1">IF(AND(AQ2820+AS2820&gt;0,AR2820+AT2820&gt;0),COUNTIF(AU$6:AU2819,"&gt;0")+1,0)</f>
        <v>0</v>
      </c>
    </row>
    <row r="2821" spans="40:47">
      <c r="AN2821" s="15">
        <v>79</v>
      </c>
      <c r="AO2821" s="15">
        <v>1</v>
      </c>
      <c r="AP2821" s="15">
        <v>8</v>
      </c>
      <c r="AQ2821" s="17">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15">
        <f ca="1">COUNTIF(INDIRECT("H"&amp;(ROW()+12*(($AN2821-1)*3+$AO2821)-ROW())/12+5):INDIRECT("S"&amp;(ROW()+12*(($AN2821-1)*3+$AO2821)-ROW())/12+5),AQ2821)</f>
        <v>0</v>
      </c>
      <c r="AS2821" s="17">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15">
        <f ca="1">COUNTIF(INDIRECT("U"&amp;(ROW()+12*(($AN2821-1)*3+$AO2821)-ROW())/12+5):INDIRECT("AF"&amp;(ROW()+12*(($AN2821-1)*3+$AO2821)-ROW())/12+5),AS2821)</f>
        <v>0</v>
      </c>
      <c r="AU2821" s="15">
        <f ca="1">IF(AND(AQ2821+AS2821&gt;0,AR2821+AT2821&gt;0),COUNTIF(AU$6:AU2820,"&gt;0")+1,0)</f>
        <v>0</v>
      </c>
    </row>
    <row r="2822" spans="40:47">
      <c r="AN2822" s="15">
        <v>79</v>
      </c>
      <c r="AO2822" s="15">
        <v>1</v>
      </c>
      <c r="AP2822" s="15">
        <v>9</v>
      </c>
      <c r="AQ2822" s="17">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15">
        <f ca="1">COUNTIF(INDIRECT("H"&amp;(ROW()+12*(($AN2822-1)*3+$AO2822)-ROW())/12+5):INDIRECT("S"&amp;(ROW()+12*(($AN2822-1)*3+$AO2822)-ROW())/12+5),AQ2822)</f>
        <v>0</v>
      </c>
      <c r="AS2822" s="17">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15">
        <f ca="1">COUNTIF(INDIRECT("U"&amp;(ROW()+12*(($AN2822-1)*3+$AO2822)-ROW())/12+5):INDIRECT("AF"&amp;(ROW()+12*(($AN2822-1)*3+$AO2822)-ROW())/12+5),AS2822)</f>
        <v>0</v>
      </c>
      <c r="AU2822" s="15">
        <f ca="1">IF(AND(AQ2822+AS2822&gt;0,AR2822+AT2822&gt;0),COUNTIF(AU$6:AU2821,"&gt;0")+1,0)</f>
        <v>0</v>
      </c>
    </row>
    <row r="2823" spans="40:47">
      <c r="AN2823" s="15">
        <v>79</v>
      </c>
      <c r="AO2823" s="15">
        <v>1</v>
      </c>
      <c r="AP2823" s="15">
        <v>10</v>
      </c>
      <c r="AQ2823" s="17">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15">
        <f ca="1">COUNTIF(INDIRECT("H"&amp;(ROW()+12*(($AN2823-1)*3+$AO2823)-ROW())/12+5):INDIRECT("S"&amp;(ROW()+12*(($AN2823-1)*3+$AO2823)-ROW())/12+5),AQ2823)</f>
        <v>0</v>
      </c>
      <c r="AS2823" s="17">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15">
        <f ca="1">COUNTIF(INDIRECT("U"&amp;(ROW()+12*(($AN2823-1)*3+$AO2823)-ROW())/12+5):INDIRECT("AF"&amp;(ROW()+12*(($AN2823-1)*3+$AO2823)-ROW())/12+5),AS2823)</f>
        <v>0</v>
      </c>
      <c r="AU2823" s="15">
        <f ca="1">IF(AND(AQ2823+AS2823&gt;0,AR2823+AT2823&gt;0),COUNTIF(AU$6:AU2822,"&gt;0")+1,0)</f>
        <v>0</v>
      </c>
    </row>
    <row r="2824" spans="40:47">
      <c r="AN2824" s="15">
        <v>79</v>
      </c>
      <c r="AO2824" s="15">
        <v>1</v>
      </c>
      <c r="AP2824" s="15">
        <v>11</v>
      </c>
      <c r="AQ2824" s="17">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15">
        <f ca="1">COUNTIF(INDIRECT("H"&amp;(ROW()+12*(($AN2824-1)*3+$AO2824)-ROW())/12+5):INDIRECT("S"&amp;(ROW()+12*(($AN2824-1)*3+$AO2824)-ROW())/12+5),AQ2824)</f>
        <v>0</v>
      </c>
      <c r="AS2824" s="17">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15">
        <f ca="1">COUNTIF(INDIRECT("U"&amp;(ROW()+12*(($AN2824-1)*3+$AO2824)-ROW())/12+5):INDIRECT("AF"&amp;(ROW()+12*(($AN2824-1)*3+$AO2824)-ROW())/12+5),AS2824)</f>
        <v>0</v>
      </c>
      <c r="AU2824" s="15">
        <f ca="1">IF(AND(AQ2824+AS2824&gt;0,AR2824+AT2824&gt;0),COUNTIF(AU$6:AU2823,"&gt;0")+1,0)</f>
        <v>0</v>
      </c>
    </row>
    <row r="2825" spans="40:47">
      <c r="AN2825" s="15">
        <v>79</v>
      </c>
      <c r="AO2825" s="15">
        <v>1</v>
      </c>
      <c r="AP2825" s="15">
        <v>12</v>
      </c>
      <c r="AQ2825" s="17">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15">
        <f ca="1">COUNTIF(INDIRECT("H"&amp;(ROW()+12*(($AN2825-1)*3+$AO2825)-ROW())/12+5):INDIRECT("S"&amp;(ROW()+12*(($AN2825-1)*3+$AO2825)-ROW())/12+5),AQ2825)</f>
        <v>0</v>
      </c>
      <c r="AS2825" s="17">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15">
        <f ca="1">COUNTIF(INDIRECT("U"&amp;(ROW()+12*(($AN2825-1)*3+$AO2825)-ROW())/12+5):INDIRECT("AF"&amp;(ROW()+12*(($AN2825-1)*3+$AO2825)-ROW())/12+5),AS2825)</f>
        <v>0</v>
      </c>
      <c r="AU2825" s="15">
        <f ca="1">IF(AND(AQ2825+AS2825&gt;0,AR2825+AT2825&gt;0),COUNTIF(AU$6:AU2824,"&gt;0")+1,0)</f>
        <v>0</v>
      </c>
    </row>
    <row r="2826" spans="40:47">
      <c r="AN2826" s="15">
        <v>79</v>
      </c>
      <c r="AO2826" s="15">
        <v>2</v>
      </c>
      <c r="AP2826" s="15">
        <v>1</v>
      </c>
      <c r="AQ2826" s="17">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15">
        <f ca="1">COUNTIF(INDIRECT("H"&amp;(ROW()+12*(($AN2826-1)*3+$AO2826)-ROW())/12+5):INDIRECT("S"&amp;(ROW()+12*(($AN2826-1)*3+$AO2826)-ROW())/12+5),AQ2826)</f>
        <v>0</v>
      </c>
      <c r="AS2826" s="17">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15">
        <f ca="1">COUNTIF(INDIRECT("U"&amp;(ROW()+12*(($AN2826-1)*3+$AO2826)-ROW())/12+5):INDIRECT("AF"&amp;(ROW()+12*(($AN2826-1)*3+$AO2826)-ROW())/12+5),AS2826)</f>
        <v>0</v>
      </c>
      <c r="AU2826" s="15">
        <f ca="1">IF(AND(AQ2826+AS2826&gt;0,AR2826+AT2826&gt;0),COUNTIF(AU$6:AU2825,"&gt;0")+1,0)</f>
        <v>0</v>
      </c>
    </row>
    <row r="2827" spans="40:47">
      <c r="AN2827" s="15">
        <v>79</v>
      </c>
      <c r="AO2827" s="15">
        <v>2</v>
      </c>
      <c r="AP2827" s="15">
        <v>2</v>
      </c>
      <c r="AQ2827" s="17">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15">
        <f ca="1">COUNTIF(INDIRECT("H"&amp;(ROW()+12*(($AN2827-1)*3+$AO2827)-ROW())/12+5):INDIRECT("S"&amp;(ROW()+12*(($AN2827-1)*3+$AO2827)-ROW())/12+5),AQ2827)</f>
        <v>0</v>
      </c>
      <c r="AS2827" s="17">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15">
        <f ca="1">COUNTIF(INDIRECT("U"&amp;(ROW()+12*(($AN2827-1)*3+$AO2827)-ROW())/12+5):INDIRECT("AF"&amp;(ROW()+12*(($AN2827-1)*3+$AO2827)-ROW())/12+5),AS2827)</f>
        <v>0</v>
      </c>
      <c r="AU2827" s="15">
        <f ca="1">IF(AND(AQ2827+AS2827&gt;0,AR2827+AT2827&gt;0),COUNTIF(AU$6:AU2826,"&gt;0")+1,0)</f>
        <v>0</v>
      </c>
    </row>
    <row r="2828" spans="40:47">
      <c r="AN2828" s="15">
        <v>79</v>
      </c>
      <c r="AO2828" s="15">
        <v>2</v>
      </c>
      <c r="AP2828" s="15">
        <v>3</v>
      </c>
      <c r="AQ2828" s="17">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15">
        <f ca="1">COUNTIF(INDIRECT("H"&amp;(ROW()+12*(($AN2828-1)*3+$AO2828)-ROW())/12+5):INDIRECT("S"&amp;(ROW()+12*(($AN2828-1)*3+$AO2828)-ROW())/12+5),AQ2828)</f>
        <v>0</v>
      </c>
      <c r="AS2828" s="17">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15">
        <f ca="1">COUNTIF(INDIRECT("U"&amp;(ROW()+12*(($AN2828-1)*3+$AO2828)-ROW())/12+5):INDIRECT("AF"&amp;(ROW()+12*(($AN2828-1)*3+$AO2828)-ROW())/12+5),AS2828)</f>
        <v>0</v>
      </c>
      <c r="AU2828" s="15">
        <f ca="1">IF(AND(AQ2828+AS2828&gt;0,AR2828+AT2828&gt;0),COUNTIF(AU$6:AU2827,"&gt;0")+1,0)</f>
        <v>0</v>
      </c>
    </row>
    <row r="2829" spans="40:47">
      <c r="AN2829" s="15">
        <v>79</v>
      </c>
      <c r="AO2829" s="15">
        <v>2</v>
      </c>
      <c r="AP2829" s="15">
        <v>4</v>
      </c>
      <c r="AQ2829" s="17">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15">
        <f ca="1">COUNTIF(INDIRECT("H"&amp;(ROW()+12*(($AN2829-1)*3+$AO2829)-ROW())/12+5):INDIRECT("S"&amp;(ROW()+12*(($AN2829-1)*3+$AO2829)-ROW())/12+5),AQ2829)</f>
        <v>0</v>
      </c>
      <c r="AS2829" s="17">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15">
        <f ca="1">COUNTIF(INDIRECT("U"&amp;(ROW()+12*(($AN2829-1)*3+$AO2829)-ROW())/12+5):INDIRECT("AF"&amp;(ROW()+12*(($AN2829-1)*3+$AO2829)-ROW())/12+5),AS2829)</f>
        <v>0</v>
      </c>
      <c r="AU2829" s="15">
        <f ca="1">IF(AND(AQ2829+AS2829&gt;0,AR2829+AT2829&gt;0),COUNTIF(AU$6:AU2828,"&gt;0")+1,0)</f>
        <v>0</v>
      </c>
    </row>
    <row r="2830" spans="40:47">
      <c r="AN2830" s="15">
        <v>79</v>
      </c>
      <c r="AO2830" s="15">
        <v>2</v>
      </c>
      <c r="AP2830" s="15">
        <v>5</v>
      </c>
      <c r="AQ2830" s="17">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15">
        <f ca="1">COUNTIF(INDIRECT("H"&amp;(ROW()+12*(($AN2830-1)*3+$AO2830)-ROW())/12+5):INDIRECT("S"&amp;(ROW()+12*(($AN2830-1)*3+$AO2830)-ROW())/12+5),AQ2830)</f>
        <v>0</v>
      </c>
      <c r="AS2830" s="17">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15">
        <f ca="1">COUNTIF(INDIRECT("U"&amp;(ROW()+12*(($AN2830-1)*3+$AO2830)-ROW())/12+5):INDIRECT("AF"&amp;(ROW()+12*(($AN2830-1)*3+$AO2830)-ROW())/12+5),AS2830)</f>
        <v>0</v>
      </c>
      <c r="AU2830" s="15">
        <f ca="1">IF(AND(AQ2830+AS2830&gt;0,AR2830+AT2830&gt;0),COUNTIF(AU$6:AU2829,"&gt;0")+1,0)</f>
        <v>0</v>
      </c>
    </row>
    <row r="2831" spans="40:47">
      <c r="AN2831" s="15">
        <v>79</v>
      </c>
      <c r="AO2831" s="15">
        <v>2</v>
      </c>
      <c r="AP2831" s="15">
        <v>6</v>
      </c>
      <c r="AQ2831" s="17">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15">
        <f ca="1">COUNTIF(INDIRECT("H"&amp;(ROW()+12*(($AN2831-1)*3+$AO2831)-ROW())/12+5):INDIRECT("S"&amp;(ROW()+12*(($AN2831-1)*3+$AO2831)-ROW())/12+5),AQ2831)</f>
        <v>0</v>
      </c>
      <c r="AS2831" s="17">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15">
        <f ca="1">COUNTIF(INDIRECT("U"&amp;(ROW()+12*(($AN2831-1)*3+$AO2831)-ROW())/12+5):INDIRECT("AF"&amp;(ROW()+12*(($AN2831-1)*3+$AO2831)-ROW())/12+5),AS2831)</f>
        <v>0</v>
      </c>
      <c r="AU2831" s="15">
        <f ca="1">IF(AND(AQ2831+AS2831&gt;0,AR2831+AT2831&gt;0),COUNTIF(AU$6:AU2830,"&gt;0")+1,0)</f>
        <v>0</v>
      </c>
    </row>
    <row r="2832" spans="40:47">
      <c r="AN2832" s="15">
        <v>79</v>
      </c>
      <c r="AO2832" s="15">
        <v>2</v>
      </c>
      <c r="AP2832" s="15">
        <v>7</v>
      </c>
      <c r="AQ2832" s="17">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15">
        <f ca="1">COUNTIF(INDIRECT("H"&amp;(ROW()+12*(($AN2832-1)*3+$AO2832)-ROW())/12+5):INDIRECT("S"&amp;(ROW()+12*(($AN2832-1)*3+$AO2832)-ROW())/12+5),AQ2832)</f>
        <v>0</v>
      </c>
      <c r="AS2832" s="17">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15">
        <f ca="1">COUNTIF(INDIRECT("U"&amp;(ROW()+12*(($AN2832-1)*3+$AO2832)-ROW())/12+5):INDIRECT("AF"&amp;(ROW()+12*(($AN2832-1)*3+$AO2832)-ROW())/12+5),AS2832)</f>
        <v>0</v>
      </c>
      <c r="AU2832" s="15">
        <f ca="1">IF(AND(AQ2832+AS2832&gt;0,AR2832+AT2832&gt;0),COUNTIF(AU$6:AU2831,"&gt;0")+1,0)</f>
        <v>0</v>
      </c>
    </row>
    <row r="2833" spans="40:47">
      <c r="AN2833" s="15">
        <v>79</v>
      </c>
      <c r="AO2833" s="15">
        <v>2</v>
      </c>
      <c r="AP2833" s="15">
        <v>8</v>
      </c>
      <c r="AQ2833" s="17">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15">
        <f ca="1">COUNTIF(INDIRECT("H"&amp;(ROW()+12*(($AN2833-1)*3+$AO2833)-ROW())/12+5):INDIRECT("S"&amp;(ROW()+12*(($AN2833-1)*3+$AO2833)-ROW())/12+5),AQ2833)</f>
        <v>0</v>
      </c>
      <c r="AS2833" s="17">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15">
        <f ca="1">COUNTIF(INDIRECT("U"&amp;(ROW()+12*(($AN2833-1)*3+$AO2833)-ROW())/12+5):INDIRECT("AF"&amp;(ROW()+12*(($AN2833-1)*3+$AO2833)-ROW())/12+5),AS2833)</f>
        <v>0</v>
      </c>
      <c r="AU2833" s="15">
        <f ca="1">IF(AND(AQ2833+AS2833&gt;0,AR2833+AT2833&gt;0),COUNTIF(AU$6:AU2832,"&gt;0")+1,0)</f>
        <v>0</v>
      </c>
    </row>
    <row r="2834" spans="40:47">
      <c r="AN2834" s="15">
        <v>79</v>
      </c>
      <c r="AO2834" s="15">
        <v>2</v>
      </c>
      <c r="AP2834" s="15">
        <v>9</v>
      </c>
      <c r="AQ2834" s="17">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15">
        <f ca="1">COUNTIF(INDIRECT("H"&amp;(ROW()+12*(($AN2834-1)*3+$AO2834)-ROW())/12+5):INDIRECT("S"&amp;(ROW()+12*(($AN2834-1)*3+$AO2834)-ROW())/12+5),AQ2834)</f>
        <v>0</v>
      </c>
      <c r="AS2834" s="17">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15">
        <f ca="1">COUNTIF(INDIRECT("U"&amp;(ROW()+12*(($AN2834-1)*3+$AO2834)-ROW())/12+5):INDIRECT("AF"&amp;(ROW()+12*(($AN2834-1)*3+$AO2834)-ROW())/12+5),AS2834)</f>
        <v>0</v>
      </c>
      <c r="AU2834" s="15">
        <f ca="1">IF(AND(AQ2834+AS2834&gt;0,AR2834+AT2834&gt;0),COUNTIF(AU$6:AU2833,"&gt;0")+1,0)</f>
        <v>0</v>
      </c>
    </row>
    <row r="2835" spans="40:47">
      <c r="AN2835" s="15">
        <v>79</v>
      </c>
      <c r="AO2835" s="15">
        <v>2</v>
      </c>
      <c r="AP2835" s="15">
        <v>10</v>
      </c>
      <c r="AQ2835" s="17">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15">
        <f ca="1">COUNTIF(INDIRECT("H"&amp;(ROW()+12*(($AN2835-1)*3+$AO2835)-ROW())/12+5):INDIRECT("S"&amp;(ROW()+12*(($AN2835-1)*3+$AO2835)-ROW())/12+5),AQ2835)</f>
        <v>0</v>
      </c>
      <c r="AS2835" s="17">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15">
        <f ca="1">COUNTIF(INDIRECT("U"&amp;(ROW()+12*(($AN2835-1)*3+$AO2835)-ROW())/12+5):INDIRECT("AF"&amp;(ROW()+12*(($AN2835-1)*3+$AO2835)-ROW())/12+5),AS2835)</f>
        <v>0</v>
      </c>
      <c r="AU2835" s="15">
        <f ca="1">IF(AND(AQ2835+AS2835&gt;0,AR2835+AT2835&gt;0),COUNTIF(AU$6:AU2834,"&gt;0")+1,0)</f>
        <v>0</v>
      </c>
    </row>
    <row r="2836" spans="40:47">
      <c r="AN2836" s="15">
        <v>79</v>
      </c>
      <c r="AO2836" s="15">
        <v>2</v>
      </c>
      <c r="AP2836" s="15">
        <v>11</v>
      </c>
      <c r="AQ2836" s="17">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15">
        <f ca="1">COUNTIF(INDIRECT("H"&amp;(ROW()+12*(($AN2836-1)*3+$AO2836)-ROW())/12+5):INDIRECT("S"&amp;(ROW()+12*(($AN2836-1)*3+$AO2836)-ROW())/12+5),AQ2836)</f>
        <v>0</v>
      </c>
      <c r="AS2836" s="17">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15">
        <f ca="1">COUNTIF(INDIRECT("U"&amp;(ROW()+12*(($AN2836-1)*3+$AO2836)-ROW())/12+5):INDIRECT("AF"&amp;(ROW()+12*(($AN2836-1)*3+$AO2836)-ROW())/12+5),AS2836)</f>
        <v>0</v>
      </c>
      <c r="AU2836" s="15">
        <f ca="1">IF(AND(AQ2836+AS2836&gt;0,AR2836+AT2836&gt;0),COUNTIF(AU$6:AU2835,"&gt;0")+1,0)</f>
        <v>0</v>
      </c>
    </row>
    <row r="2837" spans="40:47">
      <c r="AN2837" s="15">
        <v>79</v>
      </c>
      <c r="AO2837" s="15">
        <v>2</v>
      </c>
      <c r="AP2837" s="15">
        <v>12</v>
      </c>
      <c r="AQ2837" s="17">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15">
        <f ca="1">COUNTIF(INDIRECT("H"&amp;(ROW()+12*(($AN2837-1)*3+$AO2837)-ROW())/12+5):INDIRECT("S"&amp;(ROW()+12*(($AN2837-1)*3+$AO2837)-ROW())/12+5),AQ2837)</f>
        <v>0</v>
      </c>
      <c r="AS2837" s="17">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15">
        <f ca="1">COUNTIF(INDIRECT("U"&amp;(ROW()+12*(($AN2837-1)*3+$AO2837)-ROW())/12+5):INDIRECT("AF"&amp;(ROW()+12*(($AN2837-1)*3+$AO2837)-ROW())/12+5),AS2837)</f>
        <v>0</v>
      </c>
      <c r="AU2837" s="15">
        <f ca="1">IF(AND(AQ2837+AS2837&gt;0,AR2837+AT2837&gt;0),COUNTIF(AU$6:AU2836,"&gt;0")+1,0)</f>
        <v>0</v>
      </c>
    </row>
    <row r="2838" spans="40:47">
      <c r="AN2838" s="15">
        <v>79</v>
      </c>
      <c r="AO2838" s="15">
        <v>3</v>
      </c>
      <c r="AP2838" s="15">
        <v>1</v>
      </c>
      <c r="AQ2838" s="17">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15">
        <f ca="1">COUNTIF(INDIRECT("H"&amp;(ROW()+12*(($AN2838-1)*3+$AO2838)-ROW())/12+5):INDIRECT("S"&amp;(ROW()+12*(($AN2838-1)*3+$AO2838)-ROW())/12+5),AQ2838)</f>
        <v>0</v>
      </c>
      <c r="AS2838" s="17">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15">
        <f ca="1">COUNTIF(INDIRECT("U"&amp;(ROW()+12*(($AN2838-1)*3+$AO2838)-ROW())/12+5):INDIRECT("AF"&amp;(ROW()+12*(($AN2838-1)*3+$AO2838)-ROW())/12+5),AS2838)</f>
        <v>0</v>
      </c>
      <c r="AU2838" s="15">
        <f ca="1">IF(AND(AQ2838+AS2838&gt;0,AR2838+AT2838&gt;0),COUNTIF(AU$6:AU2837,"&gt;0")+1,0)</f>
        <v>0</v>
      </c>
    </row>
    <row r="2839" spans="40:47">
      <c r="AN2839" s="15">
        <v>79</v>
      </c>
      <c r="AO2839" s="15">
        <v>3</v>
      </c>
      <c r="AP2839" s="15">
        <v>2</v>
      </c>
      <c r="AQ2839" s="17">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15">
        <f ca="1">COUNTIF(INDIRECT("H"&amp;(ROW()+12*(($AN2839-1)*3+$AO2839)-ROW())/12+5):INDIRECT("S"&amp;(ROW()+12*(($AN2839-1)*3+$AO2839)-ROW())/12+5),AQ2839)</f>
        <v>0</v>
      </c>
      <c r="AS2839" s="17">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15">
        <f ca="1">COUNTIF(INDIRECT("U"&amp;(ROW()+12*(($AN2839-1)*3+$AO2839)-ROW())/12+5):INDIRECT("AF"&amp;(ROW()+12*(($AN2839-1)*3+$AO2839)-ROW())/12+5),AS2839)</f>
        <v>0</v>
      </c>
      <c r="AU2839" s="15">
        <f ca="1">IF(AND(AQ2839+AS2839&gt;0,AR2839+AT2839&gt;0),COUNTIF(AU$6:AU2838,"&gt;0")+1,0)</f>
        <v>0</v>
      </c>
    </row>
    <row r="2840" spans="40:47">
      <c r="AN2840" s="15">
        <v>79</v>
      </c>
      <c r="AO2840" s="15">
        <v>3</v>
      </c>
      <c r="AP2840" s="15">
        <v>3</v>
      </c>
      <c r="AQ2840" s="17">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15">
        <f ca="1">COUNTIF(INDIRECT("H"&amp;(ROW()+12*(($AN2840-1)*3+$AO2840)-ROW())/12+5):INDIRECT("S"&amp;(ROW()+12*(($AN2840-1)*3+$AO2840)-ROW())/12+5),AQ2840)</f>
        <v>0</v>
      </c>
      <c r="AS2840" s="17">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15">
        <f ca="1">COUNTIF(INDIRECT("U"&amp;(ROW()+12*(($AN2840-1)*3+$AO2840)-ROW())/12+5):INDIRECT("AF"&amp;(ROW()+12*(($AN2840-1)*3+$AO2840)-ROW())/12+5),AS2840)</f>
        <v>0</v>
      </c>
      <c r="AU2840" s="15">
        <f ca="1">IF(AND(AQ2840+AS2840&gt;0,AR2840+AT2840&gt;0),COUNTIF(AU$6:AU2839,"&gt;0")+1,0)</f>
        <v>0</v>
      </c>
    </row>
    <row r="2841" spans="40:47">
      <c r="AN2841" s="15">
        <v>79</v>
      </c>
      <c r="AO2841" s="15">
        <v>3</v>
      </c>
      <c r="AP2841" s="15">
        <v>4</v>
      </c>
      <c r="AQ2841" s="17">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15">
        <f ca="1">COUNTIF(INDIRECT("H"&amp;(ROW()+12*(($AN2841-1)*3+$AO2841)-ROW())/12+5):INDIRECT("S"&amp;(ROW()+12*(($AN2841-1)*3+$AO2841)-ROW())/12+5),AQ2841)</f>
        <v>0</v>
      </c>
      <c r="AS2841" s="17">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15">
        <f ca="1">COUNTIF(INDIRECT("U"&amp;(ROW()+12*(($AN2841-1)*3+$AO2841)-ROW())/12+5):INDIRECT("AF"&amp;(ROW()+12*(($AN2841-1)*3+$AO2841)-ROW())/12+5),AS2841)</f>
        <v>0</v>
      </c>
      <c r="AU2841" s="15">
        <f ca="1">IF(AND(AQ2841+AS2841&gt;0,AR2841+AT2841&gt;0),COUNTIF(AU$6:AU2840,"&gt;0")+1,0)</f>
        <v>0</v>
      </c>
    </row>
    <row r="2842" spans="40:47">
      <c r="AN2842" s="15">
        <v>79</v>
      </c>
      <c r="AO2842" s="15">
        <v>3</v>
      </c>
      <c r="AP2842" s="15">
        <v>5</v>
      </c>
      <c r="AQ2842" s="17">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15">
        <f ca="1">COUNTIF(INDIRECT("H"&amp;(ROW()+12*(($AN2842-1)*3+$AO2842)-ROW())/12+5):INDIRECT("S"&amp;(ROW()+12*(($AN2842-1)*3+$AO2842)-ROW())/12+5),AQ2842)</f>
        <v>0</v>
      </c>
      <c r="AS2842" s="17">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15">
        <f ca="1">COUNTIF(INDIRECT("U"&amp;(ROW()+12*(($AN2842-1)*3+$AO2842)-ROW())/12+5):INDIRECT("AF"&amp;(ROW()+12*(($AN2842-1)*3+$AO2842)-ROW())/12+5),AS2842)</f>
        <v>0</v>
      </c>
      <c r="AU2842" s="15">
        <f ca="1">IF(AND(AQ2842+AS2842&gt;0,AR2842+AT2842&gt;0),COUNTIF(AU$6:AU2841,"&gt;0")+1,0)</f>
        <v>0</v>
      </c>
    </row>
    <row r="2843" spans="40:47">
      <c r="AN2843" s="15">
        <v>79</v>
      </c>
      <c r="AO2843" s="15">
        <v>3</v>
      </c>
      <c r="AP2843" s="15">
        <v>6</v>
      </c>
      <c r="AQ2843" s="17">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15">
        <f ca="1">COUNTIF(INDIRECT("H"&amp;(ROW()+12*(($AN2843-1)*3+$AO2843)-ROW())/12+5):INDIRECT("S"&amp;(ROW()+12*(($AN2843-1)*3+$AO2843)-ROW())/12+5),AQ2843)</f>
        <v>0</v>
      </c>
      <c r="AS2843" s="17">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15">
        <f ca="1">COUNTIF(INDIRECT("U"&amp;(ROW()+12*(($AN2843-1)*3+$AO2843)-ROW())/12+5):INDIRECT("AF"&amp;(ROW()+12*(($AN2843-1)*3+$AO2843)-ROW())/12+5),AS2843)</f>
        <v>0</v>
      </c>
      <c r="AU2843" s="15">
        <f ca="1">IF(AND(AQ2843+AS2843&gt;0,AR2843+AT2843&gt;0),COUNTIF(AU$6:AU2842,"&gt;0")+1,0)</f>
        <v>0</v>
      </c>
    </row>
    <row r="2844" spans="40:47">
      <c r="AN2844" s="15">
        <v>79</v>
      </c>
      <c r="AO2844" s="15">
        <v>3</v>
      </c>
      <c r="AP2844" s="15">
        <v>7</v>
      </c>
      <c r="AQ2844" s="17">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15">
        <f ca="1">COUNTIF(INDIRECT("H"&amp;(ROW()+12*(($AN2844-1)*3+$AO2844)-ROW())/12+5):INDIRECT("S"&amp;(ROW()+12*(($AN2844-1)*3+$AO2844)-ROW())/12+5),AQ2844)</f>
        <v>0</v>
      </c>
      <c r="AS2844" s="17">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15">
        <f ca="1">COUNTIF(INDIRECT("U"&amp;(ROW()+12*(($AN2844-1)*3+$AO2844)-ROW())/12+5):INDIRECT("AF"&amp;(ROW()+12*(($AN2844-1)*3+$AO2844)-ROW())/12+5),AS2844)</f>
        <v>0</v>
      </c>
      <c r="AU2844" s="15">
        <f ca="1">IF(AND(AQ2844+AS2844&gt;0,AR2844+AT2844&gt;0),COUNTIF(AU$6:AU2843,"&gt;0")+1,0)</f>
        <v>0</v>
      </c>
    </row>
    <row r="2845" spans="40:47">
      <c r="AN2845" s="15">
        <v>79</v>
      </c>
      <c r="AO2845" s="15">
        <v>3</v>
      </c>
      <c r="AP2845" s="15">
        <v>8</v>
      </c>
      <c r="AQ2845" s="17">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15">
        <f ca="1">COUNTIF(INDIRECT("H"&amp;(ROW()+12*(($AN2845-1)*3+$AO2845)-ROW())/12+5):INDIRECT("S"&amp;(ROW()+12*(($AN2845-1)*3+$AO2845)-ROW())/12+5),AQ2845)</f>
        <v>0</v>
      </c>
      <c r="AS2845" s="17">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15">
        <f ca="1">COUNTIF(INDIRECT("U"&amp;(ROW()+12*(($AN2845-1)*3+$AO2845)-ROW())/12+5):INDIRECT("AF"&amp;(ROW()+12*(($AN2845-1)*3+$AO2845)-ROW())/12+5),AS2845)</f>
        <v>0</v>
      </c>
      <c r="AU2845" s="15">
        <f ca="1">IF(AND(AQ2845+AS2845&gt;0,AR2845+AT2845&gt;0),COUNTIF(AU$6:AU2844,"&gt;0")+1,0)</f>
        <v>0</v>
      </c>
    </row>
    <row r="2846" spans="40:47">
      <c r="AN2846" s="15">
        <v>79</v>
      </c>
      <c r="AO2846" s="15">
        <v>3</v>
      </c>
      <c r="AP2846" s="15">
        <v>9</v>
      </c>
      <c r="AQ2846" s="17">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15">
        <f ca="1">COUNTIF(INDIRECT("H"&amp;(ROW()+12*(($AN2846-1)*3+$AO2846)-ROW())/12+5):INDIRECT("S"&amp;(ROW()+12*(($AN2846-1)*3+$AO2846)-ROW())/12+5),AQ2846)</f>
        <v>0</v>
      </c>
      <c r="AS2846" s="17">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15">
        <f ca="1">COUNTIF(INDIRECT("U"&amp;(ROW()+12*(($AN2846-1)*3+$AO2846)-ROW())/12+5):INDIRECT("AF"&amp;(ROW()+12*(($AN2846-1)*3+$AO2846)-ROW())/12+5),AS2846)</f>
        <v>0</v>
      </c>
      <c r="AU2846" s="15">
        <f ca="1">IF(AND(AQ2846+AS2846&gt;0,AR2846+AT2846&gt;0),COUNTIF(AU$6:AU2845,"&gt;0")+1,0)</f>
        <v>0</v>
      </c>
    </row>
    <row r="2847" spans="40:47">
      <c r="AN2847" s="15">
        <v>79</v>
      </c>
      <c r="AO2847" s="15">
        <v>3</v>
      </c>
      <c r="AP2847" s="15">
        <v>10</v>
      </c>
      <c r="AQ2847" s="17">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15">
        <f ca="1">COUNTIF(INDIRECT("H"&amp;(ROW()+12*(($AN2847-1)*3+$AO2847)-ROW())/12+5):INDIRECT("S"&amp;(ROW()+12*(($AN2847-1)*3+$AO2847)-ROW())/12+5),AQ2847)</f>
        <v>0</v>
      </c>
      <c r="AS2847" s="17">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15">
        <f ca="1">COUNTIF(INDIRECT("U"&amp;(ROW()+12*(($AN2847-1)*3+$AO2847)-ROW())/12+5):INDIRECT("AF"&amp;(ROW()+12*(($AN2847-1)*3+$AO2847)-ROW())/12+5),AS2847)</f>
        <v>0</v>
      </c>
      <c r="AU2847" s="15">
        <f ca="1">IF(AND(AQ2847+AS2847&gt;0,AR2847+AT2847&gt;0),COUNTIF(AU$6:AU2846,"&gt;0")+1,0)</f>
        <v>0</v>
      </c>
    </row>
    <row r="2848" spans="40:47">
      <c r="AN2848" s="15">
        <v>79</v>
      </c>
      <c r="AO2848" s="15">
        <v>3</v>
      </c>
      <c r="AP2848" s="15">
        <v>11</v>
      </c>
      <c r="AQ2848" s="17">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15">
        <f ca="1">COUNTIF(INDIRECT("H"&amp;(ROW()+12*(($AN2848-1)*3+$AO2848)-ROW())/12+5):INDIRECT("S"&amp;(ROW()+12*(($AN2848-1)*3+$AO2848)-ROW())/12+5),AQ2848)</f>
        <v>0</v>
      </c>
      <c r="AS2848" s="17">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15">
        <f ca="1">COUNTIF(INDIRECT("U"&amp;(ROW()+12*(($AN2848-1)*3+$AO2848)-ROW())/12+5):INDIRECT("AF"&amp;(ROW()+12*(($AN2848-1)*3+$AO2848)-ROW())/12+5),AS2848)</f>
        <v>0</v>
      </c>
      <c r="AU2848" s="15">
        <f ca="1">IF(AND(AQ2848+AS2848&gt;0,AR2848+AT2848&gt;0),COUNTIF(AU$6:AU2847,"&gt;0")+1,0)</f>
        <v>0</v>
      </c>
    </row>
    <row r="2849" spans="40:47">
      <c r="AN2849" s="306">
        <v>79</v>
      </c>
      <c r="AO2849" s="306">
        <v>3</v>
      </c>
      <c r="AP2849" s="306">
        <v>12</v>
      </c>
      <c r="AQ2849" s="313">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306">
        <f ca="1">COUNTIF(INDIRECT("H"&amp;(ROW()+12*(($AN2849-1)*3+$AO2849)-ROW())/12+5):INDIRECT("S"&amp;(ROW()+12*(($AN2849-1)*3+$AO2849)-ROW())/12+5),AQ2849)</f>
        <v>0</v>
      </c>
      <c r="AS2849" s="313">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306">
        <f ca="1">COUNTIF(INDIRECT("U"&amp;(ROW()+12*(($AN2849-1)*3+$AO2849)-ROW())/12+5):INDIRECT("AF"&amp;(ROW()+12*(($AN2849-1)*3+$AO2849)-ROW())/12+5),AS2849)</f>
        <v>0</v>
      </c>
      <c r="AU2849" s="15">
        <f ca="1">IF(AND(AQ2849+AS2849&gt;0,AR2849+AT2849&gt;0),COUNTIF(AU$6:AU2848,"&gt;0")+1,0)</f>
        <v>0</v>
      </c>
    </row>
    <row r="2850" spans="40:47">
      <c r="AN2850" s="15">
        <v>80</v>
      </c>
      <c r="AO2850" s="15">
        <v>1</v>
      </c>
      <c r="AP2850" s="15">
        <v>1</v>
      </c>
      <c r="AQ2850" s="17">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15">
        <f ca="1">COUNTIF(INDIRECT("H"&amp;(ROW()+12*(($AN2850-1)*3+$AO2850)-ROW())/12+5):INDIRECT("S"&amp;(ROW()+12*(($AN2850-1)*3+$AO2850)-ROW())/12+5),AQ2850)</f>
        <v>0</v>
      </c>
      <c r="AS2850" s="17">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15">
        <f ca="1">COUNTIF(INDIRECT("U"&amp;(ROW()+12*(($AN2850-1)*3+$AO2850)-ROW())/12+5):INDIRECT("AF"&amp;(ROW()+12*(($AN2850-1)*3+$AO2850)-ROW())/12+5),AS2850)</f>
        <v>0</v>
      </c>
      <c r="AU2850" s="15">
        <f ca="1">IF(AND(AQ2850+AS2850&gt;0,AR2850+AT2850&gt;0),COUNTIF(AU$6:AU2849,"&gt;0")+1,0)</f>
        <v>0</v>
      </c>
    </row>
    <row r="2851" spans="40:47">
      <c r="AN2851" s="15">
        <v>80</v>
      </c>
      <c r="AO2851" s="15">
        <v>1</v>
      </c>
      <c r="AP2851" s="15">
        <v>2</v>
      </c>
      <c r="AQ2851" s="17">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15">
        <f ca="1">COUNTIF(INDIRECT("H"&amp;(ROW()+12*(($AN2851-1)*3+$AO2851)-ROW())/12+5):INDIRECT("S"&amp;(ROW()+12*(($AN2851-1)*3+$AO2851)-ROW())/12+5),AQ2851)</f>
        <v>0</v>
      </c>
      <c r="AS2851" s="17">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15">
        <f ca="1">COUNTIF(INDIRECT("U"&amp;(ROW()+12*(($AN2851-1)*3+$AO2851)-ROW())/12+5):INDIRECT("AF"&amp;(ROW()+12*(($AN2851-1)*3+$AO2851)-ROW())/12+5),AS2851)</f>
        <v>0</v>
      </c>
      <c r="AU2851" s="15">
        <f ca="1">IF(AND(AQ2851+AS2851&gt;0,AR2851+AT2851&gt;0),COUNTIF(AU$6:AU2850,"&gt;0")+1,0)</f>
        <v>0</v>
      </c>
    </row>
    <row r="2852" spans="40:47">
      <c r="AN2852" s="15">
        <v>80</v>
      </c>
      <c r="AO2852" s="15">
        <v>1</v>
      </c>
      <c r="AP2852" s="15">
        <v>3</v>
      </c>
      <c r="AQ2852" s="17">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15">
        <f ca="1">COUNTIF(INDIRECT("H"&amp;(ROW()+12*(($AN2852-1)*3+$AO2852)-ROW())/12+5):INDIRECT("S"&amp;(ROW()+12*(($AN2852-1)*3+$AO2852)-ROW())/12+5),AQ2852)</f>
        <v>0</v>
      </c>
      <c r="AS2852" s="17">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15">
        <f ca="1">COUNTIF(INDIRECT("U"&amp;(ROW()+12*(($AN2852-1)*3+$AO2852)-ROW())/12+5):INDIRECT("AF"&amp;(ROW()+12*(($AN2852-1)*3+$AO2852)-ROW())/12+5),AS2852)</f>
        <v>0</v>
      </c>
      <c r="AU2852" s="15">
        <f ca="1">IF(AND(AQ2852+AS2852&gt;0,AR2852+AT2852&gt;0),COUNTIF(AU$6:AU2851,"&gt;0")+1,0)</f>
        <v>0</v>
      </c>
    </row>
    <row r="2853" spans="40:47">
      <c r="AN2853" s="15">
        <v>80</v>
      </c>
      <c r="AO2853" s="15">
        <v>1</v>
      </c>
      <c r="AP2853" s="15">
        <v>4</v>
      </c>
      <c r="AQ2853" s="17">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15">
        <f ca="1">COUNTIF(INDIRECT("H"&amp;(ROW()+12*(($AN2853-1)*3+$AO2853)-ROW())/12+5):INDIRECT("S"&amp;(ROW()+12*(($AN2853-1)*3+$AO2853)-ROW())/12+5),AQ2853)</f>
        <v>0</v>
      </c>
      <c r="AS2853" s="17">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15">
        <f ca="1">COUNTIF(INDIRECT("U"&amp;(ROW()+12*(($AN2853-1)*3+$AO2853)-ROW())/12+5):INDIRECT("AF"&amp;(ROW()+12*(($AN2853-1)*3+$AO2853)-ROW())/12+5),AS2853)</f>
        <v>0</v>
      </c>
      <c r="AU2853" s="15">
        <f ca="1">IF(AND(AQ2853+AS2853&gt;0,AR2853+AT2853&gt;0),COUNTIF(AU$6:AU2852,"&gt;0")+1,0)</f>
        <v>0</v>
      </c>
    </row>
    <row r="2854" spans="40:47">
      <c r="AN2854" s="15">
        <v>80</v>
      </c>
      <c r="AO2854" s="15">
        <v>1</v>
      </c>
      <c r="AP2854" s="15">
        <v>5</v>
      </c>
      <c r="AQ2854" s="17">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15">
        <f ca="1">COUNTIF(INDIRECT("H"&amp;(ROW()+12*(($AN2854-1)*3+$AO2854)-ROW())/12+5):INDIRECT("S"&amp;(ROW()+12*(($AN2854-1)*3+$AO2854)-ROW())/12+5),AQ2854)</f>
        <v>0</v>
      </c>
      <c r="AS2854" s="17">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15">
        <f ca="1">COUNTIF(INDIRECT("U"&amp;(ROW()+12*(($AN2854-1)*3+$AO2854)-ROW())/12+5):INDIRECT("AF"&amp;(ROW()+12*(($AN2854-1)*3+$AO2854)-ROW())/12+5),AS2854)</f>
        <v>0</v>
      </c>
      <c r="AU2854" s="15">
        <f ca="1">IF(AND(AQ2854+AS2854&gt;0,AR2854+AT2854&gt;0),COUNTIF(AU$6:AU2853,"&gt;0")+1,0)</f>
        <v>0</v>
      </c>
    </row>
    <row r="2855" spans="40:47">
      <c r="AN2855" s="15">
        <v>80</v>
      </c>
      <c r="AO2855" s="15">
        <v>1</v>
      </c>
      <c r="AP2855" s="15">
        <v>6</v>
      </c>
      <c r="AQ2855" s="17">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15">
        <f ca="1">COUNTIF(INDIRECT("H"&amp;(ROW()+12*(($AN2855-1)*3+$AO2855)-ROW())/12+5):INDIRECT("S"&amp;(ROW()+12*(($AN2855-1)*3+$AO2855)-ROW())/12+5),AQ2855)</f>
        <v>0</v>
      </c>
      <c r="AS2855" s="17">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15">
        <f ca="1">COUNTIF(INDIRECT("U"&amp;(ROW()+12*(($AN2855-1)*3+$AO2855)-ROW())/12+5):INDIRECT("AF"&amp;(ROW()+12*(($AN2855-1)*3+$AO2855)-ROW())/12+5),AS2855)</f>
        <v>0</v>
      </c>
      <c r="AU2855" s="15">
        <f ca="1">IF(AND(AQ2855+AS2855&gt;0,AR2855+AT2855&gt;0),COUNTIF(AU$6:AU2854,"&gt;0")+1,0)</f>
        <v>0</v>
      </c>
    </row>
    <row r="2856" spans="40:47">
      <c r="AN2856" s="15">
        <v>80</v>
      </c>
      <c r="AO2856" s="15">
        <v>1</v>
      </c>
      <c r="AP2856" s="15">
        <v>7</v>
      </c>
      <c r="AQ2856" s="17">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15">
        <f ca="1">COUNTIF(INDIRECT("H"&amp;(ROW()+12*(($AN2856-1)*3+$AO2856)-ROW())/12+5):INDIRECT("S"&amp;(ROW()+12*(($AN2856-1)*3+$AO2856)-ROW())/12+5),AQ2856)</f>
        <v>0</v>
      </c>
      <c r="AS2856" s="17">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15">
        <f ca="1">COUNTIF(INDIRECT("U"&amp;(ROW()+12*(($AN2856-1)*3+$AO2856)-ROW())/12+5):INDIRECT("AF"&amp;(ROW()+12*(($AN2856-1)*3+$AO2856)-ROW())/12+5),AS2856)</f>
        <v>0</v>
      </c>
      <c r="AU2856" s="15">
        <f ca="1">IF(AND(AQ2856+AS2856&gt;0,AR2856+AT2856&gt;0),COUNTIF(AU$6:AU2855,"&gt;0")+1,0)</f>
        <v>0</v>
      </c>
    </row>
    <row r="2857" spans="40:47">
      <c r="AN2857" s="15">
        <v>80</v>
      </c>
      <c r="AO2857" s="15">
        <v>1</v>
      </c>
      <c r="AP2857" s="15">
        <v>8</v>
      </c>
      <c r="AQ2857" s="17">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15">
        <f ca="1">COUNTIF(INDIRECT("H"&amp;(ROW()+12*(($AN2857-1)*3+$AO2857)-ROW())/12+5):INDIRECT("S"&amp;(ROW()+12*(($AN2857-1)*3+$AO2857)-ROW())/12+5),AQ2857)</f>
        <v>0</v>
      </c>
      <c r="AS2857" s="17">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15">
        <f ca="1">COUNTIF(INDIRECT("U"&amp;(ROW()+12*(($AN2857-1)*3+$AO2857)-ROW())/12+5):INDIRECT("AF"&amp;(ROW()+12*(($AN2857-1)*3+$AO2857)-ROW())/12+5),AS2857)</f>
        <v>0</v>
      </c>
      <c r="AU2857" s="15">
        <f ca="1">IF(AND(AQ2857+AS2857&gt;0,AR2857+AT2857&gt;0),COUNTIF(AU$6:AU2856,"&gt;0")+1,0)</f>
        <v>0</v>
      </c>
    </row>
    <row r="2858" spans="40:47">
      <c r="AN2858" s="15">
        <v>80</v>
      </c>
      <c r="AO2858" s="15">
        <v>1</v>
      </c>
      <c r="AP2858" s="15">
        <v>9</v>
      </c>
      <c r="AQ2858" s="17">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15">
        <f ca="1">COUNTIF(INDIRECT("H"&amp;(ROW()+12*(($AN2858-1)*3+$AO2858)-ROW())/12+5):INDIRECT("S"&amp;(ROW()+12*(($AN2858-1)*3+$AO2858)-ROW())/12+5),AQ2858)</f>
        <v>0</v>
      </c>
      <c r="AS2858" s="17">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15">
        <f ca="1">COUNTIF(INDIRECT("U"&amp;(ROW()+12*(($AN2858-1)*3+$AO2858)-ROW())/12+5):INDIRECT("AF"&amp;(ROW()+12*(($AN2858-1)*3+$AO2858)-ROW())/12+5),AS2858)</f>
        <v>0</v>
      </c>
      <c r="AU2858" s="15">
        <f ca="1">IF(AND(AQ2858+AS2858&gt;0,AR2858+AT2858&gt;0),COUNTIF(AU$6:AU2857,"&gt;0")+1,0)</f>
        <v>0</v>
      </c>
    </row>
    <row r="2859" spans="40:47">
      <c r="AN2859" s="15">
        <v>80</v>
      </c>
      <c r="AO2859" s="15">
        <v>1</v>
      </c>
      <c r="AP2859" s="15">
        <v>10</v>
      </c>
      <c r="AQ2859" s="17">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15">
        <f ca="1">COUNTIF(INDIRECT("H"&amp;(ROW()+12*(($AN2859-1)*3+$AO2859)-ROW())/12+5):INDIRECT("S"&amp;(ROW()+12*(($AN2859-1)*3+$AO2859)-ROW())/12+5),AQ2859)</f>
        <v>0</v>
      </c>
      <c r="AS2859" s="17">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15">
        <f ca="1">COUNTIF(INDIRECT("U"&amp;(ROW()+12*(($AN2859-1)*3+$AO2859)-ROW())/12+5):INDIRECT("AF"&amp;(ROW()+12*(($AN2859-1)*3+$AO2859)-ROW())/12+5),AS2859)</f>
        <v>0</v>
      </c>
      <c r="AU2859" s="15">
        <f ca="1">IF(AND(AQ2859+AS2859&gt;0,AR2859+AT2859&gt;0),COUNTIF(AU$6:AU2858,"&gt;0")+1,0)</f>
        <v>0</v>
      </c>
    </row>
    <row r="2860" spans="40:47">
      <c r="AN2860" s="15">
        <v>80</v>
      </c>
      <c r="AO2860" s="15">
        <v>1</v>
      </c>
      <c r="AP2860" s="15">
        <v>11</v>
      </c>
      <c r="AQ2860" s="17">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15">
        <f ca="1">COUNTIF(INDIRECT("H"&amp;(ROW()+12*(($AN2860-1)*3+$AO2860)-ROW())/12+5):INDIRECT("S"&amp;(ROW()+12*(($AN2860-1)*3+$AO2860)-ROW())/12+5),AQ2860)</f>
        <v>0</v>
      </c>
      <c r="AS2860" s="17">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15">
        <f ca="1">COUNTIF(INDIRECT("U"&amp;(ROW()+12*(($AN2860-1)*3+$AO2860)-ROW())/12+5):INDIRECT("AF"&amp;(ROW()+12*(($AN2860-1)*3+$AO2860)-ROW())/12+5),AS2860)</f>
        <v>0</v>
      </c>
      <c r="AU2860" s="15">
        <f ca="1">IF(AND(AQ2860+AS2860&gt;0,AR2860+AT2860&gt;0),COUNTIF(AU$6:AU2859,"&gt;0")+1,0)</f>
        <v>0</v>
      </c>
    </row>
    <row r="2861" spans="40:47">
      <c r="AN2861" s="15">
        <v>80</v>
      </c>
      <c r="AO2861" s="15">
        <v>1</v>
      </c>
      <c r="AP2861" s="15">
        <v>12</v>
      </c>
      <c r="AQ2861" s="17">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15">
        <f ca="1">COUNTIF(INDIRECT("H"&amp;(ROW()+12*(($AN2861-1)*3+$AO2861)-ROW())/12+5):INDIRECT("S"&amp;(ROW()+12*(($AN2861-1)*3+$AO2861)-ROW())/12+5),AQ2861)</f>
        <v>0</v>
      </c>
      <c r="AS2861" s="17">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15">
        <f ca="1">COUNTIF(INDIRECT("U"&amp;(ROW()+12*(($AN2861-1)*3+$AO2861)-ROW())/12+5):INDIRECT("AF"&amp;(ROW()+12*(($AN2861-1)*3+$AO2861)-ROW())/12+5),AS2861)</f>
        <v>0</v>
      </c>
      <c r="AU2861" s="15">
        <f ca="1">IF(AND(AQ2861+AS2861&gt;0,AR2861+AT2861&gt;0),COUNTIF(AU$6:AU2860,"&gt;0")+1,0)</f>
        <v>0</v>
      </c>
    </row>
    <row r="2862" spans="40:47">
      <c r="AN2862" s="15">
        <v>80</v>
      </c>
      <c r="AO2862" s="15">
        <v>2</v>
      </c>
      <c r="AP2862" s="15">
        <v>1</v>
      </c>
      <c r="AQ2862" s="17">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15">
        <f ca="1">COUNTIF(INDIRECT("H"&amp;(ROW()+12*(($AN2862-1)*3+$AO2862)-ROW())/12+5):INDIRECT("S"&amp;(ROW()+12*(($AN2862-1)*3+$AO2862)-ROW())/12+5),AQ2862)</f>
        <v>0</v>
      </c>
      <c r="AS2862" s="17">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15">
        <f ca="1">COUNTIF(INDIRECT("U"&amp;(ROW()+12*(($AN2862-1)*3+$AO2862)-ROW())/12+5):INDIRECT("AF"&amp;(ROW()+12*(($AN2862-1)*3+$AO2862)-ROW())/12+5),AS2862)</f>
        <v>0</v>
      </c>
      <c r="AU2862" s="15">
        <f ca="1">IF(AND(AQ2862+AS2862&gt;0,AR2862+AT2862&gt;0),COUNTIF(AU$6:AU2861,"&gt;0")+1,0)</f>
        <v>0</v>
      </c>
    </row>
    <row r="2863" spans="40:47">
      <c r="AN2863" s="15">
        <v>80</v>
      </c>
      <c r="AO2863" s="15">
        <v>2</v>
      </c>
      <c r="AP2863" s="15">
        <v>2</v>
      </c>
      <c r="AQ2863" s="17">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15">
        <f ca="1">COUNTIF(INDIRECT("H"&amp;(ROW()+12*(($AN2863-1)*3+$AO2863)-ROW())/12+5):INDIRECT("S"&amp;(ROW()+12*(($AN2863-1)*3+$AO2863)-ROW())/12+5),AQ2863)</f>
        <v>0</v>
      </c>
      <c r="AS2863" s="17">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15">
        <f ca="1">COUNTIF(INDIRECT("U"&amp;(ROW()+12*(($AN2863-1)*3+$AO2863)-ROW())/12+5):INDIRECT("AF"&amp;(ROW()+12*(($AN2863-1)*3+$AO2863)-ROW())/12+5),AS2863)</f>
        <v>0</v>
      </c>
      <c r="AU2863" s="15">
        <f ca="1">IF(AND(AQ2863+AS2863&gt;0,AR2863+AT2863&gt;0),COUNTIF(AU$6:AU2862,"&gt;0")+1,0)</f>
        <v>0</v>
      </c>
    </row>
    <row r="2864" spans="40:47">
      <c r="AN2864" s="15">
        <v>80</v>
      </c>
      <c r="AO2864" s="15">
        <v>2</v>
      </c>
      <c r="AP2864" s="15">
        <v>3</v>
      </c>
      <c r="AQ2864" s="17">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15">
        <f ca="1">COUNTIF(INDIRECT("H"&amp;(ROW()+12*(($AN2864-1)*3+$AO2864)-ROW())/12+5):INDIRECT("S"&amp;(ROW()+12*(($AN2864-1)*3+$AO2864)-ROW())/12+5),AQ2864)</f>
        <v>0</v>
      </c>
      <c r="AS2864" s="17">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15">
        <f ca="1">COUNTIF(INDIRECT("U"&amp;(ROW()+12*(($AN2864-1)*3+$AO2864)-ROW())/12+5):INDIRECT("AF"&amp;(ROW()+12*(($AN2864-1)*3+$AO2864)-ROW())/12+5),AS2864)</f>
        <v>0</v>
      </c>
      <c r="AU2864" s="15">
        <f ca="1">IF(AND(AQ2864+AS2864&gt;0,AR2864+AT2864&gt;0),COUNTIF(AU$6:AU2863,"&gt;0")+1,0)</f>
        <v>0</v>
      </c>
    </row>
    <row r="2865" spans="40:47">
      <c r="AN2865" s="15">
        <v>80</v>
      </c>
      <c r="AO2865" s="15">
        <v>2</v>
      </c>
      <c r="AP2865" s="15">
        <v>4</v>
      </c>
      <c r="AQ2865" s="17">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15">
        <f ca="1">COUNTIF(INDIRECT("H"&amp;(ROW()+12*(($AN2865-1)*3+$AO2865)-ROW())/12+5):INDIRECT("S"&amp;(ROW()+12*(($AN2865-1)*3+$AO2865)-ROW())/12+5),AQ2865)</f>
        <v>0</v>
      </c>
      <c r="AS2865" s="17">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15">
        <f ca="1">COUNTIF(INDIRECT("U"&amp;(ROW()+12*(($AN2865-1)*3+$AO2865)-ROW())/12+5):INDIRECT("AF"&amp;(ROW()+12*(($AN2865-1)*3+$AO2865)-ROW())/12+5),AS2865)</f>
        <v>0</v>
      </c>
      <c r="AU2865" s="15">
        <f ca="1">IF(AND(AQ2865+AS2865&gt;0,AR2865+AT2865&gt;0),COUNTIF(AU$6:AU2864,"&gt;0")+1,0)</f>
        <v>0</v>
      </c>
    </row>
    <row r="2866" spans="40:47">
      <c r="AN2866" s="15">
        <v>80</v>
      </c>
      <c r="AO2866" s="15">
        <v>2</v>
      </c>
      <c r="AP2866" s="15">
        <v>5</v>
      </c>
      <c r="AQ2866" s="17">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15">
        <f ca="1">COUNTIF(INDIRECT("H"&amp;(ROW()+12*(($AN2866-1)*3+$AO2866)-ROW())/12+5):INDIRECT("S"&amp;(ROW()+12*(($AN2866-1)*3+$AO2866)-ROW())/12+5),AQ2866)</f>
        <v>0</v>
      </c>
      <c r="AS2866" s="17">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15">
        <f ca="1">COUNTIF(INDIRECT("U"&amp;(ROW()+12*(($AN2866-1)*3+$AO2866)-ROW())/12+5):INDIRECT("AF"&amp;(ROW()+12*(($AN2866-1)*3+$AO2866)-ROW())/12+5),AS2866)</f>
        <v>0</v>
      </c>
      <c r="AU2866" s="15">
        <f ca="1">IF(AND(AQ2866+AS2866&gt;0,AR2866+AT2866&gt;0),COUNTIF(AU$6:AU2865,"&gt;0")+1,0)</f>
        <v>0</v>
      </c>
    </row>
    <row r="2867" spans="40:47">
      <c r="AN2867" s="15">
        <v>80</v>
      </c>
      <c r="AO2867" s="15">
        <v>2</v>
      </c>
      <c r="AP2867" s="15">
        <v>6</v>
      </c>
      <c r="AQ2867" s="17">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15">
        <f ca="1">COUNTIF(INDIRECT("H"&amp;(ROW()+12*(($AN2867-1)*3+$AO2867)-ROW())/12+5):INDIRECT("S"&amp;(ROW()+12*(($AN2867-1)*3+$AO2867)-ROW())/12+5),AQ2867)</f>
        <v>0</v>
      </c>
      <c r="AS2867" s="17">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15">
        <f ca="1">COUNTIF(INDIRECT("U"&amp;(ROW()+12*(($AN2867-1)*3+$AO2867)-ROW())/12+5):INDIRECT("AF"&amp;(ROW()+12*(($AN2867-1)*3+$AO2867)-ROW())/12+5),AS2867)</f>
        <v>0</v>
      </c>
      <c r="AU2867" s="15">
        <f ca="1">IF(AND(AQ2867+AS2867&gt;0,AR2867+AT2867&gt;0),COUNTIF(AU$6:AU2866,"&gt;0")+1,0)</f>
        <v>0</v>
      </c>
    </row>
    <row r="2868" spans="40:47">
      <c r="AN2868" s="15">
        <v>80</v>
      </c>
      <c r="AO2868" s="15">
        <v>2</v>
      </c>
      <c r="AP2868" s="15">
        <v>7</v>
      </c>
      <c r="AQ2868" s="17">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15">
        <f ca="1">COUNTIF(INDIRECT("H"&amp;(ROW()+12*(($AN2868-1)*3+$AO2868)-ROW())/12+5):INDIRECT("S"&amp;(ROW()+12*(($AN2868-1)*3+$AO2868)-ROW())/12+5),AQ2868)</f>
        <v>0</v>
      </c>
      <c r="AS2868" s="17">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15">
        <f ca="1">COUNTIF(INDIRECT("U"&amp;(ROW()+12*(($AN2868-1)*3+$AO2868)-ROW())/12+5):INDIRECT("AF"&amp;(ROW()+12*(($AN2868-1)*3+$AO2868)-ROW())/12+5),AS2868)</f>
        <v>0</v>
      </c>
      <c r="AU2868" s="15">
        <f ca="1">IF(AND(AQ2868+AS2868&gt;0,AR2868+AT2868&gt;0),COUNTIF(AU$6:AU2867,"&gt;0")+1,0)</f>
        <v>0</v>
      </c>
    </row>
    <row r="2869" spans="40:47">
      <c r="AN2869" s="15">
        <v>80</v>
      </c>
      <c r="AO2869" s="15">
        <v>2</v>
      </c>
      <c r="AP2869" s="15">
        <v>8</v>
      </c>
      <c r="AQ2869" s="17">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15">
        <f ca="1">COUNTIF(INDIRECT("H"&amp;(ROW()+12*(($AN2869-1)*3+$AO2869)-ROW())/12+5):INDIRECT("S"&amp;(ROW()+12*(($AN2869-1)*3+$AO2869)-ROW())/12+5),AQ2869)</f>
        <v>0</v>
      </c>
      <c r="AS2869" s="17">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15">
        <f ca="1">COUNTIF(INDIRECT("U"&amp;(ROW()+12*(($AN2869-1)*3+$AO2869)-ROW())/12+5):INDIRECT("AF"&amp;(ROW()+12*(($AN2869-1)*3+$AO2869)-ROW())/12+5),AS2869)</f>
        <v>0</v>
      </c>
      <c r="AU2869" s="15">
        <f ca="1">IF(AND(AQ2869+AS2869&gt;0,AR2869+AT2869&gt;0),COUNTIF(AU$6:AU2868,"&gt;0")+1,0)</f>
        <v>0</v>
      </c>
    </row>
    <row r="2870" spans="40:47">
      <c r="AN2870" s="15">
        <v>80</v>
      </c>
      <c r="AO2870" s="15">
        <v>2</v>
      </c>
      <c r="AP2870" s="15">
        <v>9</v>
      </c>
      <c r="AQ2870" s="17">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15">
        <f ca="1">COUNTIF(INDIRECT("H"&amp;(ROW()+12*(($AN2870-1)*3+$AO2870)-ROW())/12+5):INDIRECT("S"&amp;(ROW()+12*(($AN2870-1)*3+$AO2870)-ROW())/12+5),AQ2870)</f>
        <v>0</v>
      </c>
      <c r="AS2870" s="17">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15">
        <f ca="1">COUNTIF(INDIRECT("U"&amp;(ROW()+12*(($AN2870-1)*3+$AO2870)-ROW())/12+5):INDIRECT("AF"&amp;(ROW()+12*(($AN2870-1)*3+$AO2870)-ROW())/12+5),AS2870)</f>
        <v>0</v>
      </c>
      <c r="AU2870" s="15">
        <f ca="1">IF(AND(AQ2870+AS2870&gt;0,AR2870+AT2870&gt;0),COUNTIF(AU$6:AU2869,"&gt;0")+1,0)</f>
        <v>0</v>
      </c>
    </row>
    <row r="2871" spans="40:47">
      <c r="AN2871" s="15">
        <v>80</v>
      </c>
      <c r="AO2871" s="15">
        <v>2</v>
      </c>
      <c r="AP2871" s="15">
        <v>10</v>
      </c>
      <c r="AQ2871" s="17">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15">
        <f ca="1">COUNTIF(INDIRECT("H"&amp;(ROW()+12*(($AN2871-1)*3+$AO2871)-ROW())/12+5):INDIRECT("S"&amp;(ROW()+12*(($AN2871-1)*3+$AO2871)-ROW())/12+5),AQ2871)</f>
        <v>0</v>
      </c>
      <c r="AS2871" s="17">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15">
        <f ca="1">COUNTIF(INDIRECT("U"&amp;(ROW()+12*(($AN2871-1)*3+$AO2871)-ROW())/12+5):INDIRECT("AF"&amp;(ROW()+12*(($AN2871-1)*3+$AO2871)-ROW())/12+5),AS2871)</f>
        <v>0</v>
      </c>
      <c r="AU2871" s="15">
        <f ca="1">IF(AND(AQ2871+AS2871&gt;0,AR2871+AT2871&gt;0),COUNTIF(AU$6:AU2870,"&gt;0")+1,0)</f>
        <v>0</v>
      </c>
    </row>
    <row r="2872" spans="40:47">
      <c r="AN2872" s="15">
        <v>80</v>
      </c>
      <c r="AO2872" s="15">
        <v>2</v>
      </c>
      <c r="AP2872" s="15">
        <v>11</v>
      </c>
      <c r="AQ2872" s="17">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15">
        <f ca="1">COUNTIF(INDIRECT("H"&amp;(ROW()+12*(($AN2872-1)*3+$AO2872)-ROW())/12+5):INDIRECT("S"&amp;(ROW()+12*(($AN2872-1)*3+$AO2872)-ROW())/12+5),AQ2872)</f>
        <v>0</v>
      </c>
      <c r="AS2872" s="17">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15">
        <f ca="1">COUNTIF(INDIRECT("U"&amp;(ROW()+12*(($AN2872-1)*3+$AO2872)-ROW())/12+5):INDIRECT("AF"&amp;(ROW()+12*(($AN2872-1)*3+$AO2872)-ROW())/12+5),AS2872)</f>
        <v>0</v>
      </c>
      <c r="AU2872" s="15">
        <f ca="1">IF(AND(AQ2872+AS2872&gt;0,AR2872+AT2872&gt;0),COUNTIF(AU$6:AU2871,"&gt;0")+1,0)</f>
        <v>0</v>
      </c>
    </row>
    <row r="2873" spans="40:47">
      <c r="AN2873" s="15">
        <v>80</v>
      </c>
      <c r="AO2873" s="15">
        <v>2</v>
      </c>
      <c r="AP2873" s="15">
        <v>12</v>
      </c>
      <c r="AQ2873" s="17">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15">
        <f ca="1">COUNTIF(INDIRECT("H"&amp;(ROW()+12*(($AN2873-1)*3+$AO2873)-ROW())/12+5):INDIRECT("S"&amp;(ROW()+12*(($AN2873-1)*3+$AO2873)-ROW())/12+5),AQ2873)</f>
        <v>0</v>
      </c>
      <c r="AS2873" s="17">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15">
        <f ca="1">COUNTIF(INDIRECT("U"&amp;(ROW()+12*(($AN2873-1)*3+$AO2873)-ROW())/12+5):INDIRECT("AF"&amp;(ROW()+12*(($AN2873-1)*3+$AO2873)-ROW())/12+5),AS2873)</f>
        <v>0</v>
      </c>
      <c r="AU2873" s="15">
        <f ca="1">IF(AND(AQ2873+AS2873&gt;0,AR2873+AT2873&gt;0),COUNTIF(AU$6:AU2872,"&gt;0")+1,0)</f>
        <v>0</v>
      </c>
    </row>
    <row r="2874" spans="40:47">
      <c r="AN2874" s="15">
        <v>80</v>
      </c>
      <c r="AO2874" s="15">
        <v>3</v>
      </c>
      <c r="AP2874" s="15">
        <v>1</v>
      </c>
      <c r="AQ2874" s="17">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15">
        <f ca="1">COUNTIF(INDIRECT("H"&amp;(ROW()+12*(($AN2874-1)*3+$AO2874)-ROW())/12+5):INDIRECT("S"&amp;(ROW()+12*(($AN2874-1)*3+$AO2874)-ROW())/12+5),AQ2874)</f>
        <v>0</v>
      </c>
      <c r="AS2874" s="17">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15">
        <f ca="1">COUNTIF(INDIRECT("U"&amp;(ROW()+12*(($AN2874-1)*3+$AO2874)-ROW())/12+5):INDIRECT("AF"&amp;(ROW()+12*(($AN2874-1)*3+$AO2874)-ROW())/12+5),AS2874)</f>
        <v>0</v>
      </c>
      <c r="AU2874" s="15">
        <f ca="1">IF(AND(AQ2874+AS2874&gt;0,AR2874+AT2874&gt;0),COUNTIF(AU$6:AU2873,"&gt;0")+1,0)</f>
        <v>0</v>
      </c>
    </row>
    <row r="2875" spans="40:47">
      <c r="AN2875" s="15">
        <v>80</v>
      </c>
      <c r="AO2875" s="15">
        <v>3</v>
      </c>
      <c r="AP2875" s="15">
        <v>2</v>
      </c>
      <c r="AQ2875" s="17">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15">
        <f ca="1">COUNTIF(INDIRECT("H"&amp;(ROW()+12*(($AN2875-1)*3+$AO2875)-ROW())/12+5):INDIRECT("S"&amp;(ROW()+12*(($AN2875-1)*3+$AO2875)-ROW())/12+5),AQ2875)</f>
        <v>0</v>
      </c>
      <c r="AS2875" s="17">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15">
        <f ca="1">COUNTIF(INDIRECT("U"&amp;(ROW()+12*(($AN2875-1)*3+$AO2875)-ROW())/12+5):INDIRECT("AF"&amp;(ROW()+12*(($AN2875-1)*3+$AO2875)-ROW())/12+5),AS2875)</f>
        <v>0</v>
      </c>
      <c r="AU2875" s="15">
        <f ca="1">IF(AND(AQ2875+AS2875&gt;0,AR2875+AT2875&gt;0),COUNTIF(AU$6:AU2874,"&gt;0")+1,0)</f>
        <v>0</v>
      </c>
    </row>
    <row r="2876" spans="40:47">
      <c r="AN2876" s="15">
        <v>80</v>
      </c>
      <c r="AO2876" s="15">
        <v>3</v>
      </c>
      <c r="AP2876" s="15">
        <v>3</v>
      </c>
      <c r="AQ2876" s="17">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15">
        <f ca="1">COUNTIF(INDIRECT("H"&amp;(ROW()+12*(($AN2876-1)*3+$AO2876)-ROW())/12+5):INDIRECT("S"&amp;(ROW()+12*(($AN2876-1)*3+$AO2876)-ROW())/12+5),AQ2876)</f>
        <v>0</v>
      </c>
      <c r="AS2876" s="17">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15">
        <f ca="1">COUNTIF(INDIRECT("U"&amp;(ROW()+12*(($AN2876-1)*3+$AO2876)-ROW())/12+5):INDIRECT("AF"&amp;(ROW()+12*(($AN2876-1)*3+$AO2876)-ROW())/12+5),AS2876)</f>
        <v>0</v>
      </c>
      <c r="AU2876" s="15">
        <f ca="1">IF(AND(AQ2876+AS2876&gt;0,AR2876+AT2876&gt;0),COUNTIF(AU$6:AU2875,"&gt;0")+1,0)</f>
        <v>0</v>
      </c>
    </row>
    <row r="2877" spans="40:47">
      <c r="AN2877" s="15">
        <v>80</v>
      </c>
      <c r="AO2877" s="15">
        <v>3</v>
      </c>
      <c r="AP2877" s="15">
        <v>4</v>
      </c>
      <c r="AQ2877" s="17">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15">
        <f ca="1">COUNTIF(INDIRECT("H"&amp;(ROW()+12*(($AN2877-1)*3+$AO2877)-ROW())/12+5):INDIRECT("S"&amp;(ROW()+12*(($AN2877-1)*3+$AO2877)-ROW())/12+5),AQ2877)</f>
        <v>0</v>
      </c>
      <c r="AS2877" s="17">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15">
        <f ca="1">COUNTIF(INDIRECT("U"&amp;(ROW()+12*(($AN2877-1)*3+$AO2877)-ROW())/12+5):INDIRECT("AF"&amp;(ROW()+12*(($AN2877-1)*3+$AO2877)-ROW())/12+5),AS2877)</f>
        <v>0</v>
      </c>
      <c r="AU2877" s="15">
        <f ca="1">IF(AND(AQ2877+AS2877&gt;0,AR2877+AT2877&gt;0),COUNTIF(AU$6:AU2876,"&gt;0")+1,0)</f>
        <v>0</v>
      </c>
    </row>
    <row r="2878" spans="40:47">
      <c r="AN2878" s="15">
        <v>80</v>
      </c>
      <c r="AO2878" s="15">
        <v>3</v>
      </c>
      <c r="AP2878" s="15">
        <v>5</v>
      </c>
      <c r="AQ2878" s="17">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15">
        <f ca="1">COUNTIF(INDIRECT("H"&amp;(ROW()+12*(($AN2878-1)*3+$AO2878)-ROW())/12+5):INDIRECT("S"&amp;(ROW()+12*(($AN2878-1)*3+$AO2878)-ROW())/12+5),AQ2878)</f>
        <v>0</v>
      </c>
      <c r="AS2878" s="17">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15">
        <f ca="1">COUNTIF(INDIRECT("U"&amp;(ROW()+12*(($AN2878-1)*3+$AO2878)-ROW())/12+5):INDIRECT("AF"&amp;(ROW()+12*(($AN2878-1)*3+$AO2878)-ROW())/12+5),AS2878)</f>
        <v>0</v>
      </c>
      <c r="AU2878" s="15">
        <f ca="1">IF(AND(AQ2878+AS2878&gt;0,AR2878+AT2878&gt;0),COUNTIF(AU$6:AU2877,"&gt;0")+1,0)</f>
        <v>0</v>
      </c>
    </row>
    <row r="2879" spans="40:47">
      <c r="AN2879" s="15">
        <v>80</v>
      </c>
      <c r="AO2879" s="15">
        <v>3</v>
      </c>
      <c r="AP2879" s="15">
        <v>6</v>
      </c>
      <c r="AQ2879" s="17">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15">
        <f ca="1">COUNTIF(INDIRECT("H"&amp;(ROW()+12*(($AN2879-1)*3+$AO2879)-ROW())/12+5):INDIRECT("S"&amp;(ROW()+12*(($AN2879-1)*3+$AO2879)-ROW())/12+5),AQ2879)</f>
        <v>0</v>
      </c>
      <c r="AS2879" s="17">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15">
        <f ca="1">COUNTIF(INDIRECT("U"&amp;(ROW()+12*(($AN2879-1)*3+$AO2879)-ROW())/12+5):INDIRECT("AF"&amp;(ROW()+12*(($AN2879-1)*3+$AO2879)-ROW())/12+5),AS2879)</f>
        <v>0</v>
      </c>
      <c r="AU2879" s="15">
        <f ca="1">IF(AND(AQ2879+AS2879&gt;0,AR2879+AT2879&gt;0),COUNTIF(AU$6:AU2878,"&gt;0")+1,0)</f>
        <v>0</v>
      </c>
    </row>
    <row r="2880" spans="40:47">
      <c r="AN2880" s="15">
        <v>80</v>
      </c>
      <c r="AO2880" s="15">
        <v>3</v>
      </c>
      <c r="AP2880" s="15">
        <v>7</v>
      </c>
      <c r="AQ2880" s="17">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15">
        <f ca="1">COUNTIF(INDIRECT("H"&amp;(ROW()+12*(($AN2880-1)*3+$AO2880)-ROW())/12+5):INDIRECT("S"&amp;(ROW()+12*(($AN2880-1)*3+$AO2880)-ROW())/12+5),AQ2880)</f>
        <v>0</v>
      </c>
      <c r="AS2880" s="17">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15">
        <f ca="1">COUNTIF(INDIRECT("U"&amp;(ROW()+12*(($AN2880-1)*3+$AO2880)-ROW())/12+5):INDIRECT("AF"&amp;(ROW()+12*(($AN2880-1)*3+$AO2880)-ROW())/12+5),AS2880)</f>
        <v>0</v>
      </c>
      <c r="AU2880" s="15">
        <f ca="1">IF(AND(AQ2880+AS2880&gt;0,AR2880+AT2880&gt;0),COUNTIF(AU$6:AU2879,"&gt;0")+1,0)</f>
        <v>0</v>
      </c>
    </row>
    <row r="2881" spans="40:47">
      <c r="AN2881" s="15">
        <v>80</v>
      </c>
      <c r="AO2881" s="15">
        <v>3</v>
      </c>
      <c r="AP2881" s="15">
        <v>8</v>
      </c>
      <c r="AQ2881" s="17">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15">
        <f ca="1">COUNTIF(INDIRECT("H"&amp;(ROW()+12*(($AN2881-1)*3+$AO2881)-ROW())/12+5):INDIRECT("S"&amp;(ROW()+12*(($AN2881-1)*3+$AO2881)-ROW())/12+5),AQ2881)</f>
        <v>0</v>
      </c>
      <c r="AS2881" s="17">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15">
        <f ca="1">COUNTIF(INDIRECT("U"&amp;(ROW()+12*(($AN2881-1)*3+$AO2881)-ROW())/12+5):INDIRECT("AF"&amp;(ROW()+12*(($AN2881-1)*3+$AO2881)-ROW())/12+5),AS2881)</f>
        <v>0</v>
      </c>
      <c r="AU2881" s="15">
        <f ca="1">IF(AND(AQ2881+AS2881&gt;0,AR2881+AT2881&gt;0),COUNTIF(AU$6:AU2880,"&gt;0")+1,0)</f>
        <v>0</v>
      </c>
    </row>
    <row r="2882" spans="40:47">
      <c r="AN2882" s="15">
        <v>80</v>
      </c>
      <c r="AO2882" s="15">
        <v>3</v>
      </c>
      <c r="AP2882" s="15">
        <v>9</v>
      </c>
      <c r="AQ2882" s="17">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15">
        <f ca="1">COUNTIF(INDIRECT("H"&amp;(ROW()+12*(($AN2882-1)*3+$AO2882)-ROW())/12+5):INDIRECT("S"&amp;(ROW()+12*(($AN2882-1)*3+$AO2882)-ROW())/12+5),AQ2882)</f>
        <v>0</v>
      </c>
      <c r="AS2882" s="17">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15">
        <f ca="1">COUNTIF(INDIRECT("U"&amp;(ROW()+12*(($AN2882-1)*3+$AO2882)-ROW())/12+5):INDIRECT("AF"&amp;(ROW()+12*(($AN2882-1)*3+$AO2882)-ROW())/12+5),AS2882)</f>
        <v>0</v>
      </c>
      <c r="AU2882" s="15">
        <f ca="1">IF(AND(AQ2882+AS2882&gt;0,AR2882+AT2882&gt;0),COUNTIF(AU$6:AU2881,"&gt;0")+1,0)</f>
        <v>0</v>
      </c>
    </row>
    <row r="2883" spans="40:47">
      <c r="AN2883" s="15">
        <v>80</v>
      </c>
      <c r="AO2883" s="15">
        <v>3</v>
      </c>
      <c r="AP2883" s="15">
        <v>10</v>
      </c>
      <c r="AQ2883" s="17">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15">
        <f ca="1">COUNTIF(INDIRECT("H"&amp;(ROW()+12*(($AN2883-1)*3+$AO2883)-ROW())/12+5):INDIRECT("S"&amp;(ROW()+12*(($AN2883-1)*3+$AO2883)-ROW())/12+5),AQ2883)</f>
        <v>0</v>
      </c>
      <c r="AS2883" s="17">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15">
        <f ca="1">COUNTIF(INDIRECT("U"&amp;(ROW()+12*(($AN2883-1)*3+$AO2883)-ROW())/12+5):INDIRECT("AF"&amp;(ROW()+12*(($AN2883-1)*3+$AO2883)-ROW())/12+5),AS2883)</f>
        <v>0</v>
      </c>
      <c r="AU2883" s="15">
        <f ca="1">IF(AND(AQ2883+AS2883&gt;0,AR2883+AT2883&gt;0),COUNTIF(AU$6:AU2882,"&gt;0")+1,0)</f>
        <v>0</v>
      </c>
    </row>
    <row r="2884" spans="40:47">
      <c r="AN2884" s="15">
        <v>80</v>
      </c>
      <c r="AO2884" s="15">
        <v>3</v>
      </c>
      <c r="AP2884" s="15">
        <v>11</v>
      </c>
      <c r="AQ2884" s="17">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15">
        <f ca="1">COUNTIF(INDIRECT("H"&amp;(ROW()+12*(($AN2884-1)*3+$AO2884)-ROW())/12+5):INDIRECT("S"&amp;(ROW()+12*(($AN2884-1)*3+$AO2884)-ROW())/12+5),AQ2884)</f>
        <v>0</v>
      </c>
      <c r="AS2884" s="17">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15">
        <f ca="1">COUNTIF(INDIRECT("U"&amp;(ROW()+12*(($AN2884-1)*3+$AO2884)-ROW())/12+5):INDIRECT("AF"&amp;(ROW()+12*(($AN2884-1)*3+$AO2884)-ROW())/12+5),AS2884)</f>
        <v>0</v>
      </c>
      <c r="AU2884" s="15">
        <f ca="1">IF(AND(AQ2884+AS2884&gt;0,AR2884+AT2884&gt;0),COUNTIF(AU$6:AU2883,"&gt;0")+1,0)</f>
        <v>0</v>
      </c>
    </row>
    <row r="2885" spans="40:47">
      <c r="AN2885" s="306">
        <v>80</v>
      </c>
      <c r="AO2885" s="306">
        <v>3</v>
      </c>
      <c r="AP2885" s="306">
        <v>12</v>
      </c>
      <c r="AQ2885" s="313">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306">
        <f ca="1">COUNTIF(INDIRECT("H"&amp;(ROW()+12*(($AN2885-1)*3+$AO2885)-ROW())/12+5):INDIRECT("S"&amp;(ROW()+12*(($AN2885-1)*3+$AO2885)-ROW())/12+5),AQ2885)</f>
        <v>0</v>
      </c>
      <c r="AS2885" s="313">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306">
        <f ca="1">COUNTIF(INDIRECT("U"&amp;(ROW()+12*(($AN2885-1)*3+$AO2885)-ROW())/12+5):INDIRECT("AF"&amp;(ROW()+12*(($AN2885-1)*3+$AO2885)-ROW())/12+5),AS2885)</f>
        <v>0</v>
      </c>
      <c r="AU2885" s="15">
        <f ca="1">IF(AND(AQ2885+AS2885&gt;0,AR2885+AT2885&gt;0),COUNTIF(AU$6:AU2884,"&gt;0")+1,0)</f>
        <v>0</v>
      </c>
    </row>
    <row r="2886" spans="40:47">
      <c r="AN2886" s="15">
        <v>81</v>
      </c>
      <c r="AO2886" s="15">
        <v>1</v>
      </c>
      <c r="AP2886" s="15">
        <v>1</v>
      </c>
      <c r="AQ2886" s="17">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15">
        <f ca="1">COUNTIF(INDIRECT("H"&amp;(ROW()+12*(($AN2886-1)*3+$AO2886)-ROW())/12+5):INDIRECT("S"&amp;(ROW()+12*(($AN2886-1)*3+$AO2886)-ROW())/12+5),AQ2886)</f>
        <v>0</v>
      </c>
      <c r="AS2886" s="17">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15">
        <f ca="1">COUNTIF(INDIRECT("U"&amp;(ROW()+12*(($AN2886-1)*3+$AO2886)-ROW())/12+5):INDIRECT("AF"&amp;(ROW()+12*(($AN2886-1)*3+$AO2886)-ROW())/12+5),AS2886)</f>
        <v>0</v>
      </c>
      <c r="AU2886" s="15">
        <f ca="1">IF(AND(AQ2886+AS2886&gt;0,AR2886+AT2886&gt;0),COUNTIF(AU$6:AU2885,"&gt;0")+1,0)</f>
        <v>0</v>
      </c>
    </row>
    <row r="2887" spans="40:47">
      <c r="AN2887" s="15">
        <v>81</v>
      </c>
      <c r="AO2887" s="15">
        <v>1</v>
      </c>
      <c r="AP2887" s="15">
        <v>2</v>
      </c>
      <c r="AQ2887" s="17">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15">
        <f ca="1">COUNTIF(INDIRECT("H"&amp;(ROW()+12*(($AN2887-1)*3+$AO2887)-ROW())/12+5):INDIRECT("S"&amp;(ROW()+12*(($AN2887-1)*3+$AO2887)-ROW())/12+5),AQ2887)</f>
        <v>0</v>
      </c>
      <c r="AS2887" s="17">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15">
        <f ca="1">COUNTIF(INDIRECT("U"&amp;(ROW()+12*(($AN2887-1)*3+$AO2887)-ROW())/12+5):INDIRECT("AF"&amp;(ROW()+12*(($AN2887-1)*3+$AO2887)-ROW())/12+5),AS2887)</f>
        <v>0</v>
      </c>
      <c r="AU2887" s="15">
        <f ca="1">IF(AND(AQ2887+AS2887&gt;0,AR2887+AT2887&gt;0),COUNTIF(AU$6:AU2886,"&gt;0")+1,0)</f>
        <v>0</v>
      </c>
    </row>
    <row r="2888" spans="40:47">
      <c r="AN2888" s="15">
        <v>81</v>
      </c>
      <c r="AO2888" s="15">
        <v>1</v>
      </c>
      <c r="AP2888" s="15">
        <v>3</v>
      </c>
      <c r="AQ2888" s="17">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15">
        <f ca="1">COUNTIF(INDIRECT("H"&amp;(ROW()+12*(($AN2888-1)*3+$AO2888)-ROW())/12+5):INDIRECT("S"&amp;(ROW()+12*(($AN2888-1)*3+$AO2888)-ROW())/12+5),AQ2888)</f>
        <v>0</v>
      </c>
      <c r="AS2888" s="17">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15">
        <f ca="1">COUNTIF(INDIRECT("U"&amp;(ROW()+12*(($AN2888-1)*3+$AO2888)-ROW())/12+5):INDIRECT("AF"&amp;(ROW()+12*(($AN2888-1)*3+$AO2888)-ROW())/12+5),AS2888)</f>
        <v>0</v>
      </c>
      <c r="AU2888" s="15">
        <f ca="1">IF(AND(AQ2888+AS2888&gt;0,AR2888+AT2888&gt;0),COUNTIF(AU$6:AU2887,"&gt;0")+1,0)</f>
        <v>0</v>
      </c>
    </row>
    <row r="2889" spans="40:47">
      <c r="AN2889" s="15">
        <v>81</v>
      </c>
      <c r="AO2889" s="15">
        <v>1</v>
      </c>
      <c r="AP2889" s="15">
        <v>4</v>
      </c>
      <c r="AQ2889" s="17">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15">
        <f ca="1">COUNTIF(INDIRECT("H"&amp;(ROW()+12*(($AN2889-1)*3+$AO2889)-ROW())/12+5):INDIRECT("S"&amp;(ROW()+12*(($AN2889-1)*3+$AO2889)-ROW())/12+5),AQ2889)</f>
        <v>0</v>
      </c>
      <c r="AS2889" s="17">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15">
        <f ca="1">COUNTIF(INDIRECT("U"&amp;(ROW()+12*(($AN2889-1)*3+$AO2889)-ROW())/12+5):INDIRECT("AF"&amp;(ROW()+12*(($AN2889-1)*3+$AO2889)-ROW())/12+5),AS2889)</f>
        <v>0</v>
      </c>
      <c r="AU2889" s="15">
        <f ca="1">IF(AND(AQ2889+AS2889&gt;0,AR2889+AT2889&gt;0),COUNTIF(AU$6:AU2888,"&gt;0")+1,0)</f>
        <v>0</v>
      </c>
    </row>
    <row r="2890" spans="40:47">
      <c r="AN2890" s="15">
        <v>81</v>
      </c>
      <c r="AO2890" s="15">
        <v>1</v>
      </c>
      <c r="AP2890" s="15">
        <v>5</v>
      </c>
      <c r="AQ2890" s="17">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15">
        <f ca="1">COUNTIF(INDIRECT("H"&amp;(ROW()+12*(($AN2890-1)*3+$AO2890)-ROW())/12+5):INDIRECT("S"&amp;(ROW()+12*(($AN2890-1)*3+$AO2890)-ROW())/12+5),AQ2890)</f>
        <v>0</v>
      </c>
      <c r="AS2890" s="17">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15">
        <f ca="1">COUNTIF(INDIRECT("U"&amp;(ROW()+12*(($AN2890-1)*3+$AO2890)-ROW())/12+5):INDIRECT("AF"&amp;(ROW()+12*(($AN2890-1)*3+$AO2890)-ROW())/12+5),AS2890)</f>
        <v>0</v>
      </c>
      <c r="AU2890" s="15">
        <f ca="1">IF(AND(AQ2890+AS2890&gt;0,AR2890+AT2890&gt;0),COUNTIF(AU$6:AU2889,"&gt;0")+1,0)</f>
        <v>0</v>
      </c>
    </row>
    <row r="2891" spans="40:47">
      <c r="AN2891" s="15">
        <v>81</v>
      </c>
      <c r="AO2891" s="15">
        <v>1</v>
      </c>
      <c r="AP2891" s="15">
        <v>6</v>
      </c>
      <c r="AQ2891" s="17">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15">
        <f ca="1">COUNTIF(INDIRECT("H"&amp;(ROW()+12*(($AN2891-1)*3+$AO2891)-ROW())/12+5):INDIRECT("S"&amp;(ROW()+12*(($AN2891-1)*3+$AO2891)-ROW())/12+5),AQ2891)</f>
        <v>0</v>
      </c>
      <c r="AS2891" s="17">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15">
        <f ca="1">COUNTIF(INDIRECT("U"&amp;(ROW()+12*(($AN2891-1)*3+$AO2891)-ROW())/12+5):INDIRECT("AF"&amp;(ROW()+12*(($AN2891-1)*3+$AO2891)-ROW())/12+5),AS2891)</f>
        <v>0</v>
      </c>
      <c r="AU2891" s="15">
        <f ca="1">IF(AND(AQ2891+AS2891&gt;0,AR2891+AT2891&gt;0),COUNTIF(AU$6:AU2890,"&gt;0")+1,0)</f>
        <v>0</v>
      </c>
    </row>
    <row r="2892" spans="40:47">
      <c r="AN2892" s="15">
        <v>81</v>
      </c>
      <c r="AO2892" s="15">
        <v>1</v>
      </c>
      <c r="AP2892" s="15">
        <v>7</v>
      </c>
      <c r="AQ2892" s="17">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15">
        <f ca="1">COUNTIF(INDIRECT("H"&amp;(ROW()+12*(($AN2892-1)*3+$AO2892)-ROW())/12+5):INDIRECT("S"&amp;(ROW()+12*(($AN2892-1)*3+$AO2892)-ROW())/12+5),AQ2892)</f>
        <v>0</v>
      </c>
      <c r="AS2892" s="17">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15">
        <f ca="1">COUNTIF(INDIRECT("U"&amp;(ROW()+12*(($AN2892-1)*3+$AO2892)-ROW())/12+5):INDIRECT("AF"&amp;(ROW()+12*(($AN2892-1)*3+$AO2892)-ROW())/12+5),AS2892)</f>
        <v>0</v>
      </c>
      <c r="AU2892" s="15">
        <f ca="1">IF(AND(AQ2892+AS2892&gt;0,AR2892+AT2892&gt;0),COUNTIF(AU$6:AU2891,"&gt;0")+1,0)</f>
        <v>0</v>
      </c>
    </row>
    <row r="2893" spans="40:47">
      <c r="AN2893" s="15">
        <v>81</v>
      </c>
      <c r="AO2893" s="15">
        <v>1</v>
      </c>
      <c r="AP2893" s="15">
        <v>8</v>
      </c>
      <c r="AQ2893" s="17">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15">
        <f ca="1">COUNTIF(INDIRECT("H"&amp;(ROW()+12*(($AN2893-1)*3+$AO2893)-ROW())/12+5):INDIRECT("S"&amp;(ROW()+12*(($AN2893-1)*3+$AO2893)-ROW())/12+5),AQ2893)</f>
        <v>0</v>
      </c>
      <c r="AS2893" s="17">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15">
        <f ca="1">COUNTIF(INDIRECT("U"&amp;(ROW()+12*(($AN2893-1)*3+$AO2893)-ROW())/12+5):INDIRECT("AF"&amp;(ROW()+12*(($AN2893-1)*3+$AO2893)-ROW())/12+5),AS2893)</f>
        <v>0</v>
      </c>
      <c r="AU2893" s="15">
        <f ca="1">IF(AND(AQ2893+AS2893&gt;0,AR2893+AT2893&gt;0),COUNTIF(AU$6:AU2892,"&gt;0")+1,0)</f>
        <v>0</v>
      </c>
    </row>
    <row r="2894" spans="40:47">
      <c r="AN2894" s="15">
        <v>81</v>
      </c>
      <c r="AO2894" s="15">
        <v>1</v>
      </c>
      <c r="AP2894" s="15">
        <v>9</v>
      </c>
      <c r="AQ2894" s="17">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15">
        <f ca="1">COUNTIF(INDIRECT("H"&amp;(ROW()+12*(($AN2894-1)*3+$AO2894)-ROW())/12+5):INDIRECT("S"&amp;(ROW()+12*(($AN2894-1)*3+$AO2894)-ROW())/12+5),AQ2894)</f>
        <v>0</v>
      </c>
      <c r="AS2894" s="17">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15">
        <f ca="1">COUNTIF(INDIRECT("U"&amp;(ROW()+12*(($AN2894-1)*3+$AO2894)-ROW())/12+5):INDIRECT("AF"&amp;(ROW()+12*(($AN2894-1)*3+$AO2894)-ROW())/12+5),AS2894)</f>
        <v>0</v>
      </c>
      <c r="AU2894" s="15">
        <f ca="1">IF(AND(AQ2894+AS2894&gt;0,AR2894+AT2894&gt;0),COUNTIF(AU$6:AU2893,"&gt;0")+1,0)</f>
        <v>0</v>
      </c>
    </row>
    <row r="2895" spans="40:47">
      <c r="AN2895" s="15">
        <v>81</v>
      </c>
      <c r="AO2895" s="15">
        <v>1</v>
      </c>
      <c r="AP2895" s="15">
        <v>10</v>
      </c>
      <c r="AQ2895" s="17">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15">
        <f ca="1">COUNTIF(INDIRECT("H"&amp;(ROW()+12*(($AN2895-1)*3+$AO2895)-ROW())/12+5):INDIRECT("S"&amp;(ROW()+12*(($AN2895-1)*3+$AO2895)-ROW())/12+5),AQ2895)</f>
        <v>0</v>
      </c>
      <c r="AS2895" s="17">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15">
        <f ca="1">COUNTIF(INDIRECT("U"&amp;(ROW()+12*(($AN2895-1)*3+$AO2895)-ROW())/12+5):INDIRECT("AF"&amp;(ROW()+12*(($AN2895-1)*3+$AO2895)-ROW())/12+5),AS2895)</f>
        <v>0</v>
      </c>
      <c r="AU2895" s="15">
        <f ca="1">IF(AND(AQ2895+AS2895&gt;0,AR2895+AT2895&gt;0),COUNTIF(AU$6:AU2894,"&gt;0")+1,0)</f>
        <v>0</v>
      </c>
    </row>
    <row r="2896" spans="40:47">
      <c r="AN2896" s="15">
        <v>81</v>
      </c>
      <c r="AO2896" s="15">
        <v>1</v>
      </c>
      <c r="AP2896" s="15">
        <v>11</v>
      </c>
      <c r="AQ2896" s="17">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15">
        <f ca="1">COUNTIF(INDIRECT("H"&amp;(ROW()+12*(($AN2896-1)*3+$AO2896)-ROW())/12+5):INDIRECT("S"&amp;(ROW()+12*(($AN2896-1)*3+$AO2896)-ROW())/12+5),AQ2896)</f>
        <v>0</v>
      </c>
      <c r="AS2896" s="17">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15">
        <f ca="1">COUNTIF(INDIRECT("U"&amp;(ROW()+12*(($AN2896-1)*3+$AO2896)-ROW())/12+5):INDIRECT("AF"&amp;(ROW()+12*(($AN2896-1)*3+$AO2896)-ROW())/12+5),AS2896)</f>
        <v>0</v>
      </c>
      <c r="AU2896" s="15">
        <f ca="1">IF(AND(AQ2896+AS2896&gt;0,AR2896+AT2896&gt;0),COUNTIF(AU$6:AU2895,"&gt;0")+1,0)</f>
        <v>0</v>
      </c>
    </row>
    <row r="2897" spans="40:47">
      <c r="AN2897" s="15">
        <v>81</v>
      </c>
      <c r="AO2897" s="15">
        <v>1</v>
      </c>
      <c r="AP2897" s="15">
        <v>12</v>
      </c>
      <c r="AQ2897" s="17">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15">
        <f ca="1">COUNTIF(INDIRECT("H"&amp;(ROW()+12*(($AN2897-1)*3+$AO2897)-ROW())/12+5):INDIRECT("S"&amp;(ROW()+12*(($AN2897-1)*3+$AO2897)-ROW())/12+5),AQ2897)</f>
        <v>0</v>
      </c>
      <c r="AS2897" s="17">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15">
        <f ca="1">COUNTIF(INDIRECT("U"&amp;(ROW()+12*(($AN2897-1)*3+$AO2897)-ROW())/12+5):INDIRECT("AF"&amp;(ROW()+12*(($AN2897-1)*3+$AO2897)-ROW())/12+5),AS2897)</f>
        <v>0</v>
      </c>
      <c r="AU2897" s="15">
        <f ca="1">IF(AND(AQ2897+AS2897&gt;0,AR2897+AT2897&gt;0),COUNTIF(AU$6:AU2896,"&gt;0")+1,0)</f>
        <v>0</v>
      </c>
    </row>
    <row r="2898" spans="40:47">
      <c r="AN2898" s="15">
        <v>81</v>
      </c>
      <c r="AO2898" s="15">
        <v>2</v>
      </c>
      <c r="AP2898" s="15">
        <v>1</v>
      </c>
      <c r="AQ2898" s="17">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15">
        <f ca="1">COUNTIF(INDIRECT("H"&amp;(ROW()+12*(($AN2898-1)*3+$AO2898)-ROW())/12+5):INDIRECT("S"&amp;(ROW()+12*(($AN2898-1)*3+$AO2898)-ROW())/12+5),AQ2898)</f>
        <v>0</v>
      </c>
      <c r="AS2898" s="17">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15">
        <f ca="1">COUNTIF(INDIRECT("U"&amp;(ROW()+12*(($AN2898-1)*3+$AO2898)-ROW())/12+5):INDIRECT("AF"&amp;(ROW()+12*(($AN2898-1)*3+$AO2898)-ROW())/12+5),AS2898)</f>
        <v>0</v>
      </c>
      <c r="AU2898" s="15">
        <f ca="1">IF(AND(AQ2898+AS2898&gt;0,AR2898+AT2898&gt;0),COUNTIF(AU$6:AU2897,"&gt;0")+1,0)</f>
        <v>0</v>
      </c>
    </row>
    <row r="2899" spans="40:47">
      <c r="AN2899" s="15">
        <v>81</v>
      </c>
      <c r="AO2899" s="15">
        <v>2</v>
      </c>
      <c r="AP2899" s="15">
        <v>2</v>
      </c>
      <c r="AQ2899" s="17">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15">
        <f ca="1">COUNTIF(INDIRECT("H"&amp;(ROW()+12*(($AN2899-1)*3+$AO2899)-ROW())/12+5):INDIRECT("S"&amp;(ROW()+12*(($AN2899-1)*3+$AO2899)-ROW())/12+5),AQ2899)</f>
        <v>0</v>
      </c>
      <c r="AS2899" s="17">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15">
        <f ca="1">COUNTIF(INDIRECT("U"&amp;(ROW()+12*(($AN2899-1)*3+$AO2899)-ROW())/12+5):INDIRECT("AF"&amp;(ROW()+12*(($AN2899-1)*3+$AO2899)-ROW())/12+5),AS2899)</f>
        <v>0</v>
      </c>
      <c r="AU2899" s="15">
        <f ca="1">IF(AND(AQ2899+AS2899&gt;0,AR2899+AT2899&gt;0),COUNTIF(AU$6:AU2898,"&gt;0")+1,0)</f>
        <v>0</v>
      </c>
    </row>
    <row r="2900" spans="40:47">
      <c r="AN2900" s="15">
        <v>81</v>
      </c>
      <c r="AO2900" s="15">
        <v>2</v>
      </c>
      <c r="AP2900" s="15">
        <v>3</v>
      </c>
      <c r="AQ2900" s="17">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15">
        <f ca="1">COUNTIF(INDIRECT("H"&amp;(ROW()+12*(($AN2900-1)*3+$AO2900)-ROW())/12+5):INDIRECT("S"&amp;(ROW()+12*(($AN2900-1)*3+$AO2900)-ROW())/12+5),AQ2900)</f>
        <v>0</v>
      </c>
      <c r="AS2900" s="17">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15">
        <f ca="1">COUNTIF(INDIRECT("U"&amp;(ROW()+12*(($AN2900-1)*3+$AO2900)-ROW())/12+5):INDIRECT("AF"&amp;(ROW()+12*(($AN2900-1)*3+$AO2900)-ROW())/12+5),AS2900)</f>
        <v>0</v>
      </c>
      <c r="AU2900" s="15">
        <f ca="1">IF(AND(AQ2900+AS2900&gt;0,AR2900+AT2900&gt;0),COUNTIF(AU$6:AU2899,"&gt;0")+1,0)</f>
        <v>0</v>
      </c>
    </row>
    <row r="2901" spans="40:47">
      <c r="AN2901" s="15">
        <v>81</v>
      </c>
      <c r="AO2901" s="15">
        <v>2</v>
      </c>
      <c r="AP2901" s="15">
        <v>4</v>
      </c>
      <c r="AQ2901" s="17">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15">
        <f ca="1">COUNTIF(INDIRECT("H"&amp;(ROW()+12*(($AN2901-1)*3+$AO2901)-ROW())/12+5):INDIRECT("S"&amp;(ROW()+12*(($AN2901-1)*3+$AO2901)-ROW())/12+5),AQ2901)</f>
        <v>0</v>
      </c>
      <c r="AS2901" s="17">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15">
        <f ca="1">COUNTIF(INDIRECT("U"&amp;(ROW()+12*(($AN2901-1)*3+$AO2901)-ROW())/12+5):INDIRECT("AF"&amp;(ROW()+12*(($AN2901-1)*3+$AO2901)-ROW())/12+5),AS2901)</f>
        <v>0</v>
      </c>
      <c r="AU2901" s="15">
        <f ca="1">IF(AND(AQ2901+AS2901&gt;0,AR2901+AT2901&gt;0),COUNTIF(AU$6:AU2900,"&gt;0")+1,0)</f>
        <v>0</v>
      </c>
    </row>
    <row r="2902" spans="40:47">
      <c r="AN2902" s="15">
        <v>81</v>
      </c>
      <c r="AO2902" s="15">
        <v>2</v>
      </c>
      <c r="AP2902" s="15">
        <v>5</v>
      </c>
      <c r="AQ2902" s="17">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15">
        <f ca="1">COUNTIF(INDIRECT("H"&amp;(ROW()+12*(($AN2902-1)*3+$AO2902)-ROW())/12+5):INDIRECT("S"&amp;(ROW()+12*(($AN2902-1)*3+$AO2902)-ROW())/12+5),AQ2902)</f>
        <v>0</v>
      </c>
      <c r="AS2902" s="17">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15">
        <f ca="1">COUNTIF(INDIRECT("U"&amp;(ROW()+12*(($AN2902-1)*3+$AO2902)-ROW())/12+5):INDIRECT("AF"&amp;(ROW()+12*(($AN2902-1)*3+$AO2902)-ROW())/12+5),AS2902)</f>
        <v>0</v>
      </c>
      <c r="AU2902" s="15">
        <f ca="1">IF(AND(AQ2902+AS2902&gt;0,AR2902+AT2902&gt;0),COUNTIF(AU$6:AU2901,"&gt;0")+1,0)</f>
        <v>0</v>
      </c>
    </row>
    <row r="2903" spans="40:47">
      <c r="AN2903" s="15">
        <v>81</v>
      </c>
      <c r="AO2903" s="15">
        <v>2</v>
      </c>
      <c r="AP2903" s="15">
        <v>6</v>
      </c>
      <c r="AQ2903" s="17">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15">
        <f ca="1">COUNTIF(INDIRECT("H"&amp;(ROW()+12*(($AN2903-1)*3+$AO2903)-ROW())/12+5):INDIRECT("S"&amp;(ROW()+12*(($AN2903-1)*3+$AO2903)-ROW())/12+5),AQ2903)</f>
        <v>0</v>
      </c>
      <c r="AS2903" s="17">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15">
        <f ca="1">COUNTIF(INDIRECT("U"&amp;(ROW()+12*(($AN2903-1)*3+$AO2903)-ROW())/12+5):INDIRECT("AF"&amp;(ROW()+12*(($AN2903-1)*3+$AO2903)-ROW())/12+5),AS2903)</f>
        <v>0</v>
      </c>
      <c r="AU2903" s="15">
        <f ca="1">IF(AND(AQ2903+AS2903&gt;0,AR2903+AT2903&gt;0),COUNTIF(AU$6:AU2902,"&gt;0")+1,0)</f>
        <v>0</v>
      </c>
    </row>
    <row r="2904" spans="40:47">
      <c r="AN2904" s="15">
        <v>81</v>
      </c>
      <c r="AO2904" s="15">
        <v>2</v>
      </c>
      <c r="AP2904" s="15">
        <v>7</v>
      </c>
      <c r="AQ2904" s="17">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15">
        <f ca="1">COUNTIF(INDIRECT("H"&amp;(ROW()+12*(($AN2904-1)*3+$AO2904)-ROW())/12+5):INDIRECT("S"&amp;(ROW()+12*(($AN2904-1)*3+$AO2904)-ROW())/12+5),AQ2904)</f>
        <v>0</v>
      </c>
      <c r="AS2904" s="17">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15">
        <f ca="1">COUNTIF(INDIRECT("U"&amp;(ROW()+12*(($AN2904-1)*3+$AO2904)-ROW())/12+5):INDIRECT("AF"&amp;(ROW()+12*(($AN2904-1)*3+$AO2904)-ROW())/12+5),AS2904)</f>
        <v>0</v>
      </c>
      <c r="AU2904" s="15">
        <f ca="1">IF(AND(AQ2904+AS2904&gt;0,AR2904+AT2904&gt;0),COUNTIF(AU$6:AU2903,"&gt;0")+1,0)</f>
        <v>0</v>
      </c>
    </row>
    <row r="2905" spans="40:47">
      <c r="AN2905" s="15">
        <v>81</v>
      </c>
      <c r="AO2905" s="15">
        <v>2</v>
      </c>
      <c r="AP2905" s="15">
        <v>8</v>
      </c>
      <c r="AQ2905" s="17">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15">
        <f ca="1">COUNTIF(INDIRECT("H"&amp;(ROW()+12*(($AN2905-1)*3+$AO2905)-ROW())/12+5):INDIRECT("S"&amp;(ROW()+12*(($AN2905-1)*3+$AO2905)-ROW())/12+5),AQ2905)</f>
        <v>0</v>
      </c>
      <c r="AS2905" s="17">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15">
        <f ca="1">COUNTIF(INDIRECT("U"&amp;(ROW()+12*(($AN2905-1)*3+$AO2905)-ROW())/12+5):INDIRECT("AF"&amp;(ROW()+12*(($AN2905-1)*3+$AO2905)-ROW())/12+5),AS2905)</f>
        <v>0</v>
      </c>
      <c r="AU2905" s="15">
        <f ca="1">IF(AND(AQ2905+AS2905&gt;0,AR2905+AT2905&gt;0),COUNTIF(AU$6:AU2904,"&gt;0")+1,0)</f>
        <v>0</v>
      </c>
    </row>
    <row r="2906" spans="40:47">
      <c r="AN2906" s="15">
        <v>81</v>
      </c>
      <c r="AO2906" s="15">
        <v>2</v>
      </c>
      <c r="AP2906" s="15">
        <v>9</v>
      </c>
      <c r="AQ2906" s="17">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15">
        <f ca="1">COUNTIF(INDIRECT("H"&amp;(ROW()+12*(($AN2906-1)*3+$AO2906)-ROW())/12+5):INDIRECT("S"&amp;(ROW()+12*(($AN2906-1)*3+$AO2906)-ROW())/12+5),AQ2906)</f>
        <v>0</v>
      </c>
      <c r="AS2906" s="17">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15">
        <f ca="1">COUNTIF(INDIRECT("U"&amp;(ROW()+12*(($AN2906-1)*3+$AO2906)-ROW())/12+5):INDIRECT("AF"&amp;(ROW()+12*(($AN2906-1)*3+$AO2906)-ROW())/12+5),AS2906)</f>
        <v>0</v>
      </c>
      <c r="AU2906" s="15">
        <f ca="1">IF(AND(AQ2906+AS2906&gt;0,AR2906+AT2906&gt;0),COUNTIF(AU$6:AU2905,"&gt;0")+1,0)</f>
        <v>0</v>
      </c>
    </row>
    <row r="2907" spans="40:47">
      <c r="AN2907" s="15">
        <v>81</v>
      </c>
      <c r="AO2907" s="15">
        <v>2</v>
      </c>
      <c r="AP2907" s="15">
        <v>10</v>
      </c>
      <c r="AQ2907" s="17">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15">
        <f ca="1">COUNTIF(INDIRECT("H"&amp;(ROW()+12*(($AN2907-1)*3+$AO2907)-ROW())/12+5):INDIRECT("S"&amp;(ROW()+12*(($AN2907-1)*3+$AO2907)-ROW())/12+5),AQ2907)</f>
        <v>0</v>
      </c>
      <c r="AS2907" s="17">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15">
        <f ca="1">COUNTIF(INDIRECT("U"&amp;(ROW()+12*(($AN2907-1)*3+$AO2907)-ROW())/12+5):INDIRECT("AF"&amp;(ROW()+12*(($AN2907-1)*3+$AO2907)-ROW())/12+5),AS2907)</f>
        <v>0</v>
      </c>
      <c r="AU2907" s="15">
        <f ca="1">IF(AND(AQ2907+AS2907&gt;0,AR2907+AT2907&gt;0),COUNTIF(AU$6:AU2906,"&gt;0")+1,0)</f>
        <v>0</v>
      </c>
    </row>
    <row r="2908" spans="40:47">
      <c r="AN2908" s="15">
        <v>81</v>
      </c>
      <c r="AO2908" s="15">
        <v>2</v>
      </c>
      <c r="AP2908" s="15">
        <v>11</v>
      </c>
      <c r="AQ2908" s="17">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15">
        <f ca="1">COUNTIF(INDIRECT("H"&amp;(ROW()+12*(($AN2908-1)*3+$AO2908)-ROW())/12+5):INDIRECT("S"&amp;(ROW()+12*(($AN2908-1)*3+$AO2908)-ROW())/12+5),AQ2908)</f>
        <v>0</v>
      </c>
      <c r="AS2908" s="17">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15">
        <f ca="1">COUNTIF(INDIRECT("U"&amp;(ROW()+12*(($AN2908-1)*3+$AO2908)-ROW())/12+5):INDIRECT("AF"&amp;(ROW()+12*(($AN2908-1)*3+$AO2908)-ROW())/12+5),AS2908)</f>
        <v>0</v>
      </c>
      <c r="AU2908" s="15">
        <f ca="1">IF(AND(AQ2908+AS2908&gt;0,AR2908+AT2908&gt;0),COUNTIF(AU$6:AU2907,"&gt;0")+1,0)</f>
        <v>0</v>
      </c>
    </row>
    <row r="2909" spans="40:47">
      <c r="AN2909" s="15">
        <v>81</v>
      </c>
      <c r="AO2909" s="15">
        <v>2</v>
      </c>
      <c r="AP2909" s="15">
        <v>12</v>
      </c>
      <c r="AQ2909" s="17">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15">
        <f ca="1">COUNTIF(INDIRECT("H"&amp;(ROW()+12*(($AN2909-1)*3+$AO2909)-ROW())/12+5):INDIRECT("S"&amp;(ROW()+12*(($AN2909-1)*3+$AO2909)-ROW())/12+5),AQ2909)</f>
        <v>0</v>
      </c>
      <c r="AS2909" s="17">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15">
        <f ca="1">COUNTIF(INDIRECT("U"&amp;(ROW()+12*(($AN2909-1)*3+$AO2909)-ROW())/12+5):INDIRECT("AF"&amp;(ROW()+12*(($AN2909-1)*3+$AO2909)-ROW())/12+5),AS2909)</f>
        <v>0</v>
      </c>
      <c r="AU2909" s="15">
        <f ca="1">IF(AND(AQ2909+AS2909&gt;0,AR2909+AT2909&gt;0),COUNTIF(AU$6:AU2908,"&gt;0")+1,0)</f>
        <v>0</v>
      </c>
    </row>
    <row r="2910" spans="40:47">
      <c r="AN2910" s="15">
        <v>81</v>
      </c>
      <c r="AO2910" s="15">
        <v>3</v>
      </c>
      <c r="AP2910" s="15">
        <v>1</v>
      </c>
      <c r="AQ2910" s="17">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15">
        <f ca="1">COUNTIF(INDIRECT("H"&amp;(ROW()+12*(($AN2910-1)*3+$AO2910)-ROW())/12+5):INDIRECT("S"&amp;(ROW()+12*(($AN2910-1)*3+$AO2910)-ROW())/12+5),AQ2910)</f>
        <v>0</v>
      </c>
      <c r="AS2910" s="17">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15">
        <f ca="1">COUNTIF(INDIRECT("U"&amp;(ROW()+12*(($AN2910-1)*3+$AO2910)-ROW())/12+5):INDIRECT("AF"&amp;(ROW()+12*(($AN2910-1)*3+$AO2910)-ROW())/12+5),AS2910)</f>
        <v>0</v>
      </c>
      <c r="AU2910" s="15">
        <f ca="1">IF(AND(AQ2910+AS2910&gt;0,AR2910+AT2910&gt;0),COUNTIF(AU$6:AU2909,"&gt;0")+1,0)</f>
        <v>0</v>
      </c>
    </row>
    <row r="2911" spans="40:47">
      <c r="AN2911" s="15">
        <v>81</v>
      </c>
      <c r="AO2911" s="15">
        <v>3</v>
      </c>
      <c r="AP2911" s="15">
        <v>2</v>
      </c>
      <c r="AQ2911" s="17">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15">
        <f ca="1">COUNTIF(INDIRECT("H"&amp;(ROW()+12*(($AN2911-1)*3+$AO2911)-ROW())/12+5):INDIRECT("S"&amp;(ROW()+12*(($AN2911-1)*3+$AO2911)-ROW())/12+5),AQ2911)</f>
        <v>0</v>
      </c>
      <c r="AS2911" s="17">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15">
        <f ca="1">COUNTIF(INDIRECT("U"&amp;(ROW()+12*(($AN2911-1)*3+$AO2911)-ROW())/12+5):INDIRECT("AF"&amp;(ROW()+12*(($AN2911-1)*3+$AO2911)-ROW())/12+5),AS2911)</f>
        <v>0</v>
      </c>
      <c r="AU2911" s="15">
        <f ca="1">IF(AND(AQ2911+AS2911&gt;0,AR2911+AT2911&gt;0),COUNTIF(AU$6:AU2910,"&gt;0")+1,0)</f>
        <v>0</v>
      </c>
    </row>
    <row r="2912" spans="40:47">
      <c r="AN2912" s="15">
        <v>81</v>
      </c>
      <c r="AO2912" s="15">
        <v>3</v>
      </c>
      <c r="AP2912" s="15">
        <v>3</v>
      </c>
      <c r="AQ2912" s="17">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15">
        <f ca="1">COUNTIF(INDIRECT("H"&amp;(ROW()+12*(($AN2912-1)*3+$AO2912)-ROW())/12+5):INDIRECT("S"&amp;(ROW()+12*(($AN2912-1)*3+$AO2912)-ROW())/12+5),AQ2912)</f>
        <v>0</v>
      </c>
      <c r="AS2912" s="17">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15">
        <f ca="1">COUNTIF(INDIRECT("U"&amp;(ROW()+12*(($AN2912-1)*3+$AO2912)-ROW())/12+5):INDIRECT("AF"&amp;(ROW()+12*(($AN2912-1)*3+$AO2912)-ROW())/12+5),AS2912)</f>
        <v>0</v>
      </c>
      <c r="AU2912" s="15">
        <f ca="1">IF(AND(AQ2912+AS2912&gt;0,AR2912+AT2912&gt;0),COUNTIF(AU$6:AU2911,"&gt;0")+1,0)</f>
        <v>0</v>
      </c>
    </row>
    <row r="2913" spans="40:47">
      <c r="AN2913" s="15">
        <v>81</v>
      </c>
      <c r="AO2913" s="15">
        <v>3</v>
      </c>
      <c r="AP2913" s="15">
        <v>4</v>
      </c>
      <c r="AQ2913" s="17">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15">
        <f ca="1">COUNTIF(INDIRECT("H"&amp;(ROW()+12*(($AN2913-1)*3+$AO2913)-ROW())/12+5):INDIRECT("S"&amp;(ROW()+12*(($AN2913-1)*3+$AO2913)-ROW())/12+5),AQ2913)</f>
        <v>0</v>
      </c>
      <c r="AS2913" s="17">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15">
        <f ca="1">COUNTIF(INDIRECT("U"&amp;(ROW()+12*(($AN2913-1)*3+$AO2913)-ROW())/12+5):INDIRECT("AF"&amp;(ROW()+12*(($AN2913-1)*3+$AO2913)-ROW())/12+5),AS2913)</f>
        <v>0</v>
      </c>
      <c r="AU2913" s="15">
        <f ca="1">IF(AND(AQ2913+AS2913&gt;0,AR2913+AT2913&gt;0),COUNTIF(AU$6:AU2912,"&gt;0")+1,0)</f>
        <v>0</v>
      </c>
    </row>
    <row r="2914" spans="40:47">
      <c r="AN2914" s="15">
        <v>81</v>
      </c>
      <c r="AO2914" s="15">
        <v>3</v>
      </c>
      <c r="AP2914" s="15">
        <v>5</v>
      </c>
      <c r="AQ2914" s="17">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15">
        <f ca="1">COUNTIF(INDIRECT("H"&amp;(ROW()+12*(($AN2914-1)*3+$AO2914)-ROW())/12+5):INDIRECT("S"&amp;(ROW()+12*(($AN2914-1)*3+$AO2914)-ROW())/12+5),AQ2914)</f>
        <v>0</v>
      </c>
      <c r="AS2914" s="17">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15">
        <f ca="1">COUNTIF(INDIRECT("U"&amp;(ROW()+12*(($AN2914-1)*3+$AO2914)-ROW())/12+5):INDIRECT("AF"&amp;(ROW()+12*(($AN2914-1)*3+$AO2914)-ROW())/12+5),AS2914)</f>
        <v>0</v>
      </c>
      <c r="AU2914" s="15">
        <f ca="1">IF(AND(AQ2914+AS2914&gt;0,AR2914+AT2914&gt;0),COUNTIF(AU$6:AU2913,"&gt;0")+1,0)</f>
        <v>0</v>
      </c>
    </row>
    <row r="2915" spans="40:47">
      <c r="AN2915" s="15">
        <v>81</v>
      </c>
      <c r="AO2915" s="15">
        <v>3</v>
      </c>
      <c r="AP2915" s="15">
        <v>6</v>
      </c>
      <c r="AQ2915" s="17">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15">
        <f ca="1">COUNTIF(INDIRECT("H"&amp;(ROW()+12*(($AN2915-1)*3+$AO2915)-ROW())/12+5):INDIRECT("S"&amp;(ROW()+12*(($AN2915-1)*3+$AO2915)-ROW())/12+5),AQ2915)</f>
        <v>0</v>
      </c>
      <c r="AS2915" s="17">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15">
        <f ca="1">COUNTIF(INDIRECT("U"&amp;(ROW()+12*(($AN2915-1)*3+$AO2915)-ROW())/12+5):INDIRECT("AF"&amp;(ROW()+12*(($AN2915-1)*3+$AO2915)-ROW())/12+5),AS2915)</f>
        <v>0</v>
      </c>
      <c r="AU2915" s="15">
        <f ca="1">IF(AND(AQ2915+AS2915&gt;0,AR2915+AT2915&gt;0),COUNTIF(AU$6:AU2914,"&gt;0")+1,0)</f>
        <v>0</v>
      </c>
    </row>
    <row r="2916" spans="40:47">
      <c r="AN2916" s="15">
        <v>81</v>
      </c>
      <c r="AO2916" s="15">
        <v>3</v>
      </c>
      <c r="AP2916" s="15">
        <v>7</v>
      </c>
      <c r="AQ2916" s="17">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15">
        <f ca="1">COUNTIF(INDIRECT("H"&amp;(ROW()+12*(($AN2916-1)*3+$AO2916)-ROW())/12+5):INDIRECT("S"&amp;(ROW()+12*(($AN2916-1)*3+$AO2916)-ROW())/12+5),AQ2916)</f>
        <v>0</v>
      </c>
      <c r="AS2916" s="17">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15">
        <f ca="1">COUNTIF(INDIRECT("U"&amp;(ROW()+12*(($AN2916-1)*3+$AO2916)-ROW())/12+5):INDIRECT("AF"&amp;(ROW()+12*(($AN2916-1)*3+$AO2916)-ROW())/12+5),AS2916)</f>
        <v>0</v>
      </c>
      <c r="AU2916" s="15">
        <f ca="1">IF(AND(AQ2916+AS2916&gt;0,AR2916+AT2916&gt;0),COUNTIF(AU$6:AU2915,"&gt;0")+1,0)</f>
        <v>0</v>
      </c>
    </row>
    <row r="2917" spans="40:47">
      <c r="AN2917" s="15">
        <v>81</v>
      </c>
      <c r="AO2917" s="15">
        <v>3</v>
      </c>
      <c r="AP2917" s="15">
        <v>8</v>
      </c>
      <c r="AQ2917" s="17">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15">
        <f ca="1">COUNTIF(INDIRECT("H"&amp;(ROW()+12*(($AN2917-1)*3+$AO2917)-ROW())/12+5):INDIRECT("S"&amp;(ROW()+12*(($AN2917-1)*3+$AO2917)-ROW())/12+5),AQ2917)</f>
        <v>0</v>
      </c>
      <c r="AS2917" s="17">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15">
        <f ca="1">COUNTIF(INDIRECT("U"&amp;(ROW()+12*(($AN2917-1)*3+$AO2917)-ROW())/12+5):INDIRECT("AF"&amp;(ROW()+12*(($AN2917-1)*3+$AO2917)-ROW())/12+5),AS2917)</f>
        <v>0</v>
      </c>
      <c r="AU2917" s="15">
        <f ca="1">IF(AND(AQ2917+AS2917&gt;0,AR2917+AT2917&gt;0),COUNTIF(AU$6:AU2916,"&gt;0")+1,0)</f>
        <v>0</v>
      </c>
    </row>
    <row r="2918" spans="40:47">
      <c r="AN2918" s="15">
        <v>81</v>
      </c>
      <c r="AO2918" s="15">
        <v>3</v>
      </c>
      <c r="AP2918" s="15">
        <v>9</v>
      </c>
      <c r="AQ2918" s="17">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15">
        <f ca="1">COUNTIF(INDIRECT("H"&amp;(ROW()+12*(($AN2918-1)*3+$AO2918)-ROW())/12+5):INDIRECT("S"&amp;(ROW()+12*(($AN2918-1)*3+$AO2918)-ROW())/12+5),AQ2918)</f>
        <v>0</v>
      </c>
      <c r="AS2918" s="17">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15">
        <f ca="1">COUNTIF(INDIRECT("U"&amp;(ROW()+12*(($AN2918-1)*3+$AO2918)-ROW())/12+5):INDIRECT("AF"&amp;(ROW()+12*(($AN2918-1)*3+$AO2918)-ROW())/12+5),AS2918)</f>
        <v>0</v>
      </c>
      <c r="AU2918" s="15">
        <f ca="1">IF(AND(AQ2918+AS2918&gt;0,AR2918+AT2918&gt;0),COUNTIF(AU$6:AU2917,"&gt;0")+1,0)</f>
        <v>0</v>
      </c>
    </row>
    <row r="2919" spans="40:47">
      <c r="AN2919" s="15">
        <v>81</v>
      </c>
      <c r="AO2919" s="15">
        <v>3</v>
      </c>
      <c r="AP2919" s="15">
        <v>10</v>
      </c>
      <c r="AQ2919" s="17">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15">
        <f ca="1">COUNTIF(INDIRECT("H"&amp;(ROW()+12*(($AN2919-1)*3+$AO2919)-ROW())/12+5):INDIRECT("S"&amp;(ROW()+12*(($AN2919-1)*3+$AO2919)-ROW())/12+5),AQ2919)</f>
        <v>0</v>
      </c>
      <c r="AS2919" s="17">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15">
        <f ca="1">COUNTIF(INDIRECT("U"&amp;(ROW()+12*(($AN2919-1)*3+$AO2919)-ROW())/12+5):INDIRECT("AF"&amp;(ROW()+12*(($AN2919-1)*3+$AO2919)-ROW())/12+5),AS2919)</f>
        <v>0</v>
      </c>
      <c r="AU2919" s="15">
        <f ca="1">IF(AND(AQ2919+AS2919&gt;0,AR2919+AT2919&gt;0),COUNTIF(AU$6:AU2918,"&gt;0")+1,0)</f>
        <v>0</v>
      </c>
    </row>
    <row r="2920" spans="40:47">
      <c r="AN2920" s="15">
        <v>81</v>
      </c>
      <c r="AO2920" s="15">
        <v>3</v>
      </c>
      <c r="AP2920" s="15">
        <v>11</v>
      </c>
      <c r="AQ2920" s="17">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15">
        <f ca="1">COUNTIF(INDIRECT("H"&amp;(ROW()+12*(($AN2920-1)*3+$AO2920)-ROW())/12+5):INDIRECT("S"&amp;(ROW()+12*(($AN2920-1)*3+$AO2920)-ROW())/12+5),AQ2920)</f>
        <v>0</v>
      </c>
      <c r="AS2920" s="17">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15">
        <f ca="1">COUNTIF(INDIRECT("U"&amp;(ROW()+12*(($AN2920-1)*3+$AO2920)-ROW())/12+5):INDIRECT("AF"&amp;(ROW()+12*(($AN2920-1)*3+$AO2920)-ROW())/12+5),AS2920)</f>
        <v>0</v>
      </c>
      <c r="AU2920" s="15">
        <f ca="1">IF(AND(AQ2920+AS2920&gt;0,AR2920+AT2920&gt;0),COUNTIF(AU$6:AU2919,"&gt;0")+1,0)</f>
        <v>0</v>
      </c>
    </row>
    <row r="2921" spans="40:47">
      <c r="AN2921" s="306">
        <v>81</v>
      </c>
      <c r="AO2921" s="306">
        <v>3</v>
      </c>
      <c r="AP2921" s="306">
        <v>12</v>
      </c>
      <c r="AQ2921" s="313">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306">
        <f ca="1">COUNTIF(INDIRECT("H"&amp;(ROW()+12*(($AN2921-1)*3+$AO2921)-ROW())/12+5):INDIRECT("S"&amp;(ROW()+12*(($AN2921-1)*3+$AO2921)-ROW())/12+5),AQ2921)</f>
        <v>0</v>
      </c>
      <c r="AS2921" s="313">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306">
        <f ca="1">COUNTIF(INDIRECT("U"&amp;(ROW()+12*(($AN2921-1)*3+$AO2921)-ROW())/12+5):INDIRECT("AF"&amp;(ROW()+12*(($AN2921-1)*3+$AO2921)-ROW())/12+5),AS2921)</f>
        <v>0</v>
      </c>
      <c r="AU2921" s="15">
        <f ca="1">IF(AND(AQ2921+AS2921&gt;0,AR2921+AT2921&gt;0),COUNTIF(AU$6:AU2920,"&gt;0")+1,0)</f>
        <v>0</v>
      </c>
    </row>
    <row r="2922" spans="40:47">
      <c r="AN2922" s="15">
        <v>82</v>
      </c>
      <c r="AO2922" s="15">
        <v>1</v>
      </c>
      <c r="AP2922" s="15">
        <v>1</v>
      </c>
      <c r="AQ2922" s="17">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15">
        <f ca="1">COUNTIF(INDIRECT("H"&amp;(ROW()+12*(($AN2922-1)*3+$AO2922)-ROW())/12+5):INDIRECT("S"&amp;(ROW()+12*(($AN2922-1)*3+$AO2922)-ROW())/12+5),AQ2922)</f>
        <v>0</v>
      </c>
      <c r="AS2922" s="17">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15">
        <f ca="1">COUNTIF(INDIRECT("U"&amp;(ROW()+12*(($AN2922-1)*3+$AO2922)-ROW())/12+5):INDIRECT("AF"&amp;(ROW()+12*(($AN2922-1)*3+$AO2922)-ROW())/12+5),AS2922)</f>
        <v>0</v>
      </c>
      <c r="AU2922" s="15">
        <f ca="1">IF(AND(AQ2922+AS2922&gt;0,AR2922+AT2922&gt;0),COUNTIF(AU$6:AU2921,"&gt;0")+1,0)</f>
        <v>0</v>
      </c>
    </row>
    <row r="2923" spans="40:47">
      <c r="AN2923" s="15">
        <v>82</v>
      </c>
      <c r="AO2923" s="15">
        <v>1</v>
      </c>
      <c r="AP2923" s="15">
        <v>2</v>
      </c>
      <c r="AQ2923" s="17">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15">
        <f ca="1">COUNTIF(INDIRECT("H"&amp;(ROW()+12*(($AN2923-1)*3+$AO2923)-ROW())/12+5):INDIRECT("S"&amp;(ROW()+12*(($AN2923-1)*3+$AO2923)-ROW())/12+5),AQ2923)</f>
        <v>0</v>
      </c>
      <c r="AS2923" s="17">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15">
        <f ca="1">COUNTIF(INDIRECT("U"&amp;(ROW()+12*(($AN2923-1)*3+$AO2923)-ROW())/12+5):INDIRECT("AF"&amp;(ROW()+12*(($AN2923-1)*3+$AO2923)-ROW())/12+5),AS2923)</f>
        <v>0</v>
      </c>
      <c r="AU2923" s="15">
        <f ca="1">IF(AND(AQ2923+AS2923&gt;0,AR2923+AT2923&gt;0),COUNTIF(AU$6:AU2922,"&gt;0")+1,0)</f>
        <v>0</v>
      </c>
    </row>
    <row r="2924" spans="40:47">
      <c r="AN2924" s="15">
        <v>82</v>
      </c>
      <c r="AO2924" s="15">
        <v>1</v>
      </c>
      <c r="AP2924" s="15">
        <v>3</v>
      </c>
      <c r="AQ2924" s="17">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15">
        <f ca="1">COUNTIF(INDIRECT("H"&amp;(ROW()+12*(($AN2924-1)*3+$AO2924)-ROW())/12+5):INDIRECT("S"&amp;(ROW()+12*(($AN2924-1)*3+$AO2924)-ROW())/12+5),AQ2924)</f>
        <v>0</v>
      </c>
      <c r="AS2924" s="17">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15">
        <f ca="1">COUNTIF(INDIRECT("U"&amp;(ROW()+12*(($AN2924-1)*3+$AO2924)-ROW())/12+5):INDIRECT("AF"&amp;(ROW()+12*(($AN2924-1)*3+$AO2924)-ROW())/12+5),AS2924)</f>
        <v>0</v>
      </c>
      <c r="AU2924" s="15">
        <f ca="1">IF(AND(AQ2924+AS2924&gt;0,AR2924+AT2924&gt;0),COUNTIF(AU$6:AU2923,"&gt;0")+1,0)</f>
        <v>0</v>
      </c>
    </row>
    <row r="2925" spans="40:47">
      <c r="AN2925" s="15">
        <v>82</v>
      </c>
      <c r="AO2925" s="15">
        <v>1</v>
      </c>
      <c r="AP2925" s="15">
        <v>4</v>
      </c>
      <c r="AQ2925" s="17">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15">
        <f ca="1">COUNTIF(INDIRECT("H"&amp;(ROW()+12*(($AN2925-1)*3+$AO2925)-ROW())/12+5):INDIRECT("S"&amp;(ROW()+12*(($AN2925-1)*3+$AO2925)-ROW())/12+5),AQ2925)</f>
        <v>0</v>
      </c>
      <c r="AS2925" s="17">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15">
        <f ca="1">COUNTIF(INDIRECT("U"&amp;(ROW()+12*(($AN2925-1)*3+$AO2925)-ROW())/12+5):INDIRECT("AF"&amp;(ROW()+12*(($AN2925-1)*3+$AO2925)-ROW())/12+5),AS2925)</f>
        <v>0</v>
      </c>
      <c r="AU2925" s="15">
        <f ca="1">IF(AND(AQ2925+AS2925&gt;0,AR2925+AT2925&gt;0),COUNTIF(AU$6:AU2924,"&gt;0")+1,0)</f>
        <v>0</v>
      </c>
    </row>
    <row r="2926" spans="40:47">
      <c r="AN2926" s="15">
        <v>82</v>
      </c>
      <c r="AO2926" s="15">
        <v>1</v>
      </c>
      <c r="AP2926" s="15">
        <v>5</v>
      </c>
      <c r="AQ2926" s="17">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15">
        <f ca="1">COUNTIF(INDIRECT("H"&amp;(ROW()+12*(($AN2926-1)*3+$AO2926)-ROW())/12+5):INDIRECT("S"&amp;(ROW()+12*(($AN2926-1)*3+$AO2926)-ROW())/12+5),AQ2926)</f>
        <v>0</v>
      </c>
      <c r="AS2926" s="17">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15">
        <f ca="1">COUNTIF(INDIRECT("U"&amp;(ROW()+12*(($AN2926-1)*3+$AO2926)-ROW())/12+5):INDIRECT("AF"&amp;(ROW()+12*(($AN2926-1)*3+$AO2926)-ROW())/12+5),AS2926)</f>
        <v>0</v>
      </c>
      <c r="AU2926" s="15">
        <f ca="1">IF(AND(AQ2926+AS2926&gt;0,AR2926+AT2926&gt;0),COUNTIF(AU$6:AU2925,"&gt;0")+1,0)</f>
        <v>0</v>
      </c>
    </row>
    <row r="2927" spans="40:47">
      <c r="AN2927" s="15">
        <v>82</v>
      </c>
      <c r="AO2927" s="15">
        <v>1</v>
      </c>
      <c r="AP2927" s="15">
        <v>6</v>
      </c>
      <c r="AQ2927" s="17">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15">
        <f ca="1">COUNTIF(INDIRECT("H"&amp;(ROW()+12*(($AN2927-1)*3+$AO2927)-ROW())/12+5):INDIRECT("S"&amp;(ROW()+12*(($AN2927-1)*3+$AO2927)-ROW())/12+5),AQ2927)</f>
        <v>0</v>
      </c>
      <c r="AS2927" s="17">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15">
        <f ca="1">COUNTIF(INDIRECT("U"&amp;(ROW()+12*(($AN2927-1)*3+$AO2927)-ROW())/12+5):INDIRECT("AF"&amp;(ROW()+12*(($AN2927-1)*3+$AO2927)-ROW())/12+5),AS2927)</f>
        <v>0</v>
      </c>
      <c r="AU2927" s="15">
        <f ca="1">IF(AND(AQ2927+AS2927&gt;0,AR2927+AT2927&gt;0),COUNTIF(AU$6:AU2926,"&gt;0")+1,0)</f>
        <v>0</v>
      </c>
    </row>
    <row r="2928" spans="40:47">
      <c r="AN2928" s="15">
        <v>82</v>
      </c>
      <c r="AO2928" s="15">
        <v>1</v>
      </c>
      <c r="AP2928" s="15">
        <v>7</v>
      </c>
      <c r="AQ2928" s="17">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15">
        <f ca="1">COUNTIF(INDIRECT("H"&amp;(ROW()+12*(($AN2928-1)*3+$AO2928)-ROW())/12+5):INDIRECT("S"&amp;(ROW()+12*(($AN2928-1)*3+$AO2928)-ROW())/12+5),AQ2928)</f>
        <v>0</v>
      </c>
      <c r="AS2928" s="17">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15">
        <f ca="1">COUNTIF(INDIRECT("U"&amp;(ROW()+12*(($AN2928-1)*3+$AO2928)-ROW())/12+5):INDIRECT("AF"&amp;(ROW()+12*(($AN2928-1)*3+$AO2928)-ROW())/12+5),AS2928)</f>
        <v>0</v>
      </c>
      <c r="AU2928" s="15">
        <f ca="1">IF(AND(AQ2928+AS2928&gt;0,AR2928+AT2928&gt;0),COUNTIF(AU$6:AU2927,"&gt;0")+1,0)</f>
        <v>0</v>
      </c>
    </row>
    <row r="2929" spans="40:47">
      <c r="AN2929" s="15">
        <v>82</v>
      </c>
      <c r="AO2929" s="15">
        <v>1</v>
      </c>
      <c r="AP2929" s="15">
        <v>8</v>
      </c>
      <c r="AQ2929" s="17">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15">
        <f ca="1">COUNTIF(INDIRECT("H"&amp;(ROW()+12*(($AN2929-1)*3+$AO2929)-ROW())/12+5):INDIRECT("S"&amp;(ROW()+12*(($AN2929-1)*3+$AO2929)-ROW())/12+5),AQ2929)</f>
        <v>0</v>
      </c>
      <c r="AS2929" s="17">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15">
        <f ca="1">COUNTIF(INDIRECT("U"&amp;(ROW()+12*(($AN2929-1)*3+$AO2929)-ROW())/12+5):INDIRECT("AF"&amp;(ROW()+12*(($AN2929-1)*3+$AO2929)-ROW())/12+5),AS2929)</f>
        <v>0</v>
      </c>
      <c r="AU2929" s="15">
        <f ca="1">IF(AND(AQ2929+AS2929&gt;0,AR2929+AT2929&gt;0),COUNTIF(AU$6:AU2928,"&gt;0")+1,0)</f>
        <v>0</v>
      </c>
    </row>
    <row r="2930" spans="40:47">
      <c r="AN2930" s="15">
        <v>82</v>
      </c>
      <c r="AO2930" s="15">
        <v>1</v>
      </c>
      <c r="AP2930" s="15">
        <v>9</v>
      </c>
      <c r="AQ2930" s="17">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15">
        <f ca="1">COUNTIF(INDIRECT("H"&amp;(ROW()+12*(($AN2930-1)*3+$AO2930)-ROW())/12+5):INDIRECT("S"&amp;(ROW()+12*(($AN2930-1)*3+$AO2930)-ROW())/12+5),AQ2930)</f>
        <v>0</v>
      </c>
      <c r="AS2930" s="17">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15">
        <f ca="1">COUNTIF(INDIRECT("U"&amp;(ROW()+12*(($AN2930-1)*3+$AO2930)-ROW())/12+5):INDIRECT("AF"&amp;(ROW()+12*(($AN2930-1)*3+$AO2930)-ROW())/12+5),AS2930)</f>
        <v>0</v>
      </c>
      <c r="AU2930" s="15">
        <f ca="1">IF(AND(AQ2930+AS2930&gt;0,AR2930+AT2930&gt;0),COUNTIF(AU$6:AU2929,"&gt;0")+1,0)</f>
        <v>0</v>
      </c>
    </row>
    <row r="2931" spans="40:47">
      <c r="AN2931" s="15">
        <v>82</v>
      </c>
      <c r="AO2931" s="15">
        <v>1</v>
      </c>
      <c r="AP2931" s="15">
        <v>10</v>
      </c>
      <c r="AQ2931" s="17">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15">
        <f ca="1">COUNTIF(INDIRECT("H"&amp;(ROW()+12*(($AN2931-1)*3+$AO2931)-ROW())/12+5):INDIRECT("S"&amp;(ROW()+12*(($AN2931-1)*3+$AO2931)-ROW())/12+5),AQ2931)</f>
        <v>0</v>
      </c>
      <c r="AS2931" s="17">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15">
        <f ca="1">COUNTIF(INDIRECT("U"&amp;(ROW()+12*(($AN2931-1)*3+$AO2931)-ROW())/12+5):INDIRECT("AF"&amp;(ROW()+12*(($AN2931-1)*3+$AO2931)-ROW())/12+5),AS2931)</f>
        <v>0</v>
      </c>
      <c r="AU2931" s="15">
        <f ca="1">IF(AND(AQ2931+AS2931&gt;0,AR2931+AT2931&gt;0),COUNTIF(AU$6:AU2930,"&gt;0")+1,0)</f>
        <v>0</v>
      </c>
    </row>
    <row r="2932" spans="40:47">
      <c r="AN2932" s="15">
        <v>82</v>
      </c>
      <c r="AO2932" s="15">
        <v>1</v>
      </c>
      <c r="AP2932" s="15">
        <v>11</v>
      </c>
      <c r="AQ2932" s="17">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15">
        <f ca="1">COUNTIF(INDIRECT("H"&amp;(ROW()+12*(($AN2932-1)*3+$AO2932)-ROW())/12+5):INDIRECT("S"&amp;(ROW()+12*(($AN2932-1)*3+$AO2932)-ROW())/12+5),AQ2932)</f>
        <v>0</v>
      </c>
      <c r="AS2932" s="17">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15">
        <f ca="1">COUNTIF(INDIRECT("U"&amp;(ROW()+12*(($AN2932-1)*3+$AO2932)-ROW())/12+5):INDIRECT("AF"&amp;(ROW()+12*(($AN2932-1)*3+$AO2932)-ROW())/12+5),AS2932)</f>
        <v>0</v>
      </c>
      <c r="AU2932" s="15">
        <f ca="1">IF(AND(AQ2932+AS2932&gt;0,AR2932+AT2932&gt;0),COUNTIF(AU$6:AU2931,"&gt;0")+1,0)</f>
        <v>0</v>
      </c>
    </row>
    <row r="2933" spans="40:47">
      <c r="AN2933" s="15">
        <v>82</v>
      </c>
      <c r="AO2933" s="15">
        <v>1</v>
      </c>
      <c r="AP2933" s="15">
        <v>12</v>
      </c>
      <c r="AQ2933" s="17">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15">
        <f ca="1">COUNTIF(INDIRECT("H"&amp;(ROW()+12*(($AN2933-1)*3+$AO2933)-ROW())/12+5):INDIRECT("S"&amp;(ROW()+12*(($AN2933-1)*3+$AO2933)-ROW())/12+5),AQ2933)</f>
        <v>0</v>
      </c>
      <c r="AS2933" s="17">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15">
        <f ca="1">COUNTIF(INDIRECT("U"&amp;(ROW()+12*(($AN2933-1)*3+$AO2933)-ROW())/12+5):INDIRECT("AF"&amp;(ROW()+12*(($AN2933-1)*3+$AO2933)-ROW())/12+5),AS2933)</f>
        <v>0</v>
      </c>
      <c r="AU2933" s="15">
        <f ca="1">IF(AND(AQ2933+AS2933&gt;0,AR2933+AT2933&gt;0),COUNTIF(AU$6:AU2932,"&gt;0")+1,0)</f>
        <v>0</v>
      </c>
    </row>
    <row r="2934" spans="40:47">
      <c r="AN2934" s="15">
        <v>82</v>
      </c>
      <c r="AO2934" s="15">
        <v>2</v>
      </c>
      <c r="AP2934" s="15">
        <v>1</v>
      </c>
      <c r="AQ2934" s="17">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15">
        <f ca="1">COUNTIF(INDIRECT("H"&amp;(ROW()+12*(($AN2934-1)*3+$AO2934)-ROW())/12+5):INDIRECT("S"&amp;(ROW()+12*(($AN2934-1)*3+$AO2934)-ROW())/12+5),AQ2934)</f>
        <v>0</v>
      </c>
      <c r="AS2934" s="17">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15">
        <f ca="1">COUNTIF(INDIRECT("U"&amp;(ROW()+12*(($AN2934-1)*3+$AO2934)-ROW())/12+5):INDIRECT("AF"&amp;(ROW()+12*(($AN2934-1)*3+$AO2934)-ROW())/12+5),AS2934)</f>
        <v>0</v>
      </c>
      <c r="AU2934" s="15">
        <f ca="1">IF(AND(AQ2934+AS2934&gt;0,AR2934+AT2934&gt;0),COUNTIF(AU$6:AU2933,"&gt;0")+1,0)</f>
        <v>0</v>
      </c>
    </row>
    <row r="2935" spans="40:47">
      <c r="AN2935" s="15">
        <v>82</v>
      </c>
      <c r="AO2935" s="15">
        <v>2</v>
      </c>
      <c r="AP2935" s="15">
        <v>2</v>
      </c>
      <c r="AQ2935" s="17">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15">
        <f ca="1">COUNTIF(INDIRECT("H"&amp;(ROW()+12*(($AN2935-1)*3+$AO2935)-ROW())/12+5):INDIRECT("S"&amp;(ROW()+12*(($AN2935-1)*3+$AO2935)-ROW())/12+5),AQ2935)</f>
        <v>0</v>
      </c>
      <c r="AS2935" s="17">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15">
        <f ca="1">COUNTIF(INDIRECT("U"&amp;(ROW()+12*(($AN2935-1)*3+$AO2935)-ROW())/12+5):INDIRECT("AF"&amp;(ROW()+12*(($AN2935-1)*3+$AO2935)-ROW())/12+5),AS2935)</f>
        <v>0</v>
      </c>
      <c r="AU2935" s="15">
        <f ca="1">IF(AND(AQ2935+AS2935&gt;0,AR2935+AT2935&gt;0),COUNTIF(AU$6:AU2934,"&gt;0")+1,0)</f>
        <v>0</v>
      </c>
    </row>
    <row r="2936" spans="40:47">
      <c r="AN2936" s="15">
        <v>82</v>
      </c>
      <c r="AO2936" s="15">
        <v>2</v>
      </c>
      <c r="AP2936" s="15">
        <v>3</v>
      </c>
      <c r="AQ2936" s="17">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15">
        <f ca="1">COUNTIF(INDIRECT("H"&amp;(ROW()+12*(($AN2936-1)*3+$AO2936)-ROW())/12+5):INDIRECT("S"&amp;(ROW()+12*(($AN2936-1)*3+$AO2936)-ROW())/12+5),AQ2936)</f>
        <v>0</v>
      </c>
      <c r="AS2936" s="17">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15">
        <f ca="1">COUNTIF(INDIRECT("U"&amp;(ROW()+12*(($AN2936-1)*3+$AO2936)-ROW())/12+5):INDIRECT("AF"&amp;(ROW()+12*(($AN2936-1)*3+$AO2936)-ROW())/12+5),AS2936)</f>
        <v>0</v>
      </c>
      <c r="AU2936" s="15">
        <f ca="1">IF(AND(AQ2936+AS2936&gt;0,AR2936+AT2936&gt;0),COUNTIF(AU$6:AU2935,"&gt;0")+1,0)</f>
        <v>0</v>
      </c>
    </row>
    <row r="2937" spans="40:47">
      <c r="AN2937" s="15">
        <v>82</v>
      </c>
      <c r="AO2937" s="15">
        <v>2</v>
      </c>
      <c r="AP2937" s="15">
        <v>4</v>
      </c>
      <c r="AQ2937" s="17">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15">
        <f ca="1">COUNTIF(INDIRECT("H"&amp;(ROW()+12*(($AN2937-1)*3+$AO2937)-ROW())/12+5):INDIRECT("S"&amp;(ROW()+12*(($AN2937-1)*3+$AO2937)-ROW())/12+5),AQ2937)</f>
        <v>0</v>
      </c>
      <c r="AS2937" s="17">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15">
        <f ca="1">COUNTIF(INDIRECT("U"&amp;(ROW()+12*(($AN2937-1)*3+$AO2937)-ROW())/12+5):INDIRECT("AF"&amp;(ROW()+12*(($AN2937-1)*3+$AO2937)-ROW())/12+5),AS2937)</f>
        <v>0</v>
      </c>
      <c r="AU2937" s="15">
        <f ca="1">IF(AND(AQ2937+AS2937&gt;0,AR2937+AT2937&gt;0),COUNTIF(AU$6:AU2936,"&gt;0")+1,0)</f>
        <v>0</v>
      </c>
    </row>
    <row r="2938" spans="40:47">
      <c r="AN2938" s="15">
        <v>82</v>
      </c>
      <c r="AO2938" s="15">
        <v>2</v>
      </c>
      <c r="AP2938" s="15">
        <v>5</v>
      </c>
      <c r="AQ2938" s="17">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15">
        <f ca="1">COUNTIF(INDIRECT("H"&amp;(ROW()+12*(($AN2938-1)*3+$AO2938)-ROW())/12+5):INDIRECT("S"&amp;(ROW()+12*(($AN2938-1)*3+$AO2938)-ROW())/12+5),AQ2938)</f>
        <v>0</v>
      </c>
      <c r="AS2938" s="17">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15">
        <f ca="1">COUNTIF(INDIRECT("U"&amp;(ROW()+12*(($AN2938-1)*3+$AO2938)-ROW())/12+5):INDIRECT("AF"&amp;(ROW()+12*(($AN2938-1)*3+$AO2938)-ROW())/12+5),AS2938)</f>
        <v>0</v>
      </c>
      <c r="AU2938" s="15">
        <f ca="1">IF(AND(AQ2938+AS2938&gt;0,AR2938+AT2938&gt;0),COUNTIF(AU$6:AU2937,"&gt;0")+1,0)</f>
        <v>0</v>
      </c>
    </row>
    <row r="2939" spans="40:47">
      <c r="AN2939" s="15">
        <v>82</v>
      </c>
      <c r="AO2939" s="15">
        <v>2</v>
      </c>
      <c r="AP2939" s="15">
        <v>6</v>
      </c>
      <c r="AQ2939" s="17">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15">
        <f ca="1">COUNTIF(INDIRECT("H"&amp;(ROW()+12*(($AN2939-1)*3+$AO2939)-ROW())/12+5):INDIRECT("S"&amp;(ROW()+12*(($AN2939-1)*3+$AO2939)-ROW())/12+5),AQ2939)</f>
        <v>0</v>
      </c>
      <c r="AS2939" s="17">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15">
        <f ca="1">COUNTIF(INDIRECT("U"&amp;(ROW()+12*(($AN2939-1)*3+$AO2939)-ROW())/12+5):INDIRECT("AF"&amp;(ROW()+12*(($AN2939-1)*3+$AO2939)-ROW())/12+5),AS2939)</f>
        <v>0</v>
      </c>
      <c r="AU2939" s="15">
        <f ca="1">IF(AND(AQ2939+AS2939&gt;0,AR2939+AT2939&gt;0),COUNTIF(AU$6:AU2938,"&gt;0")+1,0)</f>
        <v>0</v>
      </c>
    </row>
    <row r="2940" spans="40:47">
      <c r="AN2940" s="15">
        <v>82</v>
      </c>
      <c r="AO2940" s="15">
        <v>2</v>
      </c>
      <c r="AP2940" s="15">
        <v>7</v>
      </c>
      <c r="AQ2940" s="17">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15">
        <f ca="1">COUNTIF(INDIRECT("H"&amp;(ROW()+12*(($AN2940-1)*3+$AO2940)-ROW())/12+5):INDIRECT("S"&amp;(ROW()+12*(($AN2940-1)*3+$AO2940)-ROW())/12+5),AQ2940)</f>
        <v>0</v>
      </c>
      <c r="AS2940" s="17">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15">
        <f ca="1">COUNTIF(INDIRECT("U"&amp;(ROW()+12*(($AN2940-1)*3+$AO2940)-ROW())/12+5):INDIRECT("AF"&amp;(ROW()+12*(($AN2940-1)*3+$AO2940)-ROW())/12+5),AS2940)</f>
        <v>0</v>
      </c>
      <c r="AU2940" s="15">
        <f ca="1">IF(AND(AQ2940+AS2940&gt;0,AR2940+AT2940&gt;0),COUNTIF(AU$6:AU2939,"&gt;0")+1,0)</f>
        <v>0</v>
      </c>
    </row>
    <row r="2941" spans="40:47">
      <c r="AN2941" s="15">
        <v>82</v>
      </c>
      <c r="AO2941" s="15">
        <v>2</v>
      </c>
      <c r="AP2941" s="15">
        <v>8</v>
      </c>
      <c r="AQ2941" s="17">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15">
        <f ca="1">COUNTIF(INDIRECT("H"&amp;(ROW()+12*(($AN2941-1)*3+$AO2941)-ROW())/12+5):INDIRECT("S"&amp;(ROW()+12*(($AN2941-1)*3+$AO2941)-ROW())/12+5),AQ2941)</f>
        <v>0</v>
      </c>
      <c r="AS2941" s="17">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15">
        <f ca="1">COUNTIF(INDIRECT("U"&amp;(ROW()+12*(($AN2941-1)*3+$AO2941)-ROW())/12+5):INDIRECT("AF"&amp;(ROW()+12*(($AN2941-1)*3+$AO2941)-ROW())/12+5),AS2941)</f>
        <v>0</v>
      </c>
      <c r="AU2941" s="15">
        <f ca="1">IF(AND(AQ2941+AS2941&gt;0,AR2941+AT2941&gt;0),COUNTIF(AU$6:AU2940,"&gt;0")+1,0)</f>
        <v>0</v>
      </c>
    </row>
    <row r="2942" spans="40:47">
      <c r="AN2942" s="15">
        <v>82</v>
      </c>
      <c r="AO2942" s="15">
        <v>2</v>
      </c>
      <c r="AP2942" s="15">
        <v>9</v>
      </c>
      <c r="AQ2942" s="17">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15">
        <f ca="1">COUNTIF(INDIRECT("H"&amp;(ROW()+12*(($AN2942-1)*3+$AO2942)-ROW())/12+5):INDIRECT("S"&amp;(ROW()+12*(($AN2942-1)*3+$AO2942)-ROW())/12+5),AQ2942)</f>
        <v>0</v>
      </c>
      <c r="AS2942" s="17">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15">
        <f ca="1">COUNTIF(INDIRECT("U"&amp;(ROW()+12*(($AN2942-1)*3+$AO2942)-ROW())/12+5):INDIRECT("AF"&amp;(ROW()+12*(($AN2942-1)*3+$AO2942)-ROW())/12+5),AS2942)</f>
        <v>0</v>
      </c>
      <c r="AU2942" s="15">
        <f ca="1">IF(AND(AQ2942+AS2942&gt;0,AR2942+AT2942&gt;0),COUNTIF(AU$6:AU2941,"&gt;0")+1,0)</f>
        <v>0</v>
      </c>
    </row>
    <row r="2943" spans="40:47">
      <c r="AN2943" s="15">
        <v>82</v>
      </c>
      <c r="AO2943" s="15">
        <v>2</v>
      </c>
      <c r="AP2943" s="15">
        <v>10</v>
      </c>
      <c r="AQ2943" s="17">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15">
        <f ca="1">COUNTIF(INDIRECT("H"&amp;(ROW()+12*(($AN2943-1)*3+$AO2943)-ROW())/12+5):INDIRECT("S"&amp;(ROW()+12*(($AN2943-1)*3+$AO2943)-ROW())/12+5),AQ2943)</f>
        <v>0</v>
      </c>
      <c r="AS2943" s="17">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15">
        <f ca="1">COUNTIF(INDIRECT("U"&amp;(ROW()+12*(($AN2943-1)*3+$AO2943)-ROW())/12+5):INDIRECT("AF"&amp;(ROW()+12*(($AN2943-1)*3+$AO2943)-ROW())/12+5),AS2943)</f>
        <v>0</v>
      </c>
      <c r="AU2943" s="15">
        <f ca="1">IF(AND(AQ2943+AS2943&gt;0,AR2943+AT2943&gt;0),COUNTIF(AU$6:AU2942,"&gt;0")+1,0)</f>
        <v>0</v>
      </c>
    </row>
    <row r="2944" spans="40:47">
      <c r="AN2944" s="15">
        <v>82</v>
      </c>
      <c r="AO2944" s="15">
        <v>2</v>
      </c>
      <c r="AP2944" s="15">
        <v>11</v>
      </c>
      <c r="AQ2944" s="17">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15">
        <f ca="1">COUNTIF(INDIRECT("H"&amp;(ROW()+12*(($AN2944-1)*3+$AO2944)-ROW())/12+5):INDIRECT("S"&amp;(ROW()+12*(($AN2944-1)*3+$AO2944)-ROW())/12+5),AQ2944)</f>
        <v>0</v>
      </c>
      <c r="AS2944" s="17">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15">
        <f ca="1">COUNTIF(INDIRECT("U"&amp;(ROW()+12*(($AN2944-1)*3+$AO2944)-ROW())/12+5):INDIRECT("AF"&amp;(ROW()+12*(($AN2944-1)*3+$AO2944)-ROW())/12+5),AS2944)</f>
        <v>0</v>
      </c>
      <c r="AU2944" s="15">
        <f ca="1">IF(AND(AQ2944+AS2944&gt;0,AR2944+AT2944&gt;0),COUNTIF(AU$6:AU2943,"&gt;0")+1,0)</f>
        <v>0</v>
      </c>
    </row>
    <row r="2945" spans="40:47">
      <c r="AN2945" s="15">
        <v>82</v>
      </c>
      <c r="AO2945" s="15">
        <v>2</v>
      </c>
      <c r="AP2945" s="15">
        <v>12</v>
      </c>
      <c r="AQ2945" s="17">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15">
        <f ca="1">COUNTIF(INDIRECT("H"&amp;(ROW()+12*(($AN2945-1)*3+$AO2945)-ROW())/12+5):INDIRECT("S"&amp;(ROW()+12*(($AN2945-1)*3+$AO2945)-ROW())/12+5),AQ2945)</f>
        <v>0</v>
      </c>
      <c r="AS2945" s="17">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15">
        <f ca="1">COUNTIF(INDIRECT("U"&amp;(ROW()+12*(($AN2945-1)*3+$AO2945)-ROW())/12+5):INDIRECT("AF"&amp;(ROW()+12*(($AN2945-1)*3+$AO2945)-ROW())/12+5),AS2945)</f>
        <v>0</v>
      </c>
      <c r="AU2945" s="15">
        <f ca="1">IF(AND(AQ2945+AS2945&gt;0,AR2945+AT2945&gt;0),COUNTIF(AU$6:AU2944,"&gt;0")+1,0)</f>
        <v>0</v>
      </c>
    </row>
    <row r="2946" spans="40:47">
      <c r="AN2946" s="15">
        <v>82</v>
      </c>
      <c r="AO2946" s="15">
        <v>3</v>
      </c>
      <c r="AP2946" s="15">
        <v>1</v>
      </c>
      <c r="AQ2946" s="17">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15">
        <f ca="1">COUNTIF(INDIRECT("H"&amp;(ROW()+12*(($AN2946-1)*3+$AO2946)-ROW())/12+5):INDIRECT("S"&amp;(ROW()+12*(($AN2946-1)*3+$AO2946)-ROW())/12+5),AQ2946)</f>
        <v>0</v>
      </c>
      <c r="AS2946" s="17">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15">
        <f ca="1">COUNTIF(INDIRECT("U"&amp;(ROW()+12*(($AN2946-1)*3+$AO2946)-ROW())/12+5):INDIRECT("AF"&amp;(ROW()+12*(($AN2946-1)*3+$AO2946)-ROW())/12+5),AS2946)</f>
        <v>0</v>
      </c>
      <c r="AU2946" s="15">
        <f ca="1">IF(AND(AQ2946+AS2946&gt;0,AR2946+AT2946&gt;0),COUNTIF(AU$6:AU2945,"&gt;0")+1,0)</f>
        <v>0</v>
      </c>
    </row>
    <row r="2947" spans="40:47">
      <c r="AN2947" s="15">
        <v>82</v>
      </c>
      <c r="AO2947" s="15">
        <v>3</v>
      </c>
      <c r="AP2947" s="15">
        <v>2</v>
      </c>
      <c r="AQ2947" s="17">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15">
        <f ca="1">COUNTIF(INDIRECT("H"&amp;(ROW()+12*(($AN2947-1)*3+$AO2947)-ROW())/12+5):INDIRECT("S"&amp;(ROW()+12*(($AN2947-1)*3+$AO2947)-ROW())/12+5),AQ2947)</f>
        <v>0</v>
      </c>
      <c r="AS2947" s="17">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15">
        <f ca="1">COUNTIF(INDIRECT("U"&amp;(ROW()+12*(($AN2947-1)*3+$AO2947)-ROW())/12+5):INDIRECT("AF"&amp;(ROW()+12*(($AN2947-1)*3+$AO2947)-ROW())/12+5),AS2947)</f>
        <v>0</v>
      </c>
      <c r="AU2947" s="15">
        <f ca="1">IF(AND(AQ2947+AS2947&gt;0,AR2947+AT2947&gt;0),COUNTIF(AU$6:AU2946,"&gt;0")+1,0)</f>
        <v>0</v>
      </c>
    </row>
    <row r="2948" spans="40:47">
      <c r="AN2948" s="15">
        <v>82</v>
      </c>
      <c r="AO2948" s="15">
        <v>3</v>
      </c>
      <c r="AP2948" s="15">
        <v>3</v>
      </c>
      <c r="AQ2948" s="17">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15">
        <f ca="1">COUNTIF(INDIRECT("H"&amp;(ROW()+12*(($AN2948-1)*3+$AO2948)-ROW())/12+5):INDIRECT("S"&amp;(ROW()+12*(($AN2948-1)*3+$AO2948)-ROW())/12+5),AQ2948)</f>
        <v>0</v>
      </c>
      <c r="AS2948" s="17">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15">
        <f ca="1">COUNTIF(INDIRECT("U"&amp;(ROW()+12*(($AN2948-1)*3+$AO2948)-ROW())/12+5):INDIRECT("AF"&amp;(ROW()+12*(($AN2948-1)*3+$AO2948)-ROW())/12+5),AS2948)</f>
        <v>0</v>
      </c>
      <c r="AU2948" s="15">
        <f ca="1">IF(AND(AQ2948+AS2948&gt;0,AR2948+AT2948&gt;0),COUNTIF(AU$6:AU2947,"&gt;0")+1,0)</f>
        <v>0</v>
      </c>
    </row>
    <row r="2949" spans="40:47">
      <c r="AN2949" s="15">
        <v>82</v>
      </c>
      <c r="AO2949" s="15">
        <v>3</v>
      </c>
      <c r="AP2949" s="15">
        <v>4</v>
      </c>
      <c r="AQ2949" s="17">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15">
        <f ca="1">COUNTIF(INDIRECT("H"&amp;(ROW()+12*(($AN2949-1)*3+$AO2949)-ROW())/12+5):INDIRECT("S"&amp;(ROW()+12*(($AN2949-1)*3+$AO2949)-ROW())/12+5),AQ2949)</f>
        <v>0</v>
      </c>
      <c r="AS2949" s="17">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15">
        <f ca="1">COUNTIF(INDIRECT("U"&amp;(ROW()+12*(($AN2949-1)*3+$AO2949)-ROW())/12+5):INDIRECT("AF"&amp;(ROW()+12*(($AN2949-1)*3+$AO2949)-ROW())/12+5),AS2949)</f>
        <v>0</v>
      </c>
      <c r="AU2949" s="15">
        <f ca="1">IF(AND(AQ2949+AS2949&gt;0,AR2949+AT2949&gt;0),COUNTIF(AU$6:AU2948,"&gt;0")+1,0)</f>
        <v>0</v>
      </c>
    </row>
    <row r="2950" spans="40:47">
      <c r="AN2950" s="15">
        <v>82</v>
      </c>
      <c r="AO2950" s="15">
        <v>3</v>
      </c>
      <c r="AP2950" s="15">
        <v>5</v>
      </c>
      <c r="AQ2950" s="17">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15">
        <f ca="1">COUNTIF(INDIRECT("H"&amp;(ROW()+12*(($AN2950-1)*3+$AO2950)-ROW())/12+5):INDIRECT("S"&amp;(ROW()+12*(($AN2950-1)*3+$AO2950)-ROW())/12+5),AQ2950)</f>
        <v>0</v>
      </c>
      <c r="AS2950" s="17">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15">
        <f ca="1">COUNTIF(INDIRECT("U"&amp;(ROW()+12*(($AN2950-1)*3+$AO2950)-ROW())/12+5):INDIRECT("AF"&amp;(ROW()+12*(($AN2950-1)*3+$AO2950)-ROW())/12+5),AS2950)</f>
        <v>0</v>
      </c>
      <c r="AU2950" s="15">
        <f ca="1">IF(AND(AQ2950+AS2950&gt;0,AR2950+AT2950&gt;0),COUNTIF(AU$6:AU2949,"&gt;0")+1,0)</f>
        <v>0</v>
      </c>
    </row>
    <row r="2951" spans="40:47">
      <c r="AN2951" s="15">
        <v>82</v>
      </c>
      <c r="AO2951" s="15">
        <v>3</v>
      </c>
      <c r="AP2951" s="15">
        <v>6</v>
      </c>
      <c r="AQ2951" s="17">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15">
        <f ca="1">COUNTIF(INDIRECT("H"&amp;(ROW()+12*(($AN2951-1)*3+$AO2951)-ROW())/12+5):INDIRECT("S"&amp;(ROW()+12*(($AN2951-1)*3+$AO2951)-ROW())/12+5),AQ2951)</f>
        <v>0</v>
      </c>
      <c r="AS2951" s="17">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15">
        <f ca="1">COUNTIF(INDIRECT("U"&amp;(ROW()+12*(($AN2951-1)*3+$AO2951)-ROW())/12+5):INDIRECT("AF"&amp;(ROW()+12*(($AN2951-1)*3+$AO2951)-ROW())/12+5),AS2951)</f>
        <v>0</v>
      </c>
      <c r="AU2951" s="15">
        <f ca="1">IF(AND(AQ2951+AS2951&gt;0,AR2951+AT2951&gt;0),COUNTIF(AU$6:AU2950,"&gt;0")+1,0)</f>
        <v>0</v>
      </c>
    </row>
    <row r="2952" spans="40:47">
      <c r="AN2952" s="15">
        <v>82</v>
      </c>
      <c r="AO2952" s="15">
        <v>3</v>
      </c>
      <c r="AP2952" s="15">
        <v>7</v>
      </c>
      <c r="AQ2952" s="17">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15">
        <f ca="1">COUNTIF(INDIRECT("H"&amp;(ROW()+12*(($AN2952-1)*3+$AO2952)-ROW())/12+5):INDIRECT("S"&amp;(ROW()+12*(($AN2952-1)*3+$AO2952)-ROW())/12+5),AQ2952)</f>
        <v>0</v>
      </c>
      <c r="AS2952" s="17">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15">
        <f ca="1">COUNTIF(INDIRECT("U"&amp;(ROW()+12*(($AN2952-1)*3+$AO2952)-ROW())/12+5):INDIRECT("AF"&amp;(ROW()+12*(($AN2952-1)*3+$AO2952)-ROW())/12+5),AS2952)</f>
        <v>0</v>
      </c>
      <c r="AU2952" s="15">
        <f ca="1">IF(AND(AQ2952+AS2952&gt;0,AR2952+AT2952&gt;0),COUNTIF(AU$6:AU2951,"&gt;0")+1,0)</f>
        <v>0</v>
      </c>
    </row>
    <row r="2953" spans="40:47">
      <c r="AN2953" s="15">
        <v>82</v>
      </c>
      <c r="AO2953" s="15">
        <v>3</v>
      </c>
      <c r="AP2953" s="15">
        <v>8</v>
      </c>
      <c r="AQ2953" s="17">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15">
        <f ca="1">COUNTIF(INDIRECT("H"&amp;(ROW()+12*(($AN2953-1)*3+$AO2953)-ROW())/12+5):INDIRECT("S"&amp;(ROW()+12*(($AN2953-1)*3+$AO2953)-ROW())/12+5),AQ2953)</f>
        <v>0</v>
      </c>
      <c r="AS2953" s="17">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15">
        <f ca="1">COUNTIF(INDIRECT("U"&amp;(ROW()+12*(($AN2953-1)*3+$AO2953)-ROW())/12+5):INDIRECT("AF"&amp;(ROW()+12*(($AN2953-1)*3+$AO2953)-ROW())/12+5),AS2953)</f>
        <v>0</v>
      </c>
      <c r="AU2953" s="15">
        <f ca="1">IF(AND(AQ2953+AS2953&gt;0,AR2953+AT2953&gt;0),COUNTIF(AU$6:AU2952,"&gt;0")+1,0)</f>
        <v>0</v>
      </c>
    </row>
    <row r="2954" spans="40:47">
      <c r="AN2954" s="15">
        <v>82</v>
      </c>
      <c r="AO2954" s="15">
        <v>3</v>
      </c>
      <c r="AP2954" s="15">
        <v>9</v>
      </c>
      <c r="AQ2954" s="17">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15">
        <f ca="1">COUNTIF(INDIRECT("H"&amp;(ROW()+12*(($AN2954-1)*3+$AO2954)-ROW())/12+5):INDIRECT("S"&amp;(ROW()+12*(($AN2954-1)*3+$AO2954)-ROW())/12+5),AQ2954)</f>
        <v>0</v>
      </c>
      <c r="AS2954" s="17">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15">
        <f ca="1">COUNTIF(INDIRECT("U"&amp;(ROW()+12*(($AN2954-1)*3+$AO2954)-ROW())/12+5):INDIRECT("AF"&amp;(ROW()+12*(($AN2954-1)*3+$AO2954)-ROW())/12+5),AS2954)</f>
        <v>0</v>
      </c>
      <c r="AU2954" s="15">
        <f ca="1">IF(AND(AQ2954+AS2954&gt;0,AR2954+AT2954&gt;0),COUNTIF(AU$6:AU2953,"&gt;0")+1,0)</f>
        <v>0</v>
      </c>
    </row>
    <row r="2955" spans="40:47">
      <c r="AN2955" s="15">
        <v>82</v>
      </c>
      <c r="AO2955" s="15">
        <v>3</v>
      </c>
      <c r="AP2955" s="15">
        <v>10</v>
      </c>
      <c r="AQ2955" s="17">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15">
        <f ca="1">COUNTIF(INDIRECT("H"&amp;(ROW()+12*(($AN2955-1)*3+$AO2955)-ROW())/12+5):INDIRECT("S"&amp;(ROW()+12*(($AN2955-1)*3+$AO2955)-ROW())/12+5),AQ2955)</f>
        <v>0</v>
      </c>
      <c r="AS2955" s="17">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15">
        <f ca="1">COUNTIF(INDIRECT("U"&amp;(ROW()+12*(($AN2955-1)*3+$AO2955)-ROW())/12+5):INDIRECT("AF"&amp;(ROW()+12*(($AN2955-1)*3+$AO2955)-ROW())/12+5),AS2955)</f>
        <v>0</v>
      </c>
      <c r="AU2955" s="15">
        <f ca="1">IF(AND(AQ2955+AS2955&gt;0,AR2955+AT2955&gt;0),COUNTIF(AU$6:AU2954,"&gt;0")+1,0)</f>
        <v>0</v>
      </c>
    </row>
    <row r="2956" spans="40:47">
      <c r="AN2956" s="15">
        <v>82</v>
      </c>
      <c r="AO2956" s="15">
        <v>3</v>
      </c>
      <c r="AP2956" s="15">
        <v>11</v>
      </c>
      <c r="AQ2956" s="17">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15">
        <f ca="1">COUNTIF(INDIRECT("H"&amp;(ROW()+12*(($AN2956-1)*3+$AO2956)-ROW())/12+5):INDIRECT("S"&amp;(ROW()+12*(($AN2956-1)*3+$AO2956)-ROW())/12+5),AQ2956)</f>
        <v>0</v>
      </c>
      <c r="AS2956" s="17">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15">
        <f ca="1">COUNTIF(INDIRECT("U"&amp;(ROW()+12*(($AN2956-1)*3+$AO2956)-ROW())/12+5):INDIRECT("AF"&amp;(ROW()+12*(($AN2956-1)*3+$AO2956)-ROW())/12+5),AS2956)</f>
        <v>0</v>
      </c>
      <c r="AU2956" s="15">
        <f ca="1">IF(AND(AQ2956+AS2956&gt;0,AR2956+AT2956&gt;0),COUNTIF(AU$6:AU2955,"&gt;0")+1,0)</f>
        <v>0</v>
      </c>
    </row>
    <row r="2957" spans="40:47">
      <c r="AN2957" s="306">
        <v>82</v>
      </c>
      <c r="AO2957" s="306">
        <v>3</v>
      </c>
      <c r="AP2957" s="306">
        <v>12</v>
      </c>
      <c r="AQ2957" s="313">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306">
        <f ca="1">COUNTIF(INDIRECT("H"&amp;(ROW()+12*(($AN2957-1)*3+$AO2957)-ROW())/12+5):INDIRECT("S"&amp;(ROW()+12*(($AN2957-1)*3+$AO2957)-ROW())/12+5),AQ2957)</f>
        <v>0</v>
      </c>
      <c r="AS2957" s="313">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306">
        <f ca="1">COUNTIF(INDIRECT("U"&amp;(ROW()+12*(($AN2957-1)*3+$AO2957)-ROW())/12+5):INDIRECT("AF"&amp;(ROW()+12*(($AN2957-1)*3+$AO2957)-ROW())/12+5),AS2957)</f>
        <v>0</v>
      </c>
      <c r="AU2957" s="15">
        <f ca="1">IF(AND(AQ2957+AS2957&gt;0,AR2957+AT2957&gt;0),COUNTIF(AU$6:AU2956,"&gt;0")+1,0)</f>
        <v>0</v>
      </c>
    </row>
    <row r="2958" spans="40:47">
      <c r="AN2958" s="15">
        <v>83</v>
      </c>
      <c r="AO2958" s="15">
        <v>1</v>
      </c>
      <c r="AP2958" s="15">
        <v>1</v>
      </c>
      <c r="AQ2958" s="17">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15">
        <f ca="1">COUNTIF(INDIRECT("H"&amp;(ROW()+12*(($AN2958-1)*3+$AO2958)-ROW())/12+5):INDIRECT("S"&amp;(ROW()+12*(($AN2958-1)*3+$AO2958)-ROW())/12+5),AQ2958)</f>
        <v>0</v>
      </c>
      <c r="AS2958" s="17">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15">
        <f ca="1">COUNTIF(INDIRECT("U"&amp;(ROW()+12*(($AN2958-1)*3+$AO2958)-ROW())/12+5):INDIRECT("AF"&amp;(ROW()+12*(($AN2958-1)*3+$AO2958)-ROW())/12+5),AS2958)</f>
        <v>0</v>
      </c>
      <c r="AU2958" s="15">
        <f ca="1">IF(AND(AQ2958+AS2958&gt;0,AR2958+AT2958&gt;0),COUNTIF(AU$6:AU2957,"&gt;0")+1,0)</f>
        <v>0</v>
      </c>
    </row>
    <row r="2959" spans="40:47">
      <c r="AN2959" s="15">
        <v>83</v>
      </c>
      <c r="AO2959" s="15">
        <v>1</v>
      </c>
      <c r="AP2959" s="15">
        <v>2</v>
      </c>
      <c r="AQ2959" s="17">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15">
        <f ca="1">COUNTIF(INDIRECT("H"&amp;(ROW()+12*(($AN2959-1)*3+$AO2959)-ROW())/12+5):INDIRECT("S"&amp;(ROW()+12*(($AN2959-1)*3+$AO2959)-ROW())/12+5),AQ2959)</f>
        <v>0</v>
      </c>
      <c r="AS2959" s="17">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15">
        <f ca="1">COUNTIF(INDIRECT("U"&amp;(ROW()+12*(($AN2959-1)*3+$AO2959)-ROW())/12+5):INDIRECT("AF"&amp;(ROW()+12*(($AN2959-1)*3+$AO2959)-ROW())/12+5),AS2959)</f>
        <v>0</v>
      </c>
      <c r="AU2959" s="15">
        <f ca="1">IF(AND(AQ2959+AS2959&gt;0,AR2959+AT2959&gt;0),COUNTIF(AU$6:AU2958,"&gt;0")+1,0)</f>
        <v>0</v>
      </c>
    </row>
    <row r="2960" spans="40:47">
      <c r="AN2960" s="15">
        <v>83</v>
      </c>
      <c r="AO2960" s="15">
        <v>1</v>
      </c>
      <c r="AP2960" s="15">
        <v>3</v>
      </c>
      <c r="AQ2960" s="17">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15">
        <f ca="1">COUNTIF(INDIRECT("H"&amp;(ROW()+12*(($AN2960-1)*3+$AO2960)-ROW())/12+5):INDIRECT("S"&amp;(ROW()+12*(($AN2960-1)*3+$AO2960)-ROW())/12+5),AQ2960)</f>
        <v>0</v>
      </c>
      <c r="AS2960" s="17">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15">
        <f ca="1">COUNTIF(INDIRECT("U"&amp;(ROW()+12*(($AN2960-1)*3+$AO2960)-ROW())/12+5):INDIRECT("AF"&amp;(ROW()+12*(($AN2960-1)*3+$AO2960)-ROW())/12+5),AS2960)</f>
        <v>0</v>
      </c>
      <c r="AU2960" s="15">
        <f ca="1">IF(AND(AQ2960+AS2960&gt;0,AR2960+AT2960&gt;0),COUNTIF(AU$6:AU2959,"&gt;0")+1,0)</f>
        <v>0</v>
      </c>
    </row>
    <row r="2961" spans="40:47">
      <c r="AN2961" s="15">
        <v>83</v>
      </c>
      <c r="AO2961" s="15">
        <v>1</v>
      </c>
      <c r="AP2961" s="15">
        <v>4</v>
      </c>
      <c r="AQ2961" s="17">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15">
        <f ca="1">COUNTIF(INDIRECT("H"&amp;(ROW()+12*(($AN2961-1)*3+$AO2961)-ROW())/12+5):INDIRECT("S"&amp;(ROW()+12*(($AN2961-1)*3+$AO2961)-ROW())/12+5),AQ2961)</f>
        <v>0</v>
      </c>
      <c r="AS2961" s="17">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15">
        <f ca="1">COUNTIF(INDIRECT("U"&amp;(ROW()+12*(($AN2961-1)*3+$AO2961)-ROW())/12+5):INDIRECT("AF"&amp;(ROW()+12*(($AN2961-1)*3+$AO2961)-ROW())/12+5),AS2961)</f>
        <v>0</v>
      </c>
      <c r="AU2961" s="15">
        <f ca="1">IF(AND(AQ2961+AS2961&gt;0,AR2961+AT2961&gt;0),COUNTIF(AU$6:AU2960,"&gt;0")+1,0)</f>
        <v>0</v>
      </c>
    </row>
    <row r="2962" spans="40:47">
      <c r="AN2962" s="15">
        <v>83</v>
      </c>
      <c r="AO2962" s="15">
        <v>1</v>
      </c>
      <c r="AP2962" s="15">
        <v>5</v>
      </c>
      <c r="AQ2962" s="17">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15">
        <f ca="1">COUNTIF(INDIRECT("H"&amp;(ROW()+12*(($AN2962-1)*3+$AO2962)-ROW())/12+5):INDIRECT("S"&amp;(ROW()+12*(($AN2962-1)*3+$AO2962)-ROW())/12+5),AQ2962)</f>
        <v>0</v>
      </c>
      <c r="AS2962" s="17">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15">
        <f ca="1">COUNTIF(INDIRECT("U"&amp;(ROW()+12*(($AN2962-1)*3+$AO2962)-ROW())/12+5):INDIRECT("AF"&amp;(ROW()+12*(($AN2962-1)*3+$AO2962)-ROW())/12+5),AS2962)</f>
        <v>0</v>
      </c>
      <c r="AU2962" s="15">
        <f ca="1">IF(AND(AQ2962+AS2962&gt;0,AR2962+AT2962&gt;0),COUNTIF(AU$6:AU2961,"&gt;0")+1,0)</f>
        <v>0</v>
      </c>
    </row>
    <row r="2963" spans="40:47">
      <c r="AN2963" s="15">
        <v>83</v>
      </c>
      <c r="AO2963" s="15">
        <v>1</v>
      </c>
      <c r="AP2963" s="15">
        <v>6</v>
      </c>
      <c r="AQ2963" s="17">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15">
        <f ca="1">COUNTIF(INDIRECT("H"&amp;(ROW()+12*(($AN2963-1)*3+$AO2963)-ROW())/12+5):INDIRECT("S"&amp;(ROW()+12*(($AN2963-1)*3+$AO2963)-ROW())/12+5),AQ2963)</f>
        <v>0</v>
      </c>
      <c r="AS2963" s="17">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15">
        <f ca="1">COUNTIF(INDIRECT("U"&amp;(ROW()+12*(($AN2963-1)*3+$AO2963)-ROW())/12+5):INDIRECT("AF"&amp;(ROW()+12*(($AN2963-1)*3+$AO2963)-ROW())/12+5),AS2963)</f>
        <v>0</v>
      </c>
      <c r="AU2963" s="15">
        <f ca="1">IF(AND(AQ2963+AS2963&gt;0,AR2963+AT2963&gt;0),COUNTIF(AU$6:AU2962,"&gt;0")+1,0)</f>
        <v>0</v>
      </c>
    </row>
    <row r="2964" spans="40:47">
      <c r="AN2964" s="15">
        <v>83</v>
      </c>
      <c r="AO2964" s="15">
        <v>1</v>
      </c>
      <c r="AP2964" s="15">
        <v>7</v>
      </c>
      <c r="AQ2964" s="17">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15">
        <f ca="1">COUNTIF(INDIRECT("H"&amp;(ROW()+12*(($AN2964-1)*3+$AO2964)-ROW())/12+5):INDIRECT("S"&amp;(ROW()+12*(($AN2964-1)*3+$AO2964)-ROW())/12+5),AQ2964)</f>
        <v>0</v>
      </c>
      <c r="AS2964" s="17">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15">
        <f ca="1">COUNTIF(INDIRECT("U"&amp;(ROW()+12*(($AN2964-1)*3+$AO2964)-ROW())/12+5):INDIRECT("AF"&amp;(ROW()+12*(($AN2964-1)*3+$AO2964)-ROW())/12+5),AS2964)</f>
        <v>0</v>
      </c>
      <c r="AU2964" s="15">
        <f ca="1">IF(AND(AQ2964+AS2964&gt;0,AR2964+AT2964&gt;0),COUNTIF(AU$6:AU2963,"&gt;0")+1,0)</f>
        <v>0</v>
      </c>
    </row>
    <row r="2965" spans="40:47">
      <c r="AN2965" s="15">
        <v>83</v>
      </c>
      <c r="AO2965" s="15">
        <v>1</v>
      </c>
      <c r="AP2965" s="15">
        <v>8</v>
      </c>
      <c r="AQ2965" s="17">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15">
        <f ca="1">COUNTIF(INDIRECT("H"&amp;(ROW()+12*(($AN2965-1)*3+$AO2965)-ROW())/12+5):INDIRECT("S"&amp;(ROW()+12*(($AN2965-1)*3+$AO2965)-ROW())/12+5),AQ2965)</f>
        <v>0</v>
      </c>
      <c r="AS2965" s="17">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15">
        <f ca="1">COUNTIF(INDIRECT("U"&amp;(ROW()+12*(($AN2965-1)*3+$AO2965)-ROW())/12+5):INDIRECT("AF"&amp;(ROW()+12*(($AN2965-1)*3+$AO2965)-ROW())/12+5),AS2965)</f>
        <v>0</v>
      </c>
      <c r="AU2965" s="15">
        <f ca="1">IF(AND(AQ2965+AS2965&gt;0,AR2965+AT2965&gt;0),COUNTIF(AU$6:AU2964,"&gt;0")+1,0)</f>
        <v>0</v>
      </c>
    </row>
    <row r="2966" spans="40:47">
      <c r="AN2966" s="15">
        <v>83</v>
      </c>
      <c r="AO2966" s="15">
        <v>1</v>
      </c>
      <c r="AP2966" s="15">
        <v>9</v>
      </c>
      <c r="AQ2966" s="17">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15">
        <f ca="1">COUNTIF(INDIRECT("H"&amp;(ROW()+12*(($AN2966-1)*3+$AO2966)-ROW())/12+5):INDIRECT("S"&amp;(ROW()+12*(($AN2966-1)*3+$AO2966)-ROW())/12+5),AQ2966)</f>
        <v>0</v>
      </c>
      <c r="AS2966" s="17">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15">
        <f ca="1">COUNTIF(INDIRECT("U"&amp;(ROW()+12*(($AN2966-1)*3+$AO2966)-ROW())/12+5):INDIRECT("AF"&amp;(ROW()+12*(($AN2966-1)*3+$AO2966)-ROW())/12+5),AS2966)</f>
        <v>0</v>
      </c>
      <c r="AU2966" s="15">
        <f ca="1">IF(AND(AQ2966+AS2966&gt;0,AR2966+AT2966&gt;0),COUNTIF(AU$6:AU2965,"&gt;0")+1,0)</f>
        <v>0</v>
      </c>
    </row>
    <row r="2967" spans="40:47">
      <c r="AN2967" s="15">
        <v>83</v>
      </c>
      <c r="AO2967" s="15">
        <v>1</v>
      </c>
      <c r="AP2967" s="15">
        <v>10</v>
      </c>
      <c r="AQ2967" s="17">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15">
        <f ca="1">COUNTIF(INDIRECT("H"&amp;(ROW()+12*(($AN2967-1)*3+$AO2967)-ROW())/12+5):INDIRECT("S"&amp;(ROW()+12*(($AN2967-1)*3+$AO2967)-ROW())/12+5),AQ2967)</f>
        <v>0</v>
      </c>
      <c r="AS2967" s="17">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15">
        <f ca="1">COUNTIF(INDIRECT("U"&amp;(ROW()+12*(($AN2967-1)*3+$AO2967)-ROW())/12+5):INDIRECT("AF"&amp;(ROW()+12*(($AN2967-1)*3+$AO2967)-ROW())/12+5),AS2967)</f>
        <v>0</v>
      </c>
      <c r="AU2967" s="15">
        <f ca="1">IF(AND(AQ2967+AS2967&gt;0,AR2967+AT2967&gt;0),COUNTIF(AU$6:AU2966,"&gt;0")+1,0)</f>
        <v>0</v>
      </c>
    </row>
    <row r="2968" spans="40:47">
      <c r="AN2968" s="15">
        <v>83</v>
      </c>
      <c r="AO2968" s="15">
        <v>1</v>
      </c>
      <c r="AP2968" s="15">
        <v>11</v>
      </c>
      <c r="AQ2968" s="17">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15">
        <f ca="1">COUNTIF(INDIRECT("H"&amp;(ROW()+12*(($AN2968-1)*3+$AO2968)-ROW())/12+5):INDIRECT("S"&amp;(ROW()+12*(($AN2968-1)*3+$AO2968)-ROW())/12+5),AQ2968)</f>
        <v>0</v>
      </c>
      <c r="AS2968" s="17">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15">
        <f ca="1">COUNTIF(INDIRECT("U"&amp;(ROW()+12*(($AN2968-1)*3+$AO2968)-ROW())/12+5):INDIRECT("AF"&amp;(ROW()+12*(($AN2968-1)*3+$AO2968)-ROW())/12+5),AS2968)</f>
        <v>0</v>
      </c>
      <c r="AU2968" s="15">
        <f ca="1">IF(AND(AQ2968+AS2968&gt;0,AR2968+AT2968&gt;0),COUNTIF(AU$6:AU2967,"&gt;0")+1,0)</f>
        <v>0</v>
      </c>
    </row>
    <row r="2969" spans="40:47">
      <c r="AN2969" s="15">
        <v>83</v>
      </c>
      <c r="AO2969" s="15">
        <v>1</v>
      </c>
      <c r="AP2969" s="15">
        <v>12</v>
      </c>
      <c r="AQ2969" s="17">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15">
        <f ca="1">COUNTIF(INDIRECT("H"&amp;(ROW()+12*(($AN2969-1)*3+$AO2969)-ROW())/12+5):INDIRECT("S"&amp;(ROW()+12*(($AN2969-1)*3+$AO2969)-ROW())/12+5),AQ2969)</f>
        <v>0</v>
      </c>
      <c r="AS2969" s="17">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15">
        <f ca="1">COUNTIF(INDIRECT("U"&amp;(ROW()+12*(($AN2969-1)*3+$AO2969)-ROW())/12+5):INDIRECT("AF"&amp;(ROW()+12*(($AN2969-1)*3+$AO2969)-ROW())/12+5),AS2969)</f>
        <v>0</v>
      </c>
      <c r="AU2969" s="15">
        <f ca="1">IF(AND(AQ2969+AS2969&gt;0,AR2969+AT2969&gt;0),COUNTIF(AU$6:AU2968,"&gt;0")+1,0)</f>
        <v>0</v>
      </c>
    </row>
    <row r="2970" spans="40:47">
      <c r="AN2970" s="15">
        <v>83</v>
      </c>
      <c r="AO2970" s="15">
        <v>2</v>
      </c>
      <c r="AP2970" s="15">
        <v>1</v>
      </c>
      <c r="AQ2970" s="17">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15">
        <f ca="1">COUNTIF(INDIRECT("H"&amp;(ROW()+12*(($AN2970-1)*3+$AO2970)-ROW())/12+5):INDIRECT("S"&amp;(ROW()+12*(($AN2970-1)*3+$AO2970)-ROW())/12+5),AQ2970)</f>
        <v>0</v>
      </c>
      <c r="AS2970" s="17">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15">
        <f ca="1">COUNTIF(INDIRECT("U"&amp;(ROW()+12*(($AN2970-1)*3+$AO2970)-ROW())/12+5):INDIRECT("AF"&amp;(ROW()+12*(($AN2970-1)*3+$AO2970)-ROW())/12+5),AS2970)</f>
        <v>0</v>
      </c>
      <c r="AU2970" s="15">
        <f ca="1">IF(AND(AQ2970+AS2970&gt;0,AR2970+AT2970&gt;0),COUNTIF(AU$6:AU2969,"&gt;0")+1,0)</f>
        <v>0</v>
      </c>
    </row>
    <row r="2971" spans="40:47">
      <c r="AN2971" s="15">
        <v>83</v>
      </c>
      <c r="AO2971" s="15">
        <v>2</v>
      </c>
      <c r="AP2971" s="15">
        <v>2</v>
      </c>
      <c r="AQ2971" s="17">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15">
        <f ca="1">COUNTIF(INDIRECT("H"&amp;(ROW()+12*(($AN2971-1)*3+$AO2971)-ROW())/12+5):INDIRECT("S"&amp;(ROW()+12*(($AN2971-1)*3+$AO2971)-ROW())/12+5),AQ2971)</f>
        <v>0</v>
      </c>
      <c r="AS2971" s="17">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15">
        <f ca="1">COUNTIF(INDIRECT("U"&amp;(ROW()+12*(($AN2971-1)*3+$AO2971)-ROW())/12+5):INDIRECT("AF"&amp;(ROW()+12*(($AN2971-1)*3+$AO2971)-ROW())/12+5),AS2971)</f>
        <v>0</v>
      </c>
      <c r="AU2971" s="15">
        <f ca="1">IF(AND(AQ2971+AS2971&gt;0,AR2971+AT2971&gt;0),COUNTIF(AU$6:AU2970,"&gt;0")+1,0)</f>
        <v>0</v>
      </c>
    </row>
    <row r="2972" spans="40:47">
      <c r="AN2972" s="15">
        <v>83</v>
      </c>
      <c r="AO2972" s="15">
        <v>2</v>
      </c>
      <c r="AP2972" s="15">
        <v>3</v>
      </c>
      <c r="AQ2972" s="17">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15">
        <f ca="1">COUNTIF(INDIRECT("H"&amp;(ROW()+12*(($AN2972-1)*3+$AO2972)-ROW())/12+5):INDIRECT("S"&amp;(ROW()+12*(($AN2972-1)*3+$AO2972)-ROW())/12+5),AQ2972)</f>
        <v>0</v>
      </c>
      <c r="AS2972" s="17">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15">
        <f ca="1">COUNTIF(INDIRECT("U"&amp;(ROW()+12*(($AN2972-1)*3+$AO2972)-ROW())/12+5):INDIRECT("AF"&amp;(ROW()+12*(($AN2972-1)*3+$AO2972)-ROW())/12+5),AS2972)</f>
        <v>0</v>
      </c>
      <c r="AU2972" s="15">
        <f ca="1">IF(AND(AQ2972+AS2972&gt;0,AR2972+AT2972&gt;0),COUNTIF(AU$6:AU2971,"&gt;0")+1,0)</f>
        <v>0</v>
      </c>
    </row>
    <row r="2973" spans="40:47">
      <c r="AN2973" s="15">
        <v>83</v>
      </c>
      <c r="AO2973" s="15">
        <v>2</v>
      </c>
      <c r="AP2973" s="15">
        <v>4</v>
      </c>
      <c r="AQ2973" s="17">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15">
        <f ca="1">COUNTIF(INDIRECT("H"&amp;(ROW()+12*(($AN2973-1)*3+$AO2973)-ROW())/12+5):INDIRECT("S"&amp;(ROW()+12*(($AN2973-1)*3+$AO2973)-ROW())/12+5),AQ2973)</f>
        <v>0</v>
      </c>
      <c r="AS2973" s="17">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15">
        <f ca="1">COUNTIF(INDIRECT("U"&amp;(ROW()+12*(($AN2973-1)*3+$AO2973)-ROW())/12+5):INDIRECT("AF"&amp;(ROW()+12*(($AN2973-1)*3+$AO2973)-ROW())/12+5),AS2973)</f>
        <v>0</v>
      </c>
      <c r="AU2973" s="15">
        <f ca="1">IF(AND(AQ2973+AS2973&gt;0,AR2973+AT2973&gt;0),COUNTIF(AU$6:AU2972,"&gt;0")+1,0)</f>
        <v>0</v>
      </c>
    </row>
    <row r="2974" spans="40:47">
      <c r="AN2974" s="15">
        <v>83</v>
      </c>
      <c r="AO2974" s="15">
        <v>2</v>
      </c>
      <c r="AP2974" s="15">
        <v>5</v>
      </c>
      <c r="AQ2974" s="17">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15">
        <f ca="1">COUNTIF(INDIRECT("H"&amp;(ROW()+12*(($AN2974-1)*3+$AO2974)-ROW())/12+5):INDIRECT("S"&amp;(ROW()+12*(($AN2974-1)*3+$AO2974)-ROW())/12+5),AQ2974)</f>
        <v>0</v>
      </c>
      <c r="AS2974" s="17">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15">
        <f ca="1">COUNTIF(INDIRECT("U"&amp;(ROW()+12*(($AN2974-1)*3+$AO2974)-ROW())/12+5):INDIRECT("AF"&amp;(ROW()+12*(($AN2974-1)*3+$AO2974)-ROW())/12+5),AS2974)</f>
        <v>0</v>
      </c>
      <c r="AU2974" s="15">
        <f ca="1">IF(AND(AQ2974+AS2974&gt;0,AR2974+AT2974&gt;0),COUNTIF(AU$6:AU2973,"&gt;0")+1,0)</f>
        <v>0</v>
      </c>
    </row>
    <row r="2975" spans="40:47">
      <c r="AN2975" s="15">
        <v>83</v>
      </c>
      <c r="AO2975" s="15">
        <v>2</v>
      </c>
      <c r="AP2975" s="15">
        <v>6</v>
      </c>
      <c r="AQ2975" s="17">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15">
        <f ca="1">COUNTIF(INDIRECT("H"&amp;(ROW()+12*(($AN2975-1)*3+$AO2975)-ROW())/12+5):INDIRECT("S"&amp;(ROW()+12*(($AN2975-1)*3+$AO2975)-ROW())/12+5),AQ2975)</f>
        <v>0</v>
      </c>
      <c r="AS2975" s="17">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15">
        <f ca="1">COUNTIF(INDIRECT("U"&amp;(ROW()+12*(($AN2975-1)*3+$AO2975)-ROW())/12+5):INDIRECT("AF"&amp;(ROW()+12*(($AN2975-1)*3+$AO2975)-ROW())/12+5),AS2975)</f>
        <v>0</v>
      </c>
      <c r="AU2975" s="15">
        <f ca="1">IF(AND(AQ2975+AS2975&gt;0,AR2975+AT2975&gt;0),COUNTIF(AU$6:AU2974,"&gt;0")+1,0)</f>
        <v>0</v>
      </c>
    </row>
    <row r="2976" spans="40:47">
      <c r="AN2976" s="15">
        <v>83</v>
      </c>
      <c r="AO2976" s="15">
        <v>2</v>
      </c>
      <c r="AP2976" s="15">
        <v>7</v>
      </c>
      <c r="AQ2976" s="17">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15">
        <f ca="1">COUNTIF(INDIRECT("H"&amp;(ROW()+12*(($AN2976-1)*3+$AO2976)-ROW())/12+5):INDIRECT("S"&amp;(ROW()+12*(($AN2976-1)*3+$AO2976)-ROW())/12+5),AQ2976)</f>
        <v>0</v>
      </c>
      <c r="AS2976" s="17">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15">
        <f ca="1">COUNTIF(INDIRECT("U"&amp;(ROW()+12*(($AN2976-1)*3+$AO2976)-ROW())/12+5):INDIRECT("AF"&amp;(ROW()+12*(($AN2976-1)*3+$AO2976)-ROW())/12+5),AS2976)</f>
        <v>0</v>
      </c>
      <c r="AU2976" s="15">
        <f ca="1">IF(AND(AQ2976+AS2976&gt;0,AR2976+AT2976&gt;0),COUNTIF(AU$6:AU2975,"&gt;0")+1,0)</f>
        <v>0</v>
      </c>
    </row>
    <row r="2977" spans="40:47">
      <c r="AN2977" s="15">
        <v>83</v>
      </c>
      <c r="AO2977" s="15">
        <v>2</v>
      </c>
      <c r="AP2977" s="15">
        <v>8</v>
      </c>
      <c r="AQ2977" s="17">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15">
        <f ca="1">COUNTIF(INDIRECT("H"&amp;(ROW()+12*(($AN2977-1)*3+$AO2977)-ROW())/12+5):INDIRECT("S"&amp;(ROW()+12*(($AN2977-1)*3+$AO2977)-ROW())/12+5),AQ2977)</f>
        <v>0</v>
      </c>
      <c r="AS2977" s="17">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15">
        <f ca="1">COUNTIF(INDIRECT("U"&amp;(ROW()+12*(($AN2977-1)*3+$AO2977)-ROW())/12+5):INDIRECT("AF"&amp;(ROW()+12*(($AN2977-1)*3+$AO2977)-ROW())/12+5),AS2977)</f>
        <v>0</v>
      </c>
      <c r="AU2977" s="15">
        <f ca="1">IF(AND(AQ2977+AS2977&gt;0,AR2977+AT2977&gt;0),COUNTIF(AU$6:AU2976,"&gt;0")+1,0)</f>
        <v>0</v>
      </c>
    </row>
    <row r="2978" spans="40:47">
      <c r="AN2978" s="15">
        <v>83</v>
      </c>
      <c r="AO2978" s="15">
        <v>2</v>
      </c>
      <c r="AP2978" s="15">
        <v>9</v>
      </c>
      <c r="AQ2978" s="17">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15">
        <f ca="1">COUNTIF(INDIRECT("H"&amp;(ROW()+12*(($AN2978-1)*3+$AO2978)-ROW())/12+5):INDIRECT("S"&amp;(ROW()+12*(($AN2978-1)*3+$AO2978)-ROW())/12+5),AQ2978)</f>
        <v>0</v>
      </c>
      <c r="AS2978" s="17">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15">
        <f ca="1">COUNTIF(INDIRECT("U"&amp;(ROW()+12*(($AN2978-1)*3+$AO2978)-ROW())/12+5):INDIRECT("AF"&amp;(ROW()+12*(($AN2978-1)*3+$AO2978)-ROW())/12+5),AS2978)</f>
        <v>0</v>
      </c>
      <c r="AU2978" s="15">
        <f ca="1">IF(AND(AQ2978+AS2978&gt;0,AR2978+AT2978&gt;0),COUNTIF(AU$6:AU2977,"&gt;0")+1,0)</f>
        <v>0</v>
      </c>
    </row>
    <row r="2979" spans="40:47">
      <c r="AN2979" s="15">
        <v>83</v>
      </c>
      <c r="AO2979" s="15">
        <v>2</v>
      </c>
      <c r="AP2979" s="15">
        <v>10</v>
      </c>
      <c r="AQ2979" s="17">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15">
        <f ca="1">COUNTIF(INDIRECT("H"&amp;(ROW()+12*(($AN2979-1)*3+$AO2979)-ROW())/12+5):INDIRECT("S"&amp;(ROW()+12*(($AN2979-1)*3+$AO2979)-ROW())/12+5),AQ2979)</f>
        <v>0</v>
      </c>
      <c r="AS2979" s="17">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15">
        <f ca="1">COUNTIF(INDIRECT("U"&amp;(ROW()+12*(($AN2979-1)*3+$AO2979)-ROW())/12+5):INDIRECT("AF"&amp;(ROW()+12*(($AN2979-1)*3+$AO2979)-ROW())/12+5),AS2979)</f>
        <v>0</v>
      </c>
      <c r="AU2979" s="15">
        <f ca="1">IF(AND(AQ2979+AS2979&gt;0,AR2979+AT2979&gt;0),COUNTIF(AU$6:AU2978,"&gt;0")+1,0)</f>
        <v>0</v>
      </c>
    </row>
    <row r="2980" spans="40:47">
      <c r="AN2980" s="15">
        <v>83</v>
      </c>
      <c r="AO2980" s="15">
        <v>2</v>
      </c>
      <c r="AP2980" s="15">
        <v>11</v>
      </c>
      <c r="AQ2980" s="17">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15">
        <f ca="1">COUNTIF(INDIRECT("H"&amp;(ROW()+12*(($AN2980-1)*3+$AO2980)-ROW())/12+5):INDIRECT("S"&amp;(ROW()+12*(($AN2980-1)*3+$AO2980)-ROW())/12+5),AQ2980)</f>
        <v>0</v>
      </c>
      <c r="AS2980" s="17">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15">
        <f ca="1">COUNTIF(INDIRECT("U"&amp;(ROW()+12*(($AN2980-1)*3+$AO2980)-ROW())/12+5):INDIRECT("AF"&amp;(ROW()+12*(($AN2980-1)*3+$AO2980)-ROW())/12+5),AS2980)</f>
        <v>0</v>
      </c>
      <c r="AU2980" s="15">
        <f ca="1">IF(AND(AQ2980+AS2980&gt;0,AR2980+AT2980&gt;0),COUNTIF(AU$6:AU2979,"&gt;0")+1,0)</f>
        <v>0</v>
      </c>
    </row>
    <row r="2981" spans="40:47">
      <c r="AN2981" s="15">
        <v>83</v>
      </c>
      <c r="AO2981" s="15">
        <v>2</v>
      </c>
      <c r="AP2981" s="15">
        <v>12</v>
      </c>
      <c r="AQ2981" s="17">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15">
        <f ca="1">COUNTIF(INDIRECT("H"&amp;(ROW()+12*(($AN2981-1)*3+$AO2981)-ROW())/12+5):INDIRECT("S"&amp;(ROW()+12*(($AN2981-1)*3+$AO2981)-ROW())/12+5),AQ2981)</f>
        <v>0</v>
      </c>
      <c r="AS2981" s="17">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15">
        <f ca="1">COUNTIF(INDIRECT("U"&amp;(ROW()+12*(($AN2981-1)*3+$AO2981)-ROW())/12+5):INDIRECT("AF"&amp;(ROW()+12*(($AN2981-1)*3+$AO2981)-ROW())/12+5),AS2981)</f>
        <v>0</v>
      </c>
      <c r="AU2981" s="15">
        <f ca="1">IF(AND(AQ2981+AS2981&gt;0,AR2981+AT2981&gt;0),COUNTIF(AU$6:AU2980,"&gt;0")+1,0)</f>
        <v>0</v>
      </c>
    </row>
    <row r="2982" spans="40:47">
      <c r="AN2982" s="15">
        <v>83</v>
      </c>
      <c r="AO2982" s="15">
        <v>3</v>
      </c>
      <c r="AP2982" s="15">
        <v>1</v>
      </c>
      <c r="AQ2982" s="17">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15">
        <f ca="1">COUNTIF(INDIRECT("H"&amp;(ROW()+12*(($AN2982-1)*3+$AO2982)-ROW())/12+5):INDIRECT("S"&amp;(ROW()+12*(($AN2982-1)*3+$AO2982)-ROW())/12+5),AQ2982)</f>
        <v>0</v>
      </c>
      <c r="AS2982" s="17">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15">
        <f ca="1">COUNTIF(INDIRECT("U"&amp;(ROW()+12*(($AN2982-1)*3+$AO2982)-ROW())/12+5):INDIRECT("AF"&amp;(ROW()+12*(($AN2982-1)*3+$AO2982)-ROW())/12+5),AS2982)</f>
        <v>0</v>
      </c>
      <c r="AU2982" s="15">
        <f ca="1">IF(AND(AQ2982+AS2982&gt;0,AR2982+AT2982&gt;0),COUNTIF(AU$6:AU2981,"&gt;0")+1,0)</f>
        <v>0</v>
      </c>
    </row>
    <row r="2983" spans="40:47">
      <c r="AN2983" s="15">
        <v>83</v>
      </c>
      <c r="AO2983" s="15">
        <v>3</v>
      </c>
      <c r="AP2983" s="15">
        <v>2</v>
      </c>
      <c r="AQ2983" s="17">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15">
        <f ca="1">COUNTIF(INDIRECT("H"&amp;(ROW()+12*(($AN2983-1)*3+$AO2983)-ROW())/12+5):INDIRECT("S"&amp;(ROW()+12*(($AN2983-1)*3+$AO2983)-ROW())/12+5),AQ2983)</f>
        <v>0</v>
      </c>
      <c r="AS2983" s="17">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15">
        <f ca="1">COUNTIF(INDIRECT("U"&amp;(ROW()+12*(($AN2983-1)*3+$AO2983)-ROW())/12+5):INDIRECT("AF"&amp;(ROW()+12*(($AN2983-1)*3+$AO2983)-ROW())/12+5),AS2983)</f>
        <v>0</v>
      </c>
      <c r="AU2983" s="15">
        <f ca="1">IF(AND(AQ2983+AS2983&gt;0,AR2983+AT2983&gt;0),COUNTIF(AU$6:AU2982,"&gt;0")+1,0)</f>
        <v>0</v>
      </c>
    </row>
    <row r="2984" spans="40:47">
      <c r="AN2984" s="15">
        <v>83</v>
      </c>
      <c r="AO2984" s="15">
        <v>3</v>
      </c>
      <c r="AP2984" s="15">
        <v>3</v>
      </c>
      <c r="AQ2984" s="17">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15">
        <f ca="1">COUNTIF(INDIRECT("H"&amp;(ROW()+12*(($AN2984-1)*3+$AO2984)-ROW())/12+5):INDIRECT("S"&amp;(ROW()+12*(($AN2984-1)*3+$AO2984)-ROW())/12+5),AQ2984)</f>
        <v>0</v>
      </c>
      <c r="AS2984" s="17">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15">
        <f ca="1">COUNTIF(INDIRECT("U"&amp;(ROW()+12*(($AN2984-1)*3+$AO2984)-ROW())/12+5):INDIRECT("AF"&amp;(ROW()+12*(($AN2984-1)*3+$AO2984)-ROW())/12+5),AS2984)</f>
        <v>0</v>
      </c>
      <c r="AU2984" s="15">
        <f ca="1">IF(AND(AQ2984+AS2984&gt;0,AR2984+AT2984&gt;0),COUNTIF(AU$6:AU2983,"&gt;0")+1,0)</f>
        <v>0</v>
      </c>
    </row>
    <row r="2985" spans="40:47">
      <c r="AN2985" s="15">
        <v>83</v>
      </c>
      <c r="AO2985" s="15">
        <v>3</v>
      </c>
      <c r="AP2985" s="15">
        <v>4</v>
      </c>
      <c r="AQ2985" s="17">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15">
        <f ca="1">COUNTIF(INDIRECT("H"&amp;(ROW()+12*(($AN2985-1)*3+$AO2985)-ROW())/12+5):INDIRECT("S"&amp;(ROW()+12*(($AN2985-1)*3+$AO2985)-ROW())/12+5),AQ2985)</f>
        <v>0</v>
      </c>
      <c r="AS2985" s="17">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15">
        <f ca="1">COUNTIF(INDIRECT("U"&amp;(ROW()+12*(($AN2985-1)*3+$AO2985)-ROW())/12+5):INDIRECT("AF"&amp;(ROW()+12*(($AN2985-1)*3+$AO2985)-ROW())/12+5),AS2985)</f>
        <v>0</v>
      </c>
      <c r="AU2985" s="15">
        <f ca="1">IF(AND(AQ2985+AS2985&gt;0,AR2985+AT2985&gt;0),COUNTIF(AU$6:AU2984,"&gt;0")+1,0)</f>
        <v>0</v>
      </c>
    </row>
    <row r="2986" spans="40:47">
      <c r="AN2986" s="15">
        <v>83</v>
      </c>
      <c r="AO2986" s="15">
        <v>3</v>
      </c>
      <c r="AP2986" s="15">
        <v>5</v>
      </c>
      <c r="AQ2986" s="17">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15">
        <f ca="1">COUNTIF(INDIRECT("H"&amp;(ROW()+12*(($AN2986-1)*3+$AO2986)-ROW())/12+5):INDIRECT("S"&amp;(ROW()+12*(($AN2986-1)*3+$AO2986)-ROW())/12+5),AQ2986)</f>
        <v>0</v>
      </c>
      <c r="AS2986" s="17">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15">
        <f ca="1">COUNTIF(INDIRECT("U"&amp;(ROW()+12*(($AN2986-1)*3+$AO2986)-ROW())/12+5):INDIRECT("AF"&amp;(ROW()+12*(($AN2986-1)*3+$AO2986)-ROW())/12+5),AS2986)</f>
        <v>0</v>
      </c>
      <c r="AU2986" s="15">
        <f ca="1">IF(AND(AQ2986+AS2986&gt;0,AR2986+AT2986&gt;0),COUNTIF(AU$6:AU2985,"&gt;0")+1,0)</f>
        <v>0</v>
      </c>
    </row>
    <row r="2987" spans="40:47">
      <c r="AN2987" s="15">
        <v>83</v>
      </c>
      <c r="AO2987" s="15">
        <v>3</v>
      </c>
      <c r="AP2987" s="15">
        <v>6</v>
      </c>
      <c r="AQ2987" s="17">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15">
        <f ca="1">COUNTIF(INDIRECT("H"&amp;(ROW()+12*(($AN2987-1)*3+$AO2987)-ROW())/12+5):INDIRECT("S"&amp;(ROW()+12*(($AN2987-1)*3+$AO2987)-ROW())/12+5),AQ2987)</f>
        <v>0</v>
      </c>
      <c r="AS2987" s="17">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15">
        <f ca="1">COUNTIF(INDIRECT("U"&amp;(ROW()+12*(($AN2987-1)*3+$AO2987)-ROW())/12+5):INDIRECT("AF"&amp;(ROW()+12*(($AN2987-1)*3+$AO2987)-ROW())/12+5),AS2987)</f>
        <v>0</v>
      </c>
      <c r="AU2987" s="15">
        <f ca="1">IF(AND(AQ2987+AS2987&gt;0,AR2987+AT2987&gt;0),COUNTIF(AU$6:AU2986,"&gt;0")+1,0)</f>
        <v>0</v>
      </c>
    </row>
    <row r="2988" spans="40:47">
      <c r="AN2988" s="15">
        <v>83</v>
      </c>
      <c r="AO2988" s="15">
        <v>3</v>
      </c>
      <c r="AP2988" s="15">
        <v>7</v>
      </c>
      <c r="AQ2988" s="17">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15">
        <f ca="1">COUNTIF(INDIRECT("H"&amp;(ROW()+12*(($AN2988-1)*3+$AO2988)-ROW())/12+5):INDIRECT("S"&amp;(ROW()+12*(($AN2988-1)*3+$AO2988)-ROW())/12+5),AQ2988)</f>
        <v>0</v>
      </c>
      <c r="AS2988" s="17">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15">
        <f ca="1">COUNTIF(INDIRECT("U"&amp;(ROW()+12*(($AN2988-1)*3+$AO2988)-ROW())/12+5):INDIRECT("AF"&amp;(ROW()+12*(($AN2988-1)*3+$AO2988)-ROW())/12+5),AS2988)</f>
        <v>0</v>
      </c>
      <c r="AU2988" s="15">
        <f ca="1">IF(AND(AQ2988+AS2988&gt;0,AR2988+AT2988&gt;0),COUNTIF(AU$6:AU2987,"&gt;0")+1,0)</f>
        <v>0</v>
      </c>
    </row>
    <row r="2989" spans="40:47">
      <c r="AN2989" s="15">
        <v>83</v>
      </c>
      <c r="AO2989" s="15">
        <v>3</v>
      </c>
      <c r="AP2989" s="15">
        <v>8</v>
      </c>
      <c r="AQ2989" s="17">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15">
        <f ca="1">COUNTIF(INDIRECT("H"&amp;(ROW()+12*(($AN2989-1)*3+$AO2989)-ROW())/12+5):INDIRECT("S"&amp;(ROW()+12*(($AN2989-1)*3+$AO2989)-ROW())/12+5),AQ2989)</f>
        <v>0</v>
      </c>
      <c r="AS2989" s="17">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15">
        <f ca="1">COUNTIF(INDIRECT("U"&amp;(ROW()+12*(($AN2989-1)*3+$AO2989)-ROW())/12+5):INDIRECT("AF"&amp;(ROW()+12*(($AN2989-1)*3+$AO2989)-ROW())/12+5),AS2989)</f>
        <v>0</v>
      </c>
      <c r="AU2989" s="15">
        <f ca="1">IF(AND(AQ2989+AS2989&gt;0,AR2989+AT2989&gt;0),COUNTIF(AU$6:AU2988,"&gt;0")+1,0)</f>
        <v>0</v>
      </c>
    </row>
    <row r="2990" spans="40:47">
      <c r="AN2990" s="15">
        <v>83</v>
      </c>
      <c r="AO2990" s="15">
        <v>3</v>
      </c>
      <c r="AP2990" s="15">
        <v>9</v>
      </c>
      <c r="AQ2990" s="17">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15">
        <f ca="1">COUNTIF(INDIRECT("H"&amp;(ROW()+12*(($AN2990-1)*3+$AO2990)-ROW())/12+5):INDIRECT("S"&amp;(ROW()+12*(($AN2990-1)*3+$AO2990)-ROW())/12+5),AQ2990)</f>
        <v>0</v>
      </c>
      <c r="AS2990" s="17">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15">
        <f ca="1">COUNTIF(INDIRECT("U"&amp;(ROW()+12*(($AN2990-1)*3+$AO2990)-ROW())/12+5):INDIRECT("AF"&amp;(ROW()+12*(($AN2990-1)*3+$AO2990)-ROW())/12+5),AS2990)</f>
        <v>0</v>
      </c>
      <c r="AU2990" s="15">
        <f ca="1">IF(AND(AQ2990+AS2990&gt;0,AR2990+AT2990&gt;0),COUNTIF(AU$6:AU2989,"&gt;0")+1,0)</f>
        <v>0</v>
      </c>
    </row>
    <row r="2991" spans="40:47">
      <c r="AN2991" s="15">
        <v>83</v>
      </c>
      <c r="AO2991" s="15">
        <v>3</v>
      </c>
      <c r="AP2991" s="15">
        <v>10</v>
      </c>
      <c r="AQ2991" s="17">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15">
        <f ca="1">COUNTIF(INDIRECT("H"&amp;(ROW()+12*(($AN2991-1)*3+$AO2991)-ROW())/12+5):INDIRECT("S"&amp;(ROW()+12*(($AN2991-1)*3+$AO2991)-ROW())/12+5),AQ2991)</f>
        <v>0</v>
      </c>
      <c r="AS2991" s="17">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15">
        <f ca="1">COUNTIF(INDIRECT("U"&amp;(ROW()+12*(($AN2991-1)*3+$AO2991)-ROW())/12+5):INDIRECT("AF"&amp;(ROW()+12*(($AN2991-1)*3+$AO2991)-ROW())/12+5),AS2991)</f>
        <v>0</v>
      </c>
      <c r="AU2991" s="15">
        <f ca="1">IF(AND(AQ2991+AS2991&gt;0,AR2991+AT2991&gt;0),COUNTIF(AU$6:AU2990,"&gt;0")+1,0)</f>
        <v>0</v>
      </c>
    </row>
    <row r="2992" spans="40:47">
      <c r="AN2992" s="15">
        <v>83</v>
      </c>
      <c r="AO2992" s="15">
        <v>3</v>
      </c>
      <c r="AP2992" s="15">
        <v>11</v>
      </c>
      <c r="AQ2992" s="17">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15">
        <f ca="1">COUNTIF(INDIRECT("H"&amp;(ROW()+12*(($AN2992-1)*3+$AO2992)-ROW())/12+5):INDIRECT("S"&amp;(ROW()+12*(($AN2992-1)*3+$AO2992)-ROW())/12+5),AQ2992)</f>
        <v>0</v>
      </c>
      <c r="AS2992" s="17">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15">
        <f ca="1">COUNTIF(INDIRECT("U"&amp;(ROW()+12*(($AN2992-1)*3+$AO2992)-ROW())/12+5):INDIRECT("AF"&amp;(ROW()+12*(($AN2992-1)*3+$AO2992)-ROW())/12+5),AS2992)</f>
        <v>0</v>
      </c>
      <c r="AU2992" s="15">
        <f ca="1">IF(AND(AQ2992+AS2992&gt;0,AR2992+AT2992&gt;0),COUNTIF(AU$6:AU2991,"&gt;0")+1,0)</f>
        <v>0</v>
      </c>
    </row>
    <row r="2993" spans="40:47">
      <c r="AN2993" s="306">
        <v>83</v>
      </c>
      <c r="AO2993" s="306">
        <v>3</v>
      </c>
      <c r="AP2993" s="306">
        <v>12</v>
      </c>
      <c r="AQ2993" s="313">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306">
        <f ca="1">COUNTIF(INDIRECT("H"&amp;(ROW()+12*(($AN2993-1)*3+$AO2993)-ROW())/12+5):INDIRECT("S"&amp;(ROW()+12*(($AN2993-1)*3+$AO2993)-ROW())/12+5),AQ2993)</f>
        <v>0</v>
      </c>
      <c r="AS2993" s="313">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306">
        <f ca="1">COUNTIF(INDIRECT("U"&amp;(ROW()+12*(($AN2993-1)*3+$AO2993)-ROW())/12+5):INDIRECT("AF"&amp;(ROW()+12*(($AN2993-1)*3+$AO2993)-ROW())/12+5),AS2993)</f>
        <v>0</v>
      </c>
      <c r="AU2993" s="15">
        <f ca="1">IF(AND(AQ2993+AS2993&gt;0,AR2993+AT2993&gt;0),COUNTIF(AU$6:AU2992,"&gt;0")+1,0)</f>
        <v>0</v>
      </c>
    </row>
    <row r="2994" spans="40:47">
      <c r="AN2994" s="15">
        <v>84</v>
      </c>
      <c r="AO2994" s="15">
        <v>1</v>
      </c>
      <c r="AP2994" s="15">
        <v>1</v>
      </c>
      <c r="AQ2994" s="17">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15">
        <f ca="1">COUNTIF(INDIRECT("H"&amp;(ROW()+12*(($AN2994-1)*3+$AO2994)-ROW())/12+5):INDIRECT("S"&amp;(ROW()+12*(($AN2994-1)*3+$AO2994)-ROW())/12+5),AQ2994)</f>
        <v>0</v>
      </c>
      <c r="AS2994" s="17">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15">
        <f ca="1">COUNTIF(INDIRECT("U"&amp;(ROW()+12*(($AN2994-1)*3+$AO2994)-ROW())/12+5):INDIRECT("AF"&amp;(ROW()+12*(($AN2994-1)*3+$AO2994)-ROW())/12+5),AS2994)</f>
        <v>0</v>
      </c>
      <c r="AU2994" s="15">
        <f ca="1">IF(AND(AQ2994+AS2994&gt;0,AR2994+AT2994&gt;0),COUNTIF(AU$6:AU2993,"&gt;0")+1,0)</f>
        <v>0</v>
      </c>
    </row>
    <row r="2995" spans="40:47">
      <c r="AN2995" s="15">
        <v>84</v>
      </c>
      <c r="AO2995" s="15">
        <v>1</v>
      </c>
      <c r="AP2995" s="15">
        <v>2</v>
      </c>
      <c r="AQ2995" s="17">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15">
        <f ca="1">COUNTIF(INDIRECT("H"&amp;(ROW()+12*(($AN2995-1)*3+$AO2995)-ROW())/12+5):INDIRECT("S"&amp;(ROW()+12*(($AN2995-1)*3+$AO2995)-ROW())/12+5),AQ2995)</f>
        <v>0</v>
      </c>
      <c r="AS2995" s="17">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15">
        <f ca="1">COUNTIF(INDIRECT("U"&amp;(ROW()+12*(($AN2995-1)*3+$AO2995)-ROW())/12+5):INDIRECT("AF"&amp;(ROW()+12*(($AN2995-1)*3+$AO2995)-ROW())/12+5),AS2995)</f>
        <v>0</v>
      </c>
      <c r="AU2995" s="15">
        <f ca="1">IF(AND(AQ2995+AS2995&gt;0,AR2995+AT2995&gt;0),COUNTIF(AU$6:AU2994,"&gt;0")+1,0)</f>
        <v>0</v>
      </c>
    </row>
    <row r="2996" spans="40:47">
      <c r="AN2996" s="15">
        <v>84</v>
      </c>
      <c r="AO2996" s="15">
        <v>1</v>
      </c>
      <c r="AP2996" s="15">
        <v>3</v>
      </c>
      <c r="AQ2996" s="17">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15">
        <f ca="1">COUNTIF(INDIRECT("H"&amp;(ROW()+12*(($AN2996-1)*3+$AO2996)-ROW())/12+5):INDIRECT("S"&amp;(ROW()+12*(($AN2996-1)*3+$AO2996)-ROW())/12+5),AQ2996)</f>
        <v>0</v>
      </c>
      <c r="AS2996" s="17">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15">
        <f ca="1">COUNTIF(INDIRECT("U"&amp;(ROW()+12*(($AN2996-1)*3+$AO2996)-ROW())/12+5):INDIRECT("AF"&amp;(ROW()+12*(($AN2996-1)*3+$AO2996)-ROW())/12+5),AS2996)</f>
        <v>0</v>
      </c>
      <c r="AU2996" s="15">
        <f ca="1">IF(AND(AQ2996+AS2996&gt;0,AR2996+AT2996&gt;0),COUNTIF(AU$6:AU2995,"&gt;0")+1,0)</f>
        <v>0</v>
      </c>
    </row>
    <row r="2997" spans="40:47">
      <c r="AN2997" s="15">
        <v>84</v>
      </c>
      <c r="AO2997" s="15">
        <v>1</v>
      </c>
      <c r="AP2997" s="15">
        <v>4</v>
      </c>
      <c r="AQ2997" s="17">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15">
        <f ca="1">COUNTIF(INDIRECT("H"&amp;(ROW()+12*(($AN2997-1)*3+$AO2997)-ROW())/12+5):INDIRECT("S"&amp;(ROW()+12*(($AN2997-1)*3+$AO2997)-ROW())/12+5),AQ2997)</f>
        <v>0</v>
      </c>
      <c r="AS2997" s="17">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15">
        <f ca="1">COUNTIF(INDIRECT("U"&amp;(ROW()+12*(($AN2997-1)*3+$AO2997)-ROW())/12+5):INDIRECT("AF"&amp;(ROW()+12*(($AN2997-1)*3+$AO2997)-ROW())/12+5),AS2997)</f>
        <v>0</v>
      </c>
      <c r="AU2997" s="15">
        <f ca="1">IF(AND(AQ2997+AS2997&gt;0,AR2997+AT2997&gt;0),COUNTIF(AU$6:AU2996,"&gt;0")+1,0)</f>
        <v>0</v>
      </c>
    </row>
    <row r="2998" spans="40:47">
      <c r="AN2998" s="15">
        <v>84</v>
      </c>
      <c r="AO2998" s="15">
        <v>1</v>
      </c>
      <c r="AP2998" s="15">
        <v>5</v>
      </c>
      <c r="AQ2998" s="17">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15">
        <f ca="1">COUNTIF(INDIRECT("H"&amp;(ROW()+12*(($AN2998-1)*3+$AO2998)-ROW())/12+5):INDIRECT("S"&amp;(ROW()+12*(($AN2998-1)*3+$AO2998)-ROW())/12+5),AQ2998)</f>
        <v>0</v>
      </c>
      <c r="AS2998" s="17">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15">
        <f ca="1">COUNTIF(INDIRECT("U"&amp;(ROW()+12*(($AN2998-1)*3+$AO2998)-ROW())/12+5):INDIRECT("AF"&amp;(ROW()+12*(($AN2998-1)*3+$AO2998)-ROW())/12+5),AS2998)</f>
        <v>0</v>
      </c>
      <c r="AU2998" s="15">
        <f ca="1">IF(AND(AQ2998+AS2998&gt;0,AR2998+AT2998&gt;0),COUNTIF(AU$6:AU2997,"&gt;0")+1,0)</f>
        <v>0</v>
      </c>
    </row>
    <row r="2999" spans="40:47">
      <c r="AN2999" s="15">
        <v>84</v>
      </c>
      <c r="AO2999" s="15">
        <v>1</v>
      </c>
      <c r="AP2999" s="15">
        <v>6</v>
      </c>
      <c r="AQ2999" s="17">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15">
        <f ca="1">COUNTIF(INDIRECT("H"&amp;(ROW()+12*(($AN2999-1)*3+$AO2999)-ROW())/12+5):INDIRECT("S"&amp;(ROW()+12*(($AN2999-1)*3+$AO2999)-ROW())/12+5),AQ2999)</f>
        <v>0</v>
      </c>
      <c r="AS2999" s="17">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15">
        <f ca="1">COUNTIF(INDIRECT("U"&amp;(ROW()+12*(($AN2999-1)*3+$AO2999)-ROW())/12+5):INDIRECT("AF"&amp;(ROW()+12*(($AN2999-1)*3+$AO2999)-ROW())/12+5),AS2999)</f>
        <v>0</v>
      </c>
      <c r="AU2999" s="15">
        <f ca="1">IF(AND(AQ2999+AS2999&gt;0,AR2999+AT2999&gt;0),COUNTIF(AU$6:AU2998,"&gt;0")+1,0)</f>
        <v>0</v>
      </c>
    </row>
    <row r="3000" spans="40:47">
      <c r="AN3000" s="15">
        <v>84</v>
      </c>
      <c r="AO3000" s="15">
        <v>1</v>
      </c>
      <c r="AP3000" s="15">
        <v>7</v>
      </c>
      <c r="AQ3000" s="17">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15">
        <f ca="1">COUNTIF(INDIRECT("H"&amp;(ROW()+12*(($AN3000-1)*3+$AO3000)-ROW())/12+5):INDIRECT("S"&amp;(ROW()+12*(($AN3000-1)*3+$AO3000)-ROW())/12+5),AQ3000)</f>
        <v>0</v>
      </c>
      <c r="AS3000" s="17">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15">
        <f ca="1">COUNTIF(INDIRECT("U"&amp;(ROW()+12*(($AN3000-1)*3+$AO3000)-ROW())/12+5):INDIRECT("AF"&amp;(ROW()+12*(($AN3000-1)*3+$AO3000)-ROW())/12+5),AS3000)</f>
        <v>0</v>
      </c>
      <c r="AU3000" s="15">
        <f ca="1">IF(AND(AQ3000+AS3000&gt;0,AR3000+AT3000&gt;0),COUNTIF(AU$6:AU2999,"&gt;0")+1,0)</f>
        <v>0</v>
      </c>
    </row>
    <row r="3001" spans="40:47">
      <c r="AN3001" s="15">
        <v>84</v>
      </c>
      <c r="AO3001" s="15">
        <v>1</v>
      </c>
      <c r="AP3001" s="15">
        <v>8</v>
      </c>
      <c r="AQ3001" s="17">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15">
        <f ca="1">COUNTIF(INDIRECT("H"&amp;(ROW()+12*(($AN3001-1)*3+$AO3001)-ROW())/12+5):INDIRECT("S"&amp;(ROW()+12*(($AN3001-1)*3+$AO3001)-ROW())/12+5),AQ3001)</f>
        <v>0</v>
      </c>
      <c r="AS3001" s="17">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15">
        <f ca="1">COUNTIF(INDIRECT("U"&amp;(ROW()+12*(($AN3001-1)*3+$AO3001)-ROW())/12+5):INDIRECT("AF"&amp;(ROW()+12*(($AN3001-1)*3+$AO3001)-ROW())/12+5),AS3001)</f>
        <v>0</v>
      </c>
      <c r="AU3001" s="15">
        <f ca="1">IF(AND(AQ3001+AS3001&gt;0,AR3001+AT3001&gt;0),COUNTIF(AU$6:AU3000,"&gt;0")+1,0)</f>
        <v>0</v>
      </c>
    </row>
    <row r="3002" spans="40:47">
      <c r="AN3002" s="15">
        <v>84</v>
      </c>
      <c r="AO3002" s="15">
        <v>1</v>
      </c>
      <c r="AP3002" s="15">
        <v>9</v>
      </c>
      <c r="AQ3002" s="17">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15">
        <f ca="1">COUNTIF(INDIRECT("H"&amp;(ROW()+12*(($AN3002-1)*3+$AO3002)-ROW())/12+5):INDIRECT("S"&amp;(ROW()+12*(($AN3002-1)*3+$AO3002)-ROW())/12+5),AQ3002)</f>
        <v>0</v>
      </c>
      <c r="AS3002" s="17">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15">
        <f ca="1">COUNTIF(INDIRECT("U"&amp;(ROW()+12*(($AN3002-1)*3+$AO3002)-ROW())/12+5):INDIRECT("AF"&amp;(ROW()+12*(($AN3002-1)*3+$AO3002)-ROW())/12+5),AS3002)</f>
        <v>0</v>
      </c>
      <c r="AU3002" s="15">
        <f ca="1">IF(AND(AQ3002+AS3002&gt;0,AR3002+AT3002&gt;0),COUNTIF(AU$6:AU3001,"&gt;0")+1,0)</f>
        <v>0</v>
      </c>
    </row>
    <row r="3003" spans="40:47">
      <c r="AN3003" s="15">
        <v>84</v>
      </c>
      <c r="AO3003" s="15">
        <v>1</v>
      </c>
      <c r="AP3003" s="15">
        <v>10</v>
      </c>
      <c r="AQ3003" s="17">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15">
        <f ca="1">COUNTIF(INDIRECT("H"&amp;(ROW()+12*(($AN3003-1)*3+$AO3003)-ROW())/12+5):INDIRECT("S"&amp;(ROW()+12*(($AN3003-1)*3+$AO3003)-ROW())/12+5),AQ3003)</f>
        <v>0</v>
      </c>
      <c r="AS3003" s="17">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15">
        <f ca="1">COUNTIF(INDIRECT("U"&amp;(ROW()+12*(($AN3003-1)*3+$AO3003)-ROW())/12+5):INDIRECT("AF"&amp;(ROW()+12*(($AN3003-1)*3+$AO3003)-ROW())/12+5),AS3003)</f>
        <v>0</v>
      </c>
      <c r="AU3003" s="15">
        <f ca="1">IF(AND(AQ3003+AS3003&gt;0,AR3003+AT3003&gt;0),COUNTIF(AU$6:AU3002,"&gt;0")+1,0)</f>
        <v>0</v>
      </c>
    </row>
    <row r="3004" spans="40:47">
      <c r="AN3004" s="15">
        <v>84</v>
      </c>
      <c r="AO3004" s="15">
        <v>1</v>
      </c>
      <c r="AP3004" s="15">
        <v>11</v>
      </c>
      <c r="AQ3004" s="17">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15">
        <f ca="1">COUNTIF(INDIRECT("H"&amp;(ROW()+12*(($AN3004-1)*3+$AO3004)-ROW())/12+5):INDIRECT("S"&amp;(ROW()+12*(($AN3004-1)*3+$AO3004)-ROW())/12+5),AQ3004)</f>
        <v>0</v>
      </c>
      <c r="AS3004" s="17">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15">
        <f ca="1">COUNTIF(INDIRECT("U"&amp;(ROW()+12*(($AN3004-1)*3+$AO3004)-ROW())/12+5):INDIRECT("AF"&amp;(ROW()+12*(($AN3004-1)*3+$AO3004)-ROW())/12+5),AS3004)</f>
        <v>0</v>
      </c>
      <c r="AU3004" s="15">
        <f ca="1">IF(AND(AQ3004+AS3004&gt;0,AR3004+AT3004&gt;0),COUNTIF(AU$6:AU3003,"&gt;0")+1,0)</f>
        <v>0</v>
      </c>
    </row>
    <row r="3005" spans="40:47">
      <c r="AN3005" s="15">
        <v>84</v>
      </c>
      <c r="AO3005" s="15">
        <v>1</v>
      </c>
      <c r="AP3005" s="15">
        <v>12</v>
      </c>
      <c r="AQ3005" s="17">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15">
        <f ca="1">COUNTIF(INDIRECT("H"&amp;(ROW()+12*(($AN3005-1)*3+$AO3005)-ROW())/12+5):INDIRECT("S"&amp;(ROW()+12*(($AN3005-1)*3+$AO3005)-ROW())/12+5),AQ3005)</f>
        <v>0</v>
      </c>
      <c r="AS3005" s="17">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15">
        <f ca="1">COUNTIF(INDIRECT("U"&amp;(ROW()+12*(($AN3005-1)*3+$AO3005)-ROW())/12+5):INDIRECT("AF"&amp;(ROW()+12*(($AN3005-1)*3+$AO3005)-ROW())/12+5),AS3005)</f>
        <v>0</v>
      </c>
      <c r="AU3005" s="15">
        <f ca="1">IF(AND(AQ3005+AS3005&gt;0,AR3005+AT3005&gt;0),COUNTIF(AU$6:AU3004,"&gt;0")+1,0)</f>
        <v>0</v>
      </c>
    </row>
    <row r="3006" spans="40:47">
      <c r="AN3006" s="15">
        <v>84</v>
      </c>
      <c r="AO3006" s="15">
        <v>2</v>
      </c>
      <c r="AP3006" s="15">
        <v>1</v>
      </c>
      <c r="AQ3006" s="17">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15">
        <f ca="1">COUNTIF(INDIRECT("H"&amp;(ROW()+12*(($AN3006-1)*3+$AO3006)-ROW())/12+5):INDIRECT("S"&amp;(ROW()+12*(($AN3006-1)*3+$AO3006)-ROW())/12+5),AQ3006)</f>
        <v>0</v>
      </c>
      <c r="AS3006" s="17">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15">
        <f ca="1">COUNTIF(INDIRECT("U"&amp;(ROW()+12*(($AN3006-1)*3+$AO3006)-ROW())/12+5):INDIRECT("AF"&amp;(ROW()+12*(($AN3006-1)*3+$AO3006)-ROW())/12+5),AS3006)</f>
        <v>0</v>
      </c>
      <c r="AU3006" s="15">
        <f ca="1">IF(AND(AQ3006+AS3006&gt;0,AR3006+AT3006&gt;0),COUNTIF(AU$6:AU3005,"&gt;0")+1,0)</f>
        <v>0</v>
      </c>
    </row>
    <row r="3007" spans="40:47">
      <c r="AN3007" s="15">
        <v>84</v>
      </c>
      <c r="AO3007" s="15">
        <v>2</v>
      </c>
      <c r="AP3007" s="15">
        <v>2</v>
      </c>
      <c r="AQ3007" s="17">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15">
        <f ca="1">COUNTIF(INDIRECT("H"&amp;(ROW()+12*(($AN3007-1)*3+$AO3007)-ROW())/12+5):INDIRECT("S"&amp;(ROW()+12*(($AN3007-1)*3+$AO3007)-ROW())/12+5),AQ3007)</f>
        <v>0</v>
      </c>
      <c r="AS3007" s="17">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15">
        <f ca="1">COUNTIF(INDIRECT("U"&amp;(ROW()+12*(($AN3007-1)*3+$AO3007)-ROW())/12+5):INDIRECT("AF"&amp;(ROW()+12*(($AN3007-1)*3+$AO3007)-ROW())/12+5),AS3007)</f>
        <v>0</v>
      </c>
      <c r="AU3007" s="15">
        <f ca="1">IF(AND(AQ3007+AS3007&gt;0,AR3007+AT3007&gt;0),COUNTIF(AU$6:AU3006,"&gt;0")+1,0)</f>
        <v>0</v>
      </c>
    </row>
    <row r="3008" spans="40:47">
      <c r="AN3008" s="15">
        <v>84</v>
      </c>
      <c r="AO3008" s="15">
        <v>2</v>
      </c>
      <c r="AP3008" s="15">
        <v>3</v>
      </c>
      <c r="AQ3008" s="17">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15">
        <f ca="1">COUNTIF(INDIRECT("H"&amp;(ROW()+12*(($AN3008-1)*3+$AO3008)-ROW())/12+5):INDIRECT("S"&amp;(ROW()+12*(($AN3008-1)*3+$AO3008)-ROW())/12+5),AQ3008)</f>
        <v>0</v>
      </c>
      <c r="AS3008" s="17">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15">
        <f ca="1">COUNTIF(INDIRECT("U"&amp;(ROW()+12*(($AN3008-1)*3+$AO3008)-ROW())/12+5):INDIRECT("AF"&amp;(ROW()+12*(($AN3008-1)*3+$AO3008)-ROW())/12+5),AS3008)</f>
        <v>0</v>
      </c>
      <c r="AU3008" s="15">
        <f ca="1">IF(AND(AQ3008+AS3008&gt;0,AR3008+AT3008&gt;0),COUNTIF(AU$6:AU3007,"&gt;0")+1,0)</f>
        <v>0</v>
      </c>
    </row>
    <row r="3009" spans="40:47">
      <c r="AN3009" s="15">
        <v>84</v>
      </c>
      <c r="AO3009" s="15">
        <v>2</v>
      </c>
      <c r="AP3009" s="15">
        <v>4</v>
      </c>
      <c r="AQ3009" s="17">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15">
        <f ca="1">COUNTIF(INDIRECT("H"&amp;(ROW()+12*(($AN3009-1)*3+$AO3009)-ROW())/12+5):INDIRECT("S"&amp;(ROW()+12*(($AN3009-1)*3+$AO3009)-ROW())/12+5),AQ3009)</f>
        <v>0</v>
      </c>
      <c r="AS3009" s="17">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15">
        <f ca="1">COUNTIF(INDIRECT("U"&amp;(ROW()+12*(($AN3009-1)*3+$AO3009)-ROW())/12+5):INDIRECT("AF"&amp;(ROW()+12*(($AN3009-1)*3+$AO3009)-ROW())/12+5),AS3009)</f>
        <v>0</v>
      </c>
      <c r="AU3009" s="15">
        <f ca="1">IF(AND(AQ3009+AS3009&gt;0,AR3009+AT3009&gt;0),COUNTIF(AU$6:AU3008,"&gt;0")+1,0)</f>
        <v>0</v>
      </c>
    </row>
    <row r="3010" spans="40:47">
      <c r="AN3010" s="15">
        <v>84</v>
      </c>
      <c r="AO3010" s="15">
        <v>2</v>
      </c>
      <c r="AP3010" s="15">
        <v>5</v>
      </c>
      <c r="AQ3010" s="17">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15">
        <f ca="1">COUNTIF(INDIRECT("H"&amp;(ROW()+12*(($AN3010-1)*3+$AO3010)-ROW())/12+5):INDIRECT("S"&amp;(ROW()+12*(($AN3010-1)*3+$AO3010)-ROW())/12+5),AQ3010)</f>
        <v>0</v>
      </c>
      <c r="AS3010" s="17">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15">
        <f ca="1">COUNTIF(INDIRECT("U"&amp;(ROW()+12*(($AN3010-1)*3+$AO3010)-ROW())/12+5):INDIRECT("AF"&amp;(ROW()+12*(($AN3010-1)*3+$AO3010)-ROW())/12+5),AS3010)</f>
        <v>0</v>
      </c>
      <c r="AU3010" s="15">
        <f ca="1">IF(AND(AQ3010+AS3010&gt;0,AR3010+AT3010&gt;0),COUNTIF(AU$6:AU3009,"&gt;0")+1,0)</f>
        <v>0</v>
      </c>
    </row>
    <row r="3011" spans="40:47">
      <c r="AN3011" s="15">
        <v>84</v>
      </c>
      <c r="AO3011" s="15">
        <v>2</v>
      </c>
      <c r="AP3011" s="15">
        <v>6</v>
      </c>
      <c r="AQ3011" s="17">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15">
        <f ca="1">COUNTIF(INDIRECT("H"&amp;(ROW()+12*(($AN3011-1)*3+$AO3011)-ROW())/12+5):INDIRECT("S"&amp;(ROW()+12*(($AN3011-1)*3+$AO3011)-ROW())/12+5),AQ3011)</f>
        <v>0</v>
      </c>
      <c r="AS3011" s="17">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15">
        <f ca="1">COUNTIF(INDIRECT("U"&amp;(ROW()+12*(($AN3011-1)*3+$AO3011)-ROW())/12+5):INDIRECT("AF"&amp;(ROW()+12*(($AN3011-1)*3+$AO3011)-ROW())/12+5),AS3011)</f>
        <v>0</v>
      </c>
      <c r="AU3011" s="15">
        <f ca="1">IF(AND(AQ3011+AS3011&gt;0,AR3011+AT3011&gt;0),COUNTIF(AU$6:AU3010,"&gt;0")+1,0)</f>
        <v>0</v>
      </c>
    </row>
    <row r="3012" spans="40:47">
      <c r="AN3012" s="15">
        <v>84</v>
      </c>
      <c r="AO3012" s="15">
        <v>2</v>
      </c>
      <c r="AP3012" s="15">
        <v>7</v>
      </c>
      <c r="AQ3012" s="17">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15">
        <f ca="1">COUNTIF(INDIRECT("H"&amp;(ROW()+12*(($AN3012-1)*3+$AO3012)-ROW())/12+5):INDIRECT("S"&amp;(ROW()+12*(($AN3012-1)*3+$AO3012)-ROW())/12+5),AQ3012)</f>
        <v>0</v>
      </c>
      <c r="AS3012" s="17">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15">
        <f ca="1">COUNTIF(INDIRECT("U"&amp;(ROW()+12*(($AN3012-1)*3+$AO3012)-ROW())/12+5):INDIRECT("AF"&amp;(ROW()+12*(($AN3012-1)*3+$AO3012)-ROW())/12+5),AS3012)</f>
        <v>0</v>
      </c>
      <c r="AU3012" s="15">
        <f ca="1">IF(AND(AQ3012+AS3012&gt;0,AR3012+AT3012&gt;0),COUNTIF(AU$6:AU3011,"&gt;0")+1,0)</f>
        <v>0</v>
      </c>
    </row>
    <row r="3013" spans="40:47">
      <c r="AN3013" s="15">
        <v>84</v>
      </c>
      <c r="AO3013" s="15">
        <v>2</v>
      </c>
      <c r="AP3013" s="15">
        <v>8</v>
      </c>
      <c r="AQ3013" s="17">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15">
        <f ca="1">COUNTIF(INDIRECT("H"&amp;(ROW()+12*(($AN3013-1)*3+$AO3013)-ROW())/12+5):INDIRECT("S"&amp;(ROW()+12*(($AN3013-1)*3+$AO3013)-ROW())/12+5),AQ3013)</f>
        <v>0</v>
      </c>
      <c r="AS3013" s="17">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15">
        <f ca="1">COUNTIF(INDIRECT("U"&amp;(ROW()+12*(($AN3013-1)*3+$AO3013)-ROW())/12+5):INDIRECT("AF"&amp;(ROW()+12*(($AN3013-1)*3+$AO3013)-ROW())/12+5),AS3013)</f>
        <v>0</v>
      </c>
      <c r="AU3013" s="15">
        <f ca="1">IF(AND(AQ3013+AS3013&gt;0,AR3013+AT3013&gt;0),COUNTIF(AU$6:AU3012,"&gt;0")+1,0)</f>
        <v>0</v>
      </c>
    </row>
    <row r="3014" spans="40:47">
      <c r="AN3014" s="15">
        <v>84</v>
      </c>
      <c r="AO3014" s="15">
        <v>2</v>
      </c>
      <c r="AP3014" s="15">
        <v>9</v>
      </c>
      <c r="AQ3014" s="17">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15">
        <f ca="1">COUNTIF(INDIRECT("H"&amp;(ROW()+12*(($AN3014-1)*3+$AO3014)-ROW())/12+5):INDIRECT("S"&amp;(ROW()+12*(($AN3014-1)*3+$AO3014)-ROW())/12+5),AQ3014)</f>
        <v>0</v>
      </c>
      <c r="AS3014" s="17">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15">
        <f ca="1">COUNTIF(INDIRECT("U"&amp;(ROW()+12*(($AN3014-1)*3+$AO3014)-ROW())/12+5):INDIRECT("AF"&amp;(ROW()+12*(($AN3014-1)*3+$AO3014)-ROW())/12+5),AS3014)</f>
        <v>0</v>
      </c>
      <c r="AU3014" s="15">
        <f ca="1">IF(AND(AQ3014+AS3014&gt;0,AR3014+AT3014&gt;0),COUNTIF(AU$6:AU3013,"&gt;0")+1,0)</f>
        <v>0</v>
      </c>
    </row>
    <row r="3015" spans="40:47">
      <c r="AN3015" s="15">
        <v>84</v>
      </c>
      <c r="AO3015" s="15">
        <v>2</v>
      </c>
      <c r="AP3015" s="15">
        <v>10</v>
      </c>
      <c r="AQ3015" s="17">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15">
        <f ca="1">COUNTIF(INDIRECT("H"&amp;(ROW()+12*(($AN3015-1)*3+$AO3015)-ROW())/12+5):INDIRECT("S"&amp;(ROW()+12*(($AN3015-1)*3+$AO3015)-ROW())/12+5),AQ3015)</f>
        <v>0</v>
      </c>
      <c r="AS3015" s="17">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15">
        <f ca="1">COUNTIF(INDIRECT("U"&amp;(ROW()+12*(($AN3015-1)*3+$AO3015)-ROW())/12+5):INDIRECT("AF"&amp;(ROW()+12*(($AN3015-1)*3+$AO3015)-ROW())/12+5),AS3015)</f>
        <v>0</v>
      </c>
      <c r="AU3015" s="15">
        <f ca="1">IF(AND(AQ3015+AS3015&gt;0,AR3015+AT3015&gt;0),COUNTIF(AU$6:AU3014,"&gt;0")+1,0)</f>
        <v>0</v>
      </c>
    </row>
    <row r="3016" spans="40:47">
      <c r="AN3016" s="15">
        <v>84</v>
      </c>
      <c r="AO3016" s="15">
        <v>2</v>
      </c>
      <c r="AP3016" s="15">
        <v>11</v>
      </c>
      <c r="AQ3016" s="17">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15">
        <f ca="1">COUNTIF(INDIRECT("H"&amp;(ROW()+12*(($AN3016-1)*3+$AO3016)-ROW())/12+5):INDIRECT("S"&amp;(ROW()+12*(($AN3016-1)*3+$AO3016)-ROW())/12+5),AQ3016)</f>
        <v>0</v>
      </c>
      <c r="AS3016" s="17">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15">
        <f ca="1">COUNTIF(INDIRECT("U"&amp;(ROW()+12*(($AN3016-1)*3+$AO3016)-ROW())/12+5):INDIRECT("AF"&amp;(ROW()+12*(($AN3016-1)*3+$AO3016)-ROW())/12+5),AS3016)</f>
        <v>0</v>
      </c>
      <c r="AU3016" s="15">
        <f ca="1">IF(AND(AQ3016+AS3016&gt;0,AR3016+AT3016&gt;0),COUNTIF(AU$6:AU3015,"&gt;0")+1,0)</f>
        <v>0</v>
      </c>
    </row>
    <row r="3017" spans="40:47">
      <c r="AN3017" s="15">
        <v>84</v>
      </c>
      <c r="AO3017" s="15">
        <v>2</v>
      </c>
      <c r="AP3017" s="15">
        <v>12</v>
      </c>
      <c r="AQ3017" s="17">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15">
        <f ca="1">COUNTIF(INDIRECT("H"&amp;(ROW()+12*(($AN3017-1)*3+$AO3017)-ROW())/12+5):INDIRECT("S"&amp;(ROW()+12*(($AN3017-1)*3+$AO3017)-ROW())/12+5),AQ3017)</f>
        <v>0</v>
      </c>
      <c r="AS3017" s="17">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15">
        <f ca="1">COUNTIF(INDIRECT("U"&amp;(ROW()+12*(($AN3017-1)*3+$AO3017)-ROW())/12+5):INDIRECT("AF"&amp;(ROW()+12*(($AN3017-1)*3+$AO3017)-ROW())/12+5),AS3017)</f>
        <v>0</v>
      </c>
      <c r="AU3017" s="15">
        <f ca="1">IF(AND(AQ3017+AS3017&gt;0,AR3017+AT3017&gt;0),COUNTIF(AU$6:AU3016,"&gt;0")+1,0)</f>
        <v>0</v>
      </c>
    </row>
    <row r="3018" spans="40:47">
      <c r="AN3018" s="15">
        <v>84</v>
      </c>
      <c r="AO3018" s="15">
        <v>3</v>
      </c>
      <c r="AP3018" s="15">
        <v>1</v>
      </c>
      <c r="AQ3018" s="17">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15">
        <f ca="1">COUNTIF(INDIRECT("H"&amp;(ROW()+12*(($AN3018-1)*3+$AO3018)-ROW())/12+5):INDIRECT("S"&amp;(ROW()+12*(($AN3018-1)*3+$AO3018)-ROW())/12+5),AQ3018)</f>
        <v>0</v>
      </c>
      <c r="AS3018" s="17">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15">
        <f ca="1">COUNTIF(INDIRECT("U"&amp;(ROW()+12*(($AN3018-1)*3+$AO3018)-ROW())/12+5):INDIRECT("AF"&amp;(ROW()+12*(($AN3018-1)*3+$AO3018)-ROW())/12+5),AS3018)</f>
        <v>0</v>
      </c>
      <c r="AU3018" s="15">
        <f ca="1">IF(AND(AQ3018+AS3018&gt;0,AR3018+AT3018&gt;0),COUNTIF(AU$6:AU3017,"&gt;0")+1,0)</f>
        <v>0</v>
      </c>
    </row>
    <row r="3019" spans="40:47">
      <c r="AN3019" s="15">
        <v>84</v>
      </c>
      <c r="AO3019" s="15">
        <v>3</v>
      </c>
      <c r="AP3019" s="15">
        <v>2</v>
      </c>
      <c r="AQ3019" s="17">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15">
        <f ca="1">COUNTIF(INDIRECT("H"&amp;(ROW()+12*(($AN3019-1)*3+$AO3019)-ROW())/12+5):INDIRECT("S"&amp;(ROW()+12*(($AN3019-1)*3+$AO3019)-ROW())/12+5),AQ3019)</f>
        <v>0</v>
      </c>
      <c r="AS3019" s="17">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15">
        <f ca="1">COUNTIF(INDIRECT("U"&amp;(ROW()+12*(($AN3019-1)*3+$AO3019)-ROW())/12+5):INDIRECT("AF"&amp;(ROW()+12*(($AN3019-1)*3+$AO3019)-ROW())/12+5),AS3019)</f>
        <v>0</v>
      </c>
      <c r="AU3019" s="15">
        <f ca="1">IF(AND(AQ3019+AS3019&gt;0,AR3019+AT3019&gt;0),COUNTIF(AU$6:AU3018,"&gt;0")+1,0)</f>
        <v>0</v>
      </c>
    </row>
    <row r="3020" spans="40:47">
      <c r="AN3020" s="15">
        <v>84</v>
      </c>
      <c r="AO3020" s="15">
        <v>3</v>
      </c>
      <c r="AP3020" s="15">
        <v>3</v>
      </c>
      <c r="AQ3020" s="17">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15">
        <f ca="1">COUNTIF(INDIRECT("H"&amp;(ROW()+12*(($AN3020-1)*3+$AO3020)-ROW())/12+5):INDIRECT("S"&amp;(ROW()+12*(($AN3020-1)*3+$AO3020)-ROW())/12+5),AQ3020)</f>
        <v>0</v>
      </c>
      <c r="AS3020" s="17">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15">
        <f ca="1">COUNTIF(INDIRECT("U"&amp;(ROW()+12*(($AN3020-1)*3+$AO3020)-ROW())/12+5):INDIRECT("AF"&amp;(ROW()+12*(($AN3020-1)*3+$AO3020)-ROW())/12+5),AS3020)</f>
        <v>0</v>
      </c>
      <c r="AU3020" s="15">
        <f ca="1">IF(AND(AQ3020+AS3020&gt;0,AR3020+AT3020&gt;0),COUNTIF(AU$6:AU3019,"&gt;0")+1,0)</f>
        <v>0</v>
      </c>
    </row>
    <row r="3021" spans="40:47">
      <c r="AN3021" s="15">
        <v>84</v>
      </c>
      <c r="AO3021" s="15">
        <v>3</v>
      </c>
      <c r="AP3021" s="15">
        <v>4</v>
      </c>
      <c r="AQ3021" s="17">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15">
        <f ca="1">COUNTIF(INDIRECT("H"&amp;(ROW()+12*(($AN3021-1)*3+$AO3021)-ROW())/12+5):INDIRECT("S"&amp;(ROW()+12*(($AN3021-1)*3+$AO3021)-ROW())/12+5),AQ3021)</f>
        <v>0</v>
      </c>
      <c r="AS3021" s="17">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15">
        <f ca="1">COUNTIF(INDIRECT("U"&amp;(ROW()+12*(($AN3021-1)*3+$AO3021)-ROW())/12+5):INDIRECT("AF"&amp;(ROW()+12*(($AN3021-1)*3+$AO3021)-ROW())/12+5),AS3021)</f>
        <v>0</v>
      </c>
      <c r="AU3021" s="15">
        <f ca="1">IF(AND(AQ3021+AS3021&gt;0,AR3021+AT3021&gt;0),COUNTIF(AU$6:AU3020,"&gt;0")+1,0)</f>
        <v>0</v>
      </c>
    </row>
    <row r="3022" spans="40:47">
      <c r="AN3022" s="15">
        <v>84</v>
      </c>
      <c r="AO3022" s="15">
        <v>3</v>
      </c>
      <c r="AP3022" s="15">
        <v>5</v>
      </c>
      <c r="AQ3022" s="17">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15">
        <f ca="1">COUNTIF(INDIRECT("H"&amp;(ROW()+12*(($AN3022-1)*3+$AO3022)-ROW())/12+5):INDIRECT("S"&amp;(ROW()+12*(($AN3022-1)*3+$AO3022)-ROW())/12+5),AQ3022)</f>
        <v>0</v>
      </c>
      <c r="AS3022" s="17">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15">
        <f ca="1">COUNTIF(INDIRECT("U"&amp;(ROW()+12*(($AN3022-1)*3+$AO3022)-ROW())/12+5):INDIRECT("AF"&amp;(ROW()+12*(($AN3022-1)*3+$AO3022)-ROW())/12+5),AS3022)</f>
        <v>0</v>
      </c>
      <c r="AU3022" s="15">
        <f ca="1">IF(AND(AQ3022+AS3022&gt;0,AR3022+AT3022&gt;0),COUNTIF(AU$6:AU3021,"&gt;0")+1,0)</f>
        <v>0</v>
      </c>
    </row>
    <row r="3023" spans="40:47">
      <c r="AN3023" s="15">
        <v>84</v>
      </c>
      <c r="AO3023" s="15">
        <v>3</v>
      </c>
      <c r="AP3023" s="15">
        <v>6</v>
      </c>
      <c r="AQ3023" s="17">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15">
        <f ca="1">COUNTIF(INDIRECT("H"&amp;(ROW()+12*(($AN3023-1)*3+$AO3023)-ROW())/12+5):INDIRECT("S"&amp;(ROW()+12*(($AN3023-1)*3+$AO3023)-ROW())/12+5),AQ3023)</f>
        <v>0</v>
      </c>
      <c r="AS3023" s="17">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15">
        <f ca="1">COUNTIF(INDIRECT("U"&amp;(ROW()+12*(($AN3023-1)*3+$AO3023)-ROW())/12+5):INDIRECT("AF"&amp;(ROW()+12*(($AN3023-1)*3+$AO3023)-ROW())/12+5),AS3023)</f>
        <v>0</v>
      </c>
      <c r="AU3023" s="15">
        <f ca="1">IF(AND(AQ3023+AS3023&gt;0,AR3023+AT3023&gt;0),COUNTIF(AU$6:AU3022,"&gt;0")+1,0)</f>
        <v>0</v>
      </c>
    </row>
    <row r="3024" spans="40:47">
      <c r="AN3024" s="15">
        <v>84</v>
      </c>
      <c r="AO3024" s="15">
        <v>3</v>
      </c>
      <c r="AP3024" s="15">
        <v>7</v>
      </c>
      <c r="AQ3024" s="17">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15">
        <f ca="1">COUNTIF(INDIRECT("H"&amp;(ROW()+12*(($AN3024-1)*3+$AO3024)-ROW())/12+5):INDIRECT("S"&amp;(ROW()+12*(($AN3024-1)*3+$AO3024)-ROW())/12+5),AQ3024)</f>
        <v>0</v>
      </c>
      <c r="AS3024" s="17">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15">
        <f ca="1">COUNTIF(INDIRECT("U"&amp;(ROW()+12*(($AN3024-1)*3+$AO3024)-ROW())/12+5):INDIRECT("AF"&amp;(ROW()+12*(($AN3024-1)*3+$AO3024)-ROW())/12+5),AS3024)</f>
        <v>0</v>
      </c>
      <c r="AU3024" s="15">
        <f ca="1">IF(AND(AQ3024+AS3024&gt;0,AR3024+AT3024&gt;0),COUNTIF(AU$6:AU3023,"&gt;0")+1,0)</f>
        <v>0</v>
      </c>
    </row>
    <row r="3025" spans="40:47">
      <c r="AN3025" s="15">
        <v>84</v>
      </c>
      <c r="AO3025" s="15">
        <v>3</v>
      </c>
      <c r="AP3025" s="15">
        <v>8</v>
      </c>
      <c r="AQ3025" s="17">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15">
        <f ca="1">COUNTIF(INDIRECT("H"&amp;(ROW()+12*(($AN3025-1)*3+$AO3025)-ROW())/12+5):INDIRECT("S"&amp;(ROW()+12*(($AN3025-1)*3+$AO3025)-ROW())/12+5),AQ3025)</f>
        <v>0</v>
      </c>
      <c r="AS3025" s="17">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15">
        <f ca="1">COUNTIF(INDIRECT("U"&amp;(ROW()+12*(($AN3025-1)*3+$AO3025)-ROW())/12+5):INDIRECT("AF"&amp;(ROW()+12*(($AN3025-1)*3+$AO3025)-ROW())/12+5),AS3025)</f>
        <v>0</v>
      </c>
      <c r="AU3025" s="15">
        <f ca="1">IF(AND(AQ3025+AS3025&gt;0,AR3025+AT3025&gt;0),COUNTIF(AU$6:AU3024,"&gt;0")+1,0)</f>
        <v>0</v>
      </c>
    </row>
    <row r="3026" spans="40:47">
      <c r="AN3026" s="15">
        <v>84</v>
      </c>
      <c r="AO3026" s="15">
        <v>3</v>
      </c>
      <c r="AP3026" s="15">
        <v>9</v>
      </c>
      <c r="AQ3026" s="17">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15">
        <f ca="1">COUNTIF(INDIRECT("H"&amp;(ROW()+12*(($AN3026-1)*3+$AO3026)-ROW())/12+5):INDIRECT("S"&amp;(ROW()+12*(($AN3026-1)*3+$AO3026)-ROW())/12+5),AQ3026)</f>
        <v>0</v>
      </c>
      <c r="AS3026" s="17">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15">
        <f ca="1">COUNTIF(INDIRECT("U"&amp;(ROW()+12*(($AN3026-1)*3+$AO3026)-ROW())/12+5):INDIRECT("AF"&amp;(ROW()+12*(($AN3026-1)*3+$AO3026)-ROW())/12+5),AS3026)</f>
        <v>0</v>
      </c>
      <c r="AU3026" s="15">
        <f ca="1">IF(AND(AQ3026+AS3026&gt;0,AR3026+AT3026&gt;0),COUNTIF(AU$6:AU3025,"&gt;0")+1,0)</f>
        <v>0</v>
      </c>
    </row>
    <row r="3027" spans="40:47">
      <c r="AN3027" s="15">
        <v>84</v>
      </c>
      <c r="AO3027" s="15">
        <v>3</v>
      </c>
      <c r="AP3027" s="15">
        <v>10</v>
      </c>
      <c r="AQ3027" s="17">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15">
        <f ca="1">COUNTIF(INDIRECT("H"&amp;(ROW()+12*(($AN3027-1)*3+$AO3027)-ROW())/12+5):INDIRECT("S"&amp;(ROW()+12*(($AN3027-1)*3+$AO3027)-ROW())/12+5),AQ3027)</f>
        <v>0</v>
      </c>
      <c r="AS3027" s="17">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15">
        <f ca="1">COUNTIF(INDIRECT("U"&amp;(ROW()+12*(($AN3027-1)*3+$AO3027)-ROW())/12+5):INDIRECT("AF"&amp;(ROW()+12*(($AN3027-1)*3+$AO3027)-ROW())/12+5),AS3027)</f>
        <v>0</v>
      </c>
      <c r="AU3027" s="15">
        <f ca="1">IF(AND(AQ3027+AS3027&gt;0,AR3027+AT3027&gt;0),COUNTIF(AU$6:AU3026,"&gt;0")+1,0)</f>
        <v>0</v>
      </c>
    </row>
    <row r="3028" spans="40:47">
      <c r="AN3028" s="15">
        <v>84</v>
      </c>
      <c r="AO3028" s="15">
        <v>3</v>
      </c>
      <c r="AP3028" s="15">
        <v>11</v>
      </c>
      <c r="AQ3028" s="17">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15">
        <f ca="1">COUNTIF(INDIRECT("H"&amp;(ROW()+12*(($AN3028-1)*3+$AO3028)-ROW())/12+5):INDIRECT("S"&amp;(ROW()+12*(($AN3028-1)*3+$AO3028)-ROW())/12+5),AQ3028)</f>
        <v>0</v>
      </c>
      <c r="AS3028" s="17">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15">
        <f ca="1">COUNTIF(INDIRECT("U"&amp;(ROW()+12*(($AN3028-1)*3+$AO3028)-ROW())/12+5):INDIRECT("AF"&amp;(ROW()+12*(($AN3028-1)*3+$AO3028)-ROW())/12+5),AS3028)</f>
        <v>0</v>
      </c>
      <c r="AU3028" s="15">
        <f ca="1">IF(AND(AQ3028+AS3028&gt;0,AR3028+AT3028&gt;0),COUNTIF(AU$6:AU3027,"&gt;0")+1,0)</f>
        <v>0</v>
      </c>
    </row>
    <row r="3029" spans="40:47">
      <c r="AN3029" s="306">
        <v>84</v>
      </c>
      <c r="AO3029" s="306">
        <v>3</v>
      </c>
      <c r="AP3029" s="306">
        <v>12</v>
      </c>
      <c r="AQ3029" s="313">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306">
        <f ca="1">COUNTIF(INDIRECT("H"&amp;(ROW()+12*(($AN3029-1)*3+$AO3029)-ROW())/12+5):INDIRECT("S"&amp;(ROW()+12*(($AN3029-1)*3+$AO3029)-ROW())/12+5),AQ3029)</f>
        <v>0</v>
      </c>
      <c r="AS3029" s="313">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306">
        <f ca="1">COUNTIF(INDIRECT("U"&amp;(ROW()+12*(($AN3029-1)*3+$AO3029)-ROW())/12+5):INDIRECT("AF"&amp;(ROW()+12*(($AN3029-1)*3+$AO3029)-ROW())/12+5),AS3029)</f>
        <v>0</v>
      </c>
      <c r="AU3029" s="15">
        <f ca="1">IF(AND(AQ3029+AS3029&gt;0,AR3029+AT3029&gt;0),COUNTIF(AU$6:AU3028,"&gt;0")+1,0)</f>
        <v>0</v>
      </c>
    </row>
    <row r="3030" spans="40:47">
      <c r="AN3030" s="15">
        <v>85</v>
      </c>
      <c r="AO3030" s="15">
        <v>1</v>
      </c>
      <c r="AP3030" s="15">
        <v>1</v>
      </c>
      <c r="AQ3030" s="17">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15">
        <f ca="1">COUNTIF(INDIRECT("H"&amp;(ROW()+12*(($AN3030-1)*3+$AO3030)-ROW())/12+5):INDIRECT("S"&amp;(ROW()+12*(($AN3030-1)*3+$AO3030)-ROW())/12+5),AQ3030)</f>
        <v>0</v>
      </c>
      <c r="AS3030" s="17">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15">
        <f ca="1">COUNTIF(INDIRECT("U"&amp;(ROW()+12*(($AN3030-1)*3+$AO3030)-ROW())/12+5):INDIRECT("AF"&amp;(ROW()+12*(($AN3030-1)*3+$AO3030)-ROW())/12+5),AS3030)</f>
        <v>0</v>
      </c>
      <c r="AU3030" s="15">
        <f ca="1">IF(AND(AQ3030+AS3030&gt;0,AR3030+AT3030&gt;0),COUNTIF(AU$6:AU3029,"&gt;0")+1,0)</f>
        <v>0</v>
      </c>
    </row>
    <row r="3031" spans="40:47">
      <c r="AN3031" s="15">
        <v>85</v>
      </c>
      <c r="AO3031" s="15">
        <v>1</v>
      </c>
      <c r="AP3031" s="15">
        <v>2</v>
      </c>
      <c r="AQ3031" s="17">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15">
        <f ca="1">COUNTIF(INDIRECT("H"&amp;(ROW()+12*(($AN3031-1)*3+$AO3031)-ROW())/12+5):INDIRECT("S"&amp;(ROW()+12*(($AN3031-1)*3+$AO3031)-ROW())/12+5),AQ3031)</f>
        <v>0</v>
      </c>
      <c r="AS3031" s="17">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15">
        <f ca="1">COUNTIF(INDIRECT("U"&amp;(ROW()+12*(($AN3031-1)*3+$AO3031)-ROW())/12+5):INDIRECT("AF"&amp;(ROW()+12*(($AN3031-1)*3+$AO3031)-ROW())/12+5),AS3031)</f>
        <v>0</v>
      </c>
      <c r="AU3031" s="15">
        <f ca="1">IF(AND(AQ3031+AS3031&gt;0,AR3031+AT3031&gt;0),COUNTIF(AU$6:AU3030,"&gt;0")+1,0)</f>
        <v>0</v>
      </c>
    </row>
    <row r="3032" spans="40:47">
      <c r="AN3032" s="15">
        <v>85</v>
      </c>
      <c r="AO3032" s="15">
        <v>1</v>
      </c>
      <c r="AP3032" s="15">
        <v>3</v>
      </c>
      <c r="AQ3032" s="17">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15">
        <f ca="1">COUNTIF(INDIRECT("H"&amp;(ROW()+12*(($AN3032-1)*3+$AO3032)-ROW())/12+5):INDIRECT("S"&amp;(ROW()+12*(($AN3032-1)*3+$AO3032)-ROW())/12+5),AQ3032)</f>
        <v>0</v>
      </c>
      <c r="AS3032" s="17">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15">
        <f ca="1">COUNTIF(INDIRECT("U"&amp;(ROW()+12*(($AN3032-1)*3+$AO3032)-ROW())/12+5):INDIRECT("AF"&amp;(ROW()+12*(($AN3032-1)*3+$AO3032)-ROW())/12+5),AS3032)</f>
        <v>0</v>
      </c>
      <c r="AU3032" s="15">
        <f ca="1">IF(AND(AQ3032+AS3032&gt;0,AR3032+AT3032&gt;0),COUNTIF(AU$6:AU3031,"&gt;0")+1,0)</f>
        <v>0</v>
      </c>
    </row>
    <row r="3033" spans="40:47">
      <c r="AN3033" s="15">
        <v>85</v>
      </c>
      <c r="AO3033" s="15">
        <v>1</v>
      </c>
      <c r="AP3033" s="15">
        <v>4</v>
      </c>
      <c r="AQ3033" s="17">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15">
        <f ca="1">COUNTIF(INDIRECT("H"&amp;(ROW()+12*(($AN3033-1)*3+$AO3033)-ROW())/12+5):INDIRECT("S"&amp;(ROW()+12*(($AN3033-1)*3+$AO3033)-ROW())/12+5),AQ3033)</f>
        <v>0</v>
      </c>
      <c r="AS3033" s="17">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15">
        <f ca="1">COUNTIF(INDIRECT("U"&amp;(ROW()+12*(($AN3033-1)*3+$AO3033)-ROW())/12+5):INDIRECT("AF"&amp;(ROW()+12*(($AN3033-1)*3+$AO3033)-ROW())/12+5),AS3033)</f>
        <v>0</v>
      </c>
      <c r="AU3033" s="15">
        <f ca="1">IF(AND(AQ3033+AS3033&gt;0,AR3033+AT3033&gt;0),COUNTIF(AU$6:AU3032,"&gt;0")+1,0)</f>
        <v>0</v>
      </c>
    </row>
    <row r="3034" spans="40:47">
      <c r="AN3034" s="15">
        <v>85</v>
      </c>
      <c r="AO3034" s="15">
        <v>1</v>
      </c>
      <c r="AP3034" s="15">
        <v>5</v>
      </c>
      <c r="AQ3034" s="17">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15">
        <f ca="1">COUNTIF(INDIRECT("H"&amp;(ROW()+12*(($AN3034-1)*3+$AO3034)-ROW())/12+5):INDIRECT("S"&amp;(ROW()+12*(($AN3034-1)*3+$AO3034)-ROW())/12+5),AQ3034)</f>
        <v>0</v>
      </c>
      <c r="AS3034" s="17">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15">
        <f ca="1">COUNTIF(INDIRECT("U"&amp;(ROW()+12*(($AN3034-1)*3+$AO3034)-ROW())/12+5):INDIRECT("AF"&amp;(ROW()+12*(($AN3034-1)*3+$AO3034)-ROW())/12+5),AS3034)</f>
        <v>0</v>
      </c>
      <c r="AU3034" s="15">
        <f ca="1">IF(AND(AQ3034+AS3034&gt;0,AR3034+AT3034&gt;0),COUNTIF(AU$6:AU3033,"&gt;0")+1,0)</f>
        <v>0</v>
      </c>
    </row>
    <row r="3035" spans="40:47">
      <c r="AN3035" s="15">
        <v>85</v>
      </c>
      <c r="AO3035" s="15">
        <v>1</v>
      </c>
      <c r="AP3035" s="15">
        <v>6</v>
      </c>
      <c r="AQ3035" s="17">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15">
        <f ca="1">COUNTIF(INDIRECT("H"&amp;(ROW()+12*(($AN3035-1)*3+$AO3035)-ROW())/12+5):INDIRECT("S"&amp;(ROW()+12*(($AN3035-1)*3+$AO3035)-ROW())/12+5),AQ3035)</f>
        <v>0</v>
      </c>
      <c r="AS3035" s="17">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15">
        <f ca="1">COUNTIF(INDIRECT("U"&amp;(ROW()+12*(($AN3035-1)*3+$AO3035)-ROW())/12+5):INDIRECT("AF"&amp;(ROW()+12*(($AN3035-1)*3+$AO3035)-ROW())/12+5),AS3035)</f>
        <v>0</v>
      </c>
      <c r="AU3035" s="15">
        <f ca="1">IF(AND(AQ3035+AS3035&gt;0,AR3035+AT3035&gt;0),COUNTIF(AU$6:AU3034,"&gt;0")+1,0)</f>
        <v>0</v>
      </c>
    </row>
    <row r="3036" spans="40:47">
      <c r="AN3036" s="15">
        <v>85</v>
      </c>
      <c r="AO3036" s="15">
        <v>1</v>
      </c>
      <c r="AP3036" s="15">
        <v>7</v>
      </c>
      <c r="AQ3036" s="17">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15">
        <f ca="1">COUNTIF(INDIRECT("H"&amp;(ROW()+12*(($AN3036-1)*3+$AO3036)-ROW())/12+5):INDIRECT("S"&amp;(ROW()+12*(($AN3036-1)*3+$AO3036)-ROW())/12+5),AQ3036)</f>
        <v>0</v>
      </c>
      <c r="AS3036" s="17">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15">
        <f ca="1">COUNTIF(INDIRECT("U"&amp;(ROW()+12*(($AN3036-1)*3+$AO3036)-ROW())/12+5):INDIRECT("AF"&amp;(ROW()+12*(($AN3036-1)*3+$AO3036)-ROW())/12+5),AS3036)</f>
        <v>0</v>
      </c>
      <c r="AU3036" s="15">
        <f ca="1">IF(AND(AQ3036+AS3036&gt;0,AR3036+AT3036&gt;0),COUNTIF(AU$6:AU3035,"&gt;0")+1,0)</f>
        <v>0</v>
      </c>
    </row>
    <row r="3037" spans="40:47">
      <c r="AN3037" s="15">
        <v>85</v>
      </c>
      <c r="AO3037" s="15">
        <v>1</v>
      </c>
      <c r="AP3037" s="15">
        <v>8</v>
      </c>
      <c r="AQ3037" s="17">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15">
        <f ca="1">COUNTIF(INDIRECT("H"&amp;(ROW()+12*(($AN3037-1)*3+$AO3037)-ROW())/12+5):INDIRECT("S"&amp;(ROW()+12*(($AN3037-1)*3+$AO3037)-ROW())/12+5),AQ3037)</f>
        <v>0</v>
      </c>
      <c r="AS3037" s="17">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15">
        <f ca="1">COUNTIF(INDIRECT("U"&amp;(ROW()+12*(($AN3037-1)*3+$AO3037)-ROW())/12+5):INDIRECT("AF"&amp;(ROW()+12*(($AN3037-1)*3+$AO3037)-ROW())/12+5),AS3037)</f>
        <v>0</v>
      </c>
      <c r="AU3037" s="15">
        <f ca="1">IF(AND(AQ3037+AS3037&gt;0,AR3037+AT3037&gt;0),COUNTIF(AU$6:AU3036,"&gt;0")+1,0)</f>
        <v>0</v>
      </c>
    </row>
    <row r="3038" spans="40:47">
      <c r="AN3038" s="15">
        <v>85</v>
      </c>
      <c r="AO3038" s="15">
        <v>1</v>
      </c>
      <c r="AP3038" s="15">
        <v>9</v>
      </c>
      <c r="AQ3038" s="17">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15">
        <f ca="1">COUNTIF(INDIRECT("H"&amp;(ROW()+12*(($AN3038-1)*3+$AO3038)-ROW())/12+5):INDIRECT("S"&amp;(ROW()+12*(($AN3038-1)*3+$AO3038)-ROW())/12+5),AQ3038)</f>
        <v>0</v>
      </c>
      <c r="AS3038" s="17">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15">
        <f ca="1">COUNTIF(INDIRECT("U"&amp;(ROW()+12*(($AN3038-1)*3+$AO3038)-ROW())/12+5):INDIRECT("AF"&amp;(ROW()+12*(($AN3038-1)*3+$AO3038)-ROW())/12+5),AS3038)</f>
        <v>0</v>
      </c>
      <c r="AU3038" s="15">
        <f ca="1">IF(AND(AQ3038+AS3038&gt;0,AR3038+AT3038&gt;0),COUNTIF(AU$6:AU3037,"&gt;0")+1,0)</f>
        <v>0</v>
      </c>
    </row>
    <row r="3039" spans="40:47">
      <c r="AN3039" s="15">
        <v>85</v>
      </c>
      <c r="AO3039" s="15">
        <v>1</v>
      </c>
      <c r="AP3039" s="15">
        <v>10</v>
      </c>
      <c r="AQ3039" s="17">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15">
        <f ca="1">COUNTIF(INDIRECT("H"&amp;(ROW()+12*(($AN3039-1)*3+$AO3039)-ROW())/12+5):INDIRECT("S"&amp;(ROW()+12*(($AN3039-1)*3+$AO3039)-ROW())/12+5),AQ3039)</f>
        <v>0</v>
      </c>
      <c r="AS3039" s="17">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15">
        <f ca="1">COUNTIF(INDIRECT("U"&amp;(ROW()+12*(($AN3039-1)*3+$AO3039)-ROW())/12+5):INDIRECT("AF"&amp;(ROW()+12*(($AN3039-1)*3+$AO3039)-ROW())/12+5),AS3039)</f>
        <v>0</v>
      </c>
      <c r="AU3039" s="15">
        <f ca="1">IF(AND(AQ3039+AS3039&gt;0,AR3039+AT3039&gt;0),COUNTIF(AU$6:AU3038,"&gt;0")+1,0)</f>
        <v>0</v>
      </c>
    </row>
    <row r="3040" spans="40:47">
      <c r="AN3040" s="15">
        <v>85</v>
      </c>
      <c r="AO3040" s="15">
        <v>1</v>
      </c>
      <c r="AP3040" s="15">
        <v>11</v>
      </c>
      <c r="AQ3040" s="17">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15">
        <f ca="1">COUNTIF(INDIRECT("H"&amp;(ROW()+12*(($AN3040-1)*3+$AO3040)-ROW())/12+5):INDIRECT("S"&amp;(ROW()+12*(($AN3040-1)*3+$AO3040)-ROW())/12+5),AQ3040)</f>
        <v>0</v>
      </c>
      <c r="AS3040" s="17">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15">
        <f ca="1">COUNTIF(INDIRECT("U"&amp;(ROW()+12*(($AN3040-1)*3+$AO3040)-ROW())/12+5):INDIRECT("AF"&amp;(ROW()+12*(($AN3040-1)*3+$AO3040)-ROW())/12+5),AS3040)</f>
        <v>0</v>
      </c>
      <c r="AU3040" s="15">
        <f ca="1">IF(AND(AQ3040+AS3040&gt;0,AR3040+AT3040&gt;0),COUNTIF(AU$6:AU3039,"&gt;0")+1,0)</f>
        <v>0</v>
      </c>
    </row>
    <row r="3041" spans="40:47">
      <c r="AN3041" s="15">
        <v>85</v>
      </c>
      <c r="AO3041" s="15">
        <v>1</v>
      </c>
      <c r="AP3041" s="15">
        <v>12</v>
      </c>
      <c r="AQ3041" s="17">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15">
        <f ca="1">COUNTIF(INDIRECT("H"&amp;(ROW()+12*(($AN3041-1)*3+$AO3041)-ROW())/12+5):INDIRECT("S"&amp;(ROW()+12*(($AN3041-1)*3+$AO3041)-ROW())/12+5),AQ3041)</f>
        <v>0</v>
      </c>
      <c r="AS3041" s="17">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15">
        <f ca="1">COUNTIF(INDIRECT("U"&amp;(ROW()+12*(($AN3041-1)*3+$AO3041)-ROW())/12+5):INDIRECT("AF"&amp;(ROW()+12*(($AN3041-1)*3+$AO3041)-ROW())/12+5),AS3041)</f>
        <v>0</v>
      </c>
      <c r="AU3041" s="15">
        <f ca="1">IF(AND(AQ3041+AS3041&gt;0,AR3041+AT3041&gt;0),COUNTIF(AU$6:AU3040,"&gt;0")+1,0)</f>
        <v>0</v>
      </c>
    </row>
    <row r="3042" spans="40:47">
      <c r="AN3042" s="15">
        <v>85</v>
      </c>
      <c r="AO3042" s="15">
        <v>2</v>
      </c>
      <c r="AP3042" s="15">
        <v>1</v>
      </c>
      <c r="AQ3042" s="17">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15">
        <f ca="1">COUNTIF(INDIRECT("H"&amp;(ROW()+12*(($AN3042-1)*3+$AO3042)-ROW())/12+5):INDIRECT("S"&amp;(ROW()+12*(($AN3042-1)*3+$AO3042)-ROW())/12+5),AQ3042)</f>
        <v>0</v>
      </c>
      <c r="AS3042" s="17">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15">
        <f ca="1">COUNTIF(INDIRECT("U"&amp;(ROW()+12*(($AN3042-1)*3+$AO3042)-ROW())/12+5):INDIRECT("AF"&amp;(ROW()+12*(($AN3042-1)*3+$AO3042)-ROW())/12+5),AS3042)</f>
        <v>0</v>
      </c>
      <c r="AU3042" s="15">
        <f ca="1">IF(AND(AQ3042+AS3042&gt;0,AR3042+AT3042&gt;0),COUNTIF(AU$6:AU3041,"&gt;0")+1,0)</f>
        <v>0</v>
      </c>
    </row>
    <row r="3043" spans="40:47">
      <c r="AN3043" s="15">
        <v>85</v>
      </c>
      <c r="AO3043" s="15">
        <v>2</v>
      </c>
      <c r="AP3043" s="15">
        <v>2</v>
      </c>
      <c r="AQ3043" s="17">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15">
        <f ca="1">COUNTIF(INDIRECT("H"&amp;(ROW()+12*(($AN3043-1)*3+$AO3043)-ROW())/12+5):INDIRECT("S"&amp;(ROW()+12*(($AN3043-1)*3+$AO3043)-ROW())/12+5),AQ3043)</f>
        <v>0</v>
      </c>
      <c r="AS3043" s="17">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15">
        <f ca="1">COUNTIF(INDIRECT("U"&amp;(ROW()+12*(($AN3043-1)*3+$AO3043)-ROW())/12+5):INDIRECT("AF"&amp;(ROW()+12*(($AN3043-1)*3+$AO3043)-ROW())/12+5),AS3043)</f>
        <v>0</v>
      </c>
      <c r="AU3043" s="15">
        <f ca="1">IF(AND(AQ3043+AS3043&gt;0,AR3043+AT3043&gt;0),COUNTIF(AU$6:AU3042,"&gt;0")+1,0)</f>
        <v>0</v>
      </c>
    </row>
    <row r="3044" spans="40:47">
      <c r="AN3044" s="15">
        <v>85</v>
      </c>
      <c r="AO3044" s="15">
        <v>2</v>
      </c>
      <c r="AP3044" s="15">
        <v>3</v>
      </c>
      <c r="AQ3044" s="17">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15">
        <f ca="1">COUNTIF(INDIRECT("H"&amp;(ROW()+12*(($AN3044-1)*3+$AO3044)-ROW())/12+5):INDIRECT("S"&amp;(ROW()+12*(($AN3044-1)*3+$AO3044)-ROW())/12+5),AQ3044)</f>
        <v>0</v>
      </c>
      <c r="AS3044" s="17">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15">
        <f ca="1">COUNTIF(INDIRECT("U"&amp;(ROW()+12*(($AN3044-1)*3+$AO3044)-ROW())/12+5):INDIRECT("AF"&amp;(ROW()+12*(($AN3044-1)*3+$AO3044)-ROW())/12+5),AS3044)</f>
        <v>0</v>
      </c>
      <c r="AU3044" s="15">
        <f ca="1">IF(AND(AQ3044+AS3044&gt;0,AR3044+AT3044&gt;0),COUNTIF(AU$6:AU3043,"&gt;0")+1,0)</f>
        <v>0</v>
      </c>
    </row>
    <row r="3045" spans="40:47">
      <c r="AN3045" s="15">
        <v>85</v>
      </c>
      <c r="AO3045" s="15">
        <v>2</v>
      </c>
      <c r="AP3045" s="15">
        <v>4</v>
      </c>
      <c r="AQ3045" s="17">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15">
        <f ca="1">COUNTIF(INDIRECT("H"&amp;(ROW()+12*(($AN3045-1)*3+$AO3045)-ROW())/12+5):INDIRECT("S"&amp;(ROW()+12*(($AN3045-1)*3+$AO3045)-ROW())/12+5),AQ3045)</f>
        <v>0</v>
      </c>
      <c r="AS3045" s="17">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15">
        <f ca="1">COUNTIF(INDIRECT("U"&amp;(ROW()+12*(($AN3045-1)*3+$AO3045)-ROW())/12+5):INDIRECT("AF"&amp;(ROW()+12*(($AN3045-1)*3+$AO3045)-ROW())/12+5),AS3045)</f>
        <v>0</v>
      </c>
      <c r="AU3045" s="15">
        <f ca="1">IF(AND(AQ3045+AS3045&gt;0,AR3045+AT3045&gt;0),COUNTIF(AU$6:AU3044,"&gt;0")+1,0)</f>
        <v>0</v>
      </c>
    </row>
    <row r="3046" spans="40:47">
      <c r="AN3046" s="15">
        <v>85</v>
      </c>
      <c r="AO3046" s="15">
        <v>2</v>
      </c>
      <c r="AP3046" s="15">
        <v>5</v>
      </c>
      <c r="AQ3046" s="17">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15">
        <f ca="1">COUNTIF(INDIRECT("H"&amp;(ROW()+12*(($AN3046-1)*3+$AO3046)-ROW())/12+5):INDIRECT("S"&amp;(ROW()+12*(($AN3046-1)*3+$AO3046)-ROW())/12+5),AQ3046)</f>
        <v>0</v>
      </c>
      <c r="AS3046" s="17">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15">
        <f ca="1">COUNTIF(INDIRECT("U"&amp;(ROW()+12*(($AN3046-1)*3+$AO3046)-ROW())/12+5):INDIRECT("AF"&amp;(ROW()+12*(($AN3046-1)*3+$AO3046)-ROW())/12+5),AS3046)</f>
        <v>0</v>
      </c>
      <c r="AU3046" s="15">
        <f ca="1">IF(AND(AQ3046+AS3046&gt;0,AR3046+AT3046&gt;0),COUNTIF(AU$6:AU3045,"&gt;0")+1,0)</f>
        <v>0</v>
      </c>
    </row>
    <row r="3047" spans="40:47">
      <c r="AN3047" s="15">
        <v>85</v>
      </c>
      <c r="AO3047" s="15">
        <v>2</v>
      </c>
      <c r="AP3047" s="15">
        <v>6</v>
      </c>
      <c r="AQ3047" s="17">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15">
        <f ca="1">COUNTIF(INDIRECT("H"&amp;(ROW()+12*(($AN3047-1)*3+$AO3047)-ROW())/12+5):INDIRECT("S"&amp;(ROW()+12*(($AN3047-1)*3+$AO3047)-ROW())/12+5),AQ3047)</f>
        <v>0</v>
      </c>
      <c r="AS3047" s="17">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15">
        <f ca="1">COUNTIF(INDIRECT("U"&amp;(ROW()+12*(($AN3047-1)*3+$AO3047)-ROW())/12+5):INDIRECT("AF"&amp;(ROW()+12*(($AN3047-1)*3+$AO3047)-ROW())/12+5),AS3047)</f>
        <v>0</v>
      </c>
      <c r="AU3047" s="15">
        <f ca="1">IF(AND(AQ3047+AS3047&gt;0,AR3047+AT3047&gt;0),COUNTIF(AU$6:AU3046,"&gt;0")+1,0)</f>
        <v>0</v>
      </c>
    </row>
    <row r="3048" spans="40:47">
      <c r="AN3048" s="15">
        <v>85</v>
      </c>
      <c r="AO3048" s="15">
        <v>2</v>
      </c>
      <c r="AP3048" s="15">
        <v>7</v>
      </c>
      <c r="AQ3048" s="17">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15">
        <f ca="1">COUNTIF(INDIRECT("H"&amp;(ROW()+12*(($AN3048-1)*3+$AO3048)-ROW())/12+5):INDIRECT("S"&amp;(ROW()+12*(($AN3048-1)*3+$AO3048)-ROW())/12+5),AQ3048)</f>
        <v>0</v>
      </c>
      <c r="AS3048" s="17">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15">
        <f ca="1">COUNTIF(INDIRECT("U"&amp;(ROW()+12*(($AN3048-1)*3+$AO3048)-ROW())/12+5):INDIRECT("AF"&amp;(ROW()+12*(($AN3048-1)*3+$AO3048)-ROW())/12+5),AS3048)</f>
        <v>0</v>
      </c>
      <c r="AU3048" s="15">
        <f ca="1">IF(AND(AQ3048+AS3048&gt;0,AR3048+AT3048&gt;0),COUNTIF(AU$6:AU3047,"&gt;0")+1,0)</f>
        <v>0</v>
      </c>
    </row>
    <row r="3049" spans="40:47">
      <c r="AN3049" s="15">
        <v>85</v>
      </c>
      <c r="AO3049" s="15">
        <v>2</v>
      </c>
      <c r="AP3049" s="15">
        <v>8</v>
      </c>
      <c r="AQ3049" s="17">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15">
        <f ca="1">COUNTIF(INDIRECT("H"&amp;(ROW()+12*(($AN3049-1)*3+$AO3049)-ROW())/12+5):INDIRECT("S"&amp;(ROW()+12*(($AN3049-1)*3+$AO3049)-ROW())/12+5),AQ3049)</f>
        <v>0</v>
      </c>
      <c r="AS3049" s="17">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15">
        <f ca="1">COUNTIF(INDIRECT("U"&amp;(ROW()+12*(($AN3049-1)*3+$AO3049)-ROW())/12+5):INDIRECT("AF"&amp;(ROW()+12*(($AN3049-1)*3+$AO3049)-ROW())/12+5),AS3049)</f>
        <v>0</v>
      </c>
      <c r="AU3049" s="15">
        <f ca="1">IF(AND(AQ3049+AS3049&gt;0,AR3049+AT3049&gt;0),COUNTIF(AU$6:AU3048,"&gt;0")+1,0)</f>
        <v>0</v>
      </c>
    </row>
    <row r="3050" spans="40:47">
      <c r="AN3050" s="15">
        <v>85</v>
      </c>
      <c r="AO3050" s="15">
        <v>2</v>
      </c>
      <c r="AP3050" s="15">
        <v>9</v>
      </c>
      <c r="AQ3050" s="17">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15">
        <f ca="1">COUNTIF(INDIRECT("H"&amp;(ROW()+12*(($AN3050-1)*3+$AO3050)-ROW())/12+5):INDIRECT("S"&amp;(ROW()+12*(($AN3050-1)*3+$AO3050)-ROW())/12+5),AQ3050)</f>
        <v>0</v>
      </c>
      <c r="AS3050" s="17">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15">
        <f ca="1">COUNTIF(INDIRECT("U"&amp;(ROW()+12*(($AN3050-1)*3+$AO3050)-ROW())/12+5):INDIRECT("AF"&amp;(ROW()+12*(($AN3050-1)*3+$AO3050)-ROW())/12+5),AS3050)</f>
        <v>0</v>
      </c>
      <c r="AU3050" s="15">
        <f ca="1">IF(AND(AQ3050+AS3050&gt;0,AR3050+AT3050&gt;0),COUNTIF(AU$6:AU3049,"&gt;0")+1,0)</f>
        <v>0</v>
      </c>
    </row>
    <row r="3051" spans="40:47">
      <c r="AN3051" s="15">
        <v>85</v>
      </c>
      <c r="AO3051" s="15">
        <v>2</v>
      </c>
      <c r="AP3051" s="15">
        <v>10</v>
      </c>
      <c r="AQ3051" s="17">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15">
        <f ca="1">COUNTIF(INDIRECT("H"&amp;(ROW()+12*(($AN3051-1)*3+$AO3051)-ROW())/12+5):INDIRECT("S"&amp;(ROW()+12*(($AN3051-1)*3+$AO3051)-ROW())/12+5),AQ3051)</f>
        <v>0</v>
      </c>
      <c r="AS3051" s="17">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15">
        <f ca="1">COUNTIF(INDIRECT("U"&amp;(ROW()+12*(($AN3051-1)*3+$AO3051)-ROW())/12+5):INDIRECT("AF"&amp;(ROW()+12*(($AN3051-1)*3+$AO3051)-ROW())/12+5),AS3051)</f>
        <v>0</v>
      </c>
      <c r="AU3051" s="15">
        <f ca="1">IF(AND(AQ3051+AS3051&gt;0,AR3051+AT3051&gt;0),COUNTIF(AU$6:AU3050,"&gt;0")+1,0)</f>
        <v>0</v>
      </c>
    </row>
    <row r="3052" spans="40:47">
      <c r="AN3052" s="15">
        <v>85</v>
      </c>
      <c r="AO3052" s="15">
        <v>2</v>
      </c>
      <c r="AP3052" s="15">
        <v>11</v>
      </c>
      <c r="AQ3052" s="17">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15">
        <f ca="1">COUNTIF(INDIRECT("H"&amp;(ROW()+12*(($AN3052-1)*3+$AO3052)-ROW())/12+5):INDIRECT("S"&amp;(ROW()+12*(($AN3052-1)*3+$AO3052)-ROW())/12+5),AQ3052)</f>
        <v>0</v>
      </c>
      <c r="AS3052" s="17">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15">
        <f ca="1">COUNTIF(INDIRECT("U"&amp;(ROW()+12*(($AN3052-1)*3+$AO3052)-ROW())/12+5):INDIRECT("AF"&amp;(ROW()+12*(($AN3052-1)*3+$AO3052)-ROW())/12+5),AS3052)</f>
        <v>0</v>
      </c>
      <c r="AU3052" s="15">
        <f ca="1">IF(AND(AQ3052+AS3052&gt;0,AR3052+AT3052&gt;0),COUNTIF(AU$6:AU3051,"&gt;0")+1,0)</f>
        <v>0</v>
      </c>
    </row>
    <row r="3053" spans="40:47">
      <c r="AN3053" s="15">
        <v>85</v>
      </c>
      <c r="AO3053" s="15">
        <v>2</v>
      </c>
      <c r="AP3053" s="15">
        <v>12</v>
      </c>
      <c r="AQ3053" s="17">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15">
        <f ca="1">COUNTIF(INDIRECT("H"&amp;(ROW()+12*(($AN3053-1)*3+$AO3053)-ROW())/12+5):INDIRECT("S"&amp;(ROW()+12*(($AN3053-1)*3+$AO3053)-ROW())/12+5),AQ3053)</f>
        <v>0</v>
      </c>
      <c r="AS3053" s="17">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15">
        <f ca="1">COUNTIF(INDIRECT("U"&amp;(ROW()+12*(($AN3053-1)*3+$AO3053)-ROW())/12+5):INDIRECT("AF"&amp;(ROW()+12*(($AN3053-1)*3+$AO3053)-ROW())/12+5),AS3053)</f>
        <v>0</v>
      </c>
      <c r="AU3053" s="15">
        <f ca="1">IF(AND(AQ3053+AS3053&gt;0,AR3053+AT3053&gt;0),COUNTIF(AU$6:AU3052,"&gt;0")+1,0)</f>
        <v>0</v>
      </c>
    </row>
    <row r="3054" spans="40:47">
      <c r="AN3054" s="15">
        <v>85</v>
      </c>
      <c r="AO3054" s="15">
        <v>3</v>
      </c>
      <c r="AP3054" s="15">
        <v>1</v>
      </c>
      <c r="AQ3054" s="17">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15">
        <f ca="1">COUNTIF(INDIRECT("H"&amp;(ROW()+12*(($AN3054-1)*3+$AO3054)-ROW())/12+5):INDIRECT("S"&amp;(ROW()+12*(($AN3054-1)*3+$AO3054)-ROW())/12+5),AQ3054)</f>
        <v>0</v>
      </c>
      <c r="AS3054" s="17">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15">
        <f ca="1">COUNTIF(INDIRECT("U"&amp;(ROW()+12*(($AN3054-1)*3+$AO3054)-ROW())/12+5):INDIRECT("AF"&amp;(ROW()+12*(($AN3054-1)*3+$AO3054)-ROW())/12+5),AS3054)</f>
        <v>0</v>
      </c>
      <c r="AU3054" s="15">
        <f ca="1">IF(AND(AQ3054+AS3054&gt;0,AR3054+AT3054&gt;0),COUNTIF(AU$6:AU3053,"&gt;0")+1,0)</f>
        <v>0</v>
      </c>
    </row>
    <row r="3055" spans="40:47">
      <c r="AN3055" s="15">
        <v>85</v>
      </c>
      <c r="AO3055" s="15">
        <v>3</v>
      </c>
      <c r="AP3055" s="15">
        <v>2</v>
      </c>
      <c r="AQ3055" s="17">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15">
        <f ca="1">COUNTIF(INDIRECT("H"&amp;(ROW()+12*(($AN3055-1)*3+$AO3055)-ROW())/12+5):INDIRECT("S"&amp;(ROW()+12*(($AN3055-1)*3+$AO3055)-ROW())/12+5),AQ3055)</f>
        <v>0</v>
      </c>
      <c r="AS3055" s="17">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15">
        <f ca="1">COUNTIF(INDIRECT("U"&amp;(ROW()+12*(($AN3055-1)*3+$AO3055)-ROW())/12+5):INDIRECT("AF"&amp;(ROW()+12*(($AN3055-1)*3+$AO3055)-ROW())/12+5),AS3055)</f>
        <v>0</v>
      </c>
      <c r="AU3055" s="15">
        <f ca="1">IF(AND(AQ3055+AS3055&gt;0,AR3055+AT3055&gt;0),COUNTIF(AU$6:AU3054,"&gt;0")+1,0)</f>
        <v>0</v>
      </c>
    </row>
    <row r="3056" spans="40:47">
      <c r="AN3056" s="15">
        <v>85</v>
      </c>
      <c r="AO3056" s="15">
        <v>3</v>
      </c>
      <c r="AP3056" s="15">
        <v>3</v>
      </c>
      <c r="AQ3056" s="17">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15">
        <f ca="1">COUNTIF(INDIRECT("H"&amp;(ROW()+12*(($AN3056-1)*3+$AO3056)-ROW())/12+5):INDIRECT("S"&amp;(ROW()+12*(($AN3056-1)*3+$AO3056)-ROW())/12+5),AQ3056)</f>
        <v>0</v>
      </c>
      <c r="AS3056" s="17">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15">
        <f ca="1">COUNTIF(INDIRECT("U"&amp;(ROW()+12*(($AN3056-1)*3+$AO3056)-ROW())/12+5):INDIRECT("AF"&amp;(ROW()+12*(($AN3056-1)*3+$AO3056)-ROW())/12+5),AS3056)</f>
        <v>0</v>
      </c>
      <c r="AU3056" s="15">
        <f ca="1">IF(AND(AQ3056+AS3056&gt;0,AR3056+AT3056&gt;0),COUNTIF(AU$6:AU3055,"&gt;0")+1,0)</f>
        <v>0</v>
      </c>
    </row>
    <row r="3057" spans="40:47">
      <c r="AN3057" s="15">
        <v>85</v>
      </c>
      <c r="AO3057" s="15">
        <v>3</v>
      </c>
      <c r="AP3057" s="15">
        <v>4</v>
      </c>
      <c r="AQ3057" s="17">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15">
        <f ca="1">COUNTIF(INDIRECT("H"&amp;(ROW()+12*(($AN3057-1)*3+$AO3057)-ROW())/12+5):INDIRECT("S"&amp;(ROW()+12*(($AN3057-1)*3+$AO3057)-ROW())/12+5),AQ3057)</f>
        <v>0</v>
      </c>
      <c r="AS3057" s="17">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15">
        <f ca="1">COUNTIF(INDIRECT("U"&amp;(ROW()+12*(($AN3057-1)*3+$AO3057)-ROW())/12+5):INDIRECT("AF"&amp;(ROW()+12*(($AN3057-1)*3+$AO3057)-ROW())/12+5),AS3057)</f>
        <v>0</v>
      </c>
      <c r="AU3057" s="15">
        <f ca="1">IF(AND(AQ3057+AS3057&gt;0,AR3057+AT3057&gt;0),COUNTIF(AU$6:AU3056,"&gt;0")+1,0)</f>
        <v>0</v>
      </c>
    </row>
    <row r="3058" spans="40:47">
      <c r="AN3058" s="15">
        <v>85</v>
      </c>
      <c r="AO3058" s="15">
        <v>3</v>
      </c>
      <c r="AP3058" s="15">
        <v>5</v>
      </c>
      <c r="AQ3058" s="17">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15">
        <f ca="1">COUNTIF(INDIRECT("H"&amp;(ROW()+12*(($AN3058-1)*3+$AO3058)-ROW())/12+5):INDIRECT("S"&amp;(ROW()+12*(($AN3058-1)*3+$AO3058)-ROW())/12+5),AQ3058)</f>
        <v>0</v>
      </c>
      <c r="AS3058" s="17">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15">
        <f ca="1">COUNTIF(INDIRECT("U"&amp;(ROW()+12*(($AN3058-1)*3+$AO3058)-ROW())/12+5):INDIRECT("AF"&amp;(ROW()+12*(($AN3058-1)*3+$AO3058)-ROW())/12+5),AS3058)</f>
        <v>0</v>
      </c>
      <c r="AU3058" s="15">
        <f ca="1">IF(AND(AQ3058+AS3058&gt;0,AR3058+AT3058&gt;0),COUNTIF(AU$6:AU3057,"&gt;0")+1,0)</f>
        <v>0</v>
      </c>
    </row>
    <row r="3059" spans="40:47">
      <c r="AN3059" s="15">
        <v>85</v>
      </c>
      <c r="AO3059" s="15">
        <v>3</v>
      </c>
      <c r="AP3059" s="15">
        <v>6</v>
      </c>
      <c r="AQ3059" s="17">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15">
        <f ca="1">COUNTIF(INDIRECT("H"&amp;(ROW()+12*(($AN3059-1)*3+$AO3059)-ROW())/12+5):INDIRECT("S"&amp;(ROW()+12*(($AN3059-1)*3+$AO3059)-ROW())/12+5),AQ3059)</f>
        <v>0</v>
      </c>
      <c r="AS3059" s="17">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15">
        <f ca="1">COUNTIF(INDIRECT("U"&amp;(ROW()+12*(($AN3059-1)*3+$AO3059)-ROW())/12+5):INDIRECT("AF"&amp;(ROW()+12*(($AN3059-1)*3+$AO3059)-ROW())/12+5),AS3059)</f>
        <v>0</v>
      </c>
      <c r="AU3059" s="15">
        <f ca="1">IF(AND(AQ3059+AS3059&gt;0,AR3059+AT3059&gt;0),COUNTIF(AU$6:AU3058,"&gt;0")+1,0)</f>
        <v>0</v>
      </c>
    </row>
    <row r="3060" spans="40:47">
      <c r="AN3060" s="15">
        <v>85</v>
      </c>
      <c r="AO3060" s="15">
        <v>3</v>
      </c>
      <c r="AP3060" s="15">
        <v>7</v>
      </c>
      <c r="AQ3060" s="17">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15">
        <f ca="1">COUNTIF(INDIRECT("H"&amp;(ROW()+12*(($AN3060-1)*3+$AO3060)-ROW())/12+5):INDIRECT("S"&amp;(ROW()+12*(($AN3060-1)*3+$AO3060)-ROW())/12+5),AQ3060)</f>
        <v>0</v>
      </c>
      <c r="AS3060" s="17">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15">
        <f ca="1">COUNTIF(INDIRECT("U"&amp;(ROW()+12*(($AN3060-1)*3+$AO3060)-ROW())/12+5):INDIRECT("AF"&amp;(ROW()+12*(($AN3060-1)*3+$AO3060)-ROW())/12+5),AS3060)</f>
        <v>0</v>
      </c>
      <c r="AU3060" s="15">
        <f ca="1">IF(AND(AQ3060+AS3060&gt;0,AR3060+AT3060&gt;0),COUNTIF(AU$6:AU3059,"&gt;0")+1,0)</f>
        <v>0</v>
      </c>
    </row>
    <row r="3061" spans="40:47">
      <c r="AN3061" s="15">
        <v>85</v>
      </c>
      <c r="AO3061" s="15">
        <v>3</v>
      </c>
      <c r="AP3061" s="15">
        <v>8</v>
      </c>
      <c r="AQ3061" s="17">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15">
        <f ca="1">COUNTIF(INDIRECT("H"&amp;(ROW()+12*(($AN3061-1)*3+$AO3061)-ROW())/12+5):INDIRECT("S"&amp;(ROW()+12*(($AN3061-1)*3+$AO3061)-ROW())/12+5),AQ3061)</f>
        <v>0</v>
      </c>
      <c r="AS3061" s="17">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15">
        <f ca="1">COUNTIF(INDIRECT("U"&amp;(ROW()+12*(($AN3061-1)*3+$AO3061)-ROW())/12+5):INDIRECT("AF"&amp;(ROW()+12*(($AN3061-1)*3+$AO3061)-ROW())/12+5),AS3061)</f>
        <v>0</v>
      </c>
      <c r="AU3061" s="15">
        <f ca="1">IF(AND(AQ3061+AS3061&gt;0,AR3061+AT3061&gt;0),COUNTIF(AU$6:AU3060,"&gt;0")+1,0)</f>
        <v>0</v>
      </c>
    </row>
    <row r="3062" spans="40:47">
      <c r="AN3062" s="15">
        <v>85</v>
      </c>
      <c r="AO3062" s="15">
        <v>3</v>
      </c>
      <c r="AP3062" s="15">
        <v>9</v>
      </c>
      <c r="AQ3062" s="17">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15">
        <f ca="1">COUNTIF(INDIRECT("H"&amp;(ROW()+12*(($AN3062-1)*3+$AO3062)-ROW())/12+5):INDIRECT("S"&amp;(ROW()+12*(($AN3062-1)*3+$AO3062)-ROW())/12+5),AQ3062)</f>
        <v>0</v>
      </c>
      <c r="AS3062" s="17">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15">
        <f ca="1">COUNTIF(INDIRECT("U"&amp;(ROW()+12*(($AN3062-1)*3+$AO3062)-ROW())/12+5):INDIRECT("AF"&amp;(ROW()+12*(($AN3062-1)*3+$AO3062)-ROW())/12+5),AS3062)</f>
        <v>0</v>
      </c>
      <c r="AU3062" s="15">
        <f ca="1">IF(AND(AQ3062+AS3062&gt;0,AR3062+AT3062&gt;0),COUNTIF(AU$6:AU3061,"&gt;0")+1,0)</f>
        <v>0</v>
      </c>
    </row>
    <row r="3063" spans="40:47">
      <c r="AN3063" s="15">
        <v>85</v>
      </c>
      <c r="AO3063" s="15">
        <v>3</v>
      </c>
      <c r="AP3063" s="15">
        <v>10</v>
      </c>
      <c r="AQ3063" s="17">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15">
        <f ca="1">COUNTIF(INDIRECT("H"&amp;(ROW()+12*(($AN3063-1)*3+$AO3063)-ROW())/12+5):INDIRECT("S"&amp;(ROW()+12*(($AN3063-1)*3+$AO3063)-ROW())/12+5),AQ3063)</f>
        <v>0</v>
      </c>
      <c r="AS3063" s="17">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15">
        <f ca="1">COUNTIF(INDIRECT("U"&amp;(ROW()+12*(($AN3063-1)*3+$AO3063)-ROW())/12+5):INDIRECT("AF"&amp;(ROW()+12*(($AN3063-1)*3+$AO3063)-ROW())/12+5),AS3063)</f>
        <v>0</v>
      </c>
      <c r="AU3063" s="15">
        <f ca="1">IF(AND(AQ3063+AS3063&gt;0,AR3063+AT3063&gt;0),COUNTIF(AU$6:AU3062,"&gt;0")+1,0)</f>
        <v>0</v>
      </c>
    </row>
    <row r="3064" spans="40:47">
      <c r="AN3064" s="15">
        <v>85</v>
      </c>
      <c r="AO3064" s="15">
        <v>3</v>
      </c>
      <c r="AP3064" s="15">
        <v>11</v>
      </c>
      <c r="AQ3064" s="17">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15">
        <f ca="1">COUNTIF(INDIRECT("H"&amp;(ROW()+12*(($AN3064-1)*3+$AO3064)-ROW())/12+5):INDIRECT("S"&amp;(ROW()+12*(($AN3064-1)*3+$AO3064)-ROW())/12+5),AQ3064)</f>
        <v>0</v>
      </c>
      <c r="AS3064" s="17">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15">
        <f ca="1">COUNTIF(INDIRECT("U"&amp;(ROW()+12*(($AN3064-1)*3+$AO3064)-ROW())/12+5):INDIRECT("AF"&amp;(ROW()+12*(($AN3064-1)*3+$AO3064)-ROW())/12+5),AS3064)</f>
        <v>0</v>
      </c>
      <c r="AU3064" s="15">
        <f ca="1">IF(AND(AQ3064+AS3064&gt;0,AR3064+AT3064&gt;0),COUNTIF(AU$6:AU3063,"&gt;0")+1,0)</f>
        <v>0</v>
      </c>
    </row>
    <row r="3065" spans="40:47">
      <c r="AN3065" s="306">
        <v>85</v>
      </c>
      <c r="AO3065" s="306">
        <v>3</v>
      </c>
      <c r="AP3065" s="306">
        <v>12</v>
      </c>
      <c r="AQ3065" s="313">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306">
        <f ca="1">COUNTIF(INDIRECT("H"&amp;(ROW()+12*(($AN3065-1)*3+$AO3065)-ROW())/12+5):INDIRECT("S"&amp;(ROW()+12*(($AN3065-1)*3+$AO3065)-ROW())/12+5),AQ3065)</f>
        <v>0</v>
      </c>
      <c r="AS3065" s="313">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306">
        <f ca="1">COUNTIF(INDIRECT("U"&amp;(ROW()+12*(($AN3065-1)*3+$AO3065)-ROW())/12+5):INDIRECT("AF"&amp;(ROW()+12*(($AN3065-1)*3+$AO3065)-ROW())/12+5),AS3065)</f>
        <v>0</v>
      </c>
      <c r="AU3065" s="15">
        <f ca="1">IF(AND(AQ3065+AS3065&gt;0,AR3065+AT3065&gt;0),COUNTIF(AU$6:AU3064,"&gt;0")+1,0)</f>
        <v>0</v>
      </c>
    </row>
    <row r="3066" spans="40:47">
      <c r="AN3066" s="15">
        <v>86</v>
      </c>
      <c r="AO3066" s="15">
        <v>1</v>
      </c>
      <c r="AP3066" s="15">
        <v>1</v>
      </c>
      <c r="AQ3066" s="17">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15">
        <f ca="1">COUNTIF(INDIRECT("H"&amp;(ROW()+12*(($AN3066-1)*3+$AO3066)-ROW())/12+5):INDIRECT("S"&amp;(ROW()+12*(($AN3066-1)*3+$AO3066)-ROW())/12+5),AQ3066)</f>
        <v>0</v>
      </c>
      <c r="AS3066" s="17">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15">
        <f ca="1">COUNTIF(INDIRECT("U"&amp;(ROW()+12*(($AN3066-1)*3+$AO3066)-ROW())/12+5):INDIRECT("AF"&amp;(ROW()+12*(($AN3066-1)*3+$AO3066)-ROW())/12+5),AS3066)</f>
        <v>0</v>
      </c>
      <c r="AU3066" s="15">
        <f ca="1">IF(AND(AQ3066+AS3066&gt;0,AR3066+AT3066&gt;0),COUNTIF(AU$6:AU3065,"&gt;0")+1,0)</f>
        <v>0</v>
      </c>
    </row>
    <row r="3067" spans="40:47">
      <c r="AN3067" s="15">
        <v>86</v>
      </c>
      <c r="AO3067" s="15">
        <v>1</v>
      </c>
      <c r="AP3067" s="15">
        <v>2</v>
      </c>
      <c r="AQ3067" s="17">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15">
        <f ca="1">COUNTIF(INDIRECT("H"&amp;(ROW()+12*(($AN3067-1)*3+$AO3067)-ROW())/12+5):INDIRECT("S"&amp;(ROW()+12*(($AN3067-1)*3+$AO3067)-ROW())/12+5),AQ3067)</f>
        <v>0</v>
      </c>
      <c r="AS3067" s="17">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15">
        <f ca="1">COUNTIF(INDIRECT("U"&amp;(ROW()+12*(($AN3067-1)*3+$AO3067)-ROW())/12+5):INDIRECT("AF"&amp;(ROW()+12*(($AN3067-1)*3+$AO3067)-ROW())/12+5),AS3067)</f>
        <v>0</v>
      </c>
      <c r="AU3067" s="15">
        <f ca="1">IF(AND(AQ3067+AS3067&gt;0,AR3067+AT3067&gt;0),COUNTIF(AU$6:AU3066,"&gt;0")+1,0)</f>
        <v>0</v>
      </c>
    </row>
    <row r="3068" spans="40:47">
      <c r="AN3068" s="15">
        <v>86</v>
      </c>
      <c r="AO3068" s="15">
        <v>1</v>
      </c>
      <c r="AP3068" s="15">
        <v>3</v>
      </c>
      <c r="AQ3068" s="17">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15">
        <f ca="1">COUNTIF(INDIRECT("H"&amp;(ROW()+12*(($AN3068-1)*3+$AO3068)-ROW())/12+5):INDIRECT("S"&amp;(ROW()+12*(($AN3068-1)*3+$AO3068)-ROW())/12+5),AQ3068)</f>
        <v>0</v>
      </c>
      <c r="AS3068" s="17">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15">
        <f ca="1">COUNTIF(INDIRECT("U"&amp;(ROW()+12*(($AN3068-1)*3+$AO3068)-ROW())/12+5):INDIRECT("AF"&amp;(ROW()+12*(($AN3068-1)*3+$AO3068)-ROW())/12+5),AS3068)</f>
        <v>0</v>
      </c>
      <c r="AU3068" s="15">
        <f ca="1">IF(AND(AQ3068+AS3068&gt;0,AR3068+AT3068&gt;0),COUNTIF(AU$6:AU3067,"&gt;0")+1,0)</f>
        <v>0</v>
      </c>
    </row>
    <row r="3069" spans="40:47">
      <c r="AN3069" s="15">
        <v>86</v>
      </c>
      <c r="AO3069" s="15">
        <v>1</v>
      </c>
      <c r="AP3069" s="15">
        <v>4</v>
      </c>
      <c r="AQ3069" s="17">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15">
        <f ca="1">COUNTIF(INDIRECT("H"&amp;(ROW()+12*(($AN3069-1)*3+$AO3069)-ROW())/12+5):INDIRECT("S"&amp;(ROW()+12*(($AN3069-1)*3+$AO3069)-ROW())/12+5),AQ3069)</f>
        <v>0</v>
      </c>
      <c r="AS3069" s="17">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15">
        <f ca="1">COUNTIF(INDIRECT("U"&amp;(ROW()+12*(($AN3069-1)*3+$AO3069)-ROW())/12+5):INDIRECT("AF"&amp;(ROW()+12*(($AN3069-1)*3+$AO3069)-ROW())/12+5),AS3069)</f>
        <v>0</v>
      </c>
      <c r="AU3069" s="15">
        <f ca="1">IF(AND(AQ3069+AS3069&gt;0,AR3069+AT3069&gt;0),COUNTIF(AU$6:AU3068,"&gt;0")+1,0)</f>
        <v>0</v>
      </c>
    </row>
    <row r="3070" spans="40:47">
      <c r="AN3070" s="15">
        <v>86</v>
      </c>
      <c r="AO3070" s="15">
        <v>1</v>
      </c>
      <c r="AP3070" s="15">
        <v>5</v>
      </c>
      <c r="AQ3070" s="17">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15">
        <f ca="1">COUNTIF(INDIRECT("H"&amp;(ROW()+12*(($AN3070-1)*3+$AO3070)-ROW())/12+5):INDIRECT("S"&amp;(ROW()+12*(($AN3070-1)*3+$AO3070)-ROW())/12+5),AQ3070)</f>
        <v>0</v>
      </c>
      <c r="AS3070" s="17">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15">
        <f ca="1">COUNTIF(INDIRECT("U"&amp;(ROW()+12*(($AN3070-1)*3+$AO3070)-ROW())/12+5):INDIRECT("AF"&amp;(ROW()+12*(($AN3070-1)*3+$AO3070)-ROW())/12+5),AS3070)</f>
        <v>0</v>
      </c>
      <c r="AU3070" s="15">
        <f ca="1">IF(AND(AQ3070+AS3070&gt;0,AR3070+AT3070&gt;0),COUNTIF(AU$6:AU3069,"&gt;0")+1,0)</f>
        <v>0</v>
      </c>
    </row>
    <row r="3071" spans="40:47">
      <c r="AN3071" s="15">
        <v>86</v>
      </c>
      <c r="AO3071" s="15">
        <v>1</v>
      </c>
      <c r="AP3071" s="15">
        <v>6</v>
      </c>
      <c r="AQ3071" s="17">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15">
        <f ca="1">COUNTIF(INDIRECT("H"&amp;(ROW()+12*(($AN3071-1)*3+$AO3071)-ROW())/12+5):INDIRECT("S"&amp;(ROW()+12*(($AN3071-1)*3+$AO3071)-ROW())/12+5),AQ3071)</f>
        <v>0</v>
      </c>
      <c r="AS3071" s="17">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15">
        <f ca="1">COUNTIF(INDIRECT("U"&amp;(ROW()+12*(($AN3071-1)*3+$AO3071)-ROW())/12+5):INDIRECT("AF"&amp;(ROW()+12*(($AN3071-1)*3+$AO3071)-ROW())/12+5),AS3071)</f>
        <v>0</v>
      </c>
      <c r="AU3071" s="15">
        <f ca="1">IF(AND(AQ3071+AS3071&gt;0,AR3071+AT3071&gt;0),COUNTIF(AU$6:AU3070,"&gt;0")+1,0)</f>
        <v>0</v>
      </c>
    </row>
    <row r="3072" spans="40:47">
      <c r="AN3072" s="15">
        <v>86</v>
      </c>
      <c r="AO3072" s="15">
        <v>1</v>
      </c>
      <c r="AP3072" s="15">
        <v>7</v>
      </c>
      <c r="AQ3072" s="17">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15">
        <f ca="1">COUNTIF(INDIRECT("H"&amp;(ROW()+12*(($AN3072-1)*3+$AO3072)-ROW())/12+5):INDIRECT("S"&amp;(ROW()+12*(($AN3072-1)*3+$AO3072)-ROW())/12+5),AQ3072)</f>
        <v>0</v>
      </c>
      <c r="AS3072" s="17">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15">
        <f ca="1">COUNTIF(INDIRECT("U"&amp;(ROW()+12*(($AN3072-1)*3+$AO3072)-ROW())/12+5):INDIRECT("AF"&amp;(ROW()+12*(($AN3072-1)*3+$AO3072)-ROW())/12+5),AS3072)</f>
        <v>0</v>
      </c>
      <c r="AU3072" s="15">
        <f ca="1">IF(AND(AQ3072+AS3072&gt;0,AR3072+AT3072&gt;0),COUNTIF(AU$6:AU3071,"&gt;0")+1,0)</f>
        <v>0</v>
      </c>
    </row>
    <row r="3073" spans="40:47">
      <c r="AN3073" s="15">
        <v>86</v>
      </c>
      <c r="AO3073" s="15">
        <v>1</v>
      </c>
      <c r="AP3073" s="15">
        <v>8</v>
      </c>
      <c r="AQ3073" s="17">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15">
        <f ca="1">COUNTIF(INDIRECT("H"&amp;(ROW()+12*(($AN3073-1)*3+$AO3073)-ROW())/12+5):INDIRECT("S"&amp;(ROW()+12*(($AN3073-1)*3+$AO3073)-ROW())/12+5),AQ3073)</f>
        <v>0</v>
      </c>
      <c r="AS3073" s="17">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15">
        <f ca="1">COUNTIF(INDIRECT("U"&amp;(ROW()+12*(($AN3073-1)*3+$AO3073)-ROW())/12+5):INDIRECT("AF"&amp;(ROW()+12*(($AN3073-1)*3+$AO3073)-ROW())/12+5),AS3073)</f>
        <v>0</v>
      </c>
      <c r="AU3073" s="15">
        <f ca="1">IF(AND(AQ3073+AS3073&gt;0,AR3073+AT3073&gt;0),COUNTIF(AU$6:AU3072,"&gt;0")+1,0)</f>
        <v>0</v>
      </c>
    </row>
    <row r="3074" spans="40:47">
      <c r="AN3074" s="15">
        <v>86</v>
      </c>
      <c r="AO3074" s="15">
        <v>1</v>
      </c>
      <c r="AP3074" s="15">
        <v>9</v>
      </c>
      <c r="AQ3074" s="17">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15">
        <f ca="1">COUNTIF(INDIRECT("H"&amp;(ROW()+12*(($AN3074-1)*3+$AO3074)-ROW())/12+5):INDIRECT("S"&amp;(ROW()+12*(($AN3074-1)*3+$AO3074)-ROW())/12+5),AQ3074)</f>
        <v>0</v>
      </c>
      <c r="AS3074" s="17">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15">
        <f ca="1">COUNTIF(INDIRECT("U"&amp;(ROW()+12*(($AN3074-1)*3+$AO3074)-ROW())/12+5):INDIRECT("AF"&amp;(ROW()+12*(($AN3074-1)*3+$AO3074)-ROW())/12+5),AS3074)</f>
        <v>0</v>
      </c>
      <c r="AU3074" s="15">
        <f ca="1">IF(AND(AQ3074+AS3074&gt;0,AR3074+AT3074&gt;0),COUNTIF(AU$6:AU3073,"&gt;0")+1,0)</f>
        <v>0</v>
      </c>
    </row>
    <row r="3075" spans="40:47">
      <c r="AN3075" s="15">
        <v>86</v>
      </c>
      <c r="AO3075" s="15">
        <v>1</v>
      </c>
      <c r="AP3075" s="15">
        <v>10</v>
      </c>
      <c r="AQ3075" s="17">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15">
        <f ca="1">COUNTIF(INDIRECT("H"&amp;(ROW()+12*(($AN3075-1)*3+$AO3075)-ROW())/12+5):INDIRECT("S"&amp;(ROW()+12*(($AN3075-1)*3+$AO3075)-ROW())/12+5),AQ3075)</f>
        <v>0</v>
      </c>
      <c r="AS3075" s="17">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15">
        <f ca="1">COUNTIF(INDIRECT("U"&amp;(ROW()+12*(($AN3075-1)*3+$AO3075)-ROW())/12+5):INDIRECT("AF"&amp;(ROW()+12*(($AN3075-1)*3+$AO3075)-ROW())/12+5),AS3075)</f>
        <v>0</v>
      </c>
      <c r="AU3075" s="15">
        <f ca="1">IF(AND(AQ3075+AS3075&gt;0,AR3075+AT3075&gt;0),COUNTIF(AU$6:AU3074,"&gt;0")+1,0)</f>
        <v>0</v>
      </c>
    </row>
    <row r="3076" spans="40:47">
      <c r="AN3076" s="15">
        <v>86</v>
      </c>
      <c r="AO3076" s="15">
        <v>1</v>
      </c>
      <c r="AP3076" s="15">
        <v>11</v>
      </c>
      <c r="AQ3076" s="17">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15">
        <f ca="1">COUNTIF(INDIRECT("H"&amp;(ROW()+12*(($AN3076-1)*3+$AO3076)-ROW())/12+5):INDIRECT("S"&amp;(ROW()+12*(($AN3076-1)*3+$AO3076)-ROW())/12+5),AQ3076)</f>
        <v>0</v>
      </c>
      <c r="AS3076" s="17">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15">
        <f ca="1">COUNTIF(INDIRECT("U"&amp;(ROW()+12*(($AN3076-1)*3+$AO3076)-ROW())/12+5):INDIRECT("AF"&amp;(ROW()+12*(($AN3076-1)*3+$AO3076)-ROW())/12+5),AS3076)</f>
        <v>0</v>
      </c>
      <c r="AU3076" s="15">
        <f ca="1">IF(AND(AQ3076+AS3076&gt;0,AR3076+AT3076&gt;0),COUNTIF(AU$6:AU3075,"&gt;0")+1,0)</f>
        <v>0</v>
      </c>
    </row>
    <row r="3077" spans="40:47">
      <c r="AN3077" s="15">
        <v>86</v>
      </c>
      <c r="AO3077" s="15">
        <v>1</v>
      </c>
      <c r="AP3077" s="15">
        <v>12</v>
      </c>
      <c r="AQ3077" s="17">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15">
        <f ca="1">COUNTIF(INDIRECT("H"&amp;(ROW()+12*(($AN3077-1)*3+$AO3077)-ROW())/12+5):INDIRECT("S"&amp;(ROW()+12*(($AN3077-1)*3+$AO3077)-ROW())/12+5),AQ3077)</f>
        <v>0</v>
      </c>
      <c r="AS3077" s="17">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15">
        <f ca="1">COUNTIF(INDIRECT("U"&amp;(ROW()+12*(($AN3077-1)*3+$AO3077)-ROW())/12+5):INDIRECT("AF"&amp;(ROW()+12*(($AN3077-1)*3+$AO3077)-ROW())/12+5),AS3077)</f>
        <v>0</v>
      </c>
      <c r="AU3077" s="15">
        <f ca="1">IF(AND(AQ3077+AS3077&gt;0,AR3077+AT3077&gt;0),COUNTIF(AU$6:AU3076,"&gt;0")+1,0)</f>
        <v>0</v>
      </c>
    </row>
    <row r="3078" spans="40:47">
      <c r="AN3078" s="15">
        <v>86</v>
      </c>
      <c r="AO3078" s="15">
        <v>2</v>
      </c>
      <c r="AP3078" s="15">
        <v>1</v>
      </c>
      <c r="AQ3078" s="17">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15">
        <f ca="1">COUNTIF(INDIRECT("H"&amp;(ROW()+12*(($AN3078-1)*3+$AO3078)-ROW())/12+5):INDIRECT("S"&amp;(ROW()+12*(($AN3078-1)*3+$AO3078)-ROW())/12+5),AQ3078)</f>
        <v>0</v>
      </c>
      <c r="AS3078" s="17">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15">
        <f ca="1">COUNTIF(INDIRECT("U"&amp;(ROW()+12*(($AN3078-1)*3+$AO3078)-ROW())/12+5):INDIRECT("AF"&amp;(ROW()+12*(($AN3078-1)*3+$AO3078)-ROW())/12+5),AS3078)</f>
        <v>0</v>
      </c>
      <c r="AU3078" s="15">
        <f ca="1">IF(AND(AQ3078+AS3078&gt;0,AR3078+AT3078&gt;0),COUNTIF(AU$6:AU3077,"&gt;0")+1,0)</f>
        <v>0</v>
      </c>
    </row>
    <row r="3079" spans="40:47">
      <c r="AN3079" s="15">
        <v>86</v>
      </c>
      <c r="AO3079" s="15">
        <v>2</v>
      </c>
      <c r="AP3079" s="15">
        <v>2</v>
      </c>
      <c r="AQ3079" s="17">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15">
        <f ca="1">COUNTIF(INDIRECT("H"&amp;(ROW()+12*(($AN3079-1)*3+$AO3079)-ROW())/12+5):INDIRECT("S"&amp;(ROW()+12*(($AN3079-1)*3+$AO3079)-ROW())/12+5),AQ3079)</f>
        <v>0</v>
      </c>
      <c r="AS3079" s="17">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15">
        <f ca="1">COUNTIF(INDIRECT("U"&amp;(ROW()+12*(($AN3079-1)*3+$AO3079)-ROW())/12+5):INDIRECT("AF"&amp;(ROW()+12*(($AN3079-1)*3+$AO3079)-ROW())/12+5),AS3079)</f>
        <v>0</v>
      </c>
      <c r="AU3079" s="15">
        <f ca="1">IF(AND(AQ3079+AS3079&gt;0,AR3079+AT3079&gt;0),COUNTIF(AU$6:AU3078,"&gt;0")+1,0)</f>
        <v>0</v>
      </c>
    </row>
    <row r="3080" spans="40:47">
      <c r="AN3080" s="15">
        <v>86</v>
      </c>
      <c r="AO3080" s="15">
        <v>2</v>
      </c>
      <c r="AP3080" s="15">
        <v>3</v>
      </c>
      <c r="AQ3080" s="17">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15">
        <f ca="1">COUNTIF(INDIRECT("H"&amp;(ROW()+12*(($AN3080-1)*3+$AO3080)-ROW())/12+5):INDIRECT("S"&amp;(ROW()+12*(($AN3080-1)*3+$AO3080)-ROW())/12+5),AQ3080)</f>
        <v>0</v>
      </c>
      <c r="AS3080" s="17">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15">
        <f ca="1">COUNTIF(INDIRECT("U"&amp;(ROW()+12*(($AN3080-1)*3+$AO3080)-ROW())/12+5):INDIRECT("AF"&amp;(ROW()+12*(($AN3080-1)*3+$AO3080)-ROW())/12+5),AS3080)</f>
        <v>0</v>
      </c>
      <c r="AU3080" s="15">
        <f ca="1">IF(AND(AQ3080+AS3080&gt;0,AR3080+AT3080&gt;0),COUNTIF(AU$6:AU3079,"&gt;0")+1,0)</f>
        <v>0</v>
      </c>
    </row>
    <row r="3081" spans="40:47">
      <c r="AN3081" s="15">
        <v>86</v>
      </c>
      <c r="AO3081" s="15">
        <v>2</v>
      </c>
      <c r="AP3081" s="15">
        <v>4</v>
      </c>
      <c r="AQ3081" s="17">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15">
        <f ca="1">COUNTIF(INDIRECT("H"&amp;(ROW()+12*(($AN3081-1)*3+$AO3081)-ROW())/12+5):INDIRECT("S"&amp;(ROW()+12*(($AN3081-1)*3+$AO3081)-ROW())/12+5),AQ3081)</f>
        <v>0</v>
      </c>
      <c r="AS3081" s="17">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15">
        <f ca="1">COUNTIF(INDIRECT("U"&amp;(ROW()+12*(($AN3081-1)*3+$AO3081)-ROW())/12+5):INDIRECT("AF"&amp;(ROW()+12*(($AN3081-1)*3+$AO3081)-ROW())/12+5),AS3081)</f>
        <v>0</v>
      </c>
      <c r="AU3081" s="15">
        <f ca="1">IF(AND(AQ3081+AS3081&gt;0,AR3081+AT3081&gt;0),COUNTIF(AU$6:AU3080,"&gt;0")+1,0)</f>
        <v>0</v>
      </c>
    </row>
    <row r="3082" spans="40:47">
      <c r="AN3082" s="15">
        <v>86</v>
      </c>
      <c r="AO3082" s="15">
        <v>2</v>
      </c>
      <c r="AP3082" s="15">
        <v>5</v>
      </c>
      <c r="AQ3082" s="17">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15">
        <f ca="1">COUNTIF(INDIRECT("H"&amp;(ROW()+12*(($AN3082-1)*3+$AO3082)-ROW())/12+5):INDIRECT("S"&amp;(ROW()+12*(($AN3082-1)*3+$AO3082)-ROW())/12+5),AQ3082)</f>
        <v>0</v>
      </c>
      <c r="AS3082" s="17">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15">
        <f ca="1">COUNTIF(INDIRECT("U"&amp;(ROW()+12*(($AN3082-1)*3+$AO3082)-ROW())/12+5):INDIRECT("AF"&amp;(ROW()+12*(($AN3082-1)*3+$AO3082)-ROW())/12+5),AS3082)</f>
        <v>0</v>
      </c>
      <c r="AU3082" s="15">
        <f ca="1">IF(AND(AQ3082+AS3082&gt;0,AR3082+AT3082&gt;0),COUNTIF(AU$6:AU3081,"&gt;0")+1,0)</f>
        <v>0</v>
      </c>
    </row>
    <row r="3083" spans="40:47">
      <c r="AN3083" s="15">
        <v>86</v>
      </c>
      <c r="AO3083" s="15">
        <v>2</v>
      </c>
      <c r="AP3083" s="15">
        <v>6</v>
      </c>
      <c r="AQ3083" s="17">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15">
        <f ca="1">COUNTIF(INDIRECT("H"&amp;(ROW()+12*(($AN3083-1)*3+$AO3083)-ROW())/12+5):INDIRECT("S"&amp;(ROW()+12*(($AN3083-1)*3+$AO3083)-ROW())/12+5),AQ3083)</f>
        <v>0</v>
      </c>
      <c r="AS3083" s="17">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15">
        <f ca="1">COUNTIF(INDIRECT("U"&amp;(ROW()+12*(($AN3083-1)*3+$AO3083)-ROW())/12+5):INDIRECT("AF"&amp;(ROW()+12*(($AN3083-1)*3+$AO3083)-ROW())/12+5),AS3083)</f>
        <v>0</v>
      </c>
      <c r="AU3083" s="15">
        <f ca="1">IF(AND(AQ3083+AS3083&gt;0,AR3083+AT3083&gt;0),COUNTIF(AU$6:AU3082,"&gt;0")+1,0)</f>
        <v>0</v>
      </c>
    </row>
    <row r="3084" spans="40:47">
      <c r="AN3084" s="15">
        <v>86</v>
      </c>
      <c r="AO3084" s="15">
        <v>2</v>
      </c>
      <c r="AP3084" s="15">
        <v>7</v>
      </c>
      <c r="AQ3084" s="17">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15">
        <f ca="1">COUNTIF(INDIRECT("H"&amp;(ROW()+12*(($AN3084-1)*3+$AO3084)-ROW())/12+5):INDIRECT("S"&amp;(ROW()+12*(($AN3084-1)*3+$AO3084)-ROW())/12+5),AQ3084)</f>
        <v>0</v>
      </c>
      <c r="AS3084" s="17">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15">
        <f ca="1">COUNTIF(INDIRECT("U"&amp;(ROW()+12*(($AN3084-1)*3+$AO3084)-ROW())/12+5):INDIRECT("AF"&amp;(ROW()+12*(($AN3084-1)*3+$AO3084)-ROW())/12+5),AS3084)</f>
        <v>0</v>
      </c>
      <c r="AU3084" s="15">
        <f ca="1">IF(AND(AQ3084+AS3084&gt;0,AR3084+AT3084&gt;0),COUNTIF(AU$6:AU3083,"&gt;0")+1,0)</f>
        <v>0</v>
      </c>
    </row>
    <row r="3085" spans="40:47">
      <c r="AN3085" s="15">
        <v>86</v>
      </c>
      <c r="AO3085" s="15">
        <v>2</v>
      </c>
      <c r="AP3085" s="15">
        <v>8</v>
      </c>
      <c r="AQ3085" s="17">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15">
        <f ca="1">COUNTIF(INDIRECT("H"&amp;(ROW()+12*(($AN3085-1)*3+$AO3085)-ROW())/12+5):INDIRECT("S"&amp;(ROW()+12*(($AN3085-1)*3+$AO3085)-ROW())/12+5),AQ3085)</f>
        <v>0</v>
      </c>
      <c r="AS3085" s="17">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15">
        <f ca="1">COUNTIF(INDIRECT("U"&amp;(ROW()+12*(($AN3085-1)*3+$AO3085)-ROW())/12+5):INDIRECT("AF"&amp;(ROW()+12*(($AN3085-1)*3+$AO3085)-ROW())/12+5),AS3085)</f>
        <v>0</v>
      </c>
      <c r="AU3085" s="15">
        <f ca="1">IF(AND(AQ3085+AS3085&gt;0,AR3085+AT3085&gt;0),COUNTIF(AU$6:AU3084,"&gt;0")+1,0)</f>
        <v>0</v>
      </c>
    </row>
    <row r="3086" spans="40:47">
      <c r="AN3086" s="15">
        <v>86</v>
      </c>
      <c r="AO3086" s="15">
        <v>2</v>
      </c>
      <c r="AP3086" s="15">
        <v>9</v>
      </c>
      <c r="AQ3086" s="17">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15">
        <f ca="1">COUNTIF(INDIRECT("H"&amp;(ROW()+12*(($AN3086-1)*3+$AO3086)-ROW())/12+5):INDIRECT("S"&amp;(ROW()+12*(($AN3086-1)*3+$AO3086)-ROW())/12+5),AQ3086)</f>
        <v>0</v>
      </c>
      <c r="AS3086" s="17">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15">
        <f ca="1">COUNTIF(INDIRECT("U"&amp;(ROW()+12*(($AN3086-1)*3+$AO3086)-ROW())/12+5):INDIRECT("AF"&amp;(ROW()+12*(($AN3086-1)*3+$AO3086)-ROW())/12+5),AS3086)</f>
        <v>0</v>
      </c>
      <c r="AU3086" s="15">
        <f ca="1">IF(AND(AQ3086+AS3086&gt;0,AR3086+AT3086&gt;0),COUNTIF(AU$6:AU3085,"&gt;0")+1,0)</f>
        <v>0</v>
      </c>
    </row>
    <row r="3087" spans="40:47">
      <c r="AN3087" s="15">
        <v>86</v>
      </c>
      <c r="AO3087" s="15">
        <v>2</v>
      </c>
      <c r="AP3087" s="15">
        <v>10</v>
      </c>
      <c r="AQ3087" s="17">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15">
        <f ca="1">COUNTIF(INDIRECT("H"&amp;(ROW()+12*(($AN3087-1)*3+$AO3087)-ROW())/12+5):INDIRECT("S"&amp;(ROW()+12*(($AN3087-1)*3+$AO3087)-ROW())/12+5),AQ3087)</f>
        <v>0</v>
      </c>
      <c r="AS3087" s="17">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15">
        <f ca="1">COUNTIF(INDIRECT("U"&amp;(ROW()+12*(($AN3087-1)*3+$AO3087)-ROW())/12+5):INDIRECT("AF"&amp;(ROW()+12*(($AN3087-1)*3+$AO3087)-ROW())/12+5),AS3087)</f>
        <v>0</v>
      </c>
      <c r="AU3087" s="15">
        <f ca="1">IF(AND(AQ3087+AS3087&gt;0,AR3087+AT3087&gt;0),COUNTIF(AU$6:AU3086,"&gt;0")+1,0)</f>
        <v>0</v>
      </c>
    </row>
    <row r="3088" spans="40:47">
      <c r="AN3088" s="15">
        <v>86</v>
      </c>
      <c r="AO3088" s="15">
        <v>2</v>
      </c>
      <c r="AP3088" s="15">
        <v>11</v>
      </c>
      <c r="AQ3088" s="17">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15">
        <f ca="1">COUNTIF(INDIRECT("H"&amp;(ROW()+12*(($AN3088-1)*3+$AO3088)-ROW())/12+5):INDIRECT("S"&amp;(ROW()+12*(($AN3088-1)*3+$AO3088)-ROW())/12+5),AQ3088)</f>
        <v>0</v>
      </c>
      <c r="AS3088" s="17">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15">
        <f ca="1">COUNTIF(INDIRECT("U"&amp;(ROW()+12*(($AN3088-1)*3+$AO3088)-ROW())/12+5):INDIRECT("AF"&amp;(ROW()+12*(($AN3088-1)*3+$AO3088)-ROW())/12+5),AS3088)</f>
        <v>0</v>
      </c>
      <c r="AU3088" s="15">
        <f ca="1">IF(AND(AQ3088+AS3088&gt;0,AR3088+AT3088&gt;0),COUNTIF(AU$6:AU3087,"&gt;0")+1,0)</f>
        <v>0</v>
      </c>
    </row>
    <row r="3089" spans="40:47">
      <c r="AN3089" s="15">
        <v>86</v>
      </c>
      <c r="AO3089" s="15">
        <v>2</v>
      </c>
      <c r="AP3089" s="15">
        <v>12</v>
      </c>
      <c r="AQ3089" s="17">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15">
        <f ca="1">COUNTIF(INDIRECT("H"&amp;(ROW()+12*(($AN3089-1)*3+$AO3089)-ROW())/12+5):INDIRECT("S"&amp;(ROW()+12*(($AN3089-1)*3+$AO3089)-ROW())/12+5),AQ3089)</f>
        <v>0</v>
      </c>
      <c r="AS3089" s="17">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15">
        <f ca="1">COUNTIF(INDIRECT("U"&amp;(ROW()+12*(($AN3089-1)*3+$AO3089)-ROW())/12+5):INDIRECT("AF"&amp;(ROW()+12*(($AN3089-1)*3+$AO3089)-ROW())/12+5),AS3089)</f>
        <v>0</v>
      </c>
      <c r="AU3089" s="15">
        <f ca="1">IF(AND(AQ3089+AS3089&gt;0,AR3089+AT3089&gt;0),COUNTIF(AU$6:AU3088,"&gt;0")+1,0)</f>
        <v>0</v>
      </c>
    </row>
    <row r="3090" spans="40:47">
      <c r="AN3090" s="15">
        <v>86</v>
      </c>
      <c r="AO3090" s="15">
        <v>3</v>
      </c>
      <c r="AP3090" s="15">
        <v>1</v>
      </c>
      <c r="AQ3090" s="17">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15">
        <f ca="1">COUNTIF(INDIRECT("H"&amp;(ROW()+12*(($AN3090-1)*3+$AO3090)-ROW())/12+5):INDIRECT("S"&amp;(ROW()+12*(($AN3090-1)*3+$AO3090)-ROW())/12+5),AQ3090)</f>
        <v>0</v>
      </c>
      <c r="AS3090" s="17">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15">
        <f ca="1">COUNTIF(INDIRECT("U"&amp;(ROW()+12*(($AN3090-1)*3+$AO3090)-ROW())/12+5):INDIRECT("AF"&amp;(ROW()+12*(($AN3090-1)*3+$AO3090)-ROW())/12+5),AS3090)</f>
        <v>0</v>
      </c>
      <c r="AU3090" s="15">
        <f ca="1">IF(AND(AQ3090+AS3090&gt;0,AR3090+AT3090&gt;0),COUNTIF(AU$6:AU3089,"&gt;0")+1,0)</f>
        <v>0</v>
      </c>
    </row>
    <row r="3091" spans="40:47">
      <c r="AN3091" s="15">
        <v>86</v>
      </c>
      <c r="AO3091" s="15">
        <v>3</v>
      </c>
      <c r="AP3091" s="15">
        <v>2</v>
      </c>
      <c r="AQ3091" s="17">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15">
        <f ca="1">COUNTIF(INDIRECT("H"&amp;(ROW()+12*(($AN3091-1)*3+$AO3091)-ROW())/12+5):INDIRECT("S"&amp;(ROW()+12*(($AN3091-1)*3+$AO3091)-ROW())/12+5),AQ3091)</f>
        <v>0</v>
      </c>
      <c r="AS3091" s="17">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15">
        <f ca="1">COUNTIF(INDIRECT("U"&amp;(ROW()+12*(($AN3091-1)*3+$AO3091)-ROW())/12+5):INDIRECT("AF"&amp;(ROW()+12*(($AN3091-1)*3+$AO3091)-ROW())/12+5),AS3091)</f>
        <v>0</v>
      </c>
      <c r="AU3091" s="15">
        <f ca="1">IF(AND(AQ3091+AS3091&gt;0,AR3091+AT3091&gt;0),COUNTIF(AU$6:AU3090,"&gt;0")+1,0)</f>
        <v>0</v>
      </c>
    </row>
    <row r="3092" spans="40:47">
      <c r="AN3092" s="15">
        <v>86</v>
      </c>
      <c r="AO3092" s="15">
        <v>3</v>
      </c>
      <c r="AP3092" s="15">
        <v>3</v>
      </c>
      <c r="AQ3092" s="17">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15">
        <f ca="1">COUNTIF(INDIRECT("H"&amp;(ROW()+12*(($AN3092-1)*3+$AO3092)-ROW())/12+5):INDIRECT("S"&amp;(ROW()+12*(($AN3092-1)*3+$AO3092)-ROW())/12+5),AQ3092)</f>
        <v>0</v>
      </c>
      <c r="AS3092" s="17">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15">
        <f ca="1">COUNTIF(INDIRECT("U"&amp;(ROW()+12*(($AN3092-1)*3+$AO3092)-ROW())/12+5):INDIRECT("AF"&amp;(ROW()+12*(($AN3092-1)*3+$AO3092)-ROW())/12+5),AS3092)</f>
        <v>0</v>
      </c>
      <c r="AU3092" s="15">
        <f ca="1">IF(AND(AQ3092+AS3092&gt;0,AR3092+AT3092&gt;0),COUNTIF(AU$6:AU3091,"&gt;0")+1,0)</f>
        <v>0</v>
      </c>
    </row>
    <row r="3093" spans="40:47">
      <c r="AN3093" s="15">
        <v>86</v>
      </c>
      <c r="AO3093" s="15">
        <v>3</v>
      </c>
      <c r="AP3093" s="15">
        <v>4</v>
      </c>
      <c r="AQ3093" s="17">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15">
        <f ca="1">COUNTIF(INDIRECT("H"&amp;(ROW()+12*(($AN3093-1)*3+$AO3093)-ROW())/12+5):INDIRECT("S"&amp;(ROW()+12*(($AN3093-1)*3+$AO3093)-ROW())/12+5),AQ3093)</f>
        <v>0</v>
      </c>
      <c r="AS3093" s="17">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15">
        <f ca="1">COUNTIF(INDIRECT("U"&amp;(ROW()+12*(($AN3093-1)*3+$AO3093)-ROW())/12+5):INDIRECT("AF"&amp;(ROW()+12*(($AN3093-1)*3+$AO3093)-ROW())/12+5),AS3093)</f>
        <v>0</v>
      </c>
      <c r="AU3093" s="15">
        <f ca="1">IF(AND(AQ3093+AS3093&gt;0,AR3093+AT3093&gt;0),COUNTIF(AU$6:AU3092,"&gt;0")+1,0)</f>
        <v>0</v>
      </c>
    </row>
    <row r="3094" spans="40:47">
      <c r="AN3094" s="15">
        <v>86</v>
      </c>
      <c r="AO3094" s="15">
        <v>3</v>
      </c>
      <c r="AP3094" s="15">
        <v>5</v>
      </c>
      <c r="AQ3094" s="17">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15">
        <f ca="1">COUNTIF(INDIRECT("H"&amp;(ROW()+12*(($AN3094-1)*3+$AO3094)-ROW())/12+5):INDIRECT("S"&amp;(ROW()+12*(($AN3094-1)*3+$AO3094)-ROW())/12+5),AQ3094)</f>
        <v>0</v>
      </c>
      <c r="AS3094" s="17">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15">
        <f ca="1">COUNTIF(INDIRECT("U"&amp;(ROW()+12*(($AN3094-1)*3+$AO3094)-ROW())/12+5):INDIRECT("AF"&amp;(ROW()+12*(($AN3094-1)*3+$AO3094)-ROW())/12+5),AS3094)</f>
        <v>0</v>
      </c>
      <c r="AU3094" s="15">
        <f ca="1">IF(AND(AQ3094+AS3094&gt;0,AR3094+AT3094&gt;0),COUNTIF(AU$6:AU3093,"&gt;0")+1,0)</f>
        <v>0</v>
      </c>
    </row>
    <row r="3095" spans="40:47">
      <c r="AN3095" s="15">
        <v>86</v>
      </c>
      <c r="AO3095" s="15">
        <v>3</v>
      </c>
      <c r="AP3095" s="15">
        <v>6</v>
      </c>
      <c r="AQ3095" s="17">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15">
        <f ca="1">COUNTIF(INDIRECT("H"&amp;(ROW()+12*(($AN3095-1)*3+$AO3095)-ROW())/12+5):INDIRECT("S"&amp;(ROW()+12*(($AN3095-1)*3+$AO3095)-ROW())/12+5),AQ3095)</f>
        <v>0</v>
      </c>
      <c r="AS3095" s="17">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15">
        <f ca="1">COUNTIF(INDIRECT("U"&amp;(ROW()+12*(($AN3095-1)*3+$AO3095)-ROW())/12+5):INDIRECT("AF"&amp;(ROW()+12*(($AN3095-1)*3+$AO3095)-ROW())/12+5),AS3095)</f>
        <v>0</v>
      </c>
      <c r="AU3095" s="15">
        <f ca="1">IF(AND(AQ3095+AS3095&gt;0,AR3095+AT3095&gt;0),COUNTIF(AU$6:AU3094,"&gt;0")+1,0)</f>
        <v>0</v>
      </c>
    </row>
    <row r="3096" spans="40:47">
      <c r="AN3096" s="15">
        <v>86</v>
      </c>
      <c r="AO3096" s="15">
        <v>3</v>
      </c>
      <c r="AP3096" s="15">
        <v>7</v>
      </c>
      <c r="AQ3096" s="17">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15">
        <f ca="1">COUNTIF(INDIRECT("H"&amp;(ROW()+12*(($AN3096-1)*3+$AO3096)-ROW())/12+5):INDIRECT("S"&amp;(ROW()+12*(($AN3096-1)*3+$AO3096)-ROW())/12+5),AQ3096)</f>
        <v>0</v>
      </c>
      <c r="AS3096" s="17">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15">
        <f ca="1">COUNTIF(INDIRECT("U"&amp;(ROW()+12*(($AN3096-1)*3+$AO3096)-ROW())/12+5):INDIRECT("AF"&amp;(ROW()+12*(($AN3096-1)*3+$AO3096)-ROW())/12+5),AS3096)</f>
        <v>0</v>
      </c>
      <c r="AU3096" s="15">
        <f ca="1">IF(AND(AQ3096+AS3096&gt;0,AR3096+AT3096&gt;0),COUNTIF(AU$6:AU3095,"&gt;0")+1,0)</f>
        <v>0</v>
      </c>
    </row>
    <row r="3097" spans="40:47">
      <c r="AN3097" s="15">
        <v>86</v>
      </c>
      <c r="AO3097" s="15">
        <v>3</v>
      </c>
      <c r="AP3097" s="15">
        <v>8</v>
      </c>
      <c r="AQ3097" s="17">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15">
        <f ca="1">COUNTIF(INDIRECT("H"&amp;(ROW()+12*(($AN3097-1)*3+$AO3097)-ROW())/12+5):INDIRECT("S"&amp;(ROW()+12*(($AN3097-1)*3+$AO3097)-ROW())/12+5),AQ3097)</f>
        <v>0</v>
      </c>
      <c r="AS3097" s="17">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15">
        <f ca="1">COUNTIF(INDIRECT("U"&amp;(ROW()+12*(($AN3097-1)*3+$AO3097)-ROW())/12+5):INDIRECT("AF"&amp;(ROW()+12*(($AN3097-1)*3+$AO3097)-ROW())/12+5),AS3097)</f>
        <v>0</v>
      </c>
      <c r="AU3097" s="15">
        <f ca="1">IF(AND(AQ3097+AS3097&gt;0,AR3097+AT3097&gt;0),COUNTIF(AU$6:AU3096,"&gt;0")+1,0)</f>
        <v>0</v>
      </c>
    </row>
    <row r="3098" spans="40:47">
      <c r="AN3098" s="15">
        <v>86</v>
      </c>
      <c r="AO3098" s="15">
        <v>3</v>
      </c>
      <c r="AP3098" s="15">
        <v>9</v>
      </c>
      <c r="AQ3098" s="17">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15">
        <f ca="1">COUNTIF(INDIRECT("H"&amp;(ROW()+12*(($AN3098-1)*3+$AO3098)-ROW())/12+5):INDIRECT("S"&amp;(ROW()+12*(($AN3098-1)*3+$AO3098)-ROW())/12+5),AQ3098)</f>
        <v>0</v>
      </c>
      <c r="AS3098" s="17">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15">
        <f ca="1">COUNTIF(INDIRECT("U"&amp;(ROW()+12*(($AN3098-1)*3+$AO3098)-ROW())/12+5):INDIRECT("AF"&amp;(ROW()+12*(($AN3098-1)*3+$AO3098)-ROW())/12+5),AS3098)</f>
        <v>0</v>
      </c>
      <c r="AU3098" s="15">
        <f ca="1">IF(AND(AQ3098+AS3098&gt;0,AR3098+AT3098&gt;0),COUNTIF(AU$6:AU3097,"&gt;0")+1,0)</f>
        <v>0</v>
      </c>
    </row>
    <row r="3099" spans="40:47">
      <c r="AN3099" s="15">
        <v>86</v>
      </c>
      <c r="AO3099" s="15">
        <v>3</v>
      </c>
      <c r="AP3099" s="15">
        <v>10</v>
      </c>
      <c r="AQ3099" s="17">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15">
        <f ca="1">COUNTIF(INDIRECT("H"&amp;(ROW()+12*(($AN3099-1)*3+$AO3099)-ROW())/12+5):INDIRECT("S"&amp;(ROW()+12*(($AN3099-1)*3+$AO3099)-ROW())/12+5),AQ3099)</f>
        <v>0</v>
      </c>
      <c r="AS3099" s="17">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15">
        <f ca="1">COUNTIF(INDIRECT("U"&amp;(ROW()+12*(($AN3099-1)*3+$AO3099)-ROW())/12+5):INDIRECT("AF"&amp;(ROW()+12*(($AN3099-1)*3+$AO3099)-ROW())/12+5),AS3099)</f>
        <v>0</v>
      </c>
      <c r="AU3099" s="15">
        <f ca="1">IF(AND(AQ3099+AS3099&gt;0,AR3099+AT3099&gt;0),COUNTIF(AU$6:AU3098,"&gt;0")+1,0)</f>
        <v>0</v>
      </c>
    </row>
    <row r="3100" spans="40:47">
      <c r="AN3100" s="15">
        <v>86</v>
      </c>
      <c r="AO3100" s="15">
        <v>3</v>
      </c>
      <c r="AP3100" s="15">
        <v>11</v>
      </c>
      <c r="AQ3100" s="17">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15">
        <f ca="1">COUNTIF(INDIRECT("H"&amp;(ROW()+12*(($AN3100-1)*3+$AO3100)-ROW())/12+5):INDIRECT("S"&amp;(ROW()+12*(($AN3100-1)*3+$AO3100)-ROW())/12+5),AQ3100)</f>
        <v>0</v>
      </c>
      <c r="AS3100" s="17">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15">
        <f ca="1">COUNTIF(INDIRECT("U"&amp;(ROW()+12*(($AN3100-1)*3+$AO3100)-ROW())/12+5):INDIRECT("AF"&amp;(ROW()+12*(($AN3100-1)*3+$AO3100)-ROW())/12+5),AS3100)</f>
        <v>0</v>
      </c>
      <c r="AU3100" s="15">
        <f ca="1">IF(AND(AQ3100+AS3100&gt;0,AR3100+AT3100&gt;0),COUNTIF(AU$6:AU3099,"&gt;0")+1,0)</f>
        <v>0</v>
      </c>
    </row>
    <row r="3101" spans="40:47">
      <c r="AN3101" s="306">
        <v>86</v>
      </c>
      <c r="AO3101" s="306">
        <v>3</v>
      </c>
      <c r="AP3101" s="306">
        <v>12</v>
      </c>
      <c r="AQ3101" s="313">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306">
        <f ca="1">COUNTIF(INDIRECT("H"&amp;(ROW()+12*(($AN3101-1)*3+$AO3101)-ROW())/12+5):INDIRECT("S"&amp;(ROW()+12*(($AN3101-1)*3+$AO3101)-ROW())/12+5),AQ3101)</f>
        <v>0</v>
      </c>
      <c r="AS3101" s="313">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306">
        <f ca="1">COUNTIF(INDIRECT("U"&amp;(ROW()+12*(($AN3101-1)*3+$AO3101)-ROW())/12+5):INDIRECT("AF"&amp;(ROW()+12*(($AN3101-1)*3+$AO3101)-ROW())/12+5),AS3101)</f>
        <v>0</v>
      </c>
      <c r="AU3101" s="15">
        <f ca="1">IF(AND(AQ3101+AS3101&gt;0,AR3101+AT3101&gt;0),COUNTIF(AU$6:AU3100,"&gt;0")+1,0)</f>
        <v>0</v>
      </c>
    </row>
    <row r="3102" spans="40:47">
      <c r="AN3102" s="15">
        <v>87</v>
      </c>
      <c r="AO3102" s="15">
        <v>1</v>
      </c>
      <c r="AP3102" s="15">
        <v>1</v>
      </c>
      <c r="AQ3102" s="17">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15">
        <f ca="1">COUNTIF(INDIRECT("H"&amp;(ROW()+12*(($AN3102-1)*3+$AO3102)-ROW())/12+5):INDIRECT("S"&amp;(ROW()+12*(($AN3102-1)*3+$AO3102)-ROW())/12+5),AQ3102)</f>
        <v>0</v>
      </c>
      <c r="AS3102" s="17">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15">
        <f ca="1">COUNTIF(INDIRECT("U"&amp;(ROW()+12*(($AN3102-1)*3+$AO3102)-ROW())/12+5):INDIRECT("AF"&amp;(ROW()+12*(($AN3102-1)*3+$AO3102)-ROW())/12+5),AS3102)</f>
        <v>0</v>
      </c>
      <c r="AU3102" s="15">
        <f ca="1">IF(AND(AQ3102+AS3102&gt;0,AR3102+AT3102&gt;0),COUNTIF(AU$6:AU3101,"&gt;0")+1,0)</f>
        <v>0</v>
      </c>
    </row>
    <row r="3103" spans="40:47">
      <c r="AN3103" s="15">
        <v>87</v>
      </c>
      <c r="AO3103" s="15">
        <v>1</v>
      </c>
      <c r="AP3103" s="15">
        <v>2</v>
      </c>
      <c r="AQ3103" s="17">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15">
        <f ca="1">COUNTIF(INDIRECT("H"&amp;(ROW()+12*(($AN3103-1)*3+$AO3103)-ROW())/12+5):INDIRECT("S"&amp;(ROW()+12*(($AN3103-1)*3+$AO3103)-ROW())/12+5),AQ3103)</f>
        <v>0</v>
      </c>
      <c r="AS3103" s="17">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15">
        <f ca="1">COUNTIF(INDIRECT("U"&amp;(ROW()+12*(($AN3103-1)*3+$AO3103)-ROW())/12+5):INDIRECT("AF"&amp;(ROW()+12*(($AN3103-1)*3+$AO3103)-ROW())/12+5),AS3103)</f>
        <v>0</v>
      </c>
      <c r="AU3103" s="15">
        <f ca="1">IF(AND(AQ3103+AS3103&gt;0,AR3103+AT3103&gt;0),COUNTIF(AU$6:AU3102,"&gt;0")+1,0)</f>
        <v>0</v>
      </c>
    </row>
    <row r="3104" spans="40:47">
      <c r="AN3104" s="15">
        <v>87</v>
      </c>
      <c r="AO3104" s="15">
        <v>1</v>
      </c>
      <c r="AP3104" s="15">
        <v>3</v>
      </c>
      <c r="AQ3104" s="17">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15">
        <f ca="1">COUNTIF(INDIRECT("H"&amp;(ROW()+12*(($AN3104-1)*3+$AO3104)-ROW())/12+5):INDIRECT("S"&amp;(ROW()+12*(($AN3104-1)*3+$AO3104)-ROW())/12+5),AQ3104)</f>
        <v>0</v>
      </c>
      <c r="AS3104" s="17">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15">
        <f ca="1">COUNTIF(INDIRECT("U"&amp;(ROW()+12*(($AN3104-1)*3+$AO3104)-ROW())/12+5):INDIRECT("AF"&amp;(ROW()+12*(($AN3104-1)*3+$AO3104)-ROW())/12+5),AS3104)</f>
        <v>0</v>
      </c>
      <c r="AU3104" s="15">
        <f ca="1">IF(AND(AQ3104+AS3104&gt;0,AR3104+AT3104&gt;0),COUNTIF(AU$6:AU3103,"&gt;0")+1,0)</f>
        <v>0</v>
      </c>
    </row>
    <row r="3105" spans="40:47">
      <c r="AN3105" s="15">
        <v>87</v>
      </c>
      <c r="AO3105" s="15">
        <v>1</v>
      </c>
      <c r="AP3105" s="15">
        <v>4</v>
      </c>
      <c r="AQ3105" s="17">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15">
        <f ca="1">COUNTIF(INDIRECT("H"&amp;(ROW()+12*(($AN3105-1)*3+$AO3105)-ROW())/12+5):INDIRECT("S"&amp;(ROW()+12*(($AN3105-1)*3+$AO3105)-ROW())/12+5),AQ3105)</f>
        <v>0</v>
      </c>
      <c r="AS3105" s="17">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15">
        <f ca="1">COUNTIF(INDIRECT("U"&amp;(ROW()+12*(($AN3105-1)*3+$AO3105)-ROW())/12+5):INDIRECT("AF"&amp;(ROW()+12*(($AN3105-1)*3+$AO3105)-ROW())/12+5),AS3105)</f>
        <v>0</v>
      </c>
      <c r="AU3105" s="15">
        <f ca="1">IF(AND(AQ3105+AS3105&gt;0,AR3105+AT3105&gt;0),COUNTIF(AU$6:AU3104,"&gt;0")+1,0)</f>
        <v>0</v>
      </c>
    </row>
    <row r="3106" spans="40:47">
      <c r="AN3106" s="15">
        <v>87</v>
      </c>
      <c r="AO3106" s="15">
        <v>1</v>
      </c>
      <c r="AP3106" s="15">
        <v>5</v>
      </c>
      <c r="AQ3106" s="17">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15">
        <f ca="1">COUNTIF(INDIRECT("H"&amp;(ROW()+12*(($AN3106-1)*3+$AO3106)-ROW())/12+5):INDIRECT("S"&amp;(ROW()+12*(($AN3106-1)*3+$AO3106)-ROW())/12+5),AQ3106)</f>
        <v>0</v>
      </c>
      <c r="AS3106" s="17">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15">
        <f ca="1">COUNTIF(INDIRECT("U"&amp;(ROW()+12*(($AN3106-1)*3+$AO3106)-ROW())/12+5):INDIRECT("AF"&amp;(ROW()+12*(($AN3106-1)*3+$AO3106)-ROW())/12+5),AS3106)</f>
        <v>0</v>
      </c>
      <c r="AU3106" s="15">
        <f ca="1">IF(AND(AQ3106+AS3106&gt;0,AR3106+AT3106&gt;0),COUNTIF(AU$6:AU3105,"&gt;0")+1,0)</f>
        <v>0</v>
      </c>
    </row>
    <row r="3107" spans="40:47">
      <c r="AN3107" s="15">
        <v>87</v>
      </c>
      <c r="AO3107" s="15">
        <v>1</v>
      </c>
      <c r="AP3107" s="15">
        <v>6</v>
      </c>
      <c r="AQ3107" s="17">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15">
        <f ca="1">COUNTIF(INDIRECT("H"&amp;(ROW()+12*(($AN3107-1)*3+$AO3107)-ROW())/12+5):INDIRECT("S"&amp;(ROW()+12*(($AN3107-1)*3+$AO3107)-ROW())/12+5),AQ3107)</f>
        <v>0</v>
      </c>
      <c r="AS3107" s="17">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15">
        <f ca="1">COUNTIF(INDIRECT("U"&amp;(ROW()+12*(($AN3107-1)*3+$AO3107)-ROW())/12+5):INDIRECT("AF"&amp;(ROW()+12*(($AN3107-1)*3+$AO3107)-ROW())/12+5),AS3107)</f>
        <v>0</v>
      </c>
      <c r="AU3107" s="15">
        <f ca="1">IF(AND(AQ3107+AS3107&gt;0,AR3107+AT3107&gt;0),COUNTIF(AU$6:AU3106,"&gt;0")+1,0)</f>
        <v>0</v>
      </c>
    </row>
    <row r="3108" spans="40:47">
      <c r="AN3108" s="15">
        <v>87</v>
      </c>
      <c r="AO3108" s="15">
        <v>1</v>
      </c>
      <c r="AP3108" s="15">
        <v>7</v>
      </c>
      <c r="AQ3108" s="17">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15">
        <f ca="1">COUNTIF(INDIRECT("H"&amp;(ROW()+12*(($AN3108-1)*3+$AO3108)-ROW())/12+5):INDIRECT("S"&amp;(ROW()+12*(($AN3108-1)*3+$AO3108)-ROW())/12+5),AQ3108)</f>
        <v>0</v>
      </c>
      <c r="AS3108" s="17">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15">
        <f ca="1">COUNTIF(INDIRECT("U"&amp;(ROW()+12*(($AN3108-1)*3+$AO3108)-ROW())/12+5):INDIRECT("AF"&amp;(ROW()+12*(($AN3108-1)*3+$AO3108)-ROW())/12+5),AS3108)</f>
        <v>0</v>
      </c>
      <c r="AU3108" s="15">
        <f ca="1">IF(AND(AQ3108+AS3108&gt;0,AR3108+AT3108&gt;0),COUNTIF(AU$6:AU3107,"&gt;0")+1,0)</f>
        <v>0</v>
      </c>
    </row>
    <row r="3109" spans="40:47">
      <c r="AN3109" s="15">
        <v>87</v>
      </c>
      <c r="AO3109" s="15">
        <v>1</v>
      </c>
      <c r="AP3109" s="15">
        <v>8</v>
      </c>
      <c r="AQ3109" s="17">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15">
        <f ca="1">COUNTIF(INDIRECT("H"&amp;(ROW()+12*(($AN3109-1)*3+$AO3109)-ROW())/12+5):INDIRECT("S"&amp;(ROW()+12*(($AN3109-1)*3+$AO3109)-ROW())/12+5),AQ3109)</f>
        <v>0</v>
      </c>
      <c r="AS3109" s="17">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15">
        <f ca="1">COUNTIF(INDIRECT("U"&amp;(ROW()+12*(($AN3109-1)*3+$AO3109)-ROW())/12+5):INDIRECT("AF"&amp;(ROW()+12*(($AN3109-1)*3+$AO3109)-ROW())/12+5),AS3109)</f>
        <v>0</v>
      </c>
      <c r="AU3109" s="15">
        <f ca="1">IF(AND(AQ3109+AS3109&gt;0,AR3109+AT3109&gt;0),COUNTIF(AU$6:AU3108,"&gt;0")+1,0)</f>
        <v>0</v>
      </c>
    </row>
    <row r="3110" spans="40:47">
      <c r="AN3110" s="15">
        <v>87</v>
      </c>
      <c r="AO3110" s="15">
        <v>1</v>
      </c>
      <c r="AP3110" s="15">
        <v>9</v>
      </c>
      <c r="AQ3110" s="17">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15">
        <f ca="1">COUNTIF(INDIRECT("H"&amp;(ROW()+12*(($AN3110-1)*3+$AO3110)-ROW())/12+5):INDIRECT("S"&amp;(ROW()+12*(($AN3110-1)*3+$AO3110)-ROW())/12+5),AQ3110)</f>
        <v>0</v>
      </c>
      <c r="AS3110" s="17">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15">
        <f ca="1">COUNTIF(INDIRECT("U"&amp;(ROW()+12*(($AN3110-1)*3+$AO3110)-ROW())/12+5):INDIRECT("AF"&amp;(ROW()+12*(($AN3110-1)*3+$AO3110)-ROW())/12+5),AS3110)</f>
        <v>0</v>
      </c>
      <c r="AU3110" s="15">
        <f ca="1">IF(AND(AQ3110+AS3110&gt;0,AR3110+AT3110&gt;0),COUNTIF(AU$6:AU3109,"&gt;0")+1,0)</f>
        <v>0</v>
      </c>
    </row>
    <row r="3111" spans="40:47">
      <c r="AN3111" s="15">
        <v>87</v>
      </c>
      <c r="AO3111" s="15">
        <v>1</v>
      </c>
      <c r="AP3111" s="15">
        <v>10</v>
      </c>
      <c r="AQ3111" s="17">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15">
        <f ca="1">COUNTIF(INDIRECT("H"&amp;(ROW()+12*(($AN3111-1)*3+$AO3111)-ROW())/12+5):INDIRECT("S"&amp;(ROW()+12*(($AN3111-1)*3+$AO3111)-ROW())/12+5),AQ3111)</f>
        <v>0</v>
      </c>
      <c r="AS3111" s="17">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15">
        <f ca="1">COUNTIF(INDIRECT("U"&amp;(ROW()+12*(($AN3111-1)*3+$AO3111)-ROW())/12+5):INDIRECT("AF"&amp;(ROW()+12*(($AN3111-1)*3+$AO3111)-ROW())/12+5),AS3111)</f>
        <v>0</v>
      </c>
      <c r="AU3111" s="15">
        <f ca="1">IF(AND(AQ3111+AS3111&gt;0,AR3111+AT3111&gt;0),COUNTIF(AU$6:AU3110,"&gt;0")+1,0)</f>
        <v>0</v>
      </c>
    </row>
    <row r="3112" spans="40:47">
      <c r="AN3112" s="15">
        <v>87</v>
      </c>
      <c r="AO3112" s="15">
        <v>1</v>
      </c>
      <c r="AP3112" s="15">
        <v>11</v>
      </c>
      <c r="AQ3112" s="17">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15">
        <f ca="1">COUNTIF(INDIRECT("H"&amp;(ROW()+12*(($AN3112-1)*3+$AO3112)-ROW())/12+5):INDIRECT("S"&amp;(ROW()+12*(($AN3112-1)*3+$AO3112)-ROW())/12+5),AQ3112)</f>
        <v>0</v>
      </c>
      <c r="AS3112" s="17">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15">
        <f ca="1">COUNTIF(INDIRECT("U"&amp;(ROW()+12*(($AN3112-1)*3+$AO3112)-ROW())/12+5):INDIRECT("AF"&amp;(ROW()+12*(($AN3112-1)*3+$AO3112)-ROW())/12+5),AS3112)</f>
        <v>0</v>
      </c>
      <c r="AU3112" s="15">
        <f ca="1">IF(AND(AQ3112+AS3112&gt;0,AR3112+AT3112&gt;0),COUNTIF(AU$6:AU3111,"&gt;0")+1,0)</f>
        <v>0</v>
      </c>
    </row>
    <row r="3113" spans="40:47">
      <c r="AN3113" s="15">
        <v>87</v>
      </c>
      <c r="AO3113" s="15">
        <v>1</v>
      </c>
      <c r="AP3113" s="15">
        <v>12</v>
      </c>
      <c r="AQ3113" s="17">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15">
        <f ca="1">COUNTIF(INDIRECT("H"&amp;(ROW()+12*(($AN3113-1)*3+$AO3113)-ROW())/12+5):INDIRECT("S"&amp;(ROW()+12*(($AN3113-1)*3+$AO3113)-ROW())/12+5),AQ3113)</f>
        <v>0</v>
      </c>
      <c r="AS3113" s="17">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15">
        <f ca="1">COUNTIF(INDIRECT("U"&amp;(ROW()+12*(($AN3113-1)*3+$AO3113)-ROW())/12+5):INDIRECT("AF"&amp;(ROW()+12*(($AN3113-1)*3+$AO3113)-ROW())/12+5),AS3113)</f>
        <v>0</v>
      </c>
      <c r="AU3113" s="15">
        <f ca="1">IF(AND(AQ3113+AS3113&gt;0,AR3113+AT3113&gt;0),COUNTIF(AU$6:AU3112,"&gt;0")+1,0)</f>
        <v>0</v>
      </c>
    </row>
    <row r="3114" spans="40:47">
      <c r="AN3114" s="15">
        <v>87</v>
      </c>
      <c r="AO3114" s="15">
        <v>2</v>
      </c>
      <c r="AP3114" s="15">
        <v>1</v>
      </c>
      <c r="AQ3114" s="17">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15">
        <f ca="1">COUNTIF(INDIRECT("H"&amp;(ROW()+12*(($AN3114-1)*3+$AO3114)-ROW())/12+5):INDIRECT("S"&amp;(ROW()+12*(($AN3114-1)*3+$AO3114)-ROW())/12+5),AQ3114)</f>
        <v>0</v>
      </c>
      <c r="AS3114" s="17">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15">
        <f ca="1">COUNTIF(INDIRECT("U"&amp;(ROW()+12*(($AN3114-1)*3+$AO3114)-ROW())/12+5):INDIRECT("AF"&amp;(ROW()+12*(($AN3114-1)*3+$AO3114)-ROW())/12+5),AS3114)</f>
        <v>0</v>
      </c>
      <c r="AU3114" s="15">
        <f ca="1">IF(AND(AQ3114+AS3114&gt;0,AR3114+AT3114&gt;0),COUNTIF(AU$6:AU3113,"&gt;0")+1,0)</f>
        <v>0</v>
      </c>
    </row>
    <row r="3115" spans="40:47">
      <c r="AN3115" s="15">
        <v>87</v>
      </c>
      <c r="AO3115" s="15">
        <v>2</v>
      </c>
      <c r="AP3115" s="15">
        <v>2</v>
      </c>
      <c r="AQ3115" s="17">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15">
        <f ca="1">COUNTIF(INDIRECT("H"&amp;(ROW()+12*(($AN3115-1)*3+$AO3115)-ROW())/12+5):INDIRECT("S"&amp;(ROW()+12*(($AN3115-1)*3+$AO3115)-ROW())/12+5),AQ3115)</f>
        <v>0</v>
      </c>
      <c r="AS3115" s="17">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15">
        <f ca="1">COUNTIF(INDIRECT("U"&amp;(ROW()+12*(($AN3115-1)*3+$AO3115)-ROW())/12+5):INDIRECT("AF"&amp;(ROW()+12*(($AN3115-1)*3+$AO3115)-ROW())/12+5),AS3115)</f>
        <v>0</v>
      </c>
      <c r="AU3115" s="15">
        <f ca="1">IF(AND(AQ3115+AS3115&gt;0,AR3115+AT3115&gt;0),COUNTIF(AU$6:AU3114,"&gt;0")+1,0)</f>
        <v>0</v>
      </c>
    </row>
    <row r="3116" spans="40:47">
      <c r="AN3116" s="15">
        <v>87</v>
      </c>
      <c r="AO3116" s="15">
        <v>2</v>
      </c>
      <c r="AP3116" s="15">
        <v>3</v>
      </c>
      <c r="AQ3116" s="17">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15">
        <f ca="1">COUNTIF(INDIRECT("H"&amp;(ROW()+12*(($AN3116-1)*3+$AO3116)-ROW())/12+5):INDIRECT("S"&amp;(ROW()+12*(($AN3116-1)*3+$AO3116)-ROW())/12+5),AQ3116)</f>
        <v>0</v>
      </c>
      <c r="AS3116" s="17">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15">
        <f ca="1">COUNTIF(INDIRECT("U"&amp;(ROW()+12*(($AN3116-1)*3+$AO3116)-ROW())/12+5):INDIRECT("AF"&amp;(ROW()+12*(($AN3116-1)*3+$AO3116)-ROW())/12+5),AS3116)</f>
        <v>0</v>
      </c>
      <c r="AU3116" s="15">
        <f ca="1">IF(AND(AQ3116+AS3116&gt;0,AR3116+AT3116&gt;0),COUNTIF(AU$6:AU3115,"&gt;0")+1,0)</f>
        <v>0</v>
      </c>
    </row>
    <row r="3117" spans="40:47">
      <c r="AN3117" s="15">
        <v>87</v>
      </c>
      <c r="AO3117" s="15">
        <v>2</v>
      </c>
      <c r="AP3117" s="15">
        <v>4</v>
      </c>
      <c r="AQ3117" s="17">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15">
        <f ca="1">COUNTIF(INDIRECT("H"&amp;(ROW()+12*(($AN3117-1)*3+$AO3117)-ROW())/12+5):INDIRECT("S"&amp;(ROW()+12*(($AN3117-1)*3+$AO3117)-ROW())/12+5),AQ3117)</f>
        <v>0</v>
      </c>
      <c r="AS3117" s="17">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15">
        <f ca="1">COUNTIF(INDIRECT("U"&amp;(ROW()+12*(($AN3117-1)*3+$AO3117)-ROW())/12+5):INDIRECT("AF"&amp;(ROW()+12*(($AN3117-1)*3+$AO3117)-ROW())/12+5),AS3117)</f>
        <v>0</v>
      </c>
      <c r="AU3117" s="15">
        <f ca="1">IF(AND(AQ3117+AS3117&gt;0,AR3117+AT3117&gt;0),COUNTIF(AU$6:AU3116,"&gt;0")+1,0)</f>
        <v>0</v>
      </c>
    </row>
    <row r="3118" spans="40:47">
      <c r="AN3118" s="15">
        <v>87</v>
      </c>
      <c r="AO3118" s="15">
        <v>2</v>
      </c>
      <c r="AP3118" s="15">
        <v>5</v>
      </c>
      <c r="AQ3118" s="17">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15">
        <f ca="1">COUNTIF(INDIRECT("H"&amp;(ROW()+12*(($AN3118-1)*3+$AO3118)-ROW())/12+5):INDIRECT("S"&amp;(ROW()+12*(($AN3118-1)*3+$AO3118)-ROW())/12+5),AQ3118)</f>
        <v>0</v>
      </c>
      <c r="AS3118" s="17">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15">
        <f ca="1">COUNTIF(INDIRECT("U"&amp;(ROW()+12*(($AN3118-1)*3+$AO3118)-ROW())/12+5):INDIRECT("AF"&amp;(ROW()+12*(($AN3118-1)*3+$AO3118)-ROW())/12+5),AS3118)</f>
        <v>0</v>
      </c>
      <c r="AU3118" s="15">
        <f ca="1">IF(AND(AQ3118+AS3118&gt;0,AR3118+AT3118&gt;0),COUNTIF(AU$6:AU3117,"&gt;0")+1,0)</f>
        <v>0</v>
      </c>
    </row>
    <row r="3119" spans="40:47">
      <c r="AN3119" s="15">
        <v>87</v>
      </c>
      <c r="AO3119" s="15">
        <v>2</v>
      </c>
      <c r="AP3119" s="15">
        <v>6</v>
      </c>
      <c r="AQ3119" s="17">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15">
        <f ca="1">COUNTIF(INDIRECT("H"&amp;(ROW()+12*(($AN3119-1)*3+$AO3119)-ROW())/12+5):INDIRECT("S"&amp;(ROW()+12*(($AN3119-1)*3+$AO3119)-ROW())/12+5),AQ3119)</f>
        <v>0</v>
      </c>
      <c r="AS3119" s="17">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15">
        <f ca="1">COUNTIF(INDIRECT("U"&amp;(ROW()+12*(($AN3119-1)*3+$AO3119)-ROW())/12+5):INDIRECT("AF"&amp;(ROW()+12*(($AN3119-1)*3+$AO3119)-ROW())/12+5),AS3119)</f>
        <v>0</v>
      </c>
      <c r="AU3119" s="15">
        <f ca="1">IF(AND(AQ3119+AS3119&gt;0,AR3119+AT3119&gt;0),COUNTIF(AU$6:AU3118,"&gt;0")+1,0)</f>
        <v>0</v>
      </c>
    </row>
    <row r="3120" spans="40:47">
      <c r="AN3120" s="15">
        <v>87</v>
      </c>
      <c r="AO3120" s="15">
        <v>2</v>
      </c>
      <c r="AP3120" s="15">
        <v>7</v>
      </c>
      <c r="AQ3120" s="17">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15">
        <f ca="1">COUNTIF(INDIRECT("H"&amp;(ROW()+12*(($AN3120-1)*3+$AO3120)-ROW())/12+5):INDIRECT("S"&amp;(ROW()+12*(($AN3120-1)*3+$AO3120)-ROW())/12+5),AQ3120)</f>
        <v>0</v>
      </c>
      <c r="AS3120" s="17">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15">
        <f ca="1">COUNTIF(INDIRECT("U"&amp;(ROW()+12*(($AN3120-1)*3+$AO3120)-ROW())/12+5):INDIRECT("AF"&amp;(ROW()+12*(($AN3120-1)*3+$AO3120)-ROW())/12+5),AS3120)</f>
        <v>0</v>
      </c>
      <c r="AU3120" s="15">
        <f ca="1">IF(AND(AQ3120+AS3120&gt;0,AR3120+AT3120&gt;0),COUNTIF(AU$6:AU3119,"&gt;0")+1,0)</f>
        <v>0</v>
      </c>
    </row>
    <row r="3121" spans="40:47">
      <c r="AN3121" s="15">
        <v>87</v>
      </c>
      <c r="AO3121" s="15">
        <v>2</v>
      </c>
      <c r="AP3121" s="15">
        <v>8</v>
      </c>
      <c r="AQ3121" s="17">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15">
        <f ca="1">COUNTIF(INDIRECT("H"&amp;(ROW()+12*(($AN3121-1)*3+$AO3121)-ROW())/12+5):INDIRECT("S"&amp;(ROW()+12*(($AN3121-1)*3+$AO3121)-ROW())/12+5),AQ3121)</f>
        <v>0</v>
      </c>
      <c r="AS3121" s="17">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15">
        <f ca="1">COUNTIF(INDIRECT("U"&amp;(ROW()+12*(($AN3121-1)*3+$AO3121)-ROW())/12+5):INDIRECT("AF"&amp;(ROW()+12*(($AN3121-1)*3+$AO3121)-ROW())/12+5),AS3121)</f>
        <v>0</v>
      </c>
      <c r="AU3121" s="15">
        <f ca="1">IF(AND(AQ3121+AS3121&gt;0,AR3121+AT3121&gt;0),COUNTIF(AU$6:AU3120,"&gt;0")+1,0)</f>
        <v>0</v>
      </c>
    </row>
    <row r="3122" spans="40:47">
      <c r="AN3122" s="15">
        <v>87</v>
      </c>
      <c r="AO3122" s="15">
        <v>2</v>
      </c>
      <c r="AP3122" s="15">
        <v>9</v>
      </c>
      <c r="AQ3122" s="17">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15">
        <f ca="1">COUNTIF(INDIRECT("H"&amp;(ROW()+12*(($AN3122-1)*3+$AO3122)-ROW())/12+5):INDIRECT("S"&amp;(ROW()+12*(($AN3122-1)*3+$AO3122)-ROW())/12+5),AQ3122)</f>
        <v>0</v>
      </c>
      <c r="AS3122" s="17">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15">
        <f ca="1">COUNTIF(INDIRECT("U"&amp;(ROW()+12*(($AN3122-1)*3+$AO3122)-ROW())/12+5):INDIRECT("AF"&amp;(ROW()+12*(($AN3122-1)*3+$AO3122)-ROW())/12+5),AS3122)</f>
        <v>0</v>
      </c>
      <c r="AU3122" s="15">
        <f ca="1">IF(AND(AQ3122+AS3122&gt;0,AR3122+AT3122&gt;0),COUNTIF(AU$6:AU3121,"&gt;0")+1,0)</f>
        <v>0</v>
      </c>
    </row>
    <row r="3123" spans="40:47">
      <c r="AN3123" s="15">
        <v>87</v>
      </c>
      <c r="AO3123" s="15">
        <v>2</v>
      </c>
      <c r="AP3123" s="15">
        <v>10</v>
      </c>
      <c r="AQ3123" s="17">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15">
        <f ca="1">COUNTIF(INDIRECT("H"&amp;(ROW()+12*(($AN3123-1)*3+$AO3123)-ROW())/12+5):INDIRECT("S"&amp;(ROW()+12*(($AN3123-1)*3+$AO3123)-ROW())/12+5),AQ3123)</f>
        <v>0</v>
      </c>
      <c r="AS3123" s="17">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15">
        <f ca="1">COUNTIF(INDIRECT("U"&amp;(ROW()+12*(($AN3123-1)*3+$AO3123)-ROW())/12+5):INDIRECT("AF"&amp;(ROW()+12*(($AN3123-1)*3+$AO3123)-ROW())/12+5),AS3123)</f>
        <v>0</v>
      </c>
      <c r="AU3123" s="15">
        <f ca="1">IF(AND(AQ3123+AS3123&gt;0,AR3123+AT3123&gt;0),COUNTIF(AU$6:AU3122,"&gt;0")+1,0)</f>
        <v>0</v>
      </c>
    </row>
    <row r="3124" spans="40:47">
      <c r="AN3124" s="15">
        <v>87</v>
      </c>
      <c r="AO3124" s="15">
        <v>2</v>
      </c>
      <c r="AP3124" s="15">
        <v>11</v>
      </c>
      <c r="AQ3124" s="17">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15">
        <f ca="1">COUNTIF(INDIRECT("H"&amp;(ROW()+12*(($AN3124-1)*3+$AO3124)-ROW())/12+5):INDIRECT("S"&amp;(ROW()+12*(($AN3124-1)*3+$AO3124)-ROW())/12+5),AQ3124)</f>
        <v>0</v>
      </c>
      <c r="AS3124" s="17">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15">
        <f ca="1">COUNTIF(INDIRECT("U"&amp;(ROW()+12*(($AN3124-1)*3+$AO3124)-ROW())/12+5):INDIRECT("AF"&amp;(ROW()+12*(($AN3124-1)*3+$AO3124)-ROW())/12+5),AS3124)</f>
        <v>0</v>
      </c>
      <c r="AU3124" s="15">
        <f ca="1">IF(AND(AQ3124+AS3124&gt;0,AR3124+AT3124&gt;0),COUNTIF(AU$6:AU3123,"&gt;0")+1,0)</f>
        <v>0</v>
      </c>
    </row>
    <row r="3125" spans="40:47">
      <c r="AN3125" s="15">
        <v>87</v>
      </c>
      <c r="AO3125" s="15">
        <v>2</v>
      </c>
      <c r="AP3125" s="15">
        <v>12</v>
      </c>
      <c r="AQ3125" s="17">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15">
        <f ca="1">COUNTIF(INDIRECT("H"&amp;(ROW()+12*(($AN3125-1)*3+$AO3125)-ROW())/12+5):INDIRECT("S"&amp;(ROW()+12*(($AN3125-1)*3+$AO3125)-ROW())/12+5),AQ3125)</f>
        <v>0</v>
      </c>
      <c r="AS3125" s="17">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15">
        <f ca="1">COUNTIF(INDIRECT("U"&amp;(ROW()+12*(($AN3125-1)*3+$AO3125)-ROW())/12+5):INDIRECT("AF"&amp;(ROW()+12*(($AN3125-1)*3+$AO3125)-ROW())/12+5),AS3125)</f>
        <v>0</v>
      </c>
      <c r="AU3125" s="15">
        <f ca="1">IF(AND(AQ3125+AS3125&gt;0,AR3125+AT3125&gt;0),COUNTIF(AU$6:AU3124,"&gt;0")+1,0)</f>
        <v>0</v>
      </c>
    </row>
    <row r="3126" spans="40:47">
      <c r="AN3126" s="15">
        <v>87</v>
      </c>
      <c r="AO3126" s="15">
        <v>3</v>
      </c>
      <c r="AP3126" s="15">
        <v>1</v>
      </c>
      <c r="AQ3126" s="17">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15">
        <f ca="1">COUNTIF(INDIRECT("H"&amp;(ROW()+12*(($AN3126-1)*3+$AO3126)-ROW())/12+5):INDIRECT("S"&amp;(ROW()+12*(($AN3126-1)*3+$AO3126)-ROW())/12+5),AQ3126)</f>
        <v>0</v>
      </c>
      <c r="AS3126" s="17">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15">
        <f ca="1">COUNTIF(INDIRECT("U"&amp;(ROW()+12*(($AN3126-1)*3+$AO3126)-ROW())/12+5):INDIRECT("AF"&amp;(ROW()+12*(($AN3126-1)*3+$AO3126)-ROW())/12+5),AS3126)</f>
        <v>0</v>
      </c>
      <c r="AU3126" s="15">
        <f ca="1">IF(AND(AQ3126+AS3126&gt;0,AR3126+AT3126&gt;0),COUNTIF(AU$6:AU3125,"&gt;0")+1,0)</f>
        <v>0</v>
      </c>
    </row>
    <row r="3127" spans="40:47">
      <c r="AN3127" s="15">
        <v>87</v>
      </c>
      <c r="AO3127" s="15">
        <v>3</v>
      </c>
      <c r="AP3127" s="15">
        <v>2</v>
      </c>
      <c r="AQ3127" s="17">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15">
        <f ca="1">COUNTIF(INDIRECT("H"&amp;(ROW()+12*(($AN3127-1)*3+$AO3127)-ROW())/12+5):INDIRECT("S"&amp;(ROW()+12*(($AN3127-1)*3+$AO3127)-ROW())/12+5),AQ3127)</f>
        <v>0</v>
      </c>
      <c r="AS3127" s="17">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15">
        <f ca="1">COUNTIF(INDIRECT("U"&amp;(ROW()+12*(($AN3127-1)*3+$AO3127)-ROW())/12+5):INDIRECT("AF"&amp;(ROW()+12*(($AN3127-1)*3+$AO3127)-ROW())/12+5),AS3127)</f>
        <v>0</v>
      </c>
      <c r="AU3127" s="15">
        <f ca="1">IF(AND(AQ3127+AS3127&gt;0,AR3127+AT3127&gt;0),COUNTIF(AU$6:AU3126,"&gt;0")+1,0)</f>
        <v>0</v>
      </c>
    </row>
    <row r="3128" spans="40:47">
      <c r="AN3128" s="15">
        <v>87</v>
      </c>
      <c r="AO3128" s="15">
        <v>3</v>
      </c>
      <c r="AP3128" s="15">
        <v>3</v>
      </c>
      <c r="AQ3128" s="17">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15">
        <f ca="1">COUNTIF(INDIRECT("H"&amp;(ROW()+12*(($AN3128-1)*3+$AO3128)-ROW())/12+5):INDIRECT("S"&amp;(ROW()+12*(($AN3128-1)*3+$AO3128)-ROW())/12+5),AQ3128)</f>
        <v>0</v>
      </c>
      <c r="AS3128" s="17">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15">
        <f ca="1">COUNTIF(INDIRECT("U"&amp;(ROW()+12*(($AN3128-1)*3+$AO3128)-ROW())/12+5):INDIRECT("AF"&amp;(ROW()+12*(($AN3128-1)*3+$AO3128)-ROW())/12+5),AS3128)</f>
        <v>0</v>
      </c>
      <c r="AU3128" s="15">
        <f ca="1">IF(AND(AQ3128+AS3128&gt;0,AR3128+AT3128&gt;0),COUNTIF(AU$6:AU3127,"&gt;0")+1,0)</f>
        <v>0</v>
      </c>
    </row>
    <row r="3129" spans="40:47">
      <c r="AN3129" s="15">
        <v>87</v>
      </c>
      <c r="AO3129" s="15">
        <v>3</v>
      </c>
      <c r="AP3129" s="15">
        <v>4</v>
      </c>
      <c r="AQ3129" s="17">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15">
        <f ca="1">COUNTIF(INDIRECT("H"&amp;(ROW()+12*(($AN3129-1)*3+$AO3129)-ROW())/12+5):INDIRECT("S"&amp;(ROW()+12*(($AN3129-1)*3+$AO3129)-ROW())/12+5),AQ3129)</f>
        <v>0</v>
      </c>
      <c r="AS3129" s="17">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15">
        <f ca="1">COUNTIF(INDIRECT("U"&amp;(ROW()+12*(($AN3129-1)*3+$AO3129)-ROW())/12+5):INDIRECT("AF"&amp;(ROW()+12*(($AN3129-1)*3+$AO3129)-ROW())/12+5),AS3129)</f>
        <v>0</v>
      </c>
      <c r="AU3129" s="15">
        <f ca="1">IF(AND(AQ3129+AS3129&gt;0,AR3129+AT3129&gt;0),COUNTIF(AU$6:AU3128,"&gt;0")+1,0)</f>
        <v>0</v>
      </c>
    </row>
    <row r="3130" spans="40:47">
      <c r="AN3130" s="15">
        <v>87</v>
      </c>
      <c r="AO3130" s="15">
        <v>3</v>
      </c>
      <c r="AP3130" s="15">
        <v>5</v>
      </c>
      <c r="AQ3130" s="17">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15">
        <f ca="1">COUNTIF(INDIRECT("H"&amp;(ROW()+12*(($AN3130-1)*3+$AO3130)-ROW())/12+5):INDIRECT("S"&amp;(ROW()+12*(($AN3130-1)*3+$AO3130)-ROW())/12+5),AQ3130)</f>
        <v>0</v>
      </c>
      <c r="AS3130" s="17">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15">
        <f ca="1">COUNTIF(INDIRECT("U"&amp;(ROW()+12*(($AN3130-1)*3+$AO3130)-ROW())/12+5):INDIRECT("AF"&amp;(ROW()+12*(($AN3130-1)*3+$AO3130)-ROW())/12+5),AS3130)</f>
        <v>0</v>
      </c>
      <c r="AU3130" s="15">
        <f ca="1">IF(AND(AQ3130+AS3130&gt;0,AR3130+AT3130&gt;0),COUNTIF(AU$6:AU3129,"&gt;0")+1,0)</f>
        <v>0</v>
      </c>
    </row>
    <row r="3131" spans="40:47">
      <c r="AN3131" s="15">
        <v>87</v>
      </c>
      <c r="AO3131" s="15">
        <v>3</v>
      </c>
      <c r="AP3131" s="15">
        <v>6</v>
      </c>
      <c r="AQ3131" s="17">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15">
        <f ca="1">COUNTIF(INDIRECT("H"&amp;(ROW()+12*(($AN3131-1)*3+$AO3131)-ROW())/12+5):INDIRECT("S"&amp;(ROW()+12*(($AN3131-1)*3+$AO3131)-ROW())/12+5),AQ3131)</f>
        <v>0</v>
      </c>
      <c r="AS3131" s="17">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15">
        <f ca="1">COUNTIF(INDIRECT("U"&amp;(ROW()+12*(($AN3131-1)*3+$AO3131)-ROW())/12+5):INDIRECT("AF"&amp;(ROW()+12*(($AN3131-1)*3+$AO3131)-ROW())/12+5),AS3131)</f>
        <v>0</v>
      </c>
      <c r="AU3131" s="15">
        <f ca="1">IF(AND(AQ3131+AS3131&gt;0,AR3131+AT3131&gt;0),COUNTIF(AU$6:AU3130,"&gt;0")+1,0)</f>
        <v>0</v>
      </c>
    </row>
    <row r="3132" spans="40:47">
      <c r="AN3132" s="15">
        <v>87</v>
      </c>
      <c r="AO3132" s="15">
        <v>3</v>
      </c>
      <c r="AP3132" s="15">
        <v>7</v>
      </c>
      <c r="AQ3132" s="17">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15">
        <f ca="1">COUNTIF(INDIRECT("H"&amp;(ROW()+12*(($AN3132-1)*3+$AO3132)-ROW())/12+5):INDIRECT("S"&amp;(ROW()+12*(($AN3132-1)*3+$AO3132)-ROW())/12+5),AQ3132)</f>
        <v>0</v>
      </c>
      <c r="AS3132" s="17">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15">
        <f ca="1">COUNTIF(INDIRECT("U"&amp;(ROW()+12*(($AN3132-1)*3+$AO3132)-ROW())/12+5):INDIRECT("AF"&amp;(ROW()+12*(($AN3132-1)*3+$AO3132)-ROW())/12+5),AS3132)</f>
        <v>0</v>
      </c>
      <c r="AU3132" s="15">
        <f ca="1">IF(AND(AQ3132+AS3132&gt;0,AR3132+AT3132&gt;0),COUNTIF(AU$6:AU3131,"&gt;0")+1,0)</f>
        <v>0</v>
      </c>
    </row>
    <row r="3133" spans="40:47">
      <c r="AN3133" s="15">
        <v>87</v>
      </c>
      <c r="AO3133" s="15">
        <v>3</v>
      </c>
      <c r="AP3133" s="15">
        <v>8</v>
      </c>
      <c r="AQ3133" s="17">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15">
        <f ca="1">COUNTIF(INDIRECT("H"&amp;(ROW()+12*(($AN3133-1)*3+$AO3133)-ROW())/12+5):INDIRECT("S"&amp;(ROW()+12*(($AN3133-1)*3+$AO3133)-ROW())/12+5),AQ3133)</f>
        <v>0</v>
      </c>
      <c r="AS3133" s="17">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15">
        <f ca="1">COUNTIF(INDIRECT("U"&amp;(ROW()+12*(($AN3133-1)*3+$AO3133)-ROW())/12+5):INDIRECT("AF"&amp;(ROW()+12*(($AN3133-1)*3+$AO3133)-ROW())/12+5),AS3133)</f>
        <v>0</v>
      </c>
      <c r="AU3133" s="15">
        <f ca="1">IF(AND(AQ3133+AS3133&gt;0,AR3133+AT3133&gt;0),COUNTIF(AU$6:AU3132,"&gt;0")+1,0)</f>
        <v>0</v>
      </c>
    </row>
    <row r="3134" spans="40:47">
      <c r="AN3134" s="15">
        <v>87</v>
      </c>
      <c r="AO3134" s="15">
        <v>3</v>
      </c>
      <c r="AP3134" s="15">
        <v>9</v>
      </c>
      <c r="AQ3134" s="17">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15">
        <f ca="1">COUNTIF(INDIRECT("H"&amp;(ROW()+12*(($AN3134-1)*3+$AO3134)-ROW())/12+5):INDIRECT("S"&amp;(ROW()+12*(($AN3134-1)*3+$AO3134)-ROW())/12+5),AQ3134)</f>
        <v>0</v>
      </c>
      <c r="AS3134" s="17">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15">
        <f ca="1">COUNTIF(INDIRECT("U"&amp;(ROW()+12*(($AN3134-1)*3+$AO3134)-ROW())/12+5):INDIRECT("AF"&amp;(ROW()+12*(($AN3134-1)*3+$AO3134)-ROW())/12+5),AS3134)</f>
        <v>0</v>
      </c>
      <c r="AU3134" s="15">
        <f ca="1">IF(AND(AQ3134+AS3134&gt;0,AR3134+AT3134&gt;0),COUNTIF(AU$6:AU3133,"&gt;0")+1,0)</f>
        <v>0</v>
      </c>
    </row>
    <row r="3135" spans="40:47">
      <c r="AN3135" s="15">
        <v>87</v>
      </c>
      <c r="AO3135" s="15">
        <v>3</v>
      </c>
      <c r="AP3135" s="15">
        <v>10</v>
      </c>
      <c r="AQ3135" s="17">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15">
        <f ca="1">COUNTIF(INDIRECT("H"&amp;(ROW()+12*(($AN3135-1)*3+$AO3135)-ROW())/12+5):INDIRECT("S"&amp;(ROW()+12*(($AN3135-1)*3+$AO3135)-ROW())/12+5),AQ3135)</f>
        <v>0</v>
      </c>
      <c r="AS3135" s="17">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15">
        <f ca="1">COUNTIF(INDIRECT("U"&amp;(ROW()+12*(($AN3135-1)*3+$AO3135)-ROW())/12+5):INDIRECT("AF"&amp;(ROW()+12*(($AN3135-1)*3+$AO3135)-ROW())/12+5),AS3135)</f>
        <v>0</v>
      </c>
      <c r="AU3135" s="15">
        <f ca="1">IF(AND(AQ3135+AS3135&gt;0,AR3135+AT3135&gt;0),COUNTIF(AU$6:AU3134,"&gt;0")+1,0)</f>
        <v>0</v>
      </c>
    </row>
    <row r="3136" spans="40:47">
      <c r="AN3136" s="15">
        <v>87</v>
      </c>
      <c r="AO3136" s="15">
        <v>3</v>
      </c>
      <c r="AP3136" s="15">
        <v>11</v>
      </c>
      <c r="AQ3136" s="17">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15">
        <f ca="1">COUNTIF(INDIRECT("H"&amp;(ROW()+12*(($AN3136-1)*3+$AO3136)-ROW())/12+5):INDIRECT("S"&amp;(ROW()+12*(($AN3136-1)*3+$AO3136)-ROW())/12+5),AQ3136)</f>
        <v>0</v>
      </c>
      <c r="AS3136" s="17">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15">
        <f ca="1">COUNTIF(INDIRECT("U"&amp;(ROW()+12*(($AN3136-1)*3+$AO3136)-ROW())/12+5):INDIRECT("AF"&amp;(ROW()+12*(($AN3136-1)*3+$AO3136)-ROW())/12+5),AS3136)</f>
        <v>0</v>
      </c>
      <c r="AU3136" s="15">
        <f ca="1">IF(AND(AQ3136+AS3136&gt;0,AR3136+AT3136&gt;0),COUNTIF(AU$6:AU3135,"&gt;0")+1,0)</f>
        <v>0</v>
      </c>
    </row>
    <row r="3137" spans="40:47">
      <c r="AN3137" s="306">
        <v>87</v>
      </c>
      <c r="AO3137" s="306">
        <v>3</v>
      </c>
      <c r="AP3137" s="306">
        <v>12</v>
      </c>
      <c r="AQ3137" s="313">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306">
        <f ca="1">COUNTIF(INDIRECT("H"&amp;(ROW()+12*(($AN3137-1)*3+$AO3137)-ROW())/12+5):INDIRECT("S"&amp;(ROW()+12*(($AN3137-1)*3+$AO3137)-ROW())/12+5),AQ3137)</f>
        <v>0</v>
      </c>
      <c r="AS3137" s="313">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306">
        <f ca="1">COUNTIF(INDIRECT("U"&amp;(ROW()+12*(($AN3137-1)*3+$AO3137)-ROW())/12+5):INDIRECT("AF"&amp;(ROW()+12*(($AN3137-1)*3+$AO3137)-ROW())/12+5),AS3137)</f>
        <v>0</v>
      </c>
      <c r="AU3137" s="15">
        <f ca="1">IF(AND(AQ3137+AS3137&gt;0,AR3137+AT3137&gt;0),COUNTIF(AU$6:AU3136,"&gt;0")+1,0)</f>
        <v>0</v>
      </c>
    </row>
    <row r="3138" spans="40:47">
      <c r="AN3138" s="15">
        <v>88</v>
      </c>
      <c r="AO3138" s="15">
        <v>1</v>
      </c>
      <c r="AP3138" s="15">
        <v>1</v>
      </c>
      <c r="AQ3138" s="17">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15">
        <f ca="1">COUNTIF(INDIRECT("H"&amp;(ROW()+12*(($AN3138-1)*3+$AO3138)-ROW())/12+5):INDIRECT("S"&amp;(ROW()+12*(($AN3138-1)*3+$AO3138)-ROW())/12+5),AQ3138)</f>
        <v>0</v>
      </c>
      <c r="AS3138" s="17">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15">
        <f ca="1">COUNTIF(INDIRECT("U"&amp;(ROW()+12*(($AN3138-1)*3+$AO3138)-ROW())/12+5):INDIRECT("AF"&amp;(ROW()+12*(($AN3138-1)*3+$AO3138)-ROW())/12+5),AS3138)</f>
        <v>0</v>
      </c>
      <c r="AU3138" s="15">
        <f ca="1">IF(AND(AQ3138+AS3138&gt;0,AR3138+AT3138&gt;0),COUNTIF(AU$6:AU3137,"&gt;0")+1,0)</f>
        <v>0</v>
      </c>
    </row>
    <row r="3139" spans="40:47">
      <c r="AN3139" s="15">
        <v>88</v>
      </c>
      <c r="AO3139" s="15">
        <v>1</v>
      </c>
      <c r="AP3139" s="15">
        <v>2</v>
      </c>
      <c r="AQ3139" s="17">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15">
        <f ca="1">COUNTIF(INDIRECT("H"&amp;(ROW()+12*(($AN3139-1)*3+$AO3139)-ROW())/12+5):INDIRECT("S"&amp;(ROW()+12*(($AN3139-1)*3+$AO3139)-ROW())/12+5),AQ3139)</f>
        <v>0</v>
      </c>
      <c r="AS3139" s="17">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15">
        <f ca="1">COUNTIF(INDIRECT("U"&amp;(ROW()+12*(($AN3139-1)*3+$AO3139)-ROW())/12+5):INDIRECT("AF"&amp;(ROW()+12*(($AN3139-1)*3+$AO3139)-ROW())/12+5),AS3139)</f>
        <v>0</v>
      </c>
      <c r="AU3139" s="15">
        <f ca="1">IF(AND(AQ3139+AS3139&gt;0,AR3139+AT3139&gt;0),COUNTIF(AU$6:AU3138,"&gt;0")+1,0)</f>
        <v>0</v>
      </c>
    </row>
    <row r="3140" spans="40:47">
      <c r="AN3140" s="15">
        <v>88</v>
      </c>
      <c r="AO3140" s="15">
        <v>1</v>
      </c>
      <c r="AP3140" s="15">
        <v>3</v>
      </c>
      <c r="AQ3140" s="17">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15">
        <f ca="1">COUNTIF(INDIRECT("H"&amp;(ROW()+12*(($AN3140-1)*3+$AO3140)-ROW())/12+5):INDIRECT("S"&amp;(ROW()+12*(($AN3140-1)*3+$AO3140)-ROW())/12+5),AQ3140)</f>
        <v>0</v>
      </c>
      <c r="AS3140" s="17">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15">
        <f ca="1">COUNTIF(INDIRECT("U"&amp;(ROW()+12*(($AN3140-1)*3+$AO3140)-ROW())/12+5):INDIRECT("AF"&amp;(ROW()+12*(($AN3140-1)*3+$AO3140)-ROW())/12+5),AS3140)</f>
        <v>0</v>
      </c>
      <c r="AU3140" s="15">
        <f ca="1">IF(AND(AQ3140+AS3140&gt;0,AR3140+AT3140&gt;0),COUNTIF(AU$6:AU3139,"&gt;0")+1,0)</f>
        <v>0</v>
      </c>
    </row>
    <row r="3141" spans="40:47">
      <c r="AN3141" s="15">
        <v>88</v>
      </c>
      <c r="AO3141" s="15">
        <v>1</v>
      </c>
      <c r="AP3141" s="15">
        <v>4</v>
      </c>
      <c r="AQ3141" s="17">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15">
        <f ca="1">COUNTIF(INDIRECT("H"&amp;(ROW()+12*(($AN3141-1)*3+$AO3141)-ROW())/12+5):INDIRECT("S"&amp;(ROW()+12*(($AN3141-1)*3+$AO3141)-ROW())/12+5),AQ3141)</f>
        <v>0</v>
      </c>
      <c r="AS3141" s="17">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15">
        <f ca="1">COUNTIF(INDIRECT("U"&amp;(ROW()+12*(($AN3141-1)*3+$AO3141)-ROW())/12+5):INDIRECT("AF"&amp;(ROW()+12*(($AN3141-1)*3+$AO3141)-ROW())/12+5),AS3141)</f>
        <v>0</v>
      </c>
      <c r="AU3141" s="15">
        <f ca="1">IF(AND(AQ3141+AS3141&gt;0,AR3141+AT3141&gt;0),COUNTIF(AU$6:AU3140,"&gt;0")+1,0)</f>
        <v>0</v>
      </c>
    </row>
    <row r="3142" spans="40:47">
      <c r="AN3142" s="15">
        <v>88</v>
      </c>
      <c r="AO3142" s="15">
        <v>1</v>
      </c>
      <c r="AP3142" s="15">
        <v>5</v>
      </c>
      <c r="AQ3142" s="17">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15">
        <f ca="1">COUNTIF(INDIRECT("H"&amp;(ROW()+12*(($AN3142-1)*3+$AO3142)-ROW())/12+5):INDIRECT("S"&amp;(ROW()+12*(($AN3142-1)*3+$AO3142)-ROW())/12+5),AQ3142)</f>
        <v>0</v>
      </c>
      <c r="AS3142" s="17">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15">
        <f ca="1">COUNTIF(INDIRECT("U"&amp;(ROW()+12*(($AN3142-1)*3+$AO3142)-ROW())/12+5):INDIRECT("AF"&amp;(ROW()+12*(($AN3142-1)*3+$AO3142)-ROW())/12+5),AS3142)</f>
        <v>0</v>
      </c>
      <c r="AU3142" s="15">
        <f ca="1">IF(AND(AQ3142+AS3142&gt;0,AR3142+AT3142&gt;0),COUNTIF(AU$6:AU3141,"&gt;0")+1,0)</f>
        <v>0</v>
      </c>
    </row>
    <row r="3143" spans="40:47">
      <c r="AN3143" s="15">
        <v>88</v>
      </c>
      <c r="AO3143" s="15">
        <v>1</v>
      </c>
      <c r="AP3143" s="15">
        <v>6</v>
      </c>
      <c r="AQ3143" s="17">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15">
        <f ca="1">COUNTIF(INDIRECT("H"&amp;(ROW()+12*(($AN3143-1)*3+$AO3143)-ROW())/12+5):INDIRECT("S"&amp;(ROW()+12*(($AN3143-1)*3+$AO3143)-ROW())/12+5),AQ3143)</f>
        <v>0</v>
      </c>
      <c r="AS3143" s="17">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15">
        <f ca="1">COUNTIF(INDIRECT("U"&amp;(ROW()+12*(($AN3143-1)*3+$AO3143)-ROW())/12+5):INDIRECT("AF"&amp;(ROW()+12*(($AN3143-1)*3+$AO3143)-ROW())/12+5),AS3143)</f>
        <v>0</v>
      </c>
      <c r="AU3143" s="15">
        <f ca="1">IF(AND(AQ3143+AS3143&gt;0,AR3143+AT3143&gt;0),COUNTIF(AU$6:AU3142,"&gt;0")+1,0)</f>
        <v>0</v>
      </c>
    </row>
    <row r="3144" spans="40:47">
      <c r="AN3144" s="15">
        <v>88</v>
      </c>
      <c r="AO3144" s="15">
        <v>1</v>
      </c>
      <c r="AP3144" s="15">
        <v>7</v>
      </c>
      <c r="AQ3144" s="17">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15">
        <f ca="1">COUNTIF(INDIRECT("H"&amp;(ROW()+12*(($AN3144-1)*3+$AO3144)-ROW())/12+5):INDIRECT("S"&amp;(ROW()+12*(($AN3144-1)*3+$AO3144)-ROW())/12+5),AQ3144)</f>
        <v>0</v>
      </c>
      <c r="AS3144" s="17">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15">
        <f ca="1">COUNTIF(INDIRECT("U"&amp;(ROW()+12*(($AN3144-1)*3+$AO3144)-ROW())/12+5):INDIRECT("AF"&amp;(ROW()+12*(($AN3144-1)*3+$AO3144)-ROW())/12+5),AS3144)</f>
        <v>0</v>
      </c>
      <c r="AU3144" s="15">
        <f ca="1">IF(AND(AQ3144+AS3144&gt;0,AR3144+AT3144&gt;0),COUNTIF(AU$6:AU3143,"&gt;0")+1,0)</f>
        <v>0</v>
      </c>
    </row>
    <row r="3145" spans="40:47">
      <c r="AN3145" s="15">
        <v>88</v>
      </c>
      <c r="AO3145" s="15">
        <v>1</v>
      </c>
      <c r="AP3145" s="15">
        <v>8</v>
      </c>
      <c r="AQ3145" s="17">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15">
        <f ca="1">COUNTIF(INDIRECT("H"&amp;(ROW()+12*(($AN3145-1)*3+$AO3145)-ROW())/12+5):INDIRECT("S"&amp;(ROW()+12*(($AN3145-1)*3+$AO3145)-ROW())/12+5),AQ3145)</f>
        <v>0</v>
      </c>
      <c r="AS3145" s="17">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15">
        <f ca="1">COUNTIF(INDIRECT("U"&amp;(ROW()+12*(($AN3145-1)*3+$AO3145)-ROW())/12+5):INDIRECT("AF"&amp;(ROW()+12*(($AN3145-1)*3+$AO3145)-ROW())/12+5),AS3145)</f>
        <v>0</v>
      </c>
      <c r="AU3145" s="15">
        <f ca="1">IF(AND(AQ3145+AS3145&gt;0,AR3145+AT3145&gt;0),COUNTIF(AU$6:AU3144,"&gt;0")+1,0)</f>
        <v>0</v>
      </c>
    </row>
    <row r="3146" spans="40:47">
      <c r="AN3146" s="15">
        <v>88</v>
      </c>
      <c r="AO3146" s="15">
        <v>1</v>
      </c>
      <c r="AP3146" s="15">
        <v>9</v>
      </c>
      <c r="AQ3146" s="17">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15">
        <f ca="1">COUNTIF(INDIRECT("H"&amp;(ROW()+12*(($AN3146-1)*3+$AO3146)-ROW())/12+5):INDIRECT("S"&amp;(ROW()+12*(($AN3146-1)*3+$AO3146)-ROW())/12+5),AQ3146)</f>
        <v>0</v>
      </c>
      <c r="AS3146" s="17">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15">
        <f ca="1">COUNTIF(INDIRECT("U"&amp;(ROW()+12*(($AN3146-1)*3+$AO3146)-ROW())/12+5):INDIRECT("AF"&amp;(ROW()+12*(($AN3146-1)*3+$AO3146)-ROW())/12+5),AS3146)</f>
        <v>0</v>
      </c>
      <c r="AU3146" s="15">
        <f ca="1">IF(AND(AQ3146+AS3146&gt;0,AR3146+AT3146&gt;0),COUNTIF(AU$6:AU3145,"&gt;0")+1,0)</f>
        <v>0</v>
      </c>
    </row>
    <row r="3147" spans="40:47">
      <c r="AN3147" s="15">
        <v>88</v>
      </c>
      <c r="AO3147" s="15">
        <v>1</v>
      </c>
      <c r="AP3147" s="15">
        <v>10</v>
      </c>
      <c r="AQ3147" s="17">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15">
        <f ca="1">COUNTIF(INDIRECT("H"&amp;(ROW()+12*(($AN3147-1)*3+$AO3147)-ROW())/12+5):INDIRECT("S"&amp;(ROW()+12*(($AN3147-1)*3+$AO3147)-ROW())/12+5),AQ3147)</f>
        <v>0</v>
      </c>
      <c r="AS3147" s="17">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15">
        <f ca="1">COUNTIF(INDIRECT("U"&amp;(ROW()+12*(($AN3147-1)*3+$AO3147)-ROW())/12+5):INDIRECT("AF"&amp;(ROW()+12*(($AN3147-1)*3+$AO3147)-ROW())/12+5),AS3147)</f>
        <v>0</v>
      </c>
      <c r="AU3147" s="15">
        <f ca="1">IF(AND(AQ3147+AS3147&gt;0,AR3147+AT3147&gt;0),COUNTIF(AU$6:AU3146,"&gt;0")+1,0)</f>
        <v>0</v>
      </c>
    </row>
    <row r="3148" spans="40:47">
      <c r="AN3148" s="15">
        <v>88</v>
      </c>
      <c r="AO3148" s="15">
        <v>1</v>
      </c>
      <c r="AP3148" s="15">
        <v>11</v>
      </c>
      <c r="AQ3148" s="17">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15">
        <f ca="1">COUNTIF(INDIRECT("H"&amp;(ROW()+12*(($AN3148-1)*3+$AO3148)-ROW())/12+5):INDIRECT("S"&amp;(ROW()+12*(($AN3148-1)*3+$AO3148)-ROW())/12+5),AQ3148)</f>
        <v>0</v>
      </c>
      <c r="AS3148" s="17">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15">
        <f ca="1">COUNTIF(INDIRECT("U"&amp;(ROW()+12*(($AN3148-1)*3+$AO3148)-ROW())/12+5):INDIRECT("AF"&amp;(ROW()+12*(($AN3148-1)*3+$AO3148)-ROW())/12+5),AS3148)</f>
        <v>0</v>
      </c>
      <c r="AU3148" s="15">
        <f ca="1">IF(AND(AQ3148+AS3148&gt;0,AR3148+AT3148&gt;0),COUNTIF(AU$6:AU3147,"&gt;0")+1,0)</f>
        <v>0</v>
      </c>
    </row>
    <row r="3149" spans="40:47">
      <c r="AN3149" s="15">
        <v>88</v>
      </c>
      <c r="AO3149" s="15">
        <v>1</v>
      </c>
      <c r="AP3149" s="15">
        <v>12</v>
      </c>
      <c r="AQ3149" s="17">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15">
        <f ca="1">COUNTIF(INDIRECT("H"&amp;(ROW()+12*(($AN3149-1)*3+$AO3149)-ROW())/12+5):INDIRECT("S"&amp;(ROW()+12*(($AN3149-1)*3+$AO3149)-ROW())/12+5),AQ3149)</f>
        <v>0</v>
      </c>
      <c r="AS3149" s="17">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15">
        <f ca="1">COUNTIF(INDIRECT("U"&amp;(ROW()+12*(($AN3149-1)*3+$AO3149)-ROW())/12+5):INDIRECT("AF"&amp;(ROW()+12*(($AN3149-1)*3+$AO3149)-ROW())/12+5),AS3149)</f>
        <v>0</v>
      </c>
      <c r="AU3149" s="15">
        <f ca="1">IF(AND(AQ3149+AS3149&gt;0,AR3149+AT3149&gt;0),COUNTIF(AU$6:AU3148,"&gt;0")+1,0)</f>
        <v>0</v>
      </c>
    </row>
    <row r="3150" spans="40:47">
      <c r="AN3150" s="15">
        <v>88</v>
      </c>
      <c r="AO3150" s="15">
        <v>2</v>
      </c>
      <c r="AP3150" s="15">
        <v>1</v>
      </c>
      <c r="AQ3150" s="17">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15">
        <f ca="1">COUNTIF(INDIRECT("H"&amp;(ROW()+12*(($AN3150-1)*3+$AO3150)-ROW())/12+5):INDIRECT("S"&amp;(ROW()+12*(($AN3150-1)*3+$AO3150)-ROW())/12+5),AQ3150)</f>
        <v>0</v>
      </c>
      <c r="AS3150" s="17">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15">
        <f ca="1">COUNTIF(INDIRECT("U"&amp;(ROW()+12*(($AN3150-1)*3+$AO3150)-ROW())/12+5):INDIRECT("AF"&amp;(ROW()+12*(($AN3150-1)*3+$AO3150)-ROW())/12+5),AS3150)</f>
        <v>0</v>
      </c>
      <c r="AU3150" s="15">
        <f ca="1">IF(AND(AQ3150+AS3150&gt;0,AR3150+AT3150&gt;0),COUNTIF(AU$6:AU3149,"&gt;0")+1,0)</f>
        <v>0</v>
      </c>
    </row>
    <row r="3151" spans="40:47">
      <c r="AN3151" s="15">
        <v>88</v>
      </c>
      <c r="AO3151" s="15">
        <v>2</v>
      </c>
      <c r="AP3151" s="15">
        <v>2</v>
      </c>
      <c r="AQ3151" s="17">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15">
        <f ca="1">COUNTIF(INDIRECT("H"&amp;(ROW()+12*(($AN3151-1)*3+$AO3151)-ROW())/12+5):INDIRECT("S"&amp;(ROW()+12*(($AN3151-1)*3+$AO3151)-ROW())/12+5),AQ3151)</f>
        <v>0</v>
      </c>
      <c r="AS3151" s="17">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15">
        <f ca="1">COUNTIF(INDIRECT("U"&amp;(ROW()+12*(($AN3151-1)*3+$AO3151)-ROW())/12+5):INDIRECT("AF"&amp;(ROW()+12*(($AN3151-1)*3+$AO3151)-ROW())/12+5),AS3151)</f>
        <v>0</v>
      </c>
      <c r="AU3151" s="15">
        <f ca="1">IF(AND(AQ3151+AS3151&gt;0,AR3151+AT3151&gt;0),COUNTIF(AU$6:AU3150,"&gt;0")+1,0)</f>
        <v>0</v>
      </c>
    </row>
    <row r="3152" spans="40:47">
      <c r="AN3152" s="15">
        <v>88</v>
      </c>
      <c r="AO3152" s="15">
        <v>2</v>
      </c>
      <c r="AP3152" s="15">
        <v>3</v>
      </c>
      <c r="AQ3152" s="17">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15">
        <f ca="1">COUNTIF(INDIRECT("H"&amp;(ROW()+12*(($AN3152-1)*3+$AO3152)-ROW())/12+5):INDIRECT("S"&amp;(ROW()+12*(($AN3152-1)*3+$AO3152)-ROW())/12+5),AQ3152)</f>
        <v>0</v>
      </c>
      <c r="AS3152" s="17">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15">
        <f ca="1">COUNTIF(INDIRECT("U"&amp;(ROW()+12*(($AN3152-1)*3+$AO3152)-ROW())/12+5):INDIRECT("AF"&amp;(ROW()+12*(($AN3152-1)*3+$AO3152)-ROW())/12+5),AS3152)</f>
        <v>0</v>
      </c>
      <c r="AU3152" s="15">
        <f ca="1">IF(AND(AQ3152+AS3152&gt;0,AR3152+AT3152&gt;0),COUNTIF(AU$6:AU3151,"&gt;0")+1,0)</f>
        <v>0</v>
      </c>
    </row>
    <row r="3153" spans="40:47">
      <c r="AN3153" s="15">
        <v>88</v>
      </c>
      <c r="AO3153" s="15">
        <v>2</v>
      </c>
      <c r="AP3153" s="15">
        <v>4</v>
      </c>
      <c r="AQ3153" s="17">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15">
        <f ca="1">COUNTIF(INDIRECT("H"&amp;(ROW()+12*(($AN3153-1)*3+$AO3153)-ROW())/12+5):INDIRECT("S"&amp;(ROW()+12*(($AN3153-1)*3+$AO3153)-ROW())/12+5),AQ3153)</f>
        <v>0</v>
      </c>
      <c r="AS3153" s="17">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15">
        <f ca="1">COUNTIF(INDIRECT("U"&amp;(ROW()+12*(($AN3153-1)*3+$AO3153)-ROW())/12+5):INDIRECT("AF"&amp;(ROW()+12*(($AN3153-1)*3+$AO3153)-ROW())/12+5),AS3153)</f>
        <v>0</v>
      </c>
      <c r="AU3153" s="15">
        <f ca="1">IF(AND(AQ3153+AS3153&gt;0,AR3153+AT3153&gt;0),COUNTIF(AU$6:AU3152,"&gt;0")+1,0)</f>
        <v>0</v>
      </c>
    </row>
    <row r="3154" spans="40:47">
      <c r="AN3154" s="15">
        <v>88</v>
      </c>
      <c r="AO3154" s="15">
        <v>2</v>
      </c>
      <c r="AP3154" s="15">
        <v>5</v>
      </c>
      <c r="AQ3154" s="17">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15">
        <f ca="1">COUNTIF(INDIRECT("H"&amp;(ROW()+12*(($AN3154-1)*3+$AO3154)-ROW())/12+5):INDIRECT("S"&amp;(ROW()+12*(($AN3154-1)*3+$AO3154)-ROW())/12+5),AQ3154)</f>
        <v>0</v>
      </c>
      <c r="AS3154" s="17">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15">
        <f ca="1">COUNTIF(INDIRECT("U"&amp;(ROW()+12*(($AN3154-1)*3+$AO3154)-ROW())/12+5):INDIRECT("AF"&amp;(ROW()+12*(($AN3154-1)*3+$AO3154)-ROW())/12+5),AS3154)</f>
        <v>0</v>
      </c>
      <c r="AU3154" s="15">
        <f ca="1">IF(AND(AQ3154+AS3154&gt;0,AR3154+AT3154&gt;0),COUNTIF(AU$6:AU3153,"&gt;0")+1,0)</f>
        <v>0</v>
      </c>
    </row>
    <row r="3155" spans="40:47">
      <c r="AN3155" s="15">
        <v>88</v>
      </c>
      <c r="AO3155" s="15">
        <v>2</v>
      </c>
      <c r="AP3155" s="15">
        <v>6</v>
      </c>
      <c r="AQ3155" s="17">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15">
        <f ca="1">COUNTIF(INDIRECT("H"&amp;(ROW()+12*(($AN3155-1)*3+$AO3155)-ROW())/12+5):INDIRECT("S"&amp;(ROW()+12*(($AN3155-1)*3+$AO3155)-ROW())/12+5),AQ3155)</f>
        <v>0</v>
      </c>
      <c r="AS3155" s="17">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15">
        <f ca="1">COUNTIF(INDIRECT("U"&amp;(ROW()+12*(($AN3155-1)*3+$AO3155)-ROW())/12+5):INDIRECT("AF"&amp;(ROW()+12*(($AN3155-1)*3+$AO3155)-ROW())/12+5),AS3155)</f>
        <v>0</v>
      </c>
      <c r="AU3155" s="15">
        <f ca="1">IF(AND(AQ3155+AS3155&gt;0,AR3155+AT3155&gt;0),COUNTIF(AU$6:AU3154,"&gt;0")+1,0)</f>
        <v>0</v>
      </c>
    </row>
    <row r="3156" spans="40:47">
      <c r="AN3156" s="15">
        <v>88</v>
      </c>
      <c r="AO3156" s="15">
        <v>2</v>
      </c>
      <c r="AP3156" s="15">
        <v>7</v>
      </c>
      <c r="AQ3156" s="17">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15">
        <f ca="1">COUNTIF(INDIRECT("H"&amp;(ROW()+12*(($AN3156-1)*3+$AO3156)-ROW())/12+5):INDIRECT("S"&amp;(ROW()+12*(($AN3156-1)*3+$AO3156)-ROW())/12+5),AQ3156)</f>
        <v>0</v>
      </c>
      <c r="AS3156" s="17">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15">
        <f ca="1">COUNTIF(INDIRECT("U"&amp;(ROW()+12*(($AN3156-1)*3+$AO3156)-ROW())/12+5):INDIRECT("AF"&amp;(ROW()+12*(($AN3156-1)*3+$AO3156)-ROW())/12+5),AS3156)</f>
        <v>0</v>
      </c>
      <c r="AU3156" s="15">
        <f ca="1">IF(AND(AQ3156+AS3156&gt;0,AR3156+AT3156&gt;0),COUNTIF(AU$6:AU3155,"&gt;0")+1,0)</f>
        <v>0</v>
      </c>
    </row>
    <row r="3157" spans="40:47">
      <c r="AN3157" s="15">
        <v>88</v>
      </c>
      <c r="AO3157" s="15">
        <v>2</v>
      </c>
      <c r="AP3157" s="15">
        <v>8</v>
      </c>
      <c r="AQ3157" s="17">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15">
        <f ca="1">COUNTIF(INDIRECT("H"&amp;(ROW()+12*(($AN3157-1)*3+$AO3157)-ROW())/12+5):INDIRECT("S"&amp;(ROW()+12*(($AN3157-1)*3+$AO3157)-ROW())/12+5),AQ3157)</f>
        <v>0</v>
      </c>
      <c r="AS3157" s="17">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15">
        <f ca="1">COUNTIF(INDIRECT("U"&amp;(ROW()+12*(($AN3157-1)*3+$AO3157)-ROW())/12+5):INDIRECT("AF"&amp;(ROW()+12*(($AN3157-1)*3+$AO3157)-ROW())/12+5),AS3157)</f>
        <v>0</v>
      </c>
      <c r="AU3157" s="15">
        <f ca="1">IF(AND(AQ3157+AS3157&gt;0,AR3157+AT3157&gt;0),COUNTIF(AU$6:AU3156,"&gt;0")+1,0)</f>
        <v>0</v>
      </c>
    </row>
    <row r="3158" spans="40:47">
      <c r="AN3158" s="15">
        <v>88</v>
      </c>
      <c r="AO3158" s="15">
        <v>2</v>
      </c>
      <c r="AP3158" s="15">
        <v>9</v>
      </c>
      <c r="AQ3158" s="17">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15">
        <f ca="1">COUNTIF(INDIRECT("H"&amp;(ROW()+12*(($AN3158-1)*3+$AO3158)-ROW())/12+5):INDIRECT("S"&amp;(ROW()+12*(($AN3158-1)*3+$AO3158)-ROW())/12+5),AQ3158)</f>
        <v>0</v>
      </c>
      <c r="AS3158" s="17">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15">
        <f ca="1">COUNTIF(INDIRECT("U"&amp;(ROW()+12*(($AN3158-1)*3+$AO3158)-ROW())/12+5):INDIRECT("AF"&amp;(ROW()+12*(($AN3158-1)*3+$AO3158)-ROW())/12+5),AS3158)</f>
        <v>0</v>
      </c>
      <c r="AU3158" s="15">
        <f ca="1">IF(AND(AQ3158+AS3158&gt;0,AR3158+AT3158&gt;0),COUNTIF(AU$6:AU3157,"&gt;0")+1,0)</f>
        <v>0</v>
      </c>
    </row>
    <row r="3159" spans="40:47">
      <c r="AN3159" s="15">
        <v>88</v>
      </c>
      <c r="AO3159" s="15">
        <v>2</v>
      </c>
      <c r="AP3159" s="15">
        <v>10</v>
      </c>
      <c r="AQ3159" s="17">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15">
        <f ca="1">COUNTIF(INDIRECT("H"&amp;(ROW()+12*(($AN3159-1)*3+$AO3159)-ROW())/12+5):INDIRECT("S"&amp;(ROW()+12*(($AN3159-1)*3+$AO3159)-ROW())/12+5),AQ3159)</f>
        <v>0</v>
      </c>
      <c r="AS3159" s="17">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15">
        <f ca="1">COUNTIF(INDIRECT("U"&amp;(ROW()+12*(($AN3159-1)*3+$AO3159)-ROW())/12+5):INDIRECT("AF"&amp;(ROW()+12*(($AN3159-1)*3+$AO3159)-ROW())/12+5),AS3159)</f>
        <v>0</v>
      </c>
      <c r="AU3159" s="15">
        <f ca="1">IF(AND(AQ3159+AS3159&gt;0,AR3159+AT3159&gt;0),COUNTIF(AU$6:AU3158,"&gt;0")+1,0)</f>
        <v>0</v>
      </c>
    </row>
    <row r="3160" spans="40:47">
      <c r="AN3160" s="15">
        <v>88</v>
      </c>
      <c r="AO3160" s="15">
        <v>2</v>
      </c>
      <c r="AP3160" s="15">
        <v>11</v>
      </c>
      <c r="AQ3160" s="17">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15">
        <f ca="1">COUNTIF(INDIRECT("H"&amp;(ROW()+12*(($AN3160-1)*3+$AO3160)-ROW())/12+5):INDIRECT("S"&amp;(ROW()+12*(($AN3160-1)*3+$AO3160)-ROW())/12+5),AQ3160)</f>
        <v>0</v>
      </c>
      <c r="AS3160" s="17">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15">
        <f ca="1">COUNTIF(INDIRECT("U"&amp;(ROW()+12*(($AN3160-1)*3+$AO3160)-ROW())/12+5):INDIRECT("AF"&amp;(ROW()+12*(($AN3160-1)*3+$AO3160)-ROW())/12+5),AS3160)</f>
        <v>0</v>
      </c>
      <c r="AU3160" s="15">
        <f ca="1">IF(AND(AQ3160+AS3160&gt;0,AR3160+AT3160&gt;0),COUNTIF(AU$6:AU3159,"&gt;0")+1,0)</f>
        <v>0</v>
      </c>
    </row>
    <row r="3161" spans="40:47">
      <c r="AN3161" s="15">
        <v>88</v>
      </c>
      <c r="AO3161" s="15">
        <v>2</v>
      </c>
      <c r="AP3161" s="15">
        <v>12</v>
      </c>
      <c r="AQ3161" s="17">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15">
        <f ca="1">COUNTIF(INDIRECT("H"&amp;(ROW()+12*(($AN3161-1)*3+$AO3161)-ROW())/12+5):INDIRECT("S"&amp;(ROW()+12*(($AN3161-1)*3+$AO3161)-ROW())/12+5),AQ3161)</f>
        <v>0</v>
      </c>
      <c r="AS3161" s="17">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15">
        <f ca="1">COUNTIF(INDIRECT("U"&amp;(ROW()+12*(($AN3161-1)*3+$AO3161)-ROW())/12+5):INDIRECT("AF"&amp;(ROW()+12*(($AN3161-1)*3+$AO3161)-ROW())/12+5),AS3161)</f>
        <v>0</v>
      </c>
      <c r="AU3161" s="15">
        <f ca="1">IF(AND(AQ3161+AS3161&gt;0,AR3161+AT3161&gt;0),COUNTIF(AU$6:AU3160,"&gt;0")+1,0)</f>
        <v>0</v>
      </c>
    </row>
    <row r="3162" spans="40:47">
      <c r="AN3162" s="15">
        <v>88</v>
      </c>
      <c r="AO3162" s="15">
        <v>3</v>
      </c>
      <c r="AP3162" s="15">
        <v>1</v>
      </c>
      <c r="AQ3162" s="17">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15">
        <f ca="1">COUNTIF(INDIRECT("H"&amp;(ROW()+12*(($AN3162-1)*3+$AO3162)-ROW())/12+5):INDIRECT("S"&amp;(ROW()+12*(($AN3162-1)*3+$AO3162)-ROW())/12+5),AQ3162)</f>
        <v>0</v>
      </c>
      <c r="AS3162" s="17">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15">
        <f ca="1">COUNTIF(INDIRECT("U"&amp;(ROW()+12*(($AN3162-1)*3+$AO3162)-ROW())/12+5):INDIRECT("AF"&amp;(ROW()+12*(($AN3162-1)*3+$AO3162)-ROW())/12+5),AS3162)</f>
        <v>0</v>
      </c>
      <c r="AU3162" s="15">
        <f ca="1">IF(AND(AQ3162+AS3162&gt;0,AR3162+AT3162&gt;0),COUNTIF(AU$6:AU3161,"&gt;0")+1,0)</f>
        <v>0</v>
      </c>
    </row>
    <row r="3163" spans="40:47">
      <c r="AN3163" s="15">
        <v>88</v>
      </c>
      <c r="AO3163" s="15">
        <v>3</v>
      </c>
      <c r="AP3163" s="15">
        <v>2</v>
      </c>
      <c r="AQ3163" s="17">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15">
        <f ca="1">COUNTIF(INDIRECT("H"&amp;(ROW()+12*(($AN3163-1)*3+$AO3163)-ROW())/12+5):INDIRECT("S"&amp;(ROW()+12*(($AN3163-1)*3+$AO3163)-ROW())/12+5),AQ3163)</f>
        <v>0</v>
      </c>
      <c r="AS3163" s="17">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15">
        <f ca="1">COUNTIF(INDIRECT("U"&amp;(ROW()+12*(($AN3163-1)*3+$AO3163)-ROW())/12+5):INDIRECT("AF"&amp;(ROW()+12*(($AN3163-1)*3+$AO3163)-ROW())/12+5),AS3163)</f>
        <v>0</v>
      </c>
      <c r="AU3163" s="15">
        <f ca="1">IF(AND(AQ3163+AS3163&gt;0,AR3163+AT3163&gt;0),COUNTIF(AU$6:AU3162,"&gt;0")+1,0)</f>
        <v>0</v>
      </c>
    </row>
    <row r="3164" spans="40:47">
      <c r="AN3164" s="15">
        <v>88</v>
      </c>
      <c r="AO3164" s="15">
        <v>3</v>
      </c>
      <c r="AP3164" s="15">
        <v>3</v>
      </c>
      <c r="AQ3164" s="17">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15">
        <f ca="1">COUNTIF(INDIRECT("H"&amp;(ROW()+12*(($AN3164-1)*3+$AO3164)-ROW())/12+5):INDIRECT("S"&amp;(ROW()+12*(($AN3164-1)*3+$AO3164)-ROW())/12+5),AQ3164)</f>
        <v>0</v>
      </c>
      <c r="AS3164" s="17">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15">
        <f ca="1">COUNTIF(INDIRECT("U"&amp;(ROW()+12*(($AN3164-1)*3+$AO3164)-ROW())/12+5):INDIRECT("AF"&amp;(ROW()+12*(($AN3164-1)*3+$AO3164)-ROW())/12+5),AS3164)</f>
        <v>0</v>
      </c>
      <c r="AU3164" s="15">
        <f ca="1">IF(AND(AQ3164+AS3164&gt;0,AR3164+AT3164&gt;0),COUNTIF(AU$6:AU3163,"&gt;0")+1,0)</f>
        <v>0</v>
      </c>
    </row>
    <row r="3165" spans="40:47">
      <c r="AN3165" s="15">
        <v>88</v>
      </c>
      <c r="AO3165" s="15">
        <v>3</v>
      </c>
      <c r="AP3165" s="15">
        <v>4</v>
      </c>
      <c r="AQ3165" s="17">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15">
        <f ca="1">COUNTIF(INDIRECT("H"&amp;(ROW()+12*(($AN3165-1)*3+$AO3165)-ROW())/12+5):INDIRECT("S"&amp;(ROW()+12*(($AN3165-1)*3+$AO3165)-ROW())/12+5),AQ3165)</f>
        <v>0</v>
      </c>
      <c r="AS3165" s="17">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15">
        <f ca="1">COUNTIF(INDIRECT("U"&amp;(ROW()+12*(($AN3165-1)*3+$AO3165)-ROW())/12+5):INDIRECT("AF"&amp;(ROW()+12*(($AN3165-1)*3+$AO3165)-ROW())/12+5),AS3165)</f>
        <v>0</v>
      </c>
      <c r="AU3165" s="15">
        <f ca="1">IF(AND(AQ3165+AS3165&gt;0,AR3165+AT3165&gt;0),COUNTIF(AU$6:AU3164,"&gt;0")+1,0)</f>
        <v>0</v>
      </c>
    </row>
    <row r="3166" spans="40:47">
      <c r="AN3166" s="15">
        <v>88</v>
      </c>
      <c r="AO3166" s="15">
        <v>3</v>
      </c>
      <c r="AP3166" s="15">
        <v>5</v>
      </c>
      <c r="AQ3166" s="17">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15">
        <f ca="1">COUNTIF(INDIRECT("H"&amp;(ROW()+12*(($AN3166-1)*3+$AO3166)-ROW())/12+5):INDIRECT("S"&amp;(ROW()+12*(($AN3166-1)*3+$AO3166)-ROW())/12+5),AQ3166)</f>
        <v>0</v>
      </c>
      <c r="AS3166" s="17">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15">
        <f ca="1">COUNTIF(INDIRECT("U"&amp;(ROW()+12*(($AN3166-1)*3+$AO3166)-ROW())/12+5):INDIRECT("AF"&amp;(ROW()+12*(($AN3166-1)*3+$AO3166)-ROW())/12+5),AS3166)</f>
        <v>0</v>
      </c>
      <c r="AU3166" s="15">
        <f ca="1">IF(AND(AQ3166+AS3166&gt;0,AR3166+AT3166&gt;0),COUNTIF(AU$6:AU3165,"&gt;0")+1,0)</f>
        <v>0</v>
      </c>
    </row>
    <row r="3167" spans="40:47">
      <c r="AN3167" s="15">
        <v>88</v>
      </c>
      <c r="AO3167" s="15">
        <v>3</v>
      </c>
      <c r="AP3167" s="15">
        <v>6</v>
      </c>
      <c r="AQ3167" s="17">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15">
        <f ca="1">COUNTIF(INDIRECT("H"&amp;(ROW()+12*(($AN3167-1)*3+$AO3167)-ROW())/12+5):INDIRECT("S"&amp;(ROW()+12*(($AN3167-1)*3+$AO3167)-ROW())/12+5),AQ3167)</f>
        <v>0</v>
      </c>
      <c r="AS3167" s="17">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15">
        <f ca="1">COUNTIF(INDIRECT("U"&amp;(ROW()+12*(($AN3167-1)*3+$AO3167)-ROW())/12+5):INDIRECT("AF"&amp;(ROW()+12*(($AN3167-1)*3+$AO3167)-ROW())/12+5),AS3167)</f>
        <v>0</v>
      </c>
      <c r="AU3167" s="15">
        <f ca="1">IF(AND(AQ3167+AS3167&gt;0,AR3167+AT3167&gt;0),COUNTIF(AU$6:AU3166,"&gt;0")+1,0)</f>
        <v>0</v>
      </c>
    </row>
    <row r="3168" spans="40:47">
      <c r="AN3168" s="15">
        <v>88</v>
      </c>
      <c r="AO3168" s="15">
        <v>3</v>
      </c>
      <c r="AP3168" s="15">
        <v>7</v>
      </c>
      <c r="AQ3168" s="17">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15">
        <f ca="1">COUNTIF(INDIRECT("H"&amp;(ROW()+12*(($AN3168-1)*3+$AO3168)-ROW())/12+5):INDIRECT("S"&amp;(ROW()+12*(($AN3168-1)*3+$AO3168)-ROW())/12+5),AQ3168)</f>
        <v>0</v>
      </c>
      <c r="AS3168" s="17">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15">
        <f ca="1">COUNTIF(INDIRECT("U"&amp;(ROW()+12*(($AN3168-1)*3+$AO3168)-ROW())/12+5):INDIRECT("AF"&amp;(ROW()+12*(($AN3168-1)*3+$AO3168)-ROW())/12+5),AS3168)</f>
        <v>0</v>
      </c>
      <c r="AU3168" s="15">
        <f ca="1">IF(AND(AQ3168+AS3168&gt;0,AR3168+AT3168&gt;0),COUNTIF(AU$6:AU3167,"&gt;0")+1,0)</f>
        <v>0</v>
      </c>
    </row>
    <row r="3169" spans="40:47">
      <c r="AN3169" s="15">
        <v>88</v>
      </c>
      <c r="AO3169" s="15">
        <v>3</v>
      </c>
      <c r="AP3169" s="15">
        <v>8</v>
      </c>
      <c r="AQ3169" s="17">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15">
        <f ca="1">COUNTIF(INDIRECT("H"&amp;(ROW()+12*(($AN3169-1)*3+$AO3169)-ROW())/12+5):INDIRECT("S"&amp;(ROW()+12*(($AN3169-1)*3+$AO3169)-ROW())/12+5),AQ3169)</f>
        <v>0</v>
      </c>
      <c r="AS3169" s="17">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15">
        <f ca="1">COUNTIF(INDIRECT("U"&amp;(ROW()+12*(($AN3169-1)*3+$AO3169)-ROW())/12+5):INDIRECT("AF"&amp;(ROW()+12*(($AN3169-1)*3+$AO3169)-ROW())/12+5),AS3169)</f>
        <v>0</v>
      </c>
      <c r="AU3169" s="15">
        <f ca="1">IF(AND(AQ3169+AS3169&gt;0,AR3169+AT3169&gt;0),COUNTIF(AU$6:AU3168,"&gt;0")+1,0)</f>
        <v>0</v>
      </c>
    </row>
    <row r="3170" spans="40:47">
      <c r="AN3170" s="15">
        <v>88</v>
      </c>
      <c r="AO3170" s="15">
        <v>3</v>
      </c>
      <c r="AP3170" s="15">
        <v>9</v>
      </c>
      <c r="AQ3170" s="17">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15">
        <f ca="1">COUNTIF(INDIRECT("H"&amp;(ROW()+12*(($AN3170-1)*3+$AO3170)-ROW())/12+5):INDIRECT("S"&amp;(ROW()+12*(($AN3170-1)*3+$AO3170)-ROW())/12+5),AQ3170)</f>
        <v>0</v>
      </c>
      <c r="AS3170" s="17">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15">
        <f ca="1">COUNTIF(INDIRECT("U"&amp;(ROW()+12*(($AN3170-1)*3+$AO3170)-ROW())/12+5):INDIRECT("AF"&amp;(ROW()+12*(($AN3170-1)*3+$AO3170)-ROW())/12+5),AS3170)</f>
        <v>0</v>
      </c>
      <c r="AU3170" s="15">
        <f ca="1">IF(AND(AQ3170+AS3170&gt;0,AR3170+AT3170&gt;0),COUNTIF(AU$6:AU3169,"&gt;0")+1,0)</f>
        <v>0</v>
      </c>
    </row>
    <row r="3171" spans="40:47">
      <c r="AN3171" s="15">
        <v>88</v>
      </c>
      <c r="AO3171" s="15">
        <v>3</v>
      </c>
      <c r="AP3171" s="15">
        <v>10</v>
      </c>
      <c r="AQ3171" s="17">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15">
        <f ca="1">COUNTIF(INDIRECT("H"&amp;(ROW()+12*(($AN3171-1)*3+$AO3171)-ROW())/12+5):INDIRECT("S"&amp;(ROW()+12*(($AN3171-1)*3+$AO3171)-ROW())/12+5),AQ3171)</f>
        <v>0</v>
      </c>
      <c r="AS3171" s="17">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15">
        <f ca="1">COUNTIF(INDIRECT("U"&amp;(ROW()+12*(($AN3171-1)*3+$AO3171)-ROW())/12+5):INDIRECT("AF"&amp;(ROW()+12*(($AN3171-1)*3+$AO3171)-ROW())/12+5),AS3171)</f>
        <v>0</v>
      </c>
      <c r="AU3171" s="15">
        <f ca="1">IF(AND(AQ3171+AS3171&gt;0,AR3171+AT3171&gt;0),COUNTIF(AU$6:AU3170,"&gt;0")+1,0)</f>
        <v>0</v>
      </c>
    </row>
    <row r="3172" spans="40:47">
      <c r="AN3172" s="15">
        <v>88</v>
      </c>
      <c r="AO3172" s="15">
        <v>3</v>
      </c>
      <c r="AP3172" s="15">
        <v>11</v>
      </c>
      <c r="AQ3172" s="17">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15">
        <f ca="1">COUNTIF(INDIRECT("H"&amp;(ROW()+12*(($AN3172-1)*3+$AO3172)-ROW())/12+5):INDIRECT("S"&amp;(ROW()+12*(($AN3172-1)*3+$AO3172)-ROW())/12+5),AQ3172)</f>
        <v>0</v>
      </c>
      <c r="AS3172" s="17">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15">
        <f ca="1">COUNTIF(INDIRECT("U"&amp;(ROW()+12*(($AN3172-1)*3+$AO3172)-ROW())/12+5):INDIRECT("AF"&amp;(ROW()+12*(($AN3172-1)*3+$AO3172)-ROW())/12+5),AS3172)</f>
        <v>0</v>
      </c>
      <c r="AU3172" s="15">
        <f ca="1">IF(AND(AQ3172+AS3172&gt;0,AR3172+AT3172&gt;0),COUNTIF(AU$6:AU3171,"&gt;0")+1,0)</f>
        <v>0</v>
      </c>
    </row>
    <row r="3173" spans="40:47">
      <c r="AN3173" s="306">
        <v>88</v>
      </c>
      <c r="AO3173" s="306">
        <v>3</v>
      </c>
      <c r="AP3173" s="306">
        <v>12</v>
      </c>
      <c r="AQ3173" s="313">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306">
        <f ca="1">COUNTIF(INDIRECT("H"&amp;(ROW()+12*(($AN3173-1)*3+$AO3173)-ROW())/12+5):INDIRECT("S"&amp;(ROW()+12*(($AN3173-1)*3+$AO3173)-ROW())/12+5),AQ3173)</f>
        <v>0</v>
      </c>
      <c r="AS3173" s="313">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306">
        <f ca="1">COUNTIF(INDIRECT("U"&amp;(ROW()+12*(($AN3173-1)*3+$AO3173)-ROW())/12+5):INDIRECT("AF"&amp;(ROW()+12*(($AN3173-1)*3+$AO3173)-ROW())/12+5),AS3173)</f>
        <v>0</v>
      </c>
      <c r="AU3173" s="15">
        <f ca="1">IF(AND(AQ3173+AS3173&gt;0,AR3173+AT3173&gt;0),COUNTIF(AU$6:AU3172,"&gt;0")+1,0)</f>
        <v>0</v>
      </c>
    </row>
    <row r="3174" spans="40:47">
      <c r="AN3174" s="15">
        <v>89</v>
      </c>
      <c r="AO3174" s="15">
        <v>1</v>
      </c>
      <c r="AP3174" s="15">
        <v>1</v>
      </c>
      <c r="AQ3174" s="17">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15">
        <f ca="1">COUNTIF(INDIRECT("H"&amp;(ROW()+12*(($AN3174-1)*3+$AO3174)-ROW())/12+5):INDIRECT("S"&amp;(ROW()+12*(($AN3174-1)*3+$AO3174)-ROW())/12+5),AQ3174)</f>
        <v>0</v>
      </c>
      <c r="AS3174" s="17">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15">
        <f ca="1">COUNTIF(INDIRECT("U"&amp;(ROW()+12*(($AN3174-1)*3+$AO3174)-ROW())/12+5):INDIRECT("AF"&amp;(ROW()+12*(($AN3174-1)*3+$AO3174)-ROW())/12+5),AS3174)</f>
        <v>0</v>
      </c>
      <c r="AU3174" s="15">
        <f ca="1">IF(AND(AQ3174+AS3174&gt;0,AR3174+AT3174&gt;0),COUNTIF(AU$6:AU3173,"&gt;0")+1,0)</f>
        <v>0</v>
      </c>
    </row>
    <row r="3175" spans="40:47">
      <c r="AN3175" s="15">
        <v>89</v>
      </c>
      <c r="AO3175" s="15">
        <v>1</v>
      </c>
      <c r="AP3175" s="15">
        <v>2</v>
      </c>
      <c r="AQ3175" s="17">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15">
        <f ca="1">COUNTIF(INDIRECT("H"&amp;(ROW()+12*(($AN3175-1)*3+$AO3175)-ROW())/12+5):INDIRECT("S"&amp;(ROW()+12*(($AN3175-1)*3+$AO3175)-ROW())/12+5),AQ3175)</f>
        <v>0</v>
      </c>
      <c r="AS3175" s="17">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15">
        <f ca="1">COUNTIF(INDIRECT("U"&amp;(ROW()+12*(($AN3175-1)*3+$AO3175)-ROW())/12+5):INDIRECT("AF"&amp;(ROW()+12*(($AN3175-1)*3+$AO3175)-ROW())/12+5),AS3175)</f>
        <v>0</v>
      </c>
      <c r="AU3175" s="15">
        <f ca="1">IF(AND(AQ3175+AS3175&gt;0,AR3175+AT3175&gt;0),COUNTIF(AU$6:AU3174,"&gt;0")+1,0)</f>
        <v>0</v>
      </c>
    </row>
    <row r="3176" spans="40:47">
      <c r="AN3176" s="15">
        <v>89</v>
      </c>
      <c r="AO3176" s="15">
        <v>1</v>
      </c>
      <c r="AP3176" s="15">
        <v>3</v>
      </c>
      <c r="AQ3176" s="17">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15">
        <f ca="1">COUNTIF(INDIRECT("H"&amp;(ROW()+12*(($AN3176-1)*3+$AO3176)-ROW())/12+5):INDIRECT("S"&amp;(ROW()+12*(($AN3176-1)*3+$AO3176)-ROW())/12+5),AQ3176)</f>
        <v>0</v>
      </c>
      <c r="AS3176" s="17">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15">
        <f ca="1">COUNTIF(INDIRECT("U"&amp;(ROW()+12*(($AN3176-1)*3+$AO3176)-ROW())/12+5):INDIRECT("AF"&amp;(ROW()+12*(($AN3176-1)*3+$AO3176)-ROW())/12+5),AS3176)</f>
        <v>0</v>
      </c>
      <c r="AU3176" s="15">
        <f ca="1">IF(AND(AQ3176+AS3176&gt;0,AR3176+AT3176&gt;0),COUNTIF(AU$6:AU3175,"&gt;0")+1,0)</f>
        <v>0</v>
      </c>
    </row>
    <row r="3177" spans="40:47">
      <c r="AN3177" s="15">
        <v>89</v>
      </c>
      <c r="AO3177" s="15">
        <v>1</v>
      </c>
      <c r="AP3177" s="15">
        <v>4</v>
      </c>
      <c r="AQ3177" s="17">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15">
        <f ca="1">COUNTIF(INDIRECT("H"&amp;(ROW()+12*(($AN3177-1)*3+$AO3177)-ROW())/12+5):INDIRECT("S"&amp;(ROW()+12*(($AN3177-1)*3+$AO3177)-ROW())/12+5),AQ3177)</f>
        <v>0</v>
      </c>
      <c r="AS3177" s="17">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15">
        <f ca="1">COUNTIF(INDIRECT("U"&amp;(ROW()+12*(($AN3177-1)*3+$AO3177)-ROW())/12+5):INDIRECT("AF"&amp;(ROW()+12*(($AN3177-1)*3+$AO3177)-ROW())/12+5),AS3177)</f>
        <v>0</v>
      </c>
      <c r="AU3177" s="15">
        <f ca="1">IF(AND(AQ3177+AS3177&gt;0,AR3177+AT3177&gt;0),COUNTIF(AU$6:AU3176,"&gt;0")+1,0)</f>
        <v>0</v>
      </c>
    </row>
    <row r="3178" spans="40:47">
      <c r="AN3178" s="15">
        <v>89</v>
      </c>
      <c r="AO3178" s="15">
        <v>1</v>
      </c>
      <c r="AP3178" s="15">
        <v>5</v>
      </c>
      <c r="AQ3178" s="17">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15">
        <f ca="1">COUNTIF(INDIRECT("H"&amp;(ROW()+12*(($AN3178-1)*3+$AO3178)-ROW())/12+5):INDIRECT("S"&amp;(ROW()+12*(($AN3178-1)*3+$AO3178)-ROW())/12+5),AQ3178)</f>
        <v>0</v>
      </c>
      <c r="AS3178" s="17">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15">
        <f ca="1">COUNTIF(INDIRECT("U"&amp;(ROW()+12*(($AN3178-1)*3+$AO3178)-ROW())/12+5):INDIRECT("AF"&amp;(ROW()+12*(($AN3178-1)*3+$AO3178)-ROW())/12+5),AS3178)</f>
        <v>0</v>
      </c>
      <c r="AU3178" s="15">
        <f ca="1">IF(AND(AQ3178+AS3178&gt;0,AR3178+AT3178&gt;0),COUNTIF(AU$6:AU3177,"&gt;0")+1,0)</f>
        <v>0</v>
      </c>
    </row>
    <row r="3179" spans="40:47">
      <c r="AN3179" s="15">
        <v>89</v>
      </c>
      <c r="AO3179" s="15">
        <v>1</v>
      </c>
      <c r="AP3179" s="15">
        <v>6</v>
      </c>
      <c r="AQ3179" s="17">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15">
        <f ca="1">COUNTIF(INDIRECT("H"&amp;(ROW()+12*(($AN3179-1)*3+$AO3179)-ROW())/12+5):INDIRECT("S"&amp;(ROW()+12*(($AN3179-1)*3+$AO3179)-ROW())/12+5),AQ3179)</f>
        <v>0</v>
      </c>
      <c r="AS3179" s="17">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15">
        <f ca="1">COUNTIF(INDIRECT("U"&amp;(ROW()+12*(($AN3179-1)*3+$AO3179)-ROW())/12+5):INDIRECT("AF"&amp;(ROW()+12*(($AN3179-1)*3+$AO3179)-ROW())/12+5),AS3179)</f>
        <v>0</v>
      </c>
      <c r="AU3179" s="15">
        <f ca="1">IF(AND(AQ3179+AS3179&gt;0,AR3179+AT3179&gt;0),COUNTIF(AU$6:AU3178,"&gt;0")+1,0)</f>
        <v>0</v>
      </c>
    </row>
    <row r="3180" spans="40:47">
      <c r="AN3180" s="15">
        <v>89</v>
      </c>
      <c r="AO3180" s="15">
        <v>1</v>
      </c>
      <c r="AP3180" s="15">
        <v>7</v>
      </c>
      <c r="AQ3180" s="17">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15">
        <f ca="1">COUNTIF(INDIRECT("H"&amp;(ROW()+12*(($AN3180-1)*3+$AO3180)-ROW())/12+5):INDIRECT("S"&amp;(ROW()+12*(($AN3180-1)*3+$AO3180)-ROW())/12+5),AQ3180)</f>
        <v>0</v>
      </c>
      <c r="AS3180" s="17">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15">
        <f ca="1">COUNTIF(INDIRECT("U"&amp;(ROW()+12*(($AN3180-1)*3+$AO3180)-ROW())/12+5):INDIRECT("AF"&amp;(ROW()+12*(($AN3180-1)*3+$AO3180)-ROW())/12+5),AS3180)</f>
        <v>0</v>
      </c>
      <c r="AU3180" s="15">
        <f ca="1">IF(AND(AQ3180+AS3180&gt;0,AR3180+AT3180&gt;0),COUNTIF(AU$6:AU3179,"&gt;0")+1,0)</f>
        <v>0</v>
      </c>
    </row>
    <row r="3181" spans="40:47">
      <c r="AN3181" s="15">
        <v>89</v>
      </c>
      <c r="AO3181" s="15">
        <v>1</v>
      </c>
      <c r="AP3181" s="15">
        <v>8</v>
      </c>
      <c r="AQ3181" s="17">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15">
        <f ca="1">COUNTIF(INDIRECT("H"&amp;(ROW()+12*(($AN3181-1)*3+$AO3181)-ROW())/12+5):INDIRECT("S"&amp;(ROW()+12*(($AN3181-1)*3+$AO3181)-ROW())/12+5),AQ3181)</f>
        <v>0</v>
      </c>
      <c r="AS3181" s="17">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15">
        <f ca="1">COUNTIF(INDIRECT("U"&amp;(ROW()+12*(($AN3181-1)*3+$AO3181)-ROW())/12+5):INDIRECT("AF"&amp;(ROW()+12*(($AN3181-1)*3+$AO3181)-ROW())/12+5),AS3181)</f>
        <v>0</v>
      </c>
      <c r="AU3181" s="15">
        <f ca="1">IF(AND(AQ3181+AS3181&gt;0,AR3181+AT3181&gt;0),COUNTIF(AU$6:AU3180,"&gt;0")+1,0)</f>
        <v>0</v>
      </c>
    </row>
    <row r="3182" spans="40:47">
      <c r="AN3182" s="15">
        <v>89</v>
      </c>
      <c r="AO3182" s="15">
        <v>1</v>
      </c>
      <c r="AP3182" s="15">
        <v>9</v>
      </c>
      <c r="AQ3182" s="17">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15">
        <f ca="1">COUNTIF(INDIRECT("H"&amp;(ROW()+12*(($AN3182-1)*3+$AO3182)-ROW())/12+5):INDIRECT("S"&amp;(ROW()+12*(($AN3182-1)*3+$AO3182)-ROW())/12+5),AQ3182)</f>
        <v>0</v>
      </c>
      <c r="AS3182" s="17">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15">
        <f ca="1">COUNTIF(INDIRECT("U"&amp;(ROW()+12*(($AN3182-1)*3+$AO3182)-ROW())/12+5):INDIRECT("AF"&amp;(ROW()+12*(($AN3182-1)*3+$AO3182)-ROW())/12+5),AS3182)</f>
        <v>0</v>
      </c>
      <c r="AU3182" s="15">
        <f ca="1">IF(AND(AQ3182+AS3182&gt;0,AR3182+AT3182&gt;0),COUNTIF(AU$6:AU3181,"&gt;0")+1,0)</f>
        <v>0</v>
      </c>
    </row>
    <row r="3183" spans="40:47">
      <c r="AN3183" s="15">
        <v>89</v>
      </c>
      <c r="AO3183" s="15">
        <v>1</v>
      </c>
      <c r="AP3183" s="15">
        <v>10</v>
      </c>
      <c r="AQ3183" s="17">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15">
        <f ca="1">COUNTIF(INDIRECT("H"&amp;(ROW()+12*(($AN3183-1)*3+$AO3183)-ROW())/12+5):INDIRECT("S"&amp;(ROW()+12*(($AN3183-1)*3+$AO3183)-ROW())/12+5),AQ3183)</f>
        <v>0</v>
      </c>
      <c r="AS3183" s="17">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15">
        <f ca="1">COUNTIF(INDIRECT("U"&amp;(ROW()+12*(($AN3183-1)*3+$AO3183)-ROW())/12+5):INDIRECT("AF"&amp;(ROW()+12*(($AN3183-1)*3+$AO3183)-ROW())/12+5),AS3183)</f>
        <v>0</v>
      </c>
      <c r="AU3183" s="15">
        <f ca="1">IF(AND(AQ3183+AS3183&gt;0,AR3183+AT3183&gt;0),COUNTIF(AU$6:AU3182,"&gt;0")+1,0)</f>
        <v>0</v>
      </c>
    </row>
    <row r="3184" spans="40:47">
      <c r="AN3184" s="15">
        <v>89</v>
      </c>
      <c r="AO3184" s="15">
        <v>1</v>
      </c>
      <c r="AP3184" s="15">
        <v>11</v>
      </c>
      <c r="AQ3184" s="17">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15">
        <f ca="1">COUNTIF(INDIRECT("H"&amp;(ROW()+12*(($AN3184-1)*3+$AO3184)-ROW())/12+5):INDIRECT("S"&amp;(ROW()+12*(($AN3184-1)*3+$AO3184)-ROW())/12+5),AQ3184)</f>
        <v>0</v>
      </c>
      <c r="AS3184" s="17">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15">
        <f ca="1">COUNTIF(INDIRECT("U"&amp;(ROW()+12*(($AN3184-1)*3+$AO3184)-ROW())/12+5):INDIRECT("AF"&amp;(ROW()+12*(($AN3184-1)*3+$AO3184)-ROW())/12+5),AS3184)</f>
        <v>0</v>
      </c>
      <c r="AU3184" s="15">
        <f ca="1">IF(AND(AQ3184+AS3184&gt;0,AR3184+AT3184&gt;0),COUNTIF(AU$6:AU3183,"&gt;0")+1,0)</f>
        <v>0</v>
      </c>
    </row>
    <row r="3185" spans="40:47">
      <c r="AN3185" s="15">
        <v>89</v>
      </c>
      <c r="AO3185" s="15">
        <v>1</v>
      </c>
      <c r="AP3185" s="15">
        <v>12</v>
      </c>
      <c r="AQ3185" s="17">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15">
        <f ca="1">COUNTIF(INDIRECT("H"&amp;(ROW()+12*(($AN3185-1)*3+$AO3185)-ROW())/12+5):INDIRECT("S"&amp;(ROW()+12*(($AN3185-1)*3+$AO3185)-ROW())/12+5),AQ3185)</f>
        <v>0</v>
      </c>
      <c r="AS3185" s="17">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15">
        <f ca="1">COUNTIF(INDIRECT("U"&amp;(ROW()+12*(($AN3185-1)*3+$AO3185)-ROW())/12+5):INDIRECT("AF"&amp;(ROW()+12*(($AN3185-1)*3+$AO3185)-ROW())/12+5),AS3185)</f>
        <v>0</v>
      </c>
      <c r="AU3185" s="15">
        <f ca="1">IF(AND(AQ3185+AS3185&gt;0,AR3185+AT3185&gt;0),COUNTIF(AU$6:AU3184,"&gt;0")+1,0)</f>
        <v>0</v>
      </c>
    </row>
    <row r="3186" spans="40:47">
      <c r="AN3186" s="15">
        <v>89</v>
      </c>
      <c r="AO3186" s="15">
        <v>2</v>
      </c>
      <c r="AP3186" s="15">
        <v>1</v>
      </c>
      <c r="AQ3186" s="17">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15">
        <f ca="1">COUNTIF(INDIRECT("H"&amp;(ROW()+12*(($AN3186-1)*3+$AO3186)-ROW())/12+5):INDIRECT("S"&amp;(ROW()+12*(($AN3186-1)*3+$AO3186)-ROW())/12+5),AQ3186)</f>
        <v>0</v>
      </c>
      <c r="AS3186" s="17">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15">
        <f ca="1">COUNTIF(INDIRECT("U"&amp;(ROW()+12*(($AN3186-1)*3+$AO3186)-ROW())/12+5):INDIRECT("AF"&amp;(ROW()+12*(($AN3186-1)*3+$AO3186)-ROW())/12+5),AS3186)</f>
        <v>0</v>
      </c>
      <c r="AU3186" s="15">
        <f ca="1">IF(AND(AQ3186+AS3186&gt;0,AR3186+AT3186&gt;0),COUNTIF(AU$6:AU3185,"&gt;0")+1,0)</f>
        <v>0</v>
      </c>
    </row>
    <row r="3187" spans="40:47">
      <c r="AN3187" s="15">
        <v>89</v>
      </c>
      <c r="AO3187" s="15">
        <v>2</v>
      </c>
      <c r="AP3187" s="15">
        <v>2</v>
      </c>
      <c r="AQ3187" s="17">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15">
        <f ca="1">COUNTIF(INDIRECT("H"&amp;(ROW()+12*(($AN3187-1)*3+$AO3187)-ROW())/12+5):INDIRECT("S"&amp;(ROW()+12*(($AN3187-1)*3+$AO3187)-ROW())/12+5),AQ3187)</f>
        <v>0</v>
      </c>
      <c r="AS3187" s="17">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15">
        <f ca="1">COUNTIF(INDIRECT("U"&amp;(ROW()+12*(($AN3187-1)*3+$AO3187)-ROW())/12+5):INDIRECT("AF"&amp;(ROW()+12*(($AN3187-1)*3+$AO3187)-ROW())/12+5),AS3187)</f>
        <v>0</v>
      </c>
      <c r="AU3187" s="15">
        <f ca="1">IF(AND(AQ3187+AS3187&gt;0,AR3187+AT3187&gt;0),COUNTIF(AU$6:AU3186,"&gt;0")+1,0)</f>
        <v>0</v>
      </c>
    </row>
    <row r="3188" spans="40:47">
      <c r="AN3188" s="15">
        <v>89</v>
      </c>
      <c r="AO3188" s="15">
        <v>2</v>
      </c>
      <c r="AP3188" s="15">
        <v>3</v>
      </c>
      <c r="AQ3188" s="17">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15">
        <f ca="1">COUNTIF(INDIRECT("H"&amp;(ROW()+12*(($AN3188-1)*3+$AO3188)-ROW())/12+5):INDIRECT("S"&amp;(ROW()+12*(($AN3188-1)*3+$AO3188)-ROW())/12+5),AQ3188)</f>
        <v>0</v>
      </c>
      <c r="AS3188" s="17">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15">
        <f ca="1">COUNTIF(INDIRECT("U"&amp;(ROW()+12*(($AN3188-1)*3+$AO3188)-ROW())/12+5):INDIRECT("AF"&amp;(ROW()+12*(($AN3188-1)*3+$AO3188)-ROW())/12+5),AS3188)</f>
        <v>0</v>
      </c>
      <c r="AU3188" s="15">
        <f ca="1">IF(AND(AQ3188+AS3188&gt;0,AR3188+AT3188&gt;0),COUNTIF(AU$6:AU3187,"&gt;0")+1,0)</f>
        <v>0</v>
      </c>
    </row>
    <row r="3189" spans="40:47">
      <c r="AN3189" s="15">
        <v>89</v>
      </c>
      <c r="AO3189" s="15">
        <v>2</v>
      </c>
      <c r="AP3189" s="15">
        <v>4</v>
      </c>
      <c r="AQ3189" s="17">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15">
        <f ca="1">COUNTIF(INDIRECT("H"&amp;(ROW()+12*(($AN3189-1)*3+$AO3189)-ROW())/12+5):INDIRECT("S"&amp;(ROW()+12*(($AN3189-1)*3+$AO3189)-ROW())/12+5),AQ3189)</f>
        <v>0</v>
      </c>
      <c r="AS3189" s="17">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15">
        <f ca="1">COUNTIF(INDIRECT("U"&amp;(ROW()+12*(($AN3189-1)*3+$AO3189)-ROW())/12+5):INDIRECT("AF"&amp;(ROW()+12*(($AN3189-1)*3+$AO3189)-ROW())/12+5),AS3189)</f>
        <v>0</v>
      </c>
      <c r="AU3189" s="15">
        <f ca="1">IF(AND(AQ3189+AS3189&gt;0,AR3189+AT3189&gt;0),COUNTIF(AU$6:AU3188,"&gt;0")+1,0)</f>
        <v>0</v>
      </c>
    </row>
    <row r="3190" spans="40:47">
      <c r="AN3190" s="15">
        <v>89</v>
      </c>
      <c r="AO3190" s="15">
        <v>2</v>
      </c>
      <c r="AP3190" s="15">
        <v>5</v>
      </c>
      <c r="AQ3190" s="17">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15">
        <f ca="1">COUNTIF(INDIRECT("H"&amp;(ROW()+12*(($AN3190-1)*3+$AO3190)-ROW())/12+5):INDIRECT("S"&amp;(ROW()+12*(($AN3190-1)*3+$AO3190)-ROW())/12+5),AQ3190)</f>
        <v>0</v>
      </c>
      <c r="AS3190" s="17">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15">
        <f ca="1">COUNTIF(INDIRECT("U"&amp;(ROW()+12*(($AN3190-1)*3+$AO3190)-ROW())/12+5):INDIRECT("AF"&amp;(ROW()+12*(($AN3190-1)*3+$AO3190)-ROW())/12+5),AS3190)</f>
        <v>0</v>
      </c>
      <c r="AU3190" s="15">
        <f ca="1">IF(AND(AQ3190+AS3190&gt;0,AR3190+AT3190&gt;0),COUNTIF(AU$6:AU3189,"&gt;0")+1,0)</f>
        <v>0</v>
      </c>
    </row>
    <row r="3191" spans="40:47">
      <c r="AN3191" s="15">
        <v>89</v>
      </c>
      <c r="AO3191" s="15">
        <v>2</v>
      </c>
      <c r="AP3191" s="15">
        <v>6</v>
      </c>
      <c r="AQ3191" s="17">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15">
        <f ca="1">COUNTIF(INDIRECT("H"&amp;(ROW()+12*(($AN3191-1)*3+$AO3191)-ROW())/12+5):INDIRECT("S"&amp;(ROW()+12*(($AN3191-1)*3+$AO3191)-ROW())/12+5),AQ3191)</f>
        <v>0</v>
      </c>
      <c r="AS3191" s="17">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15">
        <f ca="1">COUNTIF(INDIRECT("U"&amp;(ROW()+12*(($AN3191-1)*3+$AO3191)-ROW())/12+5):INDIRECT("AF"&amp;(ROW()+12*(($AN3191-1)*3+$AO3191)-ROW())/12+5),AS3191)</f>
        <v>0</v>
      </c>
      <c r="AU3191" s="15">
        <f ca="1">IF(AND(AQ3191+AS3191&gt;0,AR3191+AT3191&gt;0),COUNTIF(AU$6:AU3190,"&gt;0")+1,0)</f>
        <v>0</v>
      </c>
    </row>
    <row r="3192" spans="40:47">
      <c r="AN3192" s="15">
        <v>89</v>
      </c>
      <c r="AO3192" s="15">
        <v>2</v>
      </c>
      <c r="AP3192" s="15">
        <v>7</v>
      </c>
      <c r="AQ3192" s="17">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15">
        <f ca="1">COUNTIF(INDIRECT("H"&amp;(ROW()+12*(($AN3192-1)*3+$AO3192)-ROW())/12+5):INDIRECT("S"&amp;(ROW()+12*(($AN3192-1)*3+$AO3192)-ROW())/12+5),AQ3192)</f>
        <v>0</v>
      </c>
      <c r="AS3192" s="17">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15">
        <f ca="1">COUNTIF(INDIRECT("U"&amp;(ROW()+12*(($AN3192-1)*3+$AO3192)-ROW())/12+5):INDIRECT("AF"&amp;(ROW()+12*(($AN3192-1)*3+$AO3192)-ROW())/12+5),AS3192)</f>
        <v>0</v>
      </c>
      <c r="AU3192" s="15">
        <f ca="1">IF(AND(AQ3192+AS3192&gt;0,AR3192+AT3192&gt;0),COUNTIF(AU$6:AU3191,"&gt;0")+1,0)</f>
        <v>0</v>
      </c>
    </row>
    <row r="3193" spans="40:47">
      <c r="AN3193" s="15">
        <v>89</v>
      </c>
      <c r="AO3193" s="15">
        <v>2</v>
      </c>
      <c r="AP3193" s="15">
        <v>8</v>
      </c>
      <c r="AQ3193" s="17">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15">
        <f ca="1">COUNTIF(INDIRECT("H"&amp;(ROW()+12*(($AN3193-1)*3+$AO3193)-ROW())/12+5):INDIRECT("S"&amp;(ROW()+12*(($AN3193-1)*3+$AO3193)-ROW())/12+5),AQ3193)</f>
        <v>0</v>
      </c>
      <c r="AS3193" s="17">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15">
        <f ca="1">COUNTIF(INDIRECT("U"&amp;(ROW()+12*(($AN3193-1)*3+$AO3193)-ROW())/12+5):INDIRECT("AF"&amp;(ROW()+12*(($AN3193-1)*3+$AO3193)-ROW())/12+5),AS3193)</f>
        <v>0</v>
      </c>
      <c r="AU3193" s="15">
        <f ca="1">IF(AND(AQ3193+AS3193&gt;0,AR3193+AT3193&gt;0),COUNTIF(AU$6:AU3192,"&gt;0")+1,0)</f>
        <v>0</v>
      </c>
    </row>
    <row r="3194" spans="40:47">
      <c r="AN3194" s="15">
        <v>89</v>
      </c>
      <c r="AO3194" s="15">
        <v>2</v>
      </c>
      <c r="AP3194" s="15">
        <v>9</v>
      </c>
      <c r="AQ3194" s="17">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15">
        <f ca="1">COUNTIF(INDIRECT("H"&amp;(ROW()+12*(($AN3194-1)*3+$AO3194)-ROW())/12+5):INDIRECT("S"&amp;(ROW()+12*(($AN3194-1)*3+$AO3194)-ROW())/12+5),AQ3194)</f>
        <v>0</v>
      </c>
      <c r="AS3194" s="17">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15">
        <f ca="1">COUNTIF(INDIRECT("U"&amp;(ROW()+12*(($AN3194-1)*3+$AO3194)-ROW())/12+5):INDIRECT("AF"&amp;(ROW()+12*(($AN3194-1)*3+$AO3194)-ROW())/12+5),AS3194)</f>
        <v>0</v>
      </c>
      <c r="AU3194" s="15">
        <f ca="1">IF(AND(AQ3194+AS3194&gt;0,AR3194+AT3194&gt;0),COUNTIF(AU$6:AU3193,"&gt;0")+1,0)</f>
        <v>0</v>
      </c>
    </row>
    <row r="3195" spans="40:47">
      <c r="AN3195" s="15">
        <v>89</v>
      </c>
      <c r="AO3195" s="15">
        <v>2</v>
      </c>
      <c r="AP3195" s="15">
        <v>10</v>
      </c>
      <c r="AQ3195" s="17">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15">
        <f ca="1">COUNTIF(INDIRECT("H"&amp;(ROW()+12*(($AN3195-1)*3+$AO3195)-ROW())/12+5):INDIRECT("S"&amp;(ROW()+12*(($AN3195-1)*3+$AO3195)-ROW())/12+5),AQ3195)</f>
        <v>0</v>
      </c>
      <c r="AS3195" s="17">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15">
        <f ca="1">COUNTIF(INDIRECT("U"&amp;(ROW()+12*(($AN3195-1)*3+$AO3195)-ROW())/12+5):INDIRECT("AF"&amp;(ROW()+12*(($AN3195-1)*3+$AO3195)-ROW())/12+5),AS3195)</f>
        <v>0</v>
      </c>
      <c r="AU3195" s="15">
        <f ca="1">IF(AND(AQ3195+AS3195&gt;0,AR3195+AT3195&gt;0),COUNTIF(AU$6:AU3194,"&gt;0")+1,0)</f>
        <v>0</v>
      </c>
    </row>
    <row r="3196" spans="40:47">
      <c r="AN3196" s="15">
        <v>89</v>
      </c>
      <c r="AO3196" s="15">
        <v>2</v>
      </c>
      <c r="AP3196" s="15">
        <v>11</v>
      </c>
      <c r="AQ3196" s="17">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15">
        <f ca="1">COUNTIF(INDIRECT("H"&amp;(ROW()+12*(($AN3196-1)*3+$AO3196)-ROW())/12+5):INDIRECT("S"&amp;(ROW()+12*(($AN3196-1)*3+$AO3196)-ROW())/12+5),AQ3196)</f>
        <v>0</v>
      </c>
      <c r="AS3196" s="17">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15">
        <f ca="1">COUNTIF(INDIRECT("U"&amp;(ROW()+12*(($AN3196-1)*3+$AO3196)-ROW())/12+5):INDIRECT("AF"&amp;(ROW()+12*(($AN3196-1)*3+$AO3196)-ROW())/12+5),AS3196)</f>
        <v>0</v>
      </c>
      <c r="AU3196" s="15">
        <f ca="1">IF(AND(AQ3196+AS3196&gt;0,AR3196+AT3196&gt;0),COUNTIF(AU$6:AU3195,"&gt;0")+1,0)</f>
        <v>0</v>
      </c>
    </row>
    <row r="3197" spans="40:47">
      <c r="AN3197" s="15">
        <v>89</v>
      </c>
      <c r="AO3197" s="15">
        <v>2</v>
      </c>
      <c r="AP3197" s="15">
        <v>12</v>
      </c>
      <c r="AQ3197" s="17">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15">
        <f ca="1">COUNTIF(INDIRECT("H"&amp;(ROW()+12*(($AN3197-1)*3+$AO3197)-ROW())/12+5):INDIRECT("S"&amp;(ROW()+12*(($AN3197-1)*3+$AO3197)-ROW())/12+5),AQ3197)</f>
        <v>0</v>
      </c>
      <c r="AS3197" s="17">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15">
        <f ca="1">COUNTIF(INDIRECT("U"&amp;(ROW()+12*(($AN3197-1)*3+$AO3197)-ROW())/12+5):INDIRECT("AF"&amp;(ROW()+12*(($AN3197-1)*3+$AO3197)-ROW())/12+5),AS3197)</f>
        <v>0</v>
      </c>
      <c r="AU3197" s="15">
        <f ca="1">IF(AND(AQ3197+AS3197&gt;0,AR3197+AT3197&gt;0),COUNTIF(AU$6:AU3196,"&gt;0")+1,0)</f>
        <v>0</v>
      </c>
    </row>
    <row r="3198" spans="40:47">
      <c r="AN3198" s="15">
        <v>89</v>
      </c>
      <c r="AO3198" s="15">
        <v>3</v>
      </c>
      <c r="AP3198" s="15">
        <v>1</v>
      </c>
      <c r="AQ3198" s="17">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15">
        <f ca="1">COUNTIF(INDIRECT("H"&amp;(ROW()+12*(($AN3198-1)*3+$AO3198)-ROW())/12+5):INDIRECT("S"&amp;(ROW()+12*(($AN3198-1)*3+$AO3198)-ROW())/12+5),AQ3198)</f>
        <v>0</v>
      </c>
      <c r="AS3198" s="17">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15">
        <f ca="1">COUNTIF(INDIRECT("U"&amp;(ROW()+12*(($AN3198-1)*3+$AO3198)-ROW())/12+5):INDIRECT("AF"&amp;(ROW()+12*(($AN3198-1)*3+$AO3198)-ROW())/12+5),AS3198)</f>
        <v>0</v>
      </c>
      <c r="AU3198" s="15">
        <f ca="1">IF(AND(AQ3198+AS3198&gt;0,AR3198+AT3198&gt;0),COUNTIF(AU$6:AU3197,"&gt;0")+1,0)</f>
        <v>0</v>
      </c>
    </row>
    <row r="3199" spans="40:47">
      <c r="AN3199" s="15">
        <v>89</v>
      </c>
      <c r="AO3199" s="15">
        <v>3</v>
      </c>
      <c r="AP3199" s="15">
        <v>2</v>
      </c>
      <c r="AQ3199" s="17">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15">
        <f ca="1">COUNTIF(INDIRECT("H"&amp;(ROW()+12*(($AN3199-1)*3+$AO3199)-ROW())/12+5):INDIRECT("S"&amp;(ROW()+12*(($AN3199-1)*3+$AO3199)-ROW())/12+5),AQ3199)</f>
        <v>0</v>
      </c>
      <c r="AS3199" s="17">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15">
        <f ca="1">COUNTIF(INDIRECT("U"&amp;(ROW()+12*(($AN3199-1)*3+$AO3199)-ROW())/12+5):INDIRECT("AF"&amp;(ROW()+12*(($AN3199-1)*3+$AO3199)-ROW())/12+5),AS3199)</f>
        <v>0</v>
      </c>
      <c r="AU3199" s="15">
        <f ca="1">IF(AND(AQ3199+AS3199&gt;0,AR3199+AT3199&gt;0),COUNTIF(AU$6:AU3198,"&gt;0")+1,0)</f>
        <v>0</v>
      </c>
    </row>
    <row r="3200" spans="40:47">
      <c r="AN3200" s="15">
        <v>89</v>
      </c>
      <c r="AO3200" s="15">
        <v>3</v>
      </c>
      <c r="AP3200" s="15">
        <v>3</v>
      </c>
      <c r="AQ3200" s="17">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15">
        <f ca="1">COUNTIF(INDIRECT("H"&amp;(ROW()+12*(($AN3200-1)*3+$AO3200)-ROW())/12+5):INDIRECT("S"&amp;(ROW()+12*(($AN3200-1)*3+$AO3200)-ROW())/12+5),AQ3200)</f>
        <v>0</v>
      </c>
      <c r="AS3200" s="17">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15">
        <f ca="1">COUNTIF(INDIRECT("U"&amp;(ROW()+12*(($AN3200-1)*3+$AO3200)-ROW())/12+5):INDIRECT("AF"&amp;(ROW()+12*(($AN3200-1)*3+$AO3200)-ROW())/12+5),AS3200)</f>
        <v>0</v>
      </c>
      <c r="AU3200" s="15">
        <f ca="1">IF(AND(AQ3200+AS3200&gt;0,AR3200+AT3200&gt;0),COUNTIF(AU$6:AU3199,"&gt;0")+1,0)</f>
        <v>0</v>
      </c>
    </row>
    <row r="3201" spans="40:47">
      <c r="AN3201" s="15">
        <v>89</v>
      </c>
      <c r="AO3201" s="15">
        <v>3</v>
      </c>
      <c r="AP3201" s="15">
        <v>4</v>
      </c>
      <c r="AQ3201" s="17">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15">
        <f ca="1">COUNTIF(INDIRECT("H"&amp;(ROW()+12*(($AN3201-1)*3+$AO3201)-ROW())/12+5):INDIRECT("S"&amp;(ROW()+12*(($AN3201-1)*3+$AO3201)-ROW())/12+5),AQ3201)</f>
        <v>0</v>
      </c>
      <c r="AS3201" s="17">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15">
        <f ca="1">COUNTIF(INDIRECT("U"&amp;(ROW()+12*(($AN3201-1)*3+$AO3201)-ROW())/12+5):INDIRECT("AF"&amp;(ROW()+12*(($AN3201-1)*3+$AO3201)-ROW())/12+5),AS3201)</f>
        <v>0</v>
      </c>
      <c r="AU3201" s="15">
        <f ca="1">IF(AND(AQ3201+AS3201&gt;0,AR3201+AT3201&gt;0),COUNTIF(AU$6:AU3200,"&gt;0")+1,0)</f>
        <v>0</v>
      </c>
    </row>
    <row r="3202" spans="40:47">
      <c r="AN3202" s="15">
        <v>89</v>
      </c>
      <c r="AO3202" s="15">
        <v>3</v>
      </c>
      <c r="AP3202" s="15">
        <v>5</v>
      </c>
      <c r="AQ3202" s="17">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15">
        <f ca="1">COUNTIF(INDIRECT("H"&amp;(ROW()+12*(($AN3202-1)*3+$AO3202)-ROW())/12+5):INDIRECT("S"&amp;(ROW()+12*(($AN3202-1)*3+$AO3202)-ROW())/12+5),AQ3202)</f>
        <v>0</v>
      </c>
      <c r="AS3202" s="17">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15">
        <f ca="1">COUNTIF(INDIRECT("U"&amp;(ROW()+12*(($AN3202-1)*3+$AO3202)-ROW())/12+5):INDIRECT("AF"&amp;(ROW()+12*(($AN3202-1)*3+$AO3202)-ROW())/12+5),AS3202)</f>
        <v>0</v>
      </c>
      <c r="AU3202" s="15">
        <f ca="1">IF(AND(AQ3202+AS3202&gt;0,AR3202+AT3202&gt;0),COUNTIF(AU$6:AU3201,"&gt;0")+1,0)</f>
        <v>0</v>
      </c>
    </row>
    <row r="3203" spans="40:47">
      <c r="AN3203" s="15">
        <v>89</v>
      </c>
      <c r="AO3203" s="15">
        <v>3</v>
      </c>
      <c r="AP3203" s="15">
        <v>6</v>
      </c>
      <c r="AQ3203" s="17">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15">
        <f ca="1">COUNTIF(INDIRECT("H"&amp;(ROW()+12*(($AN3203-1)*3+$AO3203)-ROW())/12+5):INDIRECT("S"&amp;(ROW()+12*(($AN3203-1)*3+$AO3203)-ROW())/12+5),AQ3203)</f>
        <v>0</v>
      </c>
      <c r="AS3203" s="17">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15">
        <f ca="1">COUNTIF(INDIRECT("U"&amp;(ROW()+12*(($AN3203-1)*3+$AO3203)-ROW())/12+5):INDIRECT("AF"&amp;(ROW()+12*(($AN3203-1)*3+$AO3203)-ROW())/12+5),AS3203)</f>
        <v>0</v>
      </c>
      <c r="AU3203" s="15">
        <f ca="1">IF(AND(AQ3203+AS3203&gt;0,AR3203+AT3203&gt;0),COUNTIF(AU$6:AU3202,"&gt;0")+1,0)</f>
        <v>0</v>
      </c>
    </row>
    <row r="3204" spans="40:47">
      <c r="AN3204" s="15">
        <v>89</v>
      </c>
      <c r="AO3204" s="15">
        <v>3</v>
      </c>
      <c r="AP3204" s="15">
        <v>7</v>
      </c>
      <c r="AQ3204" s="17">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15">
        <f ca="1">COUNTIF(INDIRECT("H"&amp;(ROW()+12*(($AN3204-1)*3+$AO3204)-ROW())/12+5):INDIRECT("S"&amp;(ROW()+12*(($AN3204-1)*3+$AO3204)-ROW())/12+5),AQ3204)</f>
        <v>0</v>
      </c>
      <c r="AS3204" s="17">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15">
        <f ca="1">COUNTIF(INDIRECT("U"&amp;(ROW()+12*(($AN3204-1)*3+$AO3204)-ROW())/12+5):INDIRECT("AF"&amp;(ROW()+12*(($AN3204-1)*3+$AO3204)-ROW())/12+5),AS3204)</f>
        <v>0</v>
      </c>
      <c r="AU3204" s="15">
        <f ca="1">IF(AND(AQ3204+AS3204&gt;0,AR3204+AT3204&gt;0),COUNTIF(AU$6:AU3203,"&gt;0")+1,0)</f>
        <v>0</v>
      </c>
    </row>
    <row r="3205" spans="40:47">
      <c r="AN3205" s="15">
        <v>89</v>
      </c>
      <c r="AO3205" s="15">
        <v>3</v>
      </c>
      <c r="AP3205" s="15">
        <v>8</v>
      </c>
      <c r="AQ3205" s="17">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15">
        <f ca="1">COUNTIF(INDIRECT("H"&amp;(ROW()+12*(($AN3205-1)*3+$AO3205)-ROW())/12+5):INDIRECT("S"&amp;(ROW()+12*(($AN3205-1)*3+$AO3205)-ROW())/12+5),AQ3205)</f>
        <v>0</v>
      </c>
      <c r="AS3205" s="17">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15">
        <f ca="1">COUNTIF(INDIRECT("U"&amp;(ROW()+12*(($AN3205-1)*3+$AO3205)-ROW())/12+5):INDIRECT("AF"&amp;(ROW()+12*(($AN3205-1)*3+$AO3205)-ROW())/12+5),AS3205)</f>
        <v>0</v>
      </c>
      <c r="AU3205" s="15">
        <f ca="1">IF(AND(AQ3205+AS3205&gt;0,AR3205+AT3205&gt;0),COUNTIF(AU$6:AU3204,"&gt;0")+1,0)</f>
        <v>0</v>
      </c>
    </row>
    <row r="3206" spans="40:47">
      <c r="AN3206" s="15">
        <v>89</v>
      </c>
      <c r="AO3206" s="15">
        <v>3</v>
      </c>
      <c r="AP3206" s="15">
        <v>9</v>
      </c>
      <c r="AQ3206" s="17">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15">
        <f ca="1">COUNTIF(INDIRECT("H"&amp;(ROW()+12*(($AN3206-1)*3+$AO3206)-ROW())/12+5):INDIRECT("S"&amp;(ROW()+12*(($AN3206-1)*3+$AO3206)-ROW())/12+5),AQ3206)</f>
        <v>0</v>
      </c>
      <c r="AS3206" s="17">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15">
        <f ca="1">COUNTIF(INDIRECT("U"&amp;(ROW()+12*(($AN3206-1)*3+$AO3206)-ROW())/12+5):INDIRECT("AF"&amp;(ROW()+12*(($AN3206-1)*3+$AO3206)-ROW())/12+5),AS3206)</f>
        <v>0</v>
      </c>
      <c r="AU3206" s="15">
        <f ca="1">IF(AND(AQ3206+AS3206&gt;0,AR3206+AT3206&gt;0),COUNTIF(AU$6:AU3205,"&gt;0")+1,0)</f>
        <v>0</v>
      </c>
    </row>
    <row r="3207" spans="40:47">
      <c r="AN3207" s="15">
        <v>89</v>
      </c>
      <c r="AO3207" s="15">
        <v>3</v>
      </c>
      <c r="AP3207" s="15">
        <v>10</v>
      </c>
      <c r="AQ3207" s="17">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15">
        <f ca="1">COUNTIF(INDIRECT("H"&amp;(ROW()+12*(($AN3207-1)*3+$AO3207)-ROW())/12+5):INDIRECT("S"&amp;(ROW()+12*(($AN3207-1)*3+$AO3207)-ROW())/12+5),AQ3207)</f>
        <v>0</v>
      </c>
      <c r="AS3207" s="17">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15">
        <f ca="1">COUNTIF(INDIRECT("U"&amp;(ROW()+12*(($AN3207-1)*3+$AO3207)-ROW())/12+5):INDIRECT("AF"&amp;(ROW()+12*(($AN3207-1)*3+$AO3207)-ROW())/12+5),AS3207)</f>
        <v>0</v>
      </c>
      <c r="AU3207" s="15">
        <f ca="1">IF(AND(AQ3207+AS3207&gt;0,AR3207+AT3207&gt;0),COUNTIF(AU$6:AU3206,"&gt;0")+1,0)</f>
        <v>0</v>
      </c>
    </row>
    <row r="3208" spans="40:47">
      <c r="AN3208" s="15">
        <v>89</v>
      </c>
      <c r="AO3208" s="15">
        <v>3</v>
      </c>
      <c r="AP3208" s="15">
        <v>11</v>
      </c>
      <c r="AQ3208" s="17">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15">
        <f ca="1">COUNTIF(INDIRECT("H"&amp;(ROW()+12*(($AN3208-1)*3+$AO3208)-ROW())/12+5):INDIRECT("S"&amp;(ROW()+12*(($AN3208-1)*3+$AO3208)-ROW())/12+5),AQ3208)</f>
        <v>0</v>
      </c>
      <c r="AS3208" s="17">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15">
        <f ca="1">COUNTIF(INDIRECT("U"&amp;(ROW()+12*(($AN3208-1)*3+$AO3208)-ROW())/12+5):INDIRECT("AF"&amp;(ROW()+12*(($AN3208-1)*3+$AO3208)-ROW())/12+5),AS3208)</f>
        <v>0</v>
      </c>
      <c r="AU3208" s="15">
        <f ca="1">IF(AND(AQ3208+AS3208&gt;0,AR3208+AT3208&gt;0),COUNTIF(AU$6:AU3207,"&gt;0")+1,0)</f>
        <v>0</v>
      </c>
    </row>
    <row r="3209" spans="40:47">
      <c r="AN3209" s="306">
        <v>89</v>
      </c>
      <c r="AO3209" s="306">
        <v>3</v>
      </c>
      <c r="AP3209" s="306">
        <v>12</v>
      </c>
      <c r="AQ3209" s="313">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306">
        <f ca="1">COUNTIF(INDIRECT("H"&amp;(ROW()+12*(($AN3209-1)*3+$AO3209)-ROW())/12+5):INDIRECT("S"&amp;(ROW()+12*(($AN3209-1)*3+$AO3209)-ROW())/12+5),AQ3209)</f>
        <v>0</v>
      </c>
      <c r="AS3209" s="313">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306">
        <f ca="1">COUNTIF(INDIRECT("U"&amp;(ROW()+12*(($AN3209-1)*3+$AO3209)-ROW())/12+5):INDIRECT("AF"&amp;(ROW()+12*(($AN3209-1)*3+$AO3209)-ROW())/12+5),AS3209)</f>
        <v>0</v>
      </c>
      <c r="AU3209" s="15">
        <f ca="1">IF(AND(AQ3209+AS3209&gt;0,AR3209+AT3209&gt;0),COUNTIF(AU$6:AU3208,"&gt;0")+1,0)</f>
        <v>0</v>
      </c>
    </row>
    <row r="3210" spans="40:47">
      <c r="AN3210" s="15">
        <v>90</v>
      </c>
      <c r="AO3210" s="15">
        <v>1</v>
      </c>
      <c r="AP3210" s="15">
        <v>1</v>
      </c>
      <c r="AQ3210" s="17">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15">
        <f ca="1">COUNTIF(INDIRECT("H"&amp;(ROW()+12*(($AN3210-1)*3+$AO3210)-ROW())/12+5):INDIRECT("S"&amp;(ROW()+12*(($AN3210-1)*3+$AO3210)-ROW())/12+5),AQ3210)</f>
        <v>0</v>
      </c>
      <c r="AS3210" s="17">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15">
        <f ca="1">COUNTIF(INDIRECT("U"&amp;(ROW()+12*(($AN3210-1)*3+$AO3210)-ROW())/12+5):INDIRECT("AF"&amp;(ROW()+12*(($AN3210-1)*3+$AO3210)-ROW())/12+5),AS3210)</f>
        <v>0</v>
      </c>
      <c r="AU3210" s="15">
        <f ca="1">IF(AND(AQ3210+AS3210&gt;0,AR3210+AT3210&gt;0),COUNTIF(AU$6:AU3209,"&gt;0")+1,0)</f>
        <v>0</v>
      </c>
    </row>
    <row r="3211" spans="40:47">
      <c r="AN3211" s="15">
        <v>90</v>
      </c>
      <c r="AO3211" s="15">
        <v>1</v>
      </c>
      <c r="AP3211" s="15">
        <v>2</v>
      </c>
      <c r="AQ3211" s="17">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15">
        <f ca="1">COUNTIF(INDIRECT("H"&amp;(ROW()+12*(($AN3211-1)*3+$AO3211)-ROW())/12+5):INDIRECT("S"&amp;(ROW()+12*(($AN3211-1)*3+$AO3211)-ROW())/12+5),AQ3211)</f>
        <v>0</v>
      </c>
      <c r="AS3211" s="17">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15">
        <f ca="1">COUNTIF(INDIRECT("U"&amp;(ROW()+12*(($AN3211-1)*3+$AO3211)-ROW())/12+5):INDIRECT("AF"&amp;(ROW()+12*(($AN3211-1)*3+$AO3211)-ROW())/12+5),AS3211)</f>
        <v>0</v>
      </c>
      <c r="AU3211" s="15">
        <f ca="1">IF(AND(AQ3211+AS3211&gt;0,AR3211+AT3211&gt;0),COUNTIF(AU$6:AU3210,"&gt;0")+1,0)</f>
        <v>0</v>
      </c>
    </row>
    <row r="3212" spans="40:47">
      <c r="AN3212" s="15">
        <v>90</v>
      </c>
      <c r="AO3212" s="15">
        <v>1</v>
      </c>
      <c r="AP3212" s="15">
        <v>3</v>
      </c>
      <c r="AQ3212" s="17">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15">
        <f ca="1">COUNTIF(INDIRECT("H"&amp;(ROW()+12*(($AN3212-1)*3+$AO3212)-ROW())/12+5):INDIRECT("S"&amp;(ROW()+12*(($AN3212-1)*3+$AO3212)-ROW())/12+5),AQ3212)</f>
        <v>0</v>
      </c>
      <c r="AS3212" s="17">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15">
        <f ca="1">COUNTIF(INDIRECT("U"&amp;(ROW()+12*(($AN3212-1)*3+$AO3212)-ROW())/12+5):INDIRECT("AF"&amp;(ROW()+12*(($AN3212-1)*3+$AO3212)-ROW())/12+5),AS3212)</f>
        <v>0</v>
      </c>
      <c r="AU3212" s="15">
        <f ca="1">IF(AND(AQ3212+AS3212&gt;0,AR3212+AT3212&gt;0),COUNTIF(AU$6:AU3211,"&gt;0")+1,0)</f>
        <v>0</v>
      </c>
    </row>
    <row r="3213" spans="40:47">
      <c r="AN3213" s="15">
        <v>90</v>
      </c>
      <c r="AO3213" s="15">
        <v>1</v>
      </c>
      <c r="AP3213" s="15">
        <v>4</v>
      </c>
      <c r="AQ3213" s="17">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15">
        <f ca="1">COUNTIF(INDIRECT("H"&amp;(ROW()+12*(($AN3213-1)*3+$AO3213)-ROW())/12+5):INDIRECT("S"&amp;(ROW()+12*(($AN3213-1)*3+$AO3213)-ROW())/12+5),AQ3213)</f>
        <v>0</v>
      </c>
      <c r="AS3213" s="17">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15">
        <f ca="1">COUNTIF(INDIRECT("U"&amp;(ROW()+12*(($AN3213-1)*3+$AO3213)-ROW())/12+5):INDIRECT("AF"&amp;(ROW()+12*(($AN3213-1)*3+$AO3213)-ROW())/12+5),AS3213)</f>
        <v>0</v>
      </c>
      <c r="AU3213" s="15">
        <f ca="1">IF(AND(AQ3213+AS3213&gt;0,AR3213+AT3213&gt;0),COUNTIF(AU$6:AU3212,"&gt;0")+1,0)</f>
        <v>0</v>
      </c>
    </row>
    <row r="3214" spans="40:47">
      <c r="AN3214" s="15">
        <v>90</v>
      </c>
      <c r="AO3214" s="15">
        <v>1</v>
      </c>
      <c r="AP3214" s="15">
        <v>5</v>
      </c>
      <c r="AQ3214" s="17">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15">
        <f ca="1">COUNTIF(INDIRECT("H"&amp;(ROW()+12*(($AN3214-1)*3+$AO3214)-ROW())/12+5):INDIRECT("S"&amp;(ROW()+12*(($AN3214-1)*3+$AO3214)-ROW())/12+5),AQ3214)</f>
        <v>0</v>
      </c>
      <c r="AS3214" s="17">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15">
        <f ca="1">COUNTIF(INDIRECT("U"&amp;(ROW()+12*(($AN3214-1)*3+$AO3214)-ROW())/12+5):INDIRECT("AF"&amp;(ROW()+12*(($AN3214-1)*3+$AO3214)-ROW())/12+5),AS3214)</f>
        <v>0</v>
      </c>
      <c r="AU3214" s="15">
        <f ca="1">IF(AND(AQ3214+AS3214&gt;0,AR3214+AT3214&gt;0),COUNTIF(AU$6:AU3213,"&gt;0")+1,0)</f>
        <v>0</v>
      </c>
    </row>
    <row r="3215" spans="40:47">
      <c r="AN3215" s="15">
        <v>90</v>
      </c>
      <c r="AO3215" s="15">
        <v>1</v>
      </c>
      <c r="AP3215" s="15">
        <v>6</v>
      </c>
      <c r="AQ3215" s="17">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15">
        <f ca="1">COUNTIF(INDIRECT("H"&amp;(ROW()+12*(($AN3215-1)*3+$AO3215)-ROW())/12+5):INDIRECT("S"&amp;(ROW()+12*(($AN3215-1)*3+$AO3215)-ROW())/12+5),AQ3215)</f>
        <v>0</v>
      </c>
      <c r="AS3215" s="17">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15">
        <f ca="1">COUNTIF(INDIRECT("U"&amp;(ROW()+12*(($AN3215-1)*3+$AO3215)-ROW())/12+5):INDIRECT("AF"&amp;(ROW()+12*(($AN3215-1)*3+$AO3215)-ROW())/12+5),AS3215)</f>
        <v>0</v>
      </c>
      <c r="AU3215" s="15">
        <f ca="1">IF(AND(AQ3215+AS3215&gt;0,AR3215+AT3215&gt;0),COUNTIF(AU$6:AU3214,"&gt;0")+1,0)</f>
        <v>0</v>
      </c>
    </row>
    <row r="3216" spans="40:47">
      <c r="AN3216" s="15">
        <v>90</v>
      </c>
      <c r="AO3216" s="15">
        <v>1</v>
      </c>
      <c r="AP3216" s="15">
        <v>7</v>
      </c>
      <c r="AQ3216" s="17">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15">
        <f ca="1">COUNTIF(INDIRECT("H"&amp;(ROW()+12*(($AN3216-1)*3+$AO3216)-ROW())/12+5):INDIRECT("S"&amp;(ROW()+12*(($AN3216-1)*3+$AO3216)-ROW())/12+5),AQ3216)</f>
        <v>0</v>
      </c>
      <c r="AS3216" s="17">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15">
        <f ca="1">COUNTIF(INDIRECT("U"&amp;(ROW()+12*(($AN3216-1)*3+$AO3216)-ROW())/12+5):INDIRECT("AF"&amp;(ROW()+12*(($AN3216-1)*3+$AO3216)-ROW())/12+5),AS3216)</f>
        <v>0</v>
      </c>
      <c r="AU3216" s="15">
        <f ca="1">IF(AND(AQ3216+AS3216&gt;0,AR3216+AT3216&gt;0),COUNTIF(AU$6:AU3215,"&gt;0")+1,0)</f>
        <v>0</v>
      </c>
    </row>
    <row r="3217" spans="40:47">
      <c r="AN3217" s="15">
        <v>90</v>
      </c>
      <c r="AO3217" s="15">
        <v>1</v>
      </c>
      <c r="AP3217" s="15">
        <v>8</v>
      </c>
      <c r="AQ3217" s="17">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15">
        <f ca="1">COUNTIF(INDIRECT("H"&amp;(ROW()+12*(($AN3217-1)*3+$AO3217)-ROW())/12+5):INDIRECT("S"&amp;(ROW()+12*(($AN3217-1)*3+$AO3217)-ROW())/12+5),AQ3217)</f>
        <v>0</v>
      </c>
      <c r="AS3217" s="17">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15">
        <f ca="1">COUNTIF(INDIRECT("U"&amp;(ROW()+12*(($AN3217-1)*3+$AO3217)-ROW())/12+5):INDIRECT("AF"&amp;(ROW()+12*(($AN3217-1)*3+$AO3217)-ROW())/12+5),AS3217)</f>
        <v>0</v>
      </c>
      <c r="AU3217" s="15">
        <f ca="1">IF(AND(AQ3217+AS3217&gt;0,AR3217+AT3217&gt;0),COUNTIF(AU$6:AU3216,"&gt;0")+1,0)</f>
        <v>0</v>
      </c>
    </row>
    <row r="3218" spans="40:47">
      <c r="AN3218" s="15">
        <v>90</v>
      </c>
      <c r="AO3218" s="15">
        <v>1</v>
      </c>
      <c r="AP3218" s="15">
        <v>9</v>
      </c>
      <c r="AQ3218" s="17">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15">
        <f ca="1">COUNTIF(INDIRECT("H"&amp;(ROW()+12*(($AN3218-1)*3+$AO3218)-ROW())/12+5):INDIRECT("S"&amp;(ROW()+12*(($AN3218-1)*3+$AO3218)-ROW())/12+5),AQ3218)</f>
        <v>0</v>
      </c>
      <c r="AS3218" s="17">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15">
        <f ca="1">COUNTIF(INDIRECT("U"&amp;(ROW()+12*(($AN3218-1)*3+$AO3218)-ROW())/12+5):INDIRECT("AF"&amp;(ROW()+12*(($AN3218-1)*3+$AO3218)-ROW())/12+5),AS3218)</f>
        <v>0</v>
      </c>
      <c r="AU3218" s="15">
        <f ca="1">IF(AND(AQ3218+AS3218&gt;0,AR3218+AT3218&gt;0),COUNTIF(AU$6:AU3217,"&gt;0")+1,0)</f>
        <v>0</v>
      </c>
    </row>
    <row r="3219" spans="40:47">
      <c r="AN3219" s="15">
        <v>90</v>
      </c>
      <c r="AO3219" s="15">
        <v>1</v>
      </c>
      <c r="AP3219" s="15">
        <v>10</v>
      </c>
      <c r="AQ3219" s="17">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15">
        <f ca="1">COUNTIF(INDIRECT("H"&amp;(ROW()+12*(($AN3219-1)*3+$AO3219)-ROW())/12+5):INDIRECT("S"&amp;(ROW()+12*(($AN3219-1)*3+$AO3219)-ROW())/12+5),AQ3219)</f>
        <v>0</v>
      </c>
      <c r="AS3219" s="17">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15">
        <f ca="1">COUNTIF(INDIRECT("U"&amp;(ROW()+12*(($AN3219-1)*3+$AO3219)-ROW())/12+5):INDIRECT("AF"&amp;(ROW()+12*(($AN3219-1)*3+$AO3219)-ROW())/12+5),AS3219)</f>
        <v>0</v>
      </c>
      <c r="AU3219" s="15">
        <f ca="1">IF(AND(AQ3219+AS3219&gt;0,AR3219+AT3219&gt;0),COUNTIF(AU$6:AU3218,"&gt;0")+1,0)</f>
        <v>0</v>
      </c>
    </row>
    <row r="3220" spans="40:47">
      <c r="AN3220" s="15">
        <v>90</v>
      </c>
      <c r="AO3220" s="15">
        <v>1</v>
      </c>
      <c r="AP3220" s="15">
        <v>11</v>
      </c>
      <c r="AQ3220" s="17">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15">
        <f ca="1">COUNTIF(INDIRECT("H"&amp;(ROW()+12*(($AN3220-1)*3+$AO3220)-ROW())/12+5):INDIRECT("S"&amp;(ROW()+12*(($AN3220-1)*3+$AO3220)-ROW())/12+5),AQ3220)</f>
        <v>0</v>
      </c>
      <c r="AS3220" s="17">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15">
        <f ca="1">COUNTIF(INDIRECT("U"&amp;(ROW()+12*(($AN3220-1)*3+$AO3220)-ROW())/12+5):INDIRECT("AF"&amp;(ROW()+12*(($AN3220-1)*3+$AO3220)-ROW())/12+5),AS3220)</f>
        <v>0</v>
      </c>
      <c r="AU3220" s="15">
        <f ca="1">IF(AND(AQ3220+AS3220&gt;0,AR3220+AT3220&gt;0),COUNTIF(AU$6:AU3219,"&gt;0")+1,0)</f>
        <v>0</v>
      </c>
    </row>
    <row r="3221" spans="40:47">
      <c r="AN3221" s="15">
        <v>90</v>
      </c>
      <c r="AO3221" s="15">
        <v>1</v>
      </c>
      <c r="AP3221" s="15">
        <v>12</v>
      </c>
      <c r="AQ3221" s="17">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15">
        <f ca="1">COUNTIF(INDIRECT("H"&amp;(ROW()+12*(($AN3221-1)*3+$AO3221)-ROW())/12+5):INDIRECT("S"&amp;(ROW()+12*(($AN3221-1)*3+$AO3221)-ROW())/12+5),AQ3221)</f>
        <v>0</v>
      </c>
      <c r="AS3221" s="17">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15">
        <f ca="1">COUNTIF(INDIRECT("U"&amp;(ROW()+12*(($AN3221-1)*3+$AO3221)-ROW())/12+5):INDIRECT("AF"&amp;(ROW()+12*(($AN3221-1)*3+$AO3221)-ROW())/12+5),AS3221)</f>
        <v>0</v>
      </c>
      <c r="AU3221" s="15">
        <f ca="1">IF(AND(AQ3221+AS3221&gt;0,AR3221+AT3221&gt;0),COUNTIF(AU$6:AU3220,"&gt;0")+1,0)</f>
        <v>0</v>
      </c>
    </row>
    <row r="3222" spans="40:47">
      <c r="AN3222" s="15">
        <v>90</v>
      </c>
      <c r="AO3222" s="15">
        <v>2</v>
      </c>
      <c r="AP3222" s="15">
        <v>1</v>
      </c>
      <c r="AQ3222" s="17">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15">
        <f ca="1">COUNTIF(INDIRECT("H"&amp;(ROW()+12*(($AN3222-1)*3+$AO3222)-ROW())/12+5):INDIRECT("S"&amp;(ROW()+12*(($AN3222-1)*3+$AO3222)-ROW())/12+5),AQ3222)</f>
        <v>0</v>
      </c>
      <c r="AS3222" s="17">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15">
        <f ca="1">COUNTIF(INDIRECT("U"&amp;(ROW()+12*(($AN3222-1)*3+$AO3222)-ROW())/12+5):INDIRECT("AF"&amp;(ROW()+12*(($AN3222-1)*3+$AO3222)-ROW())/12+5),AS3222)</f>
        <v>0</v>
      </c>
      <c r="AU3222" s="15">
        <f ca="1">IF(AND(AQ3222+AS3222&gt;0,AR3222+AT3222&gt;0),COUNTIF(AU$6:AU3221,"&gt;0")+1,0)</f>
        <v>0</v>
      </c>
    </row>
    <row r="3223" spans="40:47">
      <c r="AN3223" s="15">
        <v>90</v>
      </c>
      <c r="AO3223" s="15">
        <v>2</v>
      </c>
      <c r="AP3223" s="15">
        <v>2</v>
      </c>
      <c r="AQ3223" s="17">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15">
        <f ca="1">COUNTIF(INDIRECT("H"&amp;(ROW()+12*(($AN3223-1)*3+$AO3223)-ROW())/12+5):INDIRECT("S"&amp;(ROW()+12*(($AN3223-1)*3+$AO3223)-ROW())/12+5),AQ3223)</f>
        <v>0</v>
      </c>
      <c r="AS3223" s="17">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15">
        <f ca="1">COUNTIF(INDIRECT("U"&amp;(ROW()+12*(($AN3223-1)*3+$AO3223)-ROW())/12+5):INDIRECT("AF"&amp;(ROW()+12*(($AN3223-1)*3+$AO3223)-ROW())/12+5),AS3223)</f>
        <v>0</v>
      </c>
      <c r="AU3223" s="15">
        <f ca="1">IF(AND(AQ3223+AS3223&gt;0,AR3223+AT3223&gt;0),COUNTIF(AU$6:AU3222,"&gt;0")+1,0)</f>
        <v>0</v>
      </c>
    </row>
    <row r="3224" spans="40:47">
      <c r="AN3224" s="15">
        <v>90</v>
      </c>
      <c r="AO3224" s="15">
        <v>2</v>
      </c>
      <c r="AP3224" s="15">
        <v>3</v>
      </c>
      <c r="AQ3224" s="17">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15">
        <f ca="1">COUNTIF(INDIRECT("H"&amp;(ROW()+12*(($AN3224-1)*3+$AO3224)-ROW())/12+5):INDIRECT("S"&amp;(ROW()+12*(($AN3224-1)*3+$AO3224)-ROW())/12+5),AQ3224)</f>
        <v>0</v>
      </c>
      <c r="AS3224" s="17">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15">
        <f ca="1">COUNTIF(INDIRECT("U"&amp;(ROW()+12*(($AN3224-1)*3+$AO3224)-ROW())/12+5):INDIRECT("AF"&amp;(ROW()+12*(($AN3224-1)*3+$AO3224)-ROW())/12+5),AS3224)</f>
        <v>0</v>
      </c>
      <c r="AU3224" s="15">
        <f ca="1">IF(AND(AQ3224+AS3224&gt;0,AR3224+AT3224&gt;0),COUNTIF(AU$6:AU3223,"&gt;0")+1,0)</f>
        <v>0</v>
      </c>
    </row>
    <row r="3225" spans="40:47">
      <c r="AN3225" s="15">
        <v>90</v>
      </c>
      <c r="AO3225" s="15">
        <v>2</v>
      </c>
      <c r="AP3225" s="15">
        <v>4</v>
      </c>
      <c r="AQ3225" s="17">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15">
        <f ca="1">COUNTIF(INDIRECT("H"&amp;(ROW()+12*(($AN3225-1)*3+$AO3225)-ROW())/12+5):INDIRECT("S"&amp;(ROW()+12*(($AN3225-1)*3+$AO3225)-ROW())/12+5),AQ3225)</f>
        <v>0</v>
      </c>
      <c r="AS3225" s="17">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15">
        <f ca="1">COUNTIF(INDIRECT("U"&amp;(ROW()+12*(($AN3225-1)*3+$AO3225)-ROW())/12+5):INDIRECT("AF"&amp;(ROW()+12*(($AN3225-1)*3+$AO3225)-ROW())/12+5),AS3225)</f>
        <v>0</v>
      </c>
      <c r="AU3225" s="15">
        <f ca="1">IF(AND(AQ3225+AS3225&gt;0,AR3225+AT3225&gt;0),COUNTIF(AU$6:AU3224,"&gt;0")+1,0)</f>
        <v>0</v>
      </c>
    </row>
    <row r="3226" spans="40:47">
      <c r="AN3226" s="15">
        <v>90</v>
      </c>
      <c r="AO3226" s="15">
        <v>2</v>
      </c>
      <c r="AP3226" s="15">
        <v>5</v>
      </c>
      <c r="AQ3226" s="17">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15">
        <f ca="1">COUNTIF(INDIRECT("H"&amp;(ROW()+12*(($AN3226-1)*3+$AO3226)-ROW())/12+5):INDIRECT("S"&amp;(ROW()+12*(($AN3226-1)*3+$AO3226)-ROW())/12+5),AQ3226)</f>
        <v>0</v>
      </c>
      <c r="AS3226" s="17">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15">
        <f ca="1">COUNTIF(INDIRECT("U"&amp;(ROW()+12*(($AN3226-1)*3+$AO3226)-ROW())/12+5):INDIRECT("AF"&amp;(ROW()+12*(($AN3226-1)*3+$AO3226)-ROW())/12+5),AS3226)</f>
        <v>0</v>
      </c>
      <c r="AU3226" s="15">
        <f ca="1">IF(AND(AQ3226+AS3226&gt;0,AR3226+AT3226&gt;0),COUNTIF(AU$6:AU3225,"&gt;0")+1,0)</f>
        <v>0</v>
      </c>
    </row>
    <row r="3227" spans="40:47">
      <c r="AN3227" s="15">
        <v>90</v>
      </c>
      <c r="AO3227" s="15">
        <v>2</v>
      </c>
      <c r="AP3227" s="15">
        <v>6</v>
      </c>
      <c r="AQ3227" s="17">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15">
        <f ca="1">COUNTIF(INDIRECT("H"&amp;(ROW()+12*(($AN3227-1)*3+$AO3227)-ROW())/12+5):INDIRECT("S"&amp;(ROW()+12*(($AN3227-1)*3+$AO3227)-ROW())/12+5),AQ3227)</f>
        <v>0</v>
      </c>
      <c r="AS3227" s="17">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15">
        <f ca="1">COUNTIF(INDIRECT("U"&amp;(ROW()+12*(($AN3227-1)*3+$AO3227)-ROW())/12+5):INDIRECT("AF"&amp;(ROW()+12*(($AN3227-1)*3+$AO3227)-ROW())/12+5),AS3227)</f>
        <v>0</v>
      </c>
      <c r="AU3227" s="15">
        <f ca="1">IF(AND(AQ3227+AS3227&gt;0,AR3227+AT3227&gt;0),COUNTIF(AU$6:AU3226,"&gt;0")+1,0)</f>
        <v>0</v>
      </c>
    </row>
    <row r="3228" spans="40:47">
      <c r="AN3228" s="15">
        <v>90</v>
      </c>
      <c r="AO3228" s="15">
        <v>2</v>
      </c>
      <c r="AP3228" s="15">
        <v>7</v>
      </c>
      <c r="AQ3228" s="17">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15">
        <f ca="1">COUNTIF(INDIRECT("H"&amp;(ROW()+12*(($AN3228-1)*3+$AO3228)-ROW())/12+5):INDIRECT("S"&amp;(ROW()+12*(($AN3228-1)*3+$AO3228)-ROW())/12+5),AQ3228)</f>
        <v>0</v>
      </c>
      <c r="AS3228" s="17">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15">
        <f ca="1">COUNTIF(INDIRECT("U"&amp;(ROW()+12*(($AN3228-1)*3+$AO3228)-ROW())/12+5):INDIRECT("AF"&amp;(ROW()+12*(($AN3228-1)*3+$AO3228)-ROW())/12+5),AS3228)</f>
        <v>0</v>
      </c>
      <c r="AU3228" s="15">
        <f ca="1">IF(AND(AQ3228+AS3228&gt;0,AR3228+AT3228&gt;0),COUNTIF(AU$6:AU3227,"&gt;0")+1,0)</f>
        <v>0</v>
      </c>
    </row>
    <row r="3229" spans="40:47">
      <c r="AN3229" s="15">
        <v>90</v>
      </c>
      <c r="AO3229" s="15">
        <v>2</v>
      </c>
      <c r="AP3229" s="15">
        <v>8</v>
      </c>
      <c r="AQ3229" s="17">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15">
        <f ca="1">COUNTIF(INDIRECT("H"&amp;(ROW()+12*(($AN3229-1)*3+$AO3229)-ROW())/12+5):INDIRECT("S"&amp;(ROW()+12*(($AN3229-1)*3+$AO3229)-ROW())/12+5),AQ3229)</f>
        <v>0</v>
      </c>
      <c r="AS3229" s="17">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15">
        <f ca="1">COUNTIF(INDIRECT("U"&amp;(ROW()+12*(($AN3229-1)*3+$AO3229)-ROW())/12+5):INDIRECT("AF"&amp;(ROW()+12*(($AN3229-1)*3+$AO3229)-ROW())/12+5),AS3229)</f>
        <v>0</v>
      </c>
      <c r="AU3229" s="15">
        <f ca="1">IF(AND(AQ3229+AS3229&gt;0,AR3229+AT3229&gt;0),COUNTIF(AU$6:AU3228,"&gt;0")+1,0)</f>
        <v>0</v>
      </c>
    </row>
    <row r="3230" spans="40:47">
      <c r="AN3230" s="15">
        <v>90</v>
      </c>
      <c r="AO3230" s="15">
        <v>2</v>
      </c>
      <c r="AP3230" s="15">
        <v>9</v>
      </c>
      <c r="AQ3230" s="17">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15">
        <f ca="1">COUNTIF(INDIRECT("H"&amp;(ROW()+12*(($AN3230-1)*3+$AO3230)-ROW())/12+5):INDIRECT("S"&amp;(ROW()+12*(($AN3230-1)*3+$AO3230)-ROW())/12+5),AQ3230)</f>
        <v>0</v>
      </c>
      <c r="AS3230" s="17">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15">
        <f ca="1">COUNTIF(INDIRECT("U"&amp;(ROW()+12*(($AN3230-1)*3+$AO3230)-ROW())/12+5):INDIRECT("AF"&amp;(ROW()+12*(($AN3230-1)*3+$AO3230)-ROW())/12+5),AS3230)</f>
        <v>0</v>
      </c>
      <c r="AU3230" s="15">
        <f ca="1">IF(AND(AQ3230+AS3230&gt;0,AR3230+AT3230&gt;0),COUNTIF(AU$6:AU3229,"&gt;0")+1,0)</f>
        <v>0</v>
      </c>
    </row>
    <row r="3231" spans="40:47">
      <c r="AN3231" s="15">
        <v>90</v>
      </c>
      <c r="AO3231" s="15">
        <v>2</v>
      </c>
      <c r="AP3231" s="15">
        <v>10</v>
      </c>
      <c r="AQ3231" s="17">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15">
        <f ca="1">COUNTIF(INDIRECT("H"&amp;(ROW()+12*(($AN3231-1)*3+$AO3231)-ROW())/12+5):INDIRECT("S"&amp;(ROW()+12*(($AN3231-1)*3+$AO3231)-ROW())/12+5),AQ3231)</f>
        <v>0</v>
      </c>
      <c r="AS3231" s="17">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15">
        <f ca="1">COUNTIF(INDIRECT("U"&amp;(ROW()+12*(($AN3231-1)*3+$AO3231)-ROW())/12+5):INDIRECT("AF"&amp;(ROW()+12*(($AN3231-1)*3+$AO3231)-ROW())/12+5),AS3231)</f>
        <v>0</v>
      </c>
      <c r="AU3231" s="15">
        <f ca="1">IF(AND(AQ3231+AS3231&gt;0,AR3231+AT3231&gt;0),COUNTIF(AU$6:AU3230,"&gt;0")+1,0)</f>
        <v>0</v>
      </c>
    </row>
    <row r="3232" spans="40:47">
      <c r="AN3232" s="15">
        <v>90</v>
      </c>
      <c r="AO3232" s="15">
        <v>2</v>
      </c>
      <c r="AP3232" s="15">
        <v>11</v>
      </c>
      <c r="AQ3232" s="17">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15">
        <f ca="1">COUNTIF(INDIRECT("H"&amp;(ROW()+12*(($AN3232-1)*3+$AO3232)-ROW())/12+5):INDIRECT("S"&amp;(ROW()+12*(($AN3232-1)*3+$AO3232)-ROW())/12+5),AQ3232)</f>
        <v>0</v>
      </c>
      <c r="AS3232" s="17">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15">
        <f ca="1">COUNTIF(INDIRECT("U"&amp;(ROW()+12*(($AN3232-1)*3+$AO3232)-ROW())/12+5):INDIRECT("AF"&amp;(ROW()+12*(($AN3232-1)*3+$AO3232)-ROW())/12+5),AS3232)</f>
        <v>0</v>
      </c>
      <c r="AU3232" s="15">
        <f ca="1">IF(AND(AQ3232+AS3232&gt;0,AR3232+AT3232&gt;0),COUNTIF(AU$6:AU3231,"&gt;0")+1,0)</f>
        <v>0</v>
      </c>
    </row>
    <row r="3233" spans="40:47">
      <c r="AN3233" s="15">
        <v>90</v>
      </c>
      <c r="AO3233" s="15">
        <v>2</v>
      </c>
      <c r="AP3233" s="15">
        <v>12</v>
      </c>
      <c r="AQ3233" s="17">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15">
        <f ca="1">COUNTIF(INDIRECT("H"&amp;(ROW()+12*(($AN3233-1)*3+$AO3233)-ROW())/12+5):INDIRECT("S"&amp;(ROW()+12*(($AN3233-1)*3+$AO3233)-ROW())/12+5),AQ3233)</f>
        <v>0</v>
      </c>
      <c r="AS3233" s="17">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15">
        <f ca="1">COUNTIF(INDIRECT("U"&amp;(ROW()+12*(($AN3233-1)*3+$AO3233)-ROW())/12+5):INDIRECT("AF"&amp;(ROW()+12*(($AN3233-1)*3+$AO3233)-ROW())/12+5),AS3233)</f>
        <v>0</v>
      </c>
      <c r="AU3233" s="15">
        <f ca="1">IF(AND(AQ3233+AS3233&gt;0,AR3233+AT3233&gt;0),COUNTIF(AU$6:AU3232,"&gt;0")+1,0)</f>
        <v>0</v>
      </c>
    </row>
    <row r="3234" spans="40:47">
      <c r="AN3234" s="15">
        <v>90</v>
      </c>
      <c r="AO3234" s="15">
        <v>3</v>
      </c>
      <c r="AP3234" s="15">
        <v>1</v>
      </c>
      <c r="AQ3234" s="17">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15">
        <f ca="1">COUNTIF(INDIRECT("H"&amp;(ROW()+12*(($AN3234-1)*3+$AO3234)-ROW())/12+5):INDIRECT("S"&amp;(ROW()+12*(($AN3234-1)*3+$AO3234)-ROW())/12+5),AQ3234)</f>
        <v>0</v>
      </c>
      <c r="AS3234" s="17">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15">
        <f ca="1">COUNTIF(INDIRECT("U"&amp;(ROW()+12*(($AN3234-1)*3+$AO3234)-ROW())/12+5):INDIRECT("AF"&amp;(ROW()+12*(($AN3234-1)*3+$AO3234)-ROW())/12+5),AS3234)</f>
        <v>0</v>
      </c>
      <c r="AU3234" s="15">
        <f ca="1">IF(AND(AQ3234+AS3234&gt;0,AR3234+AT3234&gt;0),COUNTIF(AU$6:AU3233,"&gt;0")+1,0)</f>
        <v>0</v>
      </c>
    </row>
    <row r="3235" spans="40:47">
      <c r="AN3235" s="15">
        <v>90</v>
      </c>
      <c r="AO3235" s="15">
        <v>3</v>
      </c>
      <c r="AP3235" s="15">
        <v>2</v>
      </c>
      <c r="AQ3235" s="17">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15">
        <f ca="1">COUNTIF(INDIRECT("H"&amp;(ROW()+12*(($AN3235-1)*3+$AO3235)-ROW())/12+5):INDIRECT("S"&amp;(ROW()+12*(($AN3235-1)*3+$AO3235)-ROW())/12+5),AQ3235)</f>
        <v>0</v>
      </c>
      <c r="AS3235" s="17">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15">
        <f ca="1">COUNTIF(INDIRECT("U"&amp;(ROW()+12*(($AN3235-1)*3+$AO3235)-ROW())/12+5):INDIRECT("AF"&amp;(ROW()+12*(($AN3235-1)*3+$AO3235)-ROW())/12+5),AS3235)</f>
        <v>0</v>
      </c>
      <c r="AU3235" s="15">
        <f ca="1">IF(AND(AQ3235+AS3235&gt;0,AR3235+AT3235&gt;0),COUNTIF(AU$6:AU3234,"&gt;0")+1,0)</f>
        <v>0</v>
      </c>
    </row>
    <row r="3236" spans="40:47">
      <c r="AN3236" s="15">
        <v>90</v>
      </c>
      <c r="AO3236" s="15">
        <v>3</v>
      </c>
      <c r="AP3236" s="15">
        <v>3</v>
      </c>
      <c r="AQ3236" s="17">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15">
        <f ca="1">COUNTIF(INDIRECT("H"&amp;(ROW()+12*(($AN3236-1)*3+$AO3236)-ROW())/12+5):INDIRECT("S"&amp;(ROW()+12*(($AN3236-1)*3+$AO3236)-ROW())/12+5),AQ3236)</f>
        <v>0</v>
      </c>
      <c r="AS3236" s="17">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15">
        <f ca="1">COUNTIF(INDIRECT("U"&amp;(ROW()+12*(($AN3236-1)*3+$AO3236)-ROW())/12+5):INDIRECT("AF"&amp;(ROW()+12*(($AN3236-1)*3+$AO3236)-ROW())/12+5),AS3236)</f>
        <v>0</v>
      </c>
      <c r="AU3236" s="15">
        <f ca="1">IF(AND(AQ3236+AS3236&gt;0,AR3236+AT3236&gt;0),COUNTIF(AU$6:AU3235,"&gt;0")+1,0)</f>
        <v>0</v>
      </c>
    </row>
    <row r="3237" spans="40:47">
      <c r="AN3237" s="15">
        <v>90</v>
      </c>
      <c r="AO3237" s="15">
        <v>3</v>
      </c>
      <c r="AP3237" s="15">
        <v>4</v>
      </c>
      <c r="AQ3237" s="17">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15">
        <f ca="1">COUNTIF(INDIRECT("H"&amp;(ROW()+12*(($AN3237-1)*3+$AO3237)-ROW())/12+5):INDIRECT("S"&amp;(ROW()+12*(($AN3237-1)*3+$AO3237)-ROW())/12+5),AQ3237)</f>
        <v>0</v>
      </c>
      <c r="AS3237" s="17">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15">
        <f ca="1">COUNTIF(INDIRECT("U"&amp;(ROW()+12*(($AN3237-1)*3+$AO3237)-ROW())/12+5):INDIRECT("AF"&amp;(ROW()+12*(($AN3237-1)*3+$AO3237)-ROW())/12+5),AS3237)</f>
        <v>0</v>
      </c>
      <c r="AU3237" s="15">
        <f ca="1">IF(AND(AQ3237+AS3237&gt;0,AR3237+AT3237&gt;0),COUNTIF(AU$6:AU3236,"&gt;0")+1,0)</f>
        <v>0</v>
      </c>
    </row>
    <row r="3238" spans="40:47">
      <c r="AN3238" s="15">
        <v>90</v>
      </c>
      <c r="AO3238" s="15">
        <v>3</v>
      </c>
      <c r="AP3238" s="15">
        <v>5</v>
      </c>
      <c r="AQ3238" s="17">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15">
        <f ca="1">COUNTIF(INDIRECT("H"&amp;(ROW()+12*(($AN3238-1)*3+$AO3238)-ROW())/12+5):INDIRECT("S"&amp;(ROW()+12*(($AN3238-1)*3+$AO3238)-ROW())/12+5),AQ3238)</f>
        <v>0</v>
      </c>
      <c r="AS3238" s="17">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15">
        <f ca="1">COUNTIF(INDIRECT("U"&amp;(ROW()+12*(($AN3238-1)*3+$AO3238)-ROW())/12+5):INDIRECT("AF"&amp;(ROW()+12*(($AN3238-1)*3+$AO3238)-ROW())/12+5),AS3238)</f>
        <v>0</v>
      </c>
      <c r="AU3238" s="15">
        <f ca="1">IF(AND(AQ3238+AS3238&gt;0,AR3238+AT3238&gt;0),COUNTIF(AU$6:AU3237,"&gt;0")+1,0)</f>
        <v>0</v>
      </c>
    </row>
    <row r="3239" spans="40:47">
      <c r="AN3239" s="15">
        <v>90</v>
      </c>
      <c r="AO3239" s="15">
        <v>3</v>
      </c>
      <c r="AP3239" s="15">
        <v>6</v>
      </c>
      <c r="AQ3239" s="17">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15">
        <f ca="1">COUNTIF(INDIRECT("H"&amp;(ROW()+12*(($AN3239-1)*3+$AO3239)-ROW())/12+5):INDIRECT("S"&amp;(ROW()+12*(($AN3239-1)*3+$AO3239)-ROW())/12+5),AQ3239)</f>
        <v>0</v>
      </c>
      <c r="AS3239" s="17">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15">
        <f ca="1">COUNTIF(INDIRECT("U"&amp;(ROW()+12*(($AN3239-1)*3+$AO3239)-ROW())/12+5):INDIRECT("AF"&amp;(ROW()+12*(($AN3239-1)*3+$AO3239)-ROW())/12+5),AS3239)</f>
        <v>0</v>
      </c>
      <c r="AU3239" s="15">
        <f ca="1">IF(AND(AQ3239+AS3239&gt;0,AR3239+AT3239&gt;0),COUNTIF(AU$6:AU3238,"&gt;0")+1,0)</f>
        <v>0</v>
      </c>
    </row>
    <row r="3240" spans="40:47">
      <c r="AN3240" s="15">
        <v>90</v>
      </c>
      <c r="AO3240" s="15">
        <v>3</v>
      </c>
      <c r="AP3240" s="15">
        <v>7</v>
      </c>
      <c r="AQ3240" s="17">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15">
        <f ca="1">COUNTIF(INDIRECT("H"&amp;(ROW()+12*(($AN3240-1)*3+$AO3240)-ROW())/12+5):INDIRECT("S"&amp;(ROW()+12*(($AN3240-1)*3+$AO3240)-ROW())/12+5),AQ3240)</f>
        <v>0</v>
      </c>
      <c r="AS3240" s="17">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15">
        <f ca="1">COUNTIF(INDIRECT("U"&amp;(ROW()+12*(($AN3240-1)*3+$AO3240)-ROW())/12+5):INDIRECT("AF"&amp;(ROW()+12*(($AN3240-1)*3+$AO3240)-ROW())/12+5),AS3240)</f>
        <v>0</v>
      </c>
      <c r="AU3240" s="15">
        <f ca="1">IF(AND(AQ3240+AS3240&gt;0,AR3240+AT3240&gt;0),COUNTIF(AU$6:AU3239,"&gt;0")+1,0)</f>
        <v>0</v>
      </c>
    </row>
    <row r="3241" spans="40:47">
      <c r="AN3241" s="15">
        <v>90</v>
      </c>
      <c r="AO3241" s="15">
        <v>3</v>
      </c>
      <c r="AP3241" s="15">
        <v>8</v>
      </c>
      <c r="AQ3241" s="17">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15">
        <f ca="1">COUNTIF(INDIRECT("H"&amp;(ROW()+12*(($AN3241-1)*3+$AO3241)-ROW())/12+5):INDIRECT("S"&amp;(ROW()+12*(($AN3241-1)*3+$AO3241)-ROW())/12+5),AQ3241)</f>
        <v>0</v>
      </c>
      <c r="AS3241" s="17">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15">
        <f ca="1">COUNTIF(INDIRECT("U"&amp;(ROW()+12*(($AN3241-1)*3+$AO3241)-ROW())/12+5):INDIRECT("AF"&amp;(ROW()+12*(($AN3241-1)*3+$AO3241)-ROW())/12+5),AS3241)</f>
        <v>0</v>
      </c>
      <c r="AU3241" s="15">
        <f ca="1">IF(AND(AQ3241+AS3241&gt;0,AR3241+AT3241&gt;0),COUNTIF(AU$6:AU3240,"&gt;0")+1,0)</f>
        <v>0</v>
      </c>
    </row>
    <row r="3242" spans="40:47">
      <c r="AN3242" s="15">
        <v>90</v>
      </c>
      <c r="AO3242" s="15">
        <v>3</v>
      </c>
      <c r="AP3242" s="15">
        <v>9</v>
      </c>
      <c r="AQ3242" s="17">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15">
        <f ca="1">COUNTIF(INDIRECT("H"&amp;(ROW()+12*(($AN3242-1)*3+$AO3242)-ROW())/12+5):INDIRECT("S"&amp;(ROW()+12*(($AN3242-1)*3+$AO3242)-ROW())/12+5),AQ3242)</f>
        <v>0</v>
      </c>
      <c r="AS3242" s="17">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15">
        <f ca="1">COUNTIF(INDIRECT("U"&amp;(ROW()+12*(($AN3242-1)*3+$AO3242)-ROW())/12+5):INDIRECT("AF"&amp;(ROW()+12*(($AN3242-1)*3+$AO3242)-ROW())/12+5),AS3242)</f>
        <v>0</v>
      </c>
      <c r="AU3242" s="15">
        <f ca="1">IF(AND(AQ3242+AS3242&gt;0,AR3242+AT3242&gt;0),COUNTIF(AU$6:AU3241,"&gt;0")+1,0)</f>
        <v>0</v>
      </c>
    </row>
    <row r="3243" spans="40:47">
      <c r="AN3243" s="15">
        <v>90</v>
      </c>
      <c r="AO3243" s="15">
        <v>3</v>
      </c>
      <c r="AP3243" s="15">
        <v>10</v>
      </c>
      <c r="AQ3243" s="17">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15">
        <f ca="1">COUNTIF(INDIRECT("H"&amp;(ROW()+12*(($AN3243-1)*3+$AO3243)-ROW())/12+5):INDIRECT("S"&amp;(ROW()+12*(($AN3243-1)*3+$AO3243)-ROW())/12+5),AQ3243)</f>
        <v>0</v>
      </c>
      <c r="AS3243" s="17">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15">
        <f ca="1">COUNTIF(INDIRECT("U"&amp;(ROW()+12*(($AN3243-1)*3+$AO3243)-ROW())/12+5):INDIRECT("AF"&amp;(ROW()+12*(($AN3243-1)*3+$AO3243)-ROW())/12+5),AS3243)</f>
        <v>0</v>
      </c>
      <c r="AU3243" s="15">
        <f ca="1">IF(AND(AQ3243+AS3243&gt;0,AR3243+AT3243&gt;0),COUNTIF(AU$6:AU3242,"&gt;0")+1,0)</f>
        <v>0</v>
      </c>
    </row>
    <row r="3244" spans="40:47">
      <c r="AN3244" s="15">
        <v>90</v>
      </c>
      <c r="AO3244" s="15">
        <v>3</v>
      </c>
      <c r="AP3244" s="15">
        <v>11</v>
      </c>
      <c r="AQ3244" s="17">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15">
        <f ca="1">COUNTIF(INDIRECT("H"&amp;(ROW()+12*(($AN3244-1)*3+$AO3244)-ROW())/12+5):INDIRECT("S"&amp;(ROW()+12*(($AN3244-1)*3+$AO3244)-ROW())/12+5),AQ3244)</f>
        <v>0</v>
      </c>
      <c r="AS3244" s="17">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15">
        <f ca="1">COUNTIF(INDIRECT("U"&amp;(ROW()+12*(($AN3244-1)*3+$AO3244)-ROW())/12+5):INDIRECT("AF"&amp;(ROW()+12*(($AN3244-1)*3+$AO3244)-ROW())/12+5),AS3244)</f>
        <v>0</v>
      </c>
      <c r="AU3244" s="15">
        <f ca="1">IF(AND(AQ3244+AS3244&gt;0,AR3244+AT3244&gt;0),COUNTIF(AU$6:AU3243,"&gt;0")+1,0)</f>
        <v>0</v>
      </c>
    </row>
    <row r="3245" spans="40:47">
      <c r="AN3245" s="306">
        <v>90</v>
      </c>
      <c r="AO3245" s="306">
        <v>3</v>
      </c>
      <c r="AP3245" s="306">
        <v>12</v>
      </c>
      <c r="AQ3245" s="313">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306">
        <f ca="1">COUNTIF(INDIRECT("H"&amp;(ROW()+12*(($AN3245-1)*3+$AO3245)-ROW())/12+5):INDIRECT("S"&amp;(ROW()+12*(($AN3245-1)*3+$AO3245)-ROW())/12+5),AQ3245)</f>
        <v>0</v>
      </c>
      <c r="AS3245" s="313">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306">
        <f ca="1">COUNTIF(INDIRECT("U"&amp;(ROW()+12*(($AN3245-1)*3+$AO3245)-ROW())/12+5):INDIRECT("AF"&amp;(ROW()+12*(($AN3245-1)*3+$AO3245)-ROW())/12+5),AS3245)</f>
        <v>0</v>
      </c>
      <c r="AU3245" s="15">
        <f ca="1">IF(AND(AQ3245+AS3245&gt;0,AR3245+AT3245&gt;0),COUNTIF(AU$6:AU3244,"&gt;0")+1,0)</f>
        <v>0</v>
      </c>
    </row>
    <row r="3246" spans="40:47">
      <c r="AN3246" s="15">
        <v>91</v>
      </c>
      <c r="AO3246" s="15">
        <v>1</v>
      </c>
      <c r="AP3246" s="15">
        <v>1</v>
      </c>
      <c r="AQ3246" s="17">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15">
        <f ca="1">COUNTIF(INDIRECT("H"&amp;(ROW()+12*(($AN3246-1)*3+$AO3246)-ROW())/12+5):INDIRECT("S"&amp;(ROW()+12*(($AN3246-1)*3+$AO3246)-ROW())/12+5),AQ3246)</f>
        <v>0</v>
      </c>
      <c r="AS3246" s="17">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15">
        <f ca="1">COUNTIF(INDIRECT("U"&amp;(ROW()+12*(($AN3246-1)*3+$AO3246)-ROW())/12+5):INDIRECT("AF"&amp;(ROW()+12*(($AN3246-1)*3+$AO3246)-ROW())/12+5),AS3246)</f>
        <v>0</v>
      </c>
      <c r="AU3246" s="15">
        <f ca="1">IF(AND(AQ3246+AS3246&gt;0,AR3246+AT3246&gt;0),COUNTIF(AU$6:AU3245,"&gt;0")+1,0)</f>
        <v>0</v>
      </c>
    </row>
    <row r="3247" spans="40:47">
      <c r="AN3247" s="15">
        <v>91</v>
      </c>
      <c r="AO3247" s="15">
        <v>1</v>
      </c>
      <c r="AP3247" s="15">
        <v>2</v>
      </c>
      <c r="AQ3247" s="17">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15">
        <f ca="1">COUNTIF(INDIRECT("H"&amp;(ROW()+12*(($AN3247-1)*3+$AO3247)-ROW())/12+5):INDIRECT("S"&amp;(ROW()+12*(($AN3247-1)*3+$AO3247)-ROW())/12+5),AQ3247)</f>
        <v>0</v>
      </c>
      <c r="AS3247" s="17">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15">
        <f ca="1">COUNTIF(INDIRECT("U"&amp;(ROW()+12*(($AN3247-1)*3+$AO3247)-ROW())/12+5):INDIRECT("AF"&amp;(ROW()+12*(($AN3247-1)*3+$AO3247)-ROW())/12+5),AS3247)</f>
        <v>0</v>
      </c>
      <c r="AU3247" s="15">
        <f ca="1">IF(AND(AQ3247+AS3247&gt;0,AR3247+AT3247&gt;0),COUNTIF(AU$6:AU3246,"&gt;0")+1,0)</f>
        <v>0</v>
      </c>
    </row>
    <row r="3248" spans="40:47">
      <c r="AN3248" s="15">
        <v>91</v>
      </c>
      <c r="AO3248" s="15">
        <v>1</v>
      </c>
      <c r="AP3248" s="15">
        <v>3</v>
      </c>
      <c r="AQ3248" s="17">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15">
        <f ca="1">COUNTIF(INDIRECT("H"&amp;(ROW()+12*(($AN3248-1)*3+$AO3248)-ROW())/12+5):INDIRECT("S"&amp;(ROW()+12*(($AN3248-1)*3+$AO3248)-ROW())/12+5),AQ3248)</f>
        <v>0</v>
      </c>
      <c r="AS3248" s="17">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15">
        <f ca="1">COUNTIF(INDIRECT("U"&amp;(ROW()+12*(($AN3248-1)*3+$AO3248)-ROW())/12+5):INDIRECT("AF"&amp;(ROW()+12*(($AN3248-1)*3+$AO3248)-ROW())/12+5),AS3248)</f>
        <v>0</v>
      </c>
      <c r="AU3248" s="15">
        <f ca="1">IF(AND(AQ3248+AS3248&gt;0,AR3248+AT3248&gt;0),COUNTIF(AU$6:AU3247,"&gt;0")+1,0)</f>
        <v>0</v>
      </c>
    </row>
    <row r="3249" spans="40:47">
      <c r="AN3249" s="15">
        <v>91</v>
      </c>
      <c r="AO3249" s="15">
        <v>1</v>
      </c>
      <c r="AP3249" s="15">
        <v>4</v>
      </c>
      <c r="AQ3249" s="17">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15">
        <f ca="1">COUNTIF(INDIRECT("H"&amp;(ROW()+12*(($AN3249-1)*3+$AO3249)-ROW())/12+5):INDIRECT("S"&amp;(ROW()+12*(($AN3249-1)*3+$AO3249)-ROW())/12+5),AQ3249)</f>
        <v>0</v>
      </c>
      <c r="AS3249" s="17">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15">
        <f ca="1">COUNTIF(INDIRECT("U"&amp;(ROW()+12*(($AN3249-1)*3+$AO3249)-ROW())/12+5):INDIRECT("AF"&amp;(ROW()+12*(($AN3249-1)*3+$AO3249)-ROW())/12+5),AS3249)</f>
        <v>0</v>
      </c>
      <c r="AU3249" s="15">
        <f ca="1">IF(AND(AQ3249+AS3249&gt;0,AR3249+AT3249&gt;0),COUNTIF(AU$6:AU3248,"&gt;0")+1,0)</f>
        <v>0</v>
      </c>
    </row>
    <row r="3250" spans="40:47">
      <c r="AN3250" s="15">
        <v>91</v>
      </c>
      <c r="AO3250" s="15">
        <v>1</v>
      </c>
      <c r="AP3250" s="15">
        <v>5</v>
      </c>
      <c r="AQ3250" s="17">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15">
        <f ca="1">COUNTIF(INDIRECT("H"&amp;(ROW()+12*(($AN3250-1)*3+$AO3250)-ROW())/12+5):INDIRECT("S"&amp;(ROW()+12*(($AN3250-1)*3+$AO3250)-ROW())/12+5),AQ3250)</f>
        <v>0</v>
      </c>
      <c r="AS3250" s="17">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15">
        <f ca="1">COUNTIF(INDIRECT("U"&amp;(ROW()+12*(($AN3250-1)*3+$AO3250)-ROW())/12+5):INDIRECT("AF"&amp;(ROW()+12*(($AN3250-1)*3+$AO3250)-ROW())/12+5),AS3250)</f>
        <v>0</v>
      </c>
      <c r="AU3250" s="15">
        <f ca="1">IF(AND(AQ3250+AS3250&gt;0,AR3250+AT3250&gt;0),COUNTIF(AU$6:AU3249,"&gt;0")+1,0)</f>
        <v>0</v>
      </c>
    </row>
    <row r="3251" spans="40:47">
      <c r="AN3251" s="15">
        <v>91</v>
      </c>
      <c r="AO3251" s="15">
        <v>1</v>
      </c>
      <c r="AP3251" s="15">
        <v>6</v>
      </c>
      <c r="AQ3251" s="17">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15">
        <f ca="1">COUNTIF(INDIRECT("H"&amp;(ROW()+12*(($AN3251-1)*3+$AO3251)-ROW())/12+5):INDIRECT("S"&amp;(ROW()+12*(($AN3251-1)*3+$AO3251)-ROW())/12+5),AQ3251)</f>
        <v>0</v>
      </c>
      <c r="AS3251" s="17">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15">
        <f ca="1">COUNTIF(INDIRECT("U"&amp;(ROW()+12*(($AN3251-1)*3+$AO3251)-ROW())/12+5):INDIRECT("AF"&amp;(ROW()+12*(($AN3251-1)*3+$AO3251)-ROW())/12+5),AS3251)</f>
        <v>0</v>
      </c>
      <c r="AU3251" s="15">
        <f ca="1">IF(AND(AQ3251+AS3251&gt;0,AR3251+AT3251&gt;0),COUNTIF(AU$6:AU3250,"&gt;0")+1,0)</f>
        <v>0</v>
      </c>
    </row>
    <row r="3252" spans="40:47">
      <c r="AN3252" s="15">
        <v>91</v>
      </c>
      <c r="AO3252" s="15">
        <v>1</v>
      </c>
      <c r="AP3252" s="15">
        <v>7</v>
      </c>
      <c r="AQ3252" s="17">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15">
        <f ca="1">COUNTIF(INDIRECT("H"&amp;(ROW()+12*(($AN3252-1)*3+$AO3252)-ROW())/12+5):INDIRECT("S"&amp;(ROW()+12*(($AN3252-1)*3+$AO3252)-ROW())/12+5),AQ3252)</f>
        <v>0</v>
      </c>
      <c r="AS3252" s="17">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15">
        <f ca="1">COUNTIF(INDIRECT("U"&amp;(ROW()+12*(($AN3252-1)*3+$AO3252)-ROW())/12+5):INDIRECT("AF"&amp;(ROW()+12*(($AN3252-1)*3+$AO3252)-ROW())/12+5),AS3252)</f>
        <v>0</v>
      </c>
      <c r="AU3252" s="15">
        <f ca="1">IF(AND(AQ3252+AS3252&gt;0,AR3252+AT3252&gt;0),COUNTIF(AU$6:AU3251,"&gt;0")+1,0)</f>
        <v>0</v>
      </c>
    </row>
    <row r="3253" spans="40:47">
      <c r="AN3253" s="15">
        <v>91</v>
      </c>
      <c r="AO3253" s="15">
        <v>1</v>
      </c>
      <c r="AP3253" s="15">
        <v>8</v>
      </c>
      <c r="AQ3253" s="17">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15">
        <f ca="1">COUNTIF(INDIRECT("H"&amp;(ROW()+12*(($AN3253-1)*3+$AO3253)-ROW())/12+5):INDIRECT("S"&amp;(ROW()+12*(($AN3253-1)*3+$AO3253)-ROW())/12+5),AQ3253)</f>
        <v>0</v>
      </c>
      <c r="AS3253" s="17">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15">
        <f ca="1">COUNTIF(INDIRECT("U"&amp;(ROW()+12*(($AN3253-1)*3+$AO3253)-ROW())/12+5):INDIRECT("AF"&amp;(ROW()+12*(($AN3253-1)*3+$AO3253)-ROW())/12+5),AS3253)</f>
        <v>0</v>
      </c>
      <c r="AU3253" s="15">
        <f ca="1">IF(AND(AQ3253+AS3253&gt;0,AR3253+AT3253&gt;0),COUNTIF(AU$6:AU3252,"&gt;0")+1,0)</f>
        <v>0</v>
      </c>
    </row>
    <row r="3254" spans="40:47">
      <c r="AN3254" s="15">
        <v>91</v>
      </c>
      <c r="AO3254" s="15">
        <v>1</v>
      </c>
      <c r="AP3254" s="15">
        <v>9</v>
      </c>
      <c r="AQ3254" s="17">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15">
        <f ca="1">COUNTIF(INDIRECT("H"&amp;(ROW()+12*(($AN3254-1)*3+$AO3254)-ROW())/12+5):INDIRECT("S"&amp;(ROW()+12*(($AN3254-1)*3+$AO3254)-ROW())/12+5),AQ3254)</f>
        <v>0</v>
      </c>
      <c r="AS3254" s="17">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15">
        <f ca="1">COUNTIF(INDIRECT("U"&amp;(ROW()+12*(($AN3254-1)*3+$AO3254)-ROW())/12+5):INDIRECT("AF"&amp;(ROW()+12*(($AN3254-1)*3+$AO3254)-ROW())/12+5),AS3254)</f>
        <v>0</v>
      </c>
      <c r="AU3254" s="15">
        <f ca="1">IF(AND(AQ3254+AS3254&gt;0,AR3254+AT3254&gt;0),COUNTIF(AU$6:AU3253,"&gt;0")+1,0)</f>
        <v>0</v>
      </c>
    </row>
    <row r="3255" spans="40:47">
      <c r="AN3255" s="15">
        <v>91</v>
      </c>
      <c r="AO3255" s="15">
        <v>1</v>
      </c>
      <c r="AP3255" s="15">
        <v>10</v>
      </c>
      <c r="AQ3255" s="17">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15">
        <f ca="1">COUNTIF(INDIRECT("H"&amp;(ROW()+12*(($AN3255-1)*3+$AO3255)-ROW())/12+5):INDIRECT("S"&amp;(ROW()+12*(($AN3255-1)*3+$AO3255)-ROW())/12+5),AQ3255)</f>
        <v>0</v>
      </c>
      <c r="AS3255" s="17">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15">
        <f ca="1">COUNTIF(INDIRECT("U"&amp;(ROW()+12*(($AN3255-1)*3+$AO3255)-ROW())/12+5):INDIRECT("AF"&amp;(ROW()+12*(($AN3255-1)*3+$AO3255)-ROW())/12+5),AS3255)</f>
        <v>0</v>
      </c>
      <c r="AU3255" s="15">
        <f ca="1">IF(AND(AQ3255+AS3255&gt;0,AR3255+AT3255&gt;0),COUNTIF(AU$6:AU3254,"&gt;0")+1,0)</f>
        <v>0</v>
      </c>
    </row>
    <row r="3256" spans="40:47">
      <c r="AN3256" s="15">
        <v>91</v>
      </c>
      <c r="AO3256" s="15">
        <v>1</v>
      </c>
      <c r="AP3256" s="15">
        <v>11</v>
      </c>
      <c r="AQ3256" s="17">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15">
        <f ca="1">COUNTIF(INDIRECT("H"&amp;(ROW()+12*(($AN3256-1)*3+$AO3256)-ROW())/12+5):INDIRECT("S"&amp;(ROW()+12*(($AN3256-1)*3+$AO3256)-ROW())/12+5),AQ3256)</f>
        <v>0</v>
      </c>
      <c r="AS3256" s="17">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15">
        <f ca="1">COUNTIF(INDIRECT("U"&amp;(ROW()+12*(($AN3256-1)*3+$AO3256)-ROW())/12+5):INDIRECT("AF"&amp;(ROW()+12*(($AN3256-1)*3+$AO3256)-ROW())/12+5),AS3256)</f>
        <v>0</v>
      </c>
      <c r="AU3256" s="15">
        <f ca="1">IF(AND(AQ3256+AS3256&gt;0,AR3256+AT3256&gt;0),COUNTIF(AU$6:AU3255,"&gt;0")+1,0)</f>
        <v>0</v>
      </c>
    </row>
    <row r="3257" spans="40:47">
      <c r="AN3257" s="15">
        <v>91</v>
      </c>
      <c r="AO3257" s="15">
        <v>1</v>
      </c>
      <c r="AP3257" s="15">
        <v>12</v>
      </c>
      <c r="AQ3257" s="17">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15">
        <f ca="1">COUNTIF(INDIRECT("H"&amp;(ROW()+12*(($AN3257-1)*3+$AO3257)-ROW())/12+5):INDIRECT("S"&amp;(ROW()+12*(($AN3257-1)*3+$AO3257)-ROW())/12+5),AQ3257)</f>
        <v>0</v>
      </c>
      <c r="AS3257" s="17">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15">
        <f ca="1">COUNTIF(INDIRECT("U"&amp;(ROW()+12*(($AN3257-1)*3+$AO3257)-ROW())/12+5):INDIRECT("AF"&amp;(ROW()+12*(($AN3257-1)*3+$AO3257)-ROW())/12+5),AS3257)</f>
        <v>0</v>
      </c>
      <c r="AU3257" s="15">
        <f ca="1">IF(AND(AQ3257+AS3257&gt;0,AR3257+AT3257&gt;0),COUNTIF(AU$6:AU3256,"&gt;0")+1,0)</f>
        <v>0</v>
      </c>
    </row>
    <row r="3258" spans="40:47">
      <c r="AN3258" s="15">
        <v>91</v>
      </c>
      <c r="AO3258" s="15">
        <v>2</v>
      </c>
      <c r="AP3258" s="15">
        <v>1</v>
      </c>
      <c r="AQ3258" s="17">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15">
        <f ca="1">COUNTIF(INDIRECT("H"&amp;(ROW()+12*(($AN3258-1)*3+$AO3258)-ROW())/12+5):INDIRECT("S"&amp;(ROW()+12*(($AN3258-1)*3+$AO3258)-ROW())/12+5),AQ3258)</f>
        <v>0</v>
      </c>
      <c r="AS3258" s="17">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15">
        <f ca="1">COUNTIF(INDIRECT("U"&amp;(ROW()+12*(($AN3258-1)*3+$AO3258)-ROW())/12+5):INDIRECT("AF"&amp;(ROW()+12*(($AN3258-1)*3+$AO3258)-ROW())/12+5),AS3258)</f>
        <v>0</v>
      </c>
      <c r="AU3258" s="15">
        <f ca="1">IF(AND(AQ3258+AS3258&gt;0,AR3258+AT3258&gt;0),COUNTIF(AU$6:AU3257,"&gt;0")+1,0)</f>
        <v>0</v>
      </c>
    </row>
    <row r="3259" spans="40:47">
      <c r="AN3259" s="15">
        <v>91</v>
      </c>
      <c r="AO3259" s="15">
        <v>2</v>
      </c>
      <c r="AP3259" s="15">
        <v>2</v>
      </c>
      <c r="AQ3259" s="17">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15">
        <f ca="1">COUNTIF(INDIRECT("H"&amp;(ROW()+12*(($AN3259-1)*3+$AO3259)-ROW())/12+5):INDIRECT("S"&amp;(ROW()+12*(($AN3259-1)*3+$AO3259)-ROW())/12+5),AQ3259)</f>
        <v>0</v>
      </c>
      <c r="AS3259" s="17">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15">
        <f ca="1">COUNTIF(INDIRECT("U"&amp;(ROW()+12*(($AN3259-1)*3+$AO3259)-ROW())/12+5):INDIRECT("AF"&amp;(ROW()+12*(($AN3259-1)*3+$AO3259)-ROW())/12+5),AS3259)</f>
        <v>0</v>
      </c>
      <c r="AU3259" s="15">
        <f ca="1">IF(AND(AQ3259+AS3259&gt;0,AR3259+AT3259&gt;0),COUNTIF(AU$6:AU3258,"&gt;0")+1,0)</f>
        <v>0</v>
      </c>
    </row>
    <row r="3260" spans="40:47">
      <c r="AN3260" s="15">
        <v>91</v>
      </c>
      <c r="AO3260" s="15">
        <v>2</v>
      </c>
      <c r="AP3260" s="15">
        <v>3</v>
      </c>
      <c r="AQ3260" s="17">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15">
        <f ca="1">COUNTIF(INDIRECT("H"&amp;(ROW()+12*(($AN3260-1)*3+$AO3260)-ROW())/12+5):INDIRECT("S"&amp;(ROW()+12*(($AN3260-1)*3+$AO3260)-ROW())/12+5),AQ3260)</f>
        <v>0</v>
      </c>
      <c r="AS3260" s="17">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15">
        <f ca="1">COUNTIF(INDIRECT("U"&amp;(ROW()+12*(($AN3260-1)*3+$AO3260)-ROW())/12+5):INDIRECT("AF"&amp;(ROW()+12*(($AN3260-1)*3+$AO3260)-ROW())/12+5),AS3260)</f>
        <v>0</v>
      </c>
      <c r="AU3260" s="15">
        <f ca="1">IF(AND(AQ3260+AS3260&gt;0,AR3260+AT3260&gt;0),COUNTIF(AU$6:AU3259,"&gt;0")+1,0)</f>
        <v>0</v>
      </c>
    </row>
    <row r="3261" spans="40:47">
      <c r="AN3261" s="15">
        <v>91</v>
      </c>
      <c r="AO3261" s="15">
        <v>2</v>
      </c>
      <c r="AP3261" s="15">
        <v>4</v>
      </c>
      <c r="AQ3261" s="17">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15">
        <f ca="1">COUNTIF(INDIRECT("H"&amp;(ROW()+12*(($AN3261-1)*3+$AO3261)-ROW())/12+5):INDIRECT("S"&amp;(ROW()+12*(($AN3261-1)*3+$AO3261)-ROW())/12+5),AQ3261)</f>
        <v>0</v>
      </c>
      <c r="AS3261" s="17">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15">
        <f ca="1">COUNTIF(INDIRECT("U"&amp;(ROW()+12*(($AN3261-1)*3+$AO3261)-ROW())/12+5):INDIRECT("AF"&amp;(ROW()+12*(($AN3261-1)*3+$AO3261)-ROW())/12+5),AS3261)</f>
        <v>0</v>
      </c>
      <c r="AU3261" s="15">
        <f ca="1">IF(AND(AQ3261+AS3261&gt;0,AR3261+AT3261&gt;0),COUNTIF(AU$6:AU3260,"&gt;0")+1,0)</f>
        <v>0</v>
      </c>
    </row>
    <row r="3262" spans="40:47">
      <c r="AN3262" s="15">
        <v>91</v>
      </c>
      <c r="AO3262" s="15">
        <v>2</v>
      </c>
      <c r="AP3262" s="15">
        <v>5</v>
      </c>
      <c r="AQ3262" s="17">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15">
        <f ca="1">COUNTIF(INDIRECT("H"&amp;(ROW()+12*(($AN3262-1)*3+$AO3262)-ROW())/12+5):INDIRECT("S"&amp;(ROW()+12*(($AN3262-1)*3+$AO3262)-ROW())/12+5),AQ3262)</f>
        <v>0</v>
      </c>
      <c r="AS3262" s="17">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15">
        <f ca="1">COUNTIF(INDIRECT("U"&amp;(ROW()+12*(($AN3262-1)*3+$AO3262)-ROW())/12+5):INDIRECT("AF"&amp;(ROW()+12*(($AN3262-1)*3+$AO3262)-ROW())/12+5),AS3262)</f>
        <v>0</v>
      </c>
      <c r="AU3262" s="15">
        <f ca="1">IF(AND(AQ3262+AS3262&gt;0,AR3262+AT3262&gt;0),COUNTIF(AU$6:AU3261,"&gt;0")+1,0)</f>
        <v>0</v>
      </c>
    </row>
    <row r="3263" spans="40:47">
      <c r="AN3263" s="15">
        <v>91</v>
      </c>
      <c r="AO3263" s="15">
        <v>2</v>
      </c>
      <c r="AP3263" s="15">
        <v>6</v>
      </c>
      <c r="AQ3263" s="17">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15">
        <f ca="1">COUNTIF(INDIRECT("H"&amp;(ROW()+12*(($AN3263-1)*3+$AO3263)-ROW())/12+5):INDIRECT("S"&amp;(ROW()+12*(($AN3263-1)*3+$AO3263)-ROW())/12+5),AQ3263)</f>
        <v>0</v>
      </c>
      <c r="AS3263" s="17">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15">
        <f ca="1">COUNTIF(INDIRECT("U"&amp;(ROW()+12*(($AN3263-1)*3+$AO3263)-ROW())/12+5):INDIRECT("AF"&amp;(ROW()+12*(($AN3263-1)*3+$AO3263)-ROW())/12+5),AS3263)</f>
        <v>0</v>
      </c>
      <c r="AU3263" s="15">
        <f ca="1">IF(AND(AQ3263+AS3263&gt;0,AR3263+AT3263&gt;0),COUNTIF(AU$6:AU3262,"&gt;0")+1,0)</f>
        <v>0</v>
      </c>
    </row>
    <row r="3264" spans="40:47">
      <c r="AN3264" s="15">
        <v>91</v>
      </c>
      <c r="AO3264" s="15">
        <v>2</v>
      </c>
      <c r="AP3264" s="15">
        <v>7</v>
      </c>
      <c r="AQ3264" s="17">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15">
        <f ca="1">COUNTIF(INDIRECT("H"&amp;(ROW()+12*(($AN3264-1)*3+$AO3264)-ROW())/12+5):INDIRECT("S"&amp;(ROW()+12*(($AN3264-1)*3+$AO3264)-ROW())/12+5),AQ3264)</f>
        <v>0</v>
      </c>
      <c r="AS3264" s="17">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15">
        <f ca="1">COUNTIF(INDIRECT("U"&amp;(ROW()+12*(($AN3264-1)*3+$AO3264)-ROW())/12+5):INDIRECT("AF"&amp;(ROW()+12*(($AN3264-1)*3+$AO3264)-ROW())/12+5),AS3264)</f>
        <v>0</v>
      </c>
      <c r="AU3264" s="15">
        <f ca="1">IF(AND(AQ3264+AS3264&gt;0,AR3264+AT3264&gt;0),COUNTIF(AU$6:AU3263,"&gt;0")+1,0)</f>
        <v>0</v>
      </c>
    </row>
    <row r="3265" spans="40:47">
      <c r="AN3265" s="15">
        <v>91</v>
      </c>
      <c r="AO3265" s="15">
        <v>2</v>
      </c>
      <c r="AP3265" s="15">
        <v>8</v>
      </c>
      <c r="AQ3265" s="17">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15">
        <f ca="1">COUNTIF(INDIRECT("H"&amp;(ROW()+12*(($AN3265-1)*3+$AO3265)-ROW())/12+5):INDIRECT("S"&amp;(ROW()+12*(($AN3265-1)*3+$AO3265)-ROW())/12+5),AQ3265)</f>
        <v>0</v>
      </c>
      <c r="AS3265" s="17">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15">
        <f ca="1">COUNTIF(INDIRECT("U"&amp;(ROW()+12*(($AN3265-1)*3+$AO3265)-ROW())/12+5):INDIRECT("AF"&amp;(ROW()+12*(($AN3265-1)*3+$AO3265)-ROW())/12+5),AS3265)</f>
        <v>0</v>
      </c>
      <c r="AU3265" s="15">
        <f ca="1">IF(AND(AQ3265+AS3265&gt;0,AR3265+AT3265&gt;0),COUNTIF(AU$6:AU3264,"&gt;0")+1,0)</f>
        <v>0</v>
      </c>
    </row>
    <row r="3266" spans="40:47">
      <c r="AN3266" s="15">
        <v>91</v>
      </c>
      <c r="AO3266" s="15">
        <v>2</v>
      </c>
      <c r="AP3266" s="15">
        <v>9</v>
      </c>
      <c r="AQ3266" s="17">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15">
        <f ca="1">COUNTIF(INDIRECT("H"&amp;(ROW()+12*(($AN3266-1)*3+$AO3266)-ROW())/12+5):INDIRECT("S"&amp;(ROW()+12*(($AN3266-1)*3+$AO3266)-ROW())/12+5),AQ3266)</f>
        <v>0</v>
      </c>
      <c r="AS3266" s="17">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15">
        <f ca="1">COUNTIF(INDIRECT("U"&amp;(ROW()+12*(($AN3266-1)*3+$AO3266)-ROW())/12+5):INDIRECT("AF"&amp;(ROW()+12*(($AN3266-1)*3+$AO3266)-ROW())/12+5),AS3266)</f>
        <v>0</v>
      </c>
      <c r="AU3266" s="15">
        <f ca="1">IF(AND(AQ3266+AS3266&gt;0,AR3266+AT3266&gt;0),COUNTIF(AU$6:AU3265,"&gt;0")+1,0)</f>
        <v>0</v>
      </c>
    </row>
    <row r="3267" spans="40:47">
      <c r="AN3267" s="15">
        <v>91</v>
      </c>
      <c r="AO3267" s="15">
        <v>2</v>
      </c>
      <c r="AP3267" s="15">
        <v>10</v>
      </c>
      <c r="AQ3267" s="17">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15">
        <f ca="1">COUNTIF(INDIRECT("H"&amp;(ROW()+12*(($AN3267-1)*3+$AO3267)-ROW())/12+5):INDIRECT("S"&amp;(ROW()+12*(($AN3267-1)*3+$AO3267)-ROW())/12+5),AQ3267)</f>
        <v>0</v>
      </c>
      <c r="AS3267" s="17">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15">
        <f ca="1">COUNTIF(INDIRECT("U"&amp;(ROW()+12*(($AN3267-1)*3+$AO3267)-ROW())/12+5):INDIRECT("AF"&amp;(ROW()+12*(($AN3267-1)*3+$AO3267)-ROW())/12+5),AS3267)</f>
        <v>0</v>
      </c>
      <c r="AU3267" s="15">
        <f ca="1">IF(AND(AQ3267+AS3267&gt;0,AR3267+AT3267&gt;0),COUNTIF(AU$6:AU3266,"&gt;0")+1,0)</f>
        <v>0</v>
      </c>
    </row>
    <row r="3268" spans="40:47">
      <c r="AN3268" s="15">
        <v>91</v>
      </c>
      <c r="AO3268" s="15">
        <v>2</v>
      </c>
      <c r="AP3268" s="15">
        <v>11</v>
      </c>
      <c r="AQ3268" s="17">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15">
        <f ca="1">COUNTIF(INDIRECT("H"&amp;(ROW()+12*(($AN3268-1)*3+$AO3268)-ROW())/12+5):INDIRECT("S"&amp;(ROW()+12*(($AN3268-1)*3+$AO3268)-ROW())/12+5),AQ3268)</f>
        <v>0</v>
      </c>
      <c r="AS3268" s="17">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15">
        <f ca="1">COUNTIF(INDIRECT("U"&amp;(ROW()+12*(($AN3268-1)*3+$AO3268)-ROW())/12+5):INDIRECT("AF"&amp;(ROW()+12*(($AN3268-1)*3+$AO3268)-ROW())/12+5),AS3268)</f>
        <v>0</v>
      </c>
      <c r="AU3268" s="15">
        <f ca="1">IF(AND(AQ3268+AS3268&gt;0,AR3268+AT3268&gt;0),COUNTIF(AU$6:AU3267,"&gt;0")+1,0)</f>
        <v>0</v>
      </c>
    </row>
    <row r="3269" spans="40:47">
      <c r="AN3269" s="15">
        <v>91</v>
      </c>
      <c r="AO3269" s="15">
        <v>2</v>
      </c>
      <c r="AP3269" s="15">
        <v>12</v>
      </c>
      <c r="AQ3269" s="17">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15">
        <f ca="1">COUNTIF(INDIRECT("H"&amp;(ROW()+12*(($AN3269-1)*3+$AO3269)-ROW())/12+5):INDIRECT("S"&amp;(ROW()+12*(($AN3269-1)*3+$AO3269)-ROW())/12+5),AQ3269)</f>
        <v>0</v>
      </c>
      <c r="AS3269" s="17">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15">
        <f ca="1">COUNTIF(INDIRECT("U"&amp;(ROW()+12*(($AN3269-1)*3+$AO3269)-ROW())/12+5):INDIRECT("AF"&amp;(ROW()+12*(($AN3269-1)*3+$AO3269)-ROW())/12+5),AS3269)</f>
        <v>0</v>
      </c>
      <c r="AU3269" s="15">
        <f ca="1">IF(AND(AQ3269+AS3269&gt;0,AR3269+AT3269&gt;0),COUNTIF(AU$6:AU3268,"&gt;0")+1,0)</f>
        <v>0</v>
      </c>
    </row>
    <row r="3270" spans="40:47">
      <c r="AN3270" s="15">
        <v>91</v>
      </c>
      <c r="AO3270" s="15">
        <v>3</v>
      </c>
      <c r="AP3270" s="15">
        <v>1</v>
      </c>
      <c r="AQ3270" s="17">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15">
        <f ca="1">COUNTIF(INDIRECT("H"&amp;(ROW()+12*(($AN3270-1)*3+$AO3270)-ROW())/12+5):INDIRECT("S"&amp;(ROW()+12*(($AN3270-1)*3+$AO3270)-ROW())/12+5),AQ3270)</f>
        <v>0</v>
      </c>
      <c r="AS3270" s="17">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15">
        <f ca="1">COUNTIF(INDIRECT("U"&amp;(ROW()+12*(($AN3270-1)*3+$AO3270)-ROW())/12+5):INDIRECT("AF"&amp;(ROW()+12*(($AN3270-1)*3+$AO3270)-ROW())/12+5),AS3270)</f>
        <v>0</v>
      </c>
      <c r="AU3270" s="15">
        <f ca="1">IF(AND(AQ3270+AS3270&gt;0,AR3270+AT3270&gt;0),COUNTIF(AU$6:AU3269,"&gt;0")+1,0)</f>
        <v>0</v>
      </c>
    </row>
    <row r="3271" spans="40:47">
      <c r="AN3271" s="15">
        <v>91</v>
      </c>
      <c r="AO3271" s="15">
        <v>3</v>
      </c>
      <c r="AP3271" s="15">
        <v>2</v>
      </c>
      <c r="AQ3271" s="17">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15">
        <f ca="1">COUNTIF(INDIRECT("H"&amp;(ROW()+12*(($AN3271-1)*3+$AO3271)-ROW())/12+5):INDIRECT("S"&amp;(ROW()+12*(($AN3271-1)*3+$AO3271)-ROW())/12+5),AQ3271)</f>
        <v>0</v>
      </c>
      <c r="AS3271" s="17">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15">
        <f ca="1">COUNTIF(INDIRECT("U"&amp;(ROW()+12*(($AN3271-1)*3+$AO3271)-ROW())/12+5):INDIRECT("AF"&amp;(ROW()+12*(($AN3271-1)*3+$AO3271)-ROW())/12+5),AS3271)</f>
        <v>0</v>
      </c>
      <c r="AU3271" s="15">
        <f ca="1">IF(AND(AQ3271+AS3271&gt;0,AR3271+AT3271&gt;0),COUNTIF(AU$6:AU3270,"&gt;0")+1,0)</f>
        <v>0</v>
      </c>
    </row>
    <row r="3272" spans="40:47">
      <c r="AN3272" s="15">
        <v>91</v>
      </c>
      <c r="AO3272" s="15">
        <v>3</v>
      </c>
      <c r="AP3272" s="15">
        <v>3</v>
      </c>
      <c r="AQ3272" s="17">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15">
        <f ca="1">COUNTIF(INDIRECT("H"&amp;(ROW()+12*(($AN3272-1)*3+$AO3272)-ROW())/12+5):INDIRECT("S"&amp;(ROW()+12*(($AN3272-1)*3+$AO3272)-ROW())/12+5),AQ3272)</f>
        <v>0</v>
      </c>
      <c r="AS3272" s="17">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15">
        <f ca="1">COUNTIF(INDIRECT("U"&amp;(ROW()+12*(($AN3272-1)*3+$AO3272)-ROW())/12+5):INDIRECT("AF"&amp;(ROW()+12*(($AN3272-1)*3+$AO3272)-ROW())/12+5),AS3272)</f>
        <v>0</v>
      </c>
      <c r="AU3272" s="15">
        <f ca="1">IF(AND(AQ3272+AS3272&gt;0,AR3272+AT3272&gt;0),COUNTIF(AU$6:AU3271,"&gt;0")+1,0)</f>
        <v>0</v>
      </c>
    </row>
    <row r="3273" spans="40:47">
      <c r="AN3273" s="15">
        <v>91</v>
      </c>
      <c r="AO3273" s="15">
        <v>3</v>
      </c>
      <c r="AP3273" s="15">
        <v>4</v>
      </c>
      <c r="AQ3273" s="17">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15">
        <f ca="1">COUNTIF(INDIRECT("H"&amp;(ROW()+12*(($AN3273-1)*3+$AO3273)-ROW())/12+5):INDIRECT("S"&amp;(ROW()+12*(($AN3273-1)*3+$AO3273)-ROW())/12+5),AQ3273)</f>
        <v>0</v>
      </c>
      <c r="AS3273" s="17">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15">
        <f ca="1">COUNTIF(INDIRECT("U"&amp;(ROW()+12*(($AN3273-1)*3+$AO3273)-ROW())/12+5):INDIRECT("AF"&amp;(ROW()+12*(($AN3273-1)*3+$AO3273)-ROW())/12+5),AS3273)</f>
        <v>0</v>
      </c>
      <c r="AU3273" s="15">
        <f ca="1">IF(AND(AQ3273+AS3273&gt;0,AR3273+AT3273&gt;0),COUNTIF(AU$6:AU3272,"&gt;0")+1,0)</f>
        <v>0</v>
      </c>
    </row>
    <row r="3274" spans="40:47">
      <c r="AN3274" s="15">
        <v>91</v>
      </c>
      <c r="AO3274" s="15">
        <v>3</v>
      </c>
      <c r="AP3274" s="15">
        <v>5</v>
      </c>
      <c r="AQ3274" s="17">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15">
        <f ca="1">COUNTIF(INDIRECT("H"&amp;(ROW()+12*(($AN3274-1)*3+$AO3274)-ROW())/12+5):INDIRECT("S"&amp;(ROW()+12*(($AN3274-1)*3+$AO3274)-ROW())/12+5),AQ3274)</f>
        <v>0</v>
      </c>
      <c r="AS3274" s="17">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15">
        <f ca="1">COUNTIF(INDIRECT("U"&amp;(ROW()+12*(($AN3274-1)*3+$AO3274)-ROW())/12+5):INDIRECT("AF"&amp;(ROW()+12*(($AN3274-1)*3+$AO3274)-ROW())/12+5),AS3274)</f>
        <v>0</v>
      </c>
      <c r="AU3274" s="15">
        <f ca="1">IF(AND(AQ3274+AS3274&gt;0,AR3274+AT3274&gt;0),COUNTIF(AU$6:AU3273,"&gt;0")+1,0)</f>
        <v>0</v>
      </c>
    </row>
    <row r="3275" spans="40:47">
      <c r="AN3275" s="15">
        <v>91</v>
      </c>
      <c r="AO3275" s="15">
        <v>3</v>
      </c>
      <c r="AP3275" s="15">
        <v>6</v>
      </c>
      <c r="AQ3275" s="17">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15">
        <f ca="1">COUNTIF(INDIRECT("H"&amp;(ROW()+12*(($AN3275-1)*3+$AO3275)-ROW())/12+5):INDIRECT("S"&amp;(ROW()+12*(($AN3275-1)*3+$AO3275)-ROW())/12+5),AQ3275)</f>
        <v>0</v>
      </c>
      <c r="AS3275" s="17">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15">
        <f ca="1">COUNTIF(INDIRECT("U"&amp;(ROW()+12*(($AN3275-1)*3+$AO3275)-ROW())/12+5):INDIRECT("AF"&amp;(ROW()+12*(($AN3275-1)*3+$AO3275)-ROW())/12+5),AS3275)</f>
        <v>0</v>
      </c>
      <c r="AU3275" s="15">
        <f ca="1">IF(AND(AQ3275+AS3275&gt;0,AR3275+AT3275&gt;0),COUNTIF(AU$6:AU3274,"&gt;0")+1,0)</f>
        <v>0</v>
      </c>
    </row>
    <row r="3276" spans="40:47">
      <c r="AN3276" s="15">
        <v>91</v>
      </c>
      <c r="AO3276" s="15">
        <v>3</v>
      </c>
      <c r="AP3276" s="15">
        <v>7</v>
      </c>
      <c r="AQ3276" s="17">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15">
        <f ca="1">COUNTIF(INDIRECT("H"&amp;(ROW()+12*(($AN3276-1)*3+$AO3276)-ROW())/12+5):INDIRECT("S"&amp;(ROW()+12*(($AN3276-1)*3+$AO3276)-ROW())/12+5),AQ3276)</f>
        <v>0</v>
      </c>
      <c r="AS3276" s="17">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15">
        <f ca="1">COUNTIF(INDIRECT("U"&amp;(ROW()+12*(($AN3276-1)*3+$AO3276)-ROW())/12+5):INDIRECT("AF"&amp;(ROW()+12*(($AN3276-1)*3+$AO3276)-ROW())/12+5),AS3276)</f>
        <v>0</v>
      </c>
      <c r="AU3276" s="15">
        <f ca="1">IF(AND(AQ3276+AS3276&gt;0,AR3276+AT3276&gt;0),COUNTIF(AU$6:AU3275,"&gt;0")+1,0)</f>
        <v>0</v>
      </c>
    </row>
    <row r="3277" spans="40:47">
      <c r="AN3277" s="15">
        <v>91</v>
      </c>
      <c r="AO3277" s="15">
        <v>3</v>
      </c>
      <c r="AP3277" s="15">
        <v>8</v>
      </c>
      <c r="AQ3277" s="17">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15">
        <f ca="1">COUNTIF(INDIRECT("H"&amp;(ROW()+12*(($AN3277-1)*3+$AO3277)-ROW())/12+5):INDIRECT("S"&amp;(ROW()+12*(($AN3277-1)*3+$AO3277)-ROW())/12+5),AQ3277)</f>
        <v>0</v>
      </c>
      <c r="AS3277" s="17">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15">
        <f ca="1">COUNTIF(INDIRECT("U"&amp;(ROW()+12*(($AN3277-1)*3+$AO3277)-ROW())/12+5):INDIRECT("AF"&amp;(ROW()+12*(($AN3277-1)*3+$AO3277)-ROW())/12+5),AS3277)</f>
        <v>0</v>
      </c>
      <c r="AU3277" s="15">
        <f ca="1">IF(AND(AQ3277+AS3277&gt;0,AR3277+AT3277&gt;0),COUNTIF(AU$6:AU3276,"&gt;0")+1,0)</f>
        <v>0</v>
      </c>
    </row>
    <row r="3278" spans="40:47">
      <c r="AN3278" s="15">
        <v>91</v>
      </c>
      <c r="AO3278" s="15">
        <v>3</v>
      </c>
      <c r="AP3278" s="15">
        <v>9</v>
      </c>
      <c r="AQ3278" s="17">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15">
        <f ca="1">COUNTIF(INDIRECT("H"&amp;(ROW()+12*(($AN3278-1)*3+$AO3278)-ROW())/12+5):INDIRECT("S"&amp;(ROW()+12*(($AN3278-1)*3+$AO3278)-ROW())/12+5),AQ3278)</f>
        <v>0</v>
      </c>
      <c r="AS3278" s="17">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15">
        <f ca="1">COUNTIF(INDIRECT("U"&amp;(ROW()+12*(($AN3278-1)*3+$AO3278)-ROW())/12+5):INDIRECT("AF"&amp;(ROW()+12*(($AN3278-1)*3+$AO3278)-ROW())/12+5),AS3278)</f>
        <v>0</v>
      </c>
      <c r="AU3278" s="15">
        <f ca="1">IF(AND(AQ3278+AS3278&gt;0,AR3278+AT3278&gt;0),COUNTIF(AU$6:AU3277,"&gt;0")+1,0)</f>
        <v>0</v>
      </c>
    </row>
    <row r="3279" spans="40:47">
      <c r="AN3279" s="15">
        <v>91</v>
      </c>
      <c r="AO3279" s="15">
        <v>3</v>
      </c>
      <c r="AP3279" s="15">
        <v>10</v>
      </c>
      <c r="AQ3279" s="17">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15">
        <f ca="1">COUNTIF(INDIRECT("H"&amp;(ROW()+12*(($AN3279-1)*3+$AO3279)-ROW())/12+5):INDIRECT("S"&amp;(ROW()+12*(($AN3279-1)*3+$AO3279)-ROW())/12+5),AQ3279)</f>
        <v>0</v>
      </c>
      <c r="AS3279" s="17">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15">
        <f ca="1">COUNTIF(INDIRECT("U"&amp;(ROW()+12*(($AN3279-1)*3+$AO3279)-ROW())/12+5):INDIRECT("AF"&amp;(ROW()+12*(($AN3279-1)*3+$AO3279)-ROW())/12+5),AS3279)</f>
        <v>0</v>
      </c>
      <c r="AU3279" s="15">
        <f ca="1">IF(AND(AQ3279+AS3279&gt;0,AR3279+AT3279&gt;0),COUNTIF(AU$6:AU3278,"&gt;0")+1,0)</f>
        <v>0</v>
      </c>
    </row>
    <row r="3280" spans="40:47">
      <c r="AN3280" s="15">
        <v>91</v>
      </c>
      <c r="AO3280" s="15">
        <v>3</v>
      </c>
      <c r="AP3280" s="15">
        <v>11</v>
      </c>
      <c r="AQ3280" s="17">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15">
        <f ca="1">COUNTIF(INDIRECT("H"&amp;(ROW()+12*(($AN3280-1)*3+$AO3280)-ROW())/12+5):INDIRECT("S"&amp;(ROW()+12*(($AN3280-1)*3+$AO3280)-ROW())/12+5),AQ3280)</f>
        <v>0</v>
      </c>
      <c r="AS3280" s="17">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15">
        <f ca="1">COUNTIF(INDIRECT("U"&amp;(ROW()+12*(($AN3280-1)*3+$AO3280)-ROW())/12+5):INDIRECT("AF"&amp;(ROW()+12*(($AN3280-1)*3+$AO3280)-ROW())/12+5),AS3280)</f>
        <v>0</v>
      </c>
      <c r="AU3280" s="15">
        <f ca="1">IF(AND(AQ3280+AS3280&gt;0,AR3280+AT3280&gt;0),COUNTIF(AU$6:AU3279,"&gt;0")+1,0)</f>
        <v>0</v>
      </c>
    </row>
    <row r="3281" spans="40:47">
      <c r="AN3281" s="306">
        <v>91</v>
      </c>
      <c r="AO3281" s="306">
        <v>3</v>
      </c>
      <c r="AP3281" s="306">
        <v>12</v>
      </c>
      <c r="AQ3281" s="313">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306">
        <f ca="1">COUNTIF(INDIRECT("H"&amp;(ROW()+12*(($AN3281-1)*3+$AO3281)-ROW())/12+5):INDIRECT("S"&amp;(ROW()+12*(($AN3281-1)*3+$AO3281)-ROW())/12+5),AQ3281)</f>
        <v>0</v>
      </c>
      <c r="AS3281" s="313">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306">
        <f ca="1">COUNTIF(INDIRECT("U"&amp;(ROW()+12*(($AN3281-1)*3+$AO3281)-ROW())/12+5):INDIRECT("AF"&amp;(ROW()+12*(($AN3281-1)*3+$AO3281)-ROW())/12+5),AS3281)</f>
        <v>0</v>
      </c>
      <c r="AU3281" s="15">
        <f ca="1">IF(AND(AQ3281+AS3281&gt;0,AR3281+AT3281&gt;0),COUNTIF(AU$6:AU3280,"&gt;0")+1,0)</f>
        <v>0</v>
      </c>
    </row>
    <row r="3282" spans="40:47">
      <c r="AN3282" s="15">
        <v>92</v>
      </c>
      <c r="AO3282" s="15">
        <v>1</v>
      </c>
      <c r="AP3282" s="15">
        <v>1</v>
      </c>
      <c r="AQ3282" s="17">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15">
        <f ca="1">COUNTIF(INDIRECT("H"&amp;(ROW()+12*(($AN3282-1)*3+$AO3282)-ROW())/12+5):INDIRECT("S"&amp;(ROW()+12*(($AN3282-1)*3+$AO3282)-ROW())/12+5),AQ3282)</f>
        <v>0</v>
      </c>
      <c r="AS3282" s="17">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15">
        <f ca="1">COUNTIF(INDIRECT("U"&amp;(ROW()+12*(($AN3282-1)*3+$AO3282)-ROW())/12+5):INDIRECT("AF"&amp;(ROW()+12*(($AN3282-1)*3+$AO3282)-ROW())/12+5),AS3282)</f>
        <v>0</v>
      </c>
      <c r="AU3282" s="15">
        <f ca="1">IF(AND(AQ3282+AS3282&gt;0,AR3282+AT3282&gt;0),COUNTIF(AU$6:AU3281,"&gt;0")+1,0)</f>
        <v>0</v>
      </c>
    </row>
    <row r="3283" spans="40:47">
      <c r="AN3283" s="15">
        <v>92</v>
      </c>
      <c r="AO3283" s="15">
        <v>1</v>
      </c>
      <c r="AP3283" s="15">
        <v>2</v>
      </c>
      <c r="AQ3283" s="17">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15">
        <f ca="1">COUNTIF(INDIRECT("H"&amp;(ROW()+12*(($AN3283-1)*3+$AO3283)-ROW())/12+5):INDIRECT("S"&amp;(ROW()+12*(($AN3283-1)*3+$AO3283)-ROW())/12+5),AQ3283)</f>
        <v>0</v>
      </c>
      <c r="AS3283" s="17">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15">
        <f ca="1">COUNTIF(INDIRECT("U"&amp;(ROW()+12*(($AN3283-1)*3+$AO3283)-ROW())/12+5):INDIRECT("AF"&amp;(ROW()+12*(($AN3283-1)*3+$AO3283)-ROW())/12+5),AS3283)</f>
        <v>0</v>
      </c>
      <c r="AU3283" s="15">
        <f ca="1">IF(AND(AQ3283+AS3283&gt;0,AR3283+AT3283&gt;0),COUNTIF(AU$6:AU3282,"&gt;0")+1,0)</f>
        <v>0</v>
      </c>
    </row>
    <row r="3284" spans="40:47">
      <c r="AN3284" s="15">
        <v>92</v>
      </c>
      <c r="AO3284" s="15">
        <v>1</v>
      </c>
      <c r="AP3284" s="15">
        <v>3</v>
      </c>
      <c r="AQ3284" s="17">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15">
        <f ca="1">COUNTIF(INDIRECT("H"&amp;(ROW()+12*(($AN3284-1)*3+$AO3284)-ROW())/12+5):INDIRECT("S"&amp;(ROW()+12*(($AN3284-1)*3+$AO3284)-ROW())/12+5),AQ3284)</f>
        <v>0</v>
      </c>
      <c r="AS3284" s="17">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15">
        <f ca="1">COUNTIF(INDIRECT("U"&amp;(ROW()+12*(($AN3284-1)*3+$AO3284)-ROW())/12+5):INDIRECT("AF"&amp;(ROW()+12*(($AN3284-1)*3+$AO3284)-ROW())/12+5),AS3284)</f>
        <v>0</v>
      </c>
      <c r="AU3284" s="15">
        <f ca="1">IF(AND(AQ3284+AS3284&gt;0,AR3284+AT3284&gt;0),COUNTIF(AU$6:AU3283,"&gt;0")+1,0)</f>
        <v>0</v>
      </c>
    </row>
    <row r="3285" spans="40:47">
      <c r="AN3285" s="15">
        <v>92</v>
      </c>
      <c r="AO3285" s="15">
        <v>1</v>
      </c>
      <c r="AP3285" s="15">
        <v>4</v>
      </c>
      <c r="AQ3285" s="17">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15">
        <f ca="1">COUNTIF(INDIRECT("H"&amp;(ROW()+12*(($AN3285-1)*3+$AO3285)-ROW())/12+5):INDIRECT("S"&amp;(ROW()+12*(($AN3285-1)*3+$AO3285)-ROW())/12+5),AQ3285)</f>
        <v>0</v>
      </c>
      <c r="AS3285" s="17">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15">
        <f ca="1">COUNTIF(INDIRECT("U"&amp;(ROW()+12*(($AN3285-1)*3+$AO3285)-ROW())/12+5):INDIRECT("AF"&amp;(ROW()+12*(($AN3285-1)*3+$AO3285)-ROW())/12+5),AS3285)</f>
        <v>0</v>
      </c>
      <c r="AU3285" s="15">
        <f ca="1">IF(AND(AQ3285+AS3285&gt;0,AR3285+AT3285&gt;0),COUNTIF(AU$6:AU3284,"&gt;0")+1,0)</f>
        <v>0</v>
      </c>
    </row>
    <row r="3286" spans="40:47">
      <c r="AN3286" s="15">
        <v>92</v>
      </c>
      <c r="AO3286" s="15">
        <v>1</v>
      </c>
      <c r="AP3286" s="15">
        <v>5</v>
      </c>
      <c r="AQ3286" s="17">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15">
        <f ca="1">COUNTIF(INDIRECT("H"&amp;(ROW()+12*(($AN3286-1)*3+$AO3286)-ROW())/12+5):INDIRECT("S"&amp;(ROW()+12*(($AN3286-1)*3+$AO3286)-ROW())/12+5),AQ3286)</f>
        <v>0</v>
      </c>
      <c r="AS3286" s="17">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15">
        <f ca="1">COUNTIF(INDIRECT("U"&amp;(ROW()+12*(($AN3286-1)*3+$AO3286)-ROW())/12+5):INDIRECT("AF"&amp;(ROW()+12*(($AN3286-1)*3+$AO3286)-ROW())/12+5),AS3286)</f>
        <v>0</v>
      </c>
      <c r="AU3286" s="15">
        <f ca="1">IF(AND(AQ3286+AS3286&gt;0,AR3286+AT3286&gt;0),COUNTIF(AU$6:AU3285,"&gt;0")+1,0)</f>
        <v>0</v>
      </c>
    </row>
    <row r="3287" spans="40:47">
      <c r="AN3287" s="15">
        <v>92</v>
      </c>
      <c r="AO3287" s="15">
        <v>1</v>
      </c>
      <c r="AP3287" s="15">
        <v>6</v>
      </c>
      <c r="AQ3287" s="17">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15">
        <f ca="1">COUNTIF(INDIRECT("H"&amp;(ROW()+12*(($AN3287-1)*3+$AO3287)-ROW())/12+5):INDIRECT("S"&amp;(ROW()+12*(($AN3287-1)*3+$AO3287)-ROW())/12+5),AQ3287)</f>
        <v>0</v>
      </c>
      <c r="AS3287" s="17">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15">
        <f ca="1">COUNTIF(INDIRECT("U"&amp;(ROW()+12*(($AN3287-1)*3+$AO3287)-ROW())/12+5):INDIRECT("AF"&amp;(ROW()+12*(($AN3287-1)*3+$AO3287)-ROW())/12+5),AS3287)</f>
        <v>0</v>
      </c>
      <c r="AU3287" s="15">
        <f ca="1">IF(AND(AQ3287+AS3287&gt;0,AR3287+AT3287&gt;0),COUNTIF(AU$6:AU3286,"&gt;0")+1,0)</f>
        <v>0</v>
      </c>
    </row>
    <row r="3288" spans="40:47">
      <c r="AN3288" s="15">
        <v>92</v>
      </c>
      <c r="AO3288" s="15">
        <v>1</v>
      </c>
      <c r="AP3288" s="15">
        <v>7</v>
      </c>
      <c r="AQ3288" s="17">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15">
        <f ca="1">COUNTIF(INDIRECT("H"&amp;(ROW()+12*(($AN3288-1)*3+$AO3288)-ROW())/12+5):INDIRECT("S"&amp;(ROW()+12*(($AN3288-1)*3+$AO3288)-ROW())/12+5),AQ3288)</f>
        <v>0</v>
      </c>
      <c r="AS3288" s="17">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15">
        <f ca="1">COUNTIF(INDIRECT("U"&amp;(ROW()+12*(($AN3288-1)*3+$AO3288)-ROW())/12+5):INDIRECT("AF"&amp;(ROW()+12*(($AN3288-1)*3+$AO3288)-ROW())/12+5),AS3288)</f>
        <v>0</v>
      </c>
      <c r="AU3288" s="15">
        <f ca="1">IF(AND(AQ3288+AS3288&gt;0,AR3288+AT3288&gt;0),COUNTIF(AU$6:AU3287,"&gt;0")+1,0)</f>
        <v>0</v>
      </c>
    </row>
    <row r="3289" spans="40:47">
      <c r="AN3289" s="15">
        <v>92</v>
      </c>
      <c r="AO3289" s="15">
        <v>1</v>
      </c>
      <c r="AP3289" s="15">
        <v>8</v>
      </c>
      <c r="AQ3289" s="17">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15">
        <f ca="1">COUNTIF(INDIRECT("H"&amp;(ROW()+12*(($AN3289-1)*3+$AO3289)-ROW())/12+5):INDIRECT("S"&amp;(ROW()+12*(($AN3289-1)*3+$AO3289)-ROW())/12+5),AQ3289)</f>
        <v>0</v>
      </c>
      <c r="AS3289" s="17">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15">
        <f ca="1">COUNTIF(INDIRECT("U"&amp;(ROW()+12*(($AN3289-1)*3+$AO3289)-ROW())/12+5):INDIRECT("AF"&amp;(ROW()+12*(($AN3289-1)*3+$AO3289)-ROW())/12+5),AS3289)</f>
        <v>0</v>
      </c>
      <c r="AU3289" s="15">
        <f ca="1">IF(AND(AQ3289+AS3289&gt;0,AR3289+AT3289&gt;0),COUNTIF(AU$6:AU3288,"&gt;0")+1,0)</f>
        <v>0</v>
      </c>
    </row>
    <row r="3290" spans="40:47">
      <c r="AN3290" s="15">
        <v>92</v>
      </c>
      <c r="AO3290" s="15">
        <v>1</v>
      </c>
      <c r="AP3290" s="15">
        <v>9</v>
      </c>
      <c r="AQ3290" s="17">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15">
        <f ca="1">COUNTIF(INDIRECT("H"&amp;(ROW()+12*(($AN3290-1)*3+$AO3290)-ROW())/12+5):INDIRECT("S"&amp;(ROW()+12*(($AN3290-1)*3+$AO3290)-ROW())/12+5),AQ3290)</f>
        <v>0</v>
      </c>
      <c r="AS3290" s="17">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15">
        <f ca="1">COUNTIF(INDIRECT("U"&amp;(ROW()+12*(($AN3290-1)*3+$AO3290)-ROW())/12+5):INDIRECT("AF"&amp;(ROW()+12*(($AN3290-1)*3+$AO3290)-ROW())/12+5),AS3290)</f>
        <v>0</v>
      </c>
      <c r="AU3290" s="15">
        <f ca="1">IF(AND(AQ3290+AS3290&gt;0,AR3290+AT3290&gt;0),COUNTIF(AU$6:AU3289,"&gt;0")+1,0)</f>
        <v>0</v>
      </c>
    </row>
    <row r="3291" spans="40:47">
      <c r="AN3291" s="15">
        <v>92</v>
      </c>
      <c r="AO3291" s="15">
        <v>1</v>
      </c>
      <c r="AP3291" s="15">
        <v>10</v>
      </c>
      <c r="AQ3291" s="17">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15">
        <f ca="1">COUNTIF(INDIRECT("H"&amp;(ROW()+12*(($AN3291-1)*3+$AO3291)-ROW())/12+5):INDIRECT("S"&amp;(ROW()+12*(($AN3291-1)*3+$AO3291)-ROW())/12+5),AQ3291)</f>
        <v>0</v>
      </c>
      <c r="AS3291" s="17">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15">
        <f ca="1">COUNTIF(INDIRECT("U"&amp;(ROW()+12*(($AN3291-1)*3+$AO3291)-ROW())/12+5):INDIRECT("AF"&amp;(ROW()+12*(($AN3291-1)*3+$AO3291)-ROW())/12+5),AS3291)</f>
        <v>0</v>
      </c>
      <c r="AU3291" s="15">
        <f ca="1">IF(AND(AQ3291+AS3291&gt;0,AR3291+AT3291&gt;0),COUNTIF(AU$6:AU3290,"&gt;0")+1,0)</f>
        <v>0</v>
      </c>
    </row>
    <row r="3292" spans="40:47">
      <c r="AN3292" s="15">
        <v>92</v>
      </c>
      <c r="AO3292" s="15">
        <v>1</v>
      </c>
      <c r="AP3292" s="15">
        <v>11</v>
      </c>
      <c r="AQ3292" s="17">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15">
        <f ca="1">COUNTIF(INDIRECT("H"&amp;(ROW()+12*(($AN3292-1)*3+$AO3292)-ROW())/12+5):INDIRECT("S"&amp;(ROW()+12*(($AN3292-1)*3+$AO3292)-ROW())/12+5),AQ3292)</f>
        <v>0</v>
      </c>
      <c r="AS3292" s="17">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15">
        <f ca="1">COUNTIF(INDIRECT("U"&amp;(ROW()+12*(($AN3292-1)*3+$AO3292)-ROW())/12+5):INDIRECT("AF"&amp;(ROW()+12*(($AN3292-1)*3+$AO3292)-ROW())/12+5),AS3292)</f>
        <v>0</v>
      </c>
      <c r="AU3292" s="15">
        <f ca="1">IF(AND(AQ3292+AS3292&gt;0,AR3292+AT3292&gt;0),COUNTIF(AU$6:AU3291,"&gt;0")+1,0)</f>
        <v>0</v>
      </c>
    </row>
    <row r="3293" spans="40:47">
      <c r="AN3293" s="15">
        <v>92</v>
      </c>
      <c r="AO3293" s="15">
        <v>1</v>
      </c>
      <c r="AP3293" s="15">
        <v>12</v>
      </c>
      <c r="AQ3293" s="17">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15">
        <f ca="1">COUNTIF(INDIRECT("H"&amp;(ROW()+12*(($AN3293-1)*3+$AO3293)-ROW())/12+5):INDIRECT("S"&amp;(ROW()+12*(($AN3293-1)*3+$AO3293)-ROW())/12+5),AQ3293)</f>
        <v>0</v>
      </c>
      <c r="AS3293" s="17">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15">
        <f ca="1">COUNTIF(INDIRECT("U"&amp;(ROW()+12*(($AN3293-1)*3+$AO3293)-ROW())/12+5):INDIRECT("AF"&amp;(ROW()+12*(($AN3293-1)*3+$AO3293)-ROW())/12+5),AS3293)</f>
        <v>0</v>
      </c>
      <c r="AU3293" s="15">
        <f ca="1">IF(AND(AQ3293+AS3293&gt;0,AR3293+AT3293&gt;0),COUNTIF(AU$6:AU3292,"&gt;0")+1,0)</f>
        <v>0</v>
      </c>
    </row>
    <row r="3294" spans="40:47">
      <c r="AN3294" s="15">
        <v>92</v>
      </c>
      <c r="AO3294" s="15">
        <v>2</v>
      </c>
      <c r="AP3294" s="15">
        <v>1</v>
      </c>
      <c r="AQ3294" s="17">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15">
        <f ca="1">COUNTIF(INDIRECT("H"&amp;(ROW()+12*(($AN3294-1)*3+$AO3294)-ROW())/12+5):INDIRECT("S"&amp;(ROW()+12*(($AN3294-1)*3+$AO3294)-ROW())/12+5),AQ3294)</f>
        <v>0</v>
      </c>
      <c r="AS3294" s="17">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15">
        <f ca="1">COUNTIF(INDIRECT("U"&amp;(ROW()+12*(($AN3294-1)*3+$AO3294)-ROW())/12+5):INDIRECT("AF"&amp;(ROW()+12*(($AN3294-1)*3+$AO3294)-ROW())/12+5),AS3294)</f>
        <v>0</v>
      </c>
      <c r="AU3294" s="15">
        <f ca="1">IF(AND(AQ3294+AS3294&gt;0,AR3294+AT3294&gt;0),COUNTIF(AU$6:AU3293,"&gt;0")+1,0)</f>
        <v>0</v>
      </c>
    </row>
    <row r="3295" spans="40:47">
      <c r="AN3295" s="15">
        <v>92</v>
      </c>
      <c r="AO3295" s="15">
        <v>2</v>
      </c>
      <c r="AP3295" s="15">
        <v>2</v>
      </c>
      <c r="AQ3295" s="17">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15">
        <f ca="1">COUNTIF(INDIRECT("H"&amp;(ROW()+12*(($AN3295-1)*3+$AO3295)-ROW())/12+5):INDIRECT("S"&amp;(ROW()+12*(($AN3295-1)*3+$AO3295)-ROW())/12+5),AQ3295)</f>
        <v>0</v>
      </c>
      <c r="AS3295" s="17">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15">
        <f ca="1">COUNTIF(INDIRECT("U"&amp;(ROW()+12*(($AN3295-1)*3+$AO3295)-ROW())/12+5):INDIRECT("AF"&amp;(ROW()+12*(($AN3295-1)*3+$AO3295)-ROW())/12+5),AS3295)</f>
        <v>0</v>
      </c>
      <c r="AU3295" s="15">
        <f ca="1">IF(AND(AQ3295+AS3295&gt;0,AR3295+AT3295&gt;0),COUNTIF(AU$6:AU3294,"&gt;0")+1,0)</f>
        <v>0</v>
      </c>
    </row>
    <row r="3296" spans="40:47">
      <c r="AN3296" s="15">
        <v>92</v>
      </c>
      <c r="AO3296" s="15">
        <v>2</v>
      </c>
      <c r="AP3296" s="15">
        <v>3</v>
      </c>
      <c r="AQ3296" s="17">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15">
        <f ca="1">COUNTIF(INDIRECT("H"&amp;(ROW()+12*(($AN3296-1)*3+$AO3296)-ROW())/12+5):INDIRECT("S"&amp;(ROW()+12*(($AN3296-1)*3+$AO3296)-ROW())/12+5),AQ3296)</f>
        <v>0</v>
      </c>
      <c r="AS3296" s="17">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15">
        <f ca="1">COUNTIF(INDIRECT("U"&amp;(ROW()+12*(($AN3296-1)*3+$AO3296)-ROW())/12+5):INDIRECT("AF"&amp;(ROW()+12*(($AN3296-1)*3+$AO3296)-ROW())/12+5),AS3296)</f>
        <v>0</v>
      </c>
      <c r="AU3296" s="15">
        <f ca="1">IF(AND(AQ3296+AS3296&gt;0,AR3296+AT3296&gt;0),COUNTIF(AU$6:AU3295,"&gt;0")+1,0)</f>
        <v>0</v>
      </c>
    </row>
    <row r="3297" spans="40:47">
      <c r="AN3297" s="15">
        <v>92</v>
      </c>
      <c r="AO3297" s="15">
        <v>2</v>
      </c>
      <c r="AP3297" s="15">
        <v>4</v>
      </c>
      <c r="AQ3297" s="17">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15">
        <f ca="1">COUNTIF(INDIRECT("H"&amp;(ROW()+12*(($AN3297-1)*3+$AO3297)-ROW())/12+5):INDIRECT("S"&amp;(ROW()+12*(($AN3297-1)*3+$AO3297)-ROW())/12+5),AQ3297)</f>
        <v>0</v>
      </c>
      <c r="AS3297" s="17">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15">
        <f ca="1">COUNTIF(INDIRECT("U"&amp;(ROW()+12*(($AN3297-1)*3+$AO3297)-ROW())/12+5):INDIRECT("AF"&amp;(ROW()+12*(($AN3297-1)*3+$AO3297)-ROW())/12+5),AS3297)</f>
        <v>0</v>
      </c>
      <c r="AU3297" s="15">
        <f ca="1">IF(AND(AQ3297+AS3297&gt;0,AR3297+AT3297&gt;0),COUNTIF(AU$6:AU3296,"&gt;0")+1,0)</f>
        <v>0</v>
      </c>
    </row>
    <row r="3298" spans="40:47">
      <c r="AN3298" s="15">
        <v>92</v>
      </c>
      <c r="AO3298" s="15">
        <v>2</v>
      </c>
      <c r="AP3298" s="15">
        <v>5</v>
      </c>
      <c r="AQ3298" s="17">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15">
        <f ca="1">COUNTIF(INDIRECT("H"&amp;(ROW()+12*(($AN3298-1)*3+$AO3298)-ROW())/12+5):INDIRECT("S"&amp;(ROW()+12*(($AN3298-1)*3+$AO3298)-ROW())/12+5),AQ3298)</f>
        <v>0</v>
      </c>
      <c r="AS3298" s="17">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15">
        <f ca="1">COUNTIF(INDIRECT("U"&amp;(ROW()+12*(($AN3298-1)*3+$AO3298)-ROW())/12+5):INDIRECT("AF"&amp;(ROW()+12*(($AN3298-1)*3+$AO3298)-ROW())/12+5),AS3298)</f>
        <v>0</v>
      </c>
      <c r="AU3298" s="15">
        <f ca="1">IF(AND(AQ3298+AS3298&gt;0,AR3298+AT3298&gt;0),COUNTIF(AU$6:AU3297,"&gt;0")+1,0)</f>
        <v>0</v>
      </c>
    </row>
    <row r="3299" spans="40:47">
      <c r="AN3299" s="15">
        <v>92</v>
      </c>
      <c r="AO3299" s="15">
        <v>2</v>
      </c>
      <c r="AP3299" s="15">
        <v>6</v>
      </c>
      <c r="AQ3299" s="17">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15">
        <f ca="1">COUNTIF(INDIRECT("H"&amp;(ROW()+12*(($AN3299-1)*3+$AO3299)-ROW())/12+5):INDIRECT("S"&amp;(ROW()+12*(($AN3299-1)*3+$AO3299)-ROW())/12+5),AQ3299)</f>
        <v>0</v>
      </c>
      <c r="AS3299" s="17">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15">
        <f ca="1">COUNTIF(INDIRECT("U"&amp;(ROW()+12*(($AN3299-1)*3+$AO3299)-ROW())/12+5):INDIRECT("AF"&amp;(ROW()+12*(($AN3299-1)*3+$AO3299)-ROW())/12+5),AS3299)</f>
        <v>0</v>
      </c>
      <c r="AU3299" s="15">
        <f ca="1">IF(AND(AQ3299+AS3299&gt;0,AR3299+AT3299&gt;0),COUNTIF(AU$6:AU3298,"&gt;0")+1,0)</f>
        <v>0</v>
      </c>
    </row>
    <row r="3300" spans="40:47">
      <c r="AN3300" s="15">
        <v>92</v>
      </c>
      <c r="AO3300" s="15">
        <v>2</v>
      </c>
      <c r="AP3300" s="15">
        <v>7</v>
      </c>
      <c r="AQ3300" s="17">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15">
        <f ca="1">COUNTIF(INDIRECT("H"&amp;(ROW()+12*(($AN3300-1)*3+$AO3300)-ROW())/12+5):INDIRECT("S"&amp;(ROW()+12*(($AN3300-1)*3+$AO3300)-ROW())/12+5),AQ3300)</f>
        <v>0</v>
      </c>
      <c r="AS3300" s="17">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15">
        <f ca="1">COUNTIF(INDIRECT("U"&amp;(ROW()+12*(($AN3300-1)*3+$AO3300)-ROW())/12+5):INDIRECT("AF"&amp;(ROW()+12*(($AN3300-1)*3+$AO3300)-ROW())/12+5),AS3300)</f>
        <v>0</v>
      </c>
      <c r="AU3300" s="15">
        <f ca="1">IF(AND(AQ3300+AS3300&gt;0,AR3300+AT3300&gt;0),COUNTIF(AU$6:AU3299,"&gt;0")+1,0)</f>
        <v>0</v>
      </c>
    </row>
    <row r="3301" spans="40:47">
      <c r="AN3301" s="15">
        <v>92</v>
      </c>
      <c r="AO3301" s="15">
        <v>2</v>
      </c>
      <c r="AP3301" s="15">
        <v>8</v>
      </c>
      <c r="AQ3301" s="17">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15">
        <f ca="1">COUNTIF(INDIRECT("H"&amp;(ROW()+12*(($AN3301-1)*3+$AO3301)-ROW())/12+5):INDIRECT("S"&amp;(ROW()+12*(($AN3301-1)*3+$AO3301)-ROW())/12+5),AQ3301)</f>
        <v>0</v>
      </c>
      <c r="AS3301" s="17">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15">
        <f ca="1">COUNTIF(INDIRECT("U"&amp;(ROW()+12*(($AN3301-1)*3+$AO3301)-ROW())/12+5):INDIRECT("AF"&amp;(ROW()+12*(($AN3301-1)*3+$AO3301)-ROW())/12+5),AS3301)</f>
        <v>0</v>
      </c>
      <c r="AU3301" s="15">
        <f ca="1">IF(AND(AQ3301+AS3301&gt;0,AR3301+AT3301&gt;0),COUNTIF(AU$6:AU3300,"&gt;0")+1,0)</f>
        <v>0</v>
      </c>
    </row>
    <row r="3302" spans="40:47">
      <c r="AN3302" s="15">
        <v>92</v>
      </c>
      <c r="AO3302" s="15">
        <v>2</v>
      </c>
      <c r="AP3302" s="15">
        <v>9</v>
      </c>
      <c r="AQ3302" s="17">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15">
        <f ca="1">COUNTIF(INDIRECT("H"&amp;(ROW()+12*(($AN3302-1)*3+$AO3302)-ROW())/12+5):INDIRECT("S"&amp;(ROW()+12*(($AN3302-1)*3+$AO3302)-ROW())/12+5),AQ3302)</f>
        <v>0</v>
      </c>
      <c r="AS3302" s="17">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15">
        <f ca="1">COUNTIF(INDIRECT("U"&amp;(ROW()+12*(($AN3302-1)*3+$AO3302)-ROW())/12+5):INDIRECT("AF"&amp;(ROW()+12*(($AN3302-1)*3+$AO3302)-ROW())/12+5),AS3302)</f>
        <v>0</v>
      </c>
      <c r="AU3302" s="15">
        <f ca="1">IF(AND(AQ3302+AS3302&gt;0,AR3302+AT3302&gt;0),COUNTIF(AU$6:AU3301,"&gt;0")+1,0)</f>
        <v>0</v>
      </c>
    </row>
    <row r="3303" spans="40:47">
      <c r="AN3303" s="15">
        <v>92</v>
      </c>
      <c r="AO3303" s="15">
        <v>2</v>
      </c>
      <c r="AP3303" s="15">
        <v>10</v>
      </c>
      <c r="AQ3303" s="17">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15">
        <f ca="1">COUNTIF(INDIRECT("H"&amp;(ROW()+12*(($AN3303-1)*3+$AO3303)-ROW())/12+5):INDIRECT("S"&amp;(ROW()+12*(($AN3303-1)*3+$AO3303)-ROW())/12+5),AQ3303)</f>
        <v>0</v>
      </c>
      <c r="AS3303" s="17">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15">
        <f ca="1">COUNTIF(INDIRECT("U"&amp;(ROW()+12*(($AN3303-1)*3+$AO3303)-ROW())/12+5):INDIRECT("AF"&amp;(ROW()+12*(($AN3303-1)*3+$AO3303)-ROW())/12+5),AS3303)</f>
        <v>0</v>
      </c>
      <c r="AU3303" s="15">
        <f ca="1">IF(AND(AQ3303+AS3303&gt;0,AR3303+AT3303&gt;0),COUNTIF(AU$6:AU3302,"&gt;0")+1,0)</f>
        <v>0</v>
      </c>
    </row>
    <row r="3304" spans="40:47">
      <c r="AN3304" s="15">
        <v>92</v>
      </c>
      <c r="AO3304" s="15">
        <v>2</v>
      </c>
      <c r="AP3304" s="15">
        <v>11</v>
      </c>
      <c r="AQ3304" s="17">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15">
        <f ca="1">COUNTIF(INDIRECT("H"&amp;(ROW()+12*(($AN3304-1)*3+$AO3304)-ROW())/12+5):INDIRECT("S"&amp;(ROW()+12*(($AN3304-1)*3+$AO3304)-ROW())/12+5),AQ3304)</f>
        <v>0</v>
      </c>
      <c r="AS3304" s="17">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15">
        <f ca="1">COUNTIF(INDIRECT("U"&amp;(ROW()+12*(($AN3304-1)*3+$AO3304)-ROW())/12+5):INDIRECT("AF"&amp;(ROW()+12*(($AN3304-1)*3+$AO3304)-ROW())/12+5),AS3304)</f>
        <v>0</v>
      </c>
      <c r="AU3304" s="15">
        <f ca="1">IF(AND(AQ3304+AS3304&gt;0,AR3304+AT3304&gt;0),COUNTIF(AU$6:AU3303,"&gt;0")+1,0)</f>
        <v>0</v>
      </c>
    </row>
    <row r="3305" spans="40:47">
      <c r="AN3305" s="15">
        <v>92</v>
      </c>
      <c r="AO3305" s="15">
        <v>2</v>
      </c>
      <c r="AP3305" s="15">
        <v>12</v>
      </c>
      <c r="AQ3305" s="17">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15">
        <f ca="1">COUNTIF(INDIRECT("H"&amp;(ROW()+12*(($AN3305-1)*3+$AO3305)-ROW())/12+5):INDIRECT("S"&amp;(ROW()+12*(($AN3305-1)*3+$AO3305)-ROW())/12+5),AQ3305)</f>
        <v>0</v>
      </c>
      <c r="AS3305" s="17">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15">
        <f ca="1">COUNTIF(INDIRECT("U"&amp;(ROW()+12*(($AN3305-1)*3+$AO3305)-ROW())/12+5):INDIRECT("AF"&amp;(ROW()+12*(($AN3305-1)*3+$AO3305)-ROW())/12+5),AS3305)</f>
        <v>0</v>
      </c>
      <c r="AU3305" s="15">
        <f ca="1">IF(AND(AQ3305+AS3305&gt;0,AR3305+AT3305&gt;0),COUNTIF(AU$6:AU3304,"&gt;0")+1,0)</f>
        <v>0</v>
      </c>
    </row>
    <row r="3306" spans="40:47">
      <c r="AN3306" s="15">
        <v>92</v>
      </c>
      <c r="AO3306" s="15">
        <v>3</v>
      </c>
      <c r="AP3306" s="15">
        <v>1</v>
      </c>
      <c r="AQ3306" s="17">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15">
        <f ca="1">COUNTIF(INDIRECT("H"&amp;(ROW()+12*(($AN3306-1)*3+$AO3306)-ROW())/12+5):INDIRECT("S"&amp;(ROW()+12*(($AN3306-1)*3+$AO3306)-ROW())/12+5),AQ3306)</f>
        <v>0</v>
      </c>
      <c r="AS3306" s="17">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15">
        <f ca="1">COUNTIF(INDIRECT("U"&amp;(ROW()+12*(($AN3306-1)*3+$AO3306)-ROW())/12+5):INDIRECT("AF"&amp;(ROW()+12*(($AN3306-1)*3+$AO3306)-ROW())/12+5),AS3306)</f>
        <v>0</v>
      </c>
      <c r="AU3306" s="15">
        <f ca="1">IF(AND(AQ3306+AS3306&gt;0,AR3306+AT3306&gt;0),COUNTIF(AU$6:AU3305,"&gt;0")+1,0)</f>
        <v>0</v>
      </c>
    </row>
    <row r="3307" spans="40:47">
      <c r="AN3307" s="15">
        <v>92</v>
      </c>
      <c r="AO3307" s="15">
        <v>3</v>
      </c>
      <c r="AP3307" s="15">
        <v>2</v>
      </c>
      <c r="AQ3307" s="17">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15">
        <f ca="1">COUNTIF(INDIRECT("H"&amp;(ROW()+12*(($AN3307-1)*3+$AO3307)-ROW())/12+5):INDIRECT("S"&amp;(ROW()+12*(($AN3307-1)*3+$AO3307)-ROW())/12+5),AQ3307)</f>
        <v>0</v>
      </c>
      <c r="AS3307" s="17">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15">
        <f ca="1">COUNTIF(INDIRECT("U"&amp;(ROW()+12*(($AN3307-1)*3+$AO3307)-ROW())/12+5):INDIRECT("AF"&amp;(ROW()+12*(($AN3307-1)*3+$AO3307)-ROW())/12+5),AS3307)</f>
        <v>0</v>
      </c>
      <c r="AU3307" s="15">
        <f ca="1">IF(AND(AQ3307+AS3307&gt;0,AR3307+AT3307&gt;0),COUNTIF(AU$6:AU3306,"&gt;0")+1,0)</f>
        <v>0</v>
      </c>
    </row>
    <row r="3308" spans="40:47">
      <c r="AN3308" s="15">
        <v>92</v>
      </c>
      <c r="AO3308" s="15">
        <v>3</v>
      </c>
      <c r="AP3308" s="15">
        <v>3</v>
      </c>
      <c r="AQ3308" s="17">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15">
        <f ca="1">COUNTIF(INDIRECT("H"&amp;(ROW()+12*(($AN3308-1)*3+$AO3308)-ROW())/12+5):INDIRECT("S"&amp;(ROW()+12*(($AN3308-1)*3+$AO3308)-ROW())/12+5),AQ3308)</f>
        <v>0</v>
      </c>
      <c r="AS3308" s="17">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15">
        <f ca="1">COUNTIF(INDIRECT("U"&amp;(ROW()+12*(($AN3308-1)*3+$AO3308)-ROW())/12+5):INDIRECT("AF"&amp;(ROW()+12*(($AN3308-1)*3+$AO3308)-ROW())/12+5),AS3308)</f>
        <v>0</v>
      </c>
      <c r="AU3308" s="15">
        <f ca="1">IF(AND(AQ3308+AS3308&gt;0,AR3308+AT3308&gt;0),COUNTIF(AU$6:AU3307,"&gt;0")+1,0)</f>
        <v>0</v>
      </c>
    </row>
    <row r="3309" spans="40:47">
      <c r="AN3309" s="15">
        <v>92</v>
      </c>
      <c r="AO3309" s="15">
        <v>3</v>
      </c>
      <c r="AP3309" s="15">
        <v>4</v>
      </c>
      <c r="AQ3309" s="17">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15">
        <f ca="1">COUNTIF(INDIRECT("H"&amp;(ROW()+12*(($AN3309-1)*3+$AO3309)-ROW())/12+5):INDIRECT("S"&amp;(ROW()+12*(($AN3309-1)*3+$AO3309)-ROW())/12+5),AQ3309)</f>
        <v>0</v>
      </c>
      <c r="AS3309" s="17">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15">
        <f ca="1">COUNTIF(INDIRECT("U"&amp;(ROW()+12*(($AN3309-1)*3+$AO3309)-ROW())/12+5):INDIRECT("AF"&amp;(ROW()+12*(($AN3309-1)*3+$AO3309)-ROW())/12+5),AS3309)</f>
        <v>0</v>
      </c>
      <c r="AU3309" s="15">
        <f ca="1">IF(AND(AQ3309+AS3309&gt;0,AR3309+AT3309&gt;0),COUNTIF(AU$6:AU3308,"&gt;0")+1,0)</f>
        <v>0</v>
      </c>
    </row>
    <row r="3310" spans="40:47">
      <c r="AN3310" s="15">
        <v>92</v>
      </c>
      <c r="AO3310" s="15">
        <v>3</v>
      </c>
      <c r="AP3310" s="15">
        <v>5</v>
      </c>
      <c r="AQ3310" s="17">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15">
        <f ca="1">COUNTIF(INDIRECT("H"&amp;(ROW()+12*(($AN3310-1)*3+$AO3310)-ROW())/12+5):INDIRECT("S"&amp;(ROW()+12*(($AN3310-1)*3+$AO3310)-ROW())/12+5),AQ3310)</f>
        <v>0</v>
      </c>
      <c r="AS3310" s="17">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15">
        <f ca="1">COUNTIF(INDIRECT("U"&amp;(ROW()+12*(($AN3310-1)*3+$AO3310)-ROW())/12+5):INDIRECT("AF"&amp;(ROW()+12*(($AN3310-1)*3+$AO3310)-ROW())/12+5),AS3310)</f>
        <v>0</v>
      </c>
      <c r="AU3310" s="15">
        <f ca="1">IF(AND(AQ3310+AS3310&gt;0,AR3310+AT3310&gt;0),COUNTIF(AU$6:AU3309,"&gt;0")+1,0)</f>
        <v>0</v>
      </c>
    </row>
    <row r="3311" spans="40:47">
      <c r="AN3311" s="15">
        <v>92</v>
      </c>
      <c r="AO3311" s="15">
        <v>3</v>
      </c>
      <c r="AP3311" s="15">
        <v>6</v>
      </c>
      <c r="AQ3311" s="17">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15">
        <f ca="1">COUNTIF(INDIRECT("H"&amp;(ROW()+12*(($AN3311-1)*3+$AO3311)-ROW())/12+5):INDIRECT("S"&amp;(ROW()+12*(($AN3311-1)*3+$AO3311)-ROW())/12+5),AQ3311)</f>
        <v>0</v>
      </c>
      <c r="AS3311" s="17">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15">
        <f ca="1">COUNTIF(INDIRECT("U"&amp;(ROW()+12*(($AN3311-1)*3+$AO3311)-ROW())/12+5):INDIRECT("AF"&amp;(ROW()+12*(($AN3311-1)*3+$AO3311)-ROW())/12+5),AS3311)</f>
        <v>0</v>
      </c>
      <c r="AU3311" s="15">
        <f ca="1">IF(AND(AQ3311+AS3311&gt;0,AR3311+AT3311&gt;0),COUNTIF(AU$6:AU3310,"&gt;0")+1,0)</f>
        <v>0</v>
      </c>
    </row>
    <row r="3312" spans="40:47">
      <c r="AN3312" s="15">
        <v>92</v>
      </c>
      <c r="AO3312" s="15">
        <v>3</v>
      </c>
      <c r="AP3312" s="15">
        <v>7</v>
      </c>
      <c r="AQ3312" s="17">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15">
        <f ca="1">COUNTIF(INDIRECT("H"&amp;(ROW()+12*(($AN3312-1)*3+$AO3312)-ROW())/12+5):INDIRECT("S"&amp;(ROW()+12*(($AN3312-1)*3+$AO3312)-ROW())/12+5),AQ3312)</f>
        <v>0</v>
      </c>
      <c r="AS3312" s="17">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15">
        <f ca="1">COUNTIF(INDIRECT("U"&amp;(ROW()+12*(($AN3312-1)*3+$AO3312)-ROW())/12+5):INDIRECT("AF"&amp;(ROW()+12*(($AN3312-1)*3+$AO3312)-ROW())/12+5),AS3312)</f>
        <v>0</v>
      </c>
      <c r="AU3312" s="15">
        <f ca="1">IF(AND(AQ3312+AS3312&gt;0,AR3312+AT3312&gt;0),COUNTIF(AU$6:AU3311,"&gt;0")+1,0)</f>
        <v>0</v>
      </c>
    </row>
    <row r="3313" spans="40:47">
      <c r="AN3313" s="15">
        <v>92</v>
      </c>
      <c r="AO3313" s="15">
        <v>3</v>
      </c>
      <c r="AP3313" s="15">
        <v>8</v>
      </c>
      <c r="AQ3313" s="17">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15">
        <f ca="1">COUNTIF(INDIRECT("H"&amp;(ROW()+12*(($AN3313-1)*3+$AO3313)-ROW())/12+5):INDIRECT("S"&amp;(ROW()+12*(($AN3313-1)*3+$AO3313)-ROW())/12+5),AQ3313)</f>
        <v>0</v>
      </c>
      <c r="AS3313" s="17">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15">
        <f ca="1">COUNTIF(INDIRECT("U"&amp;(ROW()+12*(($AN3313-1)*3+$AO3313)-ROW())/12+5):INDIRECT("AF"&amp;(ROW()+12*(($AN3313-1)*3+$AO3313)-ROW())/12+5),AS3313)</f>
        <v>0</v>
      </c>
      <c r="AU3313" s="15">
        <f ca="1">IF(AND(AQ3313+AS3313&gt;0,AR3313+AT3313&gt;0),COUNTIF(AU$6:AU3312,"&gt;0")+1,0)</f>
        <v>0</v>
      </c>
    </row>
    <row r="3314" spans="40:47">
      <c r="AN3314" s="15">
        <v>92</v>
      </c>
      <c r="AO3314" s="15">
        <v>3</v>
      </c>
      <c r="AP3314" s="15">
        <v>9</v>
      </c>
      <c r="AQ3314" s="17">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15">
        <f ca="1">COUNTIF(INDIRECT("H"&amp;(ROW()+12*(($AN3314-1)*3+$AO3314)-ROW())/12+5):INDIRECT("S"&amp;(ROW()+12*(($AN3314-1)*3+$AO3314)-ROW())/12+5),AQ3314)</f>
        <v>0</v>
      </c>
      <c r="AS3314" s="17">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15">
        <f ca="1">COUNTIF(INDIRECT("U"&amp;(ROW()+12*(($AN3314-1)*3+$AO3314)-ROW())/12+5):INDIRECT("AF"&amp;(ROW()+12*(($AN3314-1)*3+$AO3314)-ROW())/12+5),AS3314)</f>
        <v>0</v>
      </c>
      <c r="AU3314" s="15">
        <f ca="1">IF(AND(AQ3314+AS3314&gt;0,AR3314+AT3314&gt;0),COUNTIF(AU$6:AU3313,"&gt;0")+1,0)</f>
        <v>0</v>
      </c>
    </row>
    <row r="3315" spans="40:47">
      <c r="AN3315" s="15">
        <v>92</v>
      </c>
      <c r="AO3315" s="15">
        <v>3</v>
      </c>
      <c r="AP3315" s="15">
        <v>10</v>
      </c>
      <c r="AQ3315" s="17">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15">
        <f ca="1">COUNTIF(INDIRECT("H"&amp;(ROW()+12*(($AN3315-1)*3+$AO3315)-ROW())/12+5):INDIRECT("S"&amp;(ROW()+12*(($AN3315-1)*3+$AO3315)-ROW())/12+5),AQ3315)</f>
        <v>0</v>
      </c>
      <c r="AS3315" s="17">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15">
        <f ca="1">COUNTIF(INDIRECT("U"&amp;(ROW()+12*(($AN3315-1)*3+$AO3315)-ROW())/12+5):INDIRECT("AF"&amp;(ROW()+12*(($AN3315-1)*3+$AO3315)-ROW())/12+5),AS3315)</f>
        <v>0</v>
      </c>
      <c r="AU3315" s="15">
        <f ca="1">IF(AND(AQ3315+AS3315&gt;0,AR3315+AT3315&gt;0),COUNTIF(AU$6:AU3314,"&gt;0")+1,0)</f>
        <v>0</v>
      </c>
    </row>
    <row r="3316" spans="40:47">
      <c r="AN3316" s="15">
        <v>92</v>
      </c>
      <c r="AO3316" s="15">
        <v>3</v>
      </c>
      <c r="AP3316" s="15">
        <v>11</v>
      </c>
      <c r="AQ3316" s="17">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15">
        <f ca="1">COUNTIF(INDIRECT("H"&amp;(ROW()+12*(($AN3316-1)*3+$AO3316)-ROW())/12+5):INDIRECT("S"&amp;(ROW()+12*(($AN3316-1)*3+$AO3316)-ROW())/12+5),AQ3316)</f>
        <v>0</v>
      </c>
      <c r="AS3316" s="17">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15">
        <f ca="1">COUNTIF(INDIRECT("U"&amp;(ROW()+12*(($AN3316-1)*3+$AO3316)-ROW())/12+5):INDIRECT("AF"&amp;(ROW()+12*(($AN3316-1)*3+$AO3316)-ROW())/12+5),AS3316)</f>
        <v>0</v>
      </c>
      <c r="AU3316" s="15">
        <f ca="1">IF(AND(AQ3316+AS3316&gt;0,AR3316+AT3316&gt;0),COUNTIF(AU$6:AU3315,"&gt;0")+1,0)</f>
        <v>0</v>
      </c>
    </row>
    <row r="3317" spans="40:47">
      <c r="AN3317" s="306">
        <v>92</v>
      </c>
      <c r="AO3317" s="306">
        <v>3</v>
      </c>
      <c r="AP3317" s="306">
        <v>12</v>
      </c>
      <c r="AQ3317" s="313">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306">
        <f ca="1">COUNTIF(INDIRECT("H"&amp;(ROW()+12*(($AN3317-1)*3+$AO3317)-ROW())/12+5):INDIRECT("S"&amp;(ROW()+12*(($AN3317-1)*3+$AO3317)-ROW())/12+5),AQ3317)</f>
        <v>0</v>
      </c>
      <c r="AS3317" s="313">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306">
        <f ca="1">COUNTIF(INDIRECT("U"&amp;(ROW()+12*(($AN3317-1)*3+$AO3317)-ROW())/12+5):INDIRECT("AF"&amp;(ROW()+12*(($AN3317-1)*3+$AO3317)-ROW())/12+5),AS3317)</f>
        <v>0</v>
      </c>
      <c r="AU3317" s="15">
        <f ca="1">IF(AND(AQ3317+AS3317&gt;0,AR3317+AT3317&gt;0),COUNTIF(AU$6:AU3316,"&gt;0")+1,0)</f>
        <v>0</v>
      </c>
    </row>
    <row r="3318" spans="40:47">
      <c r="AN3318" s="15">
        <v>93</v>
      </c>
      <c r="AO3318" s="15">
        <v>1</v>
      </c>
      <c r="AP3318" s="15">
        <v>1</v>
      </c>
      <c r="AQ3318" s="17">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15">
        <f ca="1">COUNTIF(INDIRECT("H"&amp;(ROW()+12*(($AN3318-1)*3+$AO3318)-ROW())/12+5):INDIRECT("S"&amp;(ROW()+12*(($AN3318-1)*3+$AO3318)-ROW())/12+5),AQ3318)</f>
        <v>0</v>
      </c>
      <c r="AS3318" s="17">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15">
        <f ca="1">COUNTIF(INDIRECT("U"&amp;(ROW()+12*(($AN3318-1)*3+$AO3318)-ROW())/12+5):INDIRECT("AF"&amp;(ROW()+12*(($AN3318-1)*3+$AO3318)-ROW())/12+5),AS3318)</f>
        <v>0</v>
      </c>
      <c r="AU3318" s="15">
        <f ca="1">IF(AND(AQ3318+AS3318&gt;0,AR3318+AT3318&gt;0),COUNTIF(AU$6:AU3317,"&gt;0")+1,0)</f>
        <v>0</v>
      </c>
    </row>
    <row r="3319" spans="40:47">
      <c r="AN3319" s="15">
        <v>93</v>
      </c>
      <c r="AO3319" s="15">
        <v>1</v>
      </c>
      <c r="AP3319" s="15">
        <v>2</v>
      </c>
      <c r="AQ3319" s="17">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15">
        <f ca="1">COUNTIF(INDIRECT("H"&amp;(ROW()+12*(($AN3319-1)*3+$AO3319)-ROW())/12+5):INDIRECT("S"&amp;(ROW()+12*(($AN3319-1)*3+$AO3319)-ROW())/12+5),AQ3319)</f>
        <v>0</v>
      </c>
      <c r="AS3319" s="17">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15">
        <f ca="1">COUNTIF(INDIRECT("U"&amp;(ROW()+12*(($AN3319-1)*3+$AO3319)-ROW())/12+5):INDIRECT("AF"&amp;(ROW()+12*(($AN3319-1)*3+$AO3319)-ROW())/12+5),AS3319)</f>
        <v>0</v>
      </c>
      <c r="AU3319" s="15">
        <f ca="1">IF(AND(AQ3319+AS3319&gt;0,AR3319+AT3319&gt;0),COUNTIF(AU$6:AU3318,"&gt;0")+1,0)</f>
        <v>0</v>
      </c>
    </row>
    <row r="3320" spans="40:47">
      <c r="AN3320" s="15">
        <v>93</v>
      </c>
      <c r="AO3320" s="15">
        <v>1</v>
      </c>
      <c r="AP3320" s="15">
        <v>3</v>
      </c>
      <c r="AQ3320" s="17">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15">
        <f ca="1">COUNTIF(INDIRECT("H"&amp;(ROW()+12*(($AN3320-1)*3+$AO3320)-ROW())/12+5):INDIRECT("S"&amp;(ROW()+12*(($AN3320-1)*3+$AO3320)-ROW())/12+5),AQ3320)</f>
        <v>0</v>
      </c>
      <c r="AS3320" s="17">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15">
        <f ca="1">COUNTIF(INDIRECT("U"&amp;(ROW()+12*(($AN3320-1)*3+$AO3320)-ROW())/12+5):INDIRECT("AF"&amp;(ROW()+12*(($AN3320-1)*3+$AO3320)-ROW())/12+5),AS3320)</f>
        <v>0</v>
      </c>
      <c r="AU3320" s="15">
        <f ca="1">IF(AND(AQ3320+AS3320&gt;0,AR3320+AT3320&gt;0),COUNTIF(AU$6:AU3319,"&gt;0")+1,0)</f>
        <v>0</v>
      </c>
    </row>
    <row r="3321" spans="40:47">
      <c r="AN3321" s="15">
        <v>93</v>
      </c>
      <c r="AO3321" s="15">
        <v>1</v>
      </c>
      <c r="AP3321" s="15">
        <v>4</v>
      </c>
      <c r="AQ3321" s="17">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15">
        <f ca="1">COUNTIF(INDIRECT("H"&amp;(ROW()+12*(($AN3321-1)*3+$AO3321)-ROW())/12+5):INDIRECT("S"&amp;(ROW()+12*(($AN3321-1)*3+$AO3321)-ROW())/12+5),AQ3321)</f>
        <v>0</v>
      </c>
      <c r="AS3321" s="17">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15">
        <f ca="1">COUNTIF(INDIRECT("U"&amp;(ROW()+12*(($AN3321-1)*3+$AO3321)-ROW())/12+5):INDIRECT("AF"&amp;(ROW()+12*(($AN3321-1)*3+$AO3321)-ROW())/12+5),AS3321)</f>
        <v>0</v>
      </c>
      <c r="AU3321" s="15">
        <f ca="1">IF(AND(AQ3321+AS3321&gt;0,AR3321+AT3321&gt;0),COUNTIF(AU$6:AU3320,"&gt;0")+1,0)</f>
        <v>0</v>
      </c>
    </row>
    <row r="3322" spans="40:47">
      <c r="AN3322" s="15">
        <v>93</v>
      </c>
      <c r="AO3322" s="15">
        <v>1</v>
      </c>
      <c r="AP3322" s="15">
        <v>5</v>
      </c>
      <c r="AQ3322" s="17">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15">
        <f ca="1">COUNTIF(INDIRECT("H"&amp;(ROW()+12*(($AN3322-1)*3+$AO3322)-ROW())/12+5):INDIRECT("S"&amp;(ROW()+12*(($AN3322-1)*3+$AO3322)-ROW())/12+5),AQ3322)</f>
        <v>0</v>
      </c>
      <c r="AS3322" s="17">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15">
        <f ca="1">COUNTIF(INDIRECT("U"&amp;(ROW()+12*(($AN3322-1)*3+$AO3322)-ROW())/12+5):INDIRECT("AF"&amp;(ROW()+12*(($AN3322-1)*3+$AO3322)-ROW())/12+5),AS3322)</f>
        <v>0</v>
      </c>
      <c r="AU3322" s="15">
        <f ca="1">IF(AND(AQ3322+AS3322&gt;0,AR3322+AT3322&gt;0),COUNTIF(AU$6:AU3321,"&gt;0")+1,0)</f>
        <v>0</v>
      </c>
    </row>
    <row r="3323" spans="40:47">
      <c r="AN3323" s="15">
        <v>93</v>
      </c>
      <c r="AO3323" s="15">
        <v>1</v>
      </c>
      <c r="AP3323" s="15">
        <v>6</v>
      </c>
      <c r="AQ3323" s="17">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15">
        <f ca="1">COUNTIF(INDIRECT("H"&amp;(ROW()+12*(($AN3323-1)*3+$AO3323)-ROW())/12+5):INDIRECT("S"&amp;(ROW()+12*(($AN3323-1)*3+$AO3323)-ROW())/12+5),AQ3323)</f>
        <v>0</v>
      </c>
      <c r="AS3323" s="17">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15">
        <f ca="1">COUNTIF(INDIRECT("U"&amp;(ROW()+12*(($AN3323-1)*3+$AO3323)-ROW())/12+5):INDIRECT("AF"&amp;(ROW()+12*(($AN3323-1)*3+$AO3323)-ROW())/12+5),AS3323)</f>
        <v>0</v>
      </c>
      <c r="AU3323" s="15">
        <f ca="1">IF(AND(AQ3323+AS3323&gt;0,AR3323+AT3323&gt;0),COUNTIF(AU$6:AU3322,"&gt;0")+1,0)</f>
        <v>0</v>
      </c>
    </row>
    <row r="3324" spans="40:47">
      <c r="AN3324" s="15">
        <v>93</v>
      </c>
      <c r="AO3324" s="15">
        <v>1</v>
      </c>
      <c r="AP3324" s="15">
        <v>7</v>
      </c>
      <c r="AQ3324" s="17">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15">
        <f ca="1">COUNTIF(INDIRECT("H"&amp;(ROW()+12*(($AN3324-1)*3+$AO3324)-ROW())/12+5):INDIRECT("S"&amp;(ROW()+12*(($AN3324-1)*3+$AO3324)-ROW())/12+5),AQ3324)</f>
        <v>0</v>
      </c>
      <c r="AS3324" s="17">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15">
        <f ca="1">COUNTIF(INDIRECT("U"&amp;(ROW()+12*(($AN3324-1)*3+$AO3324)-ROW())/12+5):INDIRECT("AF"&amp;(ROW()+12*(($AN3324-1)*3+$AO3324)-ROW())/12+5),AS3324)</f>
        <v>0</v>
      </c>
      <c r="AU3324" s="15">
        <f ca="1">IF(AND(AQ3324+AS3324&gt;0,AR3324+AT3324&gt;0),COUNTIF(AU$6:AU3323,"&gt;0")+1,0)</f>
        <v>0</v>
      </c>
    </row>
    <row r="3325" spans="40:47">
      <c r="AN3325" s="15">
        <v>93</v>
      </c>
      <c r="AO3325" s="15">
        <v>1</v>
      </c>
      <c r="AP3325" s="15">
        <v>8</v>
      </c>
      <c r="AQ3325" s="17">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15">
        <f ca="1">COUNTIF(INDIRECT("H"&amp;(ROW()+12*(($AN3325-1)*3+$AO3325)-ROW())/12+5):INDIRECT("S"&amp;(ROW()+12*(($AN3325-1)*3+$AO3325)-ROW())/12+5),AQ3325)</f>
        <v>0</v>
      </c>
      <c r="AS3325" s="17">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15">
        <f ca="1">COUNTIF(INDIRECT("U"&amp;(ROW()+12*(($AN3325-1)*3+$AO3325)-ROW())/12+5):INDIRECT("AF"&amp;(ROW()+12*(($AN3325-1)*3+$AO3325)-ROW())/12+5),AS3325)</f>
        <v>0</v>
      </c>
      <c r="AU3325" s="15">
        <f ca="1">IF(AND(AQ3325+AS3325&gt;0,AR3325+AT3325&gt;0),COUNTIF(AU$6:AU3324,"&gt;0")+1,0)</f>
        <v>0</v>
      </c>
    </row>
    <row r="3326" spans="40:47">
      <c r="AN3326" s="15">
        <v>93</v>
      </c>
      <c r="AO3326" s="15">
        <v>1</v>
      </c>
      <c r="AP3326" s="15">
        <v>9</v>
      </c>
      <c r="AQ3326" s="17">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15">
        <f ca="1">COUNTIF(INDIRECT("H"&amp;(ROW()+12*(($AN3326-1)*3+$AO3326)-ROW())/12+5):INDIRECT("S"&amp;(ROW()+12*(($AN3326-1)*3+$AO3326)-ROW())/12+5),AQ3326)</f>
        <v>0</v>
      </c>
      <c r="AS3326" s="17">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15">
        <f ca="1">COUNTIF(INDIRECT("U"&amp;(ROW()+12*(($AN3326-1)*3+$AO3326)-ROW())/12+5):INDIRECT("AF"&amp;(ROW()+12*(($AN3326-1)*3+$AO3326)-ROW())/12+5),AS3326)</f>
        <v>0</v>
      </c>
      <c r="AU3326" s="15">
        <f ca="1">IF(AND(AQ3326+AS3326&gt;0,AR3326+AT3326&gt;0),COUNTIF(AU$6:AU3325,"&gt;0")+1,0)</f>
        <v>0</v>
      </c>
    </row>
    <row r="3327" spans="40:47">
      <c r="AN3327" s="15">
        <v>93</v>
      </c>
      <c r="AO3327" s="15">
        <v>1</v>
      </c>
      <c r="AP3327" s="15">
        <v>10</v>
      </c>
      <c r="AQ3327" s="17">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15">
        <f ca="1">COUNTIF(INDIRECT("H"&amp;(ROW()+12*(($AN3327-1)*3+$AO3327)-ROW())/12+5):INDIRECT("S"&amp;(ROW()+12*(($AN3327-1)*3+$AO3327)-ROW())/12+5),AQ3327)</f>
        <v>0</v>
      </c>
      <c r="AS3327" s="17">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15">
        <f ca="1">COUNTIF(INDIRECT("U"&amp;(ROW()+12*(($AN3327-1)*3+$AO3327)-ROW())/12+5):INDIRECT("AF"&amp;(ROW()+12*(($AN3327-1)*3+$AO3327)-ROW())/12+5),AS3327)</f>
        <v>0</v>
      </c>
      <c r="AU3327" s="15">
        <f ca="1">IF(AND(AQ3327+AS3327&gt;0,AR3327+AT3327&gt;0),COUNTIF(AU$6:AU3326,"&gt;0")+1,0)</f>
        <v>0</v>
      </c>
    </row>
    <row r="3328" spans="40:47">
      <c r="AN3328" s="15">
        <v>93</v>
      </c>
      <c r="AO3328" s="15">
        <v>1</v>
      </c>
      <c r="AP3328" s="15">
        <v>11</v>
      </c>
      <c r="AQ3328" s="17">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15">
        <f ca="1">COUNTIF(INDIRECT("H"&amp;(ROW()+12*(($AN3328-1)*3+$AO3328)-ROW())/12+5):INDIRECT("S"&amp;(ROW()+12*(($AN3328-1)*3+$AO3328)-ROW())/12+5),AQ3328)</f>
        <v>0</v>
      </c>
      <c r="AS3328" s="17">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15">
        <f ca="1">COUNTIF(INDIRECT("U"&amp;(ROW()+12*(($AN3328-1)*3+$AO3328)-ROW())/12+5):INDIRECT("AF"&amp;(ROW()+12*(($AN3328-1)*3+$AO3328)-ROW())/12+5),AS3328)</f>
        <v>0</v>
      </c>
      <c r="AU3328" s="15">
        <f ca="1">IF(AND(AQ3328+AS3328&gt;0,AR3328+AT3328&gt;0),COUNTIF(AU$6:AU3327,"&gt;0")+1,0)</f>
        <v>0</v>
      </c>
    </row>
    <row r="3329" spans="40:47">
      <c r="AN3329" s="15">
        <v>93</v>
      </c>
      <c r="AO3329" s="15">
        <v>1</v>
      </c>
      <c r="AP3329" s="15">
        <v>12</v>
      </c>
      <c r="AQ3329" s="17">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15">
        <f ca="1">COUNTIF(INDIRECT("H"&amp;(ROW()+12*(($AN3329-1)*3+$AO3329)-ROW())/12+5):INDIRECT("S"&amp;(ROW()+12*(($AN3329-1)*3+$AO3329)-ROW())/12+5),AQ3329)</f>
        <v>0</v>
      </c>
      <c r="AS3329" s="17">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15">
        <f ca="1">COUNTIF(INDIRECT("U"&amp;(ROW()+12*(($AN3329-1)*3+$AO3329)-ROW())/12+5):INDIRECT("AF"&amp;(ROW()+12*(($AN3329-1)*3+$AO3329)-ROW())/12+5),AS3329)</f>
        <v>0</v>
      </c>
      <c r="AU3329" s="15">
        <f ca="1">IF(AND(AQ3329+AS3329&gt;0,AR3329+AT3329&gt;0),COUNTIF(AU$6:AU3328,"&gt;0")+1,0)</f>
        <v>0</v>
      </c>
    </row>
    <row r="3330" spans="40:47">
      <c r="AN3330" s="15">
        <v>93</v>
      </c>
      <c r="AO3330" s="15">
        <v>2</v>
      </c>
      <c r="AP3330" s="15">
        <v>1</v>
      </c>
      <c r="AQ3330" s="17">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15">
        <f ca="1">COUNTIF(INDIRECT("H"&amp;(ROW()+12*(($AN3330-1)*3+$AO3330)-ROW())/12+5):INDIRECT("S"&amp;(ROW()+12*(($AN3330-1)*3+$AO3330)-ROW())/12+5),AQ3330)</f>
        <v>0</v>
      </c>
      <c r="AS3330" s="17">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15">
        <f ca="1">COUNTIF(INDIRECT("U"&amp;(ROW()+12*(($AN3330-1)*3+$AO3330)-ROW())/12+5):INDIRECT("AF"&amp;(ROW()+12*(($AN3330-1)*3+$AO3330)-ROW())/12+5),AS3330)</f>
        <v>0</v>
      </c>
      <c r="AU3330" s="15">
        <f ca="1">IF(AND(AQ3330+AS3330&gt;0,AR3330+AT3330&gt;0),COUNTIF(AU$6:AU3329,"&gt;0")+1,0)</f>
        <v>0</v>
      </c>
    </row>
    <row r="3331" spans="40:47">
      <c r="AN3331" s="15">
        <v>93</v>
      </c>
      <c r="AO3331" s="15">
        <v>2</v>
      </c>
      <c r="AP3331" s="15">
        <v>2</v>
      </c>
      <c r="AQ3331" s="17">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15">
        <f ca="1">COUNTIF(INDIRECT("H"&amp;(ROW()+12*(($AN3331-1)*3+$AO3331)-ROW())/12+5):INDIRECT("S"&amp;(ROW()+12*(($AN3331-1)*3+$AO3331)-ROW())/12+5),AQ3331)</f>
        <v>0</v>
      </c>
      <c r="AS3331" s="17">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15">
        <f ca="1">COUNTIF(INDIRECT("U"&amp;(ROW()+12*(($AN3331-1)*3+$AO3331)-ROW())/12+5):INDIRECT("AF"&amp;(ROW()+12*(($AN3331-1)*3+$AO3331)-ROW())/12+5),AS3331)</f>
        <v>0</v>
      </c>
      <c r="AU3331" s="15">
        <f ca="1">IF(AND(AQ3331+AS3331&gt;0,AR3331+AT3331&gt;0),COUNTIF(AU$6:AU3330,"&gt;0")+1,0)</f>
        <v>0</v>
      </c>
    </row>
    <row r="3332" spans="40:47">
      <c r="AN3332" s="15">
        <v>93</v>
      </c>
      <c r="AO3332" s="15">
        <v>2</v>
      </c>
      <c r="AP3332" s="15">
        <v>3</v>
      </c>
      <c r="AQ3332" s="17">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15">
        <f ca="1">COUNTIF(INDIRECT("H"&amp;(ROW()+12*(($AN3332-1)*3+$AO3332)-ROW())/12+5):INDIRECT("S"&amp;(ROW()+12*(($AN3332-1)*3+$AO3332)-ROW())/12+5),AQ3332)</f>
        <v>0</v>
      </c>
      <c r="AS3332" s="17">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15">
        <f ca="1">COUNTIF(INDIRECT("U"&amp;(ROW()+12*(($AN3332-1)*3+$AO3332)-ROW())/12+5):INDIRECT("AF"&amp;(ROW()+12*(($AN3332-1)*3+$AO3332)-ROW())/12+5),AS3332)</f>
        <v>0</v>
      </c>
      <c r="AU3332" s="15">
        <f ca="1">IF(AND(AQ3332+AS3332&gt;0,AR3332+AT3332&gt;0),COUNTIF(AU$6:AU3331,"&gt;0")+1,0)</f>
        <v>0</v>
      </c>
    </row>
    <row r="3333" spans="40:47">
      <c r="AN3333" s="15">
        <v>93</v>
      </c>
      <c r="AO3333" s="15">
        <v>2</v>
      </c>
      <c r="AP3333" s="15">
        <v>4</v>
      </c>
      <c r="AQ3333" s="17">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15">
        <f ca="1">COUNTIF(INDIRECT("H"&amp;(ROW()+12*(($AN3333-1)*3+$AO3333)-ROW())/12+5):INDIRECT("S"&amp;(ROW()+12*(($AN3333-1)*3+$AO3333)-ROW())/12+5),AQ3333)</f>
        <v>0</v>
      </c>
      <c r="AS3333" s="17">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15">
        <f ca="1">COUNTIF(INDIRECT("U"&amp;(ROW()+12*(($AN3333-1)*3+$AO3333)-ROW())/12+5):INDIRECT("AF"&amp;(ROW()+12*(($AN3333-1)*3+$AO3333)-ROW())/12+5),AS3333)</f>
        <v>0</v>
      </c>
      <c r="AU3333" s="15">
        <f ca="1">IF(AND(AQ3333+AS3333&gt;0,AR3333+AT3333&gt;0),COUNTIF(AU$6:AU3332,"&gt;0")+1,0)</f>
        <v>0</v>
      </c>
    </row>
    <row r="3334" spans="40:47">
      <c r="AN3334" s="15">
        <v>93</v>
      </c>
      <c r="AO3334" s="15">
        <v>2</v>
      </c>
      <c r="AP3334" s="15">
        <v>5</v>
      </c>
      <c r="AQ3334" s="17">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15">
        <f ca="1">COUNTIF(INDIRECT("H"&amp;(ROW()+12*(($AN3334-1)*3+$AO3334)-ROW())/12+5):INDIRECT("S"&amp;(ROW()+12*(($AN3334-1)*3+$AO3334)-ROW())/12+5),AQ3334)</f>
        <v>0</v>
      </c>
      <c r="AS3334" s="17">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15">
        <f ca="1">COUNTIF(INDIRECT("U"&amp;(ROW()+12*(($AN3334-1)*3+$AO3334)-ROW())/12+5):INDIRECT("AF"&amp;(ROW()+12*(($AN3334-1)*3+$AO3334)-ROW())/12+5),AS3334)</f>
        <v>0</v>
      </c>
      <c r="AU3334" s="15">
        <f ca="1">IF(AND(AQ3334+AS3334&gt;0,AR3334+AT3334&gt;0),COUNTIF(AU$6:AU3333,"&gt;0")+1,0)</f>
        <v>0</v>
      </c>
    </row>
    <row r="3335" spans="40:47">
      <c r="AN3335" s="15">
        <v>93</v>
      </c>
      <c r="AO3335" s="15">
        <v>2</v>
      </c>
      <c r="AP3335" s="15">
        <v>6</v>
      </c>
      <c r="AQ3335" s="17">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15">
        <f ca="1">COUNTIF(INDIRECT("H"&amp;(ROW()+12*(($AN3335-1)*3+$AO3335)-ROW())/12+5):INDIRECT("S"&amp;(ROW()+12*(($AN3335-1)*3+$AO3335)-ROW())/12+5),AQ3335)</f>
        <v>0</v>
      </c>
      <c r="AS3335" s="17">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15">
        <f ca="1">COUNTIF(INDIRECT("U"&amp;(ROW()+12*(($AN3335-1)*3+$AO3335)-ROW())/12+5):INDIRECT("AF"&amp;(ROW()+12*(($AN3335-1)*3+$AO3335)-ROW())/12+5),AS3335)</f>
        <v>0</v>
      </c>
      <c r="AU3335" s="15">
        <f ca="1">IF(AND(AQ3335+AS3335&gt;0,AR3335+AT3335&gt;0),COUNTIF(AU$6:AU3334,"&gt;0")+1,0)</f>
        <v>0</v>
      </c>
    </row>
    <row r="3336" spans="40:47">
      <c r="AN3336" s="15">
        <v>93</v>
      </c>
      <c r="AO3336" s="15">
        <v>2</v>
      </c>
      <c r="AP3336" s="15">
        <v>7</v>
      </c>
      <c r="AQ3336" s="17">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15">
        <f ca="1">COUNTIF(INDIRECT("H"&amp;(ROW()+12*(($AN3336-1)*3+$AO3336)-ROW())/12+5):INDIRECT("S"&amp;(ROW()+12*(($AN3336-1)*3+$AO3336)-ROW())/12+5),AQ3336)</f>
        <v>0</v>
      </c>
      <c r="AS3336" s="17">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15">
        <f ca="1">COUNTIF(INDIRECT("U"&amp;(ROW()+12*(($AN3336-1)*3+$AO3336)-ROW())/12+5):INDIRECT("AF"&amp;(ROW()+12*(($AN3336-1)*3+$AO3336)-ROW())/12+5),AS3336)</f>
        <v>0</v>
      </c>
      <c r="AU3336" s="15">
        <f ca="1">IF(AND(AQ3336+AS3336&gt;0,AR3336+AT3336&gt;0),COUNTIF(AU$6:AU3335,"&gt;0")+1,0)</f>
        <v>0</v>
      </c>
    </row>
    <row r="3337" spans="40:47">
      <c r="AN3337" s="15">
        <v>93</v>
      </c>
      <c r="AO3337" s="15">
        <v>2</v>
      </c>
      <c r="AP3337" s="15">
        <v>8</v>
      </c>
      <c r="AQ3337" s="17">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15">
        <f ca="1">COUNTIF(INDIRECT("H"&amp;(ROW()+12*(($AN3337-1)*3+$AO3337)-ROW())/12+5):INDIRECT("S"&amp;(ROW()+12*(($AN3337-1)*3+$AO3337)-ROW())/12+5),AQ3337)</f>
        <v>0</v>
      </c>
      <c r="AS3337" s="17">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15">
        <f ca="1">COUNTIF(INDIRECT("U"&amp;(ROW()+12*(($AN3337-1)*3+$AO3337)-ROW())/12+5):INDIRECT("AF"&amp;(ROW()+12*(($AN3337-1)*3+$AO3337)-ROW())/12+5),AS3337)</f>
        <v>0</v>
      </c>
      <c r="AU3337" s="15">
        <f ca="1">IF(AND(AQ3337+AS3337&gt;0,AR3337+AT3337&gt;0),COUNTIF(AU$6:AU3336,"&gt;0")+1,0)</f>
        <v>0</v>
      </c>
    </row>
    <row r="3338" spans="40:47">
      <c r="AN3338" s="15">
        <v>93</v>
      </c>
      <c r="AO3338" s="15">
        <v>2</v>
      </c>
      <c r="AP3338" s="15">
        <v>9</v>
      </c>
      <c r="AQ3338" s="17">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15">
        <f ca="1">COUNTIF(INDIRECT("H"&amp;(ROW()+12*(($AN3338-1)*3+$AO3338)-ROW())/12+5):INDIRECT("S"&amp;(ROW()+12*(($AN3338-1)*3+$AO3338)-ROW())/12+5),AQ3338)</f>
        <v>0</v>
      </c>
      <c r="AS3338" s="17">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15">
        <f ca="1">COUNTIF(INDIRECT("U"&amp;(ROW()+12*(($AN3338-1)*3+$AO3338)-ROW())/12+5):INDIRECT("AF"&amp;(ROW()+12*(($AN3338-1)*3+$AO3338)-ROW())/12+5),AS3338)</f>
        <v>0</v>
      </c>
      <c r="AU3338" s="15">
        <f ca="1">IF(AND(AQ3338+AS3338&gt;0,AR3338+AT3338&gt;0),COUNTIF(AU$6:AU3337,"&gt;0")+1,0)</f>
        <v>0</v>
      </c>
    </row>
    <row r="3339" spans="40:47">
      <c r="AN3339" s="15">
        <v>93</v>
      </c>
      <c r="AO3339" s="15">
        <v>2</v>
      </c>
      <c r="AP3339" s="15">
        <v>10</v>
      </c>
      <c r="AQ3339" s="17">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15">
        <f ca="1">COUNTIF(INDIRECT("H"&amp;(ROW()+12*(($AN3339-1)*3+$AO3339)-ROW())/12+5):INDIRECT("S"&amp;(ROW()+12*(($AN3339-1)*3+$AO3339)-ROW())/12+5),AQ3339)</f>
        <v>0</v>
      </c>
      <c r="AS3339" s="17">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15">
        <f ca="1">COUNTIF(INDIRECT("U"&amp;(ROW()+12*(($AN3339-1)*3+$AO3339)-ROW())/12+5):INDIRECT("AF"&amp;(ROW()+12*(($AN3339-1)*3+$AO3339)-ROW())/12+5),AS3339)</f>
        <v>0</v>
      </c>
      <c r="AU3339" s="15">
        <f ca="1">IF(AND(AQ3339+AS3339&gt;0,AR3339+AT3339&gt;0),COUNTIF(AU$6:AU3338,"&gt;0")+1,0)</f>
        <v>0</v>
      </c>
    </row>
    <row r="3340" spans="40:47">
      <c r="AN3340" s="15">
        <v>93</v>
      </c>
      <c r="AO3340" s="15">
        <v>2</v>
      </c>
      <c r="AP3340" s="15">
        <v>11</v>
      </c>
      <c r="AQ3340" s="17">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15">
        <f ca="1">COUNTIF(INDIRECT("H"&amp;(ROW()+12*(($AN3340-1)*3+$AO3340)-ROW())/12+5):INDIRECT("S"&amp;(ROW()+12*(($AN3340-1)*3+$AO3340)-ROW())/12+5),AQ3340)</f>
        <v>0</v>
      </c>
      <c r="AS3340" s="17">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15">
        <f ca="1">COUNTIF(INDIRECT("U"&amp;(ROW()+12*(($AN3340-1)*3+$AO3340)-ROW())/12+5):INDIRECT("AF"&amp;(ROW()+12*(($AN3340-1)*3+$AO3340)-ROW())/12+5),AS3340)</f>
        <v>0</v>
      </c>
      <c r="AU3340" s="15">
        <f ca="1">IF(AND(AQ3340+AS3340&gt;0,AR3340+AT3340&gt;0),COUNTIF(AU$6:AU3339,"&gt;0")+1,0)</f>
        <v>0</v>
      </c>
    </row>
    <row r="3341" spans="40:47">
      <c r="AN3341" s="15">
        <v>93</v>
      </c>
      <c r="AO3341" s="15">
        <v>2</v>
      </c>
      <c r="AP3341" s="15">
        <v>12</v>
      </c>
      <c r="AQ3341" s="17">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15">
        <f ca="1">COUNTIF(INDIRECT("H"&amp;(ROW()+12*(($AN3341-1)*3+$AO3341)-ROW())/12+5):INDIRECT("S"&amp;(ROW()+12*(($AN3341-1)*3+$AO3341)-ROW())/12+5),AQ3341)</f>
        <v>0</v>
      </c>
      <c r="AS3341" s="17">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15">
        <f ca="1">COUNTIF(INDIRECT("U"&amp;(ROW()+12*(($AN3341-1)*3+$AO3341)-ROW())/12+5):INDIRECT("AF"&amp;(ROW()+12*(($AN3341-1)*3+$AO3341)-ROW())/12+5),AS3341)</f>
        <v>0</v>
      </c>
      <c r="AU3341" s="15">
        <f ca="1">IF(AND(AQ3341+AS3341&gt;0,AR3341+AT3341&gt;0),COUNTIF(AU$6:AU3340,"&gt;0")+1,0)</f>
        <v>0</v>
      </c>
    </row>
    <row r="3342" spans="40:47">
      <c r="AN3342" s="15">
        <v>93</v>
      </c>
      <c r="AO3342" s="15">
        <v>3</v>
      </c>
      <c r="AP3342" s="15">
        <v>1</v>
      </c>
      <c r="AQ3342" s="17">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15">
        <f ca="1">COUNTIF(INDIRECT("H"&amp;(ROW()+12*(($AN3342-1)*3+$AO3342)-ROW())/12+5):INDIRECT("S"&amp;(ROW()+12*(($AN3342-1)*3+$AO3342)-ROW())/12+5),AQ3342)</f>
        <v>0</v>
      </c>
      <c r="AS3342" s="17">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15">
        <f ca="1">COUNTIF(INDIRECT("U"&amp;(ROW()+12*(($AN3342-1)*3+$AO3342)-ROW())/12+5):INDIRECT("AF"&amp;(ROW()+12*(($AN3342-1)*3+$AO3342)-ROW())/12+5),AS3342)</f>
        <v>0</v>
      </c>
      <c r="AU3342" s="15">
        <f ca="1">IF(AND(AQ3342+AS3342&gt;0,AR3342+AT3342&gt;0),COUNTIF(AU$6:AU3341,"&gt;0")+1,0)</f>
        <v>0</v>
      </c>
    </row>
    <row r="3343" spans="40:47">
      <c r="AN3343" s="15">
        <v>93</v>
      </c>
      <c r="AO3343" s="15">
        <v>3</v>
      </c>
      <c r="AP3343" s="15">
        <v>2</v>
      </c>
      <c r="AQ3343" s="17">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15">
        <f ca="1">COUNTIF(INDIRECT("H"&amp;(ROW()+12*(($AN3343-1)*3+$AO3343)-ROW())/12+5):INDIRECT("S"&amp;(ROW()+12*(($AN3343-1)*3+$AO3343)-ROW())/12+5),AQ3343)</f>
        <v>0</v>
      </c>
      <c r="AS3343" s="17">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15">
        <f ca="1">COUNTIF(INDIRECT("U"&amp;(ROW()+12*(($AN3343-1)*3+$AO3343)-ROW())/12+5):INDIRECT("AF"&amp;(ROW()+12*(($AN3343-1)*3+$AO3343)-ROW())/12+5),AS3343)</f>
        <v>0</v>
      </c>
      <c r="AU3343" s="15">
        <f ca="1">IF(AND(AQ3343+AS3343&gt;0,AR3343+AT3343&gt;0),COUNTIF(AU$6:AU3342,"&gt;0")+1,0)</f>
        <v>0</v>
      </c>
    </row>
    <row r="3344" spans="40:47">
      <c r="AN3344" s="15">
        <v>93</v>
      </c>
      <c r="AO3344" s="15">
        <v>3</v>
      </c>
      <c r="AP3344" s="15">
        <v>3</v>
      </c>
      <c r="AQ3344" s="17">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15">
        <f ca="1">COUNTIF(INDIRECT("H"&amp;(ROW()+12*(($AN3344-1)*3+$AO3344)-ROW())/12+5):INDIRECT("S"&amp;(ROW()+12*(($AN3344-1)*3+$AO3344)-ROW())/12+5),AQ3344)</f>
        <v>0</v>
      </c>
      <c r="AS3344" s="17">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15">
        <f ca="1">COUNTIF(INDIRECT("U"&amp;(ROW()+12*(($AN3344-1)*3+$AO3344)-ROW())/12+5):INDIRECT("AF"&amp;(ROW()+12*(($AN3344-1)*3+$AO3344)-ROW())/12+5),AS3344)</f>
        <v>0</v>
      </c>
      <c r="AU3344" s="15">
        <f ca="1">IF(AND(AQ3344+AS3344&gt;0,AR3344+AT3344&gt;0),COUNTIF(AU$6:AU3343,"&gt;0")+1,0)</f>
        <v>0</v>
      </c>
    </row>
    <row r="3345" spans="40:47">
      <c r="AN3345" s="15">
        <v>93</v>
      </c>
      <c r="AO3345" s="15">
        <v>3</v>
      </c>
      <c r="AP3345" s="15">
        <v>4</v>
      </c>
      <c r="AQ3345" s="17">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15">
        <f ca="1">COUNTIF(INDIRECT("H"&amp;(ROW()+12*(($AN3345-1)*3+$AO3345)-ROW())/12+5):INDIRECT("S"&amp;(ROW()+12*(($AN3345-1)*3+$AO3345)-ROW())/12+5),AQ3345)</f>
        <v>0</v>
      </c>
      <c r="AS3345" s="17">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15">
        <f ca="1">COUNTIF(INDIRECT("U"&amp;(ROW()+12*(($AN3345-1)*3+$AO3345)-ROW())/12+5):INDIRECT("AF"&amp;(ROW()+12*(($AN3345-1)*3+$AO3345)-ROW())/12+5),AS3345)</f>
        <v>0</v>
      </c>
      <c r="AU3345" s="15">
        <f ca="1">IF(AND(AQ3345+AS3345&gt;0,AR3345+AT3345&gt;0),COUNTIF(AU$6:AU3344,"&gt;0")+1,0)</f>
        <v>0</v>
      </c>
    </row>
    <row r="3346" spans="40:47">
      <c r="AN3346" s="15">
        <v>93</v>
      </c>
      <c r="AO3346" s="15">
        <v>3</v>
      </c>
      <c r="AP3346" s="15">
        <v>5</v>
      </c>
      <c r="AQ3346" s="17">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15">
        <f ca="1">COUNTIF(INDIRECT("H"&amp;(ROW()+12*(($AN3346-1)*3+$AO3346)-ROW())/12+5):INDIRECT("S"&amp;(ROW()+12*(($AN3346-1)*3+$AO3346)-ROW())/12+5),AQ3346)</f>
        <v>0</v>
      </c>
      <c r="AS3346" s="17">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15">
        <f ca="1">COUNTIF(INDIRECT("U"&amp;(ROW()+12*(($AN3346-1)*3+$AO3346)-ROW())/12+5):INDIRECT("AF"&amp;(ROW()+12*(($AN3346-1)*3+$AO3346)-ROW())/12+5),AS3346)</f>
        <v>0</v>
      </c>
      <c r="AU3346" s="15">
        <f ca="1">IF(AND(AQ3346+AS3346&gt;0,AR3346+AT3346&gt;0),COUNTIF(AU$6:AU3345,"&gt;0")+1,0)</f>
        <v>0</v>
      </c>
    </row>
    <row r="3347" spans="40:47">
      <c r="AN3347" s="15">
        <v>93</v>
      </c>
      <c r="AO3347" s="15">
        <v>3</v>
      </c>
      <c r="AP3347" s="15">
        <v>6</v>
      </c>
      <c r="AQ3347" s="17">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15">
        <f ca="1">COUNTIF(INDIRECT("H"&amp;(ROW()+12*(($AN3347-1)*3+$AO3347)-ROW())/12+5):INDIRECT("S"&amp;(ROW()+12*(($AN3347-1)*3+$AO3347)-ROW())/12+5),AQ3347)</f>
        <v>0</v>
      </c>
      <c r="AS3347" s="17">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15">
        <f ca="1">COUNTIF(INDIRECT("U"&amp;(ROW()+12*(($AN3347-1)*3+$AO3347)-ROW())/12+5):INDIRECT("AF"&amp;(ROW()+12*(($AN3347-1)*3+$AO3347)-ROW())/12+5),AS3347)</f>
        <v>0</v>
      </c>
      <c r="AU3347" s="15">
        <f ca="1">IF(AND(AQ3347+AS3347&gt;0,AR3347+AT3347&gt;0),COUNTIF(AU$6:AU3346,"&gt;0")+1,0)</f>
        <v>0</v>
      </c>
    </row>
    <row r="3348" spans="40:47">
      <c r="AN3348" s="15">
        <v>93</v>
      </c>
      <c r="AO3348" s="15">
        <v>3</v>
      </c>
      <c r="AP3348" s="15">
        <v>7</v>
      </c>
      <c r="AQ3348" s="17">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15">
        <f ca="1">COUNTIF(INDIRECT("H"&amp;(ROW()+12*(($AN3348-1)*3+$AO3348)-ROW())/12+5):INDIRECT("S"&amp;(ROW()+12*(($AN3348-1)*3+$AO3348)-ROW())/12+5),AQ3348)</f>
        <v>0</v>
      </c>
      <c r="AS3348" s="17">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15">
        <f ca="1">COUNTIF(INDIRECT("U"&amp;(ROW()+12*(($AN3348-1)*3+$AO3348)-ROW())/12+5):INDIRECT("AF"&amp;(ROW()+12*(($AN3348-1)*3+$AO3348)-ROW())/12+5),AS3348)</f>
        <v>0</v>
      </c>
      <c r="AU3348" s="15">
        <f ca="1">IF(AND(AQ3348+AS3348&gt;0,AR3348+AT3348&gt;0),COUNTIF(AU$6:AU3347,"&gt;0")+1,0)</f>
        <v>0</v>
      </c>
    </row>
    <row r="3349" spans="40:47">
      <c r="AN3349" s="15">
        <v>93</v>
      </c>
      <c r="AO3349" s="15">
        <v>3</v>
      </c>
      <c r="AP3349" s="15">
        <v>8</v>
      </c>
      <c r="AQ3349" s="17">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15">
        <f ca="1">COUNTIF(INDIRECT("H"&amp;(ROW()+12*(($AN3349-1)*3+$AO3349)-ROW())/12+5):INDIRECT("S"&amp;(ROW()+12*(($AN3349-1)*3+$AO3349)-ROW())/12+5),AQ3349)</f>
        <v>0</v>
      </c>
      <c r="AS3349" s="17">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15">
        <f ca="1">COUNTIF(INDIRECT("U"&amp;(ROW()+12*(($AN3349-1)*3+$AO3349)-ROW())/12+5):INDIRECT("AF"&amp;(ROW()+12*(($AN3349-1)*3+$AO3349)-ROW())/12+5),AS3349)</f>
        <v>0</v>
      </c>
      <c r="AU3349" s="15">
        <f ca="1">IF(AND(AQ3349+AS3349&gt;0,AR3349+AT3349&gt;0),COUNTIF(AU$6:AU3348,"&gt;0")+1,0)</f>
        <v>0</v>
      </c>
    </row>
    <row r="3350" spans="40:47">
      <c r="AN3350" s="15">
        <v>93</v>
      </c>
      <c r="AO3350" s="15">
        <v>3</v>
      </c>
      <c r="AP3350" s="15">
        <v>9</v>
      </c>
      <c r="AQ3350" s="17">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15">
        <f ca="1">COUNTIF(INDIRECT("H"&amp;(ROW()+12*(($AN3350-1)*3+$AO3350)-ROW())/12+5):INDIRECT("S"&amp;(ROW()+12*(($AN3350-1)*3+$AO3350)-ROW())/12+5),AQ3350)</f>
        <v>0</v>
      </c>
      <c r="AS3350" s="17">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15">
        <f ca="1">COUNTIF(INDIRECT("U"&amp;(ROW()+12*(($AN3350-1)*3+$AO3350)-ROW())/12+5):INDIRECT("AF"&amp;(ROW()+12*(($AN3350-1)*3+$AO3350)-ROW())/12+5),AS3350)</f>
        <v>0</v>
      </c>
      <c r="AU3350" s="15">
        <f ca="1">IF(AND(AQ3350+AS3350&gt;0,AR3350+AT3350&gt;0),COUNTIF(AU$6:AU3349,"&gt;0")+1,0)</f>
        <v>0</v>
      </c>
    </row>
    <row r="3351" spans="40:47">
      <c r="AN3351" s="15">
        <v>93</v>
      </c>
      <c r="AO3351" s="15">
        <v>3</v>
      </c>
      <c r="AP3351" s="15">
        <v>10</v>
      </c>
      <c r="AQ3351" s="17">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15">
        <f ca="1">COUNTIF(INDIRECT("H"&amp;(ROW()+12*(($AN3351-1)*3+$AO3351)-ROW())/12+5):INDIRECT("S"&amp;(ROW()+12*(($AN3351-1)*3+$AO3351)-ROW())/12+5),AQ3351)</f>
        <v>0</v>
      </c>
      <c r="AS3351" s="17">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15">
        <f ca="1">COUNTIF(INDIRECT("U"&amp;(ROW()+12*(($AN3351-1)*3+$AO3351)-ROW())/12+5):INDIRECT("AF"&amp;(ROW()+12*(($AN3351-1)*3+$AO3351)-ROW())/12+5),AS3351)</f>
        <v>0</v>
      </c>
      <c r="AU3351" s="15">
        <f ca="1">IF(AND(AQ3351+AS3351&gt;0,AR3351+AT3351&gt;0),COUNTIF(AU$6:AU3350,"&gt;0")+1,0)</f>
        <v>0</v>
      </c>
    </row>
    <row r="3352" spans="40:47">
      <c r="AN3352" s="15">
        <v>93</v>
      </c>
      <c r="AO3352" s="15">
        <v>3</v>
      </c>
      <c r="AP3352" s="15">
        <v>11</v>
      </c>
      <c r="AQ3352" s="17">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15">
        <f ca="1">COUNTIF(INDIRECT("H"&amp;(ROW()+12*(($AN3352-1)*3+$AO3352)-ROW())/12+5):INDIRECT("S"&amp;(ROW()+12*(($AN3352-1)*3+$AO3352)-ROW())/12+5),AQ3352)</f>
        <v>0</v>
      </c>
      <c r="AS3352" s="17">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15">
        <f ca="1">COUNTIF(INDIRECT("U"&amp;(ROW()+12*(($AN3352-1)*3+$AO3352)-ROW())/12+5):INDIRECT("AF"&amp;(ROW()+12*(($AN3352-1)*3+$AO3352)-ROW())/12+5),AS3352)</f>
        <v>0</v>
      </c>
      <c r="AU3352" s="15">
        <f ca="1">IF(AND(AQ3352+AS3352&gt;0,AR3352+AT3352&gt;0),COUNTIF(AU$6:AU3351,"&gt;0")+1,0)</f>
        <v>0</v>
      </c>
    </row>
    <row r="3353" spans="40:47">
      <c r="AN3353" s="306">
        <v>93</v>
      </c>
      <c r="AO3353" s="306">
        <v>3</v>
      </c>
      <c r="AP3353" s="306">
        <v>12</v>
      </c>
      <c r="AQ3353" s="313">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306">
        <f ca="1">COUNTIF(INDIRECT("H"&amp;(ROW()+12*(($AN3353-1)*3+$AO3353)-ROW())/12+5):INDIRECT("S"&amp;(ROW()+12*(($AN3353-1)*3+$AO3353)-ROW())/12+5),AQ3353)</f>
        <v>0</v>
      </c>
      <c r="AS3353" s="313">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306">
        <f ca="1">COUNTIF(INDIRECT("U"&amp;(ROW()+12*(($AN3353-1)*3+$AO3353)-ROW())/12+5):INDIRECT("AF"&amp;(ROW()+12*(($AN3353-1)*3+$AO3353)-ROW())/12+5),AS3353)</f>
        <v>0</v>
      </c>
      <c r="AU3353" s="15">
        <f ca="1">IF(AND(AQ3353+AS3353&gt;0,AR3353+AT3353&gt;0),COUNTIF(AU$6:AU3352,"&gt;0")+1,0)</f>
        <v>0</v>
      </c>
    </row>
    <row r="3354" spans="40:47">
      <c r="AN3354" s="15">
        <v>94</v>
      </c>
      <c r="AO3354" s="15">
        <v>1</v>
      </c>
      <c r="AP3354" s="15">
        <v>1</v>
      </c>
      <c r="AQ3354" s="17">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15">
        <f ca="1">COUNTIF(INDIRECT("H"&amp;(ROW()+12*(($AN3354-1)*3+$AO3354)-ROW())/12+5):INDIRECT("S"&amp;(ROW()+12*(($AN3354-1)*3+$AO3354)-ROW())/12+5),AQ3354)</f>
        <v>0</v>
      </c>
      <c r="AS3354" s="17">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15">
        <f ca="1">COUNTIF(INDIRECT("U"&amp;(ROW()+12*(($AN3354-1)*3+$AO3354)-ROW())/12+5):INDIRECT("AF"&amp;(ROW()+12*(($AN3354-1)*3+$AO3354)-ROW())/12+5),AS3354)</f>
        <v>0</v>
      </c>
      <c r="AU3354" s="15">
        <f ca="1">IF(AND(AQ3354+AS3354&gt;0,AR3354+AT3354&gt;0),COUNTIF(AU$6:AU3353,"&gt;0")+1,0)</f>
        <v>0</v>
      </c>
    </row>
    <row r="3355" spans="40:47">
      <c r="AN3355" s="15">
        <v>94</v>
      </c>
      <c r="AO3355" s="15">
        <v>1</v>
      </c>
      <c r="AP3355" s="15">
        <v>2</v>
      </c>
      <c r="AQ3355" s="17">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15">
        <f ca="1">COUNTIF(INDIRECT("H"&amp;(ROW()+12*(($AN3355-1)*3+$AO3355)-ROW())/12+5):INDIRECT("S"&amp;(ROW()+12*(($AN3355-1)*3+$AO3355)-ROW())/12+5),AQ3355)</f>
        <v>0</v>
      </c>
      <c r="AS3355" s="17">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15">
        <f ca="1">COUNTIF(INDIRECT("U"&amp;(ROW()+12*(($AN3355-1)*3+$AO3355)-ROW())/12+5):INDIRECT("AF"&amp;(ROW()+12*(($AN3355-1)*3+$AO3355)-ROW())/12+5),AS3355)</f>
        <v>0</v>
      </c>
      <c r="AU3355" s="15">
        <f ca="1">IF(AND(AQ3355+AS3355&gt;0,AR3355+AT3355&gt;0),COUNTIF(AU$6:AU3354,"&gt;0")+1,0)</f>
        <v>0</v>
      </c>
    </row>
    <row r="3356" spans="40:47">
      <c r="AN3356" s="15">
        <v>94</v>
      </c>
      <c r="AO3356" s="15">
        <v>1</v>
      </c>
      <c r="AP3356" s="15">
        <v>3</v>
      </c>
      <c r="AQ3356" s="17">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15">
        <f ca="1">COUNTIF(INDIRECT("H"&amp;(ROW()+12*(($AN3356-1)*3+$AO3356)-ROW())/12+5):INDIRECT("S"&amp;(ROW()+12*(($AN3356-1)*3+$AO3356)-ROW())/12+5),AQ3356)</f>
        <v>0</v>
      </c>
      <c r="AS3356" s="17">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15">
        <f ca="1">COUNTIF(INDIRECT("U"&amp;(ROW()+12*(($AN3356-1)*3+$AO3356)-ROW())/12+5):INDIRECT("AF"&amp;(ROW()+12*(($AN3356-1)*3+$AO3356)-ROW())/12+5),AS3356)</f>
        <v>0</v>
      </c>
      <c r="AU3356" s="15">
        <f ca="1">IF(AND(AQ3356+AS3356&gt;0,AR3356+AT3356&gt;0),COUNTIF(AU$6:AU3355,"&gt;0")+1,0)</f>
        <v>0</v>
      </c>
    </row>
    <row r="3357" spans="40:47">
      <c r="AN3357" s="15">
        <v>94</v>
      </c>
      <c r="AO3357" s="15">
        <v>1</v>
      </c>
      <c r="AP3357" s="15">
        <v>4</v>
      </c>
      <c r="AQ3357" s="17">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15">
        <f ca="1">COUNTIF(INDIRECT("H"&amp;(ROW()+12*(($AN3357-1)*3+$AO3357)-ROW())/12+5):INDIRECT("S"&amp;(ROW()+12*(($AN3357-1)*3+$AO3357)-ROW())/12+5),AQ3357)</f>
        <v>0</v>
      </c>
      <c r="AS3357" s="17">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15">
        <f ca="1">COUNTIF(INDIRECT("U"&amp;(ROW()+12*(($AN3357-1)*3+$AO3357)-ROW())/12+5):INDIRECT("AF"&amp;(ROW()+12*(($AN3357-1)*3+$AO3357)-ROW())/12+5),AS3357)</f>
        <v>0</v>
      </c>
      <c r="AU3357" s="15">
        <f ca="1">IF(AND(AQ3357+AS3357&gt;0,AR3357+AT3357&gt;0),COUNTIF(AU$6:AU3356,"&gt;0")+1,0)</f>
        <v>0</v>
      </c>
    </row>
    <row r="3358" spans="40:47">
      <c r="AN3358" s="15">
        <v>94</v>
      </c>
      <c r="AO3358" s="15">
        <v>1</v>
      </c>
      <c r="AP3358" s="15">
        <v>5</v>
      </c>
      <c r="AQ3358" s="17">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15">
        <f ca="1">COUNTIF(INDIRECT("H"&amp;(ROW()+12*(($AN3358-1)*3+$AO3358)-ROW())/12+5):INDIRECT("S"&amp;(ROW()+12*(($AN3358-1)*3+$AO3358)-ROW())/12+5),AQ3358)</f>
        <v>0</v>
      </c>
      <c r="AS3358" s="17">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15">
        <f ca="1">COUNTIF(INDIRECT("U"&amp;(ROW()+12*(($AN3358-1)*3+$AO3358)-ROW())/12+5):INDIRECT("AF"&amp;(ROW()+12*(($AN3358-1)*3+$AO3358)-ROW())/12+5),AS3358)</f>
        <v>0</v>
      </c>
      <c r="AU3358" s="15">
        <f ca="1">IF(AND(AQ3358+AS3358&gt;0,AR3358+AT3358&gt;0),COUNTIF(AU$6:AU3357,"&gt;0")+1,0)</f>
        <v>0</v>
      </c>
    </row>
    <row r="3359" spans="40:47">
      <c r="AN3359" s="15">
        <v>94</v>
      </c>
      <c r="AO3359" s="15">
        <v>1</v>
      </c>
      <c r="AP3359" s="15">
        <v>6</v>
      </c>
      <c r="AQ3359" s="17">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15">
        <f ca="1">COUNTIF(INDIRECT("H"&amp;(ROW()+12*(($AN3359-1)*3+$AO3359)-ROW())/12+5):INDIRECT("S"&amp;(ROW()+12*(($AN3359-1)*3+$AO3359)-ROW())/12+5),AQ3359)</f>
        <v>0</v>
      </c>
      <c r="AS3359" s="17">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15">
        <f ca="1">COUNTIF(INDIRECT("U"&amp;(ROW()+12*(($AN3359-1)*3+$AO3359)-ROW())/12+5):INDIRECT("AF"&amp;(ROW()+12*(($AN3359-1)*3+$AO3359)-ROW())/12+5),AS3359)</f>
        <v>0</v>
      </c>
      <c r="AU3359" s="15">
        <f ca="1">IF(AND(AQ3359+AS3359&gt;0,AR3359+AT3359&gt;0),COUNTIF(AU$6:AU3358,"&gt;0")+1,0)</f>
        <v>0</v>
      </c>
    </row>
    <row r="3360" spans="40:47">
      <c r="AN3360" s="15">
        <v>94</v>
      </c>
      <c r="AO3360" s="15">
        <v>1</v>
      </c>
      <c r="AP3360" s="15">
        <v>7</v>
      </c>
      <c r="AQ3360" s="17">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15">
        <f ca="1">COUNTIF(INDIRECT("H"&amp;(ROW()+12*(($AN3360-1)*3+$AO3360)-ROW())/12+5):INDIRECT("S"&amp;(ROW()+12*(($AN3360-1)*3+$AO3360)-ROW())/12+5),AQ3360)</f>
        <v>0</v>
      </c>
      <c r="AS3360" s="17">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15">
        <f ca="1">COUNTIF(INDIRECT("U"&amp;(ROW()+12*(($AN3360-1)*3+$AO3360)-ROW())/12+5):INDIRECT("AF"&amp;(ROW()+12*(($AN3360-1)*3+$AO3360)-ROW())/12+5),AS3360)</f>
        <v>0</v>
      </c>
      <c r="AU3360" s="15">
        <f ca="1">IF(AND(AQ3360+AS3360&gt;0,AR3360+AT3360&gt;0),COUNTIF(AU$6:AU3359,"&gt;0")+1,0)</f>
        <v>0</v>
      </c>
    </row>
    <row r="3361" spans="40:47">
      <c r="AN3361" s="15">
        <v>94</v>
      </c>
      <c r="AO3361" s="15">
        <v>1</v>
      </c>
      <c r="AP3361" s="15">
        <v>8</v>
      </c>
      <c r="AQ3361" s="17">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15">
        <f ca="1">COUNTIF(INDIRECT("H"&amp;(ROW()+12*(($AN3361-1)*3+$AO3361)-ROW())/12+5):INDIRECT("S"&amp;(ROW()+12*(($AN3361-1)*3+$AO3361)-ROW())/12+5),AQ3361)</f>
        <v>0</v>
      </c>
      <c r="AS3361" s="17">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15">
        <f ca="1">COUNTIF(INDIRECT("U"&amp;(ROW()+12*(($AN3361-1)*3+$AO3361)-ROW())/12+5):INDIRECT("AF"&amp;(ROW()+12*(($AN3361-1)*3+$AO3361)-ROW())/12+5),AS3361)</f>
        <v>0</v>
      </c>
      <c r="AU3361" s="15">
        <f ca="1">IF(AND(AQ3361+AS3361&gt;0,AR3361+AT3361&gt;0),COUNTIF(AU$6:AU3360,"&gt;0")+1,0)</f>
        <v>0</v>
      </c>
    </row>
    <row r="3362" spans="40:47">
      <c r="AN3362" s="15">
        <v>94</v>
      </c>
      <c r="AO3362" s="15">
        <v>1</v>
      </c>
      <c r="AP3362" s="15">
        <v>9</v>
      </c>
      <c r="AQ3362" s="17">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15">
        <f ca="1">COUNTIF(INDIRECT("H"&amp;(ROW()+12*(($AN3362-1)*3+$AO3362)-ROW())/12+5):INDIRECT("S"&amp;(ROW()+12*(($AN3362-1)*3+$AO3362)-ROW())/12+5),AQ3362)</f>
        <v>0</v>
      </c>
      <c r="AS3362" s="17">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15">
        <f ca="1">COUNTIF(INDIRECT("U"&amp;(ROW()+12*(($AN3362-1)*3+$AO3362)-ROW())/12+5):INDIRECT("AF"&amp;(ROW()+12*(($AN3362-1)*3+$AO3362)-ROW())/12+5),AS3362)</f>
        <v>0</v>
      </c>
      <c r="AU3362" s="15">
        <f ca="1">IF(AND(AQ3362+AS3362&gt;0,AR3362+AT3362&gt;0),COUNTIF(AU$6:AU3361,"&gt;0")+1,0)</f>
        <v>0</v>
      </c>
    </row>
    <row r="3363" spans="40:47">
      <c r="AN3363" s="15">
        <v>94</v>
      </c>
      <c r="AO3363" s="15">
        <v>1</v>
      </c>
      <c r="AP3363" s="15">
        <v>10</v>
      </c>
      <c r="AQ3363" s="17">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15">
        <f ca="1">COUNTIF(INDIRECT("H"&amp;(ROW()+12*(($AN3363-1)*3+$AO3363)-ROW())/12+5):INDIRECT("S"&amp;(ROW()+12*(($AN3363-1)*3+$AO3363)-ROW())/12+5),AQ3363)</f>
        <v>0</v>
      </c>
      <c r="AS3363" s="17">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15">
        <f ca="1">COUNTIF(INDIRECT("U"&amp;(ROW()+12*(($AN3363-1)*3+$AO3363)-ROW())/12+5):INDIRECT("AF"&amp;(ROW()+12*(($AN3363-1)*3+$AO3363)-ROW())/12+5),AS3363)</f>
        <v>0</v>
      </c>
      <c r="AU3363" s="15">
        <f ca="1">IF(AND(AQ3363+AS3363&gt;0,AR3363+AT3363&gt;0),COUNTIF(AU$6:AU3362,"&gt;0")+1,0)</f>
        <v>0</v>
      </c>
    </row>
    <row r="3364" spans="40:47">
      <c r="AN3364" s="15">
        <v>94</v>
      </c>
      <c r="AO3364" s="15">
        <v>1</v>
      </c>
      <c r="AP3364" s="15">
        <v>11</v>
      </c>
      <c r="AQ3364" s="17">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15">
        <f ca="1">COUNTIF(INDIRECT("H"&amp;(ROW()+12*(($AN3364-1)*3+$AO3364)-ROW())/12+5):INDIRECT("S"&amp;(ROW()+12*(($AN3364-1)*3+$AO3364)-ROW())/12+5),AQ3364)</f>
        <v>0</v>
      </c>
      <c r="AS3364" s="17">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15">
        <f ca="1">COUNTIF(INDIRECT("U"&amp;(ROW()+12*(($AN3364-1)*3+$AO3364)-ROW())/12+5):INDIRECT("AF"&amp;(ROW()+12*(($AN3364-1)*3+$AO3364)-ROW())/12+5),AS3364)</f>
        <v>0</v>
      </c>
      <c r="AU3364" s="15">
        <f ca="1">IF(AND(AQ3364+AS3364&gt;0,AR3364+AT3364&gt;0),COUNTIF(AU$6:AU3363,"&gt;0")+1,0)</f>
        <v>0</v>
      </c>
    </row>
    <row r="3365" spans="40:47">
      <c r="AN3365" s="15">
        <v>94</v>
      </c>
      <c r="AO3365" s="15">
        <v>1</v>
      </c>
      <c r="AP3365" s="15">
        <v>12</v>
      </c>
      <c r="AQ3365" s="17">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15">
        <f ca="1">COUNTIF(INDIRECT("H"&amp;(ROW()+12*(($AN3365-1)*3+$AO3365)-ROW())/12+5):INDIRECT("S"&amp;(ROW()+12*(($AN3365-1)*3+$AO3365)-ROW())/12+5),AQ3365)</f>
        <v>0</v>
      </c>
      <c r="AS3365" s="17">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15">
        <f ca="1">COUNTIF(INDIRECT("U"&amp;(ROW()+12*(($AN3365-1)*3+$AO3365)-ROW())/12+5):INDIRECT("AF"&amp;(ROW()+12*(($AN3365-1)*3+$AO3365)-ROW())/12+5),AS3365)</f>
        <v>0</v>
      </c>
      <c r="AU3365" s="15">
        <f ca="1">IF(AND(AQ3365+AS3365&gt;0,AR3365+AT3365&gt;0),COUNTIF(AU$6:AU3364,"&gt;0")+1,0)</f>
        <v>0</v>
      </c>
    </row>
    <row r="3366" spans="40:47">
      <c r="AN3366" s="15">
        <v>94</v>
      </c>
      <c r="AO3366" s="15">
        <v>2</v>
      </c>
      <c r="AP3366" s="15">
        <v>1</v>
      </c>
      <c r="AQ3366" s="17">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15">
        <f ca="1">COUNTIF(INDIRECT("H"&amp;(ROW()+12*(($AN3366-1)*3+$AO3366)-ROW())/12+5):INDIRECT("S"&amp;(ROW()+12*(($AN3366-1)*3+$AO3366)-ROW())/12+5),AQ3366)</f>
        <v>0</v>
      </c>
      <c r="AS3366" s="17">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15">
        <f ca="1">COUNTIF(INDIRECT("U"&amp;(ROW()+12*(($AN3366-1)*3+$AO3366)-ROW())/12+5):INDIRECT("AF"&amp;(ROW()+12*(($AN3366-1)*3+$AO3366)-ROW())/12+5),AS3366)</f>
        <v>0</v>
      </c>
      <c r="AU3366" s="15">
        <f ca="1">IF(AND(AQ3366+AS3366&gt;0,AR3366+AT3366&gt;0),COUNTIF(AU$6:AU3365,"&gt;0")+1,0)</f>
        <v>0</v>
      </c>
    </row>
    <row r="3367" spans="40:47">
      <c r="AN3367" s="15">
        <v>94</v>
      </c>
      <c r="AO3367" s="15">
        <v>2</v>
      </c>
      <c r="AP3367" s="15">
        <v>2</v>
      </c>
      <c r="AQ3367" s="17">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15">
        <f ca="1">COUNTIF(INDIRECT("H"&amp;(ROW()+12*(($AN3367-1)*3+$AO3367)-ROW())/12+5):INDIRECT("S"&amp;(ROW()+12*(($AN3367-1)*3+$AO3367)-ROW())/12+5),AQ3367)</f>
        <v>0</v>
      </c>
      <c r="AS3367" s="17">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15">
        <f ca="1">COUNTIF(INDIRECT("U"&amp;(ROW()+12*(($AN3367-1)*3+$AO3367)-ROW())/12+5):INDIRECT("AF"&amp;(ROW()+12*(($AN3367-1)*3+$AO3367)-ROW())/12+5),AS3367)</f>
        <v>0</v>
      </c>
      <c r="AU3367" s="15">
        <f ca="1">IF(AND(AQ3367+AS3367&gt;0,AR3367+AT3367&gt;0),COUNTIF(AU$6:AU3366,"&gt;0")+1,0)</f>
        <v>0</v>
      </c>
    </row>
    <row r="3368" spans="40:47">
      <c r="AN3368" s="15">
        <v>94</v>
      </c>
      <c r="AO3368" s="15">
        <v>2</v>
      </c>
      <c r="AP3368" s="15">
        <v>3</v>
      </c>
      <c r="AQ3368" s="17">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15">
        <f ca="1">COUNTIF(INDIRECT("H"&amp;(ROW()+12*(($AN3368-1)*3+$AO3368)-ROW())/12+5):INDIRECT("S"&amp;(ROW()+12*(($AN3368-1)*3+$AO3368)-ROW())/12+5),AQ3368)</f>
        <v>0</v>
      </c>
      <c r="AS3368" s="17">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15">
        <f ca="1">COUNTIF(INDIRECT("U"&amp;(ROW()+12*(($AN3368-1)*3+$AO3368)-ROW())/12+5):INDIRECT("AF"&amp;(ROW()+12*(($AN3368-1)*3+$AO3368)-ROW())/12+5),AS3368)</f>
        <v>0</v>
      </c>
      <c r="AU3368" s="15">
        <f ca="1">IF(AND(AQ3368+AS3368&gt;0,AR3368+AT3368&gt;0),COUNTIF(AU$6:AU3367,"&gt;0")+1,0)</f>
        <v>0</v>
      </c>
    </row>
    <row r="3369" spans="40:47">
      <c r="AN3369" s="15">
        <v>94</v>
      </c>
      <c r="AO3369" s="15">
        <v>2</v>
      </c>
      <c r="AP3369" s="15">
        <v>4</v>
      </c>
      <c r="AQ3369" s="17">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15">
        <f ca="1">COUNTIF(INDIRECT("H"&amp;(ROW()+12*(($AN3369-1)*3+$AO3369)-ROW())/12+5):INDIRECT("S"&amp;(ROW()+12*(($AN3369-1)*3+$AO3369)-ROW())/12+5),AQ3369)</f>
        <v>0</v>
      </c>
      <c r="AS3369" s="17">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15">
        <f ca="1">COUNTIF(INDIRECT("U"&amp;(ROW()+12*(($AN3369-1)*3+$AO3369)-ROW())/12+5):INDIRECT("AF"&amp;(ROW()+12*(($AN3369-1)*3+$AO3369)-ROW())/12+5),AS3369)</f>
        <v>0</v>
      </c>
      <c r="AU3369" s="15">
        <f ca="1">IF(AND(AQ3369+AS3369&gt;0,AR3369+AT3369&gt;0),COUNTIF(AU$6:AU3368,"&gt;0")+1,0)</f>
        <v>0</v>
      </c>
    </row>
    <row r="3370" spans="40:47">
      <c r="AN3370" s="15">
        <v>94</v>
      </c>
      <c r="AO3370" s="15">
        <v>2</v>
      </c>
      <c r="AP3370" s="15">
        <v>5</v>
      </c>
      <c r="AQ3370" s="17">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15">
        <f ca="1">COUNTIF(INDIRECT("H"&amp;(ROW()+12*(($AN3370-1)*3+$AO3370)-ROW())/12+5):INDIRECT("S"&amp;(ROW()+12*(($AN3370-1)*3+$AO3370)-ROW())/12+5),AQ3370)</f>
        <v>0</v>
      </c>
      <c r="AS3370" s="17">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15">
        <f ca="1">COUNTIF(INDIRECT("U"&amp;(ROW()+12*(($AN3370-1)*3+$AO3370)-ROW())/12+5):INDIRECT("AF"&amp;(ROW()+12*(($AN3370-1)*3+$AO3370)-ROW())/12+5),AS3370)</f>
        <v>0</v>
      </c>
      <c r="AU3370" s="15">
        <f ca="1">IF(AND(AQ3370+AS3370&gt;0,AR3370+AT3370&gt;0),COUNTIF(AU$6:AU3369,"&gt;0")+1,0)</f>
        <v>0</v>
      </c>
    </row>
    <row r="3371" spans="40:47">
      <c r="AN3371" s="15">
        <v>94</v>
      </c>
      <c r="AO3371" s="15">
        <v>2</v>
      </c>
      <c r="AP3371" s="15">
        <v>6</v>
      </c>
      <c r="AQ3371" s="17">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15">
        <f ca="1">COUNTIF(INDIRECT("H"&amp;(ROW()+12*(($AN3371-1)*3+$AO3371)-ROW())/12+5):INDIRECT("S"&amp;(ROW()+12*(($AN3371-1)*3+$AO3371)-ROW())/12+5),AQ3371)</f>
        <v>0</v>
      </c>
      <c r="AS3371" s="17">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15">
        <f ca="1">COUNTIF(INDIRECT("U"&amp;(ROW()+12*(($AN3371-1)*3+$AO3371)-ROW())/12+5):INDIRECT("AF"&amp;(ROW()+12*(($AN3371-1)*3+$AO3371)-ROW())/12+5),AS3371)</f>
        <v>0</v>
      </c>
      <c r="AU3371" s="15">
        <f ca="1">IF(AND(AQ3371+AS3371&gt;0,AR3371+AT3371&gt;0),COUNTIF(AU$6:AU3370,"&gt;0")+1,0)</f>
        <v>0</v>
      </c>
    </row>
    <row r="3372" spans="40:47">
      <c r="AN3372" s="15">
        <v>94</v>
      </c>
      <c r="AO3372" s="15">
        <v>2</v>
      </c>
      <c r="AP3372" s="15">
        <v>7</v>
      </c>
      <c r="AQ3372" s="17">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15">
        <f ca="1">COUNTIF(INDIRECT("H"&amp;(ROW()+12*(($AN3372-1)*3+$AO3372)-ROW())/12+5):INDIRECT("S"&amp;(ROW()+12*(($AN3372-1)*3+$AO3372)-ROW())/12+5),AQ3372)</f>
        <v>0</v>
      </c>
      <c r="AS3372" s="17">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15">
        <f ca="1">COUNTIF(INDIRECT("U"&amp;(ROW()+12*(($AN3372-1)*3+$AO3372)-ROW())/12+5):INDIRECT("AF"&amp;(ROW()+12*(($AN3372-1)*3+$AO3372)-ROW())/12+5),AS3372)</f>
        <v>0</v>
      </c>
      <c r="AU3372" s="15">
        <f ca="1">IF(AND(AQ3372+AS3372&gt;0,AR3372+AT3372&gt;0),COUNTIF(AU$6:AU3371,"&gt;0")+1,0)</f>
        <v>0</v>
      </c>
    </row>
    <row r="3373" spans="40:47">
      <c r="AN3373" s="15">
        <v>94</v>
      </c>
      <c r="AO3373" s="15">
        <v>2</v>
      </c>
      <c r="AP3373" s="15">
        <v>8</v>
      </c>
      <c r="AQ3373" s="17">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15">
        <f ca="1">COUNTIF(INDIRECT("H"&amp;(ROW()+12*(($AN3373-1)*3+$AO3373)-ROW())/12+5):INDIRECT("S"&amp;(ROW()+12*(($AN3373-1)*3+$AO3373)-ROW())/12+5),AQ3373)</f>
        <v>0</v>
      </c>
      <c r="AS3373" s="17">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15">
        <f ca="1">COUNTIF(INDIRECT("U"&amp;(ROW()+12*(($AN3373-1)*3+$AO3373)-ROW())/12+5):INDIRECT("AF"&amp;(ROW()+12*(($AN3373-1)*3+$AO3373)-ROW())/12+5),AS3373)</f>
        <v>0</v>
      </c>
      <c r="AU3373" s="15">
        <f ca="1">IF(AND(AQ3373+AS3373&gt;0,AR3373+AT3373&gt;0),COUNTIF(AU$6:AU3372,"&gt;0")+1,0)</f>
        <v>0</v>
      </c>
    </row>
    <row r="3374" spans="40:47">
      <c r="AN3374" s="15">
        <v>94</v>
      </c>
      <c r="AO3374" s="15">
        <v>2</v>
      </c>
      <c r="AP3374" s="15">
        <v>9</v>
      </c>
      <c r="AQ3374" s="17">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15">
        <f ca="1">COUNTIF(INDIRECT("H"&amp;(ROW()+12*(($AN3374-1)*3+$AO3374)-ROW())/12+5):INDIRECT("S"&amp;(ROW()+12*(($AN3374-1)*3+$AO3374)-ROW())/12+5),AQ3374)</f>
        <v>0</v>
      </c>
      <c r="AS3374" s="17">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15">
        <f ca="1">COUNTIF(INDIRECT("U"&amp;(ROW()+12*(($AN3374-1)*3+$AO3374)-ROW())/12+5):INDIRECT("AF"&amp;(ROW()+12*(($AN3374-1)*3+$AO3374)-ROW())/12+5),AS3374)</f>
        <v>0</v>
      </c>
      <c r="AU3374" s="15">
        <f ca="1">IF(AND(AQ3374+AS3374&gt;0,AR3374+AT3374&gt;0),COUNTIF(AU$6:AU3373,"&gt;0")+1,0)</f>
        <v>0</v>
      </c>
    </row>
    <row r="3375" spans="40:47">
      <c r="AN3375" s="15">
        <v>94</v>
      </c>
      <c r="AO3375" s="15">
        <v>2</v>
      </c>
      <c r="AP3375" s="15">
        <v>10</v>
      </c>
      <c r="AQ3375" s="17">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15">
        <f ca="1">COUNTIF(INDIRECT("H"&amp;(ROW()+12*(($AN3375-1)*3+$AO3375)-ROW())/12+5):INDIRECT("S"&amp;(ROW()+12*(($AN3375-1)*3+$AO3375)-ROW())/12+5),AQ3375)</f>
        <v>0</v>
      </c>
      <c r="AS3375" s="17">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15">
        <f ca="1">COUNTIF(INDIRECT("U"&amp;(ROW()+12*(($AN3375-1)*3+$AO3375)-ROW())/12+5):INDIRECT("AF"&amp;(ROW()+12*(($AN3375-1)*3+$AO3375)-ROW())/12+5),AS3375)</f>
        <v>0</v>
      </c>
      <c r="AU3375" s="15">
        <f ca="1">IF(AND(AQ3375+AS3375&gt;0,AR3375+AT3375&gt;0),COUNTIF(AU$6:AU3374,"&gt;0")+1,0)</f>
        <v>0</v>
      </c>
    </row>
    <row r="3376" spans="40:47">
      <c r="AN3376" s="15">
        <v>94</v>
      </c>
      <c r="AO3376" s="15">
        <v>2</v>
      </c>
      <c r="AP3376" s="15">
        <v>11</v>
      </c>
      <c r="AQ3376" s="17">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15">
        <f ca="1">COUNTIF(INDIRECT("H"&amp;(ROW()+12*(($AN3376-1)*3+$AO3376)-ROW())/12+5):INDIRECT("S"&amp;(ROW()+12*(($AN3376-1)*3+$AO3376)-ROW())/12+5),AQ3376)</f>
        <v>0</v>
      </c>
      <c r="AS3376" s="17">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15">
        <f ca="1">COUNTIF(INDIRECT("U"&amp;(ROW()+12*(($AN3376-1)*3+$AO3376)-ROW())/12+5):INDIRECT("AF"&amp;(ROW()+12*(($AN3376-1)*3+$AO3376)-ROW())/12+5),AS3376)</f>
        <v>0</v>
      </c>
      <c r="AU3376" s="15">
        <f ca="1">IF(AND(AQ3376+AS3376&gt;0,AR3376+AT3376&gt;0),COUNTIF(AU$6:AU3375,"&gt;0")+1,0)</f>
        <v>0</v>
      </c>
    </row>
    <row r="3377" spans="40:47">
      <c r="AN3377" s="15">
        <v>94</v>
      </c>
      <c r="AO3377" s="15">
        <v>2</v>
      </c>
      <c r="AP3377" s="15">
        <v>12</v>
      </c>
      <c r="AQ3377" s="17">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15">
        <f ca="1">COUNTIF(INDIRECT("H"&amp;(ROW()+12*(($AN3377-1)*3+$AO3377)-ROW())/12+5):INDIRECT("S"&amp;(ROW()+12*(($AN3377-1)*3+$AO3377)-ROW())/12+5),AQ3377)</f>
        <v>0</v>
      </c>
      <c r="AS3377" s="17">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15">
        <f ca="1">COUNTIF(INDIRECT("U"&amp;(ROW()+12*(($AN3377-1)*3+$AO3377)-ROW())/12+5):INDIRECT("AF"&amp;(ROW()+12*(($AN3377-1)*3+$AO3377)-ROW())/12+5),AS3377)</f>
        <v>0</v>
      </c>
      <c r="AU3377" s="15">
        <f ca="1">IF(AND(AQ3377+AS3377&gt;0,AR3377+AT3377&gt;0),COUNTIF(AU$6:AU3376,"&gt;0")+1,0)</f>
        <v>0</v>
      </c>
    </row>
    <row r="3378" spans="40:47">
      <c r="AN3378" s="15">
        <v>94</v>
      </c>
      <c r="AO3378" s="15">
        <v>3</v>
      </c>
      <c r="AP3378" s="15">
        <v>1</v>
      </c>
      <c r="AQ3378" s="17">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15">
        <f ca="1">COUNTIF(INDIRECT("H"&amp;(ROW()+12*(($AN3378-1)*3+$AO3378)-ROW())/12+5):INDIRECT("S"&amp;(ROW()+12*(($AN3378-1)*3+$AO3378)-ROW())/12+5),AQ3378)</f>
        <v>0</v>
      </c>
      <c r="AS3378" s="17">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15">
        <f ca="1">COUNTIF(INDIRECT("U"&amp;(ROW()+12*(($AN3378-1)*3+$AO3378)-ROW())/12+5):INDIRECT("AF"&amp;(ROW()+12*(($AN3378-1)*3+$AO3378)-ROW())/12+5),AS3378)</f>
        <v>0</v>
      </c>
      <c r="AU3378" s="15">
        <f ca="1">IF(AND(AQ3378+AS3378&gt;0,AR3378+AT3378&gt;0),COUNTIF(AU$6:AU3377,"&gt;0")+1,0)</f>
        <v>0</v>
      </c>
    </row>
    <row r="3379" spans="40:47">
      <c r="AN3379" s="15">
        <v>94</v>
      </c>
      <c r="AO3379" s="15">
        <v>3</v>
      </c>
      <c r="AP3379" s="15">
        <v>2</v>
      </c>
      <c r="AQ3379" s="17">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15">
        <f ca="1">COUNTIF(INDIRECT("H"&amp;(ROW()+12*(($AN3379-1)*3+$AO3379)-ROW())/12+5):INDIRECT("S"&amp;(ROW()+12*(($AN3379-1)*3+$AO3379)-ROW())/12+5),AQ3379)</f>
        <v>0</v>
      </c>
      <c r="AS3379" s="17">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15">
        <f ca="1">COUNTIF(INDIRECT("U"&amp;(ROW()+12*(($AN3379-1)*3+$AO3379)-ROW())/12+5):INDIRECT("AF"&amp;(ROW()+12*(($AN3379-1)*3+$AO3379)-ROW())/12+5),AS3379)</f>
        <v>0</v>
      </c>
      <c r="AU3379" s="15">
        <f ca="1">IF(AND(AQ3379+AS3379&gt;0,AR3379+AT3379&gt;0),COUNTIF(AU$6:AU3378,"&gt;0")+1,0)</f>
        <v>0</v>
      </c>
    </row>
    <row r="3380" spans="40:47">
      <c r="AN3380" s="15">
        <v>94</v>
      </c>
      <c r="AO3380" s="15">
        <v>3</v>
      </c>
      <c r="AP3380" s="15">
        <v>3</v>
      </c>
      <c r="AQ3380" s="17">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15">
        <f ca="1">COUNTIF(INDIRECT("H"&amp;(ROW()+12*(($AN3380-1)*3+$AO3380)-ROW())/12+5):INDIRECT("S"&amp;(ROW()+12*(($AN3380-1)*3+$AO3380)-ROW())/12+5),AQ3380)</f>
        <v>0</v>
      </c>
      <c r="AS3380" s="17">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15">
        <f ca="1">COUNTIF(INDIRECT("U"&amp;(ROW()+12*(($AN3380-1)*3+$AO3380)-ROW())/12+5):INDIRECT("AF"&amp;(ROW()+12*(($AN3380-1)*3+$AO3380)-ROW())/12+5),AS3380)</f>
        <v>0</v>
      </c>
      <c r="AU3380" s="15">
        <f ca="1">IF(AND(AQ3380+AS3380&gt;0,AR3380+AT3380&gt;0),COUNTIF(AU$6:AU3379,"&gt;0")+1,0)</f>
        <v>0</v>
      </c>
    </row>
    <row r="3381" spans="40:47">
      <c r="AN3381" s="15">
        <v>94</v>
      </c>
      <c r="AO3381" s="15">
        <v>3</v>
      </c>
      <c r="AP3381" s="15">
        <v>4</v>
      </c>
      <c r="AQ3381" s="17">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15">
        <f ca="1">COUNTIF(INDIRECT("H"&amp;(ROW()+12*(($AN3381-1)*3+$AO3381)-ROW())/12+5):INDIRECT("S"&amp;(ROW()+12*(($AN3381-1)*3+$AO3381)-ROW())/12+5),AQ3381)</f>
        <v>0</v>
      </c>
      <c r="AS3381" s="17">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15">
        <f ca="1">COUNTIF(INDIRECT("U"&amp;(ROW()+12*(($AN3381-1)*3+$AO3381)-ROW())/12+5):INDIRECT("AF"&amp;(ROW()+12*(($AN3381-1)*3+$AO3381)-ROW())/12+5),AS3381)</f>
        <v>0</v>
      </c>
      <c r="AU3381" s="15">
        <f ca="1">IF(AND(AQ3381+AS3381&gt;0,AR3381+AT3381&gt;0),COUNTIF(AU$6:AU3380,"&gt;0")+1,0)</f>
        <v>0</v>
      </c>
    </row>
    <row r="3382" spans="40:47">
      <c r="AN3382" s="15">
        <v>94</v>
      </c>
      <c r="AO3382" s="15">
        <v>3</v>
      </c>
      <c r="AP3382" s="15">
        <v>5</v>
      </c>
      <c r="AQ3382" s="17">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15">
        <f ca="1">COUNTIF(INDIRECT("H"&amp;(ROW()+12*(($AN3382-1)*3+$AO3382)-ROW())/12+5):INDIRECT("S"&amp;(ROW()+12*(($AN3382-1)*3+$AO3382)-ROW())/12+5),AQ3382)</f>
        <v>0</v>
      </c>
      <c r="AS3382" s="17">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15">
        <f ca="1">COUNTIF(INDIRECT("U"&amp;(ROW()+12*(($AN3382-1)*3+$AO3382)-ROW())/12+5):INDIRECT("AF"&amp;(ROW()+12*(($AN3382-1)*3+$AO3382)-ROW())/12+5),AS3382)</f>
        <v>0</v>
      </c>
      <c r="AU3382" s="15">
        <f ca="1">IF(AND(AQ3382+AS3382&gt;0,AR3382+AT3382&gt;0),COUNTIF(AU$6:AU3381,"&gt;0")+1,0)</f>
        <v>0</v>
      </c>
    </row>
    <row r="3383" spans="40:47">
      <c r="AN3383" s="15">
        <v>94</v>
      </c>
      <c r="AO3383" s="15">
        <v>3</v>
      </c>
      <c r="AP3383" s="15">
        <v>6</v>
      </c>
      <c r="AQ3383" s="17">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15">
        <f ca="1">COUNTIF(INDIRECT("H"&amp;(ROW()+12*(($AN3383-1)*3+$AO3383)-ROW())/12+5):INDIRECT("S"&amp;(ROW()+12*(($AN3383-1)*3+$AO3383)-ROW())/12+5),AQ3383)</f>
        <v>0</v>
      </c>
      <c r="AS3383" s="17">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15">
        <f ca="1">COUNTIF(INDIRECT("U"&amp;(ROW()+12*(($AN3383-1)*3+$AO3383)-ROW())/12+5):INDIRECT("AF"&amp;(ROW()+12*(($AN3383-1)*3+$AO3383)-ROW())/12+5),AS3383)</f>
        <v>0</v>
      </c>
      <c r="AU3383" s="15">
        <f ca="1">IF(AND(AQ3383+AS3383&gt;0,AR3383+AT3383&gt;0),COUNTIF(AU$6:AU3382,"&gt;0")+1,0)</f>
        <v>0</v>
      </c>
    </row>
    <row r="3384" spans="40:47">
      <c r="AN3384" s="15">
        <v>94</v>
      </c>
      <c r="AO3384" s="15">
        <v>3</v>
      </c>
      <c r="AP3384" s="15">
        <v>7</v>
      </c>
      <c r="AQ3384" s="17">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15">
        <f ca="1">COUNTIF(INDIRECT("H"&amp;(ROW()+12*(($AN3384-1)*3+$AO3384)-ROW())/12+5):INDIRECT("S"&amp;(ROW()+12*(($AN3384-1)*3+$AO3384)-ROW())/12+5),AQ3384)</f>
        <v>0</v>
      </c>
      <c r="AS3384" s="17">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15">
        <f ca="1">COUNTIF(INDIRECT("U"&amp;(ROW()+12*(($AN3384-1)*3+$AO3384)-ROW())/12+5):INDIRECT("AF"&amp;(ROW()+12*(($AN3384-1)*3+$AO3384)-ROW())/12+5),AS3384)</f>
        <v>0</v>
      </c>
      <c r="AU3384" s="15">
        <f ca="1">IF(AND(AQ3384+AS3384&gt;0,AR3384+AT3384&gt;0),COUNTIF(AU$6:AU3383,"&gt;0")+1,0)</f>
        <v>0</v>
      </c>
    </row>
    <row r="3385" spans="40:47">
      <c r="AN3385" s="15">
        <v>94</v>
      </c>
      <c r="AO3385" s="15">
        <v>3</v>
      </c>
      <c r="AP3385" s="15">
        <v>8</v>
      </c>
      <c r="AQ3385" s="17">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15">
        <f ca="1">COUNTIF(INDIRECT("H"&amp;(ROW()+12*(($AN3385-1)*3+$AO3385)-ROW())/12+5):INDIRECT("S"&amp;(ROW()+12*(($AN3385-1)*3+$AO3385)-ROW())/12+5),AQ3385)</f>
        <v>0</v>
      </c>
      <c r="AS3385" s="17">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15">
        <f ca="1">COUNTIF(INDIRECT("U"&amp;(ROW()+12*(($AN3385-1)*3+$AO3385)-ROW())/12+5):INDIRECT("AF"&amp;(ROW()+12*(($AN3385-1)*3+$AO3385)-ROW())/12+5),AS3385)</f>
        <v>0</v>
      </c>
      <c r="AU3385" s="15">
        <f ca="1">IF(AND(AQ3385+AS3385&gt;0,AR3385+AT3385&gt;0),COUNTIF(AU$6:AU3384,"&gt;0")+1,0)</f>
        <v>0</v>
      </c>
    </row>
    <row r="3386" spans="40:47">
      <c r="AN3386" s="15">
        <v>94</v>
      </c>
      <c r="AO3386" s="15">
        <v>3</v>
      </c>
      <c r="AP3386" s="15">
        <v>9</v>
      </c>
      <c r="AQ3386" s="17">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15">
        <f ca="1">COUNTIF(INDIRECT("H"&amp;(ROW()+12*(($AN3386-1)*3+$AO3386)-ROW())/12+5):INDIRECT("S"&amp;(ROW()+12*(($AN3386-1)*3+$AO3386)-ROW())/12+5),AQ3386)</f>
        <v>0</v>
      </c>
      <c r="AS3386" s="17">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15">
        <f ca="1">COUNTIF(INDIRECT("U"&amp;(ROW()+12*(($AN3386-1)*3+$AO3386)-ROW())/12+5):INDIRECT("AF"&amp;(ROW()+12*(($AN3386-1)*3+$AO3386)-ROW())/12+5),AS3386)</f>
        <v>0</v>
      </c>
      <c r="AU3386" s="15">
        <f ca="1">IF(AND(AQ3386+AS3386&gt;0,AR3386+AT3386&gt;0),COUNTIF(AU$6:AU3385,"&gt;0")+1,0)</f>
        <v>0</v>
      </c>
    </row>
    <row r="3387" spans="40:47">
      <c r="AN3387" s="15">
        <v>94</v>
      </c>
      <c r="AO3387" s="15">
        <v>3</v>
      </c>
      <c r="AP3387" s="15">
        <v>10</v>
      </c>
      <c r="AQ3387" s="17">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15">
        <f ca="1">COUNTIF(INDIRECT("H"&amp;(ROW()+12*(($AN3387-1)*3+$AO3387)-ROW())/12+5):INDIRECT("S"&amp;(ROW()+12*(($AN3387-1)*3+$AO3387)-ROW())/12+5),AQ3387)</f>
        <v>0</v>
      </c>
      <c r="AS3387" s="17">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15">
        <f ca="1">COUNTIF(INDIRECT("U"&amp;(ROW()+12*(($AN3387-1)*3+$AO3387)-ROW())/12+5):INDIRECT("AF"&amp;(ROW()+12*(($AN3387-1)*3+$AO3387)-ROW())/12+5),AS3387)</f>
        <v>0</v>
      </c>
      <c r="AU3387" s="15">
        <f ca="1">IF(AND(AQ3387+AS3387&gt;0,AR3387+AT3387&gt;0),COUNTIF(AU$6:AU3386,"&gt;0")+1,0)</f>
        <v>0</v>
      </c>
    </row>
    <row r="3388" spans="40:47">
      <c r="AN3388" s="15">
        <v>94</v>
      </c>
      <c r="AO3388" s="15">
        <v>3</v>
      </c>
      <c r="AP3388" s="15">
        <v>11</v>
      </c>
      <c r="AQ3388" s="17">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15">
        <f ca="1">COUNTIF(INDIRECT("H"&amp;(ROW()+12*(($AN3388-1)*3+$AO3388)-ROW())/12+5):INDIRECT("S"&amp;(ROW()+12*(($AN3388-1)*3+$AO3388)-ROW())/12+5),AQ3388)</f>
        <v>0</v>
      </c>
      <c r="AS3388" s="17">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15">
        <f ca="1">COUNTIF(INDIRECT("U"&amp;(ROW()+12*(($AN3388-1)*3+$AO3388)-ROW())/12+5):INDIRECT("AF"&amp;(ROW()+12*(($AN3388-1)*3+$AO3388)-ROW())/12+5),AS3388)</f>
        <v>0</v>
      </c>
      <c r="AU3388" s="15">
        <f ca="1">IF(AND(AQ3388+AS3388&gt;0,AR3388+AT3388&gt;0),COUNTIF(AU$6:AU3387,"&gt;0")+1,0)</f>
        <v>0</v>
      </c>
    </row>
    <row r="3389" spans="40:47">
      <c r="AN3389" s="306">
        <v>94</v>
      </c>
      <c r="AO3389" s="306">
        <v>3</v>
      </c>
      <c r="AP3389" s="306">
        <v>12</v>
      </c>
      <c r="AQ3389" s="313">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306">
        <f ca="1">COUNTIF(INDIRECT("H"&amp;(ROW()+12*(($AN3389-1)*3+$AO3389)-ROW())/12+5):INDIRECT("S"&amp;(ROW()+12*(($AN3389-1)*3+$AO3389)-ROW())/12+5),AQ3389)</f>
        <v>0</v>
      </c>
      <c r="AS3389" s="313">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306">
        <f ca="1">COUNTIF(INDIRECT("U"&amp;(ROW()+12*(($AN3389-1)*3+$AO3389)-ROW())/12+5):INDIRECT("AF"&amp;(ROW()+12*(($AN3389-1)*3+$AO3389)-ROW())/12+5),AS3389)</f>
        <v>0</v>
      </c>
      <c r="AU3389" s="15">
        <f ca="1">IF(AND(AQ3389+AS3389&gt;0,AR3389+AT3389&gt;0),COUNTIF(AU$6:AU3388,"&gt;0")+1,0)</f>
        <v>0</v>
      </c>
    </row>
    <row r="3390" spans="40:47">
      <c r="AN3390" s="15">
        <v>95</v>
      </c>
      <c r="AO3390" s="15">
        <v>1</v>
      </c>
      <c r="AP3390" s="15">
        <v>1</v>
      </c>
      <c r="AQ3390" s="17">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15">
        <f ca="1">COUNTIF(INDIRECT("H"&amp;(ROW()+12*(($AN3390-1)*3+$AO3390)-ROW())/12+5):INDIRECT("S"&amp;(ROW()+12*(($AN3390-1)*3+$AO3390)-ROW())/12+5),AQ3390)</f>
        <v>0</v>
      </c>
      <c r="AS3390" s="17">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15">
        <f ca="1">COUNTIF(INDIRECT("U"&amp;(ROW()+12*(($AN3390-1)*3+$AO3390)-ROW())/12+5):INDIRECT("AF"&amp;(ROW()+12*(($AN3390-1)*3+$AO3390)-ROW())/12+5),AS3390)</f>
        <v>0</v>
      </c>
      <c r="AU3390" s="15">
        <f ca="1">IF(AND(AQ3390+AS3390&gt;0,AR3390+AT3390&gt;0),COUNTIF(AU$6:AU3389,"&gt;0")+1,0)</f>
        <v>0</v>
      </c>
    </row>
    <row r="3391" spans="40:47">
      <c r="AN3391" s="15">
        <v>95</v>
      </c>
      <c r="AO3391" s="15">
        <v>1</v>
      </c>
      <c r="AP3391" s="15">
        <v>2</v>
      </c>
      <c r="AQ3391" s="17">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15">
        <f ca="1">COUNTIF(INDIRECT("H"&amp;(ROW()+12*(($AN3391-1)*3+$AO3391)-ROW())/12+5):INDIRECT("S"&amp;(ROW()+12*(($AN3391-1)*3+$AO3391)-ROW())/12+5),AQ3391)</f>
        <v>0</v>
      </c>
      <c r="AS3391" s="17">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15">
        <f ca="1">COUNTIF(INDIRECT("U"&amp;(ROW()+12*(($AN3391-1)*3+$AO3391)-ROW())/12+5):INDIRECT("AF"&amp;(ROW()+12*(($AN3391-1)*3+$AO3391)-ROW())/12+5),AS3391)</f>
        <v>0</v>
      </c>
      <c r="AU3391" s="15">
        <f ca="1">IF(AND(AQ3391+AS3391&gt;0,AR3391+AT3391&gt;0),COUNTIF(AU$6:AU3390,"&gt;0")+1,0)</f>
        <v>0</v>
      </c>
    </row>
    <row r="3392" spans="40:47">
      <c r="AN3392" s="15">
        <v>95</v>
      </c>
      <c r="AO3392" s="15">
        <v>1</v>
      </c>
      <c r="AP3392" s="15">
        <v>3</v>
      </c>
      <c r="AQ3392" s="17">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15">
        <f ca="1">COUNTIF(INDIRECT("H"&amp;(ROW()+12*(($AN3392-1)*3+$AO3392)-ROW())/12+5):INDIRECT("S"&amp;(ROW()+12*(($AN3392-1)*3+$AO3392)-ROW())/12+5),AQ3392)</f>
        <v>0</v>
      </c>
      <c r="AS3392" s="17">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15">
        <f ca="1">COUNTIF(INDIRECT("U"&amp;(ROW()+12*(($AN3392-1)*3+$AO3392)-ROW())/12+5):INDIRECT("AF"&amp;(ROW()+12*(($AN3392-1)*3+$AO3392)-ROW())/12+5),AS3392)</f>
        <v>0</v>
      </c>
      <c r="AU3392" s="15">
        <f ca="1">IF(AND(AQ3392+AS3392&gt;0,AR3392+AT3392&gt;0),COUNTIF(AU$6:AU3391,"&gt;0")+1,0)</f>
        <v>0</v>
      </c>
    </row>
    <row r="3393" spans="40:47">
      <c r="AN3393" s="15">
        <v>95</v>
      </c>
      <c r="AO3393" s="15">
        <v>1</v>
      </c>
      <c r="AP3393" s="15">
        <v>4</v>
      </c>
      <c r="AQ3393" s="17">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15">
        <f ca="1">COUNTIF(INDIRECT("H"&amp;(ROW()+12*(($AN3393-1)*3+$AO3393)-ROW())/12+5):INDIRECT("S"&amp;(ROW()+12*(($AN3393-1)*3+$AO3393)-ROW())/12+5),AQ3393)</f>
        <v>0</v>
      </c>
      <c r="AS3393" s="17">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15">
        <f ca="1">COUNTIF(INDIRECT("U"&amp;(ROW()+12*(($AN3393-1)*3+$AO3393)-ROW())/12+5):INDIRECT("AF"&amp;(ROW()+12*(($AN3393-1)*3+$AO3393)-ROW())/12+5),AS3393)</f>
        <v>0</v>
      </c>
      <c r="AU3393" s="15">
        <f ca="1">IF(AND(AQ3393+AS3393&gt;0,AR3393+AT3393&gt;0),COUNTIF(AU$6:AU3392,"&gt;0")+1,0)</f>
        <v>0</v>
      </c>
    </row>
    <row r="3394" spans="40:47">
      <c r="AN3394" s="15">
        <v>95</v>
      </c>
      <c r="AO3394" s="15">
        <v>1</v>
      </c>
      <c r="AP3394" s="15">
        <v>5</v>
      </c>
      <c r="AQ3394" s="17">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15">
        <f ca="1">COUNTIF(INDIRECT("H"&amp;(ROW()+12*(($AN3394-1)*3+$AO3394)-ROW())/12+5):INDIRECT("S"&amp;(ROW()+12*(($AN3394-1)*3+$AO3394)-ROW())/12+5),AQ3394)</f>
        <v>0</v>
      </c>
      <c r="AS3394" s="17">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15">
        <f ca="1">COUNTIF(INDIRECT("U"&amp;(ROW()+12*(($AN3394-1)*3+$AO3394)-ROW())/12+5):INDIRECT("AF"&amp;(ROW()+12*(($AN3394-1)*3+$AO3394)-ROW())/12+5),AS3394)</f>
        <v>0</v>
      </c>
      <c r="AU3394" s="15">
        <f ca="1">IF(AND(AQ3394+AS3394&gt;0,AR3394+AT3394&gt;0),COUNTIF(AU$6:AU3393,"&gt;0")+1,0)</f>
        <v>0</v>
      </c>
    </row>
    <row r="3395" spans="40:47">
      <c r="AN3395" s="15">
        <v>95</v>
      </c>
      <c r="AO3395" s="15">
        <v>1</v>
      </c>
      <c r="AP3395" s="15">
        <v>6</v>
      </c>
      <c r="AQ3395" s="17">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15">
        <f ca="1">COUNTIF(INDIRECT("H"&amp;(ROW()+12*(($AN3395-1)*3+$AO3395)-ROW())/12+5):INDIRECT("S"&amp;(ROW()+12*(($AN3395-1)*3+$AO3395)-ROW())/12+5),AQ3395)</f>
        <v>0</v>
      </c>
      <c r="AS3395" s="17">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15">
        <f ca="1">COUNTIF(INDIRECT("U"&amp;(ROW()+12*(($AN3395-1)*3+$AO3395)-ROW())/12+5):INDIRECT("AF"&amp;(ROW()+12*(($AN3395-1)*3+$AO3395)-ROW())/12+5),AS3395)</f>
        <v>0</v>
      </c>
      <c r="AU3395" s="15">
        <f ca="1">IF(AND(AQ3395+AS3395&gt;0,AR3395+AT3395&gt;0),COUNTIF(AU$6:AU3394,"&gt;0")+1,0)</f>
        <v>0</v>
      </c>
    </row>
    <row r="3396" spans="40:47">
      <c r="AN3396" s="15">
        <v>95</v>
      </c>
      <c r="AO3396" s="15">
        <v>1</v>
      </c>
      <c r="AP3396" s="15">
        <v>7</v>
      </c>
      <c r="AQ3396" s="17">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15">
        <f ca="1">COUNTIF(INDIRECT("H"&amp;(ROW()+12*(($AN3396-1)*3+$AO3396)-ROW())/12+5):INDIRECT("S"&amp;(ROW()+12*(($AN3396-1)*3+$AO3396)-ROW())/12+5),AQ3396)</f>
        <v>0</v>
      </c>
      <c r="AS3396" s="17">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15">
        <f ca="1">COUNTIF(INDIRECT("U"&amp;(ROW()+12*(($AN3396-1)*3+$AO3396)-ROW())/12+5):INDIRECT("AF"&amp;(ROW()+12*(($AN3396-1)*3+$AO3396)-ROW())/12+5),AS3396)</f>
        <v>0</v>
      </c>
      <c r="AU3396" s="15">
        <f ca="1">IF(AND(AQ3396+AS3396&gt;0,AR3396+AT3396&gt;0),COUNTIF(AU$6:AU3395,"&gt;0")+1,0)</f>
        <v>0</v>
      </c>
    </row>
    <row r="3397" spans="40:47">
      <c r="AN3397" s="15">
        <v>95</v>
      </c>
      <c r="AO3397" s="15">
        <v>1</v>
      </c>
      <c r="AP3397" s="15">
        <v>8</v>
      </c>
      <c r="AQ3397" s="17">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15">
        <f ca="1">COUNTIF(INDIRECT("H"&amp;(ROW()+12*(($AN3397-1)*3+$AO3397)-ROW())/12+5):INDIRECT("S"&amp;(ROW()+12*(($AN3397-1)*3+$AO3397)-ROW())/12+5),AQ3397)</f>
        <v>0</v>
      </c>
      <c r="AS3397" s="17">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15">
        <f ca="1">COUNTIF(INDIRECT("U"&amp;(ROW()+12*(($AN3397-1)*3+$AO3397)-ROW())/12+5):INDIRECT("AF"&amp;(ROW()+12*(($AN3397-1)*3+$AO3397)-ROW())/12+5),AS3397)</f>
        <v>0</v>
      </c>
      <c r="AU3397" s="15">
        <f ca="1">IF(AND(AQ3397+AS3397&gt;0,AR3397+AT3397&gt;0),COUNTIF(AU$6:AU3396,"&gt;0")+1,0)</f>
        <v>0</v>
      </c>
    </row>
    <row r="3398" spans="40:47">
      <c r="AN3398" s="15">
        <v>95</v>
      </c>
      <c r="AO3398" s="15">
        <v>1</v>
      </c>
      <c r="AP3398" s="15">
        <v>9</v>
      </c>
      <c r="AQ3398" s="17">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15">
        <f ca="1">COUNTIF(INDIRECT("H"&amp;(ROW()+12*(($AN3398-1)*3+$AO3398)-ROW())/12+5):INDIRECT("S"&amp;(ROW()+12*(($AN3398-1)*3+$AO3398)-ROW())/12+5),AQ3398)</f>
        <v>0</v>
      </c>
      <c r="AS3398" s="17">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15">
        <f ca="1">COUNTIF(INDIRECT("U"&amp;(ROW()+12*(($AN3398-1)*3+$AO3398)-ROW())/12+5):INDIRECT("AF"&amp;(ROW()+12*(($AN3398-1)*3+$AO3398)-ROW())/12+5),AS3398)</f>
        <v>0</v>
      </c>
      <c r="AU3398" s="15">
        <f ca="1">IF(AND(AQ3398+AS3398&gt;0,AR3398+AT3398&gt;0),COUNTIF(AU$6:AU3397,"&gt;0")+1,0)</f>
        <v>0</v>
      </c>
    </row>
    <row r="3399" spans="40:47">
      <c r="AN3399" s="15">
        <v>95</v>
      </c>
      <c r="AO3399" s="15">
        <v>1</v>
      </c>
      <c r="AP3399" s="15">
        <v>10</v>
      </c>
      <c r="AQ3399" s="17">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15">
        <f ca="1">COUNTIF(INDIRECT("H"&amp;(ROW()+12*(($AN3399-1)*3+$AO3399)-ROW())/12+5):INDIRECT("S"&amp;(ROW()+12*(($AN3399-1)*3+$AO3399)-ROW())/12+5),AQ3399)</f>
        <v>0</v>
      </c>
      <c r="AS3399" s="17">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15">
        <f ca="1">COUNTIF(INDIRECT("U"&amp;(ROW()+12*(($AN3399-1)*3+$AO3399)-ROW())/12+5):INDIRECT("AF"&amp;(ROW()+12*(($AN3399-1)*3+$AO3399)-ROW())/12+5),AS3399)</f>
        <v>0</v>
      </c>
      <c r="AU3399" s="15">
        <f ca="1">IF(AND(AQ3399+AS3399&gt;0,AR3399+AT3399&gt;0),COUNTIF(AU$6:AU3398,"&gt;0")+1,0)</f>
        <v>0</v>
      </c>
    </row>
    <row r="3400" spans="40:47">
      <c r="AN3400" s="15">
        <v>95</v>
      </c>
      <c r="AO3400" s="15">
        <v>1</v>
      </c>
      <c r="AP3400" s="15">
        <v>11</v>
      </c>
      <c r="AQ3400" s="17">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15">
        <f ca="1">COUNTIF(INDIRECT("H"&amp;(ROW()+12*(($AN3400-1)*3+$AO3400)-ROW())/12+5):INDIRECT("S"&amp;(ROW()+12*(($AN3400-1)*3+$AO3400)-ROW())/12+5),AQ3400)</f>
        <v>0</v>
      </c>
      <c r="AS3400" s="17">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15">
        <f ca="1">COUNTIF(INDIRECT("U"&amp;(ROW()+12*(($AN3400-1)*3+$AO3400)-ROW())/12+5):INDIRECT("AF"&amp;(ROW()+12*(($AN3400-1)*3+$AO3400)-ROW())/12+5),AS3400)</f>
        <v>0</v>
      </c>
      <c r="AU3400" s="15">
        <f ca="1">IF(AND(AQ3400+AS3400&gt;0,AR3400+AT3400&gt;0),COUNTIF(AU$6:AU3399,"&gt;0")+1,0)</f>
        <v>0</v>
      </c>
    </row>
    <row r="3401" spans="40:47">
      <c r="AN3401" s="15">
        <v>95</v>
      </c>
      <c r="AO3401" s="15">
        <v>1</v>
      </c>
      <c r="AP3401" s="15">
        <v>12</v>
      </c>
      <c r="AQ3401" s="17">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15">
        <f ca="1">COUNTIF(INDIRECT("H"&amp;(ROW()+12*(($AN3401-1)*3+$AO3401)-ROW())/12+5):INDIRECT("S"&amp;(ROW()+12*(($AN3401-1)*3+$AO3401)-ROW())/12+5),AQ3401)</f>
        <v>0</v>
      </c>
      <c r="AS3401" s="17">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15">
        <f ca="1">COUNTIF(INDIRECT("U"&amp;(ROW()+12*(($AN3401-1)*3+$AO3401)-ROW())/12+5):INDIRECT("AF"&amp;(ROW()+12*(($AN3401-1)*3+$AO3401)-ROW())/12+5),AS3401)</f>
        <v>0</v>
      </c>
      <c r="AU3401" s="15">
        <f ca="1">IF(AND(AQ3401+AS3401&gt;0,AR3401+AT3401&gt;0),COUNTIF(AU$6:AU3400,"&gt;0")+1,0)</f>
        <v>0</v>
      </c>
    </row>
    <row r="3402" spans="40:47">
      <c r="AN3402" s="15">
        <v>95</v>
      </c>
      <c r="AO3402" s="15">
        <v>2</v>
      </c>
      <c r="AP3402" s="15">
        <v>1</v>
      </c>
      <c r="AQ3402" s="17">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15">
        <f ca="1">COUNTIF(INDIRECT("H"&amp;(ROW()+12*(($AN3402-1)*3+$AO3402)-ROW())/12+5):INDIRECT("S"&amp;(ROW()+12*(($AN3402-1)*3+$AO3402)-ROW())/12+5),AQ3402)</f>
        <v>0</v>
      </c>
      <c r="AS3402" s="17">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15">
        <f ca="1">COUNTIF(INDIRECT("U"&amp;(ROW()+12*(($AN3402-1)*3+$AO3402)-ROW())/12+5):INDIRECT("AF"&amp;(ROW()+12*(($AN3402-1)*3+$AO3402)-ROW())/12+5),AS3402)</f>
        <v>0</v>
      </c>
      <c r="AU3402" s="15">
        <f ca="1">IF(AND(AQ3402+AS3402&gt;0,AR3402+AT3402&gt;0),COUNTIF(AU$6:AU3401,"&gt;0")+1,0)</f>
        <v>0</v>
      </c>
    </row>
    <row r="3403" spans="40:47">
      <c r="AN3403" s="15">
        <v>95</v>
      </c>
      <c r="AO3403" s="15">
        <v>2</v>
      </c>
      <c r="AP3403" s="15">
        <v>2</v>
      </c>
      <c r="AQ3403" s="17">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15">
        <f ca="1">COUNTIF(INDIRECT("H"&amp;(ROW()+12*(($AN3403-1)*3+$AO3403)-ROW())/12+5):INDIRECT("S"&amp;(ROW()+12*(($AN3403-1)*3+$AO3403)-ROW())/12+5),AQ3403)</f>
        <v>0</v>
      </c>
      <c r="AS3403" s="17">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15">
        <f ca="1">COUNTIF(INDIRECT("U"&amp;(ROW()+12*(($AN3403-1)*3+$AO3403)-ROW())/12+5):INDIRECT("AF"&amp;(ROW()+12*(($AN3403-1)*3+$AO3403)-ROW())/12+5),AS3403)</f>
        <v>0</v>
      </c>
      <c r="AU3403" s="15">
        <f ca="1">IF(AND(AQ3403+AS3403&gt;0,AR3403+AT3403&gt;0),COUNTIF(AU$6:AU3402,"&gt;0")+1,0)</f>
        <v>0</v>
      </c>
    </row>
    <row r="3404" spans="40:47">
      <c r="AN3404" s="15">
        <v>95</v>
      </c>
      <c r="AO3404" s="15">
        <v>2</v>
      </c>
      <c r="AP3404" s="15">
        <v>3</v>
      </c>
      <c r="AQ3404" s="17">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15">
        <f ca="1">COUNTIF(INDIRECT("H"&amp;(ROW()+12*(($AN3404-1)*3+$AO3404)-ROW())/12+5):INDIRECT("S"&amp;(ROW()+12*(($AN3404-1)*3+$AO3404)-ROW())/12+5),AQ3404)</f>
        <v>0</v>
      </c>
      <c r="AS3404" s="17">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15">
        <f ca="1">COUNTIF(INDIRECT("U"&amp;(ROW()+12*(($AN3404-1)*3+$AO3404)-ROW())/12+5):INDIRECT("AF"&amp;(ROW()+12*(($AN3404-1)*3+$AO3404)-ROW())/12+5),AS3404)</f>
        <v>0</v>
      </c>
      <c r="AU3404" s="15">
        <f ca="1">IF(AND(AQ3404+AS3404&gt;0,AR3404+AT3404&gt;0),COUNTIF(AU$6:AU3403,"&gt;0")+1,0)</f>
        <v>0</v>
      </c>
    </row>
    <row r="3405" spans="40:47">
      <c r="AN3405" s="15">
        <v>95</v>
      </c>
      <c r="AO3405" s="15">
        <v>2</v>
      </c>
      <c r="AP3405" s="15">
        <v>4</v>
      </c>
      <c r="AQ3405" s="17">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15">
        <f ca="1">COUNTIF(INDIRECT("H"&amp;(ROW()+12*(($AN3405-1)*3+$AO3405)-ROW())/12+5):INDIRECT("S"&amp;(ROW()+12*(($AN3405-1)*3+$AO3405)-ROW())/12+5),AQ3405)</f>
        <v>0</v>
      </c>
      <c r="AS3405" s="17">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15">
        <f ca="1">COUNTIF(INDIRECT("U"&amp;(ROW()+12*(($AN3405-1)*3+$AO3405)-ROW())/12+5):INDIRECT("AF"&amp;(ROW()+12*(($AN3405-1)*3+$AO3405)-ROW())/12+5),AS3405)</f>
        <v>0</v>
      </c>
      <c r="AU3405" s="15">
        <f ca="1">IF(AND(AQ3405+AS3405&gt;0,AR3405+AT3405&gt;0),COUNTIF(AU$6:AU3404,"&gt;0")+1,0)</f>
        <v>0</v>
      </c>
    </row>
    <row r="3406" spans="40:47">
      <c r="AN3406" s="15">
        <v>95</v>
      </c>
      <c r="AO3406" s="15">
        <v>2</v>
      </c>
      <c r="AP3406" s="15">
        <v>5</v>
      </c>
      <c r="AQ3406" s="17">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15">
        <f ca="1">COUNTIF(INDIRECT("H"&amp;(ROW()+12*(($AN3406-1)*3+$AO3406)-ROW())/12+5):INDIRECT("S"&amp;(ROW()+12*(($AN3406-1)*3+$AO3406)-ROW())/12+5),AQ3406)</f>
        <v>0</v>
      </c>
      <c r="AS3406" s="17">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15">
        <f ca="1">COUNTIF(INDIRECT("U"&amp;(ROW()+12*(($AN3406-1)*3+$AO3406)-ROW())/12+5):INDIRECT("AF"&amp;(ROW()+12*(($AN3406-1)*3+$AO3406)-ROW())/12+5),AS3406)</f>
        <v>0</v>
      </c>
      <c r="AU3406" s="15">
        <f ca="1">IF(AND(AQ3406+AS3406&gt;0,AR3406+AT3406&gt;0),COUNTIF(AU$6:AU3405,"&gt;0")+1,0)</f>
        <v>0</v>
      </c>
    </row>
    <row r="3407" spans="40:47">
      <c r="AN3407" s="15">
        <v>95</v>
      </c>
      <c r="AO3407" s="15">
        <v>2</v>
      </c>
      <c r="AP3407" s="15">
        <v>6</v>
      </c>
      <c r="AQ3407" s="17">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15">
        <f ca="1">COUNTIF(INDIRECT("H"&amp;(ROW()+12*(($AN3407-1)*3+$AO3407)-ROW())/12+5):INDIRECT("S"&amp;(ROW()+12*(($AN3407-1)*3+$AO3407)-ROW())/12+5),AQ3407)</f>
        <v>0</v>
      </c>
      <c r="AS3407" s="17">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15">
        <f ca="1">COUNTIF(INDIRECT("U"&amp;(ROW()+12*(($AN3407-1)*3+$AO3407)-ROW())/12+5):INDIRECT("AF"&amp;(ROW()+12*(($AN3407-1)*3+$AO3407)-ROW())/12+5),AS3407)</f>
        <v>0</v>
      </c>
      <c r="AU3407" s="15">
        <f ca="1">IF(AND(AQ3407+AS3407&gt;0,AR3407+AT3407&gt;0),COUNTIF(AU$6:AU3406,"&gt;0")+1,0)</f>
        <v>0</v>
      </c>
    </row>
    <row r="3408" spans="40:47">
      <c r="AN3408" s="15">
        <v>95</v>
      </c>
      <c r="AO3408" s="15">
        <v>2</v>
      </c>
      <c r="AP3408" s="15">
        <v>7</v>
      </c>
      <c r="AQ3408" s="17">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15">
        <f ca="1">COUNTIF(INDIRECT("H"&amp;(ROW()+12*(($AN3408-1)*3+$AO3408)-ROW())/12+5):INDIRECT("S"&amp;(ROW()+12*(($AN3408-1)*3+$AO3408)-ROW())/12+5),AQ3408)</f>
        <v>0</v>
      </c>
      <c r="AS3408" s="17">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15">
        <f ca="1">COUNTIF(INDIRECT("U"&amp;(ROW()+12*(($AN3408-1)*3+$AO3408)-ROW())/12+5):INDIRECT("AF"&amp;(ROW()+12*(($AN3408-1)*3+$AO3408)-ROW())/12+5),AS3408)</f>
        <v>0</v>
      </c>
      <c r="AU3408" s="15">
        <f ca="1">IF(AND(AQ3408+AS3408&gt;0,AR3408+AT3408&gt;0),COUNTIF(AU$6:AU3407,"&gt;0")+1,0)</f>
        <v>0</v>
      </c>
    </row>
    <row r="3409" spans="40:47">
      <c r="AN3409" s="15">
        <v>95</v>
      </c>
      <c r="AO3409" s="15">
        <v>2</v>
      </c>
      <c r="AP3409" s="15">
        <v>8</v>
      </c>
      <c r="AQ3409" s="17">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15">
        <f ca="1">COUNTIF(INDIRECT("H"&amp;(ROW()+12*(($AN3409-1)*3+$AO3409)-ROW())/12+5):INDIRECT("S"&amp;(ROW()+12*(($AN3409-1)*3+$AO3409)-ROW())/12+5),AQ3409)</f>
        <v>0</v>
      </c>
      <c r="AS3409" s="17">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15">
        <f ca="1">COUNTIF(INDIRECT("U"&amp;(ROW()+12*(($AN3409-1)*3+$AO3409)-ROW())/12+5):INDIRECT("AF"&amp;(ROW()+12*(($AN3409-1)*3+$AO3409)-ROW())/12+5),AS3409)</f>
        <v>0</v>
      </c>
      <c r="AU3409" s="15">
        <f ca="1">IF(AND(AQ3409+AS3409&gt;0,AR3409+AT3409&gt;0),COUNTIF(AU$6:AU3408,"&gt;0")+1,0)</f>
        <v>0</v>
      </c>
    </row>
    <row r="3410" spans="40:47">
      <c r="AN3410" s="15">
        <v>95</v>
      </c>
      <c r="AO3410" s="15">
        <v>2</v>
      </c>
      <c r="AP3410" s="15">
        <v>9</v>
      </c>
      <c r="AQ3410" s="17">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15">
        <f ca="1">COUNTIF(INDIRECT("H"&amp;(ROW()+12*(($AN3410-1)*3+$AO3410)-ROW())/12+5):INDIRECT("S"&amp;(ROW()+12*(($AN3410-1)*3+$AO3410)-ROW())/12+5),AQ3410)</f>
        <v>0</v>
      </c>
      <c r="AS3410" s="17">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15">
        <f ca="1">COUNTIF(INDIRECT("U"&amp;(ROW()+12*(($AN3410-1)*3+$AO3410)-ROW())/12+5):INDIRECT("AF"&amp;(ROW()+12*(($AN3410-1)*3+$AO3410)-ROW())/12+5),AS3410)</f>
        <v>0</v>
      </c>
      <c r="AU3410" s="15">
        <f ca="1">IF(AND(AQ3410+AS3410&gt;0,AR3410+AT3410&gt;0),COUNTIF(AU$6:AU3409,"&gt;0")+1,0)</f>
        <v>0</v>
      </c>
    </row>
    <row r="3411" spans="40:47">
      <c r="AN3411" s="15">
        <v>95</v>
      </c>
      <c r="AO3411" s="15">
        <v>2</v>
      </c>
      <c r="AP3411" s="15">
        <v>10</v>
      </c>
      <c r="AQ3411" s="17">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15">
        <f ca="1">COUNTIF(INDIRECT("H"&amp;(ROW()+12*(($AN3411-1)*3+$AO3411)-ROW())/12+5):INDIRECT("S"&amp;(ROW()+12*(($AN3411-1)*3+$AO3411)-ROW())/12+5),AQ3411)</f>
        <v>0</v>
      </c>
      <c r="AS3411" s="17">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15">
        <f ca="1">COUNTIF(INDIRECT("U"&amp;(ROW()+12*(($AN3411-1)*3+$AO3411)-ROW())/12+5):INDIRECT("AF"&amp;(ROW()+12*(($AN3411-1)*3+$AO3411)-ROW())/12+5),AS3411)</f>
        <v>0</v>
      </c>
      <c r="AU3411" s="15">
        <f ca="1">IF(AND(AQ3411+AS3411&gt;0,AR3411+AT3411&gt;0),COUNTIF(AU$6:AU3410,"&gt;0")+1,0)</f>
        <v>0</v>
      </c>
    </row>
    <row r="3412" spans="40:47">
      <c r="AN3412" s="15">
        <v>95</v>
      </c>
      <c r="AO3412" s="15">
        <v>2</v>
      </c>
      <c r="AP3412" s="15">
        <v>11</v>
      </c>
      <c r="AQ3412" s="17">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15">
        <f ca="1">COUNTIF(INDIRECT("H"&amp;(ROW()+12*(($AN3412-1)*3+$AO3412)-ROW())/12+5):INDIRECT("S"&amp;(ROW()+12*(($AN3412-1)*3+$AO3412)-ROW())/12+5),AQ3412)</f>
        <v>0</v>
      </c>
      <c r="AS3412" s="17">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15">
        <f ca="1">COUNTIF(INDIRECT("U"&amp;(ROW()+12*(($AN3412-1)*3+$AO3412)-ROW())/12+5):INDIRECT("AF"&amp;(ROW()+12*(($AN3412-1)*3+$AO3412)-ROW())/12+5),AS3412)</f>
        <v>0</v>
      </c>
      <c r="AU3412" s="15">
        <f ca="1">IF(AND(AQ3412+AS3412&gt;0,AR3412+AT3412&gt;0),COUNTIF(AU$6:AU3411,"&gt;0")+1,0)</f>
        <v>0</v>
      </c>
    </row>
    <row r="3413" spans="40:47">
      <c r="AN3413" s="15">
        <v>95</v>
      </c>
      <c r="AO3413" s="15">
        <v>2</v>
      </c>
      <c r="AP3413" s="15">
        <v>12</v>
      </c>
      <c r="AQ3413" s="17">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15">
        <f ca="1">COUNTIF(INDIRECT("H"&amp;(ROW()+12*(($AN3413-1)*3+$AO3413)-ROW())/12+5):INDIRECT("S"&amp;(ROW()+12*(($AN3413-1)*3+$AO3413)-ROW())/12+5),AQ3413)</f>
        <v>0</v>
      </c>
      <c r="AS3413" s="17">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15">
        <f ca="1">COUNTIF(INDIRECT("U"&amp;(ROW()+12*(($AN3413-1)*3+$AO3413)-ROW())/12+5):INDIRECT("AF"&amp;(ROW()+12*(($AN3413-1)*3+$AO3413)-ROW())/12+5),AS3413)</f>
        <v>0</v>
      </c>
      <c r="AU3413" s="15">
        <f ca="1">IF(AND(AQ3413+AS3413&gt;0,AR3413+AT3413&gt;0),COUNTIF(AU$6:AU3412,"&gt;0")+1,0)</f>
        <v>0</v>
      </c>
    </row>
    <row r="3414" spans="40:47">
      <c r="AN3414" s="15">
        <v>95</v>
      </c>
      <c r="AO3414" s="15">
        <v>3</v>
      </c>
      <c r="AP3414" s="15">
        <v>1</v>
      </c>
      <c r="AQ3414" s="17">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15">
        <f ca="1">COUNTIF(INDIRECT("H"&amp;(ROW()+12*(($AN3414-1)*3+$AO3414)-ROW())/12+5):INDIRECT("S"&amp;(ROW()+12*(($AN3414-1)*3+$AO3414)-ROW())/12+5),AQ3414)</f>
        <v>0</v>
      </c>
      <c r="AS3414" s="17">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15">
        <f ca="1">COUNTIF(INDIRECT("U"&amp;(ROW()+12*(($AN3414-1)*3+$AO3414)-ROW())/12+5):INDIRECT("AF"&amp;(ROW()+12*(($AN3414-1)*3+$AO3414)-ROW())/12+5),AS3414)</f>
        <v>0</v>
      </c>
      <c r="AU3414" s="15">
        <f ca="1">IF(AND(AQ3414+AS3414&gt;0,AR3414+AT3414&gt;0),COUNTIF(AU$6:AU3413,"&gt;0")+1,0)</f>
        <v>0</v>
      </c>
    </row>
    <row r="3415" spans="40:47">
      <c r="AN3415" s="15">
        <v>95</v>
      </c>
      <c r="AO3415" s="15">
        <v>3</v>
      </c>
      <c r="AP3415" s="15">
        <v>2</v>
      </c>
      <c r="AQ3415" s="17">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15">
        <f ca="1">COUNTIF(INDIRECT("H"&amp;(ROW()+12*(($AN3415-1)*3+$AO3415)-ROW())/12+5):INDIRECT("S"&amp;(ROW()+12*(($AN3415-1)*3+$AO3415)-ROW())/12+5),AQ3415)</f>
        <v>0</v>
      </c>
      <c r="AS3415" s="17">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15">
        <f ca="1">COUNTIF(INDIRECT("U"&amp;(ROW()+12*(($AN3415-1)*3+$AO3415)-ROW())/12+5):INDIRECT("AF"&amp;(ROW()+12*(($AN3415-1)*3+$AO3415)-ROW())/12+5),AS3415)</f>
        <v>0</v>
      </c>
      <c r="AU3415" s="15">
        <f ca="1">IF(AND(AQ3415+AS3415&gt;0,AR3415+AT3415&gt;0),COUNTIF(AU$6:AU3414,"&gt;0")+1,0)</f>
        <v>0</v>
      </c>
    </row>
    <row r="3416" spans="40:47">
      <c r="AN3416" s="15">
        <v>95</v>
      </c>
      <c r="AO3416" s="15">
        <v>3</v>
      </c>
      <c r="AP3416" s="15">
        <v>3</v>
      </c>
      <c r="AQ3416" s="17">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15">
        <f ca="1">COUNTIF(INDIRECT("H"&amp;(ROW()+12*(($AN3416-1)*3+$AO3416)-ROW())/12+5):INDIRECT("S"&amp;(ROW()+12*(($AN3416-1)*3+$AO3416)-ROW())/12+5),AQ3416)</f>
        <v>0</v>
      </c>
      <c r="AS3416" s="17">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15">
        <f ca="1">COUNTIF(INDIRECT("U"&amp;(ROW()+12*(($AN3416-1)*3+$AO3416)-ROW())/12+5):INDIRECT("AF"&amp;(ROW()+12*(($AN3416-1)*3+$AO3416)-ROW())/12+5),AS3416)</f>
        <v>0</v>
      </c>
      <c r="AU3416" s="15">
        <f ca="1">IF(AND(AQ3416+AS3416&gt;0,AR3416+AT3416&gt;0),COUNTIF(AU$6:AU3415,"&gt;0")+1,0)</f>
        <v>0</v>
      </c>
    </row>
    <row r="3417" spans="40:47">
      <c r="AN3417" s="15">
        <v>95</v>
      </c>
      <c r="AO3417" s="15">
        <v>3</v>
      </c>
      <c r="AP3417" s="15">
        <v>4</v>
      </c>
      <c r="AQ3417" s="17">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15">
        <f ca="1">COUNTIF(INDIRECT("H"&amp;(ROW()+12*(($AN3417-1)*3+$AO3417)-ROW())/12+5):INDIRECT("S"&amp;(ROW()+12*(($AN3417-1)*3+$AO3417)-ROW())/12+5),AQ3417)</f>
        <v>0</v>
      </c>
      <c r="AS3417" s="17">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15">
        <f ca="1">COUNTIF(INDIRECT("U"&amp;(ROW()+12*(($AN3417-1)*3+$AO3417)-ROW())/12+5):INDIRECT("AF"&amp;(ROW()+12*(($AN3417-1)*3+$AO3417)-ROW())/12+5),AS3417)</f>
        <v>0</v>
      </c>
      <c r="AU3417" s="15">
        <f ca="1">IF(AND(AQ3417+AS3417&gt;0,AR3417+AT3417&gt;0),COUNTIF(AU$6:AU3416,"&gt;0")+1,0)</f>
        <v>0</v>
      </c>
    </row>
    <row r="3418" spans="40:47">
      <c r="AN3418" s="15">
        <v>95</v>
      </c>
      <c r="AO3418" s="15">
        <v>3</v>
      </c>
      <c r="AP3418" s="15">
        <v>5</v>
      </c>
      <c r="AQ3418" s="17">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15">
        <f ca="1">COUNTIF(INDIRECT("H"&amp;(ROW()+12*(($AN3418-1)*3+$AO3418)-ROW())/12+5):INDIRECT("S"&amp;(ROW()+12*(($AN3418-1)*3+$AO3418)-ROW())/12+5),AQ3418)</f>
        <v>0</v>
      </c>
      <c r="AS3418" s="17">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15">
        <f ca="1">COUNTIF(INDIRECT("U"&amp;(ROW()+12*(($AN3418-1)*3+$AO3418)-ROW())/12+5):INDIRECT("AF"&amp;(ROW()+12*(($AN3418-1)*3+$AO3418)-ROW())/12+5),AS3418)</f>
        <v>0</v>
      </c>
      <c r="AU3418" s="15">
        <f ca="1">IF(AND(AQ3418+AS3418&gt;0,AR3418+AT3418&gt;0),COUNTIF(AU$6:AU3417,"&gt;0")+1,0)</f>
        <v>0</v>
      </c>
    </row>
    <row r="3419" spans="40:47">
      <c r="AN3419" s="15">
        <v>95</v>
      </c>
      <c r="AO3419" s="15">
        <v>3</v>
      </c>
      <c r="AP3419" s="15">
        <v>6</v>
      </c>
      <c r="AQ3419" s="17">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15">
        <f ca="1">COUNTIF(INDIRECT("H"&amp;(ROW()+12*(($AN3419-1)*3+$AO3419)-ROW())/12+5):INDIRECT("S"&amp;(ROW()+12*(($AN3419-1)*3+$AO3419)-ROW())/12+5),AQ3419)</f>
        <v>0</v>
      </c>
      <c r="AS3419" s="17">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15">
        <f ca="1">COUNTIF(INDIRECT("U"&amp;(ROW()+12*(($AN3419-1)*3+$AO3419)-ROW())/12+5):INDIRECT("AF"&amp;(ROW()+12*(($AN3419-1)*3+$AO3419)-ROW())/12+5),AS3419)</f>
        <v>0</v>
      </c>
      <c r="AU3419" s="15">
        <f ca="1">IF(AND(AQ3419+AS3419&gt;0,AR3419+AT3419&gt;0),COUNTIF(AU$6:AU3418,"&gt;0")+1,0)</f>
        <v>0</v>
      </c>
    </row>
    <row r="3420" spans="40:47">
      <c r="AN3420" s="15">
        <v>95</v>
      </c>
      <c r="AO3420" s="15">
        <v>3</v>
      </c>
      <c r="AP3420" s="15">
        <v>7</v>
      </c>
      <c r="AQ3420" s="17">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15">
        <f ca="1">COUNTIF(INDIRECT("H"&amp;(ROW()+12*(($AN3420-1)*3+$AO3420)-ROW())/12+5):INDIRECT("S"&amp;(ROW()+12*(($AN3420-1)*3+$AO3420)-ROW())/12+5),AQ3420)</f>
        <v>0</v>
      </c>
      <c r="AS3420" s="17">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15">
        <f ca="1">COUNTIF(INDIRECT("U"&amp;(ROW()+12*(($AN3420-1)*3+$AO3420)-ROW())/12+5):INDIRECT("AF"&amp;(ROW()+12*(($AN3420-1)*3+$AO3420)-ROW())/12+5),AS3420)</f>
        <v>0</v>
      </c>
      <c r="AU3420" s="15">
        <f ca="1">IF(AND(AQ3420+AS3420&gt;0,AR3420+AT3420&gt;0),COUNTIF(AU$6:AU3419,"&gt;0")+1,0)</f>
        <v>0</v>
      </c>
    </row>
    <row r="3421" spans="40:47">
      <c r="AN3421" s="15">
        <v>95</v>
      </c>
      <c r="AO3421" s="15">
        <v>3</v>
      </c>
      <c r="AP3421" s="15">
        <v>8</v>
      </c>
      <c r="AQ3421" s="17">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15">
        <f ca="1">COUNTIF(INDIRECT("H"&amp;(ROW()+12*(($AN3421-1)*3+$AO3421)-ROW())/12+5):INDIRECT("S"&amp;(ROW()+12*(($AN3421-1)*3+$AO3421)-ROW())/12+5),AQ3421)</f>
        <v>0</v>
      </c>
      <c r="AS3421" s="17">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15">
        <f ca="1">COUNTIF(INDIRECT("U"&amp;(ROW()+12*(($AN3421-1)*3+$AO3421)-ROW())/12+5):INDIRECT("AF"&amp;(ROW()+12*(($AN3421-1)*3+$AO3421)-ROW())/12+5),AS3421)</f>
        <v>0</v>
      </c>
      <c r="AU3421" s="15">
        <f ca="1">IF(AND(AQ3421+AS3421&gt;0,AR3421+AT3421&gt;0),COUNTIF(AU$6:AU3420,"&gt;0")+1,0)</f>
        <v>0</v>
      </c>
    </row>
    <row r="3422" spans="40:47">
      <c r="AN3422" s="15">
        <v>95</v>
      </c>
      <c r="AO3422" s="15">
        <v>3</v>
      </c>
      <c r="AP3422" s="15">
        <v>9</v>
      </c>
      <c r="AQ3422" s="17">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15">
        <f ca="1">COUNTIF(INDIRECT("H"&amp;(ROW()+12*(($AN3422-1)*3+$AO3422)-ROW())/12+5):INDIRECT("S"&amp;(ROW()+12*(($AN3422-1)*3+$AO3422)-ROW())/12+5),AQ3422)</f>
        <v>0</v>
      </c>
      <c r="AS3422" s="17">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15">
        <f ca="1">COUNTIF(INDIRECT("U"&amp;(ROW()+12*(($AN3422-1)*3+$AO3422)-ROW())/12+5):INDIRECT("AF"&amp;(ROW()+12*(($AN3422-1)*3+$AO3422)-ROW())/12+5),AS3422)</f>
        <v>0</v>
      </c>
      <c r="AU3422" s="15">
        <f ca="1">IF(AND(AQ3422+AS3422&gt;0,AR3422+AT3422&gt;0),COUNTIF(AU$6:AU3421,"&gt;0")+1,0)</f>
        <v>0</v>
      </c>
    </row>
    <row r="3423" spans="40:47">
      <c r="AN3423" s="15">
        <v>95</v>
      </c>
      <c r="AO3423" s="15">
        <v>3</v>
      </c>
      <c r="AP3423" s="15">
        <v>10</v>
      </c>
      <c r="AQ3423" s="17">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15">
        <f ca="1">COUNTIF(INDIRECT("H"&amp;(ROW()+12*(($AN3423-1)*3+$AO3423)-ROW())/12+5):INDIRECT("S"&amp;(ROW()+12*(($AN3423-1)*3+$AO3423)-ROW())/12+5),AQ3423)</f>
        <v>0</v>
      </c>
      <c r="AS3423" s="17">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15">
        <f ca="1">COUNTIF(INDIRECT("U"&amp;(ROW()+12*(($AN3423-1)*3+$AO3423)-ROW())/12+5):INDIRECT("AF"&amp;(ROW()+12*(($AN3423-1)*3+$AO3423)-ROW())/12+5),AS3423)</f>
        <v>0</v>
      </c>
      <c r="AU3423" s="15">
        <f ca="1">IF(AND(AQ3423+AS3423&gt;0,AR3423+AT3423&gt;0),COUNTIF(AU$6:AU3422,"&gt;0")+1,0)</f>
        <v>0</v>
      </c>
    </row>
    <row r="3424" spans="40:47">
      <c r="AN3424" s="15">
        <v>95</v>
      </c>
      <c r="AO3424" s="15">
        <v>3</v>
      </c>
      <c r="AP3424" s="15">
        <v>11</v>
      </c>
      <c r="AQ3424" s="17">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15">
        <f ca="1">COUNTIF(INDIRECT("H"&amp;(ROW()+12*(($AN3424-1)*3+$AO3424)-ROW())/12+5):INDIRECT("S"&amp;(ROW()+12*(($AN3424-1)*3+$AO3424)-ROW())/12+5),AQ3424)</f>
        <v>0</v>
      </c>
      <c r="AS3424" s="17">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15">
        <f ca="1">COUNTIF(INDIRECT("U"&amp;(ROW()+12*(($AN3424-1)*3+$AO3424)-ROW())/12+5):INDIRECT("AF"&amp;(ROW()+12*(($AN3424-1)*3+$AO3424)-ROW())/12+5),AS3424)</f>
        <v>0</v>
      </c>
      <c r="AU3424" s="15">
        <f ca="1">IF(AND(AQ3424+AS3424&gt;0,AR3424+AT3424&gt;0),COUNTIF(AU$6:AU3423,"&gt;0")+1,0)</f>
        <v>0</v>
      </c>
    </row>
    <row r="3425" spans="40:47">
      <c r="AN3425" s="306">
        <v>95</v>
      </c>
      <c r="AO3425" s="306">
        <v>3</v>
      </c>
      <c r="AP3425" s="306">
        <v>12</v>
      </c>
      <c r="AQ3425" s="313">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306">
        <f ca="1">COUNTIF(INDIRECT("H"&amp;(ROW()+12*(($AN3425-1)*3+$AO3425)-ROW())/12+5):INDIRECT("S"&amp;(ROW()+12*(($AN3425-1)*3+$AO3425)-ROW())/12+5),AQ3425)</f>
        <v>0</v>
      </c>
      <c r="AS3425" s="313">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306">
        <f ca="1">COUNTIF(INDIRECT("U"&amp;(ROW()+12*(($AN3425-1)*3+$AO3425)-ROW())/12+5):INDIRECT("AF"&amp;(ROW()+12*(($AN3425-1)*3+$AO3425)-ROW())/12+5),AS3425)</f>
        <v>0</v>
      </c>
      <c r="AU3425" s="15">
        <f ca="1">IF(AND(AQ3425+AS3425&gt;0,AR3425+AT3425&gt;0),COUNTIF(AU$6:AU3424,"&gt;0")+1,0)</f>
        <v>0</v>
      </c>
    </row>
    <row r="3426" spans="40:47">
      <c r="AN3426" s="15">
        <v>96</v>
      </c>
      <c r="AO3426" s="15">
        <v>1</v>
      </c>
      <c r="AP3426" s="15">
        <v>1</v>
      </c>
      <c r="AQ3426" s="17">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15">
        <f ca="1">COUNTIF(INDIRECT("H"&amp;(ROW()+12*(($AN3426-1)*3+$AO3426)-ROW())/12+5):INDIRECT("S"&amp;(ROW()+12*(($AN3426-1)*3+$AO3426)-ROW())/12+5),AQ3426)</f>
        <v>0</v>
      </c>
      <c r="AS3426" s="17">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15">
        <f ca="1">COUNTIF(INDIRECT("U"&amp;(ROW()+12*(($AN3426-1)*3+$AO3426)-ROW())/12+5):INDIRECT("AF"&amp;(ROW()+12*(($AN3426-1)*3+$AO3426)-ROW())/12+5),AS3426)</f>
        <v>0</v>
      </c>
      <c r="AU3426" s="15">
        <f ca="1">IF(AND(AQ3426+AS3426&gt;0,AR3426+AT3426&gt;0),COUNTIF(AU$6:AU3425,"&gt;0")+1,0)</f>
        <v>0</v>
      </c>
    </row>
    <row r="3427" spans="40:47">
      <c r="AN3427" s="15">
        <v>96</v>
      </c>
      <c r="AO3427" s="15">
        <v>1</v>
      </c>
      <c r="AP3427" s="15">
        <v>2</v>
      </c>
      <c r="AQ3427" s="17">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15">
        <f ca="1">COUNTIF(INDIRECT("H"&amp;(ROW()+12*(($AN3427-1)*3+$AO3427)-ROW())/12+5):INDIRECT("S"&amp;(ROW()+12*(($AN3427-1)*3+$AO3427)-ROW())/12+5),AQ3427)</f>
        <v>0</v>
      </c>
      <c r="AS3427" s="17">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15">
        <f ca="1">COUNTIF(INDIRECT("U"&amp;(ROW()+12*(($AN3427-1)*3+$AO3427)-ROW())/12+5):INDIRECT("AF"&amp;(ROW()+12*(($AN3427-1)*3+$AO3427)-ROW())/12+5),AS3427)</f>
        <v>0</v>
      </c>
      <c r="AU3427" s="15">
        <f ca="1">IF(AND(AQ3427+AS3427&gt;0,AR3427+AT3427&gt;0),COUNTIF(AU$6:AU3426,"&gt;0")+1,0)</f>
        <v>0</v>
      </c>
    </row>
    <row r="3428" spans="40:47">
      <c r="AN3428" s="15">
        <v>96</v>
      </c>
      <c r="AO3428" s="15">
        <v>1</v>
      </c>
      <c r="AP3428" s="15">
        <v>3</v>
      </c>
      <c r="AQ3428" s="17">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15">
        <f ca="1">COUNTIF(INDIRECT("H"&amp;(ROW()+12*(($AN3428-1)*3+$AO3428)-ROW())/12+5):INDIRECT("S"&amp;(ROW()+12*(($AN3428-1)*3+$AO3428)-ROW())/12+5),AQ3428)</f>
        <v>0</v>
      </c>
      <c r="AS3428" s="17">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15">
        <f ca="1">COUNTIF(INDIRECT("U"&amp;(ROW()+12*(($AN3428-1)*3+$AO3428)-ROW())/12+5):INDIRECT("AF"&amp;(ROW()+12*(($AN3428-1)*3+$AO3428)-ROW())/12+5),AS3428)</f>
        <v>0</v>
      </c>
      <c r="AU3428" s="15">
        <f ca="1">IF(AND(AQ3428+AS3428&gt;0,AR3428+AT3428&gt;0),COUNTIF(AU$6:AU3427,"&gt;0")+1,0)</f>
        <v>0</v>
      </c>
    </row>
    <row r="3429" spans="40:47">
      <c r="AN3429" s="15">
        <v>96</v>
      </c>
      <c r="AO3429" s="15">
        <v>1</v>
      </c>
      <c r="AP3429" s="15">
        <v>4</v>
      </c>
      <c r="AQ3429" s="17">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15">
        <f ca="1">COUNTIF(INDIRECT("H"&amp;(ROW()+12*(($AN3429-1)*3+$AO3429)-ROW())/12+5):INDIRECT("S"&amp;(ROW()+12*(($AN3429-1)*3+$AO3429)-ROW())/12+5),AQ3429)</f>
        <v>0</v>
      </c>
      <c r="AS3429" s="17">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15">
        <f ca="1">COUNTIF(INDIRECT("U"&amp;(ROW()+12*(($AN3429-1)*3+$AO3429)-ROW())/12+5):INDIRECT("AF"&amp;(ROW()+12*(($AN3429-1)*3+$AO3429)-ROW())/12+5),AS3429)</f>
        <v>0</v>
      </c>
      <c r="AU3429" s="15">
        <f ca="1">IF(AND(AQ3429+AS3429&gt;0,AR3429+AT3429&gt;0),COUNTIF(AU$6:AU3428,"&gt;0")+1,0)</f>
        <v>0</v>
      </c>
    </row>
    <row r="3430" spans="40:47">
      <c r="AN3430" s="15">
        <v>96</v>
      </c>
      <c r="AO3430" s="15">
        <v>1</v>
      </c>
      <c r="AP3430" s="15">
        <v>5</v>
      </c>
      <c r="AQ3430" s="17">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15">
        <f ca="1">COUNTIF(INDIRECT("H"&amp;(ROW()+12*(($AN3430-1)*3+$AO3430)-ROW())/12+5):INDIRECT("S"&amp;(ROW()+12*(($AN3430-1)*3+$AO3430)-ROW())/12+5),AQ3430)</f>
        <v>0</v>
      </c>
      <c r="AS3430" s="17">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15">
        <f ca="1">COUNTIF(INDIRECT("U"&amp;(ROW()+12*(($AN3430-1)*3+$AO3430)-ROW())/12+5):INDIRECT("AF"&amp;(ROW()+12*(($AN3430-1)*3+$AO3430)-ROW())/12+5),AS3430)</f>
        <v>0</v>
      </c>
      <c r="AU3430" s="15">
        <f ca="1">IF(AND(AQ3430+AS3430&gt;0,AR3430+AT3430&gt;0),COUNTIF(AU$6:AU3429,"&gt;0")+1,0)</f>
        <v>0</v>
      </c>
    </row>
    <row r="3431" spans="40:47">
      <c r="AN3431" s="15">
        <v>96</v>
      </c>
      <c r="AO3431" s="15">
        <v>1</v>
      </c>
      <c r="AP3431" s="15">
        <v>6</v>
      </c>
      <c r="AQ3431" s="17">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15">
        <f ca="1">COUNTIF(INDIRECT("H"&amp;(ROW()+12*(($AN3431-1)*3+$AO3431)-ROW())/12+5):INDIRECT("S"&amp;(ROW()+12*(($AN3431-1)*3+$AO3431)-ROW())/12+5),AQ3431)</f>
        <v>0</v>
      </c>
      <c r="AS3431" s="17">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15">
        <f ca="1">COUNTIF(INDIRECT("U"&amp;(ROW()+12*(($AN3431-1)*3+$AO3431)-ROW())/12+5):INDIRECT("AF"&amp;(ROW()+12*(($AN3431-1)*3+$AO3431)-ROW())/12+5),AS3431)</f>
        <v>0</v>
      </c>
      <c r="AU3431" s="15">
        <f ca="1">IF(AND(AQ3431+AS3431&gt;0,AR3431+AT3431&gt;0),COUNTIF(AU$6:AU3430,"&gt;0")+1,0)</f>
        <v>0</v>
      </c>
    </row>
    <row r="3432" spans="40:47">
      <c r="AN3432" s="15">
        <v>96</v>
      </c>
      <c r="AO3432" s="15">
        <v>1</v>
      </c>
      <c r="AP3432" s="15">
        <v>7</v>
      </c>
      <c r="AQ3432" s="17">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15">
        <f ca="1">COUNTIF(INDIRECT("H"&amp;(ROW()+12*(($AN3432-1)*3+$AO3432)-ROW())/12+5):INDIRECT("S"&amp;(ROW()+12*(($AN3432-1)*3+$AO3432)-ROW())/12+5),AQ3432)</f>
        <v>0</v>
      </c>
      <c r="AS3432" s="17">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15">
        <f ca="1">COUNTIF(INDIRECT("U"&amp;(ROW()+12*(($AN3432-1)*3+$AO3432)-ROW())/12+5):INDIRECT("AF"&amp;(ROW()+12*(($AN3432-1)*3+$AO3432)-ROW())/12+5),AS3432)</f>
        <v>0</v>
      </c>
      <c r="AU3432" s="15">
        <f ca="1">IF(AND(AQ3432+AS3432&gt;0,AR3432+AT3432&gt;0),COUNTIF(AU$6:AU3431,"&gt;0")+1,0)</f>
        <v>0</v>
      </c>
    </row>
    <row r="3433" spans="40:47">
      <c r="AN3433" s="15">
        <v>96</v>
      </c>
      <c r="AO3433" s="15">
        <v>1</v>
      </c>
      <c r="AP3433" s="15">
        <v>8</v>
      </c>
      <c r="AQ3433" s="17">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15">
        <f ca="1">COUNTIF(INDIRECT("H"&amp;(ROW()+12*(($AN3433-1)*3+$AO3433)-ROW())/12+5):INDIRECT("S"&amp;(ROW()+12*(($AN3433-1)*3+$AO3433)-ROW())/12+5),AQ3433)</f>
        <v>0</v>
      </c>
      <c r="AS3433" s="17">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15">
        <f ca="1">COUNTIF(INDIRECT("U"&amp;(ROW()+12*(($AN3433-1)*3+$AO3433)-ROW())/12+5):INDIRECT("AF"&amp;(ROW()+12*(($AN3433-1)*3+$AO3433)-ROW())/12+5),AS3433)</f>
        <v>0</v>
      </c>
      <c r="AU3433" s="15">
        <f ca="1">IF(AND(AQ3433+AS3433&gt;0,AR3433+AT3433&gt;0),COUNTIF(AU$6:AU3432,"&gt;0")+1,0)</f>
        <v>0</v>
      </c>
    </row>
    <row r="3434" spans="40:47">
      <c r="AN3434" s="15">
        <v>96</v>
      </c>
      <c r="AO3434" s="15">
        <v>1</v>
      </c>
      <c r="AP3434" s="15">
        <v>9</v>
      </c>
      <c r="AQ3434" s="17">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15">
        <f ca="1">COUNTIF(INDIRECT("H"&amp;(ROW()+12*(($AN3434-1)*3+$AO3434)-ROW())/12+5):INDIRECT("S"&amp;(ROW()+12*(($AN3434-1)*3+$AO3434)-ROW())/12+5),AQ3434)</f>
        <v>0</v>
      </c>
      <c r="AS3434" s="17">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15">
        <f ca="1">COUNTIF(INDIRECT("U"&amp;(ROW()+12*(($AN3434-1)*3+$AO3434)-ROW())/12+5):INDIRECT("AF"&amp;(ROW()+12*(($AN3434-1)*3+$AO3434)-ROW())/12+5),AS3434)</f>
        <v>0</v>
      </c>
      <c r="AU3434" s="15">
        <f ca="1">IF(AND(AQ3434+AS3434&gt;0,AR3434+AT3434&gt;0),COUNTIF(AU$6:AU3433,"&gt;0")+1,0)</f>
        <v>0</v>
      </c>
    </row>
    <row r="3435" spans="40:47">
      <c r="AN3435" s="15">
        <v>96</v>
      </c>
      <c r="AO3435" s="15">
        <v>1</v>
      </c>
      <c r="AP3435" s="15">
        <v>10</v>
      </c>
      <c r="AQ3435" s="17">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15">
        <f ca="1">COUNTIF(INDIRECT("H"&amp;(ROW()+12*(($AN3435-1)*3+$AO3435)-ROW())/12+5):INDIRECT("S"&amp;(ROW()+12*(($AN3435-1)*3+$AO3435)-ROW())/12+5),AQ3435)</f>
        <v>0</v>
      </c>
      <c r="AS3435" s="17">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15">
        <f ca="1">COUNTIF(INDIRECT("U"&amp;(ROW()+12*(($AN3435-1)*3+$AO3435)-ROW())/12+5):INDIRECT("AF"&amp;(ROW()+12*(($AN3435-1)*3+$AO3435)-ROW())/12+5),AS3435)</f>
        <v>0</v>
      </c>
      <c r="AU3435" s="15">
        <f ca="1">IF(AND(AQ3435+AS3435&gt;0,AR3435+AT3435&gt;0),COUNTIF(AU$6:AU3434,"&gt;0")+1,0)</f>
        <v>0</v>
      </c>
    </row>
    <row r="3436" spans="40:47">
      <c r="AN3436" s="15">
        <v>96</v>
      </c>
      <c r="AO3436" s="15">
        <v>1</v>
      </c>
      <c r="AP3436" s="15">
        <v>11</v>
      </c>
      <c r="AQ3436" s="17">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15">
        <f ca="1">COUNTIF(INDIRECT("H"&amp;(ROW()+12*(($AN3436-1)*3+$AO3436)-ROW())/12+5):INDIRECT("S"&amp;(ROW()+12*(($AN3436-1)*3+$AO3436)-ROW())/12+5),AQ3436)</f>
        <v>0</v>
      </c>
      <c r="AS3436" s="17">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15">
        <f ca="1">COUNTIF(INDIRECT("U"&amp;(ROW()+12*(($AN3436-1)*3+$AO3436)-ROW())/12+5):INDIRECT("AF"&amp;(ROW()+12*(($AN3436-1)*3+$AO3436)-ROW())/12+5),AS3436)</f>
        <v>0</v>
      </c>
      <c r="AU3436" s="15">
        <f ca="1">IF(AND(AQ3436+AS3436&gt;0,AR3436+AT3436&gt;0),COUNTIF(AU$6:AU3435,"&gt;0")+1,0)</f>
        <v>0</v>
      </c>
    </row>
    <row r="3437" spans="40:47">
      <c r="AN3437" s="15">
        <v>96</v>
      </c>
      <c r="AO3437" s="15">
        <v>1</v>
      </c>
      <c r="AP3437" s="15">
        <v>12</v>
      </c>
      <c r="AQ3437" s="17">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15">
        <f ca="1">COUNTIF(INDIRECT("H"&amp;(ROW()+12*(($AN3437-1)*3+$AO3437)-ROW())/12+5):INDIRECT("S"&amp;(ROW()+12*(($AN3437-1)*3+$AO3437)-ROW())/12+5),AQ3437)</f>
        <v>0</v>
      </c>
      <c r="AS3437" s="17">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15">
        <f ca="1">COUNTIF(INDIRECT("U"&amp;(ROW()+12*(($AN3437-1)*3+$AO3437)-ROW())/12+5):INDIRECT("AF"&amp;(ROW()+12*(($AN3437-1)*3+$AO3437)-ROW())/12+5),AS3437)</f>
        <v>0</v>
      </c>
      <c r="AU3437" s="15">
        <f ca="1">IF(AND(AQ3437+AS3437&gt;0,AR3437+AT3437&gt;0),COUNTIF(AU$6:AU3436,"&gt;0")+1,0)</f>
        <v>0</v>
      </c>
    </row>
    <row r="3438" spans="40:47">
      <c r="AN3438" s="15">
        <v>96</v>
      </c>
      <c r="AO3438" s="15">
        <v>2</v>
      </c>
      <c r="AP3438" s="15">
        <v>1</v>
      </c>
      <c r="AQ3438" s="17">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15">
        <f ca="1">COUNTIF(INDIRECT("H"&amp;(ROW()+12*(($AN3438-1)*3+$AO3438)-ROW())/12+5):INDIRECT("S"&amp;(ROW()+12*(($AN3438-1)*3+$AO3438)-ROW())/12+5),AQ3438)</f>
        <v>0</v>
      </c>
      <c r="AS3438" s="17">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15">
        <f ca="1">COUNTIF(INDIRECT("U"&amp;(ROW()+12*(($AN3438-1)*3+$AO3438)-ROW())/12+5):INDIRECT("AF"&amp;(ROW()+12*(($AN3438-1)*3+$AO3438)-ROW())/12+5),AS3438)</f>
        <v>0</v>
      </c>
      <c r="AU3438" s="15">
        <f ca="1">IF(AND(AQ3438+AS3438&gt;0,AR3438+AT3438&gt;0),COUNTIF(AU$6:AU3437,"&gt;0")+1,0)</f>
        <v>0</v>
      </c>
    </row>
    <row r="3439" spans="40:47">
      <c r="AN3439" s="15">
        <v>96</v>
      </c>
      <c r="AO3439" s="15">
        <v>2</v>
      </c>
      <c r="AP3439" s="15">
        <v>2</v>
      </c>
      <c r="AQ3439" s="17">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15">
        <f ca="1">COUNTIF(INDIRECT("H"&amp;(ROW()+12*(($AN3439-1)*3+$AO3439)-ROW())/12+5):INDIRECT("S"&amp;(ROW()+12*(($AN3439-1)*3+$AO3439)-ROW())/12+5),AQ3439)</f>
        <v>0</v>
      </c>
      <c r="AS3439" s="17">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15">
        <f ca="1">COUNTIF(INDIRECT("U"&amp;(ROW()+12*(($AN3439-1)*3+$AO3439)-ROW())/12+5):INDIRECT("AF"&amp;(ROW()+12*(($AN3439-1)*3+$AO3439)-ROW())/12+5),AS3439)</f>
        <v>0</v>
      </c>
      <c r="AU3439" s="15">
        <f ca="1">IF(AND(AQ3439+AS3439&gt;0,AR3439+AT3439&gt;0),COUNTIF(AU$6:AU3438,"&gt;0")+1,0)</f>
        <v>0</v>
      </c>
    </row>
    <row r="3440" spans="40:47">
      <c r="AN3440" s="15">
        <v>96</v>
      </c>
      <c r="AO3440" s="15">
        <v>2</v>
      </c>
      <c r="AP3440" s="15">
        <v>3</v>
      </c>
      <c r="AQ3440" s="17">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15">
        <f ca="1">COUNTIF(INDIRECT("H"&amp;(ROW()+12*(($AN3440-1)*3+$AO3440)-ROW())/12+5):INDIRECT("S"&amp;(ROW()+12*(($AN3440-1)*3+$AO3440)-ROW())/12+5),AQ3440)</f>
        <v>0</v>
      </c>
      <c r="AS3440" s="17">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15">
        <f ca="1">COUNTIF(INDIRECT("U"&amp;(ROW()+12*(($AN3440-1)*3+$AO3440)-ROW())/12+5):INDIRECT("AF"&amp;(ROW()+12*(($AN3440-1)*3+$AO3440)-ROW())/12+5),AS3440)</f>
        <v>0</v>
      </c>
      <c r="AU3440" s="15">
        <f ca="1">IF(AND(AQ3440+AS3440&gt;0,AR3440+AT3440&gt;0),COUNTIF(AU$6:AU3439,"&gt;0")+1,0)</f>
        <v>0</v>
      </c>
    </row>
    <row r="3441" spans="40:47">
      <c r="AN3441" s="15">
        <v>96</v>
      </c>
      <c r="AO3441" s="15">
        <v>2</v>
      </c>
      <c r="AP3441" s="15">
        <v>4</v>
      </c>
      <c r="AQ3441" s="17">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15">
        <f ca="1">COUNTIF(INDIRECT("H"&amp;(ROW()+12*(($AN3441-1)*3+$AO3441)-ROW())/12+5):INDIRECT("S"&amp;(ROW()+12*(($AN3441-1)*3+$AO3441)-ROW())/12+5),AQ3441)</f>
        <v>0</v>
      </c>
      <c r="AS3441" s="17">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15">
        <f ca="1">COUNTIF(INDIRECT("U"&amp;(ROW()+12*(($AN3441-1)*3+$AO3441)-ROW())/12+5):INDIRECT("AF"&amp;(ROW()+12*(($AN3441-1)*3+$AO3441)-ROW())/12+5),AS3441)</f>
        <v>0</v>
      </c>
      <c r="AU3441" s="15">
        <f ca="1">IF(AND(AQ3441+AS3441&gt;0,AR3441+AT3441&gt;0),COUNTIF(AU$6:AU3440,"&gt;0")+1,0)</f>
        <v>0</v>
      </c>
    </row>
    <row r="3442" spans="40:47">
      <c r="AN3442" s="15">
        <v>96</v>
      </c>
      <c r="AO3442" s="15">
        <v>2</v>
      </c>
      <c r="AP3442" s="15">
        <v>5</v>
      </c>
      <c r="AQ3442" s="17">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15">
        <f ca="1">COUNTIF(INDIRECT("H"&amp;(ROW()+12*(($AN3442-1)*3+$AO3442)-ROW())/12+5):INDIRECT("S"&amp;(ROW()+12*(($AN3442-1)*3+$AO3442)-ROW())/12+5),AQ3442)</f>
        <v>0</v>
      </c>
      <c r="AS3442" s="17">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15">
        <f ca="1">COUNTIF(INDIRECT("U"&amp;(ROW()+12*(($AN3442-1)*3+$AO3442)-ROW())/12+5):INDIRECT("AF"&amp;(ROW()+12*(($AN3442-1)*3+$AO3442)-ROW())/12+5),AS3442)</f>
        <v>0</v>
      </c>
      <c r="AU3442" s="15">
        <f ca="1">IF(AND(AQ3442+AS3442&gt;0,AR3442+AT3442&gt;0),COUNTIF(AU$6:AU3441,"&gt;0")+1,0)</f>
        <v>0</v>
      </c>
    </row>
    <row r="3443" spans="40:47">
      <c r="AN3443" s="15">
        <v>96</v>
      </c>
      <c r="AO3443" s="15">
        <v>2</v>
      </c>
      <c r="AP3443" s="15">
        <v>6</v>
      </c>
      <c r="AQ3443" s="17">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15">
        <f ca="1">COUNTIF(INDIRECT("H"&amp;(ROW()+12*(($AN3443-1)*3+$AO3443)-ROW())/12+5):INDIRECT("S"&amp;(ROW()+12*(($AN3443-1)*3+$AO3443)-ROW())/12+5),AQ3443)</f>
        <v>0</v>
      </c>
      <c r="AS3443" s="17">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15">
        <f ca="1">COUNTIF(INDIRECT("U"&amp;(ROW()+12*(($AN3443-1)*3+$AO3443)-ROW())/12+5):INDIRECT("AF"&amp;(ROW()+12*(($AN3443-1)*3+$AO3443)-ROW())/12+5),AS3443)</f>
        <v>0</v>
      </c>
      <c r="AU3443" s="15">
        <f ca="1">IF(AND(AQ3443+AS3443&gt;0,AR3443+AT3443&gt;0),COUNTIF(AU$6:AU3442,"&gt;0")+1,0)</f>
        <v>0</v>
      </c>
    </row>
    <row r="3444" spans="40:47">
      <c r="AN3444" s="15">
        <v>96</v>
      </c>
      <c r="AO3444" s="15">
        <v>2</v>
      </c>
      <c r="AP3444" s="15">
        <v>7</v>
      </c>
      <c r="AQ3444" s="17">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15">
        <f ca="1">COUNTIF(INDIRECT("H"&amp;(ROW()+12*(($AN3444-1)*3+$AO3444)-ROW())/12+5):INDIRECT("S"&amp;(ROW()+12*(($AN3444-1)*3+$AO3444)-ROW())/12+5),AQ3444)</f>
        <v>0</v>
      </c>
      <c r="AS3444" s="17">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15">
        <f ca="1">COUNTIF(INDIRECT("U"&amp;(ROW()+12*(($AN3444-1)*3+$AO3444)-ROW())/12+5):INDIRECT("AF"&amp;(ROW()+12*(($AN3444-1)*3+$AO3444)-ROW())/12+5),AS3444)</f>
        <v>0</v>
      </c>
      <c r="AU3444" s="15">
        <f ca="1">IF(AND(AQ3444+AS3444&gt;0,AR3444+AT3444&gt;0),COUNTIF(AU$6:AU3443,"&gt;0")+1,0)</f>
        <v>0</v>
      </c>
    </row>
    <row r="3445" spans="40:47">
      <c r="AN3445" s="15">
        <v>96</v>
      </c>
      <c r="AO3445" s="15">
        <v>2</v>
      </c>
      <c r="AP3445" s="15">
        <v>8</v>
      </c>
      <c r="AQ3445" s="17">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15">
        <f ca="1">COUNTIF(INDIRECT("H"&amp;(ROW()+12*(($AN3445-1)*3+$AO3445)-ROW())/12+5):INDIRECT("S"&amp;(ROW()+12*(($AN3445-1)*3+$AO3445)-ROW())/12+5),AQ3445)</f>
        <v>0</v>
      </c>
      <c r="AS3445" s="17">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15">
        <f ca="1">COUNTIF(INDIRECT("U"&amp;(ROW()+12*(($AN3445-1)*3+$AO3445)-ROW())/12+5):INDIRECT("AF"&amp;(ROW()+12*(($AN3445-1)*3+$AO3445)-ROW())/12+5),AS3445)</f>
        <v>0</v>
      </c>
      <c r="AU3445" s="15">
        <f ca="1">IF(AND(AQ3445+AS3445&gt;0,AR3445+AT3445&gt;0),COUNTIF(AU$6:AU3444,"&gt;0")+1,0)</f>
        <v>0</v>
      </c>
    </row>
    <row r="3446" spans="40:47">
      <c r="AN3446" s="15">
        <v>96</v>
      </c>
      <c r="AO3446" s="15">
        <v>2</v>
      </c>
      <c r="AP3446" s="15">
        <v>9</v>
      </c>
      <c r="AQ3446" s="17">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15">
        <f ca="1">COUNTIF(INDIRECT("H"&amp;(ROW()+12*(($AN3446-1)*3+$AO3446)-ROW())/12+5):INDIRECT("S"&amp;(ROW()+12*(($AN3446-1)*3+$AO3446)-ROW())/12+5),AQ3446)</f>
        <v>0</v>
      </c>
      <c r="AS3446" s="17">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15">
        <f ca="1">COUNTIF(INDIRECT("U"&amp;(ROW()+12*(($AN3446-1)*3+$AO3446)-ROW())/12+5):INDIRECT("AF"&amp;(ROW()+12*(($AN3446-1)*3+$AO3446)-ROW())/12+5),AS3446)</f>
        <v>0</v>
      </c>
      <c r="AU3446" s="15">
        <f ca="1">IF(AND(AQ3446+AS3446&gt;0,AR3446+AT3446&gt;0),COUNTIF(AU$6:AU3445,"&gt;0")+1,0)</f>
        <v>0</v>
      </c>
    </row>
    <row r="3447" spans="40:47">
      <c r="AN3447" s="15">
        <v>96</v>
      </c>
      <c r="AO3447" s="15">
        <v>2</v>
      </c>
      <c r="AP3447" s="15">
        <v>10</v>
      </c>
      <c r="AQ3447" s="17">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15">
        <f ca="1">COUNTIF(INDIRECT("H"&amp;(ROW()+12*(($AN3447-1)*3+$AO3447)-ROW())/12+5):INDIRECT("S"&amp;(ROW()+12*(($AN3447-1)*3+$AO3447)-ROW())/12+5),AQ3447)</f>
        <v>0</v>
      </c>
      <c r="AS3447" s="17">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15">
        <f ca="1">COUNTIF(INDIRECT("U"&amp;(ROW()+12*(($AN3447-1)*3+$AO3447)-ROW())/12+5):INDIRECT("AF"&amp;(ROW()+12*(($AN3447-1)*3+$AO3447)-ROW())/12+5),AS3447)</f>
        <v>0</v>
      </c>
      <c r="AU3447" s="15">
        <f ca="1">IF(AND(AQ3447+AS3447&gt;0,AR3447+AT3447&gt;0),COUNTIF(AU$6:AU3446,"&gt;0")+1,0)</f>
        <v>0</v>
      </c>
    </row>
    <row r="3448" spans="40:47">
      <c r="AN3448" s="15">
        <v>96</v>
      </c>
      <c r="AO3448" s="15">
        <v>2</v>
      </c>
      <c r="AP3448" s="15">
        <v>11</v>
      </c>
      <c r="AQ3448" s="17">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15">
        <f ca="1">COUNTIF(INDIRECT("H"&amp;(ROW()+12*(($AN3448-1)*3+$AO3448)-ROW())/12+5):INDIRECT("S"&amp;(ROW()+12*(($AN3448-1)*3+$AO3448)-ROW())/12+5),AQ3448)</f>
        <v>0</v>
      </c>
      <c r="AS3448" s="17">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15">
        <f ca="1">COUNTIF(INDIRECT("U"&amp;(ROW()+12*(($AN3448-1)*3+$AO3448)-ROW())/12+5):INDIRECT("AF"&amp;(ROW()+12*(($AN3448-1)*3+$AO3448)-ROW())/12+5),AS3448)</f>
        <v>0</v>
      </c>
      <c r="AU3448" s="15">
        <f ca="1">IF(AND(AQ3448+AS3448&gt;0,AR3448+AT3448&gt;0),COUNTIF(AU$6:AU3447,"&gt;0")+1,0)</f>
        <v>0</v>
      </c>
    </row>
    <row r="3449" spans="40:47">
      <c r="AN3449" s="15">
        <v>96</v>
      </c>
      <c r="AO3449" s="15">
        <v>2</v>
      </c>
      <c r="AP3449" s="15">
        <v>12</v>
      </c>
      <c r="AQ3449" s="17">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15">
        <f ca="1">COUNTIF(INDIRECT("H"&amp;(ROW()+12*(($AN3449-1)*3+$AO3449)-ROW())/12+5):INDIRECT("S"&amp;(ROW()+12*(($AN3449-1)*3+$AO3449)-ROW())/12+5),AQ3449)</f>
        <v>0</v>
      </c>
      <c r="AS3449" s="17">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15">
        <f ca="1">COUNTIF(INDIRECT("U"&amp;(ROW()+12*(($AN3449-1)*3+$AO3449)-ROW())/12+5):INDIRECT("AF"&amp;(ROW()+12*(($AN3449-1)*3+$AO3449)-ROW())/12+5),AS3449)</f>
        <v>0</v>
      </c>
      <c r="AU3449" s="15">
        <f ca="1">IF(AND(AQ3449+AS3449&gt;0,AR3449+AT3449&gt;0),COUNTIF(AU$6:AU3448,"&gt;0")+1,0)</f>
        <v>0</v>
      </c>
    </row>
    <row r="3450" spans="40:47">
      <c r="AN3450" s="15">
        <v>96</v>
      </c>
      <c r="AO3450" s="15">
        <v>3</v>
      </c>
      <c r="AP3450" s="15">
        <v>1</v>
      </c>
      <c r="AQ3450" s="17">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15">
        <f ca="1">COUNTIF(INDIRECT("H"&amp;(ROW()+12*(($AN3450-1)*3+$AO3450)-ROW())/12+5):INDIRECT("S"&amp;(ROW()+12*(($AN3450-1)*3+$AO3450)-ROW())/12+5),AQ3450)</f>
        <v>0</v>
      </c>
      <c r="AS3450" s="17">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15">
        <f ca="1">COUNTIF(INDIRECT("U"&amp;(ROW()+12*(($AN3450-1)*3+$AO3450)-ROW())/12+5):INDIRECT("AF"&amp;(ROW()+12*(($AN3450-1)*3+$AO3450)-ROW())/12+5),AS3450)</f>
        <v>0</v>
      </c>
      <c r="AU3450" s="15">
        <f ca="1">IF(AND(AQ3450+AS3450&gt;0,AR3450+AT3450&gt;0),COUNTIF(AU$6:AU3449,"&gt;0")+1,0)</f>
        <v>0</v>
      </c>
    </row>
    <row r="3451" spans="40:47">
      <c r="AN3451" s="15">
        <v>96</v>
      </c>
      <c r="AO3451" s="15">
        <v>3</v>
      </c>
      <c r="AP3451" s="15">
        <v>2</v>
      </c>
      <c r="AQ3451" s="17">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15">
        <f ca="1">COUNTIF(INDIRECT("H"&amp;(ROW()+12*(($AN3451-1)*3+$AO3451)-ROW())/12+5):INDIRECT("S"&amp;(ROW()+12*(($AN3451-1)*3+$AO3451)-ROW())/12+5),AQ3451)</f>
        <v>0</v>
      </c>
      <c r="AS3451" s="17">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15">
        <f ca="1">COUNTIF(INDIRECT("U"&amp;(ROW()+12*(($AN3451-1)*3+$AO3451)-ROW())/12+5):INDIRECT("AF"&amp;(ROW()+12*(($AN3451-1)*3+$AO3451)-ROW())/12+5),AS3451)</f>
        <v>0</v>
      </c>
      <c r="AU3451" s="15">
        <f ca="1">IF(AND(AQ3451+AS3451&gt;0,AR3451+AT3451&gt;0),COUNTIF(AU$6:AU3450,"&gt;0")+1,0)</f>
        <v>0</v>
      </c>
    </row>
    <row r="3452" spans="40:47">
      <c r="AN3452" s="15">
        <v>96</v>
      </c>
      <c r="AO3452" s="15">
        <v>3</v>
      </c>
      <c r="AP3452" s="15">
        <v>3</v>
      </c>
      <c r="AQ3452" s="17">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15">
        <f ca="1">COUNTIF(INDIRECT("H"&amp;(ROW()+12*(($AN3452-1)*3+$AO3452)-ROW())/12+5):INDIRECT("S"&amp;(ROW()+12*(($AN3452-1)*3+$AO3452)-ROW())/12+5),AQ3452)</f>
        <v>0</v>
      </c>
      <c r="AS3452" s="17">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15">
        <f ca="1">COUNTIF(INDIRECT("U"&amp;(ROW()+12*(($AN3452-1)*3+$AO3452)-ROW())/12+5):INDIRECT("AF"&amp;(ROW()+12*(($AN3452-1)*3+$AO3452)-ROW())/12+5),AS3452)</f>
        <v>0</v>
      </c>
      <c r="AU3452" s="15">
        <f ca="1">IF(AND(AQ3452+AS3452&gt;0,AR3452+AT3452&gt;0),COUNTIF(AU$6:AU3451,"&gt;0")+1,0)</f>
        <v>0</v>
      </c>
    </row>
    <row r="3453" spans="40:47">
      <c r="AN3453" s="15">
        <v>96</v>
      </c>
      <c r="AO3453" s="15">
        <v>3</v>
      </c>
      <c r="AP3453" s="15">
        <v>4</v>
      </c>
      <c r="AQ3453" s="17">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15">
        <f ca="1">COUNTIF(INDIRECT("H"&amp;(ROW()+12*(($AN3453-1)*3+$AO3453)-ROW())/12+5):INDIRECT("S"&amp;(ROW()+12*(($AN3453-1)*3+$AO3453)-ROW())/12+5),AQ3453)</f>
        <v>0</v>
      </c>
      <c r="AS3453" s="17">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15">
        <f ca="1">COUNTIF(INDIRECT("U"&amp;(ROW()+12*(($AN3453-1)*3+$AO3453)-ROW())/12+5):INDIRECT("AF"&amp;(ROW()+12*(($AN3453-1)*3+$AO3453)-ROW())/12+5),AS3453)</f>
        <v>0</v>
      </c>
      <c r="AU3453" s="15">
        <f ca="1">IF(AND(AQ3453+AS3453&gt;0,AR3453+AT3453&gt;0),COUNTIF(AU$6:AU3452,"&gt;0")+1,0)</f>
        <v>0</v>
      </c>
    </row>
    <row r="3454" spans="40:47">
      <c r="AN3454" s="15">
        <v>96</v>
      </c>
      <c r="AO3454" s="15">
        <v>3</v>
      </c>
      <c r="AP3454" s="15">
        <v>5</v>
      </c>
      <c r="AQ3454" s="17">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15">
        <f ca="1">COUNTIF(INDIRECT("H"&amp;(ROW()+12*(($AN3454-1)*3+$AO3454)-ROW())/12+5):INDIRECT("S"&amp;(ROW()+12*(($AN3454-1)*3+$AO3454)-ROW())/12+5),AQ3454)</f>
        <v>0</v>
      </c>
      <c r="AS3454" s="17">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15">
        <f ca="1">COUNTIF(INDIRECT("U"&amp;(ROW()+12*(($AN3454-1)*3+$AO3454)-ROW())/12+5):INDIRECT("AF"&amp;(ROW()+12*(($AN3454-1)*3+$AO3454)-ROW())/12+5),AS3454)</f>
        <v>0</v>
      </c>
      <c r="AU3454" s="15">
        <f ca="1">IF(AND(AQ3454+AS3454&gt;0,AR3454+AT3454&gt;0),COUNTIF(AU$6:AU3453,"&gt;0")+1,0)</f>
        <v>0</v>
      </c>
    </row>
    <row r="3455" spans="40:47">
      <c r="AN3455" s="15">
        <v>96</v>
      </c>
      <c r="AO3455" s="15">
        <v>3</v>
      </c>
      <c r="AP3455" s="15">
        <v>6</v>
      </c>
      <c r="AQ3455" s="17">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15">
        <f ca="1">COUNTIF(INDIRECT("H"&amp;(ROW()+12*(($AN3455-1)*3+$AO3455)-ROW())/12+5):INDIRECT("S"&amp;(ROW()+12*(($AN3455-1)*3+$AO3455)-ROW())/12+5),AQ3455)</f>
        <v>0</v>
      </c>
      <c r="AS3455" s="17">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15">
        <f ca="1">COUNTIF(INDIRECT("U"&amp;(ROW()+12*(($AN3455-1)*3+$AO3455)-ROW())/12+5):INDIRECT("AF"&amp;(ROW()+12*(($AN3455-1)*3+$AO3455)-ROW())/12+5),AS3455)</f>
        <v>0</v>
      </c>
      <c r="AU3455" s="15">
        <f ca="1">IF(AND(AQ3455+AS3455&gt;0,AR3455+AT3455&gt;0),COUNTIF(AU$6:AU3454,"&gt;0")+1,0)</f>
        <v>0</v>
      </c>
    </row>
    <row r="3456" spans="40:47">
      <c r="AN3456" s="15">
        <v>96</v>
      </c>
      <c r="AO3456" s="15">
        <v>3</v>
      </c>
      <c r="AP3456" s="15">
        <v>7</v>
      </c>
      <c r="AQ3456" s="17">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15">
        <f ca="1">COUNTIF(INDIRECT("H"&amp;(ROW()+12*(($AN3456-1)*3+$AO3456)-ROW())/12+5):INDIRECT("S"&amp;(ROW()+12*(($AN3456-1)*3+$AO3456)-ROW())/12+5),AQ3456)</f>
        <v>0</v>
      </c>
      <c r="AS3456" s="17">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15">
        <f ca="1">COUNTIF(INDIRECT("U"&amp;(ROW()+12*(($AN3456-1)*3+$AO3456)-ROW())/12+5):INDIRECT("AF"&amp;(ROW()+12*(($AN3456-1)*3+$AO3456)-ROW())/12+5),AS3456)</f>
        <v>0</v>
      </c>
      <c r="AU3456" s="15">
        <f ca="1">IF(AND(AQ3456+AS3456&gt;0,AR3456+AT3456&gt;0),COUNTIF(AU$6:AU3455,"&gt;0")+1,0)</f>
        <v>0</v>
      </c>
    </row>
    <row r="3457" spans="40:47">
      <c r="AN3457" s="15">
        <v>96</v>
      </c>
      <c r="AO3457" s="15">
        <v>3</v>
      </c>
      <c r="AP3457" s="15">
        <v>8</v>
      </c>
      <c r="AQ3457" s="17">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15">
        <f ca="1">COUNTIF(INDIRECT("H"&amp;(ROW()+12*(($AN3457-1)*3+$AO3457)-ROW())/12+5):INDIRECT("S"&amp;(ROW()+12*(($AN3457-1)*3+$AO3457)-ROW())/12+5),AQ3457)</f>
        <v>0</v>
      </c>
      <c r="AS3457" s="17">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15">
        <f ca="1">COUNTIF(INDIRECT("U"&amp;(ROW()+12*(($AN3457-1)*3+$AO3457)-ROW())/12+5):INDIRECT("AF"&amp;(ROW()+12*(($AN3457-1)*3+$AO3457)-ROW())/12+5),AS3457)</f>
        <v>0</v>
      </c>
      <c r="AU3457" s="15">
        <f ca="1">IF(AND(AQ3457+AS3457&gt;0,AR3457+AT3457&gt;0),COUNTIF(AU$6:AU3456,"&gt;0")+1,0)</f>
        <v>0</v>
      </c>
    </row>
    <row r="3458" spans="40:47">
      <c r="AN3458" s="15">
        <v>96</v>
      </c>
      <c r="AO3458" s="15">
        <v>3</v>
      </c>
      <c r="AP3458" s="15">
        <v>9</v>
      </c>
      <c r="AQ3458" s="17">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15">
        <f ca="1">COUNTIF(INDIRECT("H"&amp;(ROW()+12*(($AN3458-1)*3+$AO3458)-ROW())/12+5):INDIRECT("S"&amp;(ROW()+12*(($AN3458-1)*3+$AO3458)-ROW())/12+5),AQ3458)</f>
        <v>0</v>
      </c>
      <c r="AS3458" s="17">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15">
        <f ca="1">COUNTIF(INDIRECT("U"&amp;(ROW()+12*(($AN3458-1)*3+$AO3458)-ROW())/12+5):INDIRECT("AF"&amp;(ROW()+12*(($AN3458-1)*3+$AO3458)-ROW())/12+5),AS3458)</f>
        <v>0</v>
      </c>
      <c r="AU3458" s="15">
        <f ca="1">IF(AND(AQ3458+AS3458&gt;0,AR3458+AT3458&gt;0),COUNTIF(AU$6:AU3457,"&gt;0")+1,0)</f>
        <v>0</v>
      </c>
    </row>
    <row r="3459" spans="40:47">
      <c r="AN3459" s="15">
        <v>96</v>
      </c>
      <c r="AO3459" s="15">
        <v>3</v>
      </c>
      <c r="AP3459" s="15">
        <v>10</v>
      </c>
      <c r="AQ3459" s="17">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15">
        <f ca="1">COUNTIF(INDIRECT("H"&amp;(ROW()+12*(($AN3459-1)*3+$AO3459)-ROW())/12+5):INDIRECT("S"&amp;(ROW()+12*(($AN3459-1)*3+$AO3459)-ROW())/12+5),AQ3459)</f>
        <v>0</v>
      </c>
      <c r="AS3459" s="17">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15">
        <f ca="1">COUNTIF(INDIRECT("U"&amp;(ROW()+12*(($AN3459-1)*3+$AO3459)-ROW())/12+5):INDIRECT("AF"&amp;(ROW()+12*(($AN3459-1)*3+$AO3459)-ROW())/12+5),AS3459)</f>
        <v>0</v>
      </c>
      <c r="AU3459" s="15">
        <f ca="1">IF(AND(AQ3459+AS3459&gt;0,AR3459+AT3459&gt;0),COUNTIF(AU$6:AU3458,"&gt;0")+1,0)</f>
        <v>0</v>
      </c>
    </row>
    <row r="3460" spans="40:47">
      <c r="AN3460" s="15">
        <v>96</v>
      </c>
      <c r="AO3460" s="15">
        <v>3</v>
      </c>
      <c r="AP3460" s="15">
        <v>11</v>
      </c>
      <c r="AQ3460" s="17">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15">
        <f ca="1">COUNTIF(INDIRECT("H"&amp;(ROW()+12*(($AN3460-1)*3+$AO3460)-ROW())/12+5):INDIRECT("S"&amp;(ROW()+12*(($AN3460-1)*3+$AO3460)-ROW())/12+5),AQ3460)</f>
        <v>0</v>
      </c>
      <c r="AS3460" s="17">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15">
        <f ca="1">COUNTIF(INDIRECT("U"&amp;(ROW()+12*(($AN3460-1)*3+$AO3460)-ROW())/12+5):INDIRECT("AF"&amp;(ROW()+12*(($AN3460-1)*3+$AO3460)-ROW())/12+5),AS3460)</f>
        <v>0</v>
      </c>
      <c r="AU3460" s="15">
        <f ca="1">IF(AND(AQ3460+AS3460&gt;0,AR3460+AT3460&gt;0),COUNTIF(AU$6:AU3459,"&gt;0")+1,0)</f>
        <v>0</v>
      </c>
    </row>
    <row r="3461" spans="40:47">
      <c r="AN3461" s="306">
        <v>96</v>
      </c>
      <c r="AO3461" s="306">
        <v>3</v>
      </c>
      <c r="AP3461" s="306">
        <v>12</v>
      </c>
      <c r="AQ3461" s="313">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306">
        <f ca="1">COUNTIF(INDIRECT("H"&amp;(ROW()+12*(($AN3461-1)*3+$AO3461)-ROW())/12+5):INDIRECT("S"&amp;(ROW()+12*(($AN3461-1)*3+$AO3461)-ROW())/12+5),AQ3461)</f>
        <v>0</v>
      </c>
      <c r="AS3461" s="313">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306">
        <f ca="1">COUNTIF(INDIRECT("U"&amp;(ROW()+12*(($AN3461-1)*3+$AO3461)-ROW())/12+5):INDIRECT("AF"&amp;(ROW()+12*(($AN3461-1)*3+$AO3461)-ROW())/12+5),AS3461)</f>
        <v>0</v>
      </c>
      <c r="AU3461" s="15">
        <f ca="1">IF(AND(AQ3461+AS3461&gt;0,AR3461+AT3461&gt;0),COUNTIF(AU$6:AU3460,"&gt;0")+1,0)</f>
        <v>0</v>
      </c>
    </row>
    <row r="3462" spans="40:47">
      <c r="AN3462" s="15">
        <v>97</v>
      </c>
      <c r="AO3462" s="15">
        <v>1</v>
      </c>
      <c r="AP3462" s="15">
        <v>1</v>
      </c>
      <c r="AQ3462" s="17">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15">
        <f ca="1">COUNTIF(INDIRECT("H"&amp;(ROW()+12*(($AN3462-1)*3+$AO3462)-ROW())/12+5):INDIRECT("S"&amp;(ROW()+12*(($AN3462-1)*3+$AO3462)-ROW())/12+5),AQ3462)</f>
        <v>0</v>
      </c>
      <c r="AS3462" s="17">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15">
        <f ca="1">COUNTIF(INDIRECT("U"&amp;(ROW()+12*(($AN3462-1)*3+$AO3462)-ROW())/12+5):INDIRECT("AF"&amp;(ROW()+12*(($AN3462-1)*3+$AO3462)-ROW())/12+5),AS3462)</f>
        <v>0</v>
      </c>
      <c r="AU3462" s="15">
        <f ca="1">IF(AND(AQ3462+AS3462&gt;0,AR3462+AT3462&gt;0),COUNTIF(AU$6:AU3461,"&gt;0")+1,0)</f>
        <v>0</v>
      </c>
    </row>
    <row r="3463" spans="40:47">
      <c r="AN3463" s="15">
        <v>97</v>
      </c>
      <c r="AO3463" s="15">
        <v>1</v>
      </c>
      <c r="AP3463" s="15">
        <v>2</v>
      </c>
      <c r="AQ3463" s="17">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15">
        <f ca="1">COUNTIF(INDIRECT("H"&amp;(ROW()+12*(($AN3463-1)*3+$AO3463)-ROW())/12+5):INDIRECT("S"&amp;(ROW()+12*(($AN3463-1)*3+$AO3463)-ROW())/12+5),AQ3463)</f>
        <v>0</v>
      </c>
      <c r="AS3463" s="17">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15">
        <f ca="1">COUNTIF(INDIRECT("U"&amp;(ROW()+12*(($AN3463-1)*3+$AO3463)-ROW())/12+5):INDIRECT("AF"&amp;(ROW()+12*(($AN3463-1)*3+$AO3463)-ROW())/12+5),AS3463)</f>
        <v>0</v>
      </c>
      <c r="AU3463" s="15">
        <f ca="1">IF(AND(AQ3463+AS3463&gt;0,AR3463+AT3463&gt;0),COUNTIF(AU$6:AU3462,"&gt;0")+1,0)</f>
        <v>0</v>
      </c>
    </row>
    <row r="3464" spans="40:47">
      <c r="AN3464" s="15">
        <v>97</v>
      </c>
      <c r="AO3464" s="15">
        <v>1</v>
      </c>
      <c r="AP3464" s="15">
        <v>3</v>
      </c>
      <c r="AQ3464" s="17">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15">
        <f ca="1">COUNTIF(INDIRECT("H"&amp;(ROW()+12*(($AN3464-1)*3+$AO3464)-ROW())/12+5):INDIRECT("S"&amp;(ROW()+12*(($AN3464-1)*3+$AO3464)-ROW())/12+5),AQ3464)</f>
        <v>0</v>
      </c>
      <c r="AS3464" s="17">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15">
        <f ca="1">COUNTIF(INDIRECT("U"&amp;(ROW()+12*(($AN3464-1)*3+$AO3464)-ROW())/12+5):INDIRECT("AF"&amp;(ROW()+12*(($AN3464-1)*3+$AO3464)-ROW())/12+5),AS3464)</f>
        <v>0</v>
      </c>
      <c r="AU3464" s="15">
        <f ca="1">IF(AND(AQ3464+AS3464&gt;0,AR3464+AT3464&gt;0),COUNTIF(AU$6:AU3463,"&gt;0")+1,0)</f>
        <v>0</v>
      </c>
    </row>
    <row r="3465" spans="40:47">
      <c r="AN3465" s="15">
        <v>97</v>
      </c>
      <c r="AO3465" s="15">
        <v>1</v>
      </c>
      <c r="AP3465" s="15">
        <v>4</v>
      </c>
      <c r="AQ3465" s="17">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15">
        <f ca="1">COUNTIF(INDIRECT("H"&amp;(ROW()+12*(($AN3465-1)*3+$AO3465)-ROW())/12+5):INDIRECT("S"&amp;(ROW()+12*(($AN3465-1)*3+$AO3465)-ROW())/12+5),AQ3465)</f>
        <v>0</v>
      </c>
      <c r="AS3465" s="17">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15">
        <f ca="1">COUNTIF(INDIRECT("U"&amp;(ROW()+12*(($AN3465-1)*3+$AO3465)-ROW())/12+5):INDIRECT("AF"&amp;(ROW()+12*(($AN3465-1)*3+$AO3465)-ROW())/12+5),AS3465)</f>
        <v>0</v>
      </c>
      <c r="AU3465" s="15">
        <f ca="1">IF(AND(AQ3465+AS3465&gt;0,AR3465+AT3465&gt;0),COUNTIF(AU$6:AU3464,"&gt;0")+1,0)</f>
        <v>0</v>
      </c>
    </row>
    <row r="3466" spans="40:47">
      <c r="AN3466" s="15">
        <v>97</v>
      </c>
      <c r="AO3466" s="15">
        <v>1</v>
      </c>
      <c r="AP3466" s="15">
        <v>5</v>
      </c>
      <c r="AQ3466" s="17">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15">
        <f ca="1">COUNTIF(INDIRECT("H"&amp;(ROW()+12*(($AN3466-1)*3+$AO3466)-ROW())/12+5):INDIRECT("S"&amp;(ROW()+12*(($AN3466-1)*3+$AO3466)-ROW())/12+5),AQ3466)</f>
        <v>0</v>
      </c>
      <c r="AS3466" s="17">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15">
        <f ca="1">COUNTIF(INDIRECT("U"&amp;(ROW()+12*(($AN3466-1)*3+$AO3466)-ROW())/12+5):INDIRECT("AF"&amp;(ROW()+12*(($AN3466-1)*3+$AO3466)-ROW())/12+5),AS3466)</f>
        <v>0</v>
      </c>
      <c r="AU3466" s="15">
        <f ca="1">IF(AND(AQ3466+AS3466&gt;0,AR3466+AT3466&gt;0),COUNTIF(AU$6:AU3465,"&gt;0")+1,0)</f>
        <v>0</v>
      </c>
    </row>
    <row r="3467" spans="40:47">
      <c r="AN3467" s="15">
        <v>97</v>
      </c>
      <c r="AO3467" s="15">
        <v>1</v>
      </c>
      <c r="AP3467" s="15">
        <v>6</v>
      </c>
      <c r="AQ3467" s="17">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15">
        <f ca="1">COUNTIF(INDIRECT("H"&amp;(ROW()+12*(($AN3467-1)*3+$AO3467)-ROW())/12+5):INDIRECT("S"&amp;(ROW()+12*(($AN3467-1)*3+$AO3467)-ROW())/12+5),AQ3467)</f>
        <v>0</v>
      </c>
      <c r="AS3467" s="17">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15">
        <f ca="1">COUNTIF(INDIRECT("U"&amp;(ROW()+12*(($AN3467-1)*3+$AO3467)-ROW())/12+5):INDIRECT("AF"&amp;(ROW()+12*(($AN3467-1)*3+$AO3467)-ROW())/12+5),AS3467)</f>
        <v>0</v>
      </c>
      <c r="AU3467" s="15">
        <f ca="1">IF(AND(AQ3467+AS3467&gt;0,AR3467+AT3467&gt;0),COUNTIF(AU$6:AU3466,"&gt;0")+1,0)</f>
        <v>0</v>
      </c>
    </row>
    <row r="3468" spans="40:47">
      <c r="AN3468" s="15">
        <v>97</v>
      </c>
      <c r="AO3468" s="15">
        <v>1</v>
      </c>
      <c r="AP3468" s="15">
        <v>7</v>
      </c>
      <c r="AQ3468" s="17">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15">
        <f ca="1">COUNTIF(INDIRECT("H"&amp;(ROW()+12*(($AN3468-1)*3+$AO3468)-ROW())/12+5):INDIRECT("S"&amp;(ROW()+12*(($AN3468-1)*3+$AO3468)-ROW())/12+5),AQ3468)</f>
        <v>0</v>
      </c>
      <c r="AS3468" s="17">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15">
        <f ca="1">COUNTIF(INDIRECT("U"&amp;(ROW()+12*(($AN3468-1)*3+$AO3468)-ROW())/12+5):INDIRECT("AF"&amp;(ROW()+12*(($AN3468-1)*3+$AO3468)-ROW())/12+5),AS3468)</f>
        <v>0</v>
      </c>
      <c r="AU3468" s="15">
        <f ca="1">IF(AND(AQ3468+AS3468&gt;0,AR3468+AT3468&gt;0),COUNTIF(AU$6:AU3467,"&gt;0")+1,0)</f>
        <v>0</v>
      </c>
    </row>
    <row r="3469" spans="40:47">
      <c r="AN3469" s="15">
        <v>97</v>
      </c>
      <c r="AO3469" s="15">
        <v>1</v>
      </c>
      <c r="AP3469" s="15">
        <v>8</v>
      </c>
      <c r="AQ3469" s="17">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15">
        <f ca="1">COUNTIF(INDIRECT("H"&amp;(ROW()+12*(($AN3469-1)*3+$AO3469)-ROW())/12+5):INDIRECT("S"&amp;(ROW()+12*(($AN3469-1)*3+$AO3469)-ROW())/12+5),AQ3469)</f>
        <v>0</v>
      </c>
      <c r="AS3469" s="17">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15">
        <f ca="1">COUNTIF(INDIRECT("U"&amp;(ROW()+12*(($AN3469-1)*3+$AO3469)-ROW())/12+5):INDIRECT("AF"&amp;(ROW()+12*(($AN3469-1)*3+$AO3469)-ROW())/12+5),AS3469)</f>
        <v>0</v>
      </c>
      <c r="AU3469" s="15">
        <f ca="1">IF(AND(AQ3469+AS3469&gt;0,AR3469+AT3469&gt;0),COUNTIF(AU$6:AU3468,"&gt;0")+1,0)</f>
        <v>0</v>
      </c>
    </row>
    <row r="3470" spans="40:47">
      <c r="AN3470" s="15">
        <v>97</v>
      </c>
      <c r="AO3470" s="15">
        <v>1</v>
      </c>
      <c r="AP3470" s="15">
        <v>9</v>
      </c>
      <c r="AQ3470" s="17">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15">
        <f ca="1">COUNTIF(INDIRECT("H"&amp;(ROW()+12*(($AN3470-1)*3+$AO3470)-ROW())/12+5):INDIRECT("S"&amp;(ROW()+12*(($AN3470-1)*3+$AO3470)-ROW())/12+5),AQ3470)</f>
        <v>0</v>
      </c>
      <c r="AS3470" s="17">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15">
        <f ca="1">COUNTIF(INDIRECT("U"&amp;(ROW()+12*(($AN3470-1)*3+$AO3470)-ROW())/12+5):INDIRECT("AF"&amp;(ROW()+12*(($AN3470-1)*3+$AO3470)-ROW())/12+5),AS3470)</f>
        <v>0</v>
      </c>
      <c r="AU3470" s="15">
        <f ca="1">IF(AND(AQ3470+AS3470&gt;0,AR3470+AT3470&gt;0),COUNTIF(AU$6:AU3469,"&gt;0")+1,0)</f>
        <v>0</v>
      </c>
    </row>
    <row r="3471" spans="40:47">
      <c r="AN3471" s="15">
        <v>97</v>
      </c>
      <c r="AO3471" s="15">
        <v>1</v>
      </c>
      <c r="AP3471" s="15">
        <v>10</v>
      </c>
      <c r="AQ3471" s="17">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15">
        <f ca="1">COUNTIF(INDIRECT("H"&amp;(ROW()+12*(($AN3471-1)*3+$AO3471)-ROW())/12+5):INDIRECT("S"&amp;(ROW()+12*(($AN3471-1)*3+$AO3471)-ROW())/12+5),AQ3471)</f>
        <v>0</v>
      </c>
      <c r="AS3471" s="17">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15">
        <f ca="1">COUNTIF(INDIRECT("U"&amp;(ROW()+12*(($AN3471-1)*3+$AO3471)-ROW())/12+5):INDIRECT("AF"&amp;(ROW()+12*(($AN3471-1)*3+$AO3471)-ROW())/12+5),AS3471)</f>
        <v>0</v>
      </c>
      <c r="AU3471" s="15">
        <f ca="1">IF(AND(AQ3471+AS3471&gt;0,AR3471+AT3471&gt;0),COUNTIF(AU$6:AU3470,"&gt;0")+1,0)</f>
        <v>0</v>
      </c>
    </row>
    <row r="3472" spans="40:47">
      <c r="AN3472" s="15">
        <v>97</v>
      </c>
      <c r="AO3472" s="15">
        <v>1</v>
      </c>
      <c r="AP3472" s="15">
        <v>11</v>
      </c>
      <c r="AQ3472" s="17">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15">
        <f ca="1">COUNTIF(INDIRECT("H"&amp;(ROW()+12*(($AN3472-1)*3+$AO3472)-ROW())/12+5):INDIRECT("S"&amp;(ROW()+12*(($AN3472-1)*3+$AO3472)-ROW())/12+5),AQ3472)</f>
        <v>0</v>
      </c>
      <c r="AS3472" s="17">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15">
        <f ca="1">COUNTIF(INDIRECT("U"&amp;(ROW()+12*(($AN3472-1)*3+$AO3472)-ROW())/12+5):INDIRECT("AF"&amp;(ROW()+12*(($AN3472-1)*3+$AO3472)-ROW())/12+5),AS3472)</f>
        <v>0</v>
      </c>
      <c r="AU3472" s="15">
        <f ca="1">IF(AND(AQ3472+AS3472&gt;0,AR3472+AT3472&gt;0),COUNTIF(AU$6:AU3471,"&gt;0")+1,0)</f>
        <v>0</v>
      </c>
    </row>
    <row r="3473" spans="40:47">
      <c r="AN3473" s="15">
        <v>97</v>
      </c>
      <c r="AO3473" s="15">
        <v>1</v>
      </c>
      <c r="AP3473" s="15">
        <v>12</v>
      </c>
      <c r="AQ3473" s="17">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15">
        <f ca="1">COUNTIF(INDIRECT("H"&amp;(ROW()+12*(($AN3473-1)*3+$AO3473)-ROW())/12+5):INDIRECT("S"&amp;(ROW()+12*(($AN3473-1)*3+$AO3473)-ROW())/12+5),AQ3473)</f>
        <v>0</v>
      </c>
      <c r="AS3473" s="17">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15">
        <f ca="1">COUNTIF(INDIRECT("U"&amp;(ROW()+12*(($AN3473-1)*3+$AO3473)-ROW())/12+5):INDIRECT("AF"&amp;(ROW()+12*(($AN3473-1)*3+$AO3473)-ROW())/12+5),AS3473)</f>
        <v>0</v>
      </c>
      <c r="AU3473" s="15">
        <f ca="1">IF(AND(AQ3473+AS3473&gt;0,AR3473+AT3473&gt;0),COUNTIF(AU$6:AU3472,"&gt;0")+1,0)</f>
        <v>0</v>
      </c>
    </row>
    <row r="3474" spans="40:47">
      <c r="AN3474" s="15">
        <v>97</v>
      </c>
      <c r="AO3474" s="15">
        <v>2</v>
      </c>
      <c r="AP3474" s="15">
        <v>1</v>
      </c>
      <c r="AQ3474" s="17">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15">
        <f ca="1">COUNTIF(INDIRECT("H"&amp;(ROW()+12*(($AN3474-1)*3+$AO3474)-ROW())/12+5):INDIRECT("S"&amp;(ROW()+12*(($AN3474-1)*3+$AO3474)-ROW())/12+5),AQ3474)</f>
        <v>0</v>
      </c>
      <c r="AS3474" s="17">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15">
        <f ca="1">COUNTIF(INDIRECT("U"&amp;(ROW()+12*(($AN3474-1)*3+$AO3474)-ROW())/12+5):INDIRECT("AF"&amp;(ROW()+12*(($AN3474-1)*3+$AO3474)-ROW())/12+5),AS3474)</f>
        <v>0</v>
      </c>
      <c r="AU3474" s="15">
        <f ca="1">IF(AND(AQ3474+AS3474&gt;0,AR3474+AT3474&gt;0),COUNTIF(AU$6:AU3473,"&gt;0")+1,0)</f>
        <v>0</v>
      </c>
    </row>
    <row r="3475" spans="40:47">
      <c r="AN3475" s="15">
        <v>97</v>
      </c>
      <c r="AO3475" s="15">
        <v>2</v>
      </c>
      <c r="AP3475" s="15">
        <v>2</v>
      </c>
      <c r="AQ3475" s="17">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15">
        <f ca="1">COUNTIF(INDIRECT("H"&amp;(ROW()+12*(($AN3475-1)*3+$AO3475)-ROW())/12+5):INDIRECT("S"&amp;(ROW()+12*(($AN3475-1)*3+$AO3475)-ROW())/12+5),AQ3475)</f>
        <v>0</v>
      </c>
      <c r="AS3475" s="17">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15">
        <f ca="1">COUNTIF(INDIRECT("U"&amp;(ROW()+12*(($AN3475-1)*3+$AO3475)-ROW())/12+5):INDIRECT("AF"&amp;(ROW()+12*(($AN3475-1)*3+$AO3475)-ROW())/12+5),AS3475)</f>
        <v>0</v>
      </c>
      <c r="AU3475" s="15">
        <f ca="1">IF(AND(AQ3475+AS3475&gt;0,AR3475+AT3475&gt;0),COUNTIF(AU$6:AU3474,"&gt;0")+1,0)</f>
        <v>0</v>
      </c>
    </row>
    <row r="3476" spans="40:47">
      <c r="AN3476" s="15">
        <v>97</v>
      </c>
      <c r="AO3476" s="15">
        <v>2</v>
      </c>
      <c r="AP3476" s="15">
        <v>3</v>
      </c>
      <c r="AQ3476" s="17">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15">
        <f ca="1">COUNTIF(INDIRECT("H"&amp;(ROW()+12*(($AN3476-1)*3+$AO3476)-ROW())/12+5):INDIRECT("S"&amp;(ROW()+12*(($AN3476-1)*3+$AO3476)-ROW())/12+5),AQ3476)</f>
        <v>0</v>
      </c>
      <c r="AS3476" s="17">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15">
        <f ca="1">COUNTIF(INDIRECT("U"&amp;(ROW()+12*(($AN3476-1)*3+$AO3476)-ROW())/12+5):INDIRECT("AF"&amp;(ROW()+12*(($AN3476-1)*3+$AO3476)-ROW())/12+5),AS3476)</f>
        <v>0</v>
      </c>
      <c r="AU3476" s="15">
        <f ca="1">IF(AND(AQ3476+AS3476&gt;0,AR3476+AT3476&gt;0),COUNTIF(AU$6:AU3475,"&gt;0")+1,0)</f>
        <v>0</v>
      </c>
    </row>
    <row r="3477" spans="40:47">
      <c r="AN3477" s="15">
        <v>97</v>
      </c>
      <c r="AO3477" s="15">
        <v>2</v>
      </c>
      <c r="AP3477" s="15">
        <v>4</v>
      </c>
      <c r="AQ3477" s="17">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15">
        <f ca="1">COUNTIF(INDIRECT("H"&amp;(ROW()+12*(($AN3477-1)*3+$AO3477)-ROW())/12+5):INDIRECT("S"&amp;(ROW()+12*(($AN3477-1)*3+$AO3477)-ROW())/12+5),AQ3477)</f>
        <v>0</v>
      </c>
      <c r="AS3477" s="17">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15">
        <f ca="1">COUNTIF(INDIRECT("U"&amp;(ROW()+12*(($AN3477-1)*3+$AO3477)-ROW())/12+5):INDIRECT("AF"&amp;(ROW()+12*(($AN3477-1)*3+$AO3477)-ROW())/12+5),AS3477)</f>
        <v>0</v>
      </c>
      <c r="AU3477" s="15">
        <f ca="1">IF(AND(AQ3477+AS3477&gt;0,AR3477+AT3477&gt;0),COUNTIF(AU$6:AU3476,"&gt;0")+1,0)</f>
        <v>0</v>
      </c>
    </row>
    <row r="3478" spans="40:47">
      <c r="AN3478" s="15">
        <v>97</v>
      </c>
      <c r="AO3478" s="15">
        <v>2</v>
      </c>
      <c r="AP3478" s="15">
        <v>5</v>
      </c>
      <c r="AQ3478" s="17">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15">
        <f ca="1">COUNTIF(INDIRECT("H"&amp;(ROW()+12*(($AN3478-1)*3+$AO3478)-ROW())/12+5):INDIRECT("S"&amp;(ROW()+12*(($AN3478-1)*3+$AO3478)-ROW())/12+5),AQ3478)</f>
        <v>0</v>
      </c>
      <c r="AS3478" s="17">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15">
        <f ca="1">COUNTIF(INDIRECT("U"&amp;(ROW()+12*(($AN3478-1)*3+$AO3478)-ROW())/12+5):INDIRECT("AF"&amp;(ROW()+12*(($AN3478-1)*3+$AO3478)-ROW())/12+5),AS3478)</f>
        <v>0</v>
      </c>
      <c r="AU3478" s="15">
        <f ca="1">IF(AND(AQ3478+AS3478&gt;0,AR3478+AT3478&gt;0),COUNTIF(AU$6:AU3477,"&gt;0")+1,0)</f>
        <v>0</v>
      </c>
    </row>
    <row r="3479" spans="40:47">
      <c r="AN3479" s="15">
        <v>97</v>
      </c>
      <c r="AO3479" s="15">
        <v>2</v>
      </c>
      <c r="AP3479" s="15">
        <v>6</v>
      </c>
      <c r="AQ3479" s="17">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15">
        <f ca="1">COUNTIF(INDIRECT("H"&amp;(ROW()+12*(($AN3479-1)*3+$AO3479)-ROW())/12+5):INDIRECT("S"&amp;(ROW()+12*(($AN3479-1)*3+$AO3479)-ROW())/12+5),AQ3479)</f>
        <v>0</v>
      </c>
      <c r="AS3479" s="17">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15">
        <f ca="1">COUNTIF(INDIRECT("U"&amp;(ROW()+12*(($AN3479-1)*3+$AO3479)-ROW())/12+5):INDIRECT("AF"&amp;(ROW()+12*(($AN3479-1)*3+$AO3479)-ROW())/12+5),AS3479)</f>
        <v>0</v>
      </c>
      <c r="AU3479" s="15">
        <f ca="1">IF(AND(AQ3479+AS3479&gt;0,AR3479+AT3479&gt;0),COUNTIF(AU$6:AU3478,"&gt;0")+1,0)</f>
        <v>0</v>
      </c>
    </row>
    <row r="3480" spans="40:47">
      <c r="AN3480" s="15">
        <v>97</v>
      </c>
      <c r="AO3480" s="15">
        <v>2</v>
      </c>
      <c r="AP3480" s="15">
        <v>7</v>
      </c>
      <c r="AQ3480" s="17">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15">
        <f ca="1">COUNTIF(INDIRECT("H"&amp;(ROW()+12*(($AN3480-1)*3+$AO3480)-ROW())/12+5):INDIRECT("S"&amp;(ROW()+12*(($AN3480-1)*3+$AO3480)-ROW())/12+5),AQ3480)</f>
        <v>0</v>
      </c>
      <c r="AS3480" s="17">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15">
        <f ca="1">COUNTIF(INDIRECT("U"&amp;(ROW()+12*(($AN3480-1)*3+$AO3480)-ROW())/12+5):INDIRECT("AF"&amp;(ROW()+12*(($AN3480-1)*3+$AO3480)-ROW())/12+5),AS3480)</f>
        <v>0</v>
      </c>
      <c r="AU3480" s="15">
        <f ca="1">IF(AND(AQ3480+AS3480&gt;0,AR3480+AT3480&gt;0),COUNTIF(AU$6:AU3479,"&gt;0")+1,0)</f>
        <v>0</v>
      </c>
    </row>
    <row r="3481" spans="40:47">
      <c r="AN3481" s="15">
        <v>97</v>
      </c>
      <c r="AO3481" s="15">
        <v>2</v>
      </c>
      <c r="AP3481" s="15">
        <v>8</v>
      </c>
      <c r="AQ3481" s="17">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15">
        <f ca="1">COUNTIF(INDIRECT("H"&amp;(ROW()+12*(($AN3481-1)*3+$AO3481)-ROW())/12+5):INDIRECT("S"&amp;(ROW()+12*(($AN3481-1)*3+$AO3481)-ROW())/12+5),AQ3481)</f>
        <v>0</v>
      </c>
      <c r="AS3481" s="17">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15">
        <f ca="1">COUNTIF(INDIRECT("U"&amp;(ROW()+12*(($AN3481-1)*3+$AO3481)-ROW())/12+5):INDIRECT("AF"&amp;(ROW()+12*(($AN3481-1)*3+$AO3481)-ROW())/12+5),AS3481)</f>
        <v>0</v>
      </c>
      <c r="AU3481" s="15">
        <f ca="1">IF(AND(AQ3481+AS3481&gt;0,AR3481+AT3481&gt;0),COUNTIF(AU$6:AU3480,"&gt;0")+1,0)</f>
        <v>0</v>
      </c>
    </row>
    <row r="3482" spans="40:47">
      <c r="AN3482" s="15">
        <v>97</v>
      </c>
      <c r="AO3482" s="15">
        <v>2</v>
      </c>
      <c r="AP3482" s="15">
        <v>9</v>
      </c>
      <c r="AQ3482" s="17">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15">
        <f ca="1">COUNTIF(INDIRECT("H"&amp;(ROW()+12*(($AN3482-1)*3+$AO3482)-ROW())/12+5):INDIRECT("S"&amp;(ROW()+12*(($AN3482-1)*3+$AO3482)-ROW())/12+5),AQ3482)</f>
        <v>0</v>
      </c>
      <c r="AS3482" s="17">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15">
        <f ca="1">COUNTIF(INDIRECT("U"&amp;(ROW()+12*(($AN3482-1)*3+$AO3482)-ROW())/12+5):INDIRECT("AF"&amp;(ROW()+12*(($AN3482-1)*3+$AO3482)-ROW())/12+5),AS3482)</f>
        <v>0</v>
      </c>
      <c r="AU3482" s="15">
        <f ca="1">IF(AND(AQ3482+AS3482&gt;0,AR3482+AT3482&gt;0),COUNTIF(AU$6:AU3481,"&gt;0")+1,0)</f>
        <v>0</v>
      </c>
    </row>
    <row r="3483" spans="40:47">
      <c r="AN3483" s="15">
        <v>97</v>
      </c>
      <c r="AO3483" s="15">
        <v>2</v>
      </c>
      <c r="AP3483" s="15">
        <v>10</v>
      </c>
      <c r="AQ3483" s="17">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15">
        <f ca="1">COUNTIF(INDIRECT("H"&amp;(ROW()+12*(($AN3483-1)*3+$AO3483)-ROW())/12+5):INDIRECT("S"&amp;(ROW()+12*(($AN3483-1)*3+$AO3483)-ROW())/12+5),AQ3483)</f>
        <v>0</v>
      </c>
      <c r="AS3483" s="17">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15">
        <f ca="1">COUNTIF(INDIRECT("U"&amp;(ROW()+12*(($AN3483-1)*3+$AO3483)-ROW())/12+5):INDIRECT("AF"&amp;(ROW()+12*(($AN3483-1)*3+$AO3483)-ROW())/12+5),AS3483)</f>
        <v>0</v>
      </c>
      <c r="AU3483" s="15">
        <f ca="1">IF(AND(AQ3483+AS3483&gt;0,AR3483+AT3483&gt;0),COUNTIF(AU$6:AU3482,"&gt;0")+1,0)</f>
        <v>0</v>
      </c>
    </row>
    <row r="3484" spans="40:47">
      <c r="AN3484" s="15">
        <v>97</v>
      </c>
      <c r="AO3484" s="15">
        <v>2</v>
      </c>
      <c r="AP3484" s="15">
        <v>11</v>
      </c>
      <c r="AQ3484" s="17">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15">
        <f ca="1">COUNTIF(INDIRECT("H"&amp;(ROW()+12*(($AN3484-1)*3+$AO3484)-ROW())/12+5):INDIRECT("S"&amp;(ROW()+12*(($AN3484-1)*3+$AO3484)-ROW())/12+5),AQ3484)</f>
        <v>0</v>
      </c>
      <c r="AS3484" s="17">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15">
        <f ca="1">COUNTIF(INDIRECT("U"&amp;(ROW()+12*(($AN3484-1)*3+$AO3484)-ROW())/12+5):INDIRECT("AF"&amp;(ROW()+12*(($AN3484-1)*3+$AO3484)-ROW())/12+5),AS3484)</f>
        <v>0</v>
      </c>
      <c r="AU3484" s="15">
        <f ca="1">IF(AND(AQ3484+AS3484&gt;0,AR3484+AT3484&gt;0),COUNTIF(AU$6:AU3483,"&gt;0")+1,0)</f>
        <v>0</v>
      </c>
    </row>
    <row r="3485" spans="40:47">
      <c r="AN3485" s="15">
        <v>97</v>
      </c>
      <c r="AO3485" s="15">
        <v>2</v>
      </c>
      <c r="AP3485" s="15">
        <v>12</v>
      </c>
      <c r="AQ3485" s="17">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15">
        <f ca="1">COUNTIF(INDIRECT("H"&amp;(ROW()+12*(($AN3485-1)*3+$AO3485)-ROW())/12+5):INDIRECT("S"&amp;(ROW()+12*(($AN3485-1)*3+$AO3485)-ROW())/12+5),AQ3485)</f>
        <v>0</v>
      </c>
      <c r="AS3485" s="17">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15">
        <f ca="1">COUNTIF(INDIRECT("U"&amp;(ROW()+12*(($AN3485-1)*3+$AO3485)-ROW())/12+5):INDIRECT("AF"&amp;(ROW()+12*(($AN3485-1)*3+$AO3485)-ROW())/12+5),AS3485)</f>
        <v>0</v>
      </c>
      <c r="AU3485" s="15">
        <f ca="1">IF(AND(AQ3485+AS3485&gt;0,AR3485+AT3485&gt;0),COUNTIF(AU$6:AU3484,"&gt;0")+1,0)</f>
        <v>0</v>
      </c>
    </row>
    <row r="3486" spans="40:47">
      <c r="AN3486" s="15">
        <v>97</v>
      </c>
      <c r="AO3486" s="15">
        <v>3</v>
      </c>
      <c r="AP3486" s="15">
        <v>1</v>
      </c>
      <c r="AQ3486" s="17">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15">
        <f ca="1">COUNTIF(INDIRECT("H"&amp;(ROW()+12*(($AN3486-1)*3+$AO3486)-ROW())/12+5):INDIRECT("S"&amp;(ROW()+12*(($AN3486-1)*3+$AO3486)-ROW())/12+5),AQ3486)</f>
        <v>0</v>
      </c>
      <c r="AS3486" s="17">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15">
        <f ca="1">COUNTIF(INDIRECT("U"&amp;(ROW()+12*(($AN3486-1)*3+$AO3486)-ROW())/12+5):INDIRECT("AF"&amp;(ROW()+12*(($AN3486-1)*3+$AO3486)-ROW())/12+5),AS3486)</f>
        <v>0</v>
      </c>
      <c r="AU3486" s="15">
        <f ca="1">IF(AND(AQ3486+AS3486&gt;0,AR3486+AT3486&gt;0),COUNTIF(AU$6:AU3485,"&gt;0")+1,0)</f>
        <v>0</v>
      </c>
    </row>
    <row r="3487" spans="40:47">
      <c r="AN3487" s="15">
        <v>97</v>
      </c>
      <c r="AO3487" s="15">
        <v>3</v>
      </c>
      <c r="AP3487" s="15">
        <v>2</v>
      </c>
      <c r="AQ3487" s="17">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15">
        <f ca="1">COUNTIF(INDIRECT("H"&amp;(ROW()+12*(($AN3487-1)*3+$AO3487)-ROW())/12+5):INDIRECT("S"&amp;(ROW()+12*(($AN3487-1)*3+$AO3487)-ROW())/12+5),AQ3487)</f>
        <v>0</v>
      </c>
      <c r="AS3487" s="17">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15">
        <f ca="1">COUNTIF(INDIRECT("U"&amp;(ROW()+12*(($AN3487-1)*3+$AO3487)-ROW())/12+5):INDIRECT("AF"&amp;(ROW()+12*(($AN3487-1)*3+$AO3487)-ROW())/12+5),AS3487)</f>
        <v>0</v>
      </c>
      <c r="AU3487" s="15">
        <f ca="1">IF(AND(AQ3487+AS3487&gt;0,AR3487+AT3487&gt;0),COUNTIF(AU$6:AU3486,"&gt;0")+1,0)</f>
        <v>0</v>
      </c>
    </row>
    <row r="3488" spans="40:47">
      <c r="AN3488" s="15">
        <v>97</v>
      </c>
      <c r="AO3488" s="15">
        <v>3</v>
      </c>
      <c r="AP3488" s="15">
        <v>3</v>
      </c>
      <c r="AQ3488" s="17">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15">
        <f ca="1">COUNTIF(INDIRECT("H"&amp;(ROW()+12*(($AN3488-1)*3+$AO3488)-ROW())/12+5):INDIRECT("S"&amp;(ROW()+12*(($AN3488-1)*3+$AO3488)-ROW())/12+5),AQ3488)</f>
        <v>0</v>
      </c>
      <c r="AS3488" s="17">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15">
        <f ca="1">COUNTIF(INDIRECT("U"&amp;(ROW()+12*(($AN3488-1)*3+$AO3488)-ROW())/12+5):INDIRECT("AF"&amp;(ROW()+12*(($AN3488-1)*3+$AO3488)-ROW())/12+5),AS3488)</f>
        <v>0</v>
      </c>
      <c r="AU3488" s="15">
        <f ca="1">IF(AND(AQ3488+AS3488&gt;0,AR3488+AT3488&gt;0),COUNTIF(AU$6:AU3487,"&gt;0")+1,0)</f>
        <v>0</v>
      </c>
    </row>
    <row r="3489" spans="40:47">
      <c r="AN3489" s="15">
        <v>97</v>
      </c>
      <c r="AO3489" s="15">
        <v>3</v>
      </c>
      <c r="AP3489" s="15">
        <v>4</v>
      </c>
      <c r="AQ3489" s="17">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15">
        <f ca="1">COUNTIF(INDIRECT("H"&amp;(ROW()+12*(($AN3489-1)*3+$AO3489)-ROW())/12+5):INDIRECT("S"&amp;(ROW()+12*(($AN3489-1)*3+$AO3489)-ROW())/12+5),AQ3489)</f>
        <v>0</v>
      </c>
      <c r="AS3489" s="17">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15">
        <f ca="1">COUNTIF(INDIRECT("U"&amp;(ROW()+12*(($AN3489-1)*3+$AO3489)-ROW())/12+5):INDIRECT("AF"&amp;(ROW()+12*(($AN3489-1)*3+$AO3489)-ROW())/12+5),AS3489)</f>
        <v>0</v>
      </c>
      <c r="AU3489" s="15">
        <f ca="1">IF(AND(AQ3489+AS3489&gt;0,AR3489+AT3489&gt;0),COUNTIF(AU$6:AU3488,"&gt;0")+1,0)</f>
        <v>0</v>
      </c>
    </row>
    <row r="3490" spans="40:47">
      <c r="AN3490" s="15">
        <v>97</v>
      </c>
      <c r="AO3490" s="15">
        <v>3</v>
      </c>
      <c r="AP3490" s="15">
        <v>5</v>
      </c>
      <c r="AQ3490" s="17">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15">
        <f ca="1">COUNTIF(INDIRECT("H"&amp;(ROW()+12*(($AN3490-1)*3+$AO3490)-ROW())/12+5):INDIRECT("S"&amp;(ROW()+12*(($AN3490-1)*3+$AO3490)-ROW())/12+5),AQ3490)</f>
        <v>0</v>
      </c>
      <c r="AS3490" s="17">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15">
        <f ca="1">COUNTIF(INDIRECT("U"&amp;(ROW()+12*(($AN3490-1)*3+$AO3490)-ROW())/12+5):INDIRECT("AF"&amp;(ROW()+12*(($AN3490-1)*3+$AO3490)-ROW())/12+5),AS3490)</f>
        <v>0</v>
      </c>
      <c r="AU3490" s="15">
        <f ca="1">IF(AND(AQ3490+AS3490&gt;0,AR3490+AT3490&gt;0),COUNTIF(AU$6:AU3489,"&gt;0")+1,0)</f>
        <v>0</v>
      </c>
    </row>
    <row r="3491" spans="40:47">
      <c r="AN3491" s="15">
        <v>97</v>
      </c>
      <c r="AO3491" s="15">
        <v>3</v>
      </c>
      <c r="AP3491" s="15">
        <v>6</v>
      </c>
      <c r="AQ3491" s="17">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15">
        <f ca="1">COUNTIF(INDIRECT("H"&amp;(ROW()+12*(($AN3491-1)*3+$AO3491)-ROW())/12+5):INDIRECT("S"&amp;(ROW()+12*(($AN3491-1)*3+$AO3491)-ROW())/12+5),AQ3491)</f>
        <v>0</v>
      </c>
      <c r="AS3491" s="17">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15">
        <f ca="1">COUNTIF(INDIRECT("U"&amp;(ROW()+12*(($AN3491-1)*3+$AO3491)-ROW())/12+5):INDIRECT("AF"&amp;(ROW()+12*(($AN3491-1)*3+$AO3491)-ROW())/12+5),AS3491)</f>
        <v>0</v>
      </c>
      <c r="AU3491" s="15">
        <f ca="1">IF(AND(AQ3491+AS3491&gt;0,AR3491+AT3491&gt;0),COUNTIF(AU$6:AU3490,"&gt;0")+1,0)</f>
        <v>0</v>
      </c>
    </row>
    <row r="3492" spans="40:47">
      <c r="AN3492" s="15">
        <v>97</v>
      </c>
      <c r="AO3492" s="15">
        <v>3</v>
      </c>
      <c r="AP3492" s="15">
        <v>7</v>
      </c>
      <c r="AQ3492" s="17">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15">
        <f ca="1">COUNTIF(INDIRECT("H"&amp;(ROW()+12*(($AN3492-1)*3+$AO3492)-ROW())/12+5):INDIRECT("S"&amp;(ROW()+12*(($AN3492-1)*3+$AO3492)-ROW())/12+5),AQ3492)</f>
        <v>0</v>
      </c>
      <c r="AS3492" s="17">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15">
        <f ca="1">COUNTIF(INDIRECT("U"&amp;(ROW()+12*(($AN3492-1)*3+$AO3492)-ROW())/12+5):INDIRECT("AF"&amp;(ROW()+12*(($AN3492-1)*3+$AO3492)-ROW())/12+5),AS3492)</f>
        <v>0</v>
      </c>
      <c r="AU3492" s="15">
        <f ca="1">IF(AND(AQ3492+AS3492&gt;0,AR3492+AT3492&gt;0),COUNTIF(AU$6:AU3491,"&gt;0")+1,0)</f>
        <v>0</v>
      </c>
    </row>
    <row r="3493" spans="40:47">
      <c r="AN3493" s="15">
        <v>97</v>
      </c>
      <c r="AO3493" s="15">
        <v>3</v>
      </c>
      <c r="AP3493" s="15">
        <v>8</v>
      </c>
      <c r="AQ3493" s="17">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15">
        <f ca="1">COUNTIF(INDIRECT("H"&amp;(ROW()+12*(($AN3493-1)*3+$AO3493)-ROW())/12+5):INDIRECT("S"&amp;(ROW()+12*(($AN3493-1)*3+$AO3493)-ROW())/12+5),AQ3493)</f>
        <v>0</v>
      </c>
      <c r="AS3493" s="17">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15">
        <f ca="1">COUNTIF(INDIRECT("U"&amp;(ROW()+12*(($AN3493-1)*3+$AO3493)-ROW())/12+5):INDIRECT("AF"&amp;(ROW()+12*(($AN3493-1)*3+$AO3493)-ROW())/12+5),AS3493)</f>
        <v>0</v>
      </c>
      <c r="AU3493" s="15">
        <f ca="1">IF(AND(AQ3493+AS3493&gt;0,AR3493+AT3493&gt;0),COUNTIF(AU$6:AU3492,"&gt;0")+1,0)</f>
        <v>0</v>
      </c>
    </row>
    <row r="3494" spans="40:47">
      <c r="AN3494" s="15">
        <v>97</v>
      </c>
      <c r="AO3494" s="15">
        <v>3</v>
      </c>
      <c r="AP3494" s="15">
        <v>9</v>
      </c>
      <c r="AQ3494" s="17">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15">
        <f ca="1">COUNTIF(INDIRECT("H"&amp;(ROW()+12*(($AN3494-1)*3+$AO3494)-ROW())/12+5):INDIRECT("S"&amp;(ROW()+12*(($AN3494-1)*3+$AO3494)-ROW())/12+5),AQ3494)</f>
        <v>0</v>
      </c>
      <c r="AS3494" s="17">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15">
        <f ca="1">COUNTIF(INDIRECT("U"&amp;(ROW()+12*(($AN3494-1)*3+$AO3494)-ROW())/12+5):INDIRECT("AF"&amp;(ROW()+12*(($AN3494-1)*3+$AO3494)-ROW())/12+5),AS3494)</f>
        <v>0</v>
      </c>
      <c r="AU3494" s="15">
        <f ca="1">IF(AND(AQ3494+AS3494&gt;0,AR3494+AT3494&gt;0),COUNTIF(AU$6:AU3493,"&gt;0")+1,0)</f>
        <v>0</v>
      </c>
    </row>
    <row r="3495" spans="40:47">
      <c r="AN3495" s="15">
        <v>97</v>
      </c>
      <c r="AO3495" s="15">
        <v>3</v>
      </c>
      <c r="AP3495" s="15">
        <v>10</v>
      </c>
      <c r="AQ3495" s="17">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15">
        <f ca="1">COUNTIF(INDIRECT("H"&amp;(ROW()+12*(($AN3495-1)*3+$AO3495)-ROW())/12+5):INDIRECT("S"&amp;(ROW()+12*(($AN3495-1)*3+$AO3495)-ROW())/12+5),AQ3495)</f>
        <v>0</v>
      </c>
      <c r="AS3495" s="17">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15">
        <f ca="1">COUNTIF(INDIRECT("U"&amp;(ROW()+12*(($AN3495-1)*3+$AO3495)-ROW())/12+5):INDIRECT("AF"&amp;(ROW()+12*(($AN3495-1)*3+$AO3495)-ROW())/12+5),AS3495)</f>
        <v>0</v>
      </c>
      <c r="AU3495" s="15">
        <f ca="1">IF(AND(AQ3495+AS3495&gt;0,AR3495+AT3495&gt;0),COUNTIF(AU$6:AU3494,"&gt;0")+1,0)</f>
        <v>0</v>
      </c>
    </row>
    <row r="3496" spans="40:47">
      <c r="AN3496" s="15">
        <v>97</v>
      </c>
      <c r="AO3496" s="15">
        <v>3</v>
      </c>
      <c r="AP3496" s="15">
        <v>11</v>
      </c>
      <c r="AQ3496" s="17">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15">
        <f ca="1">COUNTIF(INDIRECT("H"&amp;(ROW()+12*(($AN3496-1)*3+$AO3496)-ROW())/12+5):INDIRECT("S"&amp;(ROW()+12*(($AN3496-1)*3+$AO3496)-ROW())/12+5),AQ3496)</f>
        <v>0</v>
      </c>
      <c r="AS3496" s="17">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15">
        <f ca="1">COUNTIF(INDIRECT("U"&amp;(ROW()+12*(($AN3496-1)*3+$AO3496)-ROW())/12+5):INDIRECT("AF"&amp;(ROW()+12*(($AN3496-1)*3+$AO3496)-ROW())/12+5),AS3496)</f>
        <v>0</v>
      </c>
      <c r="AU3496" s="15">
        <f ca="1">IF(AND(AQ3496+AS3496&gt;0,AR3496+AT3496&gt;0),COUNTIF(AU$6:AU3495,"&gt;0")+1,0)</f>
        <v>0</v>
      </c>
    </row>
    <row r="3497" spans="40:47">
      <c r="AN3497" s="306">
        <v>97</v>
      </c>
      <c r="AO3497" s="306">
        <v>3</v>
      </c>
      <c r="AP3497" s="306">
        <v>12</v>
      </c>
      <c r="AQ3497" s="313">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306">
        <f ca="1">COUNTIF(INDIRECT("H"&amp;(ROW()+12*(($AN3497-1)*3+$AO3497)-ROW())/12+5):INDIRECT("S"&amp;(ROW()+12*(($AN3497-1)*3+$AO3497)-ROW())/12+5),AQ3497)</f>
        <v>0</v>
      </c>
      <c r="AS3497" s="313">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306">
        <f ca="1">COUNTIF(INDIRECT("U"&amp;(ROW()+12*(($AN3497-1)*3+$AO3497)-ROW())/12+5):INDIRECT("AF"&amp;(ROW()+12*(($AN3497-1)*3+$AO3497)-ROW())/12+5),AS3497)</f>
        <v>0</v>
      </c>
      <c r="AU3497" s="15">
        <f ca="1">IF(AND(AQ3497+AS3497&gt;0,AR3497+AT3497&gt;0),COUNTIF(AU$6:AU3496,"&gt;0")+1,0)</f>
        <v>0</v>
      </c>
    </row>
    <row r="3498" spans="40:47">
      <c r="AN3498" s="15">
        <v>98</v>
      </c>
      <c r="AO3498" s="15">
        <v>1</v>
      </c>
      <c r="AP3498" s="15">
        <v>1</v>
      </c>
      <c r="AQ3498" s="17">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15">
        <f ca="1">COUNTIF(INDIRECT("H"&amp;(ROW()+12*(($AN3498-1)*3+$AO3498)-ROW())/12+5):INDIRECT("S"&amp;(ROW()+12*(($AN3498-1)*3+$AO3498)-ROW())/12+5),AQ3498)</f>
        <v>0</v>
      </c>
      <c r="AS3498" s="17">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15">
        <f ca="1">COUNTIF(INDIRECT("U"&amp;(ROW()+12*(($AN3498-1)*3+$AO3498)-ROW())/12+5):INDIRECT("AF"&amp;(ROW()+12*(($AN3498-1)*3+$AO3498)-ROW())/12+5),AS3498)</f>
        <v>0</v>
      </c>
      <c r="AU3498" s="15">
        <f ca="1">IF(AND(AQ3498+AS3498&gt;0,AR3498+AT3498&gt;0),COUNTIF(AU$6:AU3497,"&gt;0")+1,0)</f>
        <v>0</v>
      </c>
    </row>
    <row r="3499" spans="40:47">
      <c r="AN3499" s="15">
        <v>98</v>
      </c>
      <c r="AO3499" s="15">
        <v>1</v>
      </c>
      <c r="AP3499" s="15">
        <v>2</v>
      </c>
      <c r="AQ3499" s="17">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15">
        <f ca="1">COUNTIF(INDIRECT("H"&amp;(ROW()+12*(($AN3499-1)*3+$AO3499)-ROW())/12+5):INDIRECT("S"&amp;(ROW()+12*(($AN3499-1)*3+$AO3499)-ROW())/12+5),AQ3499)</f>
        <v>0</v>
      </c>
      <c r="AS3499" s="17">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15">
        <f ca="1">COUNTIF(INDIRECT("U"&amp;(ROW()+12*(($AN3499-1)*3+$AO3499)-ROW())/12+5):INDIRECT("AF"&amp;(ROW()+12*(($AN3499-1)*3+$AO3499)-ROW())/12+5),AS3499)</f>
        <v>0</v>
      </c>
      <c r="AU3499" s="15">
        <f ca="1">IF(AND(AQ3499+AS3499&gt;0,AR3499+AT3499&gt;0),COUNTIF(AU$6:AU3498,"&gt;0")+1,0)</f>
        <v>0</v>
      </c>
    </row>
    <row r="3500" spans="40:47">
      <c r="AN3500" s="15">
        <v>98</v>
      </c>
      <c r="AO3500" s="15">
        <v>1</v>
      </c>
      <c r="AP3500" s="15">
        <v>3</v>
      </c>
      <c r="AQ3500" s="17">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15">
        <f ca="1">COUNTIF(INDIRECT("H"&amp;(ROW()+12*(($AN3500-1)*3+$AO3500)-ROW())/12+5):INDIRECT("S"&amp;(ROW()+12*(($AN3500-1)*3+$AO3500)-ROW())/12+5),AQ3500)</f>
        <v>0</v>
      </c>
      <c r="AS3500" s="17">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15">
        <f ca="1">COUNTIF(INDIRECT("U"&amp;(ROW()+12*(($AN3500-1)*3+$AO3500)-ROW())/12+5):INDIRECT("AF"&amp;(ROW()+12*(($AN3500-1)*3+$AO3500)-ROW())/12+5),AS3500)</f>
        <v>0</v>
      </c>
      <c r="AU3500" s="15">
        <f ca="1">IF(AND(AQ3500+AS3500&gt;0,AR3500+AT3500&gt;0),COUNTIF(AU$6:AU3499,"&gt;0")+1,0)</f>
        <v>0</v>
      </c>
    </row>
    <row r="3501" spans="40:47">
      <c r="AN3501" s="15">
        <v>98</v>
      </c>
      <c r="AO3501" s="15">
        <v>1</v>
      </c>
      <c r="AP3501" s="15">
        <v>4</v>
      </c>
      <c r="AQ3501" s="17">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15">
        <f ca="1">COUNTIF(INDIRECT("H"&amp;(ROW()+12*(($AN3501-1)*3+$AO3501)-ROW())/12+5):INDIRECT("S"&amp;(ROW()+12*(($AN3501-1)*3+$AO3501)-ROW())/12+5),AQ3501)</f>
        <v>0</v>
      </c>
      <c r="AS3501" s="17">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15">
        <f ca="1">COUNTIF(INDIRECT("U"&amp;(ROW()+12*(($AN3501-1)*3+$AO3501)-ROW())/12+5):INDIRECT("AF"&amp;(ROW()+12*(($AN3501-1)*3+$AO3501)-ROW())/12+5),AS3501)</f>
        <v>0</v>
      </c>
      <c r="AU3501" s="15">
        <f ca="1">IF(AND(AQ3501+AS3501&gt;0,AR3501+AT3501&gt;0),COUNTIF(AU$6:AU3500,"&gt;0")+1,0)</f>
        <v>0</v>
      </c>
    </row>
    <row r="3502" spans="40:47">
      <c r="AN3502" s="15">
        <v>98</v>
      </c>
      <c r="AO3502" s="15">
        <v>1</v>
      </c>
      <c r="AP3502" s="15">
        <v>5</v>
      </c>
      <c r="AQ3502" s="17">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15">
        <f ca="1">COUNTIF(INDIRECT("H"&amp;(ROW()+12*(($AN3502-1)*3+$AO3502)-ROW())/12+5):INDIRECT("S"&amp;(ROW()+12*(($AN3502-1)*3+$AO3502)-ROW())/12+5),AQ3502)</f>
        <v>0</v>
      </c>
      <c r="AS3502" s="17">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15">
        <f ca="1">COUNTIF(INDIRECT("U"&amp;(ROW()+12*(($AN3502-1)*3+$AO3502)-ROW())/12+5):INDIRECT("AF"&amp;(ROW()+12*(($AN3502-1)*3+$AO3502)-ROW())/12+5),AS3502)</f>
        <v>0</v>
      </c>
      <c r="AU3502" s="15">
        <f ca="1">IF(AND(AQ3502+AS3502&gt;0,AR3502+AT3502&gt;0),COUNTIF(AU$6:AU3501,"&gt;0")+1,0)</f>
        <v>0</v>
      </c>
    </row>
    <row r="3503" spans="40:47">
      <c r="AN3503" s="15">
        <v>98</v>
      </c>
      <c r="AO3503" s="15">
        <v>1</v>
      </c>
      <c r="AP3503" s="15">
        <v>6</v>
      </c>
      <c r="AQ3503" s="17">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15">
        <f ca="1">COUNTIF(INDIRECT("H"&amp;(ROW()+12*(($AN3503-1)*3+$AO3503)-ROW())/12+5):INDIRECT("S"&amp;(ROW()+12*(($AN3503-1)*3+$AO3503)-ROW())/12+5),AQ3503)</f>
        <v>0</v>
      </c>
      <c r="AS3503" s="17">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15">
        <f ca="1">COUNTIF(INDIRECT("U"&amp;(ROW()+12*(($AN3503-1)*3+$AO3503)-ROW())/12+5):INDIRECT("AF"&amp;(ROW()+12*(($AN3503-1)*3+$AO3503)-ROW())/12+5),AS3503)</f>
        <v>0</v>
      </c>
      <c r="AU3503" s="15">
        <f ca="1">IF(AND(AQ3503+AS3503&gt;0,AR3503+AT3503&gt;0),COUNTIF(AU$6:AU3502,"&gt;0")+1,0)</f>
        <v>0</v>
      </c>
    </row>
    <row r="3504" spans="40:47">
      <c r="AN3504" s="15">
        <v>98</v>
      </c>
      <c r="AO3504" s="15">
        <v>1</v>
      </c>
      <c r="AP3504" s="15">
        <v>7</v>
      </c>
      <c r="AQ3504" s="17">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15">
        <f ca="1">COUNTIF(INDIRECT("H"&amp;(ROW()+12*(($AN3504-1)*3+$AO3504)-ROW())/12+5):INDIRECT("S"&amp;(ROW()+12*(($AN3504-1)*3+$AO3504)-ROW())/12+5),AQ3504)</f>
        <v>0</v>
      </c>
      <c r="AS3504" s="17">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15">
        <f ca="1">COUNTIF(INDIRECT("U"&amp;(ROW()+12*(($AN3504-1)*3+$AO3504)-ROW())/12+5):INDIRECT("AF"&amp;(ROW()+12*(($AN3504-1)*3+$AO3504)-ROW())/12+5),AS3504)</f>
        <v>0</v>
      </c>
      <c r="AU3504" s="15">
        <f ca="1">IF(AND(AQ3504+AS3504&gt;0,AR3504+AT3504&gt;0),COUNTIF(AU$6:AU3503,"&gt;0")+1,0)</f>
        <v>0</v>
      </c>
    </row>
    <row r="3505" spans="40:47">
      <c r="AN3505" s="15">
        <v>98</v>
      </c>
      <c r="AO3505" s="15">
        <v>1</v>
      </c>
      <c r="AP3505" s="15">
        <v>8</v>
      </c>
      <c r="AQ3505" s="17">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15">
        <f ca="1">COUNTIF(INDIRECT("H"&amp;(ROW()+12*(($AN3505-1)*3+$AO3505)-ROW())/12+5):INDIRECT("S"&amp;(ROW()+12*(($AN3505-1)*3+$AO3505)-ROW())/12+5),AQ3505)</f>
        <v>0</v>
      </c>
      <c r="AS3505" s="17">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15">
        <f ca="1">COUNTIF(INDIRECT("U"&amp;(ROW()+12*(($AN3505-1)*3+$AO3505)-ROW())/12+5):INDIRECT("AF"&amp;(ROW()+12*(($AN3505-1)*3+$AO3505)-ROW())/12+5),AS3505)</f>
        <v>0</v>
      </c>
      <c r="AU3505" s="15">
        <f ca="1">IF(AND(AQ3505+AS3505&gt;0,AR3505+AT3505&gt;0),COUNTIF(AU$6:AU3504,"&gt;0")+1,0)</f>
        <v>0</v>
      </c>
    </row>
    <row r="3506" spans="40:47">
      <c r="AN3506" s="15">
        <v>98</v>
      </c>
      <c r="AO3506" s="15">
        <v>1</v>
      </c>
      <c r="AP3506" s="15">
        <v>9</v>
      </c>
      <c r="AQ3506" s="17">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15">
        <f ca="1">COUNTIF(INDIRECT("H"&amp;(ROW()+12*(($AN3506-1)*3+$AO3506)-ROW())/12+5):INDIRECT("S"&amp;(ROW()+12*(($AN3506-1)*3+$AO3506)-ROW())/12+5),AQ3506)</f>
        <v>0</v>
      </c>
      <c r="AS3506" s="17">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15">
        <f ca="1">COUNTIF(INDIRECT("U"&amp;(ROW()+12*(($AN3506-1)*3+$AO3506)-ROW())/12+5):INDIRECT("AF"&amp;(ROW()+12*(($AN3506-1)*3+$AO3506)-ROW())/12+5),AS3506)</f>
        <v>0</v>
      </c>
      <c r="AU3506" s="15">
        <f ca="1">IF(AND(AQ3506+AS3506&gt;0,AR3506+AT3506&gt;0),COUNTIF(AU$6:AU3505,"&gt;0")+1,0)</f>
        <v>0</v>
      </c>
    </row>
    <row r="3507" spans="40:47">
      <c r="AN3507" s="15">
        <v>98</v>
      </c>
      <c r="AO3507" s="15">
        <v>1</v>
      </c>
      <c r="AP3507" s="15">
        <v>10</v>
      </c>
      <c r="AQ3507" s="17">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15">
        <f ca="1">COUNTIF(INDIRECT("H"&amp;(ROW()+12*(($AN3507-1)*3+$AO3507)-ROW())/12+5):INDIRECT("S"&amp;(ROW()+12*(($AN3507-1)*3+$AO3507)-ROW())/12+5),AQ3507)</f>
        <v>0</v>
      </c>
      <c r="AS3507" s="17">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15">
        <f ca="1">COUNTIF(INDIRECT("U"&amp;(ROW()+12*(($AN3507-1)*3+$AO3507)-ROW())/12+5):INDIRECT("AF"&amp;(ROW()+12*(($AN3507-1)*3+$AO3507)-ROW())/12+5),AS3507)</f>
        <v>0</v>
      </c>
      <c r="AU3507" s="15">
        <f ca="1">IF(AND(AQ3507+AS3507&gt;0,AR3507+AT3507&gt;0),COUNTIF(AU$6:AU3506,"&gt;0")+1,0)</f>
        <v>0</v>
      </c>
    </row>
    <row r="3508" spans="40:47">
      <c r="AN3508" s="15">
        <v>98</v>
      </c>
      <c r="AO3508" s="15">
        <v>1</v>
      </c>
      <c r="AP3508" s="15">
        <v>11</v>
      </c>
      <c r="AQ3508" s="17">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15">
        <f ca="1">COUNTIF(INDIRECT("H"&amp;(ROW()+12*(($AN3508-1)*3+$AO3508)-ROW())/12+5):INDIRECT("S"&amp;(ROW()+12*(($AN3508-1)*3+$AO3508)-ROW())/12+5),AQ3508)</f>
        <v>0</v>
      </c>
      <c r="AS3508" s="17">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15">
        <f ca="1">COUNTIF(INDIRECT("U"&amp;(ROW()+12*(($AN3508-1)*3+$AO3508)-ROW())/12+5):INDIRECT("AF"&amp;(ROW()+12*(($AN3508-1)*3+$AO3508)-ROW())/12+5),AS3508)</f>
        <v>0</v>
      </c>
      <c r="AU3508" s="15">
        <f ca="1">IF(AND(AQ3508+AS3508&gt;0,AR3508+AT3508&gt;0),COUNTIF(AU$6:AU3507,"&gt;0")+1,0)</f>
        <v>0</v>
      </c>
    </row>
    <row r="3509" spans="40:47">
      <c r="AN3509" s="15">
        <v>98</v>
      </c>
      <c r="AO3509" s="15">
        <v>1</v>
      </c>
      <c r="AP3509" s="15">
        <v>12</v>
      </c>
      <c r="AQ3509" s="17">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15">
        <f ca="1">COUNTIF(INDIRECT("H"&amp;(ROW()+12*(($AN3509-1)*3+$AO3509)-ROW())/12+5):INDIRECT("S"&amp;(ROW()+12*(($AN3509-1)*3+$AO3509)-ROW())/12+5),AQ3509)</f>
        <v>0</v>
      </c>
      <c r="AS3509" s="17">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15">
        <f ca="1">COUNTIF(INDIRECT("U"&amp;(ROW()+12*(($AN3509-1)*3+$AO3509)-ROW())/12+5):INDIRECT("AF"&amp;(ROW()+12*(($AN3509-1)*3+$AO3509)-ROW())/12+5),AS3509)</f>
        <v>0</v>
      </c>
      <c r="AU3509" s="15">
        <f ca="1">IF(AND(AQ3509+AS3509&gt;0,AR3509+AT3509&gt;0),COUNTIF(AU$6:AU3508,"&gt;0")+1,0)</f>
        <v>0</v>
      </c>
    </row>
    <row r="3510" spans="40:47">
      <c r="AN3510" s="15">
        <v>98</v>
      </c>
      <c r="AO3510" s="15">
        <v>2</v>
      </c>
      <c r="AP3510" s="15">
        <v>1</v>
      </c>
      <c r="AQ3510" s="17">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15">
        <f ca="1">COUNTIF(INDIRECT("H"&amp;(ROW()+12*(($AN3510-1)*3+$AO3510)-ROW())/12+5):INDIRECT("S"&amp;(ROW()+12*(($AN3510-1)*3+$AO3510)-ROW())/12+5),AQ3510)</f>
        <v>0</v>
      </c>
      <c r="AS3510" s="17">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15">
        <f ca="1">COUNTIF(INDIRECT("U"&amp;(ROW()+12*(($AN3510-1)*3+$AO3510)-ROW())/12+5):INDIRECT("AF"&amp;(ROW()+12*(($AN3510-1)*3+$AO3510)-ROW())/12+5),AS3510)</f>
        <v>0</v>
      </c>
      <c r="AU3510" s="15">
        <f ca="1">IF(AND(AQ3510+AS3510&gt;0,AR3510+AT3510&gt;0),COUNTIF(AU$6:AU3509,"&gt;0")+1,0)</f>
        <v>0</v>
      </c>
    </row>
    <row r="3511" spans="40:47">
      <c r="AN3511" s="15">
        <v>98</v>
      </c>
      <c r="AO3511" s="15">
        <v>2</v>
      </c>
      <c r="AP3511" s="15">
        <v>2</v>
      </c>
      <c r="AQ3511" s="17">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15">
        <f ca="1">COUNTIF(INDIRECT("H"&amp;(ROW()+12*(($AN3511-1)*3+$AO3511)-ROW())/12+5):INDIRECT("S"&amp;(ROW()+12*(($AN3511-1)*3+$AO3511)-ROW())/12+5),AQ3511)</f>
        <v>0</v>
      </c>
      <c r="AS3511" s="17">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15">
        <f ca="1">COUNTIF(INDIRECT("U"&amp;(ROW()+12*(($AN3511-1)*3+$AO3511)-ROW())/12+5):INDIRECT("AF"&amp;(ROW()+12*(($AN3511-1)*3+$AO3511)-ROW())/12+5),AS3511)</f>
        <v>0</v>
      </c>
      <c r="AU3511" s="15">
        <f ca="1">IF(AND(AQ3511+AS3511&gt;0,AR3511+AT3511&gt;0),COUNTIF(AU$6:AU3510,"&gt;0")+1,0)</f>
        <v>0</v>
      </c>
    </row>
    <row r="3512" spans="40:47">
      <c r="AN3512" s="15">
        <v>98</v>
      </c>
      <c r="AO3512" s="15">
        <v>2</v>
      </c>
      <c r="AP3512" s="15">
        <v>3</v>
      </c>
      <c r="AQ3512" s="17">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15">
        <f ca="1">COUNTIF(INDIRECT("H"&amp;(ROW()+12*(($AN3512-1)*3+$AO3512)-ROW())/12+5):INDIRECT("S"&amp;(ROW()+12*(($AN3512-1)*3+$AO3512)-ROW())/12+5),AQ3512)</f>
        <v>0</v>
      </c>
      <c r="AS3512" s="17">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15">
        <f ca="1">COUNTIF(INDIRECT("U"&amp;(ROW()+12*(($AN3512-1)*3+$AO3512)-ROW())/12+5):INDIRECT("AF"&amp;(ROW()+12*(($AN3512-1)*3+$AO3512)-ROW())/12+5),AS3512)</f>
        <v>0</v>
      </c>
      <c r="AU3512" s="15">
        <f ca="1">IF(AND(AQ3512+AS3512&gt;0,AR3512+AT3512&gt;0),COUNTIF(AU$6:AU3511,"&gt;0")+1,0)</f>
        <v>0</v>
      </c>
    </row>
    <row r="3513" spans="40:47">
      <c r="AN3513" s="15">
        <v>98</v>
      </c>
      <c r="AO3513" s="15">
        <v>2</v>
      </c>
      <c r="AP3513" s="15">
        <v>4</v>
      </c>
      <c r="AQ3513" s="17">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15">
        <f ca="1">COUNTIF(INDIRECT("H"&amp;(ROW()+12*(($AN3513-1)*3+$AO3513)-ROW())/12+5):INDIRECT("S"&amp;(ROW()+12*(($AN3513-1)*3+$AO3513)-ROW())/12+5),AQ3513)</f>
        <v>0</v>
      </c>
      <c r="AS3513" s="17">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15">
        <f ca="1">COUNTIF(INDIRECT("U"&amp;(ROW()+12*(($AN3513-1)*3+$AO3513)-ROW())/12+5):INDIRECT("AF"&amp;(ROW()+12*(($AN3513-1)*3+$AO3513)-ROW())/12+5),AS3513)</f>
        <v>0</v>
      </c>
      <c r="AU3513" s="15">
        <f ca="1">IF(AND(AQ3513+AS3513&gt;0,AR3513+AT3513&gt;0),COUNTIF(AU$6:AU3512,"&gt;0")+1,0)</f>
        <v>0</v>
      </c>
    </row>
    <row r="3514" spans="40:47">
      <c r="AN3514" s="15">
        <v>98</v>
      </c>
      <c r="AO3514" s="15">
        <v>2</v>
      </c>
      <c r="AP3514" s="15">
        <v>5</v>
      </c>
      <c r="AQ3514" s="17">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15">
        <f ca="1">COUNTIF(INDIRECT("H"&amp;(ROW()+12*(($AN3514-1)*3+$AO3514)-ROW())/12+5):INDIRECT("S"&amp;(ROW()+12*(($AN3514-1)*3+$AO3514)-ROW())/12+5),AQ3514)</f>
        <v>0</v>
      </c>
      <c r="AS3514" s="17">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15">
        <f ca="1">COUNTIF(INDIRECT("U"&amp;(ROW()+12*(($AN3514-1)*3+$AO3514)-ROW())/12+5):INDIRECT("AF"&amp;(ROW()+12*(($AN3514-1)*3+$AO3514)-ROW())/12+5),AS3514)</f>
        <v>0</v>
      </c>
      <c r="AU3514" s="15">
        <f ca="1">IF(AND(AQ3514+AS3514&gt;0,AR3514+AT3514&gt;0),COUNTIF(AU$6:AU3513,"&gt;0")+1,0)</f>
        <v>0</v>
      </c>
    </row>
    <row r="3515" spans="40:47">
      <c r="AN3515" s="15">
        <v>98</v>
      </c>
      <c r="AO3515" s="15">
        <v>2</v>
      </c>
      <c r="AP3515" s="15">
        <v>6</v>
      </c>
      <c r="AQ3515" s="17">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15">
        <f ca="1">COUNTIF(INDIRECT("H"&amp;(ROW()+12*(($AN3515-1)*3+$AO3515)-ROW())/12+5):INDIRECT("S"&amp;(ROW()+12*(($AN3515-1)*3+$AO3515)-ROW())/12+5),AQ3515)</f>
        <v>0</v>
      </c>
      <c r="AS3515" s="17">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15">
        <f ca="1">COUNTIF(INDIRECT("U"&amp;(ROW()+12*(($AN3515-1)*3+$AO3515)-ROW())/12+5):INDIRECT("AF"&amp;(ROW()+12*(($AN3515-1)*3+$AO3515)-ROW())/12+5),AS3515)</f>
        <v>0</v>
      </c>
      <c r="AU3515" s="15">
        <f ca="1">IF(AND(AQ3515+AS3515&gt;0,AR3515+AT3515&gt;0),COUNTIF(AU$6:AU3514,"&gt;0")+1,0)</f>
        <v>0</v>
      </c>
    </row>
    <row r="3516" spans="40:47">
      <c r="AN3516" s="15">
        <v>98</v>
      </c>
      <c r="AO3516" s="15">
        <v>2</v>
      </c>
      <c r="AP3516" s="15">
        <v>7</v>
      </c>
      <c r="AQ3516" s="17">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15">
        <f ca="1">COUNTIF(INDIRECT("H"&amp;(ROW()+12*(($AN3516-1)*3+$AO3516)-ROW())/12+5):INDIRECT("S"&amp;(ROW()+12*(($AN3516-1)*3+$AO3516)-ROW())/12+5),AQ3516)</f>
        <v>0</v>
      </c>
      <c r="AS3516" s="17">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15">
        <f ca="1">COUNTIF(INDIRECT("U"&amp;(ROW()+12*(($AN3516-1)*3+$AO3516)-ROW())/12+5):INDIRECT("AF"&amp;(ROW()+12*(($AN3516-1)*3+$AO3516)-ROW())/12+5),AS3516)</f>
        <v>0</v>
      </c>
      <c r="AU3516" s="15">
        <f ca="1">IF(AND(AQ3516+AS3516&gt;0,AR3516+AT3516&gt;0),COUNTIF(AU$6:AU3515,"&gt;0")+1,0)</f>
        <v>0</v>
      </c>
    </row>
    <row r="3517" spans="40:47">
      <c r="AN3517" s="15">
        <v>98</v>
      </c>
      <c r="AO3517" s="15">
        <v>2</v>
      </c>
      <c r="AP3517" s="15">
        <v>8</v>
      </c>
      <c r="AQ3517" s="17">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15">
        <f ca="1">COUNTIF(INDIRECT("H"&amp;(ROW()+12*(($AN3517-1)*3+$AO3517)-ROW())/12+5):INDIRECT("S"&amp;(ROW()+12*(($AN3517-1)*3+$AO3517)-ROW())/12+5),AQ3517)</f>
        <v>0</v>
      </c>
      <c r="AS3517" s="17">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15">
        <f ca="1">COUNTIF(INDIRECT("U"&amp;(ROW()+12*(($AN3517-1)*3+$AO3517)-ROW())/12+5):INDIRECT("AF"&amp;(ROW()+12*(($AN3517-1)*3+$AO3517)-ROW())/12+5),AS3517)</f>
        <v>0</v>
      </c>
      <c r="AU3517" s="15">
        <f ca="1">IF(AND(AQ3517+AS3517&gt;0,AR3517+AT3517&gt;0),COUNTIF(AU$6:AU3516,"&gt;0")+1,0)</f>
        <v>0</v>
      </c>
    </row>
    <row r="3518" spans="40:47">
      <c r="AN3518" s="15">
        <v>98</v>
      </c>
      <c r="AO3518" s="15">
        <v>2</v>
      </c>
      <c r="AP3518" s="15">
        <v>9</v>
      </c>
      <c r="AQ3518" s="17">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15">
        <f ca="1">COUNTIF(INDIRECT("H"&amp;(ROW()+12*(($AN3518-1)*3+$AO3518)-ROW())/12+5):INDIRECT("S"&amp;(ROW()+12*(($AN3518-1)*3+$AO3518)-ROW())/12+5),AQ3518)</f>
        <v>0</v>
      </c>
      <c r="AS3518" s="17">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15">
        <f ca="1">COUNTIF(INDIRECT("U"&amp;(ROW()+12*(($AN3518-1)*3+$AO3518)-ROW())/12+5):INDIRECT("AF"&amp;(ROW()+12*(($AN3518-1)*3+$AO3518)-ROW())/12+5),AS3518)</f>
        <v>0</v>
      </c>
      <c r="AU3518" s="15">
        <f ca="1">IF(AND(AQ3518+AS3518&gt;0,AR3518+AT3518&gt;0),COUNTIF(AU$6:AU3517,"&gt;0")+1,0)</f>
        <v>0</v>
      </c>
    </row>
    <row r="3519" spans="40:47">
      <c r="AN3519" s="15">
        <v>98</v>
      </c>
      <c r="AO3519" s="15">
        <v>2</v>
      </c>
      <c r="AP3519" s="15">
        <v>10</v>
      </c>
      <c r="AQ3519" s="17">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15">
        <f ca="1">COUNTIF(INDIRECT("H"&amp;(ROW()+12*(($AN3519-1)*3+$AO3519)-ROW())/12+5):INDIRECT("S"&amp;(ROW()+12*(($AN3519-1)*3+$AO3519)-ROW())/12+5),AQ3519)</f>
        <v>0</v>
      </c>
      <c r="AS3519" s="17">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15">
        <f ca="1">COUNTIF(INDIRECT("U"&amp;(ROW()+12*(($AN3519-1)*3+$AO3519)-ROW())/12+5):INDIRECT("AF"&amp;(ROW()+12*(($AN3519-1)*3+$AO3519)-ROW())/12+5),AS3519)</f>
        <v>0</v>
      </c>
      <c r="AU3519" s="15">
        <f ca="1">IF(AND(AQ3519+AS3519&gt;0,AR3519+AT3519&gt;0),COUNTIF(AU$6:AU3518,"&gt;0")+1,0)</f>
        <v>0</v>
      </c>
    </row>
    <row r="3520" spans="40:47">
      <c r="AN3520" s="15">
        <v>98</v>
      </c>
      <c r="AO3520" s="15">
        <v>2</v>
      </c>
      <c r="AP3520" s="15">
        <v>11</v>
      </c>
      <c r="AQ3520" s="17">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15">
        <f ca="1">COUNTIF(INDIRECT("H"&amp;(ROW()+12*(($AN3520-1)*3+$AO3520)-ROW())/12+5):INDIRECT("S"&amp;(ROW()+12*(($AN3520-1)*3+$AO3520)-ROW())/12+5),AQ3520)</f>
        <v>0</v>
      </c>
      <c r="AS3520" s="17">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15">
        <f ca="1">COUNTIF(INDIRECT("U"&amp;(ROW()+12*(($AN3520-1)*3+$AO3520)-ROW())/12+5):INDIRECT("AF"&amp;(ROW()+12*(($AN3520-1)*3+$AO3520)-ROW())/12+5),AS3520)</f>
        <v>0</v>
      </c>
      <c r="AU3520" s="15">
        <f ca="1">IF(AND(AQ3520+AS3520&gt;0,AR3520+AT3520&gt;0),COUNTIF(AU$6:AU3519,"&gt;0")+1,0)</f>
        <v>0</v>
      </c>
    </row>
    <row r="3521" spans="40:47">
      <c r="AN3521" s="15">
        <v>98</v>
      </c>
      <c r="AO3521" s="15">
        <v>2</v>
      </c>
      <c r="AP3521" s="15">
        <v>12</v>
      </c>
      <c r="AQ3521" s="17">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15">
        <f ca="1">COUNTIF(INDIRECT("H"&amp;(ROW()+12*(($AN3521-1)*3+$AO3521)-ROW())/12+5):INDIRECT("S"&amp;(ROW()+12*(($AN3521-1)*3+$AO3521)-ROW())/12+5),AQ3521)</f>
        <v>0</v>
      </c>
      <c r="AS3521" s="17">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15">
        <f ca="1">COUNTIF(INDIRECT("U"&amp;(ROW()+12*(($AN3521-1)*3+$AO3521)-ROW())/12+5):INDIRECT("AF"&amp;(ROW()+12*(($AN3521-1)*3+$AO3521)-ROW())/12+5),AS3521)</f>
        <v>0</v>
      </c>
      <c r="AU3521" s="15">
        <f ca="1">IF(AND(AQ3521+AS3521&gt;0,AR3521+AT3521&gt;0),COUNTIF(AU$6:AU3520,"&gt;0")+1,0)</f>
        <v>0</v>
      </c>
    </row>
    <row r="3522" spans="40:47">
      <c r="AN3522" s="15">
        <v>98</v>
      </c>
      <c r="AO3522" s="15">
        <v>3</v>
      </c>
      <c r="AP3522" s="15">
        <v>1</v>
      </c>
      <c r="AQ3522" s="17">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15">
        <f ca="1">COUNTIF(INDIRECT("H"&amp;(ROW()+12*(($AN3522-1)*3+$AO3522)-ROW())/12+5):INDIRECT("S"&amp;(ROW()+12*(($AN3522-1)*3+$AO3522)-ROW())/12+5),AQ3522)</f>
        <v>0</v>
      </c>
      <c r="AS3522" s="17">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15">
        <f ca="1">COUNTIF(INDIRECT("U"&amp;(ROW()+12*(($AN3522-1)*3+$AO3522)-ROW())/12+5):INDIRECT("AF"&amp;(ROW()+12*(($AN3522-1)*3+$AO3522)-ROW())/12+5),AS3522)</f>
        <v>0</v>
      </c>
      <c r="AU3522" s="15">
        <f ca="1">IF(AND(AQ3522+AS3522&gt;0,AR3522+AT3522&gt;0),COUNTIF(AU$6:AU3521,"&gt;0")+1,0)</f>
        <v>0</v>
      </c>
    </row>
    <row r="3523" spans="40:47">
      <c r="AN3523" s="15">
        <v>98</v>
      </c>
      <c r="AO3523" s="15">
        <v>3</v>
      </c>
      <c r="AP3523" s="15">
        <v>2</v>
      </c>
      <c r="AQ3523" s="17">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15">
        <f ca="1">COUNTIF(INDIRECT("H"&amp;(ROW()+12*(($AN3523-1)*3+$AO3523)-ROW())/12+5):INDIRECT("S"&amp;(ROW()+12*(($AN3523-1)*3+$AO3523)-ROW())/12+5),AQ3523)</f>
        <v>0</v>
      </c>
      <c r="AS3523" s="17">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15">
        <f ca="1">COUNTIF(INDIRECT("U"&amp;(ROW()+12*(($AN3523-1)*3+$AO3523)-ROW())/12+5):INDIRECT("AF"&amp;(ROW()+12*(($AN3523-1)*3+$AO3523)-ROW())/12+5),AS3523)</f>
        <v>0</v>
      </c>
      <c r="AU3523" s="15">
        <f ca="1">IF(AND(AQ3523+AS3523&gt;0,AR3523+AT3523&gt;0),COUNTIF(AU$6:AU3522,"&gt;0")+1,0)</f>
        <v>0</v>
      </c>
    </row>
    <row r="3524" spans="40:47">
      <c r="AN3524" s="15">
        <v>98</v>
      </c>
      <c r="AO3524" s="15">
        <v>3</v>
      </c>
      <c r="AP3524" s="15">
        <v>3</v>
      </c>
      <c r="AQ3524" s="17">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15">
        <f ca="1">COUNTIF(INDIRECT("H"&amp;(ROW()+12*(($AN3524-1)*3+$AO3524)-ROW())/12+5):INDIRECT("S"&amp;(ROW()+12*(($AN3524-1)*3+$AO3524)-ROW())/12+5),AQ3524)</f>
        <v>0</v>
      </c>
      <c r="AS3524" s="17">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15">
        <f ca="1">COUNTIF(INDIRECT("U"&amp;(ROW()+12*(($AN3524-1)*3+$AO3524)-ROW())/12+5):INDIRECT("AF"&amp;(ROW()+12*(($AN3524-1)*3+$AO3524)-ROW())/12+5),AS3524)</f>
        <v>0</v>
      </c>
      <c r="AU3524" s="15">
        <f ca="1">IF(AND(AQ3524+AS3524&gt;0,AR3524+AT3524&gt;0),COUNTIF(AU$6:AU3523,"&gt;0")+1,0)</f>
        <v>0</v>
      </c>
    </row>
    <row r="3525" spans="40:47">
      <c r="AN3525" s="15">
        <v>98</v>
      </c>
      <c r="AO3525" s="15">
        <v>3</v>
      </c>
      <c r="AP3525" s="15">
        <v>4</v>
      </c>
      <c r="AQ3525" s="17">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15">
        <f ca="1">COUNTIF(INDIRECT("H"&amp;(ROW()+12*(($AN3525-1)*3+$AO3525)-ROW())/12+5):INDIRECT("S"&amp;(ROW()+12*(($AN3525-1)*3+$AO3525)-ROW())/12+5),AQ3525)</f>
        <v>0</v>
      </c>
      <c r="AS3525" s="17">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15">
        <f ca="1">COUNTIF(INDIRECT("U"&amp;(ROW()+12*(($AN3525-1)*3+$AO3525)-ROW())/12+5):INDIRECT("AF"&amp;(ROW()+12*(($AN3525-1)*3+$AO3525)-ROW())/12+5),AS3525)</f>
        <v>0</v>
      </c>
      <c r="AU3525" s="15">
        <f ca="1">IF(AND(AQ3525+AS3525&gt;0,AR3525+AT3525&gt;0),COUNTIF(AU$6:AU3524,"&gt;0")+1,0)</f>
        <v>0</v>
      </c>
    </row>
    <row r="3526" spans="40:47">
      <c r="AN3526" s="15">
        <v>98</v>
      </c>
      <c r="AO3526" s="15">
        <v>3</v>
      </c>
      <c r="AP3526" s="15">
        <v>5</v>
      </c>
      <c r="AQ3526" s="17">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15">
        <f ca="1">COUNTIF(INDIRECT("H"&amp;(ROW()+12*(($AN3526-1)*3+$AO3526)-ROW())/12+5):INDIRECT("S"&amp;(ROW()+12*(($AN3526-1)*3+$AO3526)-ROW())/12+5),AQ3526)</f>
        <v>0</v>
      </c>
      <c r="AS3526" s="17">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15">
        <f ca="1">COUNTIF(INDIRECT("U"&amp;(ROW()+12*(($AN3526-1)*3+$AO3526)-ROW())/12+5):INDIRECT("AF"&amp;(ROW()+12*(($AN3526-1)*3+$AO3526)-ROW())/12+5),AS3526)</f>
        <v>0</v>
      </c>
      <c r="AU3526" s="15">
        <f ca="1">IF(AND(AQ3526+AS3526&gt;0,AR3526+AT3526&gt;0),COUNTIF(AU$6:AU3525,"&gt;0")+1,0)</f>
        <v>0</v>
      </c>
    </row>
    <row r="3527" spans="40:47">
      <c r="AN3527" s="15">
        <v>98</v>
      </c>
      <c r="AO3527" s="15">
        <v>3</v>
      </c>
      <c r="AP3527" s="15">
        <v>6</v>
      </c>
      <c r="AQ3527" s="17">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15">
        <f ca="1">COUNTIF(INDIRECT("H"&amp;(ROW()+12*(($AN3527-1)*3+$AO3527)-ROW())/12+5):INDIRECT("S"&amp;(ROW()+12*(($AN3527-1)*3+$AO3527)-ROW())/12+5),AQ3527)</f>
        <v>0</v>
      </c>
      <c r="AS3527" s="17">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15">
        <f ca="1">COUNTIF(INDIRECT("U"&amp;(ROW()+12*(($AN3527-1)*3+$AO3527)-ROW())/12+5):INDIRECT("AF"&amp;(ROW()+12*(($AN3527-1)*3+$AO3527)-ROW())/12+5),AS3527)</f>
        <v>0</v>
      </c>
      <c r="AU3527" s="15">
        <f ca="1">IF(AND(AQ3527+AS3527&gt;0,AR3527+AT3527&gt;0),COUNTIF(AU$6:AU3526,"&gt;0")+1,0)</f>
        <v>0</v>
      </c>
    </row>
    <row r="3528" spans="40:47">
      <c r="AN3528" s="15">
        <v>98</v>
      </c>
      <c r="AO3528" s="15">
        <v>3</v>
      </c>
      <c r="AP3528" s="15">
        <v>7</v>
      </c>
      <c r="AQ3528" s="17">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15">
        <f ca="1">COUNTIF(INDIRECT("H"&amp;(ROW()+12*(($AN3528-1)*3+$AO3528)-ROW())/12+5):INDIRECT("S"&amp;(ROW()+12*(($AN3528-1)*3+$AO3528)-ROW())/12+5),AQ3528)</f>
        <v>0</v>
      </c>
      <c r="AS3528" s="17">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15">
        <f ca="1">COUNTIF(INDIRECT("U"&amp;(ROW()+12*(($AN3528-1)*3+$AO3528)-ROW())/12+5):INDIRECT("AF"&amp;(ROW()+12*(($AN3528-1)*3+$AO3528)-ROW())/12+5),AS3528)</f>
        <v>0</v>
      </c>
      <c r="AU3528" s="15">
        <f ca="1">IF(AND(AQ3528+AS3528&gt;0,AR3528+AT3528&gt;0),COUNTIF(AU$6:AU3527,"&gt;0")+1,0)</f>
        <v>0</v>
      </c>
    </row>
    <row r="3529" spans="40:47">
      <c r="AN3529" s="15">
        <v>98</v>
      </c>
      <c r="AO3529" s="15">
        <v>3</v>
      </c>
      <c r="AP3529" s="15">
        <v>8</v>
      </c>
      <c r="AQ3529" s="17">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15">
        <f ca="1">COUNTIF(INDIRECT("H"&amp;(ROW()+12*(($AN3529-1)*3+$AO3529)-ROW())/12+5):INDIRECT("S"&amp;(ROW()+12*(($AN3529-1)*3+$AO3529)-ROW())/12+5),AQ3529)</f>
        <v>0</v>
      </c>
      <c r="AS3529" s="17">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15">
        <f ca="1">COUNTIF(INDIRECT("U"&amp;(ROW()+12*(($AN3529-1)*3+$AO3529)-ROW())/12+5):INDIRECT("AF"&amp;(ROW()+12*(($AN3529-1)*3+$AO3529)-ROW())/12+5),AS3529)</f>
        <v>0</v>
      </c>
      <c r="AU3529" s="15">
        <f ca="1">IF(AND(AQ3529+AS3529&gt;0,AR3529+AT3529&gt;0),COUNTIF(AU$6:AU3528,"&gt;0")+1,0)</f>
        <v>0</v>
      </c>
    </row>
    <row r="3530" spans="40:47">
      <c r="AN3530" s="15">
        <v>98</v>
      </c>
      <c r="AO3530" s="15">
        <v>3</v>
      </c>
      <c r="AP3530" s="15">
        <v>9</v>
      </c>
      <c r="AQ3530" s="17">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15">
        <f ca="1">COUNTIF(INDIRECT("H"&amp;(ROW()+12*(($AN3530-1)*3+$AO3530)-ROW())/12+5):INDIRECT("S"&amp;(ROW()+12*(($AN3530-1)*3+$AO3530)-ROW())/12+5),AQ3530)</f>
        <v>0</v>
      </c>
      <c r="AS3530" s="17">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15">
        <f ca="1">COUNTIF(INDIRECT("U"&amp;(ROW()+12*(($AN3530-1)*3+$AO3530)-ROW())/12+5):INDIRECT("AF"&amp;(ROW()+12*(($AN3530-1)*3+$AO3530)-ROW())/12+5),AS3530)</f>
        <v>0</v>
      </c>
      <c r="AU3530" s="15">
        <f ca="1">IF(AND(AQ3530+AS3530&gt;0,AR3530+AT3530&gt;0),COUNTIF(AU$6:AU3529,"&gt;0")+1,0)</f>
        <v>0</v>
      </c>
    </row>
    <row r="3531" spans="40:47">
      <c r="AN3531" s="15">
        <v>98</v>
      </c>
      <c r="AO3531" s="15">
        <v>3</v>
      </c>
      <c r="AP3531" s="15">
        <v>10</v>
      </c>
      <c r="AQ3531" s="17">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15">
        <f ca="1">COUNTIF(INDIRECT("H"&amp;(ROW()+12*(($AN3531-1)*3+$AO3531)-ROW())/12+5):INDIRECT("S"&amp;(ROW()+12*(($AN3531-1)*3+$AO3531)-ROW())/12+5),AQ3531)</f>
        <v>0</v>
      </c>
      <c r="AS3531" s="17">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15">
        <f ca="1">COUNTIF(INDIRECT("U"&amp;(ROW()+12*(($AN3531-1)*3+$AO3531)-ROW())/12+5):INDIRECT("AF"&amp;(ROW()+12*(($AN3531-1)*3+$AO3531)-ROW())/12+5),AS3531)</f>
        <v>0</v>
      </c>
      <c r="AU3531" s="15">
        <f ca="1">IF(AND(AQ3531+AS3531&gt;0,AR3531+AT3531&gt;0),COUNTIF(AU$6:AU3530,"&gt;0")+1,0)</f>
        <v>0</v>
      </c>
    </row>
    <row r="3532" spans="40:47">
      <c r="AN3532" s="15">
        <v>98</v>
      </c>
      <c r="AO3532" s="15">
        <v>3</v>
      </c>
      <c r="AP3532" s="15">
        <v>11</v>
      </c>
      <c r="AQ3532" s="17">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15">
        <f ca="1">COUNTIF(INDIRECT("H"&amp;(ROW()+12*(($AN3532-1)*3+$AO3532)-ROW())/12+5):INDIRECT("S"&amp;(ROW()+12*(($AN3532-1)*3+$AO3532)-ROW())/12+5),AQ3532)</f>
        <v>0</v>
      </c>
      <c r="AS3532" s="17">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15">
        <f ca="1">COUNTIF(INDIRECT("U"&amp;(ROW()+12*(($AN3532-1)*3+$AO3532)-ROW())/12+5):INDIRECT("AF"&amp;(ROW()+12*(($AN3532-1)*3+$AO3532)-ROW())/12+5),AS3532)</f>
        <v>0</v>
      </c>
      <c r="AU3532" s="15">
        <f ca="1">IF(AND(AQ3532+AS3532&gt;0,AR3532+AT3532&gt;0),COUNTIF(AU$6:AU3531,"&gt;0")+1,0)</f>
        <v>0</v>
      </c>
    </row>
    <row r="3533" spans="40:47">
      <c r="AN3533" s="306">
        <v>98</v>
      </c>
      <c r="AO3533" s="306">
        <v>3</v>
      </c>
      <c r="AP3533" s="306">
        <v>12</v>
      </c>
      <c r="AQ3533" s="313">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306">
        <f ca="1">COUNTIF(INDIRECT("H"&amp;(ROW()+12*(($AN3533-1)*3+$AO3533)-ROW())/12+5):INDIRECT("S"&amp;(ROW()+12*(($AN3533-1)*3+$AO3533)-ROW())/12+5),AQ3533)</f>
        <v>0</v>
      </c>
      <c r="AS3533" s="313">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306">
        <f ca="1">COUNTIF(INDIRECT("U"&amp;(ROW()+12*(($AN3533-1)*3+$AO3533)-ROW())/12+5):INDIRECT("AF"&amp;(ROW()+12*(($AN3533-1)*3+$AO3533)-ROW())/12+5),AS3533)</f>
        <v>0</v>
      </c>
      <c r="AU3533" s="15">
        <f ca="1">IF(AND(AQ3533+AS3533&gt;0,AR3533+AT3533&gt;0),COUNTIF(AU$6:AU3532,"&gt;0")+1,0)</f>
        <v>0</v>
      </c>
    </row>
    <row r="3534" spans="40:47">
      <c r="AN3534" s="15">
        <v>99</v>
      </c>
      <c r="AO3534" s="15">
        <v>1</v>
      </c>
      <c r="AP3534" s="15">
        <v>1</v>
      </c>
      <c r="AQ3534" s="17">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15">
        <f ca="1">COUNTIF(INDIRECT("H"&amp;(ROW()+12*(($AN3534-1)*3+$AO3534)-ROW())/12+5):INDIRECT("S"&amp;(ROW()+12*(($AN3534-1)*3+$AO3534)-ROW())/12+5),AQ3534)</f>
        <v>0</v>
      </c>
      <c r="AS3534" s="17">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15">
        <f ca="1">COUNTIF(INDIRECT("U"&amp;(ROW()+12*(($AN3534-1)*3+$AO3534)-ROW())/12+5):INDIRECT("AF"&amp;(ROW()+12*(($AN3534-1)*3+$AO3534)-ROW())/12+5),AS3534)</f>
        <v>0</v>
      </c>
      <c r="AU3534" s="15">
        <f ca="1">IF(AND(AQ3534+AS3534&gt;0,AR3534+AT3534&gt;0),COUNTIF(AU$6:AU3533,"&gt;0")+1,0)</f>
        <v>0</v>
      </c>
    </row>
    <row r="3535" spans="40:47">
      <c r="AN3535" s="15">
        <v>99</v>
      </c>
      <c r="AO3535" s="15">
        <v>1</v>
      </c>
      <c r="AP3535" s="15">
        <v>2</v>
      </c>
      <c r="AQ3535" s="17">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15">
        <f ca="1">COUNTIF(INDIRECT("H"&amp;(ROW()+12*(($AN3535-1)*3+$AO3535)-ROW())/12+5):INDIRECT("S"&amp;(ROW()+12*(($AN3535-1)*3+$AO3535)-ROW())/12+5),AQ3535)</f>
        <v>0</v>
      </c>
      <c r="AS3535" s="17">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15">
        <f ca="1">COUNTIF(INDIRECT("U"&amp;(ROW()+12*(($AN3535-1)*3+$AO3535)-ROW())/12+5):INDIRECT("AF"&amp;(ROW()+12*(($AN3535-1)*3+$AO3535)-ROW())/12+5),AS3535)</f>
        <v>0</v>
      </c>
      <c r="AU3535" s="15">
        <f ca="1">IF(AND(AQ3535+AS3535&gt;0,AR3535+AT3535&gt;0),COUNTIF(AU$6:AU3534,"&gt;0")+1,0)</f>
        <v>0</v>
      </c>
    </row>
    <row r="3536" spans="40:47">
      <c r="AN3536" s="15">
        <v>99</v>
      </c>
      <c r="AO3536" s="15">
        <v>1</v>
      </c>
      <c r="AP3536" s="15">
        <v>3</v>
      </c>
      <c r="AQ3536" s="17">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15">
        <f ca="1">COUNTIF(INDIRECT("H"&amp;(ROW()+12*(($AN3536-1)*3+$AO3536)-ROW())/12+5):INDIRECT("S"&amp;(ROW()+12*(($AN3536-1)*3+$AO3536)-ROW())/12+5),AQ3536)</f>
        <v>0</v>
      </c>
      <c r="AS3536" s="17">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15">
        <f ca="1">COUNTIF(INDIRECT("U"&amp;(ROW()+12*(($AN3536-1)*3+$AO3536)-ROW())/12+5):INDIRECT("AF"&amp;(ROW()+12*(($AN3536-1)*3+$AO3536)-ROW())/12+5),AS3536)</f>
        <v>0</v>
      </c>
      <c r="AU3536" s="15">
        <f ca="1">IF(AND(AQ3536+AS3536&gt;0,AR3536+AT3536&gt;0),COUNTIF(AU$6:AU3535,"&gt;0")+1,0)</f>
        <v>0</v>
      </c>
    </row>
    <row r="3537" spans="40:47">
      <c r="AN3537" s="15">
        <v>99</v>
      </c>
      <c r="AO3537" s="15">
        <v>1</v>
      </c>
      <c r="AP3537" s="15">
        <v>4</v>
      </c>
      <c r="AQ3537" s="17">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15">
        <f ca="1">COUNTIF(INDIRECT("H"&amp;(ROW()+12*(($AN3537-1)*3+$AO3537)-ROW())/12+5):INDIRECT("S"&amp;(ROW()+12*(($AN3537-1)*3+$AO3537)-ROW())/12+5),AQ3537)</f>
        <v>0</v>
      </c>
      <c r="AS3537" s="17">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15">
        <f ca="1">COUNTIF(INDIRECT("U"&amp;(ROW()+12*(($AN3537-1)*3+$AO3537)-ROW())/12+5):INDIRECT("AF"&amp;(ROW()+12*(($AN3537-1)*3+$AO3537)-ROW())/12+5),AS3537)</f>
        <v>0</v>
      </c>
      <c r="AU3537" s="15">
        <f ca="1">IF(AND(AQ3537+AS3537&gt;0,AR3537+AT3537&gt;0),COUNTIF(AU$6:AU3536,"&gt;0")+1,0)</f>
        <v>0</v>
      </c>
    </row>
    <row r="3538" spans="40:47">
      <c r="AN3538" s="15">
        <v>99</v>
      </c>
      <c r="AO3538" s="15">
        <v>1</v>
      </c>
      <c r="AP3538" s="15">
        <v>5</v>
      </c>
      <c r="AQ3538" s="17">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15">
        <f ca="1">COUNTIF(INDIRECT("H"&amp;(ROW()+12*(($AN3538-1)*3+$AO3538)-ROW())/12+5):INDIRECT("S"&amp;(ROW()+12*(($AN3538-1)*3+$AO3538)-ROW())/12+5),AQ3538)</f>
        <v>0</v>
      </c>
      <c r="AS3538" s="17">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15">
        <f ca="1">COUNTIF(INDIRECT("U"&amp;(ROW()+12*(($AN3538-1)*3+$AO3538)-ROW())/12+5):INDIRECT("AF"&amp;(ROW()+12*(($AN3538-1)*3+$AO3538)-ROW())/12+5),AS3538)</f>
        <v>0</v>
      </c>
      <c r="AU3538" s="15">
        <f ca="1">IF(AND(AQ3538+AS3538&gt;0,AR3538+AT3538&gt;0),COUNTIF(AU$6:AU3537,"&gt;0")+1,0)</f>
        <v>0</v>
      </c>
    </row>
    <row r="3539" spans="40:47">
      <c r="AN3539" s="15">
        <v>99</v>
      </c>
      <c r="AO3539" s="15">
        <v>1</v>
      </c>
      <c r="AP3539" s="15">
        <v>6</v>
      </c>
      <c r="AQ3539" s="17">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15">
        <f ca="1">COUNTIF(INDIRECT("H"&amp;(ROW()+12*(($AN3539-1)*3+$AO3539)-ROW())/12+5):INDIRECT("S"&amp;(ROW()+12*(($AN3539-1)*3+$AO3539)-ROW())/12+5),AQ3539)</f>
        <v>0</v>
      </c>
      <c r="AS3539" s="17">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15">
        <f ca="1">COUNTIF(INDIRECT("U"&amp;(ROW()+12*(($AN3539-1)*3+$AO3539)-ROW())/12+5):INDIRECT("AF"&amp;(ROW()+12*(($AN3539-1)*3+$AO3539)-ROW())/12+5),AS3539)</f>
        <v>0</v>
      </c>
      <c r="AU3539" s="15">
        <f ca="1">IF(AND(AQ3539+AS3539&gt;0,AR3539+AT3539&gt;0),COUNTIF(AU$6:AU3538,"&gt;0")+1,0)</f>
        <v>0</v>
      </c>
    </row>
    <row r="3540" spans="40:47">
      <c r="AN3540" s="15">
        <v>99</v>
      </c>
      <c r="AO3540" s="15">
        <v>1</v>
      </c>
      <c r="AP3540" s="15">
        <v>7</v>
      </c>
      <c r="AQ3540" s="17">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15">
        <f ca="1">COUNTIF(INDIRECT("H"&amp;(ROW()+12*(($AN3540-1)*3+$AO3540)-ROW())/12+5):INDIRECT("S"&amp;(ROW()+12*(($AN3540-1)*3+$AO3540)-ROW())/12+5),AQ3540)</f>
        <v>0</v>
      </c>
      <c r="AS3540" s="17">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15">
        <f ca="1">COUNTIF(INDIRECT("U"&amp;(ROW()+12*(($AN3540-1)*3+$AO3540)-ROW())/12+5):INDIRECT("AF"&amp;(ROW()+12*(($AN3540-1)*3+$AO3540)-ROW())/12+5),AS3540)</f>
        <v>0</v>
      </c>
      <c r="AU3540" s="15">
        <f ca="1">IF(AND(AQ3540+AS3540&gt;0,AR3540+AT3540&gt;0),COUNTIF(AU$6:AU3539,"&gt;0")+1,0)</f>
        <v>0</v>
      </c>
    </row>
    <row r="3541" spans="40:47">
      <c r="AN3541" s="15">
        <v>99</v>
      </c>
      <c r="AO3541" s="15">
        <v>1</v>
      </c>
      <c r="AP3541" s="15">
        <v>8</v>
      </c>
      <c r="AQ3541" s="17">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15">
        <f ca="1">COUNTIF(INDIRECT("H"&amp;(ROW()+12*(($AN3541-1)*3+$AO3541)-ROW())/12+5):INDIRECT("S"&amp;(ROW()+12*(($AN3541-1)*3+$AO3541)-ROW())/12+5),AQ3541)</f>
        <v>0</v>
      </c>
      <c r="AS3541" s="17">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15">
        <f ca="1">COUNTIF(INDIRECT("U"&amp;(ROW()+12*(($AN3541-1)*3+$AO3541)-ROW())/12+5):INDIRECT("AF"&amp;(ROW()+12*(($AN3541-1)*3+$AO3541)-ROW())/12+5),AS3541)</f>
        <v>0</v>
      </c>
      <c r="AU3541" s="15">
        <f ca="1">IF(AND(AQ3541+AS3541&gt;0,AR3541+AT3541&gt;0),COUNTIF(AU$6:AU3540,"&gt;0")+1,0)</f>
        <v>0</v>
      </c>
    </row>
    <row r="3542" spans="40:47">
      <c r="AN3542" s="15">
        <v>99</v>
      </c>
      <c r="AO3542" s="15">
        <v>1</v>
      </c>
      <c r="AP3542" s="15">
        <v>9</v>
      </c>
      <c r="AQ3542" s="17">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15">
        <f ca="1">COUNTIF(INDIRECT("H"&amp;(ROW()+12*(($AN3542-1)*3+$AO3542)-ROW())/12+5):INDIRECT("S"&amp;(ROW()+12*(($AN3542-1)*3+$AO3542)-ROW())/12+5),AQ3542)</f>
        <v>0</v>
      </c>
      <c r="AS3542" s="17">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15">
        <f ca="1">COUNTIF(INDIRECT("U"&amp;(ROW()+12*(($AN3542-1)*3+$AO3542)-ROW())/12+5):INDIRECT("AF"&amp;(ROW()+12*(($AN3542-1)*3+$AO3542)-ROW())/12+5),AS3542)</f>
        <v>0</v>
      </c>
      <c r="AU3542" s="15">
        <f ca="1">IF(AND(AQ3542+AS3542&gt;0,AR3542+AT3542&gt;0),COUNTIF(AU$6:AU3541,"&gt;0")+1,0)</f>
        <v>0</v>
      </c>
    </row>
    <row r="3543" spans="40:47">
      <c r="AN3543" s="15">
        <v>99</v>
      </c>
      <c r="AO3543" s="15">
        <v>1</v>
      </c>
      <c r="AP3543" s="15">
        <v>10</v>
      </c>
      <c r="AQ3543" s="17">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15">
        <f ca="1">COUNTIF(INDIRECT("H"&amp;(ROW()+12*(($AN3543-1)*3+$AO3543)-ROW())/12+5):INDIRECT("S"&amp;(ROW()+12*(($AN3543-1)*3+$AO3543)-ROW())/12+5),AQ3543)</f>
        <v>0</v>
      </c>
      <c r="AS3543" s="17">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15">
        <f ca="1">COUNTIF(INDIRECT("U"&amp;(ROW()+12*(($AN3543-1)*3+$AO3543)-ROW())/12+5):INDIRECT("AF"&amp;(ROW()+12*(($AN3543-1)*3+$AO3543)-ROW())/12+5),AS3543)</f>
        <v>0</v>
      </c>
      <c r="AU3543" s="15">
        <f ca="1">IF(AND(AQ3543+AS3543&gt;0,AR3543+AT3543&gt;0),COUNTIF(AU$6:AU3542,"&gt;0")+1,0)</f>
        <v>0</v>
      </c>
    </row>
    <row r="3544" spans="40:47">
      <c r="AN3544" s="15">
        <v>99</v>
      </c>
      <c r="AO3544" s="15">
        <v>1</v>
      </c>
      <c r="AP3544" s="15">
        <v>11</v>
      </c>
      <c r="AQ3544" s="17">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15">
        <f ca="1">COUNTIF(INDIRECT("H"&amp;(ROW()+12*(($AN3544-1)*3+$AO3544)-ROW())/12+5):INDIRECT("S"&amp;(ROW()+12*(($AN3544-1)*3+$AO3544)-ROW())/12+5),AQ3544)</f>
        <v>0</v>
      </c>
      <c r="AS3544" s="17">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15">
        <f ca="1">COUNTIF(INDIRECT("U"&amp;(ROW()+12*(($AN3544-1)*3+$AO3544)-ROW())/12+5):INDIRECT("AF"&amp;(ROW()+12*(($AN3544-1)*3+$AO3544)-ROW())/12+5),AS3544)</f>
        <v>0</v>
      </c>
      <c r="AU3544" s="15">
        <f ca="1">IF(AND(AQ3544+AS3544&gt;0,AR3544+AT3544&gt;0),COUNTIF(AU$6:AU3543,"&gt;0")+1,0)</f>
        <v>0</v>
      </c>
    </row>
    <row r="3545" spans="40:47">
      <c r="AN3545" s="15">
        <v>99</v>
      </c>
      <c r="AO3545" s="15">
        <v>1</v>
      </c>
      <c r="AP3545" s="15">
        <v>12</v>
      </c>
      <c r="AQ3545" s="17">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15">
        <f ca="1">COUNTIF(INDIRECT("H"&amp;(ROW()+12*(($AN3545-1)*3+$AO3545)-ROW())/12+5):INDIRECT("S"&amp;(ROW()+12*(($AN3545-1)*3+$AO3545)-ROW())/12+5),AQ3545)</f>
        <v>0</v>
      </c>
      <c r="AS3545" s="17">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15">
        <f ca="1">COUNTIF(INDIRECT("U"&amp;(ROW()+12*(($AN3545-1)*3+$AO3545)-ROW())/12+5):INDIRECT("AF"&amp;(ROW()+12*(($AN3545-1)*3+$AO3545)-ROW())/12+5),AS3545)</f>
        <v>0</v>
      </c>
      <c r="AU3545" s="15">
        <f ca="1">IF(AND(AQ3545+AS3545&gt;0,AR3545+AT3545&gt;0),COUNTIF(AU$6:AU3544,"&gt;0")+1,0)</f>
        <v>0</v>
      </c>
    </row>
    <row r="3546" spans="40:47">
      <c r="AN3546" s="15">
        <v>99</v>
      </c>
      <c r="AO3546" s="15">
        <v>2</v>
      </c>
      <c r="AP3546" s="15">
        <v>1</v>
      </c>
      <c r="AQ3546" s="17">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15">
        <f ca="1">COUNTIF(INDIRECT("H"&amp;(ROW()+12*(($AN3546-1)*3+$AO3546)-ROW())/12+5):INDIRECT("S"&amp;(ROW()+12*(($AN3546-1)*3+$AO3546)-ROW())/12+5),AQ3546)</f>
        <v>0</v>
      </c>
      <c r="AS3546" s="17">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15">
        <f ca="1">COUNTIF(INDIRECT("U"&amp;(ROW()+12*(($AN3546-1)*3+$AO3546)-ROW())/12+5):INDIRECT("AF"&amp;(ROW()+12*(($AN3546-1)*3+$AO3546)-ROW())/12+5),AS3546)</f>
        <v>0</v>
      </c>
      <c r="AU3546" s="15">
        <f ca="1">IF(AND(AQ3546+AS3546&gt;0,AR3546+AT3546&gt;0),COUNTIF(AU$6:AU3545,"&gt;0")+1,0)</f>
        <v>0</v>
      </c>
    </row>
    <row r="3547" spans="40:47">
      <c r="AN3547" s="15">
        <v>99</v>
      </c>
      <c r="AO3547" s="15">
        <v>2</v>
      </c>
      <c r="AP3547" s="15">
        <v>2</v>
      </c>
      <c r="AQ3547" s="17">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15">
        <f ca="1">COUNTIF(INDIRECT("H"&amp;(ROW()+12*(($AN3547-1)*3+$AO3547)-ROW())/12+5):INDIRECT("S"&amp;(ROW()+12*(($AN3547-1)*3+$AO3547)-ROW())/12+5),AQ3547)</f>
        <v>0</v>
      </c>
      <c r="AS3547" s="17">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15">
        <f ca="1">COUNTIF(INDIRECT("U"&amp;(ROW()+12*(($AN3547-1)*3+$AO3547)-ROW())/12+5):INDIRECT("AF"&amp;(ROW()+12*(($AN3547-1)*3+$AO3547)-ROW())/12+5),AS3547)</f>
        <v>0</v>
      </c>
      <c r="AU3547" s="15">
        <f ca="1">IF(AND(AQ3547+AS3547&gt;0,AR3547+AT3547&gt;0),COUNTIF(AU$6:AU3546,"&gt;0")+1,0)</f>
        <v>0</v>
      </c>
    </row>
    <row r="3548" spans="40:47">
      <c r="AN3548" s="15">
        <v>99</v>
      </c>
      <c r="AO3548" s="15">
        <v>2</v>
      </c>
      <c r="AP3548" s="15">
        <v>3</v>
      </c>
      <c r="AQ3548" s="17">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15">
        <f ca="1">COUNTIF(INDIRECT("H"&amp;(ROW()+12*(($AN3548-1)*3+$AO3548)-ROW())/12+5):INDIRECT("S"&amp;(ROW()+12*(($AN3548-1)*3+$AO3548)-ROW())/12+5),AQ3548)</f>
        <v>0</v>
      </c>
      <c r="AS3548" s="17">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15">
        <f ca="1">COUNTIF(INDIRECT("U"&amp;(ROW()+12*(($AN3548-1)*3+$AO3548)-ROW())/12+5):INDIRECT("AF"&amp;(ROW()+12*(($AN3548-1)*3+$AO3548)-ROW())/12+5),AS3548)</f>
        <v>0</v>
      </c>
      <c r="AU3548" s="15">
        <f ca="1">IF(AND(AQ3548+AS3548&gt;0,AR3548+AT3548&gt;0),COUNTIF(AU$6:AU3547,"&gt;0")+1,0)</f>
        <v>0</v>
      </c>
    </row>
    <row r="3549" spans="40:47">
      <c r="AN3549" s="15">
        <v>99</v>
      </c>
      <c r="AO3549" s="15">
        <v>2</v>
      </c>
      <c r="AP3549" s="15">
        <v>4</v>
      </c>
      <c r="AQ3549" s="17">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15">
        <f ca="1">COUNTIF(INDIRECT("H"&amp;(ROW()+12*(($AN3549-1)*3+$AO3549)-ROW())/12+5):INDIRECT("S"&amp;(ROW()+12*(($AN3549-1)*3+$AO3549)-ROW())/12+5),AQ3549)</f>
        <v>0</v>
      </c>
      <c r="AS3549" s="17">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15">
        <f ca="1">COUNTIF(INDIRECT("U"&amp;(ROW()+12*(($AN3549-1)*3+$AO3549)-ROW())/12+5):INDIRECT("AF"&amp;(ROW()+12*(($AN3549-1)*3+$AO3549)-ROW())/12+5),AS3549)</f>
        <v>0</v>
      </c>
      <c r="AU3549" s="15">
        <f ca="1">IF(AND(AQ3549+AS3549&gt;0,AR3549+AT3549&gt;0),COUNTIF(AU$6:AU3548,"&gt;0")+1,0)</f>
        <v>0</v>
      </c>
    </row>
    <row r="3550" spans="40:47">
      <c r="AN3550" s="15">
        <v>99</v>
      </c>
      <c r="AO3550" s="15">
        <v>2</v>
      </c>
      <c r="AP3550" s="15">
        <v>5</v>
      </c>
      <c r="AQ3550" s="17">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15">
        <f ca="1">COUNTIF(INDIRECT("H"&amp;(ROW()+12*(($AN3550-1)*3+$AO3550)-ROW())/12+5):INDIRECT("S"&amp;(ROW()+12*(($AN3550-1)*3+$AO3550)-ROW())/12+5),AQ3550)</f>
        <v>0</v>
      </c>
      <c r="AS3550" s="17">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15">
        <f ca="1">COUNTIF(INDIRECT("U"&amp;(ROW()+12*(($AN3550-1)*3+$AO3550)-ROW())/12+5):INDIRECT("AF"&amp;(ROW()+12*(($AN3550-1)*3+$AO3550)-ROW())/12+5),AS3550)</f>
        <v>0</v>
      </c>
      <c r="AU3550" s="15">
        <f ca="1">IF(AND(AQ3550+AS3550&gt;0,AR3550+AT3550&gt;0),COUNTIF(AU$6:AU3549,"&gt;0")+1,0)</f>
        <v>0</v>
      </c>
    </row>
    <row r="3551" spans="40:47">
      <c r="AN3551" s="15">
        <v>99</v>
      </c>
      <c r="AO3551" s="15">
        <v>2</v>
      </c>
      <c r="AP3551" s="15">
        <v>6</v>
      </c>
      <c r="AQ3551" s="17">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15">
        <f ca="1">COUNTIF(INDIRECT("H"&amp;(ROW()+12*(($AN3551-1)*3+$AO3551)-ROW())/12+5):INDIRECT("S"&amp;(ROW()+12*(($AN3551-1)*3+$AO3551)-ROW())/12+5),AQ3551)</f>
        <v>0</v>
      </c>
      <c r="AS3551" s="17">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15">
        <f ca="1">COUNTIF(INDIRECT("U"&amp;(ROW()+12*(($AN3551-1)*3+$AO3551)-ROW())/12+5):INDIRECT("AF"&amp;(ROW()+12*(($AN3551-1)*3+$AO3551)-ROW())/12+5),AS3551)</f>
        <v>0</v>
      </c>
      <c r="AU3551" s="15">
        <f ca="1">IF(AND(AQ3551+AS3551&gt;0,AR3551+AT3551&gt;0),COUNTIF(AU$6:AU3550,"&gt;0")+1,0)</f>
        <v>0</v>
      </c>
    </row>
    <row r="3552" spans="40:47">
      <c r="AN3552" s="15">
        <v>99</v>
      </c>
      <c r="AO3552" s="15">
        <v>2</v>
      </c>
      <c r="AP3552" s="15">
        <v>7</v>
      </c>
      <c r="AQ3552" s="17">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15">
        <f ca="1">COUNTIF(INDIRECT("H"&amp;(ROW()+12*(($AN3552-1)*3+$AO3552)-ROW())/12+5):INDIRECT("S"&amp;(ROW()+12*(($AN3552-1)*3+$AO3552)-ROW())/12+5),AQ3552)</f>
        <v>0</v>
      </c>
      <c r="AS3552" s="17">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15">
        <f ca="1">COUNTIF(INDIRECT("U"&amp;(ROW()+12*(($AN3552-1)*3+$AO3552)-ROW())/12+5):INDIRECT("AF"&amp;(ROW()+12*(($AN3552-1)*3+$AO3552)-ROW())/12+5),AS3552)</f>
        <v>0</v>
      </c>
      <c r="AU3552" s="15">
        <f ca="1">IF(AND(AQ3552+AS3552&gt;0,AR3552+AT3552&gt;0),COUNTIF(AU$6:AU3551,"&gt;0")+1,0)</f>
        <v>0</v>
      </c>
    </row>
    <row r="3553" spans="40:47">
      <c r="AN3553" s="15">
        <v>99</v>
      </c>
      <c r="AO3553" s="15">
        <v>2</v>
      </c>
      <c r="AP3553" s="15">
        <v>8</v>
      </c>
      <c r="AQ3553" s="17">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15">
        <f ca="1">COUNTIF(INDIRECT("H"&amp;(ROW()+12*(($AN3553-1)*3+$AO3553)-ROW())/12+5):INDIRECT("S"&amp;(ROW()+12*(($AN3553-1)*3+$AO3553)-ROW())/12+5),AQ3553)</f>
        <v>0</v>
      </c>
      <c r="AS3553" s="17">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15">
        <f ca="1">COUNTIF(INDIRECT("U"&amp;(ROW()+12*(($AN3553-1)*3+$AO3553)-ROW())/12+5):INDIRECT("AF"&amp;(ROW()+12*(($AN3553-1)*3+$AO3553)-ROW())/12+5),AS3553)</f>
        <v>0</v>
      </c>
      <c r="AU3553" s="15">
        <f ca="1">IF(AND(AQ3553+AS3553&gt;0,AR3553+AT3553&gt;0),COUNTIF(AU$6:AU3552,"&gt;0")+1,0)</f>
        <v>0</v>
      </c>
    </row>
    <row r="3554" spans="40:47">
      <c r="AN3554" s="15">
        <v>99</v>
      </c>
      <c r="AO3554" s="15">
        <v>2</v>
      </c>
      <c r="AP3554" s="15">
        <v>9</v>
      </c>
      <c r="AQ3554" s="17">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15">
        <f ca="1">COUNTIF(INDIRECT("H"&amp;(ROW()+12*(($AN3554-1)*3+$AO3554)-ROW())/12+5):INDIRECT("S"&amp;(ROW()+12*(($AN3554-1)*3+$AO3554)-ROW())/12+5),AQ3554)</f>
        <v>0</v>
      </c>
      <c r="AS3554" s="17">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15">
        <f ca="1">COUNTIF(INDIRECT("U"&amp;(ROW()+12*(($AN3554-1)*3+$AO3554)-ROW())/12+5):INDIRECT("AF"&amp;(ROW()+12*(($AN3554-1)*3+$AO3554)-ROW())/12+5),AS3554)</f>
        <v>0</v>
      </c>
      <c r="AU3554" s="15">
        <f ca="1">IF(AND(AQ3554+AS3554&gt;0,AR3554+AT3554&gt;0),COUNTIF(AU$6:AU3553,"&gt;0")+1,0)</f>
        <v>0</v>
      </c>
    </row>
    <row r="3555" spans="40:47">
      <c r="AN3555" s="15">
        <v>99</v>
      </c>
      <c r="AO3555" s="15">
        <v>2</v>
      </c>
      <c r="AP3555" s="15">
        <v>10</v>
      </c>
      <c r="AQ3555" s="17">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15">
        <f ca="1">COUNTIF(INDIRECT("H"&amp;(ROW()+12*(($AN3555-1)*3+$AO3555)-ROW())/12+5):INDIRECT("S"&amp;(ROW()+12*(($AN3555-1)*3+$AO3555)-ROW())/12+5),AQ3555)</f>
        <v>0</v>
      </c>
      <c r="AS3555" s="17">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15">
        <f ca="1">COUNTIF(INDIRECT("U"&amp;(ROW()+12*(($AN3555-1)*3+$AO3555)-ROW())/12+5):INDIRECT("AF"&amp;(ROW()+12*(($AN3555-1)*3+$AO3555)-ROW())/12+5),AS3555)</f>
        <v>0</v>
      </c>
      <c r="AU3555" s="15">
        <f ca="1">IF(AND(AQ3555+AS3555&gt;0,AR3555+AT3555&gt;0),COUNTIF(AU$6:AU3554,"&gt;0")+1,0)</f>
        <v>0</v>
      </c>
    </row>
    <row r="3556" spans="40:47">
      <c r="AN3556" s="15">
        <v>99</v>
      </c>
      <c r="AO3556" s="15">
        <v>2</v>
      </c>
      <c r="AP3556" s="15">
        <v>11</v>
      </c>
      <c r="AQ3556" s="17">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15">
        <f ca="1">COUNTIF(INDIRECT("H"&amp;(ROW()+12*(($AN3556-1)*3+$AO3556)-ROW())/12+5):INDIRECT("S"&amp;(ROW()+12*(($AN3556-1)*3+$AO3556)-ROW())/12+5),AQ3556)</f>
        <v>0</v>
      </c>
      <c r="AS3556" s="17">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15">
        <f ca="1">COUNTIF(INDIRECT("U"&amp;(ROW()+12*(($AN3556-1)*3+$AO3556)-ROW())/12+5):INDIRECT("AF"&amp;(ROW()+12*(($AN3556-1)*3+$AO3556)-ROW())/12+5),AS3556)</f>
        <v>0</v>
      </c>
      <c r="AU3556" s="15">
        <f ca="1">IF(AND(AQ3556+AS3556&gt;0,AR3556+AT3556&gt;0),COUNTIF(AU$6:AU3555,"&gt;0")+1,0)</f>
        <v>0</v>
      </c>
    </row>
    <row r="3557" spans="40:47">
      <c r="AN3557" s="15">
        <v>99</v>
      </c>
      <c r="AO3557" s="15">
        <v>2</v>
      </c>
      <c r="AP3557" s="15">
        <v>12</v>
      </c>
      <c r="AQ3557" s="17">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15">
        <f ca="1">COUNTIF(INDIRECT("H"&amp;(ROW()+12*(($AN3557-1)*3+$AO3557)-ROW())/12+5):INDIRECT("S"&amp;(ROW()+12*(($AN3557-1)*3+$AO3557)-ROW())/12+5),AQ3557)</f>
        <v>0</v>
      </c>
      <c r="AS3557" s="17">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15">
        <f ca="1">COUNTIF(INDIRECT("U"&amp;(ROW()+12*(($AN3557-1)*3+$AO3557)-ROW())/12+5):INDIRECT("AF"&amp;(ROW()+12*(($AN3557-1)*3+$AO3557)-ROW())/12+5),AS3557)</f>
        <v>0</v>
      </c>
      <c r="AU3557" s="15">
        <f ca="1">IF(AND(AQ3557+AS3557&gt;0,AR3557+AT3557&gt;0),COUNTIF(AU$6:AU3556,"&gt;0")+1,0)</f>
        <v>0</v>
      </c>
    </row>
    <row r="3558" spans="40:47">
      <c r="AN3558" s="15">
        <v>99</v>
      </c>
      <c r="AO3558" s="15">
        <v>3</v>
      </c>
      <c r="AP3558" s="15">
        <v>1</v>
      </c>
      <c r="AQ3558" s="17">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15">
        <f ca="1">COUNTIF(INDIRECT("H"&amp;(ROW()+12*(($AN3558-1)*3+$AO3558)-ROW())/12+5):INDIRECT("S"&amp;(ROW()+12*(($AN3558-1)*3+$AO3558)-ROW())/12+5),AQ3558)</f>
        <v>0</v>
      </c>
      <c r="AS3558" s="17">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15">
        <f ca="1">COUNTIF(INDIRECT("U"&amp;(ROW()+12*(($AN3558-1)*3+$AO3558)-ROW())/12+5):INDIRECT("AF"&amp;(ROW()+12*(($AN3558-1)*3+$AO3558)-ROW())/12+5),AS3558)</f>
        <v>0</v>
      </c>
      <c r="AU3558" s="15">
        <f ca="1">IF(AND(AQ3558+AS3558&gt;0,AR3558+AT3558&gt;0),COUNTIF(AU$6:AU3557,"&gt;0")+1,0)</f>
        <v>0</v>
      </c>
    </row>
    <row r="3559" spans="40:47">
      <c r="AN3559" s="15">
        <v>99</v>
      </c>
      <c r="AO3559" s="15">
        <v>3</v>
      </c>
      <c r="AP3559" s="15">
        <v>2</v>
      </c>
      <c r="AQ3559" s="17">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15">
        <f ca="1">COUNTIF(INDIRECT("H"&amp;(ROW()+12*(($AN3559-1)*3+$AO3559)-ROW())/12+5):INDIRECT("S"&amp;(ROW()+12*(($AN3559-1)*3+$AO3559)-ROW())/12+5),AQ3559)</f>
        <v>0</v>
      </c>
      <c r="AS3559" s="17">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15">
        <f ca="1">COUNTIF(INDIRECT("U"&amp;(ROW()+12*(($AN3559-1)*3+$AO3559)-ROW())/12+5):INDIRECT("AF"&amp;(ROW()+12*(($AN3559-1)*3+$AO3559)-ROW())/12+5),AS3559)</f>
        <v>0</v>
      </c>
      <c r="AU3559" s="15">
        <f ca="1">IF(AND(AQ3559+AS3559&gt;0,AR3559+AT3559&gt;0),COUNTIF(AU$6:AU3558,"&gt;0")+1,0)</f>
        <v>0</v>
      </c>
    </row>
    <row r="3560" spans="40:47">
      <c r="AN3560" s="15">
        <v>99</v>
      </c>
      <c r="AO3560" s="15">
        <v>3</v>
      </c>
      <c r="AP3560" s="15">
        <v>3</v>
      </c>
      <c r="AQ3560" s="17">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15">
        <f ca="1">COUNTIF(INDIRECT("H"&amp;(ROW()+12*(($AN3560-1)*3+$AO3560)-ROW())/12+5):INDIRECT("S"&amp;(ROW()+12*(($AN3560-1)*3+$AO3560)-ROW())/12+5),AQ3560)</f>
        <v>0</v>
      </c>
      <c r="AS3560" s="17">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15">
        <f ca="1">COUNTIF(INDIRECT("U"&amp;(ROW()+12*(($AN3560-1)*3+$AO3560)-ROW())/12+5):INDIRECT("AF"&amp;(ROW()+12*(($AN3560-1)*3+$AO3560)-ROW())/12+5),AS3560)</f>
        <v>0</v>
      </c>
      <c r="AU3560" s="15">
        <f ca="1">IF(AND(AQ3560+AS3560&gt;0,AR3560+AT3560&gt;0),COUNTIF(AU$6:AU3559,"&gt;0")+1,0)</f>
        <v>0</v>
      </c>
    </row>
    <row r="3561" spans="40:47">
      <c r="AN3561" s="15">
        <v>99</v>
      </c>
      <c r="AO3561" s="15">
        <v>3</v>
      </c>
      <c r="AP3561" s="15">
        <v>4</v>
      </c>
      <c r="AQ3561" s="17">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15">
        <f ca="1">COUNTIF(INDIRECT("H"&amp;(ROW()+12*(($AN3561-1)*3+$AO3561)-ROW())/12+5):INDIRECT("S"&amp;(ROW()+12*(($AN3561-1)*3+$AO3561)-ROW())/12+5),AQ3561)</f>
        <v>0</v>
      </c>
      <c r="AS3561" s="17">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15">
        <f ca="1">COUNTIF(INDIRECT("U"&amp;(ROW()+12*(($AN3561-1)*3+$AO3561)-ROW())/12+5):INDIRECT("AF"&amp;(ROW()+12*(($AN3561-1)*3+$AO3561)-ROW())/12+5),AS3561)</f>
        <v>0</v>
      </c>
      <c r="AU3561" s="15">
        <f ca="1">IF(AND(AQ3561+AS3561&gt;0,AR3561+AT3561&gt;0),COUNTIF(AU$6:AU3560,"&gt;0")+1,0)</f>
        <v>0</v>
      </c>
    </row>
    <row r="3562" spans="40:47">
      <c r="AN3562" s="15">
        <v>99</v>
      </c>
      <c r="AO3562" s="15">
        <v>3</v>
      </c>
      <c r="AP3562" s="15">
        <v>5</v>
      </c>
      <c r="AQ3562" s="17">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15">
        <f ca="1">COUNTIF(INDIRECT("H"&amp;(ROW()+12*(($AN3562-1)*3+$AO3562)-ROW())/12+5):INDIRECT("S"&amp;(ROW()+12*(($AN3562-1)*3+$AO3562)-ROW())/12+5),AQ3562)</f>
        <v>0</v>
      </c>
      <c r="AS3562" s="17">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15">
        <f ca="1">COUNTIF(INDIRECT("U"&amp;(ROW()+12*(($AN3562-1)*3+$AO3562)-ROW())/12+5):INDIRECT("AF"&amp;(ROW()+12*(($AN3562-1)*3+$AO3562)-ROW())/12+5),AS3562)</f>
        <v>0</v>
      </c>
      <c r="AU3562" s="15">
        <f ca="1">IF(AND(AQ3562+AS3562&gt;0,AR3562+AT3562&gt;0),COUNTIF(AU$6:AU3561,"&gt;0")+1,0)</f>
        <v>0</v>
      </c>
    </row>
    <row r="3563" spans="40:47">
      <c r="AN3563" s="15">
        <v>99</v>
      </c>
      <c r="AO3563" s="15">
        <v>3</v>
      </c>
      <c r="AP3563" s="15">
        <v>6</v>
      </c>
      <c r="AQ3563" s="17">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15">
        <f ca="1">COUNTIF(INDIRECT("H"&amp;(ROW()+12*(($AN3563-1)*3+$AO3563)-ROW())/12+5):INDIRECT("S"&amp;(ROW()+12*(($AN3563-1)*3+$AO3563)-ROW())/12+5),AQ3563)</f>
        <v>0</v>
      </c>
      <c r="AS3563" s="17">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15">
        <f ca="1">COUNTIF(INDIRECT("U"&amp;(ROW()+12*(($AN3563-1)*3+$AO3563)-ROW())/12+5):INDIRECT("AF"&amp;(ROW()+12*(($AN3563-1)*3+$AO3563)-ROW())/12+5),AS3563)</f>
        <v>0</v>
      </c>
      <c r="AU3563" s="15">
        <f ca="1">IF(AND(AQ3563+AS3563&gt;0,AR3563+AT3563&gt;0),COUNTIF(AU$6:AU3562,"&gt;0")+1,0)</f>
        <v>0</v>
      </c>
    </row>
    <row r="3564" spans="40:47">
      <c r="AN3564" s="15">
        <v>99</v>
      </c>
      <c r="AO3564" s="15">
        <v>3</v>
      </c>
      <c r="AP3564" s="15">
        <v>7</v>
      </c>
      <c r="AQ3564" s="17">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15">
        <f ca="1">COUNTIF(INDIRECT("H"&amp;(ROW()+12*(($AN3564-1)*3+$AO3564)-ROW())/12+5):INDIRECT("S"&amp;(ROW()+12*(($AN3564-1)*3+$AO3564)-ROW())/12+5),AQ3564)</f>
        <v>0</v>
      </c>
      <c r="AS3564" s="17">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15">
        <f ca="1">COUNTIF(INDIRECT("U"&amp;(ROW()+12*(($AN3564-1)*3+$AO3564)-ROW())/12+5):INDIRECT("AF"&amp;(ROW()+12*(($AN3564-1)*3+$AO3564)-ROW())/12+5),AS3564)</f>
        <v>0</v>
      </c>
      <c r="AU3564" s="15">
        <f ca="1">IF(AND(AQ3564+AS3564&gt;0,AR3564+AT3564&gt;0),COUNTIF(AU$6:AU3563,"&gt;0")+1,0)</f>
        <v>0</v>
      </c>
    </row>
    <row r="3565" spans="40:47">
      <c r="AN3565" s="15">
        <v>99</v>
      </c>
      <c r="AO3565" s="15">
        <v>3</v>
      </c>
      <c r="AP3565" s="15">
        <v>8</v>
      </c>
      <c r="AQ3565" s="17">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15">
        <f ca="1">COUNTIF(INDIRECT("H"&amp;(ROW()+12*(($AN3565-1)*3+$AO3565)-ROW())/12+5):INDIRECT("S"&amp;(ROW()+12*(($AN3565-1)*3+$AO3565)-ROW())/12+5),AQ3565)</f>
        <v>0</v>
      </c>
      <c r="AS3565" s="17">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15">
        <f ca="1">COUNTIF(INDIRECT("U"&amp;(ROW()+12*(($AN3565-1)*3+$AO3565)-ROW())/12+5):INDIRECT("AF"&amp;(ROW()+12*(($AN3565-1)*3+$AO3565)-ROW())/12+5),AS3565)</f>
        <v>0</v>
      </c>
      <c r="AU3565" s="15">
        <f ca="1">IF(AND(AQ3565+AS3565&gt;0,AR3565+AT3565&gt;0),COUNTIF(AU$6:AU3564,"&gt;0")+1,0)</f>
        <v>0</v>
      </c>
    </row>
    <row r="3566" spans="40:47">
      <c r="AN3566" s="15">
        <v>99</v>
      </c>
      <c r="AO3566" s="15">
        <v>3</v>
      </c>
      <c r="AP3566" s="15">
        <v>9</v>
      </c>
      <c r="AQ3566" s="17">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15">
        <f ca="1">COUNTIF(INDIRECT("H"&amp;(ROW()+12*(($AN3566-1)*3+$AO3566)-ROW())/12+5):INDIRECT("S"&amp;(ROW()+12*(($AN3566-1)*3+$AO3566)-ROW())/12+5),AQ3566)</f>
        <v>0</v>
      </c>
      <c r="AS3566" s="17">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15">
        <f ca="1">COUNTIF(INDIRECT("U"&amp;(ROW()+12*(($AN3566-1)*3+$AO3566)-ROW())/12+5):INDIRECT("AF"&amp;(ROW()+12*(($AN3566-1)*3+$AO3566)-ROW())/12+5),AS3566)</f>
        <v>0</v>
      </c>
      <c r="AU3566" s="15">
        <f ca="1">IF(AND(AQ3566+AS3566&gt;0,AR3566+AT3566&gt;0),COUNTIF(AU$6:AU3565,"&gt;0")+1,0)</f>
        <v>0</v>
      </c>
    </row>
    <row r="3567" spans="40:47">
      <c r="AN3567" s="15">
        <v>99</v>
      </c>
      <c r="AO3567" s="15">
        <v>3</v>
      </c>
      <c r="AP3567" s="15">
        <v>10</v>
      </c>
      <c r="AQ3567" s="17">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15">
        <f ca="1">COUNTIF(INDIRECT("H"&amp;(ROW()+12*(($AN3567-1)*3+$AO3567)-ROW())/12+5):INDIRECT("S"&amp;(ROW()+12*(($AN3567-1)*3+$AO3567)-ROW())/12+5),AQ3567)</f>
        <v>0</v>
      </c>
      <c r="AS3567" s="17">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15">
        <f ca="1">COUNTIF(INDIRECT("U"&amp;(ROW()+12*(($AN3567-1)*3+$AO3567)-ROW())/12+5):INDIRECT("AF"&amp;(ROW()+12*(($AN3567-1)*3+$AO3567)-ROW())/12+5),AS3567)</f>
        <v>0</v>
      </c>
      <c r="AU3567" s="15">
        <f ca="1">IF(AND(AQ3567+AS3567&gt;0,AR3567+AT3567&gt;0),COUNTIF(AU$6:AU3566,"&gt;0")+1,0)</f>
        <v>0</v>
      </c>
    </row>
    <row r="3568" spans="40:47">
      <c r="AN3568" s="15">
        <v>99</v>
      </c>
      <c r="AO3568" s="15">
        <v>3</v>
      </c>
      <c r="AP3568" s="15">
        <v>11</v>
      </c>
      <c r="AQ3568" s="17">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15">
        <f ca="1">COUNTIF(INDIRECT("H"&amp;(ROW()+12*(($AN3568-1)*3+$AO3568)-ROW())/12+5):INDIRECT("S"&amp;(ROW()+12*(($AN3568-1)*3+$AO3568)-ROW())/12+5),AQ3568)</f>
        <v>0</v>
      </c>
      <c r="AS3568" s="17">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15">
        <f ca="1">COUNTIF(INDIRECT("U"&amp;(ROW()+12*(($AN3568-1)*3+$AO3568)-ROW())/12+5):INDIRECT("AF"&amp;(ROW()+12*(($AN3568-1)*3+$AO3568)-ROW())/12+5),AS3568)</f>
        <v>0</v>
      </c>
      <c r="AU3568" s="15">
        <f ca="1">IF(AND(AQ3568+AS3568&gt;0,AR3568+AT3568&gt;0),COUNTIF(AU$6:AU3567,"&gt;0")+1,0)</f>
        <v>0</v>
      </c>
    </row>
    <row r="3569" spans="40:47">
      <c r="AN3569" s="306">
        <v>99</v>
      </c>
      <c r="AO3569" s="306">
        <v>3</v>
      </c>
      <c r="AP3569" s="306">
        <v>12</v>
      </c>
      <c r="AQ3569" s="313">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306">
        <f ca="1">COUNTIF(INDIRECT("H"&amp;(ROW()+12*(($AN3569-1)*3+$AO3569)-ROW())/12+5):INDIRECT("S"&amp;(ROW()+12*(($AN3569-1)*3+$AO3569)-ROW())/12+5),AQ3569)</f>
        <v>0</v>
      </c>
      <c r="AS3569" s="313">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306">
        <f ca="1">COUNTIF(INDIRECT("U"&amp;(ROW()+12*(($AN3569-1)*3+$AO3569)-ROW())/12+5):INDIRECT("AF"&amp;(ROW()+12*(($AN3569-1)*3+$AO3569)-ROW())/12+5),AS3569)</f>
        <v>0</v>
      </c>
      <c r="AU3569" s="15">
        <f ca="1">IF(AND(AQ3569+AS3569&gt;0,AR3569+AT3569&gt;0),COUNTIF(AU$6:AU3568,"&gt;0")+1,0)</f>
        <v>0</v>
      </c>
    </row>
    <row r="3570" spans="40:47">
      <c r="AN3570" s="15">
        <v>100</v>
      </c>
      <c r="AO3570" s="15">
        <v>1</v>
      </c>
      <c r="AP3570" s="15">
        <v>1</v>
      </c>
      <c r="AQ3570" s="17">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15">
        <f ca="1">COUNTIF(INDIRECT("H"&amp;(ROW()+12*(($AN3570-1)*3+$AO3570)-ROW())/12+5):INDIRECT("S"&amp;(ROW()+12*(($AN3570-1)*3+$AO3570)-ROW())/12+5),AQ3570)</f>
        <v>0</v>
      </c>
      <c r="AS3570" s="17">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15">
        <f ca="1">COUNTIF(INDIRECT("U"&amp;(ROW()+12*(($AN3570-1)*3+$AO3570)-ROW())/12+5):INDIRECT("AF"&amp;(ROW()+12*(($AN3570-1)*3+$AO3570)-ROW())/12+5),AS3570)</f>
        <v>0</v>
      </c>
      <c r="AU3570" s="15">
        <f ca="1">IF(AND(AQ3570+AS3570&gt;0,AR3570+AT3570&gt;0),COUNTIF(AU$6:AU3569,"&gt;0")+1,0)</f>
        <v>0</v>
      </c>
    </row>
    <row r="3571" spans="40:47">
      <c r="AN3571" s="15">
        <v>100</v>
      </c>
      <c r="AO3571" s="15">
        <v>1</v>
      </c>
      <c r="AP3571" s="15">
        <v>2</v>
      </c>
      <c r="AQ3571" s="17">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15">
        <f ca="1">COUNTIF(INDIRECT("H"&amp;(ROW()+12*(($AN3571-1)*3+$AO3571)-ROW())/12+5):INDIRECT("S"&amp;(ROW()+12*(($AN3571-1)*3+$AO3571)-ROW())/12+5),AQ3571)</f>
        <v>0</v>
      </c>
      <c r="AS3571" s="17">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15">
        <f ca="1">COUNTIF(INDIRECT("U"&amp;(ROW()+12*(($AN3571-1)*3+$AO3571)-ROW())/12+5):INDIRECT("AF"&amp;(ROW()+12*(($AN3571-1)*3+$AO3571)-ROW())/12+5),AS3571)</f>
        <v>0</v>
      </c>
      <c r="AU3571" s="15">
        <f ca="1">IF(AND(AQ3571+AS3571&gt;0,AR3571+AT3571&gt;0),COUNTIF(AU$6:AU3570,"&gt;0")+1,0)</f>
        <v>0</v>
      </c>
    </row>
    <row r="3572" spans="40:47">
      <c r="AN3572" s="15">
        <v>100</v>
      </c>
      <c r="AO3572" s="15">
        <v>1</v>
      </c>
      <c r="AP3572" s="15">
        <v>3</v>
      </c>
      <c r="AQ3572" s="17">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15">
        <f ca="1">COUNTIF(INDIRECT("H"&amp;(ROW()+12*(($AN3572-1)*3+$AO3572)-ROW())/12+5):INDIRECT("S"&amp;(ROW()+12*(($AN3572-1)*3+$AO3572)-ROW())/12+5),AQ3572)</f>
        <v>0</v>
      </c>
      <c r="AS3572" s="17">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15">
        <f ca="1">COUNTIF(INDIRECT("U"&amp;(ROW()+12*(($AN3572-1)*3+$AO3572)-ROW())/12+5):INDIRECT("AF"&amp;(ROW()+12*(($AN3572-1)*3+$AO3572)-ROW())/12+5),AS3572)</f>
        <v>0</v>
      </c>
      <c r="AU3572" s="15">
        <f ca="1">IF(AND(AQ3572+AS3572&gt;0,AR3572+AT3572&gt;0),COUNTIF(AU$6:AU3571,"&gt;0")+1,0)</f>
        <v>0</v>
      </c>
    </row>
    <row r="3573" spans="40:47">
      <c r="AN3573" s="15">
        <v>100</v>
      </c>
      <c r="AO3573" s="15">
        <v>1</v>
      </c>
      <c r="AP3573" s="15">
        <v>4</v>
      </c>
      <c r="AQ3573" s="17">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15">
        <f ca="1">COUNTIF(INDIRECT("H"&amp;(ROW()+12*(($AN3573-1)*3+$AO3573)-ROW())/12+5):INDIRECT("S"&amp;(ROW()+12*(($AN3573-1)*3+$AO3573)-ROW())/12+5),AQ3573)</f>
        <v>0</v>
      </c>
      <c r="AS3573" s="17">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15">
        <f ca="1">COUNTIF(INDIRECT("U"&amp;(ROW()+12*(($AN3573-1)*3+$AO3573)-ROW())/12+5):INDIRECT("AF"&amp;(ROW()+12*(($AN3573-1)*3+$AO3573)-ROW())/12+5),AS3573)</f>
        <v>0</v>
      </c>
      <c r="AU3573" s="15">
        <f ca="1">IF(AND(AQ3573+AS3573&gt;0,AR3573+AT3573&gt;0),COUNTIF(AU$6:AU3572,"&gt;0")+1,0)</f>
        <v>0</v>
      </c>
    </row>
    <row r="3574" spans="40:47">
      <c r="AN3574" s="15">
        <v>100</v>
      </c>
      <c r="AO3574" s="15">
        <v>1</v>
      </c>
      <c r="AP3574" s="15">
        <v>5</v>
      </c>
      <c r="AQ3574" s="17">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15">
        <f ca="1">COUNTIF(INDIRECT("H"&amp;(ROW()+12*(($AN3574-1)*3+$AO3574)-ROW())/12+5):INDIRECT("S"&amp;(ROW()+12*(($AN3574-1)*3+$AO3574)-ROW())/12+5),AQ3574)</f>
        <v>0</v>
      </c>
      <c r="AS3574" s="17">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15">
        <f ca="1">COUNTIF(INDIRECT("U"&amp;(ROW()+12*(($AN3574-1)*3+$AO3574)-ROW())/12+5):INDIRECT("AF"&amp;(ROW()+12*(($AN3574-1)*3+$AO3574)-ROW())/12+5),AS3574)</f>
        <v>0</v>
      </c>
      <c r="AU3574" s="15">
        <f ca="1">IF(AND(AQ3574+AS3574&gt;0,AR3574+AT3574&gt;0),COUNTIF(AU$6:AU3573,"&gt;0")+1,0)</f>
        <v>0</v>
      </c>
    </row>
    <row r="3575" spans="40:47">
      <c r="AN3575" s="15">
        <v>100</v>
      </c>
      <c r="AO3575" s="15">
        <v>1</v>
      </c>
      <c r="AP3575" s="15">
        <v>6</v>
      </c>
      <c r="AQ3575" s="17">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15">
        <f ca="1">COUNTIF(INDIRECT("H"&amp;(ROW()+12*(($AN3575-1)*3+$AO3575)-ROW())/12+5):INDIRECT("S"&amp;(ROW()+12*(($AN3575-1)*3+$AO3575)-ROW())/12+5),AQ3575)</f>
        <v>0</v>
      </c>
      <c r="AS3575" s="17">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15">
        <f ca="1">COUNTIF(INDIRECT("U"&amp;(ROW()+12*(($AN3575-1)*3+$AO3575)-ROW())/12+5):INDIRECT("AF"&amp;(ROW()+12*(($AN3575-1)*3+$AO3575)-ROW())/12+5),AS3575)</f>
        <v>0</v>
      </c>
      <c r="AU3575" s="15">
        <f ca="1">IF(AND(AQ3575+AS3575&gt;0,AR3575+AT3575&gt;0),COUNTIF(AU$6:AU3574,"&gt;0")+1,0)</f>
        <v>0</v>
      </c>
    </row>
    <row r="3576" spans="40:47">
      <c r="AN3576" s="15">
        <v>100</v>
      </c>
      <c r="AO3576" s="15">
        <v>1</v>
      </c>
      <c r="AP3576" s="15">
        <v>7</v>
      </c>
      <c r="AQ3576" s="17">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15">
        <f ca="1">COUNTIF(INDIRECT("H"&amp;(ROW()+12*(($AN3576-1)*3+$AO3576)-ROW())/12+5):INDIRECT("S"&amp;(ROW()+12*(($AN3576-1)*3+$AO3576)-ROW())/12+5),AQ3576)</f>
        <v>0</v>
      </c>
      <c r="AS3576" s="17">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15">
        <f ca="1">COUNTIF(INDIRECT("U"&amp;(ROW()+12*(($AN3576-1)*3+$AO3576)-ROW())/12+5):INDIRECT("AF"&amp;(ROW()+12*(($AN3576-1)*3+$AO3576)-ROW())/12+5),AS3576)</f>
        <v>0</v>
      </c>
      <c r="AU3576" s="15">
        <f ca="1">IF(AND(AQ3576+AS3576&gt;0,AR3576+AT3576&gt;0),COUNTIF(AU$6:AU3575,"&gt;0")+1,0)</f>
        <v>0</v>
      </c>
    </row>
    <row r="3577" spans="40:47">
      <c r="AN3577" s="15">
        <v>100</v>
      </c>
      <c r="AO3577" s="15">
        <v>1</v>
      </c>
      <c r="AP3577" s="15">
        <v>8</v>
      </c>
      <c r="AQ3577" s="17">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15">
        <f ca="1">COUNTIF(INDIRECT("H"&amp;(ROW()+12*(($AN3577-1)*3+$AO3577)-ROW())/12+5):INDIRECT("S"&amp;(ROW()+12*(($AN3577-1)*3+$AO3577)-ROW())/12+5),AQ3577)</f>
        <v>0</v>
      </c>
      <c r="AS3577" s="17">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15">
        <f ca="1">COUNTIF(INDIRECT("U"&amp;(ROW()+12*(($AN3577-1)*3+$AO3577)-ROW())/12+5):INDIRECT("AF"&amp;(ROW()+12*(($AN3577-1)*3+$AO3577)-ROW())/12+5),AS3577)</f>
        <v>0</v>
      </c>
      <c r="AU3577" s="15">
        <f ca="1">IF(AND(AQ3577+AS3577&gt;0,AR3577+AT3577&gt;0),COUNTIF(AU$6:AU3576,"&gt;0")+1,0)</f>
        <v>0</v>
      </c>
    </row>
    <row r="3578" spans="40:47">
      <c r="AN3578" s="15">
        <v>100</v>
      </c>
      <c r="AO3578" s="15">
        <v>1</v>
      </c>
      <c r="AP3578" s="15">
        <v>9</v>
      </c>
      <c r="AQ3578" s="17">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15">
        <f ca="1">COUNTIF(INDIRECT("H"&amp;(ROW()+12*(($AN3578-1)*3+$AO3578)-ROW())/12+5):INDIRECT("S"&amp;(ROW()+12*(($AN3578-1)*3+$AO3578)-ROW())/12+5),AQ3578)</f>
        <v>0</v>
      </c>
      <c r="AS3578" s="17">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15">
        <f ca="1">COUNTIF(INDIRECT("U"&amp;(ROW()+12*(($AN3578-1)*3+$AO3578)-ROW())/12+5):INDIRECT("AF"&amp;(ROW()+12*(($AN3578-1)*3+$AO3578)-ROW())/12+5),AS3578)</f>
        <v>0</v>
      </c>
      <c r="AU3578" s="15">
        <f ca="1">IF(AND(AQ3578+AS3578&gt;0,AR3578+AT3578&gt;0),COUNTIF(AU$6:AU3577,"&gt;0")+1,0)</f>
        <v>0</v>
      </c>
    </row>
    <row r="3579" spans="40:47">
      <c r="AN3579" s="15">
        <v>100</v>
      </c>
      <c r="AO3579" s="15">
        <v>1</v>
      </c>
      <c r="AP3579" s="15">
        <v>10</v>
      </c>
      <c r="AQ3579" s="17">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15">
        <f ca="1">COUNTIF(INDIRECT("H"&amp;(ROW()+12*(($AN3579-1)*3+$AO3579)-ROW())/12+5):INDIRECT("S"&amp;(ROW()+12*(($AN3579-1)*3+$AO3579)-ROW())/12+5),AQ3579)</f>
        <v>0</v>
      </c>
      <c r="AS3579" s="17">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15">
        <f ca="1">COUNTIF(INDIRECT("U"&amp;(ROW()+12*(($AN3579-1)*3+$AO3579)-ROW())/12+5):INDIRECT("AF"&amp;(ROW()+12*(($AN3579-1)*3+$AO3579)-ROW())/12+5),AS3579)</f>
        <v>0</v>
      </c>
      <c r="AU3579" s="15">
        <f ca="1">IF(AND(AQ3579+AS3579&gt;0,AR3579+AT3579&gt;0),COUNTIF(AU$6:AU3578,"&gt;0")+1,0)</f>
        <v>0</v>
      </c>
    </row>
    <row r="3580" spans="40:47">
      <c r="AN3580" s="15">
        <v>100</v>
      </c>
      <c r="AO3580" s="15">
        <v>1</v>
      </c>
      <c r="AP3580" s="15">
        <v>11</v>
      </c>
      <c r="AQ3580" s="17">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15">
        <f ca="1">COUNTIF(INDIRECT("H"&amp;(ROW()+12*(($AN3580-1)*3+$AO3580)-ROW())/12+5):INDIRECT("S"&amp;(ROW()+12*(($AN3580-1)*3+$AO3580)-ROW())/12+5),AQ3580)</f>
        <v>0</v>
      </c>
      <c r="AS3580" s="17">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15">
        <f ca="1">COUNTIF(INDIRECT("U"&amp;(ROW()+12*(($AN3580-1)*3+$AO3580)-ROW())/12+5):INDIRECT("AF"&amp;(ROW()+12*(($AN3580-1)*3+$AO3580)-ROW())/12+5),AS3580)</f>
        <v>0</v>
      </c>
      <c r="AU3580" s="15">
        <f ca="1">IF(AND(AQ3580+AS3580&gt;0,AR3580+AT3580&gt;0),COUNTIF(AU$6:AU3579,"&gt;0")+1,0)</f>
        <v>0</v>
      </c>
    </row>
    <row r="3581" spans="40:47">
      <c r="AN3581" s="15">
        <v>100</v>
      </c>
      <c r="AO3581" s="15">
        <v>1</v>
      </c>
      <c r="AP3581" s="15">
        <v>12</v>
      </c>
      <c r="AQ3581" s="17">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15">
        <f ca="1">COUNTIF(INDIRECT("H"&amp;(ROW()+12*(($AN3581-1)*3+$AO3581)-ROW())/12+5):INDIRECT("S"&amp;(ROW()+12*(($AN3581-1)*3+$AO3581)-ROW())/12+5),AQ3581)</f>
        <v>0</v>
      </c>
      <c r="AS3581" s="17">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15">
        <f ca="1">COUNTIF(INDIRECT("U"&amp;(ROW()+12*(($AN3581-1)*3+$AO3581)-ROW())/12+5):INDIRECT("AF"&amp;(ROW()+12*(($AN3581-1)*3+$AO3581)-ROW())/12+5),AS3581)</f>
        <v>0</v>
      </c>
      <c r="AU3581" s="15">
        <f ca="1">IF(AND(AQ3581+AS3581&gt;0,AR3581+AT3581&gt;0),COUNTIF(AU$6:AU3580,"&gt;0")+1,0)</f>
        <v>0</v>
      </c>
    </row>
    <row r="3582" spans="40:47">
      <c r="AN3582" s="15">
        <v>100</v>
      </c>
      <c r="AO3582" s="15">
        <v>2</v>
      </c>
      <c r="AP3582" s="15">
        <v>1</v>
      </c>
      <c r="AQ3582" s="17">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15">
        <f ca="1">COUNTIF(INDIRECT("H"&amp;(ROW()+12*(($AN3582-1)*3+$AO3582)-ROW())/12+5):INDIRECT("S"&amp;(ROW()+12*(($AN3582-1)*3+$AO3582)-ROW())/12+5),AQ3582)</f>
        <v>0</v>
      </c>
      <c r="AS3582" s="17">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15">
        <f ca="1">COUNTIF(INDIRECT("U"&amp;(ROW()+12*(($AN3582-1)*3+$AO3582)-ROW())/12+5):INDIRECT("AF"&amp;(ROW()+12*(($AN3582-1)*3+$AO3582)-ROW())/12+5),AS3582)</f>
        <v>0</v>
      </c>
      <c r="AU3582" s="15">
        <f ca="1">IF(AND(AQ3582+AS3582&gt;0,AR3582+AT3582&gt;0),COUNTIF(AU$6:AU3581,"&gt;0")+1,0)</f>
        <v>0</v>
      </c>
    </row>
    <row r="3583" spans="40:47">
      <c r="AN3583" s="15">
        <v>100</v>
      </c>
      <c r="AO3583" s="15">
        <v>2</v>
      </c>
      <c r="AP3583" s="15">
        <v>2</v>
      </c>
      <c r="AQ3583" s="17">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15">
        <f ca="1">COUNTIF(INDIRECT("H"&amp;(ROW()+12*(($AN3583-1)*3+$AO3583)-ROW())/12+5):INDIRECT("S"&amp;(ROW()+12*(($AN3583-1)*3+$AO3583)-ROW())/12+5),AQ3583)</f>
        <v>0</v>
      </c>
      <c r="AS3583" s="17">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15">
        <f ca="1">COUNTIF(INDIRECT("U"&amp;(ROW()+12*(($AN3583-1)*3+$AO3583)-ROW())/12+5):INDIRECT("AF"&amp;(ROW()+12*(($AN3583-1)*3+$AO3583)-ROW())/12+5),AS3583)</f>
        <v>0</v>
      </c>
      <c r="AU3583" s="15">
        <f ca="1">IF(AND(AQ3583+AS3583&gt;0,AR3583+AT3583&gt;0),COUNTIF(AU$6:AU3582,"&gt;0")+1,0)</f>
        <v>0</v>
      </c>
    </row>
    <row r="3584" spans="40:47">
      <c r="AN3584" s="15">
        <v>100</v>
      </c>
      <c r="AO3584" s="15">
        <v>2</v>
      </c>
      <c r="AP3584" s="15">
        <v>3</v>
      </c>
      <c r="AQ3584" s="17">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15">
        <f ca="1">COUNTIF(INDIRECT("H"&amp;(ROW()+12*(($AN3584-1)*3+$AO3584)-ROW())/12+5):INDIRECT("S"&amp;(ROW()+12*(($AN3584-1)*3+$AO3584)-ROW())/12+5),AQ3584)</f>
        <v>0</v>
      </c>
      <c r="AS3584" s="17">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15">
        <f ca="1">COUNTIF(INDIRECT("U"&amp;(ROW()+12*(($AN3584-1)*3+$AO3584)-ROW())/12+5):INDIRECT("AF"&amp;(ROW()+12*(($AN3584-1)*3+$AO3584)-ROW())/12+5),AS3584)</f>
        <v>0</v>
      </c>
      <c r="AU3584" s="15">
        <f ca="1">IF(AND(AQ3584+AS3584&gt;0,AR3584+AT3584&gt;0),COUNTIF(AU$6:AU3583,"&gt;0")+1,0)</f>
        <v>0</v>
      </c>
    </row>
    <row r="3585" spans="40:47">
      <c r="AN3585" s="15">
        <v>100</v>
      </c>
      <c r="AO3585" s="15">
        <v>2</v>
      </c>
      <c r="AP3585" s="15">
        <v>4</v>
      </c>
      <c r="AQ3585" s="17">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15">
        <f ca="1">COUNTIF(INDIRECT("H"&amp;(ROW()+12*(($AN3585-1)*3+$AO3585)-ROW())/12+5):INDIRECT("S"&amp;(ROW()+12*(($AN3585-1)*3+$AO3585)-ROW())/12+5),AQ3585)</f>
        <v>0</v>
      </c>
      <c r="AS3585" s="17">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15">
        <f ca="1">COUNTIF(INDIRECT("U"&amp;(ROW()+12*(($AN3585-1)*3+$AO3585)-ROW())/12+5):INDIRECT("AF"&amp;(ROW()+12*(($AN3585-1)*3+$AO3585)-ROW())/12+5),AS3585)</f>
        <v>0</v>
      </c>
      <c r="AU3585" s="15">
        <f ca="1">IF(AND(AQ3585+AS3585&gt;0,AR3585+AT3585&gt;0),COUNTIF(AU$6:AU3584,"&gt;0")+1,0)</f>
        <v>0</v>
      </c>
    </row>
    <row r="3586" spans="40:47">
      <c r="AN3586" s="15">
        <v>100</v>
      </c>
      <c r="AO3586" s="15">
        <v>2</v>
      </c>
      <c r="AP3586" s="15">
        <v>5</v>
      </c>
      <c r="AQ3586" s="17">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15">
        <f ca="1">COUNTIF(INDIRECT("H"&amp;(ROW()+12*(($AN3586-1)*3+$AO3586)-ROW())/12+5):INDIRECT("S"&amp;(ROW()+12*(($AN3586-1)*3+$AO3586)-ROW())/12+5),AQ3586)</f>
        <v>0</v>
      </c>
      <c r="AS3586" s="17">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15">
        <f ca="1">COUNTIF(INDIRECT("U"&amp;(ROW()+12*(($AN3586-1)*3+$AO3586)-ROW())/12+5):INDIRECT("AF"&amp;(ROW()+12*(($AN3586-1)*3+$AO3586)-ROW())/12+5),AS3586)</f>
        <v>0</v>
      </c>
      <c r="AU3586" s="15">
        <f ca="1">IF(AND(AQ3586+AS3586&gt;0,AR3586+AT3586&gt;0),COUNTIF(AU$6:AU3585,"&gt;0")+1,0)</f>
        <v>0</v>
      </c>
    </row>
    <row r="3587" spans="40:47">
      <c r="AN3587" s="15">
        <v>100</v>
      </c>
      <c r="AO3587" s="15">
        <v>2</v>
      </c>
      <c r="AP3587" s="15">
        <v>6</v>
      </c>
      <c r="AQ3587" s="17">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15">
        <f ca="1">COUNTIF(INDIRECT("H"&amp;(ROW()+12*(($AN3587-1)*3+$AO3587)-ROW())/12+5):INDIRECT("S"&amp;(ROW()+12*(($AN3587-1)*3+$AO3587)-ROW())/12+5),AQ3587)</f>
        <v>0</v>
      </c>
      <c r="AS3587" s="17">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15">
        <f ca="1">COUNTIF(INDIRECT("U"&amp;(ROW()+12*(($AN3587-1)*3+$AO3587)-ROW())/12+5):INDIRECT("AF"&amp;(ROW()+12*(($AN3587-1)*3+$AO3587)-ROW())/12+5),AS3587)</f>
        <v>0</v>
      </c>
      <c r="AU3587" s="15">
        <f ca="1">IF(AND(AQ3587+AS3587&gt;0,AR3587+AT3587&gt;0),COUNTIF(AU$6:AU3586,"&gt;0")+1,0)</f>
        <v>0</v>
      </c>
    </row>
    <row r="3588" spans="40:47">
      <c r="AN3588" s="15">
        <v>100</v>
      </c>
      <c r="AO3588" s="15">
        <v>2</v>
      </c>
      <c r="AP3588" s="15">
        <v>7</v>
      </c>
      <c r="AQ3588" s="17">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15">
        <f ca="1">COUNTIF(INDIRECT("H"&amp;(ROW()+12*(($AN3588-1)*3+$AO3588)-ROW())/12+5):INDIRECT("S"&amp;(ROW()+12*(($AN3588-1)*3+$AO3588)-ROW())/12+5),AQ3588)</f>
        <v>0</v>
      </c>
      <c r="AS3588" s="17">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15">
        <f ca="1">COUNTIF(INDIRECT("U"&amp;(ROW()+12*(($AN3588-1)*3+$AO3588)-ROW())/12+5):INDIRECT("AF"&amp;(ROW()+12*(($AN3588-1)*3+$AO3588)-ROW())/12+5),AS3588)</f>
        <v>0</v>
      </c>
      <c r="AU3588" s="15">
        <f ca="1">IF(AND(AQ3588+AS3588&gt;0,AR3588+AT3588&gt;0),COUNTIF(AU$6:AU3587,"&gt;0")+1,0)</f>
        <v>0</v>
      </c>
    </row>
    <row r="3589" spans="40:47">
      <c r="AN3589" s="15">
        <v>100</v>
      </c>
      <c r="AO3589" s="15">
        <v>2</v>
      </c>
      <c r="AP3589" s="15">
        <v>8</v>
      </c>
      <c r="AQ3589" s="17">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15">
        <f ca="1">COUNTIF(INDIRECT("H"&amp;(ROW()+12*(($AN3589-1)*3+$AO3589)-ROW())/12+5):INDIRECT("S"&amp;(ROW()+12*(($AN3589-1)*3+$AO3589)-ROW())/12+5),AQ3589)</f>
        <v>0</v>
      </c>
      <c r="AS3589" s="17">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15">
        <f ca="1">COUNTIF(INDIRECT("U"&amp;(ROW()+12*(($AN3589-1)*3+$AO3589)-ROW())/12+5):INDIRECT("AF"&amp;(ROW()+12*(($AN3589-1)*3+$AO3589)-ROW())/12+5),AS3589)</f>
        <v>0</v>
      </c>
      <c r="AU3589" s="15">
        <f ca="1">IF(AND(AQ3589+AS3589&gt;0,AR3589+AT3589&gt;0),COUNTIF(AU$6:AU3588,"&gt;0")+1,0)</f>
        <v>0</v>
      </c>
    </row>
    <row r="3590" spans="40:47">
      <c r="AN3590" s="15">
        <v>100</v>
      </c>
      <c r="AO3590" s="15">
        <v>2</v>
      </c>
      <c r="AP3590" s="15">
        <v>9</v>
      </c>
      <c r="AQ3590" s="17">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15">
        <f ca="1">COUNTIF(INDIRECT("H"&amp;(ROW()+12*(($AN3590-1)*3+$AO3590)-ROW())/12+5):INDIRECT("S"&amp;(ROW()+12*(($AN3590-1)*3+$AO3590)-ROW())/12+5),AQ3590)</f>
        <v>0</v>
      </c>
      <c r="AS3590" s="17">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15">
        <f ca="1">COUNTIF(INDIRECT("U"&amp;(ROW()+12*(($AN3590-1)*3+$AO3590)-ROW())/12+5):INDIRECT("AF"&amp;(ROW()+12*(($AN3590-1)*3+$AO3590)-ROW())/12+5),AS3590)</f>
        <v>0</v>
      </c>
      <c r="AU3590" s="15">
        <f ca="1">IF(AND(AQ3590+AS3590&gt;0,AR3590+AT3590&gt;0),COUNTIF(AU$6:AU3589,"&gt;0")+1,0)</f>
        <v>0</v>
      </c>
    </row>
    <row r="3591" spans="40:47">
      <c r="AN3591" s="15">
        <v>100</v>
      </c>
      <c r="AO3591" s="15">
        <v>2</v>
      </c>
      <c r="AP3591" s="15">
        <v>10</v>
      </c>
      <c r="AQ3591" s="17">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15">
        <f ca="1">COUNTIF(INDIRECT("H"&amp;(ROW()+12*(($AN3591-1)*3+$AO3591)-ROW())/12+5):INDIRECT("S"&amp;(ROW()+12*(($AN3591-1)*3+$AO3591)-ROW())/12+5),AQ3591)</f>
        <v>0</v>
      </c>
      <c r="AS3591" s="17">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15">
        <f ca="1">COUNTIF(INDIRECT("U"&amp;(ROW()+12*(($AN3591-1)*3+$AO3591)-ROW())/12+5):INDIRECT("AF"&amp;(ROW()+12*(($AN3591-1)*3+$AO3591)-ROW())/12+5),AS3591)</f>
        <v>0</v>
      </c>
      <c r="AU3591" s="15">
        <f ca="1">IF(AND(AQ3591+AS3591&gt;0,AR3591+AT3591&gt;0),COUNTIF(AU$6:AU3590,"&gt;0")+1,0)</f>
        <v>0</v>
      </c>
    </row>
    <row r="3592" spans="40:47">
      <c r="AN3592" s="15">
        <v>100</v>
      </c>
      <c r="AO3592" s="15">
        <v>2</v>
      </c>
      <c r="AP3592" s="15">
        <v>11</v>
      </c>
      <c r="AQ3592" s="17">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15">
        <f ca="1">COUNTIF(INDIRECT("H"&amp;(ROW()+12*(($AN3592-1)*3+$AO3592)-ROW())/12+5):INDIRECT("S"&amp;(ROW()+12*(($AN3592-1)*3+$AO3592)-ROW())/12+5),AQ3592)</f>
        <v>0</v>
      </c>
      <c r="AS3592" s="17">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15">
        <f ca="1">COUNTIF(INDIRECT("U"&amp;(ROW()+12*(($AN3592-1)*3+$AO3592)-ROW())/12+5):INDIRECT("AF"&amp;(ROW()+12*(($AN3592-1)*3+$AO3592)-ROW())/12+5),AS3592)</f>
        <v>0</v>
      </c>
      <c r="AU3592" s="15">
        <f ca="1">IF(AND(AQ3592+AS3592&gt;0,AR3592+AT3592&gt;0),COUNTIF(AU$6:AU3591,"&gt;0")+1,0)</f>
        <v>0</v>
      </c>
    </row>
    <row r="3593" spans="40:47">
      <c r="AN3593" s="15">
        <v>100</v>
      </c>
      <c r="AO3593" s="15">
        <v>2</v>
      </c>
      <c r="AP3593" s="15">
        <v>12</v>
      </c>
      <c r="AQ3593" s="17">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15">
        <f ca="1">COUNTIF(INDIRECT("H"&amp;(ROW()+12*(($AN3593-1)*3+$AO3593)-ROW())/12+5):INDIRECT("S"&amp;(ROW()+12*(($AN3593-1)*3+$AO3593)-ROW())/12+5),AQ3593)</f>
        <v>0</v>
      </c>
      <c r="AS3593" s="17">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15">
        <f ca="1">COUNTIF(INDIRECT("U"&amp;(ROW()+12*(($AN3593-1)*3+$AO3593)-ROW())/12+5):INDIRECT("AF"&amp;(ROW()+12*(($AN3593-1)*3+$AO3593)-ROW())/12+5),AS3593)</f>
        <v>0</v>
      </c>
      <c r="AU3593" s="15">
        <f ca="1">IF(AND(AQ3593+AS3593&gt;0,AR3593+AT3593&gt;0),COUNTIF(AU$6:AU3592,"&gt;0")+1,0)</f>
        <v>0</v>
      </c>
    </row>
    <row r="3594" spans="40:47">
      <c r="AN3594" s="15">
        <v>100</v>
      </c>
      <c r="AO3594" s="15">
        <v>3</v>
      </c>
      <c r="AP3594" s="15">
        <v>1</v>
      </c>
      <c r="AQ3594" s="17">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15">
        <f ca="1">COUNTIF(INDIRECT("H"&amp;(ROW()+12*(($AN3594-1)*3+$AO3594)-ROW())/12+5):INDIRECT("S"&amp;(ROW()+12*(($AN3594-1)*3+$AO3594)-ROW())/12+5),AQ3594)</f>
        <v>0</v>
      </c>
      <c r="AS3594" s="17">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15">
        <f ca="1">COUNTIF(INDIRECT("U"&amp;(ROW()+12*(($AN3594-1)*3+$AO3594)-ROW())/12+5):INDIRECT("AF"&amp;(ROW()+12*(($AN3594-1)*3+$AO3594)-ROW())/12+5),AS3594)</f>
        <v>0</v>
      </c>
      <c r="AU3594" s="15">
        <f ca="1">IF(AND(AQ3594+AS3594&gt;0,AR3594+AT3594&gt;0),COUNTIF(AU$6:AU3593,"&gt;0")+1,0)</f>
        <v>0</v>
      </c>
    </row>
    <row r="3595" spans="40:47">
      <c r="AN3595" s="15">
        <v>100</v>
      </c>
      <c r="AO3595" s="15">
        <v>3</v>
      </c>
      <c r="AP3595" s="15">
        <v>2</v>
      </c>
      <c r="AQ3595" s="17">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15">
        <f ca="1">COUNTIF(INDIRECT("H"&amp;(ROW()+12*(($AN3595-1)*3+$AO3595)-ROW())/12+5):INDIRECT("S"&amp;(ROW()+12*(($AN3595-1)*3+$AO3595)-ROW())/12+5),AQ3595)</f>
        <v>0</v>
      </c>
      <c r="AS3595" s="17">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15">
        <f ca="1">COUNTIF(INDIRECT("U"&amp;(ROW()+12*(($AN3595-1)*3+$AO3595)-ROW())/12+5):INDIRECT("AF"&amp;(ROW()+12*(($AN3595-1)*3+$AO3595)-ROW())/12+5),AS3595)</f>
        <v>0</v>
      </c>
      <c r="AU3595" s="15">
        <f ca="1">IF(AND(AQ3595+AS3595&gt;0,AR3595+AT3595&gt;0),COUNTIF(AU$6:AU3594,"&gt;0")+1,0)</f>
        <v>0</v>
      </c>
    </row>
    <row r="3596" spans="40:47">
      <c r="AN3596" s="15">
        <v>100</v>
      </c>
      <c r="AO3596" s="15">
        <v>3</v>
      </c>
      <c r="AP3596" s="15">
        <v>3</v>
      </c>
      <c r="AQ3596" s="17">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15">
        <f ca="1">COUNTIF(INDIRECT("H"&amp;(ROW()+12*(($AN3596-1)*3+$AO3596)-ROW())/12+5):INDIRECT("S"&amp;(ROW()+12*(($AN3596-1)*3+$AO3596)-ROW())/12+5),AQ3596)</f>
        <v>0</v>
      </c>
      <c r="AS3596" s="17">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15">
        <f ca="1">COUNTIF(INDIRECT("U"&amp;(ROW()+12*(($AN3596-1)*3+$AO3596)-ROW())/12+5):INDIRECT("AF"&amp;(ROW()+12*(($AN3596-1)*3+$AO3596)-ROW())/12+5),AS3596)</f>
        <v>0</v>
      </c>
      <c r="AU3596" s="15">
        <f ca="1">IF(AND(AQ3596+AS3596&gt;0,AR3596+AT3596&gt;0),COUNTIF(AU$6:AU3595,"&gt;0")+1,0)</f>
        <v>0</v>
      </c>
    </row>
    <row r="3597" spans="40:47">
      <c r="AN3597" s="15">
        <v>100</v>
      </c>
      <c r="AO3597" s="15">
        <v>3</v>
      </c>
      <c r="AP3597" s="15">
        <v>4</v>
      </c>
      <c r="AQ3597" s="17">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15">
        <f ca="1">COUNTIF(INDIRECT("H"&amp;(ROW()+12*(($AN3597-1)*3+$AO3597)-ROW())/12+5):INDIRECT("S"&amp;(ROW()+12*(($AN3597-1)*3+$AO3597)-ROW())/12+5),AQ3597)</f>
        <v>0</v>
      </c>
      <c r="AS3597" s="17">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15">
        <f ca="1">COUNTIF(INDIRECT("U"&amp;(ROW()+12*(($AN3597-1)*3+$AO3597)-ROW())/12+5):INDIRECT("AF"&amp;(ROW()+12*(($AN3597-1)*3+$AO3597)-ROW())/12+5),AS3597)</f>
        <v>0</v>
      </c>
      <c r="AU3597" s="15">
        <f ca="1">IF(AND(AQ3597+AS3597&gt;0,AR3597+AT3597&gt;0),COUNTIF(AU$6:AU3596,"&gt;0")+1,0)</f>
        <v>0</v>
      </c>
    </row>
    <row r="3598" spans="40:47">
      <c r="AN3598" s="15">
        <v>100</v>
      </c>
      <c r="AO3598" s="15">
        <v>3</v>
      </c>
      <c r="AP3598" s="15">
        <v>5</v>
      </c>
      <c r="AQ3598" s="17">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15">
        <f ca="1">COUNTIF(INDIRECT("H"&amp;(ROW()+12*(($AN3598-1)*3+$AO3598)-ROW())/12+5):INDIRECT("S"&amp;(ROW()+12*(($AN3598-1)*3+$AO3598)-ROW())/12+5),AQ3598)</f>
        <v>0</v>
      </c>
      <c r="AS3598" s="17">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15">
        <f ca="1">COUNTIF(INDIRECT("U"&amp;(ROW()+12*(($AN3598-1)*3+$AO3598)-ROW())/12+5):INDIRECT("AF"&amp;(ROW()+12*(($AN3598-1)*3+$AO3598)-ROW())/12+5),AS3598)</f>
        <v>0</v>
      </c>
      <c r="AU3598" s="15">
        <f ca="1">IF(AND(AQ3598+AS3598&gt;0,AR3598+AT3598&gt;0),COUNTIF(AU$6:AU3597,"&gt;0")+1,0)</f>
        <v>0</v>
      </c>
    </row>
    <row r="3599" spans="40:47">
      <c r="AN3599" s="15">
        <v>100</v>
      </c>
      <c r="AO3599" s="15">
        <v>3</v>
      </c>
      <c r="AP3599" s="15">
        <v>6</v>
      </c>
      <c r="AQ3599" s="17">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15">
        <f ca="1">COUNTIF(INDIRECT("H"&amp;(ROW()+12*(($AN3599-1)*3+$AO3599)-ROW())/12+5):INDIRECT("S"&amp;(ROW()+12*(($AN3599-1)*3+$AO3599)-ROW())/12+5),AQ3599)</f>
        <v>0</v>
      </c>
      <c r="AS3599" s="17">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15">
        <f ca="1">COUNTIF(INDIRECT("U"&amp;(ROW()+12*(($AN3599-1)*3+$AO3599)-ROW())/12+5):INDIRECT("AF"&amp;(ROW()+12*(($AN3599-1)*3+$AO3599)-ROW())/12+5),AS3599)</f>
        <v>0</v>
      </c>
      <c r="AU3599" s="15">
        <f ca="1">IF(AND(AQ3599+AS3599&gt;0,AR3599+AT3599&gt;0),COUNTIF(AU$6:AU3598,"&gt;0")+1,0)</f>
        <v>0</v>
      </c>
    </row>
    <row r="3600" spans="40:47">
      <c r="AN3600" s="15">
        <v>100</v>
      </c>
      <c r="AO3600" s="15">
        <v>3</v>
      </c>
      <c r="AP3600" s="15">
        <v>7</v>
      </c>
      <c r="AQ3600" s="17">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15">
        <f ca="1">COUNTIF(INDIRECT("H"&amp;(ROW()+12*(($AN3600-1)*3+$AO3600)-ROW())/12+5):INDIRECT("S"&amp;(ROW()+12*(($AN3600-1)*3+$AO3600)-ROW())/12+5),AQ3600)</f>
        <v>0</v>
      </c>
      <c r="AS3600" s="17">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15">
        <f ca="1">COUNTIF(INDIRECT("U"&amp;(ROW()+12*(($AN3600-1)*3+$AO3600)-ROW())/12+5):INDIRECT("AF"&amp;(ROW()+12*(($AN3600-1)*3+$AO3600)-ROW())/12+5),AS3600)</f>
        <v>0</v>
      </c>
      <c r="AU3600" s="15">
        <f ca="1">IF(AND(AQ3600+AS3600&gt;0,AR3600+AT3600&gt;0),COUNTIF(AU$6:AU3599,"&gt;0")+1,0)</f>
        <v>0</v>
      </c>
    </row>
    <row r="3601" spans="40:47">
      <c r="AN3601" s="15">
        <v>100</v>
      </c>
      <c r="AO3601" s="15">
        <v>3</v>
      </c>
      <c r="AP3601" s="15">
        <v>8</v>
      </c>
      <c r="AQ3601" s="17">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15">
        <f ca="1">COUNTIF(INDIRECT("H"&amp;(ROW()+12*(($AN3601-1)*3+$AO3601)-ROW())/12+5):INDIRECT("S"&amp;(ROW()+12*(($AN3601-1)*3+$AO3601)-ROW())/12+5),AQ3601)</f>
        <v>0</v>
      </c>
      <c r="AS3601" s="17">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15">
        <f ca="1">COUNTIF(INDIRECT("U"&amp;(ROW()+12*(($AN3601-1)*3+$AO3601)-ROW())/12+5):INDIRECT("AF"&amp;(ROW()+12*(($AN3601-1)*3+$AO3601)-ROW())/12+5),AS3601)</f>
        <v>0</v>
      </c>
      <c r="AU3601" s="15">
        <f ca="1">IF(AND(AQ3601+AS3601&gt;0,AR3601+AT3601&gt;0),COUNTIF(AU$6:AU3600,"&gt;0")+1,0)</f>
        <v>0</v>
      </c>
    </row>
    <row r="3602" spans="40:47">
      <c r="AN3602" s="15">
        <v>100</v>
      </c>
      <c r="AO3602" s="15">
        <v>3</v>
      </c>
      <c r="AP3602" s="15">
        <v>9</v>
      </c>
      <c r="AQ3602" s="17">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15">
        <f ca="1">COUNTIF(INDIRECT("H"&amp;(ROW()+12*(($AN3602-1)*3+$AO3602)-ROW())/12+5):INDIRECT("S"&amp;(ROW()+12*(($AN3602-1)*3+$AO3602)-ROW())/12+5),AQ3602)</f>
        <v>0</v>
      </c>
      <c r="AS3602" s="17">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15">
        <f ca="1">COUNTIF(INDIRECT("U"&amp;(ROW()+12*(($AN3602-1)*3+$AO3602)-ROW())/12+5):INDIRECT("AF"&amp;(ROW()+12*(($AN3602-1)*3+$AO3602)-ROW())/12+5),AS3602)</f>
        <v>0</v>
      </c>
      <c r="AU3602" s="15">
        <f ca="1">IF(AND(AQ3602+AS3602&gt;0,AR3602+AT3602&gt;0),COUNTIF(AU$6:AU3601,"&gt;0")+1,0)</f>
        <v>0</v>
      </c>
    </row>
    <row r="3603" spans="40:47">
      <c r="AN3603" s="15">
        <v>100</v>
      </c>
      <c r="AO3603" s="15">
        <v>3</v>
      </c>
      <c r="AP3603" s="15">
        <v>10</v>
      </c>
      <c r="AQ3603" s="17">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15">
        <f ca="1">COUNTIF(INDIRECT("H"&amp;(ROW()+12*(($AN3603-1)*3+$AO3603)-ROW())/12+5):INDIRECT("S"&amp;(ROW()+12*(($AN3603-1)*3+$AO3603)-ROW())/12+5),AQ3603)</f>
        <v>0</v>
      </c>
      <c r="AS3603" s="17">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15">
        <f ca="1">COUNTIF(INDIRECT("U"&amp;(ROW()+12*(($AN3603-1)*3+$AO3603)-ROW())/12+5):INDIRECT("AF"&amp;(ROW()+12*(($AN3603-1)*3+$AO3603)-ROW())/12+5),AS3603)</f>
        <v>0</v>
      </c>
      <c r="AU3603" s="15">
        <f ca="1">IF(AND(AQ3603+AS3603&gt;0,AR3603+AT3603&gt;0),COUNTIF(AU$6:AU3602,"&gt;0")+1,0)</f>
        <v>0</v>
      </c>
    </row>
    <row r="3604" spans="40:47">
      <c r="AN3604" s="15">
        <v>100</v>
      </c>
      <c r="AO3604" s="15">
        <v>3</v>
      </c>
      <c r="AP3604" s="15">
        <v>11</v>
      </c>
      <c r="AQ3604" s="17">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15">
        <f ca="1">COUNTIF(INDIRECT("H"&amp;(ROW()+12*(($AN3604-1)*3+$AO3604)-ROW())/12+5):INDIRECT("S"&amp;(ROW()+12*(($AN3604-1)*3+$AO3604)-ROW())/12+5),AQ3604)</f>
        <v>0</v>
      </c>
      <c r="AS3604" s="17">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15">
        <f ca="1">COUNTIF(INDIRECT("U"&amp;(ROW()+12*(($AN3604-1)*3+$AO3604)-ROW())/12+5):INDIRECT("AF"&amp;(ROW()+12*(($AN3604-1)*3+$AO3604)-ROW())/12+5),AS3604)</f>
        <v>0</v>
      </c>
      <c r="AU3604" s="15">
        <f ca="1">IF(AND(AQ3604+AS3604&gt;0,AR3604+AT3604&gt;0),COUNTIF(AU$6:AU3603,"&gt;0")+1,0)</f>
        <v>0</v>
      </c>
    </row>
    <row r="3605" spans="40:47">
      <c r="AN3605" s="15">
        <v>100</v>
      </c>
      <c r="AO3605" s="306">
        <v>3</v>
      </c>
      <c r="AP3605" s="306">
        <v>12</v>
      </c>
      <c r="AQ3605" s="17">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15">
        <f ca="1">COUNTIF(INDIRECT("H"&amp;(ROW()+12*(($AN3605-1)*3+$AO3605)-ROW())/12+5):INDIRECT("S"&amp;(ROW()+12*(($AN3605-1)*3+$AO3605)-ROW())/12+5),AQ3605)</f>
        <v>0</v>
      </c>
      <c r="AS3605" s="17">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15">
        <f ca="1">COUNTIF(INDIRECT("U"&amp;(ROW()+12*(($AN3605-1)*3+$AO3605)-ROW())/12+5):INDIRECT("AF"&amp;(ROW()+12*(($AN3605-1)*3+$AO3605)-ROW())/12+5),AS3605)</f>
        <v>0</v>
      </c>
      <c r="AU3605" s="15">
        <f ca="1">IF(AND(AQ3605+AS3605&gt;0,AR3605+AT3605&gt;0),COUNTIF(AU$6:AU3604,"&gt;0")+1,0)</f>
        <v>0</v>
      </c>
    </row>
  </sheetData>
  <sheetProtection algorithmName="SHA-512" hashValue="QNYikf4UfIOz2X1mcnVFmaL298jHtkNIYOQC3rNkYrY+uVV+p8f6icVcTEjkneJpVS+rfiAqRhW6+IM46nRg6A==" saltValue="f1L8x8iFQY8u3lBXXZxL6g==" spinCount="100000" sheet="1" selectLockedCells="1"/>
  <mergeCells count="71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s>
  <phoneticPr fontId="1"/>
  <conditionalFormatting sqref="H6:H305">
    <cfRule type="expression" dxfId="20" priority="4">
      <formula>AND($AO$2&gt;$AO$3,MOD(ROW()-6,3)&lt;&gt;2)</formula>
    </cfRule>
  </conditionalFormatting>
  <conditionalFormatting sqref="H6:S305 U6:AF305">
    <cfRule type="expression" dxfId="19" priority="5">
      <formula>AND(INDEX($BG:$BG,INT((ROW()-6)/3)*3+7)=1,MOD(ROW()-6,3)&lt;2)</formula>
    </cfRule>
  </conditionalFormatting>
  <conditionalFormatting sqref="H6:S305">
    <cfRule type="expression" dxfId="18" priority="6">
      <formula>AND(INDEX($BG:$BG,INT((ROW()-6)/3)*3+6)&gt;0,INDEX($BG:$BG,INT((ROW()-6)/3)*3+6)&lt;5000,MOD(ROW()-6,3)&lt;2)</formula>
    </cfRule>
    <cfRule type="expression" dxfId="17"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5" priority="1">
      <formula>OR($D6="園長", $D5="園長", $D4="園長")</formula>
    </cfRule>
  </conditionalFormatting>
  <conditionalFormatting sqref="I2 L2 O2">
    <cfRule type="containsBlanks" dxfId="14" priority="7">
      <formula>LEN(TRIM(I2))=0</formula>
    </cfRule>
  </conditionalFormatting>
  <conditionalFormatting sqref="U6:U305">
    <cfRule type="expression" dxfId="13" priority="10">
      <formula>AND($AP$2&gt;$AP$3,MOD(ROW()-6,3)&lt;&gt;2)</formula>
    </cfRule>
  </conditionalFormatting>
  <conditionalFormatting sqref="U6:AF305">
    <cfRule type="expression" dxfId="11" priority="11">
      <formula>AND(INDEX($BT:$BT,INT((ROW()-6)/3)*3+6)&gt;0,INDEX($BT:$BT,INT((ROW()-6)/3)*3+6)&lt;5000,MOD(ROW()-6,3)&lt;2)</formula>
    </cfRule>
  </conditionalFormatting>
  <conditionalFormatting sqref="U6:AG305">
    <cfRule type="expression" dxfId="10"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25856128-AE30-48FB-93A4-F28429DE1D04}">
      <formula1>$AI$35:$AI$38</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51466013-8D7F-4541-BB59-CCFCC86EA8B7}">
      <formula1>$AI$11:$AI$19</formula1>
    </dataValidation>
    <dataValidation type="list" allowBlank="1" showInputMessage="1" showErrorMessage="1" sqref="E6:E305" xr:uid="{5130D163-299D-46A2-A763-5A815FE7E250}">
      <formula1>$AJ$11:$AJ$24</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6AF07862-2D3B-4C49-A52B-4DEC9D8707A3}">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784093E2-089F-42C0-A873-12B44DA07C70}">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98476-D859-4CAC-8FC6-65534599645F}">
  <sheetPr>
    <tabColor rgb="FFFF0000"/>
    <pageSetUpPr fitToPage="1"/>
  </sheetPr>
  <dimension ref="A1:CE3605"/>
  <sheetViews>
    <sheetView view="pageBreakPreview" zoomScale="70" zoomScaleNormal="70" zoomScaleSheetLayoutView="70" workbookViewId="0">
      <selection activeCell="B6" sqref="B6:B8"/>
    </sheetView>
  </sheetViews>
  <sheetFormatPr defaultColWidth="9" defaultRowHeight="13.5"/>
  <cols>
    <col min="1" max="1" width="5.125" style="15" customWidth="1"/>
    <col min="2" max="3" width="13.375" style="15" customWidth="1"/>
    <col min="4" max="4" width="11.625" style="15" customWidth="1"/>
    <col min="5" max="6" width="7.875" style="15" customWidth="1"/>
    <col min="7" max="7" width="12.75" style="299" customWidth="1"/>
    <col min="8" max="20" width="8" style="16" customWidth="1"/>
    <col min="21" max="21" width="3.375" style="29" customWidth="1"/>
    <col min="22" max="23" width="8" style="29" hidden="1" customWidth="1"/>
    <col min="24" max="24" width="8" style="151" hidden="1" customWidth="1"/>
    <col min="25" max="32" width="8" style="29" hidden="1" customWidth="1"/>
    <col min="33" max="33" width="8" style="15" hidden="1" customWidth="1"/>
    <col min="34" max="41" width="9" style="15" hidden="1" customWidth="1"/>
    <col min="42" max="42" width="13.25" style="15" hidden="1" customWidth="1"/>
    <col min="43" max="83" width="9" style="15" hidden="1" customWidth="1"/>
    <col min="84" max="84" width="9" style="15" customWidth="1"/>
    <col min="85" max="16384" width="9" style="15"/>
  </cols>
  <sheetData>
    <row r="1" spans="1:83" ht="24">
      <c r="A1" s="499" t="s">
        <v>244</v>
      </c>
      <c r="B1" s="499"/>
      <c r="C1" s="499"/>
      <c r="D1" s="499"/>
      <c r="E1" s="499"/>
      <c r="F1" s="499"/>
      <c r="G1" s="324" t="s">
        <v>559</v>
      </c>
      <c r="H1" s="308"/>
      <c r="I1" s="25"/>
      <c r="J1" s="25"/>
      <c r="K1" s="308"/>
      <c r="L1" s="25"/>
      <c r="M1" s="25"/>
      <c r="N1" s="25"/>
      <c r="O1" s="25"/>
      <c r="P1" s="25"/>
      <c r="Q1" s="481" t="e">
        <f>IF(①入力シート!D8="","","（"&amp;①入力シート!D8&amp;"）　　")</f>
        <v>#N/A</v>
      </c>
      <c r="R1" s="481"/>
      <c r="S1" s="481"/>
      <c r="T1" s="481"/>
    </row>
    <row r="2" spans="1:83">
      <c r="A2" s="24"/>
      <c r="B2" s="24"/>
      <c r="C2" s="24"/>
      <c r="D2" s="24"/>
      <c r="E2" s="24"/>
      <c r="F2" s="24"/>
      <c r="G2" s="298"/>
      <c r="H2" s="316" t="s">
        <v>138</v>
      </c>
      <c r="I2" s="317">
        <f>②入力シート２!I2</f>
        <v>0</v>
      </c>
      <c r="J2" s="318" t="s">
        <v>10</v>
      </c>
      <c r="K2" s="316" t="s">
        <v>137</v>
      </c>
      <c r="L2" s="317">
        <f>②入力シート２!L2</f>
        <v>0</v>
      </c>
      <c r="M2" s="318" t="s">
        <v>10</v>
      </c>
      <c r="N2" s="316" t="s">
        <v>136</v>
      </c>
      <c r="O2" s="317">
        <f>②入力シート２!O2</f>
        <v>0</v>
      </c>
      <c r="P2" s="318" t="s">
        <v>10</v>
      </c>
      <c r="Q2" s="191"/>
      <c r="R2" s="191"/>
      <c r="S2" s="500" t="str">
        <f>IF(①入力シート!D7="","","（"&amp;①入力シート!D7&amp;"）　　")</f>
        <v/>
      </c>
      <c r="T2" s="500"/>
    </row>
    <row r="3" spans="1:83" ht="18">
      <c r="A3" s="24"/>
      <c r="B3" s="24"/>
      <c r="C3" s="24"/>
      <c r="D3" s="24"/>
      <c r="E3" s="24"/>
      <c r="F3" s="24"/>
      <c r="G3" s="298"/>
      <c r="H3" s="191"/>
      <c r="I3" s="191"/>
      <c r="J3" s="191"/>
      <c r="K3" s="322" t="s">
        <v>255</v>
      </c>
      <c r="L3" s="321" t="str">
        <f>IF(COUNTIF($C$8:$D$305, "加算対象者（修了者）")=L2, "○", "×")</f>
        <v>○</v>
      </c>
      <c r="M3" s="191"/>
      <c r="N3" s="191"/>
      <c r="O3" s="191"/>
      <c r="P3" s="191"/>
      <c r="Q3" s="191"/>
      <c r="R3" s="191"/>
      <c r="S3" s="191"/>
      <c r="T3" s="191"/>
    </row>
    <row r="4" spans="1:83" ht="21.75" customHeight="1">
      <c r="A4" s="501" t="s">
        <v>141</v>
      </c>
      <c r="B4" s="501"/>
      <c r="C4" s="501"/>
      <c r="D4" s="501"/>
      <c r="E4" s="501"/>
      <c r="F4" s="501"/>
      <c r="G4" s="475"/>
      <c r="H4" s="477" t="s">
        <v>296</v>
      </c>
      <c r="I4" s="478"/>
      <c r="J4" s="478"/>
      <c r="K4" s="478"/>
      <c r="L4" s="478"/>
      <c r="M4" s="478"/>
      <c r="N4" s="478"/>
      <c r="O4" s="478"/>
      <c r="P4" s="478"/>
      <c r="Q4" s="478"/>
      <c r="R4" s="478"/>
      <c r="S4" s="478"/>
      <c r="T4" s="479"/>
      <c r="BF4" s="15" t="s">
        <v>140</v>
      </c>
      <c r="BG4" s="15">
        <f>COUNTA(C6:C305)</f>
        <v>0</v>
      </c>
    </row>
    <row r="5" spans="1:83">
      <c r="A5" s="23"/>
      <c r="B5" s="22" t="s">
        <v>129</v>
      </c>
      <c r="C5" s="22" t="s">
        <v>128</v>
      </c>
      <c r="D5" s="22" t="s">
        <v>127</v>
      </c>
      <c r="E5" s="22" t="s">
        <v>126</v>
      </c>
      <c r="F5" s="22" t="s">
        <v>125</v>
      </c>
      <c r="G5" s="192" t="s">
        <v>124</v>
      </c>
      <c r="H5" s="193" t="s">
        <v>123</v>
      </c>
      <c r="I5" s="193" t="s">
        <v>122</v>
      </c>
      <c r="J5" s="193" t="s">
        <v>121</v>
      </c>
      <c r="K5" s="193" t="s">
        <v>120</v>
      </c>
      <c r="L5" s="193" t="s">
        <v>119</v>
      </c>
      <c r="M5" s="193" t="s">
        <v>118</v>
      </c>
      <c r="N5" s="193" t="s">
        <v>117</v>
      </c>
      <c r="O5" s="193" t="s">
        <v>116</v>
      </c>
      <c r="P5" s="193" t="s">
        <v>115</v>
      </c>
      <c r="Q5" s="193" t="s">
        <v>114</v>
      </c>
      <c r="R5" s="193" t="s">
        <v>113</v>
      </c>
      <c r="S5" s="193" t="s">
        <v>112</v>
      </c>
      <c r="T5" s="193" t="s">
        <v>58</v>
      </c>
      <c r="AG5" s="21"/>
      <c r="AH5" s="21"/>
      <c r="AI5" s="21"/>
      <c r="AJ5" s="21"/>
      <c r="AK5" s="21"/>
      <c r="AL5" s="21"/>
      <c r="AM5" s="21"/>
      <c r="AN5" s="21" t="s">
        <v>111</v>
      </c>
      <c r="AO5" s="21" t="s">
        <v>110</v>
      </c>
      <c r="AP5" s="20" t="s">
        <v>109</v>
      </c>
      <c r="AQ5" s="20" t="s">
        <v>108</v>
      </c>
      <c r="AR5" s="20" t="s">
        <v>107</v>
      </c>
      <c r="AS5" s="20" t="s">
        <v>108</v>
      </c>
      <c r="AT5" s="20" t="s">
        <v>107</v>
      </c>
      <c r="AU5" s="20" t="s">
        <v>106</v>
      </c>
      <c r="BF5" s="15" t="s">
        <v>139</v>
      </c>
      <c r="BG5" s="15" cm="1">
        <f t="array" ref="BG5">MAX(_xlfn._xlws.FILTER(BG6:BG303,MOD(ROW(BG6:BG303)-6,3)=0))</f>
        <v>0</v>
      </c>
      <c r="BH5" s="15" cm="1">
        <f t="array" ref="BH5">MAX(_xlfn._xlws.FILTER(BH6:BH303,MOD(ROW(BH6:BH303)-6,3)=0))</f>
        <v>0</v>
      </c>
      <c r="BI5" s="15" cm="1">
        <f t="array" ref="BI5">MAX(_xlfn._xlws.FILTER(BI6:BI303,MOD(ROW(BI6:BI303)-6,3)=0))</f>
        <v>0</v>
      </c>
      <c r="BJ5" s="15" cm="1">
        <f t="array" ref="BJ5">MAX(_xlfn._xlws.FILTER(BJ6:BJ303,MOD(ROW(BJ6:BJ303)-6,3)=0))</f>
        <v>0</v>
      </c>
      <c r="BK5" s="15" cm="1">
        <f t="array" ref="BK5">MAX(_xlfn._xlws.FILTER(BK6:BK303,MOD(ROW(BK6:BK303)-6,3)=0))</f>
        <v>0</v>
      </c>
      <c r="BL5" s="15" cm="1">
        <f t="array" ref="BL5">MAX(_xlfn._xlws.FILTER(BL6:BL303,MOD(ROW(BL6:BL303)-6,3)=0))</f>
        <v>0</v>
      </c>
      <c r="BM5" s="15" cm="1">
        <f t="array" ref="BM5">MAX(_xlfn._xlws.FILTER(BM6:BM303,MOD(ROW(BM6:BM303)-6,3)=0))</f>
        <v>0</v>
      </c>
      <c r="BN5" s="15" cm="1">
        <f t="array" ref="BN5">MAX(_xlfn._xlws.FILTER(BN6:BN303,MOD(ROW(BN6:BN303)-6,3)=0))</f>
        <v>0</v>
      </c>
      <c r="BO5" s="15" cm="1">
        <f t="array" ref="BO5">MAX(_xlfn._xlws.FILTER(BO6:BO303,MOD(ROW(BO6:BO303)-6,3)=0))</f>
        <v>0</v>
      </c>
      <c r="BP5" s="15" cm="1">
        <f t="array" ref="BP5">MAX(_xlfn._xlws.FILTER(BP6:BP303,MOD(ROW(BP6:BP303)-6,3)=0))</f>
        <v>0</v>
      </c>
      <c r="BQ5" s="15" cm="1">
        <f t="array" ref="BQ5">MAX(_xlfn._xlws.FILTER(BQ6:BQ303,MOD(ROW(BQ6:BQ303)-6,3)=0))</f>
        <v>0</v>
      </c>
      <c r="BR5" s="15" cm="1">
        <f t="array" ref="BR5">MAX(_xlfn._xlws.FILTER(BR6:BR303,MOD(ROW(BR6:BR303)-6,3)=0))</f>
        <v>0</v>
      </c>
    </row>
    <row r="6" spans="1:83">
      <c r="A6" s="462">
        <v>1</v>
      </c>
      <c r="B6" s="465"/>
      <c r="C6" s="465"/>
      <c r="D6" s="465"/>
      <c r="E6" s="469"/>
      <c r="F6" s="465"/>
      <c r="G6" s="194" t="s">
        <v>104</v>
      </c>
      <c r="H6" s="195"/>
      <c r="I6" s="196" t="str">
        <f t="shared" ref="I6:S7" si="0">IF(H6="","",H6)</f>
        <v/>
      </c>
      <c r="J6" s="196" t="str">
        <f t="shared" si="0"/>
        <v/>
      </c>
      <c r="K6" s="196" t="str">
        <f t="shared" si="0"/>
        <v/>
      </c>
      <c r="L6" s="196" t="str">
        <f t="shared" si="0"/>
        <v/>
      </c>
      <c r="M6" s="196" t="str">
        <f t="shared" si="0"/>
        <v/>
      </c>
      <c r="N6" s="196" t="str">
        <f t="shared" si="0"/>
        <v/>
      </c>
      <c r="O6" s="196" t="str">
        <f t="shared" si="0"/>
        <v/>
      </c>
      <c r="P6" s="196" t="str">
        <f t="shared" si="0"/>
        <v/>
      </c>
      <c r="Q6" s="196" t="str">
        <f t="shared" si="0"/>
        <v/>
      </c>
      <c r="R6" s="196" t="str">
        <f t="shared" si="0"/>
        <v/>
      </c>
      <c r="S6" s="196" t="str">
        <f t="shared" si="0"/>
        <v/>
      </c>
      <c r="T6" s="197">
        <f t="shared" ref="T6:T69" si="1">SUM(H6:S6)</f>
        <v>0</v>
      </c>
      <c r="AG6" s="16"/>
      <c r="AH6" s="16"/>
      <c r="AI6" s="16"/>
      <c r="AJ6" s="16"/>
      <c r="AK6" s="16"/>
      <c r="AL6" s="16"/>
      <c r="AM6" s="16"/>
      <c r="AN6" s="15">
        <v>1</v>
      </c>
      <c r="AO6" s="15">
        <v>1</v>
      </c>
      <c r="AP6" s="15">
        <v>1</v>
      </c>
      <c r="AQ6" s="17">
        <f ca="1">IF($AP6=1,IF(INDIRECT(ADDRESS(($AN6-1)*3+$AO6+5,$AP6+7))="",0,INDIRECT(ADDRESS(($AN6-1)*3+$AO6+5,$AP6+7))),IF(INDIRECT(ADDRESS(($AN6-1)*3+$AO6+5,$AP6+7))="",0,IF(COUNTIF(INDIRECT(ADDRESS(($AN6-1)*36+($AO6-1)*12+6,COLUMN())):INDIRECT(ADDRESS(($AN6-1)*36+($AO6-1)*12+$AP6+4,COLUMN())),INDIRECT(ADDRESS(($AN6-1)*3+$AO6+5,$AP6+7)))&gt;=1,0,INDIRECT(ADDRESS(($AN6-1)*3+$AO6+5,$AP6+7)))))</f>
        <v>0</v>
      </c>
      <c r="AR6" s="15">
        <f ca="1">COUNTIF(INDIRECT("H"&amp;(ROW()+12*(($AN6-1)*3+$AO6)-ROW())/12+5):INDIRECT("S"&amp;(ROW()+12*(($AN6-1)*3+$AO6)-ROW())/12+5),AQ6)</f>
        <v>0</v>
      </c>
      <c r="AS6" s="17"/>
      <c r="AU6" s="15">
        <f ca="1">IF(AND(AQ6&gt;0,AR6&gt;0),1,0)</f>
        <v>0</v>
      </c>
      <c r="BE6" s="15">
        <v>1</v>
      </c>
      <c r="BG6" s="18">
        <f t="shared" ref="BG6:BR6" si="2">SUM(H6:H7)</f>
        <v>0</v>
      </c>
      <c r="BH6" s="18">
        <f t="shared" si="2"/>
        <v>0</v>
      </c>
      <c r="BI6" s="18">
        <f t="shared" si="2"/>
        <v>0</v>
      </c>
      <c r="BJ6" s="18">
        <f t="shared" si="2"/>
        <v>0</v>
      </c>
      <c r="BK6" s="18">
        <f t="shared" si="2"/>
        <v>0</v>
      </c>
      <c r="BL6" s="18">
        <f t="shared" si="2"/>
        <v>0</v>
      </c>
      <c r="BM6" s="18">
        <f t="shared" si="2"/>
        <v>0</v>
      </c>
      <c r="BN6" s="18">
        <f t="shared" si="2"/>
        <v>0</v>
      </c>
      <c r="BO6" s="18">
        <f t="shared" si="2"/>
        <v>0</v>
      </c>
      <c r="BP6" s="18">
        <f t="shared" si="2"/>
        <v>0</v>
      </c>
      <c r="BQ6" s="18">
        <f t="shared" si="2"/>
        <v>0</v>
      </c>
      <c r="BR6" s="18">
        <f t="shared" si="2"/>
        <v>0</v>
      </c>
      <c r="BS6" s="16"/>
      <c r="BT6" s="18">
        <f t="shared" ref="BT6:CE6" si="3">SUM(U6:U7)</f>
        <v>0</v>
      </c>
      <c r="BU6" s="18">
        <f t="shared" si="3"/>
        <v>0</v>
      </c>
      <c r="BV6" s="18">
        <f t="shared" si="3"/>
        <v>0</v>
      </c>
      <c r="BW6" s="18">
        <f t="shared" si="3"/>
        <v>0</v>
      </c>
      <c r="BX6" s="18">
        <f t="shared" si="3"/>
        <v>0</v>
      </c>
      <c r="BY6" s="18">
        <f t="shared" si="3"/>
        <v>0</v>
      </c>
      <c r="BZ6" s="18">
        <f>SUM(AA6:AA6)</f>
        <v>0</v>
      </c>
      <c r="CA6" s="18">
        <f t="shared" si="3"/>
        <v>0</v>
      </c>
      <c r="CB6" s="18">
        <f t="shared" si="3"/>
        <v>0</v>
      </c>
      <c r="CC6" s="18">
        <f t="shared" si="3"/>
        <v>0</v>
      </c>
      <c r="CD6" s="18">
        <f t="shared" si="3"/>
        <v>0</v>
      </c>
      <c r="CE6" s="18">
        <f t="shared" si="3"/>
        <v>0</v>
      </c>
    </row>
    <row r="7" spans="1:83">
      <c r="A7" s="463"/>
      <c r="B7" s="466"/>
      <c r="C7" s="496"/>
      <c r="D7" s="496"/>
      <c r="E7" s="470"/>
      <c r="F7" s="466"/>
      <c r="G7" s="200" t="s">
        <v>102</v>
      </c>
      <c r="H7" s="201"/>
      <c r="I7" s="202" t="str">
        <f t="shared" si="0"/>
        <v/>
      </c>
      <c r="J7" s="202" t="str">
        <f t="shared" si="0"/>
        <v/>
      </c>
      <c r="K7" s="202" t="str">
        <f t="shared" si="0"/>
        <v/>
      </c>
      <c r="L7" s="202" t="str">
        <f t="shared" si="0"/>
        <v/>
      </c>
      <c r="M7" s="202" t="str">
        <f t="shared" si="0"/>
        <v/>
      </c>
      <c r="N7" s="202" t="str">
        <f t="shared" si="0"/>
        <v/>
      </c>
      <c r="O7" s="202" t="str">
        <f t="shared" si="0"/>
        <v/>
      </c>
      <c r="P7" s="202" t="str">
        <f t="shared" si="0"/>
        <v/>
      </c>
      <c r="Q7" s="202" t="str">
        <f t="shared" si="0"/>
        <v/>
      </c>
      <c r="R7" s="202" t="str">
        <f t="shared" si="0"/>
        <v/>
      </c>
      <c r="S7" s="202" t="str">
        <f t="shared" si="0"/>
        <v/>
      </c>
      <c r="T7" s="203">
        <f t="shared" si="1"/>
        <v>0</v>
      </c>
      <c r="AG7" s="16"/>
      <c r="AH7" s="16"/>
      <c r="AI7" s="16"/>
      <c r="AJ7" s="16"/>
      <c r="AK7" s="16"/>
      <c r="AL7" s="16"/>
      <c r="AM7" s="16"/>
      <c r="AN7" s="15">
        <v>1</v>
      </c>
      <c r="AO7" s="15">
        <v>1</v>
      </c>
      <c r="AP7" s="15">
        <v>2</v>
      </c>
      <c r="AQ7" s="17">
        <f ca="1">IF($AP7=1,IF(INDIRECT(ADDRESS(($AN7-1)*3+$AO7+5,$AP7+7))="",0,INDIRECT(ADDRESS(($AN7-1)*3+$AO7+5,$AP7+7))),IF(INDIRECT(ADDRESS(($AN7-1)*3+$AO7+5,$AP7+7))="",0,IF(COUNTIF(INDIRECT(ADDRESS(($AN7-1)*36+($AO7-1)*12+6,COLUMN())):INDIRECT(ADDRESS(($AN7-1)*36+($AO7-1)*12+$AP7+4,COLUMN())),INDIRECT(ADDRESS(($AN7-1)*3+$AO7+5,$AP7+7)))&gt;=1,0,INDIRECT(ADDRESS(($AN7-1)*3+$AO7+5,$AP7+7)))))</f>
        <v>0</v>
      </c>
      <c r="AR7" s="15">
        <f ca="1">COUNTIF(INDIRECT("H"&amp;(ROW()+12*(($AN7-1)*3+$AO7)-ROW())/12+5):INDIRECT("S"&amp;(ROW()+12*(($AN7-1)*3+$AO7)-ROW())/12+5),AQ7)</f>
        <v>0</v>
      </c>
      <c r="AS7" s="17"/>
      <c r="AU7" s="15">
        <f ca="1">IF(AND(AQ7&gt;0,AR7&gt;0),COUNTIF(AU$6:AU6,"&gt;0")+1,0)</f>
        <v>0</v>
      </c>
      <c r="BE7" s="15">
        <v>2</v>
      </c>
      <c r="BF7" s="15" t="s">
        <v>101</v>
      </c>
      <c r="BG7" s="18">
        <f>IF(BG6+BT6&gt;40000,1,0)</f>
        <v>0</v>
      </c>
      <c r="BH7" s="18">
        <f t="shared" ref="BH7:BR7" si="4">IF(BH6+BU6&gt;40000,1,0)</f>
        <v>0</v>
      </c>
      <c r="BI7" s="18">
        <f t="shared" si="4"/>
        <v>0</v>
      </c>
      <c r="BJ7" s="18">
        <f t="shared" si="4"/>
        <v>0</v>
      </c>
      <c r="BK7" s="18">
        <f t="shared" si="4"/>
        <v>0</v>
      </c>
      <c r="BL7" s="18">
        <f t="shared" si="4"/>
        <v>0</v>
      </c>
      <c r="BM7" s="18">
        <f t="shared" si="4"/>
        <v>0</v>
      </c>
      <c r="BN7" s="18">
        <f t="shared" si="4"/>
        <v>0</v>
      </c>
      <c r="BO7" s="18">
        <f t="shared" si="4"/>
        <v>0</v>
      </c>
      <c r="BP7" s="18">
        <f t="shared" si="4"/>
        <v>0</v>
      </c>
      <c r="BQ7" s="18">
        <f t="shared" si="4"/>
        <v>0</v>
      </c>
      <c r="BR7" s="18">
        <f t="shared" si="4"/>
        <v>0</v>
      </c>
      <c r="BS7" s="16"/>
      <c r="BT7" s="18"/>
      <c r="BU7" s="18"/>
      <c r="BV7" s="18"/>
      <c r="BW7" s="18"/>
      <c r="BX7" s="18"/>
      <c r="BY7" s="18"/>
      <c r="BZ7" s="18"/>
      <c r="CA7" s="18"/>
      <c r="CB7" s="18"/>
      <c r="CC7" s="18"/>
      <c r="CD7" s="18"/>
      <c r="CE7" s="18"/>
    </row>
    <row r="8" spans="1:83">
      <c r="A8" s="464"/>
      <c r="B8" s="467"/>
      <c r="C8" s="497"/>
      <c r="D8" s="498"/>
      <c r="E8" s="471"/>
      <c r="F8" s="467"/>
      <c r="G8" s="206" t="s">
        <v>551</v>
      </c>
      <c r="H8" s="207"/>
      <c r="I8" s="208"/>
      <c r="J8" s="208"/>
      <c r="K8" s="208"/>
      <c r="L8" s="208"/>
      <c r="M8" s="208"/>
      <c r="N8" s="208"/>
      <c r="O8" s="208"/>
      <c r="P8" s="208"/>
      <c r="Q8" s="208"/>
      <c r="R8" s="208"/>
      <c r="S8" s="208"/>
      <c r="T8" s="209">
        <f t="shared" si="1"/>
        <v>0</v>
      </c>
      <c r="AG8" s="16"/>
      <c r="AH8" s="16"/>
      <c r="AI8" s="16"/>
      <c r="AJ8" s="16"/>
      <c r="AK8" s="16"/>
      <c r="AL8" s="16"/>
      <c r="AM8" s="16"/>
      <c r="AN8" s="15">
        <v>1</v>
      </c>
      <c r="AO8" s="15">
        <v>1</v>
      </c>
      <c r="AP8" s="15">
        <v>3</v>
      </c>
      <c r="AQ8" s="17">
        <f ca="1">IF($AP8=1,IF(INDIRECT(ADDRESS(($AN8-1)*3+$AO8+5,$AP8+7))="",0,INDIRECT(ADDRESS(($AN8-1)*3+$AO8+5,$AP8+7))),IF(INDIRECT(ADDRESS(($AN8-1)*3+$AO8+5,$AP8+7))="",0,IF(COUNTIF(INDIRECT(ADDRESS(($AN8-1)*36+($AO8-1)*12+6,COLUMN())):INDIRECT(ADDRESS(($AN8-1)*36+($AO8-1)*12+$AP8+4,COLUMN())),INDIRECT(ADDRESS(($AN8-1)*3+$AO8+5,$AP8+7)))&gt;=1,0,INDIRECT(ADDRESS(($AN8-1)*3+$AO8+5,$AP8+7)))))</f>
        <v>0</v>
      </c>
      <c r="AR8" s="15">
        <f ca="1">COUNTIF(INDIRECT("H"&amp;(ROW()+12*(($AN8-1)*3+$AO8)-ROW())/12+5):INDIRECT("S"&amp;(ROW()+12*(($AN8-1)*3+$AO8)-ROW())/12+5),AQ8)</f>
        <v>0</v>
      </c>
      <c r="AS8" s="17"/>
      <c r="AU8" s="15">
        <f ca="1">IF(AND(AQ8&gt;0,AR8&gt;0),COUNTIF(AU$6:AU7,"&gt;0")+1,0)</f>
        <v>0</v>
      </c>
      <c r="BE8" s="15">
        <v>3</v>
      </c>
      <c r="BG8" s="18"/>
      <c r="BH8" s="18"/>
      <c r="BI8" s="18"/>
      <c r="BJ8" s="18"/>
      <c r="BK8" s="18"/>
      <c r="BL8" s="18"/>
      <c r="BM8" s="18"/>
      <c r="BN8" s="18"/>
      <c r="BO8" s="18"/>
      <c r="BP8" s="18"/>
      <c r="BQ8" s="18"/>
      <c r="BR8" s="18"/>
      <c r="BS8" s="16"/>
      <c r="BT8" s="18"/>
      <c r="BU8" s="18"/>
      <c r="BV8" s="18"/>
      <c r="BW8" s="18"/>
      <c r="BX8" s="18"/>
      <c r="BY8" s="18"/>
      <c r="BZ8" s="18"/>
      <c r="CA8" s="18"/>
      <c r="CB8" s="18"/>
      <c r="CC8" s="18"/>
      <c r="CD8" s="18"/>
      <c r="CE8" s="18"/>
    </row>
    <row r="9" spans="1:83">
      <c r="A9" s="462">
        <v>2</v>
      </c>
      <c r="B9" s="465"/>
      <c r="C9" s="465"/>
      <c r="D9" s="465"/>
      <c r="E9" s="469"/>
      <c r="F9" s="465"/>
      <c r="G9" s="194" t="s">
        <v>104</v>
      </c>
      <c r="H9" s="195"/>
      <c r="I9" s="196" t="str">
        <f t="shared" ref="I9:S10" si="5">IF(H9="","",H9)</f>
        <v/>
      </c>
      <c r="J9" s="196" t="str">
        <f t="shared" si="5"/>
        <v/>
      </c>
      <c r="K9" s="196" t="str">
        <f t="shared" si="5"/>
        <v/>
      </c>
      <c r="L9" s="196" t="str">
        <f t="shared" si="5"/>
        <v/>
      </c>
      <c r="M9" s="196" t="str">
        <f t="shared" si="5"/>
        <v/>
      </c>
      <c r="N9" s="196" t="str">
        <f t="shared" si="5"/>
        <v/>
      </c>
      <c r="O9" s="196" t="str">
        <f t="shared" si="5"/>
        <v/>
      </c>
      <c r="P9" s="196" t="str">
        <f t="shared" si="5"/>
        <v/>
      </c>
      <c r="Q9" s="196" t="str">
        <f t="shared" si="5"/>
        <v/>
      </c>
      <c r="R9" s="196" t="str">
        <f t="shared" si="5"/>
        <v/>
      </c>
      <c r="S9" s="196" t="str">
        <f t="shared" si="5"/>
        <v/>
      </c>
      <c r="T9" s="197">
        <f t="shared" si="1"/>
        <v>0</v>
      </c>
      <c r="AG9" s="16"/>
      <c r="AH9" s="16"/>
      <c r="AI9" s="16"/>
      <c r="AJ9" s="16"/>
      <c r="AK9" s="16"/>
      <c r="AL9" s="16"/>
      <c r="AM9" s="16"/>
      <c r="AN9" s="15">
        <v>1</v>
      </c>
      <c r="AO9" s="15">
        <v>1</v>
      </c>
      <c r="AP9" s="15">
        <v>4</v>
      </c>
      <c r="AQ9" s="17">
        <f ca="1">IF($AP9=1,IF(INDIRECT(ADDRESS(($AN9-1)*3+$AO9+5,$AP9+7))="",0,INDIRECT(ADDRESS(($AN9-1)*3+$AO9+5,$AP9+7))),IF(INDIRECT(ADDRESS(($AN9-1)*3+$AO9+5,$AP9+7))="",0,IF(COUNTIF(INDIRECT(ADDRESS(($AN9-1)*36+($AO9-1)*12+6,COLUMN())):INDIRECT(ADDRESS(($AN9-1)*36+($AO9-1)*12+$AP9+4,COLUMN())),INDIRECT(ADDRESS(($AN9-1)*3+$AO9+5,$AP9+7)))&gt;=1,0,INDIRECT(ADDRESS(($AN9-1)*3+$AO9+5,$AP9+7)))))</f>
        <v>0</v>
      </c>
      <c r="AR9" s="15">
        <f ca="1">COUNTIF(INDIRECT("H"&amp;(ROW()+12*(($AN9-1)*3+$AO9)-ROW())/12+5):INDIRECT("S"&amp;(ROW()+12*(($AN9-1)*3+$AO9)-ROW())/12+5),AQ9)</f>
        <v>0</v>
      </c>
      <c r="AS9" s="17"/>
      <c r="AU9" s="15">
        <f ca="1">IF(AND(AQ9&gt;0,AR9&gt;0),COUNTIF(AU$6:AU8,"&gt;0")+1,0)</f>
        <v>0</v>
      </c>
      <c r="BE9" s="15">
        <v>1</v>
      </c>
      <c r="BG9" s="18">
        <f t="shared" ref="BG9:BR9" si="6">SUM(H9:H10)</f>
        <v>0</v>
      </c>
      <c r="BH9" s="18">
        <f t="shared" si="6"/>
        <v>0</v>
      </c>
      <c r="BI9" s="18">
        <f t="shared" si="6"/>
        <v>0</v>
      </c>
      <c r="BJ9" s="18">
        <f t="shared" si="6"/>
        <v>0</v>
      </c>
      <c r="BK9" s="18">
        <f t="shared" si="6"/>
        <v>0</v>
      </c>
      <c r="BL9" s="18">
        <f t="shared" si="6"/>
        <v>0</v>
      </c>
      <c r="BM9" s="18">
        <f t="shared" si="6"/>
        <v>0</v>
      </c>
      <c r="BN9" s="18">
        <f t="shared" si="6"/>
        <v>0</v>
      </c>
      <c r="BO9" s="18">
        <f t="shared" si="6"/>
        <v>0</v>
      </c>
      <c r="BP9" s="18">
        <f t="shared" si="6"/>
        <v>0</v>
      </c>
      <c r="BQ9" s="18">
        <f t="shared" si="6"/>
        <v>0</v>
      </c>
      <c r="BR9" s="18">
        <f t="shared" si="6"/>
        <v>0</v>
      </c>
      <c r="BS9" s="16"/>
      <c r="BT9" s="18">
        <f t="shared" ref="BT9:CE9" si="7">SUM(U9:U10)</f>
        <v>0</v>
      </c>
      <c r="BU9" s="18">
        <f t="shared" si="7"/>
        <v>0</v>
      </c>
      <c r="BV9" s="18">
        <f t="shared" si="7"/>
        <v>0</v>
      </c>
      <c r="BW9" s="18">
        <f t="shared" si="7"/>
        <v>0</v>
      </c>
      <c r="BX9" s="18">
        <f t="shared" si="7"/>
        <v>0</v>
      </c>
      <c r="BY9" s="18">
        <f t="shared" si="7"/>
        <v>0</v>
      </c>
      <c r="BZ9" s="18">
        <f t="shared" si="7"/>
        <v>0</v>
      </c>
      <c r="CA9" s="18">
        <f t="shared" si="7"/>
        <v>0</v>
      </c>
      <c r="CB9" s="18">
        <f t="shared" si="7"/>
        <v>0</v>
      </c>
      <c r="CC9" s="18">
        <f t="shared" si="7"/>
        <v>0</v>
      </c>
      <c r="CD9" s="18">
        <f t="shared" si="7"/>
        <v>0</v>
      </c>
      <c r="CE9" s="18">
        <f t="shared" si="7"/>
        <v>0</v>
      </c>
    </row>
    <row r="10" spans="1:83">
      <c r="A10" s="463"/>
      <c r="B10" s="466"/>
      <c r="C10" s="496"/>
      <c r="D10" s="496"/>
      <c r="E10" s="470"/>
      <c r="F10" s="466"/>
      <c r="G10" s="200" t="s">
        <v>102</v>
      </c>
      <c r="H10" s="201"/>
      <c r="I10" s="202" t="str">
        <f t="shared" si="5"/>
        <v/>
      </c>
      <c r="J10" s="202" t="str">
        <f t="shared" si="5"/>
        <v/>
      </c>
      <c r="K10" s="202" t="str">
        <f t="shared" si="5"/>
        <v/>
      </c>
      <c r="L10" s="202" t="str">
        <f t="shared" si="5"/>
        <v/>
      </c>
      <c r="M10" s="202" t="str">
        <f t="shared" si="5"/>
        <v/>
      </c>
      <c r="N10" s="202" t="str">
        <f t="shared" si="5"/>
        <v/>
      </c>
      <c r="O10" s="202" t="str">
        <f t="shared" si="5"/>
        <v/>
      </c>
      <c r="P10" s="202" t="str">
        <f t="shared" si="5"/>
        <v/>
      </c>
      <c r="Q10" s="202" t="str">
        <f t="shared" si="5"/>
        <v/>
      </c>
      <c r="R10" s="202" t="str">
        <f t="shared" si="5"/>
        <v/>
      </c>
      <c r="S10" s="202" t="str">
        <f t="shared" si="5"/>
        <v/>
      </c>
      <c r="T10" s="203">
        <f t="shared" si="1"/>
        <v>0</v>
      </c>
      <c r="AG10" s="16"/>
      <c r="AH10" s="16"/>
      <c r="AI10" s="16"/>
      <c r="AJ10" s="16"/>
      <c r="AK10" s="16"/>
      <c r="AL10" s="16"/>
      <c r="AM10" s="16"/>
      <c r="AN10" s="15">
        <v>1</v>
      </c>
      <c r="AO10" s="15">
        <v>1</v>
      </c>
      <c r="AP10" s="15">
        <v>5</v>
      </c>
      <c r="AQ10" s="17">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15">
        <f ca="1">COUNTIF(INDIRECT("H"&amp;(ROW()+12*(($AN10-1)*3+$AO10)-ROW())/12+5):INDIRECT("S"&amp;(ROW()+12*(($AN10-1)*3+$AO10)-ROW())/12+5),AQ10)</f>
        <v>0</v>
      </c>
      <c r="AS10" s="17"/>
      <c r="AU10" s="15">
        <f ca="1">IF(AND(AQ10&gt;0,AR10&gt;0),COUNTIF(AU$6:AU9,"&gt;0")+1,0)</f>
        <v>0</v>
      </c>
      <c r="BE10" s="15">
        <v>2</v>
      </c>
      <c r="BF10" s="15" t="s">
        <v>101</v>
      </c>
      <c r="BG10" s="18">
        <f>IF(BG9+BT9&gt;40000,1,0)</f>
        <v>0</v>
      </c>
      <c r="BH10" s="18">
        <f>IF(BH9+BU9&gt;40000,1,0)</f>
        <v>0</v>
      </c>
      <c r="BI10" s="18">
        <f t="shared" ref="BI10:BR10" si="8">IF(BI9+BV9&gt;40000,1,0)</f>
        <v>0</v>
      </c>
      <c r="BJ10" s="18">
        <f t="shared" si="8"/>
        <v>0</v>
      </c>
      <c r="BK10" s="18">
        <f t="shared" si="8"/>
        <v>0</v>
      </c>
      <c r="BL10" s="18">
        <f t="shared" si="8"/>
        <v>0</v>
      </c>
      <c r="BM10" s="18">
        <f t="shared" si="8"/>
        <v>0</v>
      </c>
      <c r="BN10" s="18">
        <f t="shared" si="8"/>
        <v>0</v>
      </c>
      <c r="BO10" s="18">
        <f t="shared" si="8"/>
        <v>0</v>
      </c>
      <c r="BP10" s="18">
        <f t="shared" si="8"/>
        <v>0</v>
      </c>
      <c r="BQ10" s="18">
        <f t="shared" si="8"/>
        <v>0</v>
      </c>
      <c r="BR10" s="18">
        <f t="shared" si="8"/>
        <v>0</v>
      </c>
      <c r="BS10" s="16"/>
      <c r="BT10" s="18"/>
      <c r="BU10" s="18"/>
      <c r="BV10" s="18"/>
      <c r="BW10" s="18"/>
      <c r="BX10" s="18"/>
      <c r="BY10" s="18"/>
      <c r="BZ10" s="18"/>
      <c r="CA10" s="18"/>
      <c r="CB10" s="18"/>
      <c r="CC10" s="18"/>
      <c r="CD10" s="18"/>
      <c r="CE10" s="18"/>
    </row>
    <row r="11" spans="1:83">
      <c r="A11" s="464"/>
      <c r="B11" s="467"/>
      <c r="C11" s="497"/>
      <c r="D11" s="498"/>
      <c r="E11" s="471"/>
      <c r="F11" s="467"/>
      <c r="G11" s="206" t="s">
        <v>551</v>
      </c>
      <c r="H11" s="207"/>
      <c r="I11" s="208"/>
      <c r="J11" s="208"/>
      <c r="K11" s="208"/>
      <c r="L11" s="208"/>
      <c r="M11" s="208"/>
      <c r="N11" s="208"/>
      <c r="O11" s="208"/>
      <c r="P11" s="208"/>
      <c r="Q11" s="208"/>
      <c r="R11" s="208"/>
      <c r="S11" s="208"/>
      <c r="T11" s="209">
        <f t="shared" si="1"/>
        <v>0</v>
      </c>
      <c r="AG11" s="16"/>
      <c r="AH11" s="16"/>
      <c r="AI11" s="16"/>
      <c r="AJ11" s="16"/>
      <c r="AK11" s="16"/>
      <c r="AL11" s="16"/>
      <c r="AM11" s="16"/>
      <c r="AN11" s="15">
        <v>1</v>
      </c>
      <c r="AO11" s="15">
        <v>1</v>
      </c>
      <c r="AP11" s="15">
        <v>6</v>
      </c>
      <c r="AQ11" s="17">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15">
        <f ca="1">COUNTIF(INDIRECT("H"&amp;(ROW()+12*(($AN11-1)*3+$AO11)-ROW())/12+5):INDIRECT("S"&amp;(ROW()+12*(($AN11-1)*3+$AO11)-ROW())/12+5),AQ11)</f>
        <v>0</v>
      </c>
      <c r="AS11" s="17"/>
      <c r="AU11" s="15">
        <f ca="1">IF(AND(AQ11&gt;0,AR11&gt;0),COUNTIF(AU$6:AU10,"&gt;0")+1,0)</f>
        <v>0</v>
      </c>
      <c r="BE11" s="15">
        <v>3</v>
      </c>
      <c r="BG11" s="18"/>
      <c r="BH11" s="18"/>
      <c r="BI11" s="18"/>
      <c r="BJ11" s="18"/>
      <c r="BK11" s="18"/>
      <c r="BL11" s="18"/>
      <c r="BM11" s="18"/>
      <c r="BN11" s="18"/>
      <c r="BO11" s="18"/>
      <c r="BP11" s="18"/>
      <c r="BQ11" s="18"/>
      <c r="BR11" s="18"/>
      <c r="BS11" s="16"/>
      <c r="BT11" s="18"/>
      <c r="BU11" s="18"/>
      <c r="BV11" s="18"/>
      <c r="BW11" s="18"/>
      <c r="BX11" s="18"/>
      <c r="BY11" s="18"/>
      <c r="BZ11" s="18"/>
      <c r="CA11" s="18"/>
      <c r="CB11" s="18"/>
      <c r="CC11" s="18"/>
      <c r="CD11" s="18"/>
      <c r="CE11" s="18"/>
    </row>
    <row r="12" spans="1:83">
      <c r="A12" s="462">
        <v>3</v>
      </c>
      <c r="B12" s="465"/>
      <c r="C12" s="465"/>
      <c r="D12" s="465"/>
      <c r="E12" s="469"/>
      <c r="F12" s="465"/>
      <c r="G12" s="194" t="s">
        <v>104</v>
      </c>
      <c r="H12" s="195"/>
      <c r="I12" s="196" t="str">
        <f t="shared" ref="I12:S13" si="9">IF(H12="","",H12)</f>
        <v/>
      </c>
      <c r="J12" s="196" t="str">
        <f t="shared" si="9"/>
        <v/>
      </c>
      <c r="K12" s="196" t="str">
        <f t="shared" si="9"/>
        <v/>
      </c>
      <c r="L12" s="196" t="str">
        <f t="shared" si="9"/>
        <v/>
      </c>
      <c r="M12" s="196" t="str">
        <f t="shared" si="9"/>
        <v/>
      </c>
      <c r="N12" s="196" t="str">
        <f t="shared" si="9"/>
        <v/>
      </c>
      <c r="O12" s="196" t="str">
        <f t="shared" si="9"/>
        <v/>
      </c>
      <c r="P12" s="196" t="str">
        <f t="shared" si="9"/>
        <v/>
      </c>
      <c r="Q12" s="196" t="str">
        <f t="shared" si="9"/>
        <v/>
      </c>
      <c r="R12" s="196" t="str">
        <f t="shared" si="9"/>
        <v/>
      </c>
      <c r="S12" s="196" t="str">
        <f t="shared" si="9"/>
        <v/>
      </c>
      <c r="T12" s="197">
        <f t="shared" si="1"/>
        <v>0</v>
      </c>
      <c r="AG12" s="16"/>
      <c r="AH12" s="16"/>
      <c r="AI12" s="16"/>
      <c r="AJ12" s="16"/>
      <c r="AK12" s="16"/>
      <c r="AL12" s="16"/>
      <c r="AM12" s="16"/>
      <c r="AN12" s="15">
        <v>1</v>
      </c>
      <c r="AO12" s="15">
        <v>1</v>
      </c>
      <c r="AP12" s="15">
        <v>7</v>
      </c>
      <c r="AQ12" s="17">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15">
        <f ca="1">COUNTIF(INDIRECT("H"&amp;(ROW()+12*(($AN12-1)*3+$AO12)-ROW())/12+5):INDIRECT("S"&amp;(ROW()+12*(($AN12-1)*3+$AO12)-ROW())/12+5),AQ12)</f>
        <v>0</v>
      </c>
      <c r="AS12" s="17"/>
      <c r="AU12" s="15">
        <f ca="1">IF(AND(AQ12&gt;0,AR12&gt;0),COUNTIF(AU$6:AU11,"&gt;0")+1,0)</f>
        <v>0</v>
      </c>
      <c r="BE12" s="15">
        <v>1</v>
      </c>
      <c r="BG12" s="18">
        <f t="shared" ref="BG12:BR12" si="10">SUM(H12:H13)</f>
        <v>0</v>
      </c>
      <c r="BH12" s="18">
        <f t="shared" si="10"/>
        <v>0</v>
      </c>
      <c r="BI12" s="18">
        <f t="shared" si="10"/>
        <v>0</v>
      </c>
      <c r="BJ12" s="18">
        <f t="shared" si="10"/>
        <v>0</v>
      </c>
      <c r="BK12" s="18">
        <f t="shared" si="10"/>
        <v>0</v>
      </c>
      <c r="BL12" s="18">
        <f t="shared" si="10"/>
        <v>0</v>
      </c>
      <c r="BM12" s="18">
        <f t="shared" si="10"/>
        <v>0</v>
      </c>
      <c r="BN12" s="18">
        <f t="shared" si="10"/>
        <v>0</v>
      </c>
      <c r="BO12" s="18">
        <f t="shared" si="10"/>
        <v>0</v>
      </c>
      <c r="BP12" s="18">
        <f t="shared" si="10"/>
        <v>0</v>
      </c>
      <c r="BQ12" s="18">
        <f t="shared" si="10"/>
        <v>0</v>
      </c>
      <c r="BR12" s="18">
        <f t="shared" si="10"/>
        <v>0</v>
      </c>
      <c r="BS12" s="16"/>
      <c r="BT12" s="18">
        <f t="shared" ref="BT12:CE12" si="11">SUM(U12:U13)</f>
        <v>0</v>
      </c>
      <c r="BU12" s="18">
        <f t="shared" si="11"/>
        <v>0</v>
      </c>
      <c r="BV12" s="18">
        <f t="shared" si="11"/>
        <v>0</v>
      </c>
      <c r="BW12" s="18">
        <f t="shared" si="11"/>
        <v>0</v>
      </c>
      <c r="BX12" s="18">
        <f t="shared" si="11"/>
        <v>0</v>
      </c>
      <c r="BY12" s="18">
        <f t="shared" si="11"/>
        <v>0</v>
      </c>
      <c r="BZ12" s="18">
        <f t="shared" si="11"/>
        <v>0</v>
      </c>
      <c r="CA12" s="18">
        <f t="shared" si="11"/>
        <v>0</v>
      </c>
      <c r="CB12" s="18">
        <f t="shared" si="11"/>
        <v>0</v>
      </c>
      <c r="CC12" s="18">
        <f t="shared" si="11"/>
        <v>0</v>
      </c>
      <c r="CD12" s="18">
        <f t="shared" si="11"/>
        <v>0</v>
      </c>
      <c r="CE12" s="18">
        <f t="shared" si="11"/>
        <v>0</v>
      </c>
    </row>
    <row r="13" spans="1:83">
      <c r="A13" s="463"/>
      <c r="B13" s="466"/>
      <c r="C13" s="496"/>
      <c r="D13" s="496"/>
      <c r="E13" s="470"/>
      <c r="F13" s="466"/>
      <c r="G13" s="200" t="s">
        <v>102</v>
      </c>
      <c r="H13" s="201"/>
      <c r="I13" s="202" t="str">
        <f t="shared" si="9"/>
        <v/>
      </c>
      <c r="J13" s="202" t="str">
        <f t="shared" si="9"/>
        <v/>
      </c>
      <c r="K13" s="202" t="str">
        <f t="shared" si="9"/>
        <v/>
      </c>
      <c r="L13" s="202" t="str">
        <f t="shared" si="9"/>
        <v/>
      </c>
      <c r="M13" s="202" t="str">
        <f t="shared" si="9"/>
        <v/>
      </c>
      <c r="N13" s="202" t="str">
        <f t="shared" si="9"/>
        <v/>
      </c>
      <c r="O13" s="202" t="str">
        <f t="shared" si="9"/>
        <v/>
      </c>
      <c r="P13" s="202" t="str">
        <f t="shared" si="9"/>
        <v/>
      </c>
      <c r="Q13" s="202" t="str">
        <f t="shared" si="9"/>
        <v/>
      </c>
      <c r="R13" s="202" t="str">
        <f t="shared" si="9"/>
        <v/>
      </c>
      <c r="S13" s="202" t="str">
        <f t="shared" si="9"/>
        <v/>
      </c>
      <c r="T13" s="203">
        <f t="shared" si="1"/>
        <v>0</v>
      </c>
      <c r="AG13" s="16"/>
      <c r="AH13" s="16"/>
      <c r="AI13" s="16"/>
      <c r="AJ13" s="16"/>
      <c r="AK13" s="16"/>
      <c r="AL13" s="16"/>
      <c r="AM13" s="16"/>
      <c r="AN13" s="15">
        <v>1</v>
      </c>
      <c r="AO13" s="15">
        <v>1</v>
      </c>
      <c r="AP13" s="15">
        <v>8</v>
      </c>
      <c r="AQ13" s="17">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15">
        <f ca="1">COUNTIF(INDIRECT("H"&amp;(ROW()+12*(($AN13-1)*3+$AO13)-ROW())/12+5):INDIRECT("S"&amp;(ROW()+12*(($AN13-1)*3+$AO13)-ROW())/12+5),AQ13)</f>
        <v>0</v>
      </c>
      <c r="AS13" s="17"/>
      <c r="AU13" s="15">
        <f ca="1">IF(AND(AQ13&gt;0,AR13&gt;0),COUNTIF(AU$6:AU12,"&gt;0")+1,0)</f>
        <v>0</v>
      </c>
      <c r="BE13" s="15">
        <v>2</v>
      </c>
      <c r="BF13" s="15" t="s">
        <v>101</v>
      </c>
      <c r="BG13" s="18">
        <f t="shared" ref="BG13:BR13" si="12">IF(BG12+BT12&gt;40000,1,0)</f>
        <v>0</v>
      </c>
      <c r="BH13" s="18">
        <f t="shared" si="12"/>
        <v>0</v>
      </c>
      <c r="BI13" s="18">
        <f t="shared" si="12"/>
        <v>0</v>
      </c>
      <c r="BJ13" s="18">
        <f t="shared" si="12"/>
        <v>0</v>
      </c>
      <c r="BK13" s="18">
        <f t="shared" si="12"/>
        <v>0</v>
      </c>
      <c r="BL13" s="18">
        <f t="shared" si="12"/>
        <v>0</v>
      </c>
      <c r="BM13" s="18">
        <f t="shared" si="12"/>
        <v>0</v>
      </c>
      <c r="BN13" s="18">
        <f t="shared" si="12"/>
        <v>0</v>
      </c>
      <c r="BO13" s="18">
        <f t="shared" si="12"/>
        <v>0</v>
      </c>
      <c r="BP13" s="18">
        <f t="shared" si="12"/>
        <v>0</v>
      </c>
      <c r="BQ13" s="18">
        <f t="shared" si="12"/>
        <v>0</v>
      </c>
      <c r="BR13" s="18">
        <f t="shared" si="12"/>
        <v>0</v>
      </c>
      <c r="BS13" s="16"/>
      <c r="BT13" s="18"/>
      <c r="BU13" s="18"/>
      <c r="BV13" s="18"/>
      <c r="BW13" s="18"/>
      <c r="BX13" s="18"/>
      <c r="BY13" s="18"/>
      <c r="BZ13" s="18"/>
      <c r="CA13" s="18"/>
      <c r="CB13" s="18"/>
      <c r="CC13" s="18"/>
      <c r="CD13" s="18"/>
      <c r="CE13" s="18"/>
    </row>
    <row r="14" spans="1:83">
      <c r="A14" s="464"/>
      <c r="B14" s="467"/>
      <c r="C14" s="497"/>
      <c r="D14" s="498"/>
      <c r="E14" s="471"/>
      <c r="F14" s="467"/>
      <c r="G14" s="206" t="s">
        <v>551</v>
      </c>
      <c r="H14" s="207"/>
      <c r="I14" s="208"/>
      <c r="J14" s="208"/>
      <c r="K14" s="208"/>
      <c r="L14" s="208"/>
      <c r="M14" s="208"/>
      <c r="N14" s="208"/>
      <c r="O14" s="208"/>
      <c r="P14" s="208"/>
      <c r="Q14" s="208"/>
      <c r="R14" s="208"/>
      <c r="S14" s="208"/>
      <c r="T14" s="209">
        <f t="shared" si="1"/>
        <v>0</v>
      </c>
      <c r="AG14" s="16"/>
      <c r="AH14" s="16"/>
      <c r="AI14" s="16"/>
      <c r="AJ14" s="16"/>
      <c r="AK14" s="16"/>
      <c r="AL14" s="16"/>
      <c r="AM14" s="16"/>
      <c r="AN14" s="15">
        <v>1</v>
      </c>
      <c r="AO14" s="15">
        <v>1</v>
      </c>
      <c r="AP14" s="15">
        <v>9</v>
      </c>
      <c r="AQ14" s="17">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15">
        <f ca="1">COUNTIF(INDIRECT("H"&amp;(ROW()+12*(($AN14-1)*3+$AO14)-ROW())/12+5):INDIRECT("S"&amp;(ROW()+12*(($AN14-1)*3+$AO14)-ROW())/12+5),AQ14)</f>
        <v>0</v>
      </c>
      <c r="AS14" s="17"/>
      <c r="AU14" s="15">
        <f ca="1">IF(AND(AQ14&gt;0,AR14&gt;0),COUNTIF(AU$6:AU13,"&gt;0")+1,0)</f>
        <v>0</v>
      </c>
      <c r="BE14" s="15">
        <v>3</v>
      </c>
      <c r="BG14" s="18"/>
      <c r="BH14" s="18"/>
      <c r="BI14" s="18"/>
      <c r="BJ14" s="18"/>
      <c r="BK14" s="18"/>
      <c r="BL14" s="18"/>
      <c r="BM14" s="18"/>
      <c r="BN14" s="18"/>
      <c r="BO14" s="18"/>
      <c r="BP14" s="18"/>
      <c r="BQ14" s="18"/>
      <c r="BR14" s="18"/>
      <c r="BS14" s="16"/>
      <c r="BT14" s="18"/>
      <c r="BU14" s="18"/>
      <c r="BV14" s="18"/>
      <c r="BW14" s="18"/>
      <c r="BX14" s="18"/>
      <c r="BY14" s="18"/>
      <c r="BZ14" s="18"/>
      <c r="CA14" s="18"/>
      <c r="CB14" s="18"/>
      <c r="CC14" s="18"/>
      <c r="CD14" s="18"/>
      <c r="CE14" s="18"/>
    </row>
    <row r="15" spans="1:83">
      <c r="A15" s="462">
        <v>4</v>
      </c>
      <c r="B15" s="465"/>
      <c r="C15" s="465"/>
      <c r="D15" s="465"/>
      <c r="E15" s="469"/>
      <c r="F15" s="465"/>
      <c r="G15" s="194" t="s">
        <v>104</v>
      </c>
      <c r="H15" s="195"/>
      <c r="I15" s="196" t="str">
        <f t="shared" ref="I15:S16" si="13">IF(H15="","",H15)</f>
        <v/>
      </c>
      <c r="J15" s="196" t="str">
        <f t="shared" si="13"/>
        <v/>
      </c>
      <c r="K15" s="196" t="str">
        <f t="shared" si="13"/>
        <v/>
      </c>
      <c r="L15" s="196" t="str">
        <f t="shared" si="13"/>
        <v/>
      </c>
      <c r="M15" s="196" t="str">
        <f t="shared" si="13"/>
        <v/>
      </c>
      <c r="N15" s="196" t="str">
        <f t="shared" si="13"/>
        <v/>
      </c>
      <c r="O15" s="196" t="str">
        <f t="shared" si="13"/>
        <v/>
      </c>
      <c r="P15" s="196" t="str">
        <f t="shared" si="13"/>
        <v/>
      </c>
      <c r="Q15" s="196" t="str">
        <f t="shared" si="13"/>
        <v/>
      </c>
      <c r="R15" s="196" t="str">
        <f t="shared" si="13"/>
        <v/>
      </c>
      <c r="S15" s="196" t="str">
        <f t="shared" si="13"/>
        <v/>
      </c>
      <c r="T15" s="197">
        <f t="shared" si="1"/>
        <v>0</v>
      </c>
      <c r="AG15" s="16"/>
      <c r="AH15" s="16"/>
      <c r="AI15" s="16"/>
      <c r="AJ15" s="16"/>
      <c r="AK15" s="16"/>
      <c r="AL15" s="16"/>
      <c r="AM15" s="16"/>
      <c r="AN15" s="15">
        <v>1</v>
      </c>
      <c r="AO15" s="15">
        <v>1</v>
      </c>
      <c r="AP15" s="15">
        <v>10</v>
      </c>
      <c r="AQ15" s="17">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15">
        <f ca="1">COUNTIF(INDIRECT("H"&amp;(ROW()+12*(($AN15-1)*3+$AO15)-ROW())/12+5):INDIRECT("S"&amp;(ROW()+12*(($AN15-1)*3+$AO15)-ROW())/12+5),AQ15)</f>
        <v>0</v>
      </c>
      <c r="AS15" s="17"/>
      <c r="AU15" s="15">
        <f ca="1">IF(AND(AQ15&gt;0,AR15&gt;0),COUNTIF(AU$6:AU14,"&gt;0")+1,0)</f>
        <v>0</v>
      </c>
      <c r="BE15" s="15">
        <v>1</v>
      </c>
      <c r="BG15" s="18">
        <f t="shared" ref="BG15:BR15" si="14">SUM(H15:H16)</f>
        <v>0</v>
      </c>
      <c r="BH15" s="18">
        <f t="shared" si="14"/>
        <v>0</v>
      </c>
      <c r="BI15" s="18">
        <f t="shared" si="14"/>
        <v>0</v>
      </c>
      <c r="BJ15" s="18">
        <f t="shared" si="14"/>
        <v>0</v>
      </c>
      <c r="BK15" s="18">
        <f t="shared" si="14"/>
        <v>0</v>
      </c>
      <c r="BL15" s="18">
        <f t="shared" si="14"/>
        <v>0</v>
      </c>
      <c r="BM15" s="18">
        <f t="shared" si="14"/>
        <v>0</v>
      </c>
      <c r="BN15" s="18">
        <f t="shared" si="14"/>
        <v>0</v>
      </c>
      <c r="BO15" s="18">
        <f t="shared" si="14"/>
        <v>0</v>
      </c>
      <c r="BP15" s="18">
        <f t="shared" si="14"/>
        <v>0</v>
      </c>
      <c r="BQ15" s="18">
        <f t="shared" si="14"/>
        <v>0</v>
      </c>
      <c r="BR15" s="18">
        <f t="shared" si="14"/>
        <v>0</v>
      </c>
      <c r="BS15" s="16"/>
      <c r="BT15" s="18">
        <f t="shared" ref="BT15:CE15" si="15">SUM(U15:U16)</f>
        <v>0</v>
      </c>
      <c r="BU15" s="18">
        <f t="shared" si="15"/>
        <v>0</v>
      </c>
      <c r="BV15" s="18">
        <f t="shared" si="15"/>
        <v>0</v>
      </c>
      <c r="BW15" s="18">
        <f t="shared" si="15"/>
        <v>0</v>
      </c>
      <c r="BX15" s="18">
        <f t="shared" si="15"/>
        <v>0</v>
      </c>
      <c r="BY15" s="18">
        <f t="shared" si="15"/>
        <v>0</v>
      </c>
      <c r="BZ15" s="18">
        <f t="shared" si="15"/>
        <v>0</v>
      </c>
      <c r="CA15" s="18">
        <f t="shared" si="15"/>
        <v>0</v>
      </c>
      <c r="CB15" s="18">
        <f t="shared" si="15"/>
        <v>0</v>
      </c>
      <c r="CC15" s="18">
        <f t="shared" si="15"/>
        <v>0</v>
      </c>
      <c r="CD15" s="18">
        <f t="shared" si="15"/>
        <v>0</v>
      </c>
      <c r="CE15" s="18">
        <f t="shared" si="15"/>
        <v>0</v>
      </c>
    </row>
    <row r="16" spans="1:83">
      <c r="A16" s="463"/>
      <c r="B16" s="466"/>
      <c r="C16" s="496"/>
      <c r="D16" s="496"/>
      <c r="E16" s="470"/>
      <c r="F16" s="466"/>
      <c r="G16" s="200" t="s">
        <v>102</v>
      </c>
      <c r="H16" s="201"/>
      <c r="I16" s="202" t="str">
        <f t="shared" si="13"/>
        <v/>
      </c>
      <c r="J16" s="202" t="str">
        <f t="shared" si="13"/>
        <v/>
      </c>
      <c r="K16" s="202" t="str">
        <f t="shared" si="13"/>
        <v/>
      </c>
      <c r="L16" s="202" t="str">
        <f t="shared" si="13"/>
        <v/>
      </c>
      <c r="M16" s="202" t="str">
        <f t="shared" si="13"/>
        <v/>
      </c>
      <c r="N16" s="202" t="str">
        <f t="shared" si="13"/>
        <v/>
      </c>
      <c r="O16" s="202" t="str">
        <f t="shared" si="13"/>
        <v/>
      </c>
      <c r="P16" s="202" t="str">
        <f t="shared" si="13"/>
        <v/>
      </c>
      <c r="Q16" s="202" t="str">
        <f t="shared" si="13"/>
        <v/>
      </c>
      <c r="R16" s="202" t="str">
        <f t="shared" si="13"/>
        <v/>
      </c>
      <c r="S16" s="202" t="str">
        <f t="shared" si="13"/>
        <v/>
      </c>
      <c r="T16" s="203">
        <f t="shared" si="1"/>
        <v>0</v>
      </c>
      <c r="AG16" s="16"/>
      <c r="AH16" s="16"/>
      <c r="AI16" s="16"/>
      <c r="AJ16" s="16"/>
      <c r="AK16" s="16"/>
      <c r="AL16" s="16"/>
      <c r="AM16" s="16"/>
      <c r="AN16" s="15">
        <v>1</v>
      </c>
      <c r="AO16" s="15">
        <v>1</v>
      </c>
      <c r="AP16" s="15">
        <v>11</v>
      </c>
      <c r="AQ16" s="17">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15">
        <f ca="1">COUNTIF(INDIRECT("H"&amp;(ROW()+12*(($AN16-1)*3+$AO16)-ROW())/12+5):INDIRECT("S"&amp;(ROW()+12*(($AN16-1)*3+$AO16)-ROW())/12+5),AQ16)</f>
        <v>0</v>
      </c>
      <c r="AS16" s="17"/>
      <c r="AU16" s="15">
        <f ca="1">IF(AND(AQ16&gt;0,AR16&gt;0),COUNTIF(AU$6:AU15,"&gt;0")+1,0)</f>
        <v>0</v>
      </c>
      <c r="BE16" s="15">
        <v>2</v>
      </c>
      <c r="BF16" s="15" t="s">
        <v>101</v>
      </c>
      <c r="BG16" s="18">
        <f t="shared" ref="BG16:BR16" si="16">IF(BG15+BT15&gt;40000,1,0)</f>
        <v>0</v>
      </c>
      <c r="BH16" s="18">
        <f t="shared" si="16"/>
        <v>0</v>
      </c>
      <c r="BI16" s="18">
        <f t="shared" si="16"/>
        <v>0</v>
      </c>
      <c r="BJ16" s="18">
        <f t="shared" si="16"/>
        <v>0</v>
      </c>
      <c r="BK16" s="18">
        <f t="shared" si="16"/>
        <v>0</v>
      </c>
      <c r="BL16" s="18">
        <f t="shared" si="16"/>
        <v>0</v>
      </c>
      <c r="BM16" s="18">
        <f t="shared" si="16"/>
        <v>0</v>
      </c>
      <c r="BN16" s="18">
        <f t="shared" si="16"/>
        <v>0</v>
      </c>
      <c r="BO16" s="18">
        <f t="shared" si="16"/>
        <v>0</v>
      </c>
      <c r="BP16" s="18">
        <f t="shared" si="16"/>
        <v>0</v>
      </c>
      <c r="BQ16" s="18">
        <f t="shared" si="16"/>
        <v>0</v>
      </c>
      <c r="BR16" s="18">
        <f t="shared" si="16"/>
        <v>0</v>
      </c>
      <c r="BS16" s="16"/>
      <c r="BT16" s="18"/>
      <c r="BU16" s="18"/>
      <c r="BV16" s="18"/>
      <c r="BW16" s="18"/>
      <c r="BX16" s="18"/>
      <c r="BY16" s="18"/>
      <c r="BZ16" s="18"/>
      <c r="CA16" s="18"/>
      <c r="CB16" s="18"/>
      <c r="CC16" s="18"/>
      <c r="CD16" s="18"/>
      <c r="CE16" s="18"/>
    </row>
    <row r="17" spans="1:83">
      <c r="A17" s="464"/>
      <c r="B17" s="467"/>
      <c r="C17" s="497"/>
      <c r="D17" s="498"/>
      <c r="E17" s="471"/>
      <c r="F17" s="467"/>
      <c r="G17" s="206" t="s">
        <v>551</v>
      </c>
      <c r="H17" s="207"/>
      <c r="I17" s="208"/>
      <c r="J17" s="208"/>
      <c r="K17" s="208"/>
      <c r="L17" s="208"/>
      <c r="M17" s="208"/>
      <c r="N17" s="208"/>
      <c r="O17" s="208"/>
      <c r="P17" s="208"/>
      <c r="Q17" s="208"/>
      <c r="R17" s="208"/>
      <c r="S17" s="208"/>
      <c r="T17" s="209">
        <f t="shared" si="1"/>
        <v>0</v>
      </c>
      <c r="AG17" s="16"/>
      <c r="AH17" s="16"/>
      <c r="AI17" s="16"/>
      <c r="AJ17" s="16"/>
      <c r="AK17" s="16"/>
      <c r="AL17" s="16"/>
      <c r="AM17" s="16"/>
      <c r="AN17" s="15">
        <v>1</v>
      </c>
      <c r="AO17" s="15">
        <v>1</v>
      </c>
      <c r="AP17" s="15">
        <v>12</v>
      </c>
      <c r="AQ17" s="17">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15">
        <f ca="1">COUNTIF(INDIRECT("H"&amp;(ROW()+12*(($AN17-1)*3+$AO17)-ROW())/12+5):INDIRECT("S"&amp;(ROW()+12*(($AN17-1)*3+$AO17)-ROW())/12+5),AQ17)</f>
        <v>0</v>
      </c>
      <c r="AS17" s="17"/>
      <c r="AU17" s="15">
        <f ca="1">IF(AND(AQ17&gt;0,AR17&gt;0),COUNTIF(AU$6:AU16,"&gt;0")+1,0)</f>
        <v>0</v>
      </c>
      <c r="BE17" s="15">
        <v>3</v>
      </c>
      <c r="BG17" s="18"/>
      <c r="BH17" s="18"/>
      <c r="BI17" s="18"/>
      <c r="BJ17" s="18"/>
      <c r="BK17" s="18"/>
      <c r="BL17" s="18"/>
      <c r="BM17" s="18"/>
      <c r="BN17" s="18"/>
      <c r="BO17" s="18"/>
      <c r="BP17" s="18"/>
      <c r="BQ17" s="18"/>
      <c r="BR17" s="18"/>
      <c r="BS17" s="16"/>
      <c r="BT17" s="18"/>
      <c r="BU17" s="18"/>
      <c r="BV17" s="18"/>
      <c r="BW17" s="18"/>
      <c r="BX17" s="18"/>
      <c r="BY17" s="18"/>
      <c r="BZ17" s="18"/>
      <c r="CA17" s="18"/>
      <c r="CB17" s="18"/>
      <c r="CC17" s="18"/>
      <c r="CD17" s="18"/>
      <c r="CE17" s="18"/>
    </row>
    <row r="18" spans="1:83">
      <c r="A18" s="462">
        <v>5</v>
      </c>
      <c r="B18" s="465"/>
      <c r="C18" s="465"/>
      <c r="D18" s="465"/>
      <c r="E18" s="469"/>
      <c r="F18" s="465"/>
      <c r="G18" s="194" t="s">
        <v>104</v>
      </c>
      <c r="H18" s="195"/>
      <c r="I18" s="196" t="str">
        <f t="shared" ref="I18:S19" si="17">IF(H18="","",H18)</f>
        <v/>
      </c>
      <c r="J18" s="196" t="str">
        <f t="shared" si="17"/>
        <v/>
      </c>
      <c r="K18" s="196" t="str">
        <f t="shared" si="17"/>
        <v/>
      </c>
      <c r="L18" s="196" t="str">
        <f t="shared" si="17"/>
        <v/>
      </c>
      <c r="M18" s="196" t="str">
        <f t="shared" si="17"/>
        <v/>
      </c>
      <c r="N18" s="196" t="str">
        <f t="shared" si="17"/>
        <v/>
      </c>
      <c r="O18" s="196" t="str">
        <f t="shared" si="17"/>
        <v/>
      </c>
      <c r="P18" s="196" t="str">
        <f t="shared" si="17"/>
        <v/>
      </c>
      <c r="Q18" s="196" t="str">
        <f t="shared" si="17"/>
        <v/>
      </c>
      <c r="R18" s="196" t="str">
        <f t="shared" si="17"/>
        <v/>
      </c>
      <c r="S18" s="196" t="str">
        <f t="shared" si="17"/>
        <v/>
      </c>
      <c r="T18" s="197">
        <f t="shared" si="1"/>
        <v>0</v>
      </c>
      <c r="AG18" s="16"/>
      <c r="AH18" s="16"/>
      <c r="AI18" s="16"/>
      <c r="AJ18" s="16"/>
      <c r="AK18" s="16"/>
      <c r="AL18" s="16"/>
      <c r="AM18" s="16"/>
      <c r="AN18" s="15">
        <v>1</v>
      </c>
      <c r="AO18" s="15">
        <v>2</v>
      </c>
      <c r="AP18" s="15">
        <v>1</v>
      </c>
      <c r="AQ18" s="17">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15">
        <f ca="1">COUNTIF(INDIRECT("H"&amp;(ROW()+12*(($AN18-1)*3+$AO18)-ROW())/12+5):INDIRECT("S"&amp;(ROW()+12*(($AN18-1)*3+$AO18)-ROW())/12+5),AQ18)</f>
        <v>0</v>
      </c>
      <c r="AS18" s="17"/>
      <c r="AU18" s="15">
        <f ca="1">IF(AND(AQ18&gt;0,AR18&gt;0),COUNTIF(AU$6:AU17,"&gt;0")+1,0)</f>
        <v>0</v>
      </c>
      <c r="BE18" s="15">
        <v>1</v>
      </c>
      <c r="BG18" s="18">
        <f t="shared" ref="BG18:BR18" si="18">SUM(H18:H19)</f>
        <v>0</v>
      </c>
      <c r="BH18" s="18">
        <f t="shared" si="18"/>
        <v>0</v>
      </c>
      <c r="BI18" s="18">
        <f t="shared" si="18"/>
        <v>0</v>
      </c>
      <c r="BJ18" s="18">
        <f t="shared" si="18"/>
        <v>0</v>
      </c>
      <c r="BK18" s="18">
        <f t="shared" si="18"/>
        <v>0</v>
      </c>
      <c r="BL18" s="18">
        <f t="shared" si="18"/>
        <v>0</v>
      </c>
      <c r="BM18" s="18">
        <f t="shared" si="18"/>
        <v>0</v>
      </c>
      <c r="BN18" s="18">
        <f t="shared" si="18"/>
        <v>0</v>
      </c>
      <c r="BO18" s="18">
        <f t="shared" si="18"/>
        <v>0</v>
      </c>
      <c r="BP18" s="18">
        <f t="shared" si="18"/>
        <v>0</v>
      </c>
      <c r="BQ18" s="18">
        <f t="shared" si="18"/>
        <v>0</v>
      </c>
      <c r="BR18" s="18">
        <f t="shared" si="18"/>
        <v>0</v>
      </c>
      <c r="BS18" s="16"/>
      <c r="BT18" s="18">
        <f t="shared" ref="BT18:CE18" si="19">SUM(U18:U19)</f>
        <v>0</v>
      </c>
      <c r="BU18" s="18">
        <f t="shared" si="19"/>
        <v>0</v>
      </c>
      <c r="BV18" s="18">
        <f t="shared" si="19"/>
        <v>0</v>
      </c>
      <c r="BW18" s="18">
        <f t="shared" si="19"/>
        <v>0</v>
      </c>
      <c r="BX18" s="18">
        <f t="shared" si="19"/>
        <v>0</v>
      </c>
      <c r="BY18" s="18">
        <f t="shared" si="19"/>
        <v>0</v>
      </c>
      <c r="BZ18" s="18">
        <f t="shared" si="19"/>
        <v>0</v>
      </c>
      <c r="CA18" s="18">
        <f t="shared" si="19"/>
        <v>0</v>
      </c>
      <c r="CB18" s="18">
        <f t="shared" si="19"/>
        <v>0</v>
      </c>
      <c r="CC18" s="18">
        <f t="shared" si="19"/>
        <v>0</v>
      </c>
      <c r="CD18" s="18">
        <f t="shared" si="19"/>
        <v>0</v>
      </c>
      <c r="CE18" s="18">
        <f t="shared" si="19"/>
        <v>0</v>
      </c>
    </row>
    <row r="19" spans="1:83">
      <c r="A19" s="463"/>
      <c r="B19" s="466"/>
      <c r="C19" s="496"/>
      <c r="D19" s="496"/>
      <c r="E19" s="470"/>
      <c r="F19" s="466"/>
      <c r="G19" s="200" t="s">
        <v>102</v>
      </c>
      <c r="H19" s="201"/>
      <c r="I19" s="202" t="str">
        <f t="shared" si="17"/>
        <v/>
      </c>
      <c r="J19" s="202" t="str">
        <f t="shared" si="17"/>
        <v/>
      </c>
      <c r="K19" s="202" t="str">
        <f t="shared" si="17"/>
        <v/>
      </c>
      <c r="L19" s="202" t="str">
        <f t="shared" si="17"/>
        <v/>
      </c>
      <c r="M19" s="202" t="str">
        <f t="shared" si="17"/>
        <v/>
      </c>
      <c r="N19" s="202" t="str">
        <f t="shared" si="17"/>
        <v/>
      </c>
      <c r="O19" s="202" t="str">
        <f t="shared" si="17"/>
        <v/>
      </c>
      <c r="P19" s="202" t="str">
        <f t="shared" si="17"/>
        <v/>
      </c>
      <c r="Q19" s="202" t="str">
        <f t="shared" si="17"/>
        <v/>
      </c>
      <c r="R19" s="202" t="str">
        <f t="shared" si="17"/>
        <v/>
      </c>
      <c r="S19" s="202" t="str">
        <f t="shared" si="17"/>
        <v/>
      </c>
      <c r="T19" s="203">
        <f t="shared" si="1"/>
        <v>0</v>
      </c>
      <c r="AG19" s="16"/>
      <c r="AH19" s="16"/>
      <c r="AI19" s="16"/>
      <c r="AJ19" s="16"/>
      <c r="AK19" s="16"/>
      <c r="AL19" s="16"/>
      <c r="AM19" s="16"/>
      <c r="AN19" s="15">
        <v>1</v>
      </c>
      <c r="AO19" s="15">
        <v>2</v>
      </c>
      <c r="AP19" s="15">
        <v>2</v>
      </c>
      <c r="AQ19" s="17">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15">
        <f ca="1">COUNTIF(INDIRECT("H"&amp;(ROW()+12*(($AN19-1)*3+$AO19)-ROW())/12+5):INDIRECT("S"&amp;(ROW()+12*(($AN19-1)*3+$AO19)-ROW())/12+5),AQ19)</f>
        <v>0</v>
      </c>
      <c r="AS19" s="17"/>
      <c r="AU19" s="15">
        <f ca="1">IF(AND(AQ19&gt;0,AR19&gt;0),COUNTIF(AU$6:AU18,"&gt;0")+1,0)</f>
        <v>0</v>
      </c>
      <c r="BE19" s="15">
        <v>2</v>
      </c>
      <c r="BF19" s="15" t="s">
        <v>101</v>
      </c>
      <c r="BG19" s="18">
        <f t="shared" ref="BG19:BR19" si="20">IF(BG18+BT18&gt;40000,1,0)</f>
        <v>0</v>
      </c>
      <c r="BH19" s="18">
        <f t="shared" si="20"/>
        <v>0</v>
      </c>
      <c r="BI19" s="18">
        <f t="shared" si="20"/>
        <v>0</v>
      </c>
      <c r="BJ19" s="18">
        <f t="shared" si="20"/>
        <v>0</v>
      </c>
      <c r="BK19" s="18">
        <f t="shared" si="20"/>
        <v>0</v>
      </c>
      <c r="BL19" s="18">
        <f t="shared" si="20"/>
        <v>0</v>
      </c>
      <c r="BM19" s="18">
        <f t="shared" si="20"/>
        <v>0</v>
      </c>
      <c r="BN19" s="18">
        <f t="shared" si="20"/>
        <v>0</v>
      </c>
      <c r="BO19" s="18">
        <f t="shared" si="20"/>
        <v>0</v>
      </c>
      <c r="BP19" s="18">
        <f t="shared" si="20"/>
        <v>0</v>
      </c>
      <c r="BQ19" s="18">
        <f t="shared" si="20"/>
        <v>0</v>
      </c>
      <c r="BR19" s="18">
        <f t="shared" si="20"/>
        <v>0</v>
      </c>
      <c r="BS19" s="16"/>
      <c r="BT19" s="18"/>
      <c r="BU19" s="18"/>
      <c r="BV19" s="18"/>
      <c r="BW19" s="18"/>
      <c r="BX19" s="18"/>
      <c r="BY19" s="18"/>
      <c r="BZ19" s="18"/>
      <c r="CA19" s="18"/>
      <c r="CB19" s="18"/>
      <c r="CC19" s="18"/>
      <c r="CD19" s="18"/>
      <c r="CE19" s="18"/>
    </row>
    <row r="20" spans="1:83">
      <c r="A20" s="464"/>
      <c r="B20" s="467"/>
      <c r="C20" s="497"/>
      <c r="D20" s="498"/>
      <c r="E20" s="471"/>
      <c r="F20" s="467"/>
      <c r="G20" s="206" t="s">
        <v>551</v>
      </c>
      <c r="H20" s="207"/>
      <c r="I20" s="208"/>
      <c r="J20" s="208"/>
      <c r="K20" s="208"/>
      <c r="L20" s="208"/>
      <c r="M20" s="208"/>
      <c r="N20" s="208"/>
      <c r="O20" s="208"/>
      <c r="P20" s="208"/>
      <c r="Q20" s="208"/>
      <c r="R20" s="208"/>
      <c r="S20" s="208"/>
      <c r="T20" s="209">
        <f t="shared" si="1"/>
        <v>0</v>
      </c>
      <c r="AG20" s="16"/>
      <c r="AH20" s="16"/>
      <c r="AI20" s="16"/>
      <c r="AJ20" s="16"/>
      <c r="AK20" s="16"/>
      <c r="AL20" s="16"/>
      <c r="AM20" s="16"/>
      <c r="AN20" s="15">
        <v>1</v>
      </c>
      <c r="AO20" s="15">
        <v>2</v>
      </c>
      <c r="AP20" s="15">
        <v>3</v>
      </c>
      <c r="AQ20" s="17">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15">
        <f ca="1">COUNTIF(INDIRECT("H"&amp;(ROW()+12*(($AN20-1)*3+$AO20)-ROW())/12+5):INDIRECT("S"&amp;(ROW()+12*(($AN20-1)*3+$AO20)-ROW())/12+5),AQ20)</f>
        <v>0</v>
      </c>
      <c r="AS20" s="17"/>
      <c r="AU20" s="15">
        <f ca="1">IF(AND(AQ20&gt;0,AR20&gt;0),COUNTIF(AU$6:AU19,"&gt;0")+1,0)</f>
        <v>0</v>
      </c>
      <c r="BE20" s="15">
        <v>3</v>
      </c>
      <c r="BG20" s="18"/>
      <c r="BH20" s="18"/>
      <c r="BI20" s="18"/>
      <c r="BJ20" s="18"/>
      <c r="BK20" s="18"/>
      <c r="BL20" s="18"/>
      <c r="BM20" s="18"/>
      <c r="BN20" s="18"/>
      <c r="BO20" s="18"/>
      <c r="BP20" s="18"/>
      <c r="BQ20" s="18"/>
      <c r="BR20" s="18"/>
      <c r="BS20" s="16"/>
      <c r="BT20" s="18"/>
      <c r="BU20" s="18"/>
      <c r="BV20" s="18"/>
      <c r="BW20" s="18"/>
      <c r="BX20" s="18"/>
      <c r="BY20" s="18"/>
      <c r="BZ20" s="18"/>
      <c r="CA20" s="18"/>
      <c r="CB20" s="18"/>
      <c r="CC20" s="18"/>
      <c r="CD20" s="18"/>
      <c r="CE20" s="18"/>
    </row>
    <row r="21" spans="1:83">
      <c r="A21" s="462">
        <v>6</v>
      </c>
      <c r="B21" s="465"/>
      <c r="C21" s="465"/>
      <c r="D21" s="465"/>
      <c r="E21" s="469"/>
      <c r="F21" s="465"/>
      <c r="G21" s="194" t="s">
        <v>104</v>
      </c>
      <c r="H21" s="195"/>
      <c r="I21" s="196" t="str">
        <f t="shared" ref="I21:S22" si="21">IF(H21="","",H21)</f>
        <v/>
      </c>
      <c r="J21" s="196" t="str">
        <f t="shared" si="21"/>
        <v/>
      </c>
      <c r="K21" s="196" t="str">
        <f t="shared" si="21"/>
        <v/>
      </c>
      <c r="L21" s="196" t="str">
        <f t="shared" si="21"/>
        <v/>
      </c>
      <c r="M21" s="196" t="str">
        <f t="shared" si="21"/>
        <v/>
      </c>
      <c r="N21" s="196" t="str">
        <f t="shared" si="21"/>
        <v/>
      </c>
      <c r="O21" s="196" t="str">
        <f t="shared" si="21"/>
        <v/>
      </c>
      <c r="P21" s="196" t="str">
        <f t="shared" si="21"/>
        <v/>
      </c>
      <c r="Q21" s="196" t="str">
        <f t="shared" si="21"/>
        <v/>
      </c>
      <c r="R21" s="196" t="str">
        <f t="shared" si="21"/>
        <v/>
      </c>
      <c r="S21" s="196" t="str">
        <f t="shared" si="21"/>
        <v/>
      </c>
      <c r="T21" s="197">
        <f t="shared" si="1"/>
        <v>0</v>
      </c>
      <c r="AG21" s="16"/>
      <c r="AH21" s="16"/>
      <c r="AI21" s="16"/>
      <c r="AJ21" s="16"/>
      <c r="AK21" s="16"/>
      <c r="AL21" s="16"/>
      <c r="AM21" s="16"/>
      <c r="AN21" s="15">
        <v>1</v>
      </c>
      <c r="AO21" s="15">
        <v>2</v>
      </c>
      <c r="AP21" s="15">
        <v>4</v>
      </c>
      <c r="AQ21" s="17">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15">
        <f ca="1">COUNTIF(INDIRECT("H"&amp;(ROW()+12*(($AN21-1)*3+$AO21)-ROW())/12+5):INDIRECT("S"&amp;(ROW()+12*(($AN21-1)*3+$AO21)-ROW())/12+5),AQ21)</f>
        <v>0</v>
      </c>
      <c r="AS21" s="17"/>
      <c r="AU21" s="15">
        <f ca="1">IF(AND(AQ21&gt;0,AR21&gt;0),COUNTIF(AU$6:AU20,"&gt;0")+1,0)</f>
        <v>0</v>
      </c>
      <c r="BE21" s="15">
        <v>1</v>
      </c>
      <c r="BG21" s="18">
        <f t="shared" ref="BG21:BR21" si="22">SUM(H21:H22)</f>
        <v>0</v>
      </c>
      <c r="BH21" s="18">
        <f t="shared" si="22"/>
        <v>0</v>
      </c>
      <c r="BI21" s="18">
        <f t="shared" si="22"/>
        <v>0</v>
      </c>
      <c r="BJ21" s="18">
        <f t="shared" si="22"/>
        <v>0</v>
      </c>
      <c r="BK21" s="18">
        <f t="shared" si="22"/>
        <v>0</v>
      </c>
      <c r="BL21" s="18">
        <f t="shared" si="22"/>
        <v>0</v>
      </c>
      <c r="BM21" s="18">
        <f t="shared" si="22"/>
        <v>0</v>
      </c>
      <c r="BN21" s="18">
        <f t="shared" si="22"/>
        <v>0</v>
      </c>
      <c r="BO21" s="18">
        <f t="shared" si="22"/>
        <v>0</v>
      </c>
      <c r="BP21" s="18">
        <f t="shared" si="22"/>
        <v>0</v>
      </c>
      <c r="BQ21" s="18">
        <f t="shared" si="22"/>
        <v>0</v>
      </c>
      <c r="BR21" s="18">
        <f t="shared" si="22"/>
        <v>0</v>
      </c>
      <c r="BS21" s="16"/>
      <c r="BT21" s="18">
        <f t="shared" ref="BT21:CE21" si="23">SUM(U21:U22)</f>
        <v>0</v>
      </c>
      <c r="BU21" s="18">
        <f t="shared" si="23"/>
        <v>0</v>
      </c>
      <c r="BV21" s="18">
        <f t="shared" si="23"/>
        <v>0</v>
      </c>
      <c r="BW21" s="18">
        <f t="shared" si="23"/>
        <v>0</v>
      </c>
      <c r="BX21" s="18">
        <f t="shared" si="23"/>
        <v>0</v>
      </c>
      <c r="BY21" s="18">
        <f t="shared" si="23"/>
        <v>0</v>
      </c>
      <c r="BZ21" s="18">
        <f t="shared" si="23"/>
        <v>0</v>
      </c>
      <c r="CA21" s="18">
        <f t="shared" si="23"/>
        <v>0</v>
      </c>
      <c r="CB21" s="18">
        <f t="shared" si="23"/>
        <v>0</v>
      </c>
      <c r="CC21" s="18">
        <f t="shared" si="23"/>
        <v>0</v>
      </c>
      <c r="CD21" s="18">
        <f t="shared" si="23"/>
        <v>0</v>
      </c>
      <c r="CE21" s="18">
        <f t="shared" si="23"/>
        <v>0</v>
      </c>
    </row>
    <row r="22" spans="1:83">
      <c r="A22" s="463"/>
      <c r="B22" s="466"/>
      <c r="C22" s="496"/>
      <c r="D22" s="496"/>
      <c r="E22" s="470"/>
      <c r="F22" s="466"/>
      <c r="G22" s="200" t="s">
        <v>102</v>
      </c>
      <c r="H22" s="201"/>
      <c r="I22" s="202" t="str">
        <f t="shared" si="21"/>
        <v/>
      </c>
      <c r="J22" s="202" t="str">
        <f t="shared" si="21"/>
        <v/>
      </c>
      <c r="K22" s="202" t="str">
        <f t="shared" si="21"/>
        <v/>
      </c>
      <c r="L22" s="202" t="str">
        <f t="shared" si="21"/>
        <v/>
      </c>
      <c r="M22" s="202" t="str">
        <f t="shared" si="21"/>
        <v/>
      </c>
      <c r="N22" s="202" t="str">
        <f t="shared" si="21"/>
        <v/>
      </c>
      <c r="O22" s="202" t="str">
        <f t="shared" si="21"/>
        <v/>
      </c>
      <c r="P22" s="202" t="str">
        <f t="shared" si="21"/>
        <v/>
      </c>
      <c r="Q22" s="202" t="str">
        <f t="shared" si="21"/>
        <v/>
      </c>
      <c r="R22" s="202" t="str">
        <f t="shared" si="21"/>
        <v/>
      </c>
      <c r="S22" s="202" t="str">
        <f t="shared" si="21"/>
        <v/>
      </c>
      <c r="T22" s="203">
        <f t="shared" si="1"/>
        <v>0</v>
      </c>
      <c r="AG22" s="16"/>
      <c r="AH22" s="16"/>
      <c r="AI22" s="16"/>
      <c r="AJ22" s="16"/>
      <c r="AK22" s="16"/>
      <c r="AL22" s="16"/>
      <c r="AM22" s="16"/>
      <c r="AN22" s="15">
        <v>1</v>
      </c>
      <c r="AO22" s="15">
        <v>2</v>
      </c>
      <c r="AP22" s="15">
        <v>5</v>
      </c>
      <c r="AQ22" s="17">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15">
        <f ca="1">COUNTIF(INDIRECT("H"&amp;(ROW()+12*(($AN22-1)*3+$AO22)-ROW())/12+5):INDIRECT("S"&amp;(ROW()+12*(($AN22-1)*3+$AO22)-ROW())/12+5),AQ22)</f>
        <v>0</v>
      </c>
      <c r="AS22" s="17"/>
      <c r="AU22" s="15">
        <f ca="1">IF(AND(AQ22&gt;0,AR22&gt;0),COUNTIF(AU$6:AU21,"&gt;0")+1,0)</f>
        <v>0</v>
      </c>
      <c r="BE22" s="15">
        <v>2</v>
      </c>
      <c r="BF22" s="15" t="s">
        <v>101</v>
      </c>
      <c r="BG22" s="18">
        <f t="shared" ref="BG22:BR22" si="24">IF(BG21+BT21&gt;40000,1,0)</f>
        <v>0</v>
      </c>
      <c r="BH22" s="18">
        <f t="shared" si="24"/>
        <v>0</v>
      </c>
      <c r="BI22" s="18">
        <f t="shared" si="24"/>
        <v>0</v>
      </c>
      <c r="BJ22" s="18">
        <f t="shared" si="24"/>
        <v>0</v>
      </c>
      <c r="BK22" s="18">
        <f t="shared" si="24"/>
        <v>0</v>
      </c>
      <c r="BL22" s="18">
        <f t="shared" si="24"/>
        <v>0</v>
      </c>
      <c r="BM22" s="18">
        <f t="shared" si="24"/>
        <v>0</v>
      </c>
      <c r="BN22" s="18">
        <f t="shared" si="24"/>
        <v>0</v>
      </c>
      <c r="BO22" s="18">
        <f t="shared" si="24"/>
        <v>0</v>
      </c>
      <c r="BP22" s="18">
        <f t="shared" si="24"/>
        <v>0</v>
      </c>
      <c r="BQ22" s="18">
        <f t="shared" si="24"/>
        <v>0</v>
      </c>
      <c r="BR22" s="18">
        <f t="shared" si="24"/>
        <v>0</v>
      </c>
      <c r="BS22" s="16"/>
      <c r="BT22" s="18"/>
      <c r="BU22" s="18"/>
      <c r="BV22" s="18"/>
      <c r="BW22" s="18"/>
      <c r="BX22" s="18"/>
      <c r="BY22" s="18"/>
      <c r="BZ22" s="18"/>
      <c r="CA22" s="18"/>
      <c r="CB22" s="18"/>
      <c r="CC22" s="18"/>
      <c r="CD22" s="18"/>
      <c r="CE22" s="18"/>
    </row>
    <row r="23" spans="1:83">
      <c r="A23" s="464"/>
      <c r="B23" s="467"/>
      <c r="C23" s="497"/>
      <c r="D23" s="498"/>
      <c r="E23" s="471"/>
      <c r="F23" s="467"/>
      <c r="G23" s="206" t="s">
        <v>551</v>
      </c>
      <c r="H23" s="207"/>
      <c r="I23" s="208"/>
      <c r="J23" s="208"/>
      <c r="K23" s="208"/>
      <c r="L23" s="208"/>
      <c r="M23" s="208"/>
      <c r="N23" s="208"/>
      <c r="O23" s="208"/>
      <c r="P23" s="208"/>
      <c r="Q23" s="208"/>
      <c r="R23" s="208"/>
      <c r="S23" s="208"/>
      <c r="T23" s="209">
        <f t="shared" si="1"/>
        <v>0</v>
      </c>
      <c r="AG23" s="16"/>
      <c r="AH23" s="16"/>
      <c r="AI23" s="16"/>
      <c r="AJ23" s="16"/>
      <c r="AK23" s="16"/>
      <c r="AL23" s="16"/>
      <c r="AM23" s="16"/>
      <c r="AN23" s="15">
        <v>1</v>
      </c>
      <c r="AO23" s="15">
        <v>2</v>
      </c>
      <c r="AP23" s="15">
        <v>6</v>
      </c>
      <c r="AQ23" s="17">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15">
        <f ca="1">COUNTIF(INDIRECT("H"&amp;(ROW()+12*(($AN23-1)*3+$AO23)-ROW())/12+5):INDIRECT("S"&amp;(ROW()+12*(($AN23-1)*3+$AO23)-ROW())/12+5),AQ23)</f>
        <v>0</v>
      </c>
      <c r="AS23" s="17"/>
      <c r="AU23" s="15">
        <f ca="1">IF(AND(AQ23&gt;0,AR23&gt;0),COUNTIF(AU$6:AU22,"&gt;0")+1,0)</f>
        <v>0</v>
      </c>
      <c r="BE23" s="15">
        <v>3</v>
      </c>
      <c r="BG23" s="18"/>
      <c r="BH23" s="18"/>
      <c r="BI23" s="18"/>
      <c r="BJ23" s="18"/>
      <c r="BK23" s="18"/>
      <c r="BL23" s="18"/>
      <c r="BM23" s="18"/>
      <c r="BN23" s="18"/>
      <c r="BO23" s="18"/>
      <c r="BP23" s="18"/>
      <c r="BQ23" s="18"/>
      <c r="BR23" s="18"/>
      <c r="BS23" s="16"/>
      <c r="BT23" s="18"/>
      <c r="BU23" s="18"/>
      <c r="BV23" s="18"/>
      <c r="BW23" s="18"/>
      <c r="BX23" s="18"/>
      <c r="BY23" s="18"/>
      <c r="BZ23" s="18"/>
      <c r="CA23" s="18"/>
      <c r="CB23" s="18"/>
      <c r="CC23" s="18"/>
      <c r="CD23" s="18"/>
      <c r="CE23" s="18"/>
    </row>
    <row r="24" spans="1:83">
      <c r="A24" s="462">
        <v>7</v>
      </c>
      <c r="B24" s="465"/>
      <c r="C24" s="465"/>
      <c r="D24" s="465"/>
      <c r="E24" s="469"/>
      <c r="F24" s="465"/>
      <c r="G24" s="194" t="s">
        <v>104</v>
      </c>
      <c r="H24" s="195"/>
      <c r="I24" s="196" t="str">
        <f t="shared" ref="I24:S25" si="25">IF(H24="","",H24)</f>
        <v/>
      </c>
      <c r="J24" s="196" t="str">
        <f t="shared" si="25"/>
        <v/>
      </c>
      <c r="K24" s="196" t="str">
        <f t="shared" si="25"/>
        <v/>
      </c>
      <c r="L24" s="196" t="str">
        <f t="shared" si="25"/>
        <v/>
      </c>
      <c r="M24" s="196" t="str">
        <f t="shared" si="25"/>
        <v/>
      </c>
      <c r="N24" s="196" t="str">
        <f t="shared" si="25"/>
        <v/>
      </c>
      <c r="O24" s="196" t="str">
        <f t="shared" si="25"/>
        <v/>
      </c>
      <c r="P24" s="196" t="str">
        <f t="shared" si="25"/>
        <v/>
      </c>
      <c r="Q24" s="196" t="str">
        <f t="shared" si="25"/>
        <v/>
      </c>
      <c r="R24" s="196" t="str">
        <f t="shared" si="25"/>
        <v/>
      </c>
      <c r="S24" s="196" t="str">
        <f t="shared" si="25"/>
        <v/>
      </c>
      <c r="T24" s="197">
        <f t="shared" si="1"/>
        <v>0</v>
      </c>
      <c r="AG24" s="16"/>
      <c r="AH24" s="16"/>
      <c r="AI24" s="16"/>
      <c r="AJ24" s="16"/>
      <c r="AK24" s="16"/>
      <c r="AL24" s="16"/>
      <c r="AM24" s="16"/>
      <c r="AN24" s="15">
        <v>1</v>
      </c>
      <c r="AO24" s="15">
        <v>2</v>
      </c>
      <c r="AP24" s="15">
        <v>7</v>
      </c>
      <c r="AQ24" s="17">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15">
        <f ca="1">COUNTIF(INDIRECT("H"&amp;(ROW()+12*(($AN24-1)*3+$AO24)-ROW())/12+5):INDIRECT("S"&amp;(ROW()+12*(($AN24-1)*3+$AO24)-ROW())/12+5),AQ24)</f>
        <v>0</v>
      </c>
      <c r="AS24" s="17"/>
      <c r="AU24" s="15">
        <f ca="1">IF(AND(AQ24&gt;0,AR24&gt;0),COUNTIF(AU$6:AU23,"&gt;0")+1,0)</f>
        <v>0</v>
      </c>
      <c r="BE24" s="15">
        <v>1</v>
      </c>
      <c r="BG24" s="18">
        <f t="shared" ref="BG24:BR24" si="26">SUM(H24:H25)</f>
        <v>0</v>
      </c>
      <c r="BH24" s="18">
        <f t="shared" si="26"/>
        <v>0</v>
      </c>
      <c r="BI24" s="18">
        <f t="shared" si="26"/>
        <v>0</v>
      </c>
      <c r="BJ24" s="18">
        <f t="shared" si="26"/>
        <v>0</v>
      </c>
      <c r="BK24" s="18">
        <f t="shared" si="26"/>
        <v>0</v>
      </c>
      <c r="BL24" s="18">
        <f t="shared" si="26"/>
        <v>0</v>
      </c>
      <c r="BM24" s="18">
        <f t="shared" si="26"/>
        <v>0</v>
      </c>
      <c r="BN24" s="18">
        <f t="shared" si="26"/>
        <v>0</v>
      </c>
      <c r="BO24" s="18">
        <f t="shared" si="26"/>
        <v>0</v>
      </c>
      <c r="BP24" s="18">
        <f t="shared" si="26"/>
        <v>0</v>
      </c>
      <c r="BQ24" s="18">
        <f t="shared" si="26"/>
        <v>0</v>
      </c>
      <c r="BR24" s="18">
        <f t="shared" si="26"/>
        <v>0</v>
      </c>
      <c r="BS24" s="16"/>
      <c r="BT24" s="18">
        <f t="shared" ref="BT24:CE24" si="27">SUM(U24:U25)</f>
        <v>0</v>
      </c>
      <c r="BU24" s="18">
        <f t="shared" si="27"/>
        <v>0</v>
      </c>
      <c r="BV24" s="18">
        <f t="shared" si="27"/>
        <v>0</v>
      </c>
      <c r="BW24" s="18">
        <f t="shared" si="27"/>
        <v>0</v>
      </c>
      <c r="BX24" s="18">
        <f t="shared" si="27"/>
        <v>0</v>
      </c>
      <c r="BY24" s="18">
        <f t="shared" si="27"/>
        <v>0</v>
      </c>
      <c r="BZ24" s="18">
        <f t="shared" si="27"/>
        <v>0</v>
      </c>
      <c r="CA24" s="18">
        <f t="shared" si="27"/>
        <v>0</v>
      </c>
      <c r="CB24" s="18">
        <f t="shared" si="27"/>
        <v>0</v>
      </c>
      <c r="CC24" s="18">
        <f t="shared" si="27"/>
        <v>0</v>
      </c>
      <c r="CD24" s="18">
        <f t="shared" si="27"/>
        <v>0</v>
      </c>
      <c r="CE24" s="18">
        <f t="shared" si="27"/>
        <v>0</v>
      </c>
    </row>
    <row r="25" spans="1:83">
      <c r="A25" s="463"/>
      <c r="B25" s="466"/>
      <c r="C25" s="496"/>
      <c r="D25" s="496"/>
      <c r="E25" s="470"/>
      <c r="F25" s="466"/>
      <c r="G25" s="200" t="s">
        <v>102</v>
      </c>
      <c r="H25" s="201"/>
      <c r="I25" s="202" t="str">
        <f t="shared" si="25"/>
        <v/>
      </c>
      <c r="J25" s="202" t="str">
        <f t="shared" si="25"/>
        <v/>
      </c>
      <c r="K25" s="202" t="str">
        <f t="shared" si="25"/>
        <v/>
      </c>
      <c r="L25" s="202" t="str">
        <f t="shared" si="25"/>
        <v/>
      </c>
      <c r="M25" s="202" t="str">
        <f t="shared" si="25"/>
        <v/>
      </c>
      <c r="N25" s="202" t="str">
        <f t="shared" si="25"/>
        <v/>
      </c>
      <c r="O25" s="202" t="str">
        <f t="shared" si="25"/>
        <v/>
      </c>
      <c r="P25" s="202" t="str">
        <f t="shared" si="25"/>
        <v/>
      </c>
      <c r="Q25" s="202" t="str">
        <f t="shared" si="25"/>
        <v/>
      </c>
      <c r="R25" s="202" t="str">
        <f t="shared" si="25"/>
        <v/>
      </c>
      <c r="S25" s="202" t="str">
        <f t="shared" si="25"/>
        <v/>
      </c>
      <c r="T25" s="203">
        <f t="shared" si="1"/>
        <v>0</v>
      </c>
      <c r="AG25" s="16"/>
      <c r="AH25" s="16"/>
      <c r="AI25" s="16"/>
      <c r="AJ25" s="16"/>
      <c r="AK25" s="16"/>
      <c r="AL25" s="16"/>
      <c r="AM25" s="16"/>
      <c r="AN25" s="15">
        <v>1</v>
      </c>
      <c r="AO25" s="15">
        <v>2</v>
      </c>
      <c r="AP25" s="15">
        <v>8</v>
      </c>
      <c r="AQ25" s="17">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15">
        <f ca="1">COUNTIF(INDIRECT("H"&amp;(ROW()+12*(($AN25-1)*3+$AO25)-ROW())/12+5):INDIRECT("S"&amp;(ROW()+12*(($AN25-1)*3+$AO25)-ROW())/12+5),AQ25)</f>
        <v>0</v>
      </c>
      <c r="AS25" s="17"/>
      <c r="AU25" s="15">
        <f ca="1">IF(AND(AQ25&gt;0,AR25&gt;0),COUNTIF(AU$6:AU24,"&gt;0")+1,0)</f>
        <v>0</v>
      </c>
      <c r="BE25" s="15">
        <v>2</v>
      </c>
      <c r="BF25" s="15" t="s">
        <v>101</v>
      </c>
      <c r="BG25" s="18">
        <f t="shared" ref="BG25:BR25" si="28">IF(BG24+BT24&gt;40000,1,0)</f>
        <v>0</v>
      </c>
      <c r="BH25" s="18">
        <f t="shared" si="28"/>
        <v>0</v>
      </c>
      <c r="BI25" s="18">
        <f t="shared" si="28"/>
        <v>0</v>
      </c>
      <c r="BJ25" s="18">
        <f t="shared" si="28"/>
        <v>0</v>
      </c>
      <c r="BK25" s="18">
        <f t="shared" si="28"/>
        <v>0</v>
      </c>
      <c r="BL25" s="18">
        <f t="shared" si="28"/>
        <v>0</v>
      </c>
      <c r="BM25" s="18">
        <f t="shared" si="28"/>
        <v>0</v>
      </c>
      <c r="BN25" s="18">
        <f t="shared" si="28"/>
        <v>0</v>
      </c>
      <c r="BO25" s="18">
        <f t="shared" si="28"/>
        <v>0</v>
      </c>
      <c r="BP25" s="18">
        <f t="shared" si="28"/>
        <v>0</v>
      </c>
      <c r="BQ25" s="18">
        <f t="shared" si="28"/>
        <v>0</v>
      </c>
      <c r="BR25" s="18">
        <f t="shared" si="28"/>
        <v>0</v>
      </c>
      <c r="BS25" s="16"/>
      <c r="BT25" s="18"/>
      <c r="BU25" s="18"/>
      <c r="BV25" s="18"/>
      <c r="BW25" s="18"/>
      <c r="BX25" s="18"/>
      <c r="BY25" s="18"/>
      <c r="BZ25" s="18"/>
      <c r="CA25" s="18"/>
      <c r="CB25" s="18"/>
      <c r="CC25" s="18"/>
      <c r="CD25" s="18"/>
      <c r="CE25" s="18"/>
    </row>
    <row r="26" spans="1:83">
      <c r="A26" s="464"/>
      <c r="B26" s="467"/>
      <c r="C26" s="497"/>
      <c r="D26" s="498"/>
      <c r="E26" s="471"/>
      <c r="F26" s="467"/>
      <c r="G26" s="206" t="s">
        <v>551</v>
      </c>
      <c r="H26" s="207"/>
      <c r="I26" s="208"/>
      <c r="J26" s="208"/>
      <c r="K26" s="208"/>
      <c r="L26" s="208"/>
      <c r="M26" s="208"/>
      <c r="N26" s="208"/>
      <c r="O26" s="208"/>
      <c r="P26" s="208"/>
      <c r="Q26" s="208"/>
      <c r="R26" s="208"/>
      <c r="S26" s="208"/>
      <c r="T26" s="209">
        <f t="shared" si="1"/>
        <v>0</v>
      </c>
      <c r="AG26" s="16"/>
      <c r="AH26" s="16"/>
      <c r="AI26" s="16"/>
      <c r="AJ26" s="16"/>
      <c r="AK26" s="16"/>
      <c r="AL26" s="16"/>
      <c r="AM26" s="16"/>
      <c r="AN26" s="15">
        <v>1</v>
      </c>
      <c r="AO26" s="15">
        <v>2</v>
      </c>
      <c r="AP26" s="15">
        <v>9</v>
      </c>
      <c r="AQ26" s="17">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15">
        <f ca="1">COUNTIF(INDIRECT("H"&amp;(ROW()+12*(($AN26-1)*3+$AO26)-ROW())/12+5):INDIRECT("S"&amp;(ROW()+12*(($AN26-1)*3+$AO26)-ROW())/12+5),AQ26)</f>
        <v>0</v>
      </c>
      <c r="AS26" s="17"/>
      <c r="AU26" s="15">
        <f ca="1">IF(AND(AQ26&gt;0,AR26&gt;0),COUNTIF(AU$6:AU25,"&gt;0")+1,0)</f>
        <v>0</v>
      </c>
      <c r="BE26" s="15">
        <v>3</v>
      </c>
      <c r="BG26" s="18"/>
      <c r="BH26" s="18"/>
      <c r="BI26" s="18"/>
      <c r="BJ26" s="18"/>
      <c r="BK26" s="18"/>
      <c r="BL26" s="18"/>
      <c r="BM26" s="18"/>
      <c r="BN26" s="18"/>
      <c r="BO26" s="18"/>
      <c r="BP26" s="18"/>
      <c r="BQ26" s="18"/>
      <c r="BR26" s="18"/>
      <c r="BS26" s="16"/>
      <c r="BT26" s="18"/>
      <c r="BU26" s="18"/>
      <c r="BV26" s="18"/>
      <c r="BW26" s="18"/>
      <c r="BX26" s="18"/>
      <c r="BY26" s="18"/>
      <c r="BZ26" s="18"/>
      <c r="CA26" s="18"/>
      <c r="CB26" s="18"/>
      <c r="CC26" s="18"/>
      <c r="CD26" s="18"/>
      <c r="CE26" s="18"/>
    </row>
    <row r="27" spans="1:83">
      <c r="A27" s="462">
        <v>8</v>
      </c>
      <c r="B27" s="465"/>
      <c r="C27" s="465"/>
      <c r="D27" s="465"/>
      <c r="E27" s="469"/>
      <c r="F27" s="465"/>
      <c r="G27" s="194" t="s">
        <v>104</v>
      </c>
      <c r="H27" s="195"/>
      <c r="I27" s="196" t="str">
        <f t="shared" ref="I27:S28" si="29">IF(H27="","",H27)</f>
        <v/>
      </c>
      <c r="J27" s="196" t="str">
        <f t="shared" si="29"/>
        <v/>
      </c>
      <c r="K27" s="196" t="str">
        <f t="shared" si="29"/>
        <v/>
      </c>
      <c r="L27" s="196" t="str">
        <f t="shared" si="29"/>
        <v/>
      </c>
      <c r="M27" s="196" t="str">
        <f t="shared" si="29"/>
        <v/>
      </c>
      <c r="N27" s="196" t="str">
        <f t="shared" si="29"/>
        <v/>
      </c>
      <c r="O27" s="196" t="str">
        <f t="shared" si="29"/>
        <v/>
      </c>
      <c r="P27" s="196" t="str">
        <f t="shared" si="29"/>
        <v/>
      </c>
      <c r="Q27" s="196" t="str">
        <f t="shared" si="29"/>
        <v/>
      </c>
      <c r="R27" s="196" t="str">
        <f t="shared" si="29"/>
        <v/>
      </c>
      <c r="S27" s="196" t="str">
        <f t="shared" si="29"/>
        <v/>
      </c>
      <c r="T27" s="197">
        <f t="shared" si="1"/>
        <v>0</v>
      </c>
      <c r="AG27" s="16"/>
      <c r="AH27" s="16"/>
      <c r="AI27" s="16"/>
      <c r="AJ27" s="16"/>
      <c r="AK27" s="16"/>
      <c r="AL27" s="16"/>
      <c r="AM27" s="16"/>
      <c r="AN27" s="15">
        <v>1</v>
      </c>
      <c r="AO27" s="15">
        <v>2</v>
      </c>
      <c r="AP27" s="15">
        <v>10</v>
      </c>
      <c r="AQ27" s="17">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15">
        <f ca="1">COUNTIF(INDIRECT("H"&amp;(ROW()+12*(($AN27-1)*3+$AO27)-ROW())/12+5):INDIRECT("S"&amp;(ROW()+12*(($AN27-1)*3+$AO27)-ROW())/12+5),AQ27)</f>
        <v>0</v>
      </c>
      <c r="AS27" s="17"/>
      <c r="AU27" s="15">
        <f ca="1">IF(AND(AQ27&gt;0,AR27&gt;0),COUNTIF(AU$6:AU26,"&gt;0")+1,0)</f>
        <v>0</v>
      </c>
      <c r="BE27" s="15">
        <v>1</v>
      </c>
      <c r="BG27" s="18">
        <f t="shared" ref="BG27:BR27" si="30">SUM(H27:H28)</f>
        <v>0</v>
      </c>
      <c r="BH27" s="18">
        <f t="shared" si="30"/>
        <v>0</v>
      </c>
      <c r="BI27" s="18">
        <f t="shared" si="30"/>
        <v>0</v>
      </c>
      <c r="BJ27" s="18">
        <f t="shared" si="30"/>
        <v>0</v>
      </c>
      <c r="BK27" s="18">
        <f t="shared" si="30"/>
        <v>0</v>
      </c>
      <c r="BL27" s="18">
        <f t="shared" si="30"/>
        <v>0</v>
      </c>
      <c r="BM27" s="18">
        <f t="shared" si="30"/>
        <v>0</v>
      </c>
      <c r="BN27" s="18">
        <f t="shared" si="30"/>
        <v>0</v>
      </c>
      <c r="BO27" s="18">
        <f t="shared" si="30"/>
        <v>0</v>
      </c>
      <c r="BP27" s="18">
        <f t="shared" si="30"/>
        <v>0</v>
      </c>
      <c r="BQ27" s="18">
        <f t="shared" si="30"/>
        <v>0</v>
      </c>
      <c r="BR27" s="18">
        <f t="shared" si="30"/>
        <v>0</v>
      </c>
      <c r="BS27" s="16"/>
      <c r="BT27" s="18">
        <f t="shared" ref="BT27:CE27" si="31">SUM(U27:U28)</f>
        <v>0</v>
      </c>
      <c r="BU27" s="18">
        <f t="shared" si="31"/>
        <v>0</v>
      </c>
      <c r="BV27" s="18">
        <f t="shared" si="31"/>
        <v>0</v>
      </c>
      <c r="BW27" s="18">
        <f t="shared" si="31"/>
        <v>0</v>
      </c>
      <c r="BX27" s="18">
        <f t="shared" si="31"/>
        <v>0</v>
      </c>
      <c r="BY27" s="18">
        <f t="shared" si="31"/>
        <v>0</v>
      </c>
      <c r="BZ27" s="18">
        <f t="shared" si="31"/>
        <v>0</v>
      </c>
      <c r="CA27" s="18">
        <f t="shared" si="31"/>
        <v>0</v>
      </c>
      <c r="CB27" s="18">
        <f t="shared" si="31"/>
        <v>0</v>
      </c>
      <c r="CC27" s="18">
        <f t="shared" si="31"/>
        <v>0</v>
      </c>
      <c r="CD27" s="18">
        <f t="shared" si="31"/>
        <v>0</v>
      </c>
      <c r="CE27" s="18">
        <f t="shared" si="31"/>
        <v>0</v>
      </c>
    </row>
    <row r="28" spans="1:83">
      <c r="A28" s="463"/>
      <c r="B28" s="466"/>
      <c r="C28" s="496"/>
      <c r="D28" s="496"/>
      <c r="E28" s="470"/>
      <c r="F28" s="466"/>
      <c r="G28" s="200" t="s">
        <v>102</v>
      </c>
      <c r="H28" s="201"/>
      <c r="I28" s="202" t="str">
        <f t="shared" si="29"/>
        <v/>
      </c>
      <c r="J28" s="202" t="str">
        <f t="shared" si="29"/>
        <v/>
      </c>
      <c r="K28" s="202" t="str">
        <f t="shared" si="29"/>
        <v/>
      </c>
      <c r="L28" s="202" t="str">
        <f t="shared" si="29"/>
        <v/>
      </c>
      <c r="M28" s="202" t="str">
        <f t="shared" si="29"/>
        <v/>
      </c>
      <c r="N28" s="202" t="str">
        <f t="shared" si="29"/>
        <v/>
      </c>
      <c r="O28" s="202" t="str">
        <f t="shared" si="29"/>
        <v/>
      </c>
      <c r="P28" s="202" t="str">
        <f t="shared" si="29"/>
        <v/>
      </c>
      <c r="Q28" s="202" t="str">
        <f t="shared" si="29"/>
        <v/>
      </c>
      <c r="R28" s="202" t="str">
        <f t="shared" si="29"/>
        <v/>
      </c>
      <c r="S28" s="202" t="str">
        <f t="shared" si="29"/>
        <v/>
      </c>
      <c r="T28" s="203">
        <f t="shared" si="1"/>
        <v>0</v>
      </c>
      <c r="AG28" s="16"/>
      <c r="AH28" s="16"/>
      <c r="AI28" s="16"/>
      <c r="AJ28" s="16"/>
      <c r="AK28" s="16"/>
      <c r="AL28" s="16"/>
      <c r="AM28" s="16"/>
      <c r="AN28" s="15">
        <v>1</v>
      </c>
      <c r="AO28" s="15">
        <v>2</v>
      </c>
      <c r="AP28" s="15">
        <v>11</v>
      </c>
      <c r="AQ28" s="17">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15">
        <f ca="1">COUNTIF(INDIRECT("H"&amp;(ROW()+12*(($AN28-1)*3+$AO28)-ROW())/12+5):INDIRECT("S"&amp;(ROW()+12*(($AN28-1)*3+$AO28)-ROW())/12+5),AQ28)</f>
        <v>0</v>
      </c>
      <c r="AS28" s="17"/>
      <c r="AU28" s="15">
        <f ca="1">IF(AND(AQ28&gt;0,AR28&gt;0),COUNTIF(AU$6:AU27,"&gt;0")+1,0)</f>
        <v>0</v>
      </c>
      <c r="BE28" s="15">
        <v>2</v>
      </c>
      <c r="BF28" s="15" t="s">
        <v>101</v>
      </c>
      <c r="BG28" s="18">
        <f t="shared" ref="BG28:BR28" si="32">IF(BG27+BT27&gt;40000,1,0)</f>
        <v>0</v>
      </c>
      <c r="BH28" s="18">
        <f t="shared" si="32"/>
        <v>0</v>
      </c>
      <c r="BI28" s="18">
        <f t="shared" si="32"/>
        <v>0</v>
      </c>
      <c r="BJ28" s="18">
        <f t="shared" si="32"/>
        <v>0</v>
      </c>
      <c r="BK28" s="18">
        <f t="shared" si="32"/>
        <v>0</v>
      </c>
      <c r="BL28" s="18">
        <f t="shared" si="32"/>
        <v>0</v>
      </c>
      <c r="BM28" s="18">
        <f t="shared" si="32"/>
        <v>0</v>
      </c>
      <c r="BN28" s="18">
        <f t="shared" si="32"/>
        <v>0</v>
      </c>
      <c r="BO28" s="18">
        <f t="shared" si="32"/>
        <v>0</v>
      </c>
      <c r="BP28" s="18">
        <f t="shared" si="32"/>
        <v>0</v>
      </c>
      <c r="BQ28" s="18">
        <f t="shared" si="32"/>
        <v>0</v>
      </c>
      <c r="BR28" s="18">
        <f t="shared" si="32"/>
        <v>0</v>
      </c>
      <c r="BS28" s="16"/>
      <c r="BT28" s="18"/>
      <c r="BU28" s="18"/>
      <c r="BV28" s="18"/>
      <c r="BW28" s="18"/>
      <c r="BX28" s="18"/>
      <c r="BY28" s="18"/>
      <c r="BZ28" s="18"/>
      <c r="CA28" s="18"/>
      <c r="CB28" s="18"/>
      <c r="CC28" s="18"/>
      <c r="CD28" s="18"/>
      <c r="CE28" s="18"/>
    </row>
    <row r="29" spans="1:83">
      <c r="A29" s="464"/>
      <c r="B29" s="467"/>
      <c r="C29" s="497"/>
      <c r="D29" s="498"/>
      <c r="E29" s="471"/>
      <c r="F29" s="467"/>
      <c r="G29" s="206" t="s">
        <v>551</v>
      </c>
      <c r="H29" s="207"/>
      <c r="I29" s="208"/>
      <c r="J29" s="208"/>
      <c r="K29" s="208"/>
      <c r="L29" s="208"/>
      <c r="M29" s="208"/>
      <c r="N29" s="208"/>
      <c r="O29" s="208"/>
      <c r="P29" s="208"/>
      <c r="Q29" s="208"/>
      <c r="R29" s="208"/>
      <c r="S29" s="208"/>
      <c r="T29" s="209">
        <f t="shared" si="1"/>
        <v>0</v>
      </c>
      <c r="AG29" s="16"/>
      <c r="AH29" s="16"/>
      <c r="AI29" s="16"/>
      <c r="AJ29" s="16"/>
      <c r="AK29" s="16"/>
      <c r="AL29" s="16"/>
      <c r="AM29" s="16"/>
      <c r="AN29" s="15">
        <v>1</v>
      </c>
      <c r="AO29" s="15">
        <v>2</v>
      </c>
      <c r="AP29" s="15">
        <v>12</v>
      </c>
      <c r="AQ29" s="17">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15">
        <f ca="1">COUNTIF(INDIRECT("H"&amp;(ROW()+12*(($AN29-1)*3+$AO29)-ROW())/12+5):INDIRECT("S"&amp;(ROW()+12*(($AN29-1)*3+$AO29)-ROW())/12+5),AQ29)</f>
        <v>0</v>
      </c>
      <c r="AS29" s="17"/>
      <c r="AU29" s="15">
        <f ca="1">IF(AND(AQ29&gt;0,AR29&gt;0),COUNTIF(AU$6:AU28,"&gt;0")+1,0)</f>
        <v>0</v>
      </c>
      <c r="BE29" s="15">
        <v>3</v>
      </c>
      <c r="BG29" s="18"/>
      <c r="BH29" s="18"/>
      <c r="BI29" s="18"/>
      <c r="BJ29" s="18"/>
      <c r="BK29" s="18"/>
      <c r="BL29" s="18"/>
      <c r="BM29" s="18"/>
      <c r="BN29" s="18"/>
      <c r="BO29" s="18"/>
      <c r="BP29" s="18"/>
      <c r="BQ29" s="18"/>
      <c r="BR29" s="18"/>
    </row>
    <row r="30" spans="1:83">
      <c r="A30" s="462">
        <v>9</v>
      </c>
      <c r="B30" s="465"/>
      <c r="C30" s="465"/>
      <c r="D30" s="465"/>
      <c r="E30" s="469"/>
      <c r="F30" s="465"/>
      <c r="G30" s="194" t="s">
        <v>104</v>
      </c>
      <c r="H30" s="195"/>
      <c r="I30" s="196" t="str">
        <f t="shared" ref="I30:S31" si="33">IF(H30="","",H30)</f>
        <v/>
      </c>
      <c r="J30" s="196" t="str">
        <f t="shared" si="33"/>
        <v/>
      </c>
      <c r="K30" s="196" t="str">
        <f t="shared" si="33"/>
        <v/>
      </c>
      <c r="L30" s="196" t="str">
        <f t="shared" si="33"/>
        <v/>
      </c>
      <c r="M30" s="196" t="str">
        <f t="shared" si="33"/>
        <v/>
      </c>
      <c r="N30" s="196" t="str">
        <f t="shared" si="33"/>
        <v/>
      </c>
      <c r="O30" s="196" t="str">
        <f t="shared" si="33"/>
        <v/>
      </c>
      <c r="P30" s="196" t="str">
        <f t="shared" si="33"/>
        <v/>
      </c>
      <c r="Q30" s="196" t="str">
        <f t="shared" si="33"/>
        <v/>
      </c>
      <c r="R30" s="196" t="str">
        <f t="shared" si="33"/>
        <v/>
      </c>
      <c r="S30" s="196" t="str">
        <f t="shared" si="33"/>
        <v/>
      </c>
      <c r="T30" s="197">
        <f t="shared" si="1"/>
        <v>0</v>
      </c>
      <c r="AG30" s="16"/>
      <c r="AH30" s="16"/>
      <c r="AI30" s="16"/>
      <c r="AJ30" s="16"/>
      <c r="AK30" s="16"/>
      <c r="AL30" s="16"/>
      <c r="AM30" s="16"/>
      <c r="AN30" s="15">
        <v>1</v>
      </c>
      <c r="AO30" s="15">
        <v>3</v>
      </c>
      <c r="AP30" s="15">
        <v>1</v>
      </c>
      <c r="AQ30" s="17">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15">
        <f ca="1">COUNTIF(INDIRECT("H"&amp;(ROW()+12*(($AN30-1)*3+$AO30)-ROW())/12+5):INDIRECT("S"&amp;(ROW()+12*(($AN30-1)*3+$AO30)-ROW())/12+5),AQ30)</f>
        <v>0</v>
      </c>
      <c r="AS30" s="17"/>
      <c r="AU30" s="15">
        <f ca="1">IF(AND(AQ30&gt;0,AR30&gt;0),COUNTIF(AU$6:AU29,"&gt;0")+1,0)</f>
        <v>0</v>
      </c>
      <c r="BE30" s="15">
        <v>1</v>
      </c>
      <c r="BG30" s="18">
        <f t="shared" ref="BG30:BR30" si="34">SUM(H30:H31)</f>
        <v>0</v>
      </c>
      <c r="BH30" s="18">
        <f t="shared" si="34"/>
        <v>0</v>
      </c>
      <c r="BI30" s="18">
        <f t="shared" si="34"/>
        <v>0</v>
      </c>
      <c r="BJ30" s="18">
        <f t="shared" si="34"/>
        <v>0</v>
      </c>
      <c r="BK30" s="18">
        <f t="shared" si="34"/>
        <v>0</v>
      </c>
      <c r="BL30" s="18">
        <f t="shared" si="34"/>
        <v>0</v>
      </c>
      <c r="BM30" s="18">
        <f t="shared" si="34"/>
        <v>0</v>
      </c>
      <c r="BN30" s="18">
        <f t="shared" si="34"/>
        <v>0</v>
      </c>
      <c r="BO30" s="18">
        <f t="shared" si="34"/>
        <v>0</v>
      </c>
      <c r="BP30" s="18">
        <f t="shared" si="34"/>
        <v>0</v>
      </c>
      <c r="BQ30" s="18">
        <f t="shared" si="34"/>
        <v>0</v>
      </c>
      <c r="BR30" s="18">
        <f t="shared" si="34"/>
        <v>0</v>
      </c>
      <c r="BS30" s="16"/>
      <c r="BT30" s="18">
        <f t="shared" ref="BT30:CE30" si="35">SUM(U30:U31)</f>
        <v>0</v>
      </c>
      <c r="BU30" s="18">
        <f t="shared" si="35"/>
        <v>0</v>
      </c>
      <c r="BV30" s="18">
        <f t="shared" si="35"/>
        <v>0</v>
      </c>
      <c r="BW30" s="18">
        <f t="shared" si="35"/>
        <v>0</v>
      </c>
      <c r="BX30" s="18">
        <f t="shared" si="35"/>
        <v>0</v>
      </c>
      <c r="BY30" s="18">
        <f t="shared" si="35"/>
        <v>0</v>
      </c>
      <c r="BZ30" s="18">
        <f t="shared" si="35"/>
        <v>0</v>
      </c>
      <c r="CA30" s="18">
        <f t="shared" si="35"/>
        <v>0</v>
      </c>
      <c r="CB30" s="18">
        <f t="shared" si="35"/>
        <v>0</v>
      </c>
      <c r="CC30" s="18">
        <f t="shared" si="35"/>
        <v>0</v>
      </c>
      <c r="CD30" s="18">
        <f t="shared" si="35"/>
        <v>0</v>
      </c>
      <c r="CE30" s="18">
        <f t="shared" si="35"/>
        <v>0</v>
      </c>
    </row>
    <row r="31" spans="1:83">
      <c r="A31" s="463"/>
      <c r="B31" s="466"/>
      <c r="C31" s="496"/>
      <c r="D31" s="496"/>
      <c r="E31" s="470"/>
      <c r="F31" s="466"/>
      <c r="G31" s="200" t="s">
        <v>102</v>
      </c>
      <c r="H31" s="201"/>
      <c r="I31" s="202" t="str">
        <f t="shared" si="33"/>
        <v/>
      </c>
      <c r="J31" s="202" t="str">
        <f t="shared" si="33"/>
        <v/>
      </c>
      <c r="K31" s="202" t="str">
        <f t="shared" si="33"/>
        <v/>
      </c>
      <c r="L31" s="202" t="str">
        <f t="shared" si="33"/>
        <v/>
      </c>
      <c r="M31" s="202" t="str">
        <f t="shared" si="33"/>
        <v/>
      </c>
      <c r="N31" s="202" t="str">
        <f t="shared" si="33"/>
        <v/>
      </c>
      <c r="O31" s="202" t="str">
        <f t="shared" si="33"/>
        <v/>
      </c>
      <c r="P31" s="202" t="str">
        <f t="shared" si="33"/>
        <v/>
      </c>
      <c r="Q31" s="202" t="str">
        <f t="shared" si="33"/>
        <v/>
      </c>
      <c r="R31" s="202" t="str">
        <f t="shared" si="33"/>
        <v/>
      </c>
      <c r="S31" s="202" t="str">
        <f t="shared" si="33"/>
        <v/>
      </c>
      <c r="T31" s="203">
        <f t="shared" si="1"/>
        <v>0</v>
      </c>
      <c r="AG31" s="16"/>
      <c r="AH31" s="16"/>
      <c r="AI31" s="16"/>
      <c r="AJ31" s="16"/>
      <c r="AK31" s="16"/>
      <c r="AL31" s="16"/>
      <c r="AM31" s="16"/>
      <c r="AN31" s="15">
        <v>1</v>
      </c>
      <c r="AO31" s="15">
        <v>3</v>
      </c>
      <c r="AP31" s="15">
        <v>2</v>
      </c>
      <c r="AQ31" s="17">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15">
        <f ca="1">COUNTIF(INDIRECT("H"&amp;(ROW()+12*(($AN31-1)*3+$AO31)-ROW())/12+5):INDIRECT("S"&amp;(ROW()+12*(($AN31-1)*3+$AO31)-ROW())/12+5),AQ31)</f>
        <v>0</v>
      </c>
      <c r="AS31" s="17"/>
      <c r="AU31" s="15">
        <f ca="1">IF(AND(AQ31&gt;0,AR31&gt;0),COUNTIF(AU$6:AU30,"&gt;0")+1,0)</f>
        <v>0</v>
      </c>
      <c r="BE31" s="15">
        <v>2</v>
      </c>
      <c r="BF31" s="15" t="s">
        <v>101</v>
      </c>
      <c r="BG31" s="18">
        <f t="shared" ref="BG31:BR31" si="36">IF(BG30+BT30&gt;40000,1,0)</f>
        <v>0</v>
      </c>
      <c r="BH31" s="18">
        <f t="shared" si="36"/>
        <v>0</v>
      </c>
      <c r="BI31" s="18">
        <f t="shared" si="36"/>
        <v>0</v>
      </c>
      <c r="BJ31" s="18">
        <f t="shared" si="36"/>
        <v>0</v>
      </c>
      <c r="BK31" s="18">
        <f t="shared" si="36"/>
        <v>0</v>
      </c>
      <c r="BL31" s="18">
        <f t="shared" si="36"/>
        <v>0</v>
      </c>
      <c r="BM31" s="18">
        <f t="shared" si="36"/>
        <v>0</v>
      </c>
      <c r="BN31" s="18">
        <f t="shared" si="36"/>
        <v>0</v>
      </c>
      <c r="BO31" s="18">
        <f t="shared" si="36"/>
        <v>0</v>
      </c>
      <c r="BP31" s="18">
        <f t="shared" si="36"/>
        <v>0</v>
      </c>
      <c r="BQ31" s="18">
        <f t="shared" si="36"/>
        <v>0</v>
      </c>
      <c r="BR31" s="18">
        <f t="shared" si="36"/>
        <v>0</v>
      </c>
      <c r="BS31" s="16"/>
      <c r="BT31" s="18"/>
      <c r="BU31" s="18"/>
      <c r="BV31" s="18"/>
      <c r="BW31" s="18"/>
      <c r="BX31" s="18"/>
      <c r="BY31" s="18"/>
      <c r="BZ31" s="18"/>
      <c r="CA31" s="18"/>
      <c r="CB31" s="18"/>
      <c r="CC31" s="18"/>
      <c r="CD31" s="18"/>
      <c r="CE31" s="18"/>
    </row>
    <row r="32" spans="1:83">
      <c r="A32" s="464"/>
      <c r="B32" s="467"/>
      <c r="C32" s="497"/>
      <c r="D32" s="498"/>
      <c r="E32" s="471"/>
      <c r="F32" s="467"/>
      <c r="G32" s="206" t="s">
        <v>551</v>
      </c>
      <c r="H32" s="207"/>
      <c r="I32" s="208"/>
      <c r="J32" s="208"/>
      <c r="K32" s="208"/>
      <c r="L32" s="208"/>
      <c r="M32" s="208"/>
      <c r="N32" s="208"/>
      <c r="O32" s="208"/>
      <c r="P32" s="208"/>
      <c r="Q32" s="208"/>
      <c r="R32" s="208"/>
      <c r="S32" s="208"/>
      <c r="T32" s="209">
        <f t="shared" si="1"/>
        <v>0</v>
      </c>
      <c r="AG32" s="16"/>
      <c r="AH32" s="16"/>
      <c r="AI32" s="16"/>
      <c r="AJ32" s="16"/>
      <c r="AK32" s="16"/>
      <c r="AL32" s="16"/>
      <c r="AM32" s="16"/>
      <c r="AN32" s="15">
        <v>1</v>
      </c>
      <c r="AO32" s="15">
        <v>3</v>
      </c>
      <c r="AP32" s="15">
        <v>3</v>
      </c>
      <c r="AQ32" s="17">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15">
        <f ca="1">COUNTIF(INDIRECT("H"&amp;(ROW()+12*(($AN32-1)*3+$AO32)-ROW())/12+5):INDIRECT("S"&amp;(ROW()+12*(($AN32-1)*3+$AO32)-ROW())/12+5),AQ32)</f>
        <v>0</v>
      </c>
      <c r="AS32" s="17"/>
      <c r="AU32" s="15">
        <f ca="1">IF(AND(AQ32&gt;0,AR32&gt;0),COUNTIF(AU$6:AU31,"&gt;0")+1,0)</f>
        <v>0</v>
      </c>
      <c r="BE32" s="15">
        <v>3</v>
      </c>
      <c r="BG32" s="18"/>
      <c r="BH32" s="18"/>
      <c r="BI32" s="18"/>
      <c r="BJ32" s="18"/>
      <c r="BK32" s="18"/>
      <c r="BL32" s="18"/>
      <c r="BM32" s="18"/>
      <c r="BN32" s="18"/>
      <c r="BO32" s="18"/>
      <c r="BP32" s="18"/>
      <c r="BQ32" s="18"/>
      <c r="BR32" s="18"/>
      <c r="BS32" s="16"/>
      <c r="BT32" s="18"/>
      <c r="BU32" s="18"/>
      <c r="BV32" s="18"/>
      <c r="BW32" s="18"/>
      <c r="BX32" s="18"/>
      <c r="BY32" s="18"/>
      <c r="BZ32" s="18"/>
      <c r="CA32" s="18"/>
      <c r="CB32" s="18"/>
      <c r="CC32" s="18"/>
      <c r="CD32" s="18"/>
      <c r="CE32" s="18"/>
    </row>
    <row r="33" spans="1:83">
      <c r="A33" s="462">
        <v>10</v>
      </c>
      <c r="B33" s="465"/>
      <c r="C33" s="465"/>
      <c r="D33" s="465"/>
      <c r="E33" s="469"/>
      <c r="F33" s="465"/>
      <c r="G33" s="194" t="s">
        <v>104</v>
      </c>
      <c r="H33" s="195"/>
      <c r="I33" s="196" t="str">
        <f t="shared" ref="I33:S34" si="37">IF(H33="","",H33)</f>
        <v/>
      </c>
      <c r="J33" s="196" t="str">
        <f t="shared" si="37"/>
        <v/>
      </c>
      <c r="K33" s="196" t="str">
        <f t="shared" si="37"/>
        <v/>
      </c>
      <c r="L33" s="196" t="str">
        <f t="shared" si="37"/>
        <v/>
      </c>
      <c r="M33" s="196" t="str">
        <f t="shared" si="37"/>
        <v/>
      </c>
      <c r="N33" s="196" t="str">
        <f t="shared" si="37"/>
        <v/>
      </c>
      <c r="O33" s="196" t="str">
        <f t="shared" si="37"/>
        <v/>
      </c>
      <c r="P33" s="196" t="str">
        <f t="shared" si="37"/>
        <v/>
      </c>
      <c r="Q33" s="196" t="str">
        <f t="shared" si="37"/>
        <v/>
      </c>
      <c r="R33" s="196" t="str">
        <f t="shared" si="37"/>
        <v/>
      </c>
      <c r="S33" s="196" t="str">
        <f t="shared" si="37"/>
        <v/>
      </c>
      <c r="T33" s="197">
        <f t="shared" si="1"/>
        <v>0</v>
      </c>
      <c r="AG33" s="16"/>
      <c r="AH33" s="16"/>
      <c r="AI33" s="16"/>
      <c r="AJ33" s="16"/>
      <c r="AK33" s="16"/>
      <c r="AL33" s="16"/>
      <c r="AM33" s="16"/>
      <c r="AN33" s="15">
        <v>1</v>
      </c>
      <c r="AO33" s="15">
        <v>3</v>
      </c>
      <c r="AP33" s="15">
        <v>4</v>
      </c>
      <c r="AQ33" s="17">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15">
        <f ca="1">COUNTIF(INDIRECT("H"&amp;(ROW()+12*(($AN33-1)*3+$AO33)-ROW())/12+5):INDIRECT("S"&amp;(ROW()+12*(($AN33-1)*3+$AO33)-ROW())/12+5),AQ33)</f>
        <v>0</v>
      </c>
      <c r="AS33" s="17"/>
      <c r="AU33" s="15">
        <f ca="1">IF(AND(AQ33&gt;0,AR33&gt;0),COUNTIF(AU$6:AU32,"&gt;0")+1,0)</f>
        <v>0</v>
      </c>
      <c r="BE33" s="15">
        <v>1</v>
      </c>
      <c r="BG33" s="18">
        <f t="shared" ref="BG33:BR33" si="38">SUM(H33:H34)</f>
        <v>0</v>
      </c>
      <c r="BH33" s="18">
        <f t="shared" si="38"/>
        <v>0</v>
      </c>
      <c r="BI33" s="18">
        <f t="shared" si="38"/>
        <v>0</v>
      </c>
      <c r="BJ33" s="18">
        <f t="shared" si="38"/>
        <v>0</v>
      </c>
      <c r="BK33" s="18">
        <f t="shared" si="38"/>
        <v>0</v>
      </c>
      <c r="BL33" s="18">
        <f t="shared" si="38"/>
        <v>0</v>
      </c>
      <c r="BM33" s="18">
        <f t="shared" si="38"/>
        <v>0</v>
      </c>
      <c r="BN33" s="18">
        <f t="shared" si="38"/>
        <v>0</v>
      </c>
      <c r="BO33" s="18">
        <f t="shared" si="38"/>
        <v>0</v>
      </c>
      <c r="BP33" s="18">
        <f t="shared" si="38"/>
        <v>0</v>
      </c>
      <c r="BQ33" s="18">
        <f t="shared" si="38"/>
        <v>0</v>
      </c>
      <c r="BR33" s="18">
        <f t="shared" si="38"/>
        <v>0</v>
      </c>
      <c r="BS33" s="16"/>
      <c r="BT33" s="18">
        <f t="shared" ref="BT33:CE33" si="39">SUM(U33:U34)</f>
        <v>0</v>
      </c>
      <c r="BU33" s="18">
        <f t="shared" si="39"/>
        <v>0</v>
      </c>
      <c r="BV33" s="18">
        <f t="shared" si="39"/>
        <v>0</v>
      </c>
      <c r="BW33" s="18">
        <f t="shared" si="39"/>
        <v>0</v>
      </c>
      <c r="BX33" s="18">
        <f t="shared" si="39"/>
        <v>0</v>
      </c>
      <c r="BY33" s="18">
        <f t="shared" si="39"/>
        <v>0</v>
      </c>
      <c r="BZ33" s="18">
        <f t="shared" si="39"/>
        <v>0</v>
      </c>
      <c r="CA33" s="18">
        <f t="shared" si="39"/>
        <v>0</v>
      </c>
      <c r="CB33" s="18">
        <f t="shared" si="39"/>
        <v>0</v>
      </c>
      <c r="CC33" s="18">
        <f t="shared" si="39"/>
        <v>0</v>
      </c>
      <c r="CD33" s="18">
        <f t="shared" si="39"/>
        <v>0</v>
      </c>
      <c r="CE33" s="18">
        <f t="shared" si="39"/>
        <v>0</v>
      </c>
    </row>
    <row r="34" spans="1:83">
      <c r="A34" s="463"/>
      <c r="B34" s="466"/>
      <c r="C34" s="496"/>
      <c r="D34" s="496"/>
      <c r="E34" s="470"/>
      <c r="F34" s="466"/>
      <c r="G34" s="200" t="s">
        <v>102</v>
      </c>
      <c r="H34" s="201"/>
      <c r="I34" s="202" t="str">
        <f t="shared" si="37"/>
        <v/>
      </c>
      <c r="J34" s="202" t="str">
        <f t="shared" si="37"/>
        <v/>
      </c>
      <c r="K34" s="202" t="str">
        <f t="shared" si="37"/>
        <v/>
      </c>
      <c r="L34" s="202" t="str">
        <f t="shared" si="37"/>
        <v/>
      </c>
      <c r="M34" s="202" t="str">
        <f t="shared" si="37"/>
        <v/>
      </c>
      <c r="N34" s="202" t="str">
        <f t="shared" si="37"/>
        <v/>
      </c>
      <c r="O34" s="202" t="str">
        <f t="shared" si="37"/>
        <v/>
      </c>
      <c r="P34" s="202" t="str">
        <f t="shared" si="37"/>
        <v/>
      </c>
      <c r="Q34" s="202" t="str">
        <f t="shared" si="37"/>
        <v/>
      </c>
      <c r="R34" s="202" t="str">
        <f t="shared" si="37"/>
        <v/>
      </c>
      <c r="S34" s="202" t="str">
        <f t="shared" si="37"/>
        <v/>
      </c>
      <c r="T34" s="203">
        <f t="shared" si="1"/>
        <v>0</v>
      </c>
      <c r="Y34" s="30"/>
      <c r="AG34" s="16"/>
      <c r="AH34" s="16"/>
      <c r="AI34" s="16"/>
      <c r="AJ34" s="16"/>
      <c r="AK34" s="16"/>
      <c r="AL34" s="16"/>
      <c r="AM34" s="16"/>
      <c r="AN34" s="15">
        <v>1</v>
      </c>
      <c r="AO34" s="15">
        <v>3</v>
      </c>
      <c r="AP34" s="15">
        <v>5</v>
      </c>
      <c r="AQ34" s="17">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15">
        <f ca="1">COUNTIF(INDIRECT("H"&amp;(ROW()+12*(($AN34-1)*3+$AO34)-ROW())/12+5):INDIRECT("S"&amp;(ROW()+12*(($AN34-1)*3+$AO34)-ROW())/12+5),AQ34)</f>
        <v>0</v>
      </c>
      <c r="AS34" s="17"/>
      <c r="AU34" s="15">
        <f ca="1">IF(AND(AQ34&gt;0,AR34&gt;0),COUNTIF(AU$6:AU33,"&gt;0")+1,0)</f>
        <v>0</v>
      </c>
      <c r="BE34" s="15">
        <v>2</v>
      </c>
      <c r="BF34" s="15" t="s">
        <v>101</v>
      </c>
      <c r="BG34" s="18">
        <f t="shared" ref="BG34:BR34" si="40">IF(BG33+BT33&gt;40000,1,0)</f>
        <v>0</v>
      </c>
      <c r="BH34" s="18">
        <f t="shared" si="40"/>
        <v>0</v>
      </c>
      <c r="BI34" s="18">
        <f t="shared" si="40"/>
        <v>0</v>
      </c>
      <c r="BJ34" s="18">
        <f t="shared" si="40"/>
        <v>0</v>
      </c>
      <c r="BK34" s="18">
        <f t="shared" si="40"/>
        <v>0</v>
      </c>
      <c r="BL34" s="18">
        <f t="shared" si="40"/>
        <v>0</v>
      </c>
      <c r="BM34" s="18">
        <f t="shared" si="40"/>
        <v>0</v>
      </c>
      <c r="BN34" s="18">
        <f t="shared" si="40"/>
        <v>0</v>
      </c>
      <c r="BO34" s="18">
        <f t="shared" si="40"/>
        <v>0</v>
      </c>
      <c r="BP34" s="18">
        <f t="shared" si="40"/>
        <v>0</v>
      </c>
      <c r="BQ34" s="18">
        <f t="shared" si="40"/>
        <v>0</v>
      </c>
      <c r="BR34" s="18">
        <f t="shared" si="40"/>
        <v>0</v>
      </c>
      <c r="BS34" s="16"/>
      <c r="BT34" s="18"/>
      <c r="BU34" s="18"/>
      <c r="BV34" s="18"/>
      <c r="BW34" s="18"/>
      <c r="BX34" s="18"/>
      <c r="BY34" s="18"/>
      <c r="BZ34" s="18"/>
      <c r="CA34" s="18"/>
      <c r="CB34" s="18"/>
      <c r="CC34" s="18"/>
      <c r="CD34" s="18"/>
      <c r="CE34" s="18"/>
    </row>
    <row r="35" spans="1:83">
      <c r="A35" s="464"/>
      <c r="B35" s="467"/>
      <c r="C35" s="497"/>
      <c r="D35" s="498"/>
      <c r="E35" s="471"/>
      <c r="F35" s="467"/>
      <c r="G35" s="206" t="s">
        <v>551</v>
      </c>
      <c r="H35" s="207"/>
      <c r="I35" s="208"/>
      <c r="J35" s="208"/>
      <c r="K35" s="208"/>
      <c r="L35" s="208"/>
      <c r="M35" s="208"/>
      <c r="N35" s="208"/>
      <c r="O35" s="208"/>
      <c r="P35" s="208"/>
      <c r="Q35" s="208"/>
      <c r="R35" s="208"/>
      <c r="S35" s="208"/>
      <c r="T35" s="209">
        <f t="shared" si="1"/>
        <v>0</v>
      </c>
      <c r="AG35" s="16"/>
      <c r="AH35" s="16"/>
      <c r="AI35" s="16"/>
      <c r="AJ35" s="16"/>
      <c r="AK35" s="16"/>
      <c r="AL35" s="16"/>
      <c r="AM35" s="16"/>
      <c r="AN35" s="15">
        <v>1</v>
      </c>
      <c r="AO35" s="15">
        <v>3</v>
      </c>
      <c r="AP35" s="15">
        <v>6</v>
      </c>
      <c r="AQ35" s="17">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15">
        <f ca="1">COUNTIF(INDIRECT("H"&amp;(ROW()+12*(($AN35-1)*3+$AO35)-ROW())/12+5):INDIRECT("S"&amp;(ROW()+12*(($AN35-1)*3+$AO35)-ROW())/12+5),AQ35)</f>
        <v>0</v>
      </c>
      <c r="AS35" s="17"/>
      <c r="AU35" s="15">
        <f ca="1">IF(AND(AQ35&gt;0,AR35&gt;0),COUNTIF(AU$6:AU34,"&gt;0")+1,0)</f>
        <v>0</v>
      </c>
      <c r="BE35" s="15">
        <v>3</v>
      </c>
      <c r="BG35" s="18"/>
      <c r="BH35" s="18"/>
      <c r="BI35" s="18"/>
      <c r="BJ35" s="18"/>
      <c r="BK35" s="18"/>
      <c r="BL35" s="18"/>
      <c r="BM35" s="18"/>
      <c r="BN35" s="18"/>
      <c r="BO35" s="18"/>
      <c r="BP35" s="18"/>
      <c r="BQ35" s="18"/>
      <c r="BR35" s="18"/>
    </row>
    <row r="36" spans="1:83">
      <c r="A36" s="462">
        <v>11</v>
      </c>
      <c r="B36" s="465"/>
      <c r="C36" s="465"/>
      <c r="D36" s="465"/>
      <c r="E36" s="469"/>
      <c r="F36" s="465"/>
      <c r="G36" s="194" t="s">
        <v>104</v>
      </c>
      <c r="H36" s="195"/>
      <c r="I36" s="196" t="str">
        <f t="shared" ref="I36:S37" si="41">IF(H36="","",H36)</f>
        <v/>
      </c>
      <c r="J36" s="196" t="str">
        <f t="shared" si="41"/>
        <v/>
      </c>
      <c r="K36" s="196" t="str">
        <f t="shared" si="41"/>
        <v/>
      </c>
      <c r="L36" s="196" t="str">
        <f t="shared" si="41"/>
        <v/>
      </c>
      <c r="M36" s="196" t="str">
        <f t="shared" si="41"/>
        <v/>
      </c>
      <c r="N36" s="196" t="str">
        <f t="shared" si="41"/>
        <v/>
      </c>
      <c r="O36" s="196" t="str">
        <f t="shared" si="41"/>
        <v/>
      </c>
      <c r="P36" s="196" t="str">
        <f t="shared" si="41"/>
        <v/>
      </c>
      <c r="Q36" s="196" t="str">
        <f t="shared" si="41"/>
        <v/>
      </c>
      <c r="R36" s="196" t="str">
        <f t="shared" si="41"/>
        <v/>
      </c>
      <c r="S36" s="196" t="str">
        <f t="shared" si="41"/>
        <v/>
      </c>
      <c r="T36" s="197">
        <f t="shared" si="1"/>
        <v>0</v>
      </c>
      <c r="AG36" s="16"/>
      <c r="AH36" s="16"/>
      <c r="AI36" s="16"/>
      <c r="AN36" s="15">
        <v>1</v>
      </c>
      <c r="AO36" s="15">
        <v>3</v>
      </c>
      <c r="AP36" s="15">
        <v>7</v>
      </c>
      <c r="AQ36" s="17">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15">
        <f ca="1">COUNTIF(INDIRECT("H"&amp;(ROW()+12*(($AN36-1)*3+$AO36)-ROW())/12+5):INDIRECT("S"&amp;(ROW()+12*(($AN36-1)*3+$AO36)-ROW())/12+5),AQ36)</f>
        <v>0</v>
      </c>
      <c r="AS36" s="17"/>
      <c r="AU36" s="15">
        <f ca="1">IF(AND(AQ36&gt;0,AR36&gt;0),COUNTIF(AU$6:AU35,"&gt;0")+1,0)</f>
        <v>0</v>
      </c>
      <c r="BE36" s="15">
        <v>1</v>
      </c>
      <c r="BG36" s="18">
        <f t="shared" ref="BG36:BR36" si="42">SUM(H36:H37)</f>
        <v>0</v>
      </c>
      <c r="BH36" s="18">
        <f t="shared" si="42"/>
        <v>0</v>
      </c>
      <c r="BI36" s="18">
        <f t="shared" si="42"/>
        <v>0</v>
      </c>
      <c r="BJ36" s="18">
        <f t="shared" si="42"/>
        <v>0</v>
      </c>
      <c r="BK36" s="18">
        <f t="shared" si="42"/>
        <v>0</v>
      </c>
      <c r="BL36" s="18">
        <f t="shared" si="42"/>
        <v>0</v>
      </c>
      <c r="BM36" s="18">
        <f t="shared" si="42"/>
        <v>0</v>
      </c>
      <c r="BN36" s="18">
        <f t="shared" si="42"/>
        <v>0</v>
      </c>
      <c r="BO36" s="18">
        <f t="shared" si="42"/>
        <v>0</v>
      </c>
      <c r="BP36" s="18">
        <f t="shared" si="42"/>
        <v>0</v>
      </c>
      <c r="BQ36" s="18">
        <f t="shared" si="42"/>
        <v>0</v>
      </c>
      <c r="BR36" s="18">
        <f t="shared" si="42"/>
        <v>0</v>
      </c>
      <c r="BT36" s="18">
        <f t="shared" ref="BT36:CE36" si="43">SUM(U36:U37)</f>
        <v>0</v>
      </c>
      <c r="BU36" s="18">
        <f t="shared" si="43"/>
        <v>0</v>
      </c>
      <c r="BV36" s="18">
        <f t="shared" si="43"/>
        <v>0</v>
      </c>
      <c r="BW36" s="18">
        <f t="shared" si="43"/>
        <v>0</v>
      </c>
      <c r="BX36" s="18">
        <f t="shared" si="43"/>
        <v>0</v>
      </c>
      <c r="BY36" s="18">
        <f t="shared" si="43"/>
        <v>0</v>
      </c>
      <c r="BZ36" s="18">
        <f t="shared" si="43"/>
        <v>0</v>
      </c>
      <c r="CA36" s="18">
        <f t="shared" si="43"/>
        <v>0</v>
      </c>
      <c r="CB36" s="18">
        <f t="shared" si="43"/>
        <v>0</v>
      </c>
      <c r="CC36" s="18">
        <f t="shared" si="43"/>
        <v>0</v>
      </c>
      <c r="CD36" s="18">
        <f t="shared" si="43"/>
        <v>0</v>
      </c>
      <c r="CE36" s="18">
        <f t="shared" si="43"/>
        <v>0</v>
      </c>
    </row>
    <row r="37" spans="1:83">
      <c r="A37" s="463"/>
      <c r="B37" s="466"/>
      <c r="C37" s="496"/>
      <c r="D37" s="496"/>
      <c r="E37" s="470"/>
      <c r="F37" s="466"/>
      <c r="G37" s="200" t="s">
        <v>102</v>
      </c>
      <c r="H37" s="201"/>
      <c r="I37" s="202" t="str">
        <f t="shared" si="41"/>
        <v/>
      </c>
      <c r="J37" s="202" t="str">
        <f t="shared" si="41"/>
        <v/>
      </c>
      <c r="K37" s="202" t="str">
        <f t="shared" si="41"/>
        <v/>
      </c>
      <c r="L37" s="202" t="str">
        <f t="shared" si="41"/>
        <v/>
      </c>
      <c r="M37" s="202" t="str">
        <f t="shared" si="41"/>
        <v/>
      </c>
      <c r="N37" s="202" t="str">
        <f t="shared" si="41"/>
        <v/>
      </c>
      <c r="O37" s="202" t="str">
        <f t="shared" si="41"/>
        <v/>
      </c>
      <c r="P37" s="202" t="str">
        <f t="shared" si="41"/>
        <v/>
      </c>
      <c r="Q37" s="202" t="str">
        <f t="shared" si="41"/>
        <v/>
      </c>
      <c r="R37" s="202" t="str">
        <f t="shared" si="41"/>
        <v/>
      </c>
      <c r="S37" s="202" t="str">
        <f t="shared" si="41"/>
        <v/>
      </c>
      <c r="T37" s="203">
        <f t="shared" si="1"/>
        <v>0</v>
      </c>
      <c r="AG37" s="16"/>
      <c r="AH37" s="16"/>
      <c r="AI37" s="16"/>
      <c r="AN37" s="15">
        <v>1</v>
      </c>
      <c r="AO37" s="15">
        <v>3</v>
      </c>
      <c r="AP37" s="15">
        <v>8</v>
      </c>
      <c r="AQ37" s="17">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15">
        <f ca="1">COUNTIF(INDIRECT("H"&amp;(ROW()+12*(($AN37-1)*3+$AO37)-ROW())/12+5):INDIRECT("S"&amp;(ROW()+12*(($AN37-1)*3+$AO37)-ROW())/12+5),AQ37)</f>
        <v>0</v>
      </c>
      <c r="AS37" s="17"/>
      <c r="AU37" s="15">
        <f ca="1">IF(AND(AQ37&gt;0,AR37&gt;0),COUNTIF(AU$6:AU36,"&gt;0")+1,0)</f>
        <v>0</v>
      </c>
      <c r="BE37" s="15">
        <v>2</v>
      </c>
      <c r="BF37" s="15" t="s">
        <v>101</v>
      </c>
      <c r="BG37" s="18">
        <f t="shared" ref="BG37:BR37" si="44">IF(BG36+BT36&gt;40000,1,0)</f>
        <v>0</v>
      </c>
      <c r="BH37" s="18">
        <f t="shared" si="44"/>
        <v>0</v>
      </c>
      <c r="BI37" s="18">
        <f t="shared" si="44"/>
        <v>0</v>
      </c>
      <c r="BJ37" s="18">
        <f t="shared" si="44"/>
        <v>0</v>
      </c>
      <c r="BK37" s="18">
        <f t="shared" si="44"/>
        <v>0</v>
      </c>
      <c r="BL37" s="18">
        <f t="shared" si="44"/>
        <v>0</v>
      </c>
      <c r="BM37" s="18">
        <f t="shared" si="44"/>
        <v>0</v>
      </c>
      <c r="BN37" s="18">
        <f t="shared" si="44"/>
        <v>0</v>
      </c>
      <c r="BO37" s="18">
        <f t="shared" si="44"/>
        <v>0</v>
      </c>
      <c r="BP37" s="18">
        <f t="shared" si="44"/>
        <v>0</v>
      </c>
      <c r="BQ37" s="18">
        <f t="shared" si="44"/>
        <v>0</v>
      </c>
      <c r="BR37" s="18">
        <f t="shared" si="44"/>
        <v>0</v>
      </c>
      <c r="BT37" s="18"/>
      <c r="BU37" s="18"/>
      <c r="BV37" s="18"/>
      <c r="BW37" s="18"/>
      <c r="BX37" s="18"/>
      <c r="BY37" s="18"/>
      <c r="BZ37" s="18"/>
      <c r="CA37" s="18"/>
      <c r="CB37" s="18"/>
      <c r="CC37" s="18"/>
      <c r="CD37" s="18"/>
      <c r="CE37" s="18"/>
    </row>
    <row r="38" spans="1:83">
      <c r="A38" s="464"/>
      <c r="B38" s="467"/>
      <c r="C38" s="497"/>
      <c r="D38" s="498"/>
      <c r="E38" s="471"/>
      <c r="F38" s="467"/>
      <c r="G38" s="206" t="s">
        <v>551</v>
      </c>
      <c r="H38" s="207"/>
      <c r="I38" s="208"/>
      <c r="J38" s="208"/>
      <c r="K38" s="208"/>
      <c r="L38" s="208"/>
      <c r="M38" s="208"/>
      <c r="N38" s="208"/>
      <c r="O38" s="208"/>
      <c r="P38" s="208"/>
      <c r="Q38" s="208"/>
      <c r="R38" s="208"/>
      <c r="S38" s="208"/>
      <c r="T38" s="209">
        <f t="shared" si="1"/>
        <v>0</v>
      </c>
      <c r="AG38" s="16"/>
      <c r="AH38" s="16"/>
      <c r="AI38" s="16"/>
      <c r="AN38" s="15">
        <v>1</v>
      </c>
      <c r="AO38" s="15">
        <v>3</v>
      </c>
      <c r="AP38" s="15">
        <v>9</v>
      </c>
      <c r="AQ38" s="17">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15">
        <f ca="1">COUNTIF(INDIRECT("H"&amp;(ROW()+12*(($AN38-1)*3+$AO38)-ROW())/12+5):INDIRECT("S"&amp;(ROW()+12*(($AN38-1)*3+$AO38)-ROW())/12+5),AQ38)</f>
        <v>0</v>
      </c>
      <c r="AS38" s="17"/>
      <c r="AU38" s="15">
        <f ca="1">IF(AND(AQ38&gt;0,AR38&gt;0),COUNTIF(AU$6:AU37,"&gt;0")+1,0)</f>
        <v>0</v>
      </c>
      <c r="BE38" s="15">
        <v>3</v>
      </c>
      <c r="BG38" s="18"/>
      <c r="BH38" s="18"/>
      <c r="BI38" s="18"/>
      <c r="BJ38" s="18"/>
      <c r="BK38" s="18"/>
      <c r="BL38" s="18"/>
      <c r="BM38" s="18"/>
      <c r="BN38" s="18"/>
      <c r="BO38" s="18"/>
      <c r="BP38" s="18"/>
      <c r="BQ38" s="18"/>
      <c r="BR38" s="18"/>
      <c r="BT38" s="18"/>
      <c r="BU38" s="18"/>
      <c r="BV38" s="18"/>
      <c r="BW38" s="18"/>
      <c r="BX38" s="18"/>
      <c r="BY38" s="18"/>
      <c r="BZ38" s="18"/>
      <c r="CA38" s="18"/>
      <c r="CB38" s="18"/>
      <c r="CC38" s="18"/>
      <c r="CD38" s="18"/>
      <c r="CE38" s="18"/>
    </row>
    <row r="39" spans="1:83">
      <c r="A39" s="462">
        <v>12</v>
      </c>
      <c r="B39" s="465"/>
      <c r="C39" s="465"/>
      <c r="D39" s="465"/>
      <c r="E39" s="469"/>
      <c r="F39" s="465"/>
      <c r="G39" s="194" t="s">
        <v>104</v>
      </c>
      <c r="H39" s="195"/>
      <c r="I39" s="196" t="str">
        <f t="shared" ref="I39:S40" si="45">IF(H39="","",H39)</f>
        <v/>
      </c>
      <c r="J39" s="196" t="str">
        <f t="shared" si="45"/>
        <v/>
      </c>
      <c r="K39" s="196" t="str">
        <f t="shared" si="45"/>
        <v/>
      </c>
      <c r="L39" s="196" t="str">
        <f t="shared" si="45"/>
        <v/>
      </c>
      <c r="M39" s="196" t="str">
        <f t="shared" si="45"/>
        <v/>
      </c>
      <c r="N39" s="196" t="str">
        <f t="shared" si="45"/>
        <v/>
      </c>
      <c r="O39" s="196" t="str">
        <f t="shared" si="45"/>
        <v/>
      </c>
      <c r="P39" s="196" t="str">
        <f t="shared" si="45"/>
        <v/>
      </c>
      <c r="Q39" s="196" t="str">
        <f t="shared" si="45"/>
        <v/>
      </c>
      <c r="R39" s="196" t="str">
        <f t="shared" si="45"/>
        <v/>
      </c>
      <c r="S39" s="196" t="str">
        <f t="shared" si="45"/>
        <v/>
      </c>
      <c r="T39" s="197">
        <f t="shared" si="1"/>
        <v>0</v>
      </c>
      <c r="AG39" s="16"/>
      <c r="AH39" s="16"/>
      <c r="AI39" s="16"/>
      <c r="AN39" s="15">
        <v>1</v>
      </c>
      <c r="AO39" s="15">
        <v>3</v>
      </c>
      <c r="AP39" s="15">
        <v>10</v>
      </c>
      <c r="AQ39" s="17">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15">
        <f ca="1">COUNTIF(INDIRECT("H"&amp;(ROW()+12*(($AN39-1)*3+$AO39)-ROW())/12+5):INDIRECT("S"&amp;(ROW()+12*(($AN39-1)*3+$AO39)-ROW())/12+5),AQ39)</f>
        <v>0</v>
      </c>
      <c r="AS39" s="17"/>
      <c r="AU39" s="15">
        <f ca="1">IF(AND(AQ39&gt;0,AR39&gt;0),COUNTIF(AU$6:AU38,"&gt;0")+1,0)</f>
        <v>0</v>
      </c>
      <c r="BE39" s="15">
        <v>1</v>
      </c>
      <c r="BG39" s="18">
        <f t="shared" ref="BG39:BR39" si="46">SUM(H39:H40)</f>
        <v>0</v>
      </c>
      <c r="BH39" s="18">
        <f t="shared" si="46"/>
        <v>0</v>
      </c>
      <c r="BI39" s="18">
        <f t="shared" si="46"/>
        <v>0</v>
      </c>
      <c r="BJ39" s="18">
        <f t="shared" si="46"/>
        <v>0</v>
      </c>
      <c r="BK39" s="18">
        <f t="shared" si="46"/>
        <v>0</v>
      </c>
      <c r="BL39" s="18">
        <f t="shared" si="46"/>
        <v>0</v>
      </c>
      <c r="BM39" s="18">
        <f t="shared" si="46"/>
        <v>0</v>
      </c>
      <c r="BN39" s="18">
        <f t="shared" si="46"/>
        <v>0</v>
      </c>
      <c r="BO39" s="18">
        <f t="shared" si="46"/>
        <v>0</v>
      </c>
      <c r="BP39" s="18">
        <f t="shared" si="46"/>
        <v>0</v>
      </c>
      <c r="BQ39" s="18">
        <f t="shared" si="46"/>
        <v>0</v>
      </c>
      <c r="BR39" s="18">
        <f t="shared" si="46"/>
        <v>0</v>
      </c>
      <c r="BT39" s="18">
        <f t="shared" ref="BT39:CE39" si="47">SUM(U39:U40)</f>
        <v>0</v>
      </c>
      <c r="BU39" s="18">
        <f t="shared" si="47"/>
        <v>0</v>
      </c>
      <c r="BV39" s="18">
        <f t="shared" si="47"/>
        <v>0</v>
      </c>
      <c r="BW39" s="18">
        <f t="shared" si="47"/>
        <v>0</v>
      </c>
      <c r="BX39" s="18">
        <f t="shared" si="47"/>
        <v>0</v>
      </c>
      <c r="BY39" s="18">
        <f t="shared" si="47"/>
        <v>0</v>
      </c>
      <c r="BZ39" s="18">
        <f t="shared" si="47"/>
        <v>0</v>
      </c>
      <c r="CA39" s="18">
        <f t="shared" si="47"/>
        <v>0</v>
      </c>
      <c r="CB39" s="18">
        <f t="shared" si="47"/>
        <v>0</v>
      </c>
      <c r="CC39" s="18">
        <f t="shared" si="47"/>
        <v>0</v>
      </c>
      <c r="CD39" s="18">
        <f t="shared" si="47"/>
        <v>0</v>
      </c>
      <c r="CE39" s="18">
        <f t="shared" si="47"/>
        <v>0</v>
      </c>
    </row>
    <row r="40" spans="1:83">
      <c r="A40" s="463"/>
      <c r="B40" s="466"/>
      <c r="C40" s="496"/>
      <c r="D40" s="496"/>
      <c r="E40" s="470"/>
      <c r="F40" s="466"/>
      <c r="G40" s="200" t="s">
        <v>102</v>
      </c>
      <c r="H40" s="201"/>
      <c r="I40" s="202" t="str">
        <f t="shared" si="45"/>
        <v/>
      </c>
      <c r="J40" s="202" t="str">
        <f t="shared" si="45"/>
        <v/>
      </c>
      <c r="K40" s="202" t="str">
        <f t="shared" si="45"/>
        <v/>
      </c>
      <c r="L40" s="202" t="str">
        <f t="shared" si="45"/>
        <v/>
      </c>
      <c r="M40" s="202" t="str">
        <f t="shared" si="45"/>
        <v/>
      </c>
      <c r="N40" s="202" t="str">
        <f t="shared" si="45"/>
        <v/>
      </c>
      <c r="O40" s="202" t="str">
        <f t="shared" si="45"/>
        <v/>
      </c>
      <c r="P40" s="202" t="str">
        <f t="shared" si="45"/>
        <v/>
      </c>
      <c r="Q40" s="202" t="str">
        <f t="shared" si="45"/>
        <v/>
      </c>
      <c r="R40" s="202" t="str">
        <f t="shared" si="45"/>
        <v/>
      </c>
      <c r="S40" s="202" t="str">
        <f t="shared" si="45"/>
        <v/>
      </c>
      <c r="T40" s="203">
        <f t="shared" si="1"/>
        <v>0</v>
      </c>
      <c r="AG40" s="16"/>
      <c r="AH40" s="16"/>
      <c r="AI40" s="16"/>
      <c r="AN40" s="15">
        <v>1</v>
      </c>
      <c r="AO40" s="15">
        <v>3</v>
      </c>
      <c r="AP40" s="15">
        <v>11</v>
      </c>
      <c r="AQ40" s="17">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15">
        <f ca="1">COUNTIF(INDIRECT("H"&amp;(ROW()+12*(($AN40-1)*3+$AO40)-ROW())/12+5):INDIRECT("S"&amp;(ROW()+12*(($AN40-1)*3+$AO40)-ROW())/12+5),AQ40)</f>
        <v>0</v>
      </c>
      <c r="AS40" s="17"/>
      <c r="AU40" s="15">
        <f ca="1">IF(AND(AQ40&gt;0,AR40&gt;0),COUNTIF(AU$6:AU39,"&gt;0")+1,0)</f>
        <v>0</v>
      </c>
      <c r="BE40" s="15">
        <v>2</v>
      </c>
      <c r="BF40" s="15" t="s">
        <v>101</v>
      </c>
      <c r="BG40" s="18">
        <f t="shared" ref="BG40:BR40" si="48">IF(BG39+BT39&gt;40000,1,0)</f>
        <v>0</v>
      </c>
      <c r="BH40" s="18">
        <f t="shared" si="48"/>
        <v>0</v>
      </c>
      <c r="BI40" s="18">
        <f t="shared" si="48"/>
        <v>0</v>
      </c>
      <c r="BJ40" s="18">
        <f t="shared" si="48"/>
        <v>0</v>
      </c>
      <c r="BK40" s="18">
        <f t="shared" si="48"/>
        <v>0</v>
      </c>
      <c r="BL40" s="18">
        <f t="shared" si="48"/>
        <v>0</v>
      </c>
      <c r="BM40" s="18">
        <f t="shared" si="48"/>
        <v>0</v>
      </c>
      <c r="BN40" s="18">
        <f t="shared" si="48"/>
        <v>0</v>
      </c>
      <c r="BO40" s="18">
        <f t="shared" si="48"/>
        <v>0</v>
      </c>
      <c r="BP40" s="18">
        <f t="shared" si="48"/>
        <v>0</v>
      </c>
      <c r="BQ40" s="18">
        <f t="shared" si="48"/>
        <v>0</v>
      </c>
      <c r="BR40" s="18">
        <f t="shared" si="48"/>
        <v>0</v>
      </c>
      <c r="BT40" s="18"/>
      <c r="BU40" s="18"/>
      <c r="BV40" s="18"/>
      <c r="BW40" s="18"/>
      <c r="BX40" s="18"/>
      <c r="BY40" s="18"/>
      <c r="BZ40" s="18"/>
      <c r="CA40" s="18"/>
      <c r="CB40" s="18"/>
      <c r="CC40" s="18"/>
      <c r="CD40" s="18"/>
      <c r="CE40" s="18"/>
    </row>
    <row r="41" spans="1:83">
      <c r="A41" s="464"/>
      <c r="B41" s="467"/>
      <c r="C41" s="497"/>
      <c r="D41" s="498"/>
      <c r="E41" s="471"/>
      <c r="F41" s="467"/>
      <c r="G41" s="206" t="s">
        <v>551</v>
      </c>
      <c r="H41" s="207"/>
      <c r="I41" s="208"/>
      <c r="J41" s="208"/>
      <c r="K41" s="208"/>
      <c r="L41" s="208"/>
      <c r="M41" s="208"/>
      <c r="N41" s="208"/>
      <c r="O41" s="208"/>
      <c r="P41" s="208"/>
      <c r="Q41" s="208"/>
      <c r="R41" s="208"/>
      <c r="S41" s="208"/>
      <c r="T41" s="209">
        <f t="shared" si="1"/>
        <v>0</v>
      </c>
      <c r="AG41" s="16"/>
      <c r="AH41" s="16"/>
      <c r="AI41" s="16"/>
      <c r="AN41" s="306">
        <v>1</v>
      </c>
      <c r="AO41" s="306">
        <v>3</v>
      </c>
      <c r="AP41" s="306">
        <v>12</v>
      </c>
      <c r="AQ41" s="313">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306">
        <f ca="1">COUNTIF(INDIRECT("H"&amp;(ROW()+12*(($AN41-1)*3+$AO41)-ROW())/12+5):INDIRECT("S"&amp;(ROW()+12*(($AN41-1)*3+$AO41)-ROW())/12+5),AQ41)</f>
        <v>0</v>
      </c>
      <c r="AS41" s="313"/>
      <c r="AT41" s="306"/>
      <c r="AU41" s="306">
        <f ca="1">IF(AND(AQ41&gt;0,AR41&gt;0),COUNTIF(AU$6:AU40,"&gt;0")+1,0)</f>
        <v>0</v>
      </c>
      <c r="BE41" s="15">
        <v>3</v>
      </c>
      <c r="BG41" s="18"/>
      <c r="BH41" s="18"/>
      <c r="BI41" s="18"/>
      <c r="BJ41" s="18"/>
      <c r="BK41" s="18"/>
      <c r="BL41" s="18"/>
      <c r="BM41" s="18"/>
      <c r="BN41" s="18"/>
      <c r="BO41" s="18"/>
      <c r="BP41" s="18"/>
      <c r="BQ41" s="18"/>
      <c r="BR41" s="18"/>
      <c r="BT41" s="18"/>
      <c r="BU41" s="18"/>
      <c r="BV41" s="18"/>
      <c r="BW41" s="18"/>
      <c r="BX41" s="18"/>
      <c r="BY41" s="18"/>
      <c r="BZ41" s="18"/>
      <c r="CA41" s="18"/>
      <c r="CB41" s="18"/>
      <c r="CC41" s="18"/>
      <c r="CD41" s="18"/>
      <c r="CE41" s="18"/>
    </row>
    <row r="42" spans="1:83">
      <c r="A42" s="462">
        <v>13</v>
      </c>
      <c r="B42" s="465"/>
      <c r="C42" s="465"/>
      <c r="D42" s="465"/>
      <c r="E42" s="469"/>
      <c r="F42" s="465"/>
      <c r="G42" s="194" t="s">
        <v>104</v>
      </c>
      <c r="H42" s="195"/>
      <c r="I42" s="196" t="str">
        <f t="shared" ref="I42:S43" si="49">IF(H42="","",H42)</f>
        <v/>
      </c>
      <c r="J42" s="196" t="str">
        <f t="shared" si="49"/>
        <v/>
      </c>
      <c r="K42" s="196" t="str">
        <f t="shared" si="49"/>
        <v/>
      </c>
      <c r="L42" s="196" t="str">
        <f t="shared" si="49"/>
        <v/>
      </c>
      <c r="M42" s="196" t="str">
        <f t="shared" si="49"/>
        <v/>
      </c>
      <c r="N42" s="196" t="str">
        <f t="shared" si="49"/>
        <v/>
      </c>
      <c r="O42" s="196" t="str">
        <f t="shared" si="49"/>
        <v/>
      </c>
      <c r="P42" s="196" t="str">
        <f t="shared" si="49"/>
        <v/>
      </c>
      <c r="Q42" s="196" t="str">
        <f t="shared" si="49"/>
        <v/>
      </c>
      <c r="R42" s="196" t="str">
        <f t="shared" si="49"/>
        <v/>
      </c>
      <c r="S42" s="196" t="str">
        <f t="shared" si="49"/>
        <v/>
      </c>
      <c r="T42" s="197">
        <f t="shared" si="1"/>
        <v>0</v>
      </c>
      <c r="AG42" s="16"/>
      <c r="AH42" s="16"/>
      <c r="AI42" s="16"/>
      <c r="AN42" s="15">
        <v>2</v>
      </c>
      <c r="AO42" s="15">
        <v>1</v>
      </c>
      <c r="AP42" s="15">
        <v>1</v>
      </c>
      <c r="AQ42" s="17">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15">
        <f ca="1">COUNTIF(INDIRECT("H"&amp;(ROW()+12*(($AN42-1)*3+$AO42)-ROW())/12+5):INDIRECT("S"&amp;(ROW()+12*(($AN42-1)*3+$AO42)-ROW())/12+5),AQ42)</f>
        <v>0</v>
      </c>
      <c r="AS42" s="17"/>
      <c r="AU42" s="15">
        <f ca="1">IF(AND(AQ42&gt;0,AR42&gt;0),COUNTIF(AU$6:AU41,"&gt;0")+1,0)</f>
        <v>0</v>
      </c>
      <c r="BE42" s="15">
        <v>1</v>
      </c>
      <c r="BG42" s="18">
        <f t="shared" ref="BG42:BR42" si="50">SUM(H42:H43)</f>
        <v>0</v>
      </c>
      <c r="BH42" s="18">
        <f t="shared" si="50"/>
        <v>0</v>
      </c>
      <c r="BI42" s="18">
        <f t="shared" si="50"/>
        <v>0</v>
      </c>
      <c r="BJ42" s="18">
        <f t="shared" si="50"/>
        <v>0</v>
      </c>
      <c r="BK42" s="18">
        <f t="shared" si="50"/>
        <v>0</v>
      </c>
      <c r="BL42" s="18">
        <f t="shared" si="50"/>
        <v>0</v>
      </c>
      <c r="BM42" s="18">
        <f t="shared" si="50"/>
        <v>0</v>
      </c>
      <c r="BN42" s="18">
        <f t="shared" si="50"/>
        <v>0</v>
      </c>
      <c r="BO42" s="18">
        <f t="shared" si="50"/>
        <v>0</v>
      </c>
      <c r="BP42" s="18">
        <f t="shared" si="50"/>
        <v>0</v>
      </c>
      <c r="BQ42" s="18">
        <f t="shared" si="50"/>
        <v>0</v>
      </c>
      <c r="BR42" s="18">
        <f t="shared" si="50"/>
        <v>0</v>
      </c>
      <c r="BT42" s="18">
        <f t="shared" ref="BT42:CE42" si="51">SUM(U42:U43)</f>
        <v>0</v>
      </c>
      <c r="BU42" s="18">
        <f t="shared" si="51"/>
        <v>0</v>
      </c>
      <c r="BV42" s="18">
        <f t="shared" si="51"/>
        <v>0</v>
      </c>
      <c r="BW42" s="18">
        <f t="shared" si="51"/>
        <v>0</v>
      </c>
      <c r="BX42" s="18">
        <f t="shared" si="51"/>
        <v>0</v>
      </c>
      <c r="BY42" s="18">
        <f t="shared" si="51"/>
        <v>0</v>
      </c>
      <c r="BZ42" s="18">
        <f t="shared" si="51"/>
        <v>0</v>
      </c>
      <c r="CA42" s="18">
        <f t="shared" si="51"/>
        <v>0</v>
      </c>
      <c r="CB42" s="18">
        <f t="shared" si="51"/>
        <v>0</v>
      </c>
      <c r="CC42" s="18">
        <f t="shared" si="51"/>
        <v>0</v>
      </c>
      <c r="CD42" s="18">
        <f t="shared" si="51"/>
        <v>0</v>
      </c>
      <c r="CE42" s="18">
        <f t="shared" si="51"/>
        <v>0</v>
      </c>
    </row>
    <row r="43" spans="1:83">
      <c r="A43" s="463"/>
      <c r="B43" s="466"/>
      <c r="C43" s="496"/>
      <c r="D43" s="496"/>
      <c r="E43" s="470"/>
      <c r="F43" s="466"/>
      <c r="G43" s="200" t="s">
        <v>102</v>
      </c>
      <c r="H43" s="201"/>
      <c r="I43" s="202" t="str">
        <f t="shared" si="49"/>
        <v/>
      </c>
      <c r="J43" s="202" t="str">
        <f t="shared" si="49"/>
        <v/>
      </c>
      <c r="K43" s="202" t="str">
        <f t="shared" si="49"/>
        <v/>
      </c>
      <c r="L43" s="202" t="str">
        <f t="shared" si="49"/>
        <v/>
      </c>
      <c r="M43" s="202" t="str">
        <f t="shared" si="49"/>
        <v/>
      </c>
      <c r="N43" s="202" t="str">
        <f t="shared" si="49"/>
        <v/>
      </c>
      <c r="O43" s="202" t="str">
        <f t="shared" si="49"/>
        <v/>
      </c>
      <c r="P43" s="202" t="str">
        <f t="shared" si="49"/>
        <v/>
      </c>
      <c r="Q43" s="202" t="str">
        <f t="shared" si="49"/>
        <v/>
      </c>
      <c r="R43" s="202" t="str">
        <f t="shared" si="49"/>
        <v/>
      </c>
      <c r="S43" s="202" t="str">
        <f t="shared" si="49"/>
        <v/>
      </c>
      <c r="T43" s="203">
        <f t="shared" si="1"/>
        <v>0</v>
      </c>
      <c r="AG43" s="16"/>
      <c r="AH43" s="16"/>
      <c r="AI43" s="16"/>
      <c r="AN43" s="15">
        <v>2</v>
      </c>
      <c r="AO43" s="15">
        <v>1</v>
      </c>
      <c r="AP43" s="15">
        <v>2</v>
      </c>
      <c r="AQ43" s="17">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15">
        <f ca="1">COUNTIF(INDIRECT("H"&amp;(ROW()+12*(($AN43-1)*3+$AO43)-ROW())/12+5):INDIRECT("S"&amp;(ROW()+12*(($AN43-1)*3+$AO43)-ROW())/12+5),AQ43)</f>
        <v>0</v>
      </c>
      <c r="AS43" s="17"/>
      <c r="AU43" s="15">
        <f ca="1">IF(AND(AQ43&gt;0,AR43&gt;0),COUNTIF(AU$6:AU42,"&gt;0")+1,0)</f>
        <v>0</v>
      </c>
      <c r="BE43" s="15">
        <v>2</v>
      </c>
      <c r="BF43" s="15" t="s">
        <v>101</v>
      </c>
      <c r="BG43" s="18">
        <f t="shared" ref="BG43:BR43" si="52">IF(BG42+BT42&gt;40000,1,0)</f>
        <v>0</v>
      </c>
      <c r="BH43" s="18">
        <f t="shared" si="52"/>
        <v>0</v>
      </c>
      <c r="BI43" s="18">
        <f t="shared" si="52"/>
        <v>0</v>
      </c>
      <c r="BJ43" s="18">
        <f t="shared" si="52"/>
        <v>0</v>
      </c>
      <c r="BK43" s="18">
        <f t="shared" si="52"/>
        <v>0</v>
      </c>
      <c r="BL43" s="18">
        <f t="shared" si="52"/>
        <v>0</v>
      </c>
      <c r="BM43" s="18">
        <f t="shared" si="52"/>
        <v>0</v>
      </c>
      <c r="BN43" s="18">
        <f t="shared" si="52"/>
        <v>0</v>
      </c>
      <c r="BO43" s="18">
        <f t="shared" si="52"/>
        <v>0</v>
      </c>
      <c r="BP43" s="18">
        <f t="shared" si="52"/>
        <v>0</v>
      </c>
      <c r="BQ43" s="18">
        <f t="shared" si="52"/>
        <v>0</v>
      </c>
      <c r="BR43" s="18">
        <f t="shared" si="52"/>
        <v>0</v>
      </c>
      <c r="BT43" s="18"/>
      <c r="BU43" s="18"/>
      <c r="BV43" s="18"/>
      <c r="BW43" s="18"/>
      <c r="BX43" s="18"/>
      <c r="BY43" s="18"/>
      <c r="BZ43" s="18"/>
      <c r="CA43" s="18"/>
      <c r="CB43" s="18"/>
      <c r="CC43" s="18"/>
      <c r="CD43" s="18"/>
      <c r="CE43" s="18"/>
    </row>
    <row r="44" spans="1:83">
      <c r="A44" s="464"/>
      <c r="B44" s="467"/>
      <c r="C44" s="497"/>
      <c r="D44" s="498"/>
      <c r="E44" s="471"/>
      <c r="F44" s="467"/>
      <c r="G44" s="206" t="s">
        <v>551</v>
      </c>
      <c r="H44" s="207"/>
      <c r="I44" s="208"/>
      <c r="J44" s="208"/>
      <c r="K44" s="208"/>
      <c r="L44" s="208"/>
      <c r="M44" s="208"/>
      <c r="N44" s="208"/>
      <c r="O44" s="208"/>
      <c r="P44" s="208"/>
      <c r="Q44" s="208"/>
      <c r="R44" s="208"/>
      <c r="S44" s="208"/>
      <c r="T44" s="209">
        <f t="shared" si="1"/>
        <v>0</v>
      </c>
      <c r="AG44" s="16"/>
      <c r="AH44" s="16"/>
      <c r="AI44" s="16"/>
      <c r="AN44" s="15">
        <v>2</v>
      </c>
      <c r="AO44" s="15">
        <v>1</v>
      </c>
      <c r="AP44" s="15">
        <v>3</v>
      </c>
      <c r="AQ44" s="17">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15">
        <f ca="1">COUNTIF(INDIRECT("H"&amp;(ROW()+12*(($AN44-1)*3+$AO44)-ROW())/12+5):INDIRECT("S"&amp;(ROW()+12*(($AN44-1)*3+$AO44)-ROW())/12+5),AQ44)</f>
        <v>0</v>
      </c>
      <c r="AS44" s="17"/>
      <c r="AU44" s="15">
        <f ca="1">IF(AND(AQ44&gt;0,AR44&gt;0),COUNTIF(AU$6:AU43,"&gt;0")+1,0)</f>
        <v>0</v>
      </c>
      <c r="BE44" s="15">
        <v>3</v>
      </c>
      <c r="BG44" s="18"/>
      <c r="BH44" s="18"/>
      <c r="BI44" s="18"/>
      <c r="BJ44" s="18"/>
      <c r="BK44" s="18"/>
      <c r="BL44" s="18"/>
      <c r="BM44" s="18"/>
      <c r="BN44" s="18"/>
      <c r="BO44" s="18"/>
      <c r="BP44" s="18"/>
      <c r="BQ44" s="18"/>
      <c r="BR44" s="18"/>
      <c r="BT44" s="18"/>
      <c r="BU44" s="18"/>
      <c r="BV44" s="18"/>
      <c r="BW44" s="18"/>
      <c r="BX44" s="18"/>
      <c r="BY44" s="18"/>
      <c r="BZ44" s="18"/>
      <c r="CA44" s="18"/>
      <c r="CB44" s="18"/>
      <c r="CC44" s="18"/>
      <c r="CD44" s="18"/>
      <c r="CE44" s="18"/>
    </row>
    <row r="45" spans="1:83">
      <c r="A45" s="462">
        <v>14</v>
      </c>
      <c r="B45" s="465"/>
      <c r="C45" s="465"/>
      <c r="D45" s="465"/>
      <c r="E45" s="469"/>
      <c r="F45" s="465"/>
      <c r="G45" s="194" t="s">
        <v>104</v>
      </c>
      <c r="H45" s="195"/>
      <c r="I45" s="196" t="str">
        <f t="shared" ref="I45:S46" si="53">IF(H45="","",H45)</f>
        <v/>
      </c>
      <c r="J45" s="196" t="str">
        <f t="shared" si="53"/>
        <v/>
      </c>
      <c r="K45" s="196" t="str">
        <f t="shared" si="53"/>
        <v/>
      </c>
      <c r="L45" s="196" t="str">
        <f t="shared" si="53"/>
        <v/>
      </c>
      <c r="M45" s="196" t="str">
        <f t="shared" si="53"/>
        <v/>
      </c>
      <c r="N45" s="196" t="str">
        <f t="shared" si="53"/>
        <v/>
      </c>
      <c r="O45" s="196" t="str">
        <f t="shared" si="53"/>
        <v/>
      </c>
      <c r="P45" s="196" t="str">
        <f t="shared" si="53"/>
        <v/>
      </c>
      <c r="Q45" s="196" t="str">
        <f t="shared" si="53"/>
        <v/>
      </c>
      <c r="R45" s="196" t="str">
        <f t="shared" si="53"/>
        <v/>
      </c>
      <c r="S45" s="196" t="str">
        <f t="shared" si="53"/>
        <v/>
      </c>
      <c r="T45" s="197">
        <f t="shared" si="1"/>
        <v>0</v>
      </c>
      <c r="AG45" s="16"/>
      <c r="AH45" s="16"/>
      <c r="AI45" s="16"/>
      <c r="AN45" s="15">
        <v>2</v>
      </c>
      <c r="AO45" s="15">
        <v>1</v>
      </c>
      <c r="AP45" s="15">
        <v>4</v>
      </c>
      <c r="AQ45" s="17">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15">
        <f ca="1">COUNTIF(INDIRECT("H"&amp;(ROW()+12*(($AN45-1)*3+$AO45)-ROW())/12+5):INDIRECT("S"&amp;(ROW()+12*(($AN45-1)*3+$AO45)-ROW())/12+5),AQ45)</f>
        <v>0</v>
      </c>
      <c r="AS45" s="17"/>
      <c r="AU45" s="15">
        <f ca="1">IF(AND(AQ45&gt;0,AR45&gt;0),COUNTIF(AU$6:AU44,"&gt;0")+1,0)</f>
        <v>0</v>
      </c>
      <c r="BE45" s="15">
        <v>1</v>
      </c>
      <c r="BG45" s="18">
        <f t="shared" ref="BG45:BR45" si="54">SUM(H45:H46)</f>
        <v>0</v>
      </c>
      <c r="BH45" s="18">
        <f t="shared" si="54"/>
        <v>0</v>
      </c>
      <c r="BI45" s="18">
        <f t="shared" si="54"/>
        <v>0</v>
      </c>
      <c r="BJ45" s="18">
        <f t="shared" si="54"/>
        <v>0</v>
      </c>
      <c r="BK45" s="18">
        <f t="shared" si="54"/>
        <v>0</v>
      </c>
      <c r="BL45" s="18">
        <f t="shared" si="54"/>
        <v>0</v>
      </c>
      <c r="BM45" s="18">
        <f t="shared" si="54"/>
        <v>0</v>
      </c>
      <c r="BN45" s="18">
        <f t="shared" si="54"/>
        <v>0</v>
      </c>
      <c r="BO45" s="18">
        <f t="shared" si="54"/>
        <v>0</v>
      </c>
      <c r="BP45" s="18">
        <f t="shared" si="54"/>
        <v>0</v>
      </c>
      <c r="BQ45" s="18">
        <f t="shared" si="54"/>
        <v>0</v>
      </c>
      <c r="BR45" s="18">
        <f t="shared" si="54"/>
        <v>0</v>
      </c>
      <c r="BT45" s="18">
        <f t="shared" ref="BT45:CE45" si="55">SUM(U45:U46)</f>
        <v>0</v>
      </c>
      <c r="BU45" s="18">
        <f t="shared" si="55"/>
        <v>0</v>
      </c>
      <c r="BV45" s="18">
        <f t="shared" si="55"/>
        <v>0</v>
      </c>
      <c r="BW45" s="18">
        <f t="shared" si="55"/>
        <v>0</v>
      </c>
      <c r="BX45" s="18">
        <f t="shared" si="55"/>
        <v>0</v>
      </c>
      <c r="BY45" s="18">
        <f t="shared" si="55"/>
        <v>0</v>
      </c>
      <c r="BZ45" s="18">
        <f t="shared" si="55"/>
        <v>0</v>
      </c>
      <c r="CA45" s="18">
        <f t="shared" si="55"/>
        <v>0</v>
      </c>
      <c r="CB45" s="18">
        <f t="shared" si="55"/>
        <v>0</v>
      </c>
      <c r="CC45" s="18">
        <f t="shared" si="55"/>
        <v>0</v>
      </c>
      <c r="CD45" s="18">
        <f t="shared" si="55"/>
        <v>0</v>
      </c>
      <c r="CE45" s="18">
        <f t="shared" si="55"/>
        <v>0</v>
      </c>
    </row>
    <row r="46" spans="1:83">
      <c r="A46" s="463"/>
      <c r="B46" s="466"/>
      <c r="C46" s="496"/>
      <c r="D46" s="496"/>
      <c r="E46" s="470"/>
      <c r="F46" s="466"/>
      <c r="G46" s="200" t="s">
        <v>102</v>
      </c>
      <c r="H46" s="201"/>
      <c r="I46" s="202" t="str">
        <f t="shared" si="53"/>
        <v/>
      </c>
      <c r="J46" s="202" t="str">
        <f t="shared" si="53"/>
        <v/>
      </c>
      <c r="K46" s="202" t="str">
        <f t="shared" si="53"/>
        <v/>
      </c>
      <c r="L46" s="202" t="str">
        <f t="shared" si="53"/>
        <v/>
      </c>
      <c r="M46" s="202" t="str">
        <f t="shared" si="53"/>
        <v/>
      </c>
      <c r="N46" s="202" t="str">
        <f t="shared" si="53"/>
        <v/>
      </c>
      <c r="O46" s="202" t="str">
        <f t="shared" si="53"/>
        <v/>
      </c>
      <c r="P46" s="202" t="str">
        <f t="shared" si="53"/>
        <v/>
      </c>
      <c r="Q46" s="202" t="str">
        <f t="shared" si="53"/>
        <v/>
      </c>
      <c r="R46" s="202" t="str">
        <f t="shared" si="53"/>
        <v/>
      </c>
      <c r="S46" s="202" t="str">
        <f t="shared" si="53"/>
        <v/>
      </c>
      <c r="T46" s="203">
        <f t="shared" si="1"/>
        <v>0</v>
      </c>
      <c r="AG46" s="16"/>
      <c r="AH46" s="16"/>
      <c r="AI46" s="16"/>
      <c r="AN46" s="15">
        <v>2</v>
      </c>
      <c r="AO46" s="15">
        <v>1</v>
      </c>
      <c r="AP46" s="15">
        <v>5</v>
      </c>
      <c r="AQ46" s="17">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15">
        <f ca="1">COUNTIF(INDIRECT("H"&amp;(ROW()+12*(($AN46-1)*3+$AO46)-ROW())/12+5):INDIRECT("S"&amp;(ROW()+12*(($AN46-1)*3+$AO46)-ROW())/12+5),AQ46)</f>
        <v>0</v>
      </c>
      <c r="AS46" s="17"/>
      <c r="AU46" s="15">
        <f ca="1">IF(AND(AQ46&gt;0,AR46&gt;0),COUNTIF(AU$6:AU45,"&gt;0")+1,0)</f>
        <v>0</v>
      </c>
      <c r="BE46" s="15">
        <v>2</v>
      </c>
      <c r="BF46" s="15" t="s">
        <v>101</v>
      </c>
      <c r="BG46" s="18">
        <f t="shared" ref="BG46:BR46" si="56">IF(BG45+BT45&gt;40000,1,0)</f>
        <v>0</v>
      </c>
      <c r="BH46" s="18">
        <f t="shared" si="56"/>
        <v>0</v>
      </c>
      <c r="BI46" s="18">
        <f t="shared" si="56"/>
        <v>0</v>
      </c>
      <c r="BJ46" s="18">
        <f t="shared" si="56"/>
        <v>0</v>
      </c>
      <c r="BK46" s="18">
        <f t="shared" si="56"/>
        <v>0</v>
      </c>
      <c r="BL46" s="18">
        <f t="shared" si="56"/>
        <v>0</v>
      </c>
      <c r="BM46" s="18">
        <f t="shared" si="56"/>
        <v>0</v>
      </c>
      <c r="BN46" s="18">
        <f t="shared" si="56"/>
        <v>0</v>
      </c>
      <c r="BO46" s="18">
        <f t="shared" si="56"/>
        <v>0</v>
      </c>
      <c r="BP46" s="18">
        <f t="shared" si="56"/>
        <v>0</v>
      </c>
      <c r="BQ46" s="18">
        <f t="shared" si="56"/>
        <v>0</v>
      </c>
      <c r="BR46" s="18">
        <f t="shared" si="56"/>
        <v>0</v>
      </c>
      <c r="BT46" s="18"/>
      <c r="BU46" s="18"/>
      <c r="BV46" s="18"/>
      <c r="BW46" s="18"/>
      <c r="BX46" s="18"/>
      <c r="BY46" s="18"/>
      <c r="BZ46" s="18"/>
      <c r="CA46" s="18"/>
      <c r="CB46" s="18"/>
      <c r="CC46" s="18"/>
      <c r="CD46" s="18"/>
      <c r="CE46" s="18"/>
    </row>
    <row r="47" spans="1:83">
      <c r="A47" s="464"/>
      <c r="B47" s="467"/>
      <c r="C47" s="497"/>
      <c r="D47" s="498"/>
      <c r="E47" s="471"/>
      <c r="F47" s="467"/>
      <c r="G47" s="206" t="s">
        <v>551</v>
      </c>
      <c r="H47" s="207"/>
      <c r="I47" s="208"/>
      <c r="J47" s="208"/>
      <c r="K47" s="208"/>
      <c r="L47" s="208"/>
      <c r="M47" s="208"/>
      <c r="N47" s="208"/>
      <c r="O47" s="208"/>
      <c r="P47" s="208"/>
      <c r="Q47" s="208"/>
      <c r="R47" s="208"/>
      <c r="S47" s="208"/>
      <c r="T47" s="209">
        <f t="shared" si="1"/>
        <v>0</v>
      </c>
      <c r="AG47" s="16"/>
      <c r="AH47" s="16"/>
      <c r="AI47" s="16"/>
      <c r="AN47" s="15">
        <v>2</v>
      </c>
      <c r="AO47" s="15">
        <v>1</v>
      </c>
      <c r="AP47" s="15">
        <v>6</v>
      </c>
      <c r="AQ47" s="17">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15">
        <f ca="1">COUNTIF(INDIRECT("H"&amp;(ROW()+12*(($AN47-1)*3+$AO47)-ROW())/12+5):INDIRECT("S"&amp;(ROW()+12*(($AN47-1)*3+$AO47)-ROW())/12+5),AQ47)</f>
        <v>0</v>
      </c>
      <c r="AS47" s="17"/>
      <c r="AU47" s="15">
        <f ca="1">IF(AND(AQ47&gt;0,AR47&gt;0),COUNTIF(AU$6:AU46,"&gt;0")+1,0)</f>
        <v>0</v>
      </c>
      <c r="BE47" s="15">
        <v>3</v>
      </c>
      <c r="BG47" s="18"/>
      <c r="BH47" s="18"/>
      <c r="BI47" s="18"/>
      <c r="BJ47" s="18"/>
      <c r="BK47" s="18"/>
      <c r="BL47" s="18"/>
      <c r="BM47" s="18"/>
      <c r="BN47" s="18"/>
      <c r="BO47" s="18"/>
      <c r="BP47" s="18"/>
      <c r="BQ47" s="18"/>
      <c r="BR47" s="18"/>
      <c r="BT47" s="18"/>
      <c r="BU47" s="18"/>
      <c r="BV47" s="18"/>
      <c r="BW47" s="18"/>
      <c r="BX47" s="18"/>
      <c r="BY47" s="18"/>
      <c r="BZ47" s="18"/>
      <c r="CA47" s="18"/>
      <c r="CB47" s="18"/>
      <c r="CC47" s="18"/>
      <c r="CD47" s="18"/>
      <c r="CE47" s="18"/>
    </row>
    <row r="48" spans="1:83">
      <c r="A48" s="462">
        <v>15</v>
      </c>
      <c r="B48" s="465"/>
      <c r="C48" s="465"/>
      <c r="D48" s="465"/>
      <c r="E48" s="469"/>
      <c r="F48" s="465"/>
      <c r="G48" s="194" t="s">
        <v>104</v>
      </c>
      <c r="H48" s="195"/>
      <c r="I48" s="196" t="str">
        <f t="shared" ref="I48:S49" si="57">IF(H48="","",H48)</f>
        <v/>
      </c>
      <c r="J48" s="196" t="str">
        <f t="shared" si="57"/>
        <v/>
      </c>
      <c r="K48" s="196" t="str">
        <f t="shared" si="57"/>
        <v/>
      </c>
      <c r="L48" s="196" t="str">
        <f t="shared" si="57"/>
        <v/>
      </c>
      <c r="M48" s="196" t="str">
        <f t="shared" si="57"/>
        <v/>
      </c>
      <c r="N48" s="196" t="str">
        <f t="shared" si="57"/>
        <v/>
      </c>
      <c r="O48" s="196" t="str">
        <f t="shared" si="57"/>
        <v/>
      </c>
      <c r="P48" s="196" t="str">
        <f t="shared" si="57"/>
        <v/>
      </c>
      <c r="Q48" s="196" t="str">
        <f t="shared" si="57"/>
        <v/>
      </c>
      <c r="R48" s="196" t="str">
        <f t="shared" si="57"/>
        <v/>
      </c>
      <c r="S48" s="196" t="str">
        <f t="shared" si="57"/>
        <v/>
      </c>
      <c r="T48" s="197">
        <f t="shared" si="1"/>
        <v>0</v>
      </c>
      <c r="AG48" s="16"/>
      <c r="AH48" s="16"/>
      <c r="AI48" s="16"/>
      <c r="AN48" s="15">
        <v>2</v>
      </c>
      <c r="AO48" s="15">
        <v>1</v>
      </c>
      <c r="AP48" s="15">
        <v>7</v>
      </c>
      <c r="AQ48" s="17">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15">
        <f ca="1">COUNTIF(INDIRECT("H"&amp;(ROW()+12*(($AN48-1)*3+$AO48)-ROW())/12+5):INDIRECT("S"&amp;(ROW()+12*(($AN48-1)*3+$AO48)-ROW())/12+5),AQ48)</f>
        <v>0</v>
      </c>
      <c r="AS48" s="17"/>
      <c r="AU48" s="15">
        <f ca="1">IF(AND(AQ48&gt;0,AR48&gt;0),COUNTIF(AU$6:AU47,"&gt;0")+1,0)</f>
        <v>0</v>
      </c>
      <c r="BE48" s="15">
        <v>1</v>
      </c>
      <c r="BG48" s="18">
        <f t="shared" ref="BG48:BR48" si="58">SUM(H48:H49)</f>
        <v>0</v>
      </c>
      <c r="BH48" s="18">
        <f t="shared" si="58"/>
        <v>0</v>
      </c>
      <c r="BI48" s="18">
        <f t="shared" si="58"/>
        <v>0</v>
      </c>
      <c r="BJ48" s="18">
        <f t="shared" si="58"/>
        <v>0</v>
      </c>
      <c r="BK48" s="18">
        <f t="shared" si="58"/>
        <v>0</v>
      </c>
      <c r="BL48" s="18">
        <f t="shared" si="58"/>
        <v>0</v>
      </c>
      <c r="BM48" s="18">
        <f t="shared" si="58"/>
        <v>0</v>
      </c>
      <c r="BN48" s="18">
        <f t="shared" si="58"/>
        <v>0</v>
      </c>
      <c r="BO48" s="18">
        <f t="shared" si="58"/>
        <v>0</v>
      </c>
      <c r="BP48" s="18">
        <f t="shared" si="58"/>
        <v>0</v>
      </c>
      <c r="BQ48" s="18">
        <f t="shared" si="58"/>
        <v>0</v>
      </c>
      <c r="BR48" s="18">
        <f t="shared" si="58"/>
        <v>0</v>
      </c>
      <c r="BT48" s="18">
        <f t="shared" ref="BT48:CE48" si="59">SUM(U48:U49)</f>
        <v>0</v>
      </c>
      <c r="BU48" s="18">
        <f t="shared" si="59"/>
        <v>0</v>
      </c>
      <c r="BV48" s="18">
        <f t="shared" si="59"/>
        <v>0</v>
      </c>
      <c r="BW48" s="18">
        <f>SUM(X48:X49)</f>
        <v>0</v>
      </c>
      <c r="BX48" s="18">
        <f t="shared" si="59"/>
        <v>0</v>
      </c>
      <c r="BY48" s="18">
        <f t="shared" si="59"/>
        <v>0</v>
      </c>
      <c r="BZ48" s="18">
        <f t="shared" si="59"/>
        <v>0</v>
      </c>
      <c r="CA48" s="18">
        <f t="shared" si="59"/>
        <v>0</v>
      </c>
      <c r="CB48" s="18">
        <f t="shared" si="59"/>
        <v>0</v>
      </c>
      <c r="CC48" s="18">
        <f t="shared" si="59"/>
        <v>0</v>
      </c>
      <c r="CD48" s="18">
        <f t="shared" si="59"/>
        <v>0</v>
      </c>
      <c r="CE48" s="18">
        <f t="shared" si="59"/>
        <v>0</v>
      </c>
    </row>
    <row r="49" spans="1:83">
      <c r="A49" s="463"/>
      <c r="B49" s="466"/>
      <c r="C49" s="496"/>
      <c r="D49" s="496"/>
      <c r="E49" s="470"/>
      <c r="F49" s="466"/>
      <c r="G49" s="200" t="s">
        <v>102</v>
      </c>
      <c r="H49" s="201"/>
      <c r="I49" s="202" t="str">
        <f t="shared" si="57"/>
        <v/>
      </c>
      <c r="J49" s="202" t="str">
        <f t="shared" si="57"/>
        <v/>
      </c>
      <c r="K49" s="202" t="str">
        <f t="shared" si="57"/>
        <v/>
      </c>
      <c r="L49" s="202" t="str">
        <f t="shared" si="57"/>
        <v/>
      </c>
      <c r="M49" s="202" t="str">
        <f t="shared" si="57"/>
        <v/>
      </c>
      <c r="N49" s="202" t="str">
        <f t="shared" si="57"/>
        <v/>
      </c>
      <c r="O49" s="202" t="str">
        <f t="shared" si="57"/>
        <v/>
      </c>
      <c r="P49" s="202" t="str">
        <f t="shared" si="57"/>
        <v/>
      </c>
      <c r="Q49" s="202" t="str">
        <f t="shared" si="57"/>
        <v/>
      </c>
      <c r="R49" s="202" t="str">
        <f t="shared" si="57"/>
        <v/>
      </c>
      <c r="S49" s="202" t="str">
        <f t="shared" si="57"/>
        <v/>
      </c>
      <c r="T49" s="203">
        <f t="shared" si="1"/>
        <v>0</v>
      </c>
      <c r="AG49" s="16"/>
      <c r="AH49" s="16"/>
      <c r="AI49" s="16"/>
      <c r="AN49" s="15">
        <v>2</v>
      </c>
      <c r="AO49" s="15">
        <v>1</v>
      </c>
      <c r="AP49" s="15">
        <v>8</v>
      </c>
      <c r="AQ49" s="17">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15">
        <f ca="1">COUNTIF(INDIRECT("H"&amp;(ROW()+12*(($AN49-1)*3+$AO49)-ROW())/12+5):INDIRECT("S"&amp;(ROW()+12*(($AN49-1)*3+$AO49)-ROW())/12+5),AQ49)</f>
        <v>0</v>
      </c>
      <c r="AS49" s="17"/>
      <c r="AU49" s="15">
        <f ca="1">IF(AND(AQ49&gt;0,AR49&gt;0),COUNTIF(AU$6:AU48,"&gt;0")+1,0)</f>
        <v>0</v>
      </c>
      <c r="BE49" s="15">
        <v>2</v>
      </c>
      <c r="BF49" s="15" t="s">
        <v>101</v>
      </c>
      <c r="BG49" s="18">
        <f t="shared" ref="BG49:BR49" si="60">IF(BG48+BT48&gt;40000,1,0)</f>
        <v>0</v>
      </c>
      <c r="BH49" s="18">
        <f t="shared" si="60"/>
        <v>0</v>
      </c>
      <c r="BI49" s="18">
        <f t="shared" si="60"/>
        <v>0</v>
      </c>
      <c r="BJ49" s="18">
        <f t="shared" si="60"/>
        <v>0</v>
      </c>
      <c r="BK49" s="18">
        <f t="shared" si="60"/>
        <v>0</v>
      </c>
      <c r="BL49" s="18">
        <f t="shared" si="60"/>
        <v>0</v>
      </c>
      <c r="BM49" s="18">
        <f t="shared" si="60"/>
        <v>0</v>
      </c>
      <c r="BN49" s="18">
        <f t="shared" si="60"/>
        <v>0</v>
      </c>
      <c r="BO49" s="18">
        <f t="shared" si="60"/>
        <v>0</v>
      </c>
      <c r="BP49" s="18">
        <f t="shared" si="60"/>
        <v>0</v>
      </c>
      <c r="BQ49" s="18">
        <f t="shared" si="60"/>
        <v>0</v>
      </c>
      <c r="BR49" s="18">
        <f t="shared" si="60"/>
        <v>0</v>
      </c>
      <c r="BT49" s="18"/>
      <c r="BU49" s="18"/>
      <c r="BV49" s="18"/>
      <c r="BW49" s="18"/>
      <c r="BX49" s="18"/>
      <c r="BY49" s="18"/>
      <c r="BZ49" s="18"/>
      <c r="CA49" s="18"/>
      <c r="CB49" s="18"/>
      <c r="CC49" s="18"/>
      <c r="CD49" s="18"/>
      <c r="CE49" s="18"/>
    </row>
    <row r="50" spans="1:83">
      <c r="A50" s="464"/>
      <c r="B50" s="467"/>
      <c r="C50" s="497"/>
      <c r="D50" s="498"/>
      <c r="E50" s="471"/>
      <c r="F50" s="467"/>
      <c r="G50" s="206" t="s">
        <v>551</v>
      </c>
      <c r="H50" s="207"/>
      <c r="I50" s="208"/>
      <c r="J50" s="208"/>
      <c r="K50" s="208"/>
      <c r="L50" s="208"/>
      <c r="M50" s="208"/>
      <c r="N50" s="208"/>
      <c r="O50" s="208"/>
      <c r="P50" s="208"/>
      <c r="Q50" s="208"/>
      <c r="R50" s="208"/>
      <c r="S50" s="208"/>
      <c r="T50" s="209">
        <f t="shared" si="1"/>
        <v>0</v>
      </c>
      <c r="AG50" s="16"/>
      <c r="AH50" s="16"/>
      <c r="AI50" s="16"/>
      <c r="AN50" s="15">
        <v>2</v>
      </c>
      <c r="AO50" s="15">
        <v>1</v>
      </c>
      <c r="AP50" s="15">
        <v>9</v>
      </c>
      <c r="AQ50" s="17">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15">
        <f ca="1">COUNTIF(INDIRECT("H"&amp;(ROW()+12*(($AN50-1)*3+$AO50)-ROW())/12+5):INDIRECT("S"&amp;(ROW()+12*(($AN50-1)*3+$AO50)-ROW())/12+5),AQ50)</f>
        <v>0</v>
      </c>
      <c r="AS50" s="17"/>
      <c r="AU50" s="15">
        <f ca="1">IF(AND(AQ50&gt;0,AR60&gt;0),COUNTIF(AU$6:AU49,"&gt;0")+1,0)</f>
        <v>0</v>
      </c>
      <c r="BE50" s="15">
        <v>3</v>
      </c>
      <c r="BG50" s="18"/>
      <c r="BH50" s="18"/>
      <c r="BI50" s="18"/>
      <c r="BJ50" s="18"/>
      <c r="BK50" s="18"/>
      <c r="BL50" s="18"/>
      <c r="BM50" s="18"/>
      <c r="BN50" s="18"/>
      <c r="BO50" s="18"/>
      <c r="BP50" s="18"/>
      <c r="BQ50" s="18"/>
      <c r="BR50" s="18"/>
      <c r="BT50" s="18"/>
      <c r="BU50" s="18"/>
      <c r="BV50" s="18"/>
      <c r="BW50" s="18"/>
      <c r="BX50" s="18"/>
      <c r="BY50" s="18"/>
      <c r="BZ50" s="18"/>
      <c r="CA50" s="18"/>
      <c r="CB50" s="18"/>
      <c r="CC50" s="18"/>
      <c r="CD50" s="18"/>
      <c r="CE50" s="18"/>
    </row>
    <row r="51" spans="1:83">
      <c r="A51" s="462">
        <v>16</v>
      </c>
      <c r="B51" s="465"/>
      <c r="C51" s="465"/>
      <c r="D51" s="465"/>
      <c r="E51" s="469"/>
      <c r="F51" s="465"/>
      <c r="G51" s="194" t="s">
        <v>104</v>
      </c>
      <c r="H51" s="195"/>
      <c r="I51" s="196" t="str">
        <f t="shared" ref="I51:S52" si="61">IF(H51="","",H51)</f>
        <v/>
      </c>
      <c r="J51" s="196" t="str">
        <f t="shared" si="61"/>
        <v/>
      </c>
      <c r="K51" s="196" t="str">
        <f t="shared" si="61"/>
        <v/>
      </c>
      <c r="L51" s="196" t="str">
        <f t="shared" si="61"/>
        <v/>
      </c>
      <c r="M51" s="196" t="str">
        <f t="shared" si="61"/>
        <v/>
      </c>
      <c r="N51" s="196" t="str">
        <f t="shared" si="61"/>
        <v/>
      </c>
      <c r="O51" s="196" t="str">
        <f t="shared" si="61"/>
        <v/>
      </c>
      <c r="P51" s="196" t="str">
        <f t="shared" si="61"/>
        <v/>
      </c>
      <c r="Q51" s="196" t="str">
        <f t="shared" si="61"/>
        <v/>
      </c>
      <c r="R51" s="196" t="str">
        <f t="shared" si="61"/>
        <v/>
      </c>
      <c r="S51" s="196" t="str">
        <f t="shared" si="61"/>
        <v/>
      </c>
      <c r="T51" s="197">
        <f t="shared" si="1"/>
        <v>0</v>
      </c>
      <c r="AG51" s="16"/>
      <c r="AH51" s="16"/>
      <c r="AI51" s="16"/>
      <c r="AN51" s="15">
        <v>2</v>
      </c>
      <c r="AO51" s="15">
        <v>1</v>
      </c>
      <c r="AP51" s="15">
        <v>10</v>
      </c>
      <c r="AQ51" s="17">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15">
        <f ca="1">COUNTIF(INDIRECT("H"&amp;(ROW()+12*(($AN51-1)*3+$AO51)-ROW())/12+5):INDIRECT("S"&amp;(ROW()+12*(($AN51-1)*3+$AO51)-ROW())/12+5),AQ51)</f>
        <v>0</v>
      </c>
      <c r="AS51" s="17"/>
      <c r="AU51" s="15">
        <f ca="1">IF(AND(AQ51&gt;0,AR61&gt;0),COUNTIF(AU$6:AU50,"&gt;0")+1,0)</f>
        <v>0</v>
      </c>
      <c r="BE51" s="15">
        <v>1</v>
      </c>
      <c r="BG51" s="18">
        <f t="shared" ref="BG51:BR51" si="62">SUM(H51:H52)</f>
        <v>0</v>
      </c>
      <c r="BH51" s="18">
        <f t="shared" si="62"/>
        <v>0</v>
      </c>
      <c r="BI51" s="18">
        <f t="shared" si="62"/>
        <v>0</v>
      </c>
      <c r="BJ51" s="18">
        <f t="shared" si="62"/>
        <v>0</v>
      </c>
      <c r="BK51" s="18">
        <f t="shared" si="62"/>
        <v>0</v>
      </c>
      <c r="BL51" s="18">
        <f t="shared" si="62"/>
        <v>0</v>
      </c>
      <c r="BM51" s="18">
        <f t="shared" si="62"/>
        <v>0</v>
      </c>
      <c r="BN51" s="18">
        <f t="shared" si="62"/>
        <v>0</v>
      </c>
      <c r="BO51" s="18">
        <f t="shared" si="62"/>
        <v>0</v>
      </c>
      <c r="BP51" s="18">
        <f t="shared" si="62"/>
        <v>0</v>
      </c>
      <c r="BQ51" s="18">
        <f t="shared" si="62"/>
        <v>0</v>
      </c>
      <c r="BR51" s="18">
        <f t="shared" si="62"/>
        <v>0</v>
      </c>
      <c r="BT51" s="18">
        <f t="shared" ref="BT51:CE51" si="63">SUM(U51:U52)</f>
        <v>0</v>
      </c>
      <c r="BU51" s="18">
        <f t="shared" si="63"/>
        <v>0</v>
      </c>
      <c r="BV51" s="18">
        <f t="shared" si="63"/>
        <v>0</v>
      </c>
      <c r="BW51" s="18">
        <f t="shared" si="63"/>
        <v>0</v>
      </c>
      <c r="BX51" s="18">
        <f t="shared" si="63"/>
        <v>0</v>
      </c>
      <c r="BY51" s="18">
        <f t="shared" si="63"/>
        <v>0</v>
      </c>
      <c r="BZ51" s="18">
        <f t="shared" si="63"/>
        <v>0</v>
      </c>
      <c r="CA51" s="18">
        <f t="shared" si="63"/>
        <v>0</v>
      </c>
      <c r="CB51" s="18">
        <f t="shared" si="63"/>
        <v>0</v>
      </c>
      <c r="CC51" s="18">
        <f t="shared" si="63"/>
        <v>0</v>
      </c>
      <c r="CD51" s="18">
        <f t="shared" si="63"/>
        <v>0</v>
      </c>
      <c r="CE51" s="18">
        <f t="shared" si="63"/>
        <v>0</v>
      </c>
    </row>
    <row r="52" spans="1:83">
      <c r="A52" s="463"/>
      <c r="B52" s="466"/>
      <c r="C52" s="496"/>
      <c r="D52" s="496"/>
      <c r="E52" s="470"/>
      <c r="F52" s="466"/>
      <c r="G52" s="200" t="s">
        <v>102</v>
      </c>
      <c r="H52" s="201"/>
      <c r="I52" s="202" t="str">
        <f t="shared" si="61"/>
        <v/>
      </c>
      <c r="J52" s="202" t="str">
        <f t="shared" si="61"/>
        <v/>
      </c>
      <c r="K52" s="202" t="str">
        <f t="shared" si="61"/>
        <v/>
      </c>
      <c r="L52" s="202" t="str">
        <f t="shared" si="61"/>
        <v/>
      </c>
      <c r="M52" s="202" t="str">
        <f t="shared" si="61"/>
        <v/>
      </c>
      <c r="N52" s="202" t="str">
        <f t="shared" si="61"/>
        <v/>
      </c>
      <c r="O52" s="202" t="str">
        <f t="shared" si="61"/>
        <v/>
      </c>
      <c r="P52" s="202" t="str">
        <f t="shared" si="61"/>
        <v/>
      </c>
      <c r="Q52" s="202" t="str">
        <f t="shared" si="61"/>
        <v/>
      </c>
      <c r="R52" s="202" t="str">
        <f t="shared" si="61"/>
        <v/>
      </c>
      <c r="S52" s="202" t="str">
        <f t="shared" si="61"/>
        <v/>
      </c>
      <c r="T52" s="203">
        <f t="shared" si="1"/>
        <v>0</v>
      </c>
      <c r="AG52" s="16"/>
      <c r="AH52" s="16"/>
      <c r="AI52" s="16"/>
      <c r="AN52" s="15">
        <v>2</v>
      </c>
      <c r="AO52" s="15">
        <v>1</v>
      </c>
      <c r="AP52" s="15">
        <v>11</v>
      </c>
      <c r="AQ52" s="17">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15">
        <f ca="1">COUNTIF(INDIRECT("H"&amp;(ROW()+12*(($AN52-1)*3+$AO52)-ROW())/12+5):INDIRECT("S"&amp;(ROW()+12*(($AN52-1)*3+$AO52)-ROW())/12+5),AQ52)</f>
        <v>0</v>
      </c>
      <c r="AS52" s="17"/>
      <c r="AU52" s="15">
        <f ca="1">IF(AND(AQ52&gt;0,AR62&gt;0),COUNTIF(AU$6:AU51,"&gt;0")+1,0)</f>
        <v>0</v>
      </c>
      <c r="BE52" s="15">
        <v>2</v>
      </c>
      <c r="BF52" s="15" t="s">
        <v>101</v>
      </c>
      <c r="BG52" s="18">
        <f t="shared" ref="BG52:BR52" si="64">IF(BG51+BT51&gt;40000,1,0)</f>
        <v>0</v>
      </c>
      <c r="BH52" s="18">
        <f t="shared" si="64"/>
        <v>0</v>
      </c>
      <c r="BI52" s="18">
        <f t="shared" si="64"/>
        <v>0</v>
      </c>
      <c r="BJ52" s="18">
        <f t="shared" si="64"/>
        <v>0</v>
      </c>
      <c r="BK52" s="18">
        <f t="shared" si="64"/>
        <v>0</v>
      </c>
      <c r="BL52" s="18">
        <f t="shared" si="64"/>
        <v>0</v>
      </c>
      <c r="BM52" s="18">
        <f t="shared" si="64"/>
        <v>0</v>
      </c>
      <c r="BN52" s="18">
        <f t="shared" si="64"/>
        <v>0</v>
      </c>
      <c r="BO52" s="18">
        <f t="shared" si="64"/>
        <v>0</v>
      </c>
      <c r="BP52" s="18">
        <f t="shared" si="64"/>
        <v>0</v>
      </c>
      <c r="BQ52" s="18">
        <f t="shared" si="64"/>
        <v>0</v>
      </c>
      <c r="BR52" s="18">
        <f t="shared" si="64"/>
        <v>0</v>
      </c>
      <c r="BT52" s="18"/>
      <c r="BU52" s="18"/>
      <c r="BV52" s="18"/>
      <c r="BW52" s="18"/>
      <c r="BX52" s="18"/>
      <c r="BY52" s="18"/>
      <c r="BZ52" s="18"/>
      <c r="CA52" s="18"/>
      <c r="CB52" s="18"/>
      <c r="CC52" s="18"/>
      <c r="CD52" s="18"/>
      <c r="CE52" s="18"/>
    </row>
    <row r="53" spans="1:83">
      <c r="A53" s="464"/>
      <c r="B53" s="467"/>
      <c r="C53" s="497"/>
      <c r="D53" s="498"/>
      <c r="E53" s="471"/>
      <c r="F53" s="467"/>
      <c r="G53" s="206" t="s">
        <v>551</v>
      </c>
      <c r="H53" s="207"/>
      <c r="I53" s="208"/>
      <c r="J53" s="208"/>
      <c r="K53" s="208"/>
      <c r="L53" s="208"/>
      <c r="M53" s="208"/>
      <c r="N53" s="208"/>
      <c r="O53" s="208"/>
      <c r="P53" s="208"/>
      <c r="Q53" s="208"/>
      <c r="R53" s="208"/>
      <c r="S53" s="208"/>
      <c r="T53" s="209">
        <f t="shared" si="1"/>
        <v>0</v>
      </c>
      <c r="AG53" s="16"/>
      <c r="AH53" s="16"/>
      <c r="AI53" s="16"/>
      <c r="AN53" s="15">
        <v>2</v>
      </c>
      <c r="AO53" s="15">
        <v>1</v>
      </c>
      <c r="AP53" s="15">
        <v>12</v>
      </c>
      <c r="AQ53" s="17">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15">
        <f ca="1">COUNTIF(INDIRECT("H"&amp;(ROW()+12*(($AN53-1)*3+$AO53)-ROW())/12+5):INDIRECT("S"&amp;(ROW()+12*(($AN53-1)*3+$AO53)-ROW())/12+5),AQ53)</f>
        <v>0</v>
      </c>
      <c r="AS53" s="17"/>
      <c r="AU53" s="15">
        <f ca="1">IF(AND(AQ53&gt;0,AR63&gt;0),COUNTIF(AU$6:AU52,"&gt;0")+1,0)</f>
        <v>0</v>
      </c>
      <c r="BE53" s="15">
        <v>3</v>
      </c>
      <c r="BG53" s="18"/>
      <c r="BH53" s="18"/>
      <c r="BI53" s="18"/>
      <c r="BJ53" s="18"/>
      <c r="BK53" s="18"/>
      <c r="BL53" s="18"/>
      <c r="BM53" s="18"/>
      <c r="BN53" s="18"/>
      <c r="BO53" s="18"/>
      <c r="BP53" s="18"/>
      <c r="BQ53" s="18"/>
      <c r="BR53" s="18"/>
      <c r="BT53" s="18"/>
      <c r="BU53" s="18"/>
      <c r="BV53" s="18"/>
      <c r="BW53" s="18"/>
      <c r="BX53" s="18"/>
      <c r="BY53" s="18"/>
      <c r="BZ53" s="18"/>
      <c r="CA53" s="18"/>
      <c r="CB53" s="18"/>
      <c r="CC53" s="18"/>
      <c r="CD53" s="18"/>
      <c r="CE53" s="18"/>
    </row>
    <row r="54" spans="1:83">
      <c r="A54" s="462">
        <v>17</v>
      </c>
      <c r="B54" s="465"/>
      <c r="C54" s="465"/>
      <c r="D54" s="465"/>
      <c r="E54" s="469"/>
      <c r="F54" s="465"/>
      <c r="G54" s="194" t="s">
        <v>104</v>
      </c>
      <c r="H54" s="195"/>
      <c r="I54" s="196" t="str">
        <f t="shared" ref="I54:S55" si="65">IF(H54="","",H54)</f>
        <v/>
      </c>
      <c r="J54" s="196" t="str">
        <f t="shared" si="65"/>
        <v/>
      </c>
      <c r="K54" s="196" t="str">
        <f t="shared" si="65"/>
        <v/>
      </c>
      <c r="L54" s="196" t="str">
        <f t="shared" si="65"/>
        <v/>
      </c>
      <c r="M54" s="196" t="str">
        <f t="shared" si="65"/>
        <v/>
      </c>
      <c r="N54" s="196" t="str">
        <f t="shared" si="65"/>
        <v/>
      </c>
      <c r="O54" s="196" t="str">
        <f t="shared" si="65"/>
        <v/>
      </c>
      <c r="P54" s="196" t="str">
        <f t="shared" si="65"/>
        <v/>
      </c>
      <c r="Q54" s="196" t="str">
        <f t="shared" si="65"/>
        <v/>
      </c>
      <c r="R54" s="196" t="str">
        <f t="shared" si="65"/>
        <v/>
      </c>
      <c r="S54" s="196" t="str">
        <f t="shared" si="65"/>
        <v/>
      </c>
      <c r="T54" s="197">
        <f t="shared" si="1"/>
        <v>0</v>
      </c>
      <c r="AG54" s="16"/>
      <c r="AH54" s="16"/>
      <c r="AI54" s="16"/>
      <c r="AN54" s="15">
        <v>2</v>
      </c>
      <c r="AO54" s="15">
        <v>2</v>
      </c>
      <c r="AP54" s="15">
        <v>1</v>
      </c>
      <c r="AQ54" s="17">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15">
        <f ca="1">COUNTIF(INDIRECT("H"&amp;(ROW()+12*(($AN54-1)*3+$AO54)-ROW())/12+5):INDIRECT("S"&amp;(ROW()+12*(($AN54-1)*3+$AO54)-ROW())/12+5),AQ54)</f>
        <v>0</v>
      </c>
      <c r="AS54" s="17"/>
      <c r="AU54" s="15">
        <f ca="1">IF(AND(AQ54&gt;0,AR64&gt;0),COUNTIF(AU$6:AU53,"&gt;0")+1,0)</f>
        <v>0</v>
      </c>
      <c r="BE54" s="15">
        <v>1</v>
      </c>
      <c r="BG54" s="18">
        <f t="shared" ref="BG54:BR54" si="66">SUM(H54:H55)</f>
        <v>0</v>
      </c>
      <c r="BH54" s="18">
        <f t="shared" si="66"/>
        <v>0</v>
      </c>
      <c r="BI54" s="18">
        <f t="shared" si="66"/>
        <v>0</v>
      </c>
      <c r="BJ54" s="18">
        <f t="shared" si="66"/>
        <v>0</v>
      </c>
      <c r="BK54" s="18">
        <f t="shared" si="66"/>
        <v>0</v>
      </c>
      <c r="BL54" s="18">
        <f t="shared" si="66"/>
        <v>0</v>
      </c>
      <c r="BM54" s="18">
        <f t="shared" si="66"/>
        <v>0</v>
      </c>
      <c r="BN54" s="18">
        <f t="shared" si="66"/>
        <v>0</v>
      </c>
      <c r="BO54" s="18">
        <f t="shared" si="66"/>
        <v>0</v>
      </c>
      <c r="BP54" s="18">
        <f t="shared" si="66"/>
        <v>0</v>
      </c>
      <c r="BQ54" s="18">
        <f t="shared" si="66"/>
        <v>0</v>
      </c>
      <c r="BR54" s="18">
        <f t="shared" si="66"/>
        <v>0</v>
      </c>
      <c r="BT54" s="18">
        <f t="shared" ref="BT54:CE54" si="67">SUM(U54:U55)</f>
        <v>0</v>
      </c>
      <c r="BU54" s="18">
        <f t="shared" si="67"/>
        <v>0</v>
      </c>
      <c r="BV54" s="18">
        <f t="shared" si="67"/>
        <v>0</v>
      </c>
      <c r="BW54" s="18">
        <f t="shared" si="67"/>
        <v>0</v>
      </c>
      <c r="BX54" s="18">
        <f t="shared" si="67"/>
        <v>0</v>
      </c>
      <c r="BY54" s="18">
        <f t="shared" si="67"/>
        <v>0</v>
      </c>
      <c r="BZ54" s="18">
        <f t="shared" si="67"/>
        <v>0</v>
      </c>
      <c r="CA54" s="18">
        <f t="shared" si="67"/>
        <v>0</v>
      </c>
      <c r="CB54" s="18">
        <f t="shared" si="67"/>
        <v>0</v>
      </c>
      <c r="CC54" s="18">
        <f t="shared" si="67"/>
        <v>0</v>
      </c>
      <c r="CD54" s="18">
        <f t="shared" si="67"/>
        <v>0</v>
      </c>
      <c r="CE54" s="18">
        <f t="shared" si="67"/>
        <v>0</v>
      </c>
    </row>
    <row r="55" spans="1:83">
      <c r="A55" s="463"/>
      <c r="B55" s="466"/>
      <c r="C55" s="496"/>
      <c r="D55" s="496"/>
      <c r="E55" s="470"/>
      <c r="F55" s="466"/>
      <c r="G55" s="200" t="s">
        <v>102</v>
      </c>
      <c r="H55" s="201"/>
      <c r="I55" s="202" t="str">
        <f t="shared" si="65"/>
        <v/>
      </c>
      <c r="J55" s="202" t="str">
        <f t="shared" si="65"/>
        <v/>
      </c>
      <c r="K55" s="202" t="str">
        <f t="shared" si="65"/>
        <v/>
      </c>
      <c r="L55" s="202" t="str">
        <f t="shared" si="65"/>
        <v/>
      </c>
      <c r="M55" s="202" t="str">
        <f t="shared" si="65"/>
        <v/>
      </c>
      <c r="N55" s="202" t="str">
        <f t="shared" si="65"/>
        <v/>
      </c>
      <c r="O55" s="202" t="str">
        <f t="shared" si="65"/>
        <v/>
      </c>
      <c r="P55" s="202" t="str">
        <f t="shared" si="65"/>
        <v/>
      </c>
      <c r="Q55" s="202" t="str">
        <f t="shared" si="65"/>
        <v/>
      </c>
      <c r="R55" s="202" t="str">
        <f t="shared" si="65"/>
        <v/>
      </c>
      <c r="S55" s="202" t="str">
        <f t="shared" si="65"/>
        <v/>
      </c>
      <c r="T55" s="203">
        <f t="shared" si="1"/>
        <v>0</v>
      </c>
      <c r="AG55" s="16"/>
      <c r="AH55" s="16"/>
      <c r="AI55" s="16"/>
      <c r="AN55" s="15">
        <v>2</v>
      </c>
      <c r="AO55" s="15">
        <v>2</v>
      </c>
      <c r="AP55" s="15">
        <v>2</v>
      </c>
      <c r="AQ55" s="17">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15">
        <f ca="1">COUNTIF(INDIRECT("H"&amp;(ROW()+12*(($AN55-1)*3+$AO55)-ROW())/12+5):INDIRECT("S"&amp;(ROW()+12*(($AN55-1)*3+$AO55)-ROW())/12+5),AQ55)</f>
        <v>0</v>
      </c>
      <c r="AS55" s="17"/>
      <c r="AU55" s="15">
        <f ca="1">IF(AND(AQ55&gt;0,AR65&gt;0),COUNTIF(AU$6:AU54,"&gt;0")+1,0)</f>
        <v>0</v>
      </c>
      <c r="BE55" s="15">
        <v>2</v>
      </c>
      <c r="BF55" s="15" t="s">
        <v>101</v>
      </c>
      <c r="BG55" s="18">
        <f t="shared" ref="BG55:BR55" si="68">IF(BG54+BT54&gt;40000,1,0)</f>
        <v>0</v>
      </c>
      <c r="BH55" s="18">
        <f t="shared" si="68"/>
        <v>0</v>
      </c>
      <c r="BI55" s="18">
        <f t="shared" si="68"/>
        <v>0</v>
      </c>
      <c r="BJ55" s="18">
        <f t="shared" si="68"/>
        <v>0</v>
      </c>
      <c r="BK55" s="18">
        <f t="shared" si="68"/>
        <v>0</v>
      </c>
      <c r="BL55" s="18">
        <f t="shared" si="68"/>
        <v>0</v>
      </c>
      <c r="BM55" s="18">
        <f t="shared" si="68"/>
        <v>0</v>
      </c>
      <c r="BN55" s="18">
        <f t="shared" si="68"/>
        <v>0</v>
      </c>
      <c r="BO55" s="18">
        <f t="shared" si="68"/>
        <v>0</v>
      </c>
      <c r="BP55" s="18">
        <f t="shared" si="68"/>
        <v>0</v>
      </c>
      <c r="BQ55" s="18">
        <f t="shared" si="68"/>
        <v>0</v>
      </c>
      <c r="BR55" s="18">
        <f t="shared" si="68"/>
        <v>0</v>
      </c>
      <c r="BT55" s="18"/>
      <c r="BU55" s="18"/>
      <c r="BV55" s="18"/>
      <c r="BW55" s="18"/>
      <c r="BX55" s="18"/>
      <c r="BY55" s="18"/>
      <c r="BZ55" s="18"/>
      <c r="CA55" s="18"/>
      <c r="CB55" s="18"/>
      <c r="CC55" s="18"/>
      <c r="CD55" s="18"/>
      <c r="CE55" s="18"/>
    </row>
    <row r="56" spans="1:83">
      <c r="A56" s="464"/>
      <c r="B56" s="467"/>
      <c r="C56" s="497"/>
      <c r="D56" s="498"/>
      <c r="E56" s="471"/>
      <c r="F56" s="467"/>
      <c r="G56" s="206" t="s">
        <v>551</v>
      </c>
      <c r="H56" s="207"/>
      <c r="I56" s="208"/>
      <c r="J56" s="208"/>
      <c r="K56" s="208"/>
      <c r="L56" s="208"/>
      <c r="M56" s="208"/>
      <c r="N56" s="208"/>
      <c r="O56" s="208"/>
      <c r="P56" s="208"/>
      <c r="Q56" s="208"/>
      <c r="R56" s="208"/>
      <c r="S56" s="208"/>
      <c r="T56" s="209">
        <f t="shared" si="1"/>
        <v>0</v>
      </c>
      <c r="AG56" s="16"/>
      <c r="AH56" s="16"/>
      <c r="AI56" s="16"/>
      <c r="AN56" s="15">
        <v>2</v>
      </c>
      <c r="AO56" s="15">
        <v>2</v>
      </c>
      <c r="AP56" s="15">
        <v>3</v>
      </c>
      <c r="AQ56" s="17">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15">
        <f ca="1">COUNTIF(INDIRECT("H"&amp;(ROW()+12*(($AN56-1)*3+$AO56)-ROW())/12+5):INDIRECT("S"&amp;(ROW()+12*(($AN56-1)*3+$AO56)-ROW())/12+5),AQ56)</f>
        <v>0</v>
      </c>
      <c r="AS56" s="17"/>
      <c r="AU56" s="15">
        <f ca="1">IF(AND(AQ56&gt;0,AR66&gt;0),COUNTIF(AU$6:AU55,"&gt;0")+1,0)</f>
        <v>0</v>
      </c>
      <c r="BE56" s="15">
        <v>3</v>
      </c>
      <c r="BG56" s="18"/>
      <c r="BH56" s="18"/>
      <c r="BI56" s="18"/>
      <c r="BJ56" s="18"/>
      <c r="BK56" s="18"/>
      <c r="BL56" s="18"/>
      <c r="BM56" s="18"/>
      <c r="BN56" s="18"/>
      <c r="BO56" s="18"/>
      <c r="BP56" s="18"/>
      <c r="BQ56" s="18"/>
      <c r="BR56" s="18"/>
      <c r="BT56" s="18"/>
      <c r="BU56" s="18"/>
      <c r="BV56" s="18"/>
      <c r="BW56" s="18"/>
      <c r="BX56" s="18"/>
      <c r="BY56" s="18"/>
      <c r="BZ56" s="18"/>
      <c r="CA56" s="18"/>
      <c r="CB56" s="18"/>
      <c r="CC56" s="18"/>
      <c r="CD56" s="18"/>
      <c r="CE56" s="18"/>
    </row>
    <row r="57" spans="1:83">
      <c r="A57" s="462">
        <v>18</v>
      </c>
      <c r="B57" s="465"/>
      <c r="C57" s="465"/>
      <c r="D57" s="465"/>
      <c r="E57" s="469"/>
      <c r="F57" s="465"/>
      <c r="G57" s="194" t="s">
        <v>104</v>
      </c>
      <c r="H57" s="195"/>
      <c r="I57" s="196" t="str">
        <f t="shared" ref="I57:S58" si="69">IF(H57="","",H57)</f>
        <v/>
      </c>
      <c r="J57" s="196" t="str">
        <f t="shared" si="69"/>
        <v/>
      </c>
      <c r="K57" s="196" t="str">
        <f t="shared" si="69"/>
        <v/>
      </c>
      <c r="L57" s="196" t="str">
        <f t="shared" si="69"/>
        <v/>
      </c>
      <c r="M57" s="196" t="str">
        <f t="shared" si="69"/>
        <v/>
      </c>
      <c r="N57" s="196" t="str">
        <f t="shared" si="69"/>
        <v/>
      </c>
      <c r="O57" s="196" t="str">
        <f t="shared" si="69"/>
        <v/>
      </c>
      <c r="P57" s="196" t="str">
        <f t="shared" si="69"/>
        <v/>
      </c>
      <c r="Q57" s="196" t="str">
        <f t="shared" si="69"/>
        <v/>
      </c>
      <c r="R57" s="196" t="str">
        <f t="shared" si="69"/>
        <v/>
      </c>
      <c r="S57" s="196" t="str">
        <f t="shared" si="69"/>
        <v/>
      </c>
      <c r="T57" s="197">
        <f t="shared" si="1"/>
        <v>0</v>
      </c>
      <c r="AG57" s="16"/>
      <c r="AH57" s="16"/>
      <c r="AI57" s="16"/>
      <c r="AN57" s="15">
        <v>2</v>
      </c>
      <c r="AO57" s="15">
        <v>2</v>
      </c>
      <c r="AP57" s="15">
        <v>4</v>
      </c>
      <c r="AQ57" s="17">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15">
        <f ca="1">COUNTIF(INDIRECT("H"&amp;(ROW()+12*(($AN57-1)*3+$AO57)-ROW())/12+5):INDIRECT("S"&amp;(ROW()+12*(($AN57-1)*3+$AO57)-ROW())/12+5),AQ57)</f>
        <v>0</v>
      </c>
      <c r="AS57" s="17"/>
      <c r="AU57" s="15">
        <f ca="1">IF(AND(AQ57&gt;0,AR67&gt;0),COUNTIF(AU$6:AU56,"&gt;0")+1,0)</f>
        <v>0</v>
      </c>
      <c r="BE57" s="15">
        <v>1</v>
      </c>
      <c r="BG57" s="18">
        <f t="shared" ref="BG57:BR57" si="70">SUM(H57:H58)</f>
        <v>0</v>
      </c>
      <c r="BH57" s="18">
        <f t="shared" si="70"/>
        <v>0</v>
      </c>
      <c r="BI57" s="18">
        <f t="shared" si="70"/>
        <v>0</v>
      </c>
      <c r="BJ57" s="18">
        <f t="shared" si="70"/>
        <v>0</v>
      </c>
      <c r="BK57" s="18">
        <f t="shared" si="70"/>
        <v>0</v>
      </c>
      <c r="BL57" s="18">
        <f t="shared" si="70"/>
        <v>0</v>
      </c>
      <c r="BM57" s="18">
        <f t="shared" si="70"/>
        <v>0</v>
      </c>
      <c r="BN57" s="18">
        <f t="shared" si="70"/>
        <v>0</v>
      </c>
      <c r="BO57" s="18">
        <f t="shared" si="70"/>
        <v>0</v>
      </c>
      <c r="BP57" s="18">
        <f t="shared" si="70"/>
        <v>0</v>
      </c>
      <c r="BQ57" s="18">
        <f t="shared" si="70"/>
        <v>0</v>
      </c>
      <c r="BR57" s="18">
        <f t="shared" si="70"/>
        <v>0</v>
      </c>
      <c r="BT57" s="18">
        <f t="shared" ref="BT57:CE57" si="71">SUM(U57:U58)</f>
        <v>0</v>
      </c>
      <c r="BU57" s="18">
        <f t="shared" si="71"/>
        <v>0</v>
      </c>
      <c r="BV57" s="18">
        <f t="shared" si="71"/>
        <v>0</v>
      </c>
      <c r="BW57" s="18">
        <f t="shared" si="71"/>
        <v>0</v>
      </c>
      <c r="BX57" s="18">
        <f t="shared" si="71"/>
        <v>0</v>
      </c>
      <c r="BY57" s="18">
        <f t="shared" si="71"/>
        <v>0</v>
      </c>
      <c r="BZ57" s="18">
        <f t="shared" si="71"/>
        <v>0</v>
      </c>
      <c r="CA57" s="18">
        <f t="shared" si="71"/>
        <v>0</v>
      </c>
      <c r="CB57" s="18">
        <f t="shared" si="71"/>
        <v>0</v>
      </c>
      <c r="CC57" s="18">
        <f t="shared" si="71"/>
        <v>0</v>
      </c>
      <c r="CD57" s="18">
        <f t="shared" si="71"/>
        <v>0</v>
      </c>
      <c r="CE57" s="18">
        <f t="shared" si="71"/>
        <v>0</v>
      </c>
    </row>
    <row r="58" spans="1:83">
      <c r="A58" s="463"/>
      <c r="B58" s="466"/>
      <c r="C58" s="496"/>
      <c r="D58" s="496"/>
      <c r="E58" s="470"/>
      <c r="F58" s="466"/>
      <c r="G58" s="200" t="s">
        <v>102</v>
      </c>
      <c r="H58" s="201"/>
      <c r="I58" s="202" t="str">
        <f t="shared" si="69"/>
        <v/>
      </c>
      <c r="J58" s="202" t="str">
        <f t="shared" si="69"/>
        <v/>
      </c>
      <c r="K58" s="202" t="str">
        <f t="shared" si="69"/>
        <v/>
      </c>
      <c r="L58" s="202" t="str">
        <f t="shared" si="69"/>
        <v/>
      </c>
      <c r="M58" s="202" t="str">
        <f t="shared" si="69"/>
        <v/>
      </c>
      <c r="N58" s="202" t="str">
        <f t="shared" si="69"/>
        <v/>
      </c>
      <c r="O58" s="202" t="str">
        <f t="shared" si="69"/>
        <v/>
      </c>
      <c r="P58" s="202" t="str">
        <f t="shared" si="69"/>
        <v/>
      </c>
      <c r="Q58" s="202" t="str">
        <f t="shared" si="69"/>
        <v/>
      </c>
      <c r="R58" s="202" t="str">
        <f t="shared" si="69"/>
        <v/>
      </c>
      <c r="S58" s="202" t="str">
        <f t="shared" si="69"/>
        <v/>
      </c>
      <c r="T58" s="203">
        <f t="shared" si="1"/>
        <v>0</v>
      </c>
      <c r="AG58" s="16"/>
      <c r="AH58" s="16"/>
      <c r="AI58" s="16"/>
      <c r="AN58" s="15">
        <v>2</v>
      </c>
      <c r="AO58" s="15">
        <v>2</v>
      </c>
      <c r="AP58" s="15">
        <v>5</v>
      </c>
      <c r="AQ58" s="17">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15">
        <f ca="1">COUNTIF(INDIRECT("H"&amp;(ROW()+12*(($AN58-1)*3+$AO58)-ROW())/12+5):INDIRECT("S"&amp;(ROW()+12*(($AN58-1)*3+$AO58)-ROW())/12+5),AQ58)</f>
        <v>0</v>
      </c>
      <c r="AS58" s="17"/>
      <c r="AU58" s="15">
        <f ca="1">IF(AND(AQ58&gt;0,AR68&gt;0),COUNTIF(AU$6:AU57,"&gt;0")+1,0)</f>
        <v>0</v>
      </c>
      <c r="BE58" s="15">
        <v>2</v>
      </c>
      <c r="BF58" s="15" t="s">
        <v>101</v>
      </c>
      <c r="BG58" s="18">
        <f t="shared" ref="BG58:BR58" si="72">IF(BG57+BT57&gt;40000,1,0)</f>
        <v>0</v>
      </c>
      <c r="BH58" s="18">
        <f t="shared" si="72"/>
        <v>0</v>
      </c>
      <c r="BI58" s="18">
        <f t="shared" si="72"/>
        <v>0</v>
      </c>
      <c r="BJ58" s="18">
        <f t="shared" si="72"/>
        <v>0</v>
      </c>
      <c r="BK58" s="18">
        <f t="shared" si="72"/>
        <v>0</v>
      </c>
      <c r="BL58" s="18">
        <f t="shared" si="72"/>
        <v>0</v>
      </c>
      <c r="BM58" s="18">
        <f t="shared" si="72"/>
        <v>0</v>
      </c>
      <c r="BN58" s="18">
        <f t="shared" si="72"/>
        <v>0</v>
      </c>
      <c r="BO58" s="18">
        <f t="shared" si="72"/>
        <v>0</v>
      </c>
      <c r="BP58" s="18">
        <f t="shared" si="72"/>
        <v>0</v>
      </c>
      <c r="BQ58" s="18">
        <f t="shared" si="72"/>
        <v>0</v>
      </c>
      <c r="BR58" s="18">
        <f t="shared" si="72"/>
        <v>0</v>
      </c>
      <c r="BT58" s="18"/>
      <c r="BU58" s="18"/>
      <c r="BV58" s="18"/>
      <c r="BW58" s="18"/>
      <c r="BX58" s="18"/>
      <c r="BY58" s="18"/>
      <c r="BZ58" s="18"/>
      <c r="CA58" s="18"/>
      <c r="CB58" s="18"/>
      <c r="CC58" s="18"/>
      <c r="CD58" s="18"/>
      <c r="CE58" s="18"/>
    </row>
    <row r="59" spans="1:83">
      <c r="A59" s="464"/>
      <c r="B59" s="467"/>
      <c r="C59" s="497"/>
      <c r="D59" s="498"/>
      <c r="E59" s="471"/>
      <c r="F59" s="467"/>
      <c r="G59" s="206" t="s">
        <v>551</v>
      </c>
      <c r="H59" s="207"/>
      <c r="I59" s="208"/>
      <c r="J59" s="208"/>
      <c r="K59" s="208"/>
      <c r="L59" s="208"/>
      <c r="M59" s="208"/>
      <c r="N59" s="208"/>
      <c r="O59" s="208"/>
      <c r="P59" s="208"/>
      <c r="Q59" s="208"/>
      <c r="R59" s="208"/>
      <c r="S59" s="208"/>
      <c r="T59" s="209">
        <f t="shared" si="1"/>
        <v>0</v>
      </c>
      <c r="AG59" s="16"/>
      <c r="AH59" s="16"/>
      <c r="AI59" s="16"/>
      <c r="AN59" s="15">
        <v>2</v>
      </c>
      <c r="AO59" s="15">
        <v>2</v>
      </c>
      <c r="AP59" s="15">
        <v>6</v>
      </c>
      <c r="AQ59" s="17">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15">
        <f ca="1">COUNTIF(INDIRECT("H"&amp;(ROW()+12*(($AN59-1)*3+$AO59)-ROW())/12+5):INDIRECT("S"&amp;(ROW()+12*(($AN59-1)*3+$AO59)-ROW())/12+5),AQ59)</f>
        <v>0</v>
      </c>
      <c r="AS59" s="17"/>
      <c r="AU59" s="15">
        <f ca="1">IF(AND(AQ59&gt;0,AR69&gt;0),COUNTIF(AU$6:AU58,"&gt;0")+1,0)</f>
        <v>0</v>
      </c>
      <c r="BE59" s="15">
        <v>3</v>
      </c>
      <c r="BG59" s="18"/>
      <c r="BH59" s="18"/>
      <c r="BI59" s="18"/>
      <c r="BJ59" s="18"/>
      <c r="BK59" s="18"/>
      <c r="BL59" s="18"/>
      <c r="BM59" s="18"/>
      <c r="BN59" s="18"/>
      <c r="BO59" s="18"/>
      <c r="BP59" s="18"/>
      <c r="BQ59" s="18"/>
      <c r="BR59" s="18"/>
    </row>
    <row r="60" spans="1:83">
      <c r="A60" s="462">
        <v>19</v>
      </c>
      <c r="B60" s="465"/>
      <c r="C60" s="465"/>
      <c r="D60" s="465"/>
      <c r="E60" s="469"/>
      <c r="F60" s="465"/>
      <c r="G60" s="194" t="s">
        <v>104</v>
      </c>
      <c r="H60" s="195"/>
      <c r="I60" s="196" t="str">
        <f t="shared" ref="I60:S61" si="73">IF(H60="","",H60)</f>
        <v/>
      </c>
      <c r="J60" s="196" t="str">
        <f t="shared" si="73"/>
        <v/>
      </c>
      <c r="K60" s="196" t="str">
        <f t="shared" si="73"/>
        <v/>
      </c>
      <c r="L60" s="196" t="str">
        <f t="shared" si="73"/>
        <v/>
      </c>
      <c r="M60" s="196" t="str">
        <f t="shared" si="73"/>
        <v/>
      </c>
      <c r="N60" s="196" t="str">
        <f t="shared" si="73"/>
        <v/>
      </c>
      <c r="O60" s="196" t="str">
        <f t="shared" si="73"/>
        <v/>
      </c>
      <c r="P60" s="196" t="str">
        <f t="shared" si="73"/>
        <v/>
      </c>
      <c r="Q60" s="196" t="str">
        <f t="shared" si="73"/>
        <v/>
      </c>
      <c r="R60" s="196" t="str">
        <f t="shared" si="73"/>
        <v/>
      </c>
      <c r="S60" s="196" t="str">
        <f t="shared" si="73"/>
        <v/>
      </c>
      <c r="T60" s="197">
        <f t="shared" si="1"/>
        <v>0</v>
      </c>
      <c r="AG60" s="16"/>
      <c r="AH60" s="16"/>
      <c r="AI60" s="16"/>
      <c r="AN60" s="15">
        <v>2</v>
      </c>
      <c r="AO60" s="15">
        <v>2</v>
      </c>
      <c r="AP60" s="15">
        <v>7</v>
      </c>
      <c r="AQ60" s="17">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15">
        <f ca="1">COUNTIF(INDIRECT("H"&amp;(ROW()+12*(($AN60-1)*3+$AO60)-ROW())/12+5):INDIRECT("S"&amp;(ROW()+12*(($AN60-1)*3+$AO60)-ROW())/12+5),AQ60)</f>
        <v>0</v>
      </c>
      <c r="AS60" s="17"/>
      <c r="AU60" s="15">
        <f ca="1">IF(AND(AQ60&gt;0,AR60&gt;0),COUNTIF(AU$6:AU59,"&gt;0")+1,0)</f>
        <v>0</v>
      </c>
      <c r="BE60" s="15">
        <v>1</v>
      </c>
      <c r="BG60" s="18">
        <f t="shared" ref="BG60:BR60" si="74">SUM(H60:H61)</f>
        <v>0</v>
      </c>
      <c r="BH60" s="18">
        <f t="shared" si="74"/>
        <v>0</v>
      </c>
      <c r="BI60" s="18">
        <f t="shared" si="74"/>
        <v>0</v>
      </c>
      <c r="BJ60" s="18">
        <f t="shared" si="74"/>
        <v>0</v>
      </c>
      <c r="BK60" s="18">
        <f t="shared" si="74"/>
        <v>0</v>
      </c>
      <c r="BL60" s="18">
        <f t="shared" si="74"/>
        <v>0</v>
      </c>
      <c r="BM60" s="18">
        <f t="shared" si="74"/>
        <v>0</v>
      </c>
      <c r="BN60" s="18">
        <f t="shared" si="74"/>
        <v>0</v>
      </c>
      <c r="BO60" s="18">
        <f t="shared" si="74"/>
        <v>0</v>
      </c>
      <c r="BP60" s="18">
        <f t="shared" si="74"/>
        <v>0</v>
      </c>
      <c r="BQ60" s="18">
        <f t="shared" si="74"/>
        <v>0</v>
      </c>
      <c r="BR60" s="18">
        <f t="shared" si="74"/>
        <v>0</v>
      </c>
      <c r="BT60" s="18">
        <f t="shared" ref="BT60:CE60" si="75">SUM(U60:U61)</f>
        <v>0</v>
      </c>
      <c r="BU60" s="18">
        <f t="shared" si="75"/>
        <v>0</v>
      </c>
      <c r="BV60" s="18">
        <f t="shared" si="75"/>
        <v>0</v>
      </c>
      <c r="BW60" s="18">
        <f t="shared" si="75"/>
        <v>0</v>
      </c>
      <c r="BX60" s="18">
        <f t="shared" si="75"/>
        <v>0</v>
      </c>
      <c r="BY60" s="18">
        <f t="shared" si="75"/>
        <v>0</v>
      </c>
      <c r="BZ60" s="18">
        <f t="shared" si="75"/>
        <v>0</v>
      </c>
      <c r="CA60" s="18">
        <f t="shared" si="75"/>
        <v>0</v>
      </c>
      <c r="CB60" s="18">
        <f t="shared" si="75"/>
        <v>0</v>
      </c>
      <c r="CC60" s="18">
        <f t="shared" si="75"/>
        <v>0</v>
      </c>
      <c r="CD60" s="18">
        <f t="shared" si="75"/>
        <v>0</v>
      </c>
      <c r="CE60" s="18">
        <f t="shared" si="75"/>
        <v>0</v>
      </c>
    </row>
    <row r="61" spans="1:83">
      <c r="A61" s="463"/>
      <c r="B61" s="466"/>
      <c r="C61" s="496"/>
      <c r="D61" s="496"/>
      <c r="E61" s="470"/>
      <c r="F61" s="466"/>
      <c r="G61" s="200" t="s">
        <v>102</v>
      </c>
      <c r="H61" s="201"/>
      <c r="I61" s="202" t="str">
        <f t="shared" si="73"/>
        <v/>
      </c>
      <c r="J61" s="202" t="str">
        <f t="shared" si="73"/>
        <v/>
      </c>
      <c r="K61" s="202" t="str">
        <f t="shared" si="73"/>
        <v/>
      </c>
      <c r="L61" s="202" t="str">
        <f t="shared" si="73"/>
        <v/>
      </c>
      <c r="M61" s="202" t="str">
        <f t="shared" si="73"/>
        <v/>
      </c>
      <c r="N61" s="202" t="str">
        <f t="shared" si="73"/>
        <v/>
      </c>
      <c r="O61" s="202" t="str">
        <f t="shared" si="73"/>
        <v/>
      </c>
      <c r="P61" s="202" t="str">
        <f t="shared" si="73"/>
        <v/>
      </c>
      <c r="Q61" s="202" t="str">
        <f t="shared" si="73"/>
        <v/>
      </c>
      <c r="R61" s="202" t="str">
        <f t="shared" si="73"/>
        <v/>
      </c>
      <c r="S61" s="202" t="str">
        <f t="shared" si="73"/>
        <v/>
      </c>
      <c r="T61" s="203">
        <f t="shared" si="1"/>
        <v>0</v>
      </c>
      <c r="AG61" s="16"/>
      <c r="AH61" s="16"/>
      <c r="AI61" s="16"/>
      <c r="AN61" s="15">
        <v>2</v>
      </c>
      <c r="AO61" s="15">
        <v>2</v>
      </c>
      <c r="AP61" s="15">
        <v>8</v>
      </c>
      <c r="AQ61" s="17">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15">
        <f ca="1">COUNTIF(INDIRECT("H"&amp;(ROW()+12*(($AN61-1)*3+$AO61)-ROW())/12+5):INDIRECT("S"&amp;(ROW()+12*(($AN61-1)*3+$AO61)-ROW())/12+5),AQ61)</f>
        <v>0</v>
      </c>
      <c r="AS61" s="17"/>
      <c r="AU61" s="15">
        <f ca="1">IF(AND(AQ61&gt;0,AR61&gt;0),COUNTIF(AU$6:AU60,"&gt;0")+1,0)</f>
        <v>0</v>
      </c>
      <c r="BE61" s="15">
        <v>2</v>
      </c>
      <c r="BF61" s="15" t="s">
        <v>101</v>
      </c>
      <c r="BG61" s="18">
        <f t="shared" ref="BG61:BR61" si="76">IF(BG60+BT60&gt;40000,1,0)</f>
        <v>0</v>
      </c>
      <c r="BH61" s="18">
        <f t="shared" si="76"/>
        <v>0</v>
      </c>
      <c r="BI61" s="18">
        <f t="shared" si="76"/>
        <v>0</v>
      </c>
      <c r="BJ61" s="18">
        <f t="shared" si="76"/>
        <v>0</v>
      </c>
      <c r="BK61" s="18">
        <f t="shared" si="76"/>
        <v>0</v>
      </c>
      <c r="BL61" s="18">
        <f t="shared" si="76"/>
        <v>0</v>
      </c>
      <c r="BM61" s="18">
        <f t="shared" si="76"/>
        <v>0</v>
      </c>
      <c r="BN61" s="18">
        <f t="shared" si="76"/>
        <v>0</v>
      </c>
      <c r="BO61" s="18">
        <f t="shared" si="76"/>
        <v>0</v>
      </c>
      <c r="BP61" s="18">
        <f t="shared" si="76"/>
        <v>0</v>
      </c>
      <c r="BQ61" s="18">
        <f t="shared" si="76"/>
        <v>0</v>
      </c>
      <c r="BR61" s="18">
        <f t="shared" si="76"/>
        <v>0</v>
      </c>
      <c r="BT61" s="18"/>
      <c r="BU61" s="18"/>
      <c r="BV61" s="18"/>
      <c r="BW61" s="18"/>
      <c r="BX61" s="18"/>
      <c r="BY61" s="18"/>
      <c r="BZ61" s="18"/>
      <c r="CA61" s="18"/>
      <c r="CB61" s="18"/>
      <c r="CC61" s="18"/>
      <c r="CD61" s="18"/>
      <c r="CE61" s="18"/>
    </row>
    <row r="62" spans="1:83">
      <c r="A62" s="464"/>
      <c r="B62" s="467"/>
      <c r="C62" s="497"/>
      <c r="D62" s="498"/>
      <c r="E62" s="471"/>
      <c r="F62" s="467"/>
      <c r="G62" s="206" t="s">
        <v>551</v>
      </c>
      <c r="H62" s="207"/>
      <c r="I62" s="208"/>
      <c r="J62" s="208"/>
      <c r="K62" s="208"/>
      <c r="L62" s="208"/>
      <c r="M62" s="208"/>
      <c r="N62" s="208"/>
      <c r="O62" s="208"/>
      <c r="P62" s="208"/>
      <c r="Q62" s="208"/>
      <c r="R62" s="208"/>
      <c r="S62" s="208"/>
      <c r="T62" s="209">
        <f t="shared" si="1"/>
        <v>0</v>
      </c>
      <c r="AG62" s="16"/>
      <c r="AH62" s="16"/>
      <c r="AI62" s="16"/>
      <c r="AN62" s="15">
        <v>2</v>
      </c>
      <c r="AO62" s="15">
        <v>2</v>
      </c>
      <c r="AP62" s="15">
        <v>9</v>
      </c>
      <c r="AQ62" s="17">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15">
        <f ca="1">COUNTIF(INDIRECT("H"&amp;(ROW()+12*(($AN62-1)*3+$AO62)-ROW())/12+5):INDIRECT("S"&amp;(ROW()+12*(($AN62-1)*3+$AO62)-ROW())/12+5),AQ62)</f>
        <v>0</v>
      </c>
      <c r="AS62" s="17"/>
      <c r="AU62" s="15">
        <f ca="1">IF(AND(AQ62&gt;0,AR62&gt;0),COUNTIF(AU$6:AU61,"&gt;0")+1,0)</f>
        <v>0</v>
      </c>
      <c r="BE62" s="15">
        <v>3</v>
      </c>
      <c r="BG62" s="18"/>
      <c r="BH62" s="18"/>
      <c r="BI62" s="18"/>
      <c r="BJ62" s="18"/>
      <c r="BK62" s="18"/>
      <c r="BL62" s="18"/>
      <c r="BM62" s="18"/>
      <c r="BN62" s="18"/>
      <c r="BO62" s="18"/>
      <c r="BP62" s="18"/>
      <c r="BQ62" s="18"/>
      <c r="BR62" s="18"/>
      <c r="BT62" s="18"/>
      <c r="BU62" s="18"/>
      <c r="BV62" s="18"/>
      <c r="BW62" s="18"/>
      <c r="BX62" s="18"/>
      <c r="BY62" s="18"/>
      <c r="BZ62" s="18"/>
      <c r="CA62" s="18"/>
      <c r="CB62" s="18"/>
      <c r="CC62" s="18"/>
      <c r="CD62" s="18"/>
      <c r="CE62" s="18"/>
    </row>
    <row r="63" spans="1:83">
      <c r="A63" s="462">
        <v>20</v>
      </c>
      <c r="B63" s="465"/>
      <c r="C63" s="465"/>
      <c r="D63" s="465"/>
      <c r="E63" s="469"/>
      <c r="F63" s="465"/>
      <c r="G63" s="194" t="s">
        <v>104</v>
      </c>
      <c r="H63" s="195"/>
      <c r="I63" s="196" t="str">
        <f t="shared" ref="I63:S64" si="77">IF(H63="","",H63)</f>
        <v/>
      </c>
      <c r="J63" s="196" t="str">
        <f t="shared" si="77"/>
        <v/>
      </c>
      <c r="K63" s="196" t="str">
        <f t="shared" si="77"/>
        <v/>
      </c>
      <c r="L63" s="196" t="str">
        <f t="shared" si="77"/>
        <v/>
      </c>
      <c r="M63" s="196" t="str">
        <f t="shared" si="77"/>
        <v/>
      </c>
      <c r="N63" s="196" t="str">
        <f t="shared" si="77"/>
        <v/>
      </c>
      <c r="O63" s="196" t="str">
        <f t="shared" si="77"/>
        <v/>
      </c>
      <c r="P63" s="196" t="str">
        <f t="shared" si="77"/>
        <v/>
      </c>
      <c r="Q63" s="196" t="str">
        <f t="shared" si="77"/>
        <v/>
      </c>
      <c r="R63" s="196" t="str">
        <f t="shared" si="77"/>
        <v/>
      </c>
      <c r="S63" s="196" t="str">
        <f t="shared" si="77"/>
        <v/>
      </c>
      <c r="T63" s="197">
        <f t="shared" si="1"/>
        <v>0</v>
      </c>
      <c r="AG63" s="16"/>
      <c r="AH63" s="16"/>
      <c r="AI63" s="16"/>
      <c r="AN63" s="15">
        <v>2</v>
      </c>
      <c r="AO63" s="15">
        <v>2</v>
      </c>
      <c r="AP63" s="15">
        <v>10</v>
      </c>
      <c r="AQ63" s="17">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15">
        <f ca="1">COUNTIF(INDIRECT("H"&amp;(ROW()+12*(($AN63-1)*3+$AO63)-ROW())/12+5):INDIRECT("S"&amp;(ROW()+12*(($AN63-1)*3+$AO63)-ROW())/12+5),AQ63)</f>
        <v>0</v>
      </c>
      <c r="AS63" s="17"/>
      <c r="AU63" s="15">
        <f ca="1">IF(AND(AQ63&gt;0,AR63&gt;0),COUNTIF(AU$6:AU62,"&gt;0")+1,0)</f>
        <v>0</v>
      </c>
      <c r="BE63" s="15">
        <v>1</v>
      </c>
      <c r="BG63" s="18">
        <f t="shared" ref="BG63:BR63" si="78">SUM(H63:H64)</f>
        <v>0</v>
      </c>
      <c r="BH63" s="18">
        <f t="shared" si="78"/>
        <v>0</v>
      </c>
      <c r="BI63" s="18">
        <f t="shared" si="78"/>
        <v>0</v>
      </c>
      <c r="BJ63" s="18">
        <f t="shared" si="78"/>
        <v>0</v>
      </c>
      <c r="BK63" s="18">
        <f t="shared" si="78"/>
        <v>0</v>
      </c>
      <c r="BL63" s="18">
        <f t="shared" si="78"/>
        <v>0</v>
      </c>
      <c r="BM63" s="18">
        <f t="shared" si="78"/>
        <v>0</v>
      </c>
      <c r="BN63" s="18">
        <f t="shared" si="78"/>
        <v>0</v>
      </c>
      <c r="BO63" s="18">
        <f t="shared" si="78"/>
        <v>0</v>
      </c>
      <c r="BP63" s="18">
        <f t="shared" si="78"/>
        <v>0</v>
      </c>
      <c r="BQ63" s="18">
        <f t="shared" si="78"/>
        <v>0</v>
      </c>
      <c r="BR63" s="18">
        <f t="shared" si="78"/>
        <v>0</v>
      </c>
      <c r="BT63" s="18">
        <f t="shared" ref="BT63:CE63" si="79">SUM(U63:U64)</f>
        <v>0</v>
      </c>
      <c r="BU63" s="18">
        <f t="shared" si="79"/>
        <v>0</v>
      </c>
      <c r="BV63" s="18">
        <f t="shared" si="79"/>
        <v>0</v>
      </c>
      <c r="BW63" s="18">
        <f t="shared" si="79"/>
        <v>0</v>
      </c>
      <c r="BX63" s="18">
        <f t="shared" si="79"/>
        <v>0</v>
      </c>
      <c r="BY63" s="18">
        <f t="shared" si="79"/>
        <v>0</v>
      </c>
      <c r="BZ63" s="18">
        <f t="shared" si="79"/>
        <v>0</v>
      </c>
      <c r="CA63" s="18">
        <f t="shared" si="79"/>
        <v>0</v>
      </c>
      <c r="CB63" s="18">
        <f t="shared" si="79"/>
        <v>0</v>
      </c>
      <c r="CC63" s="18">
        <f t="shared" si="79"/>
        <v>0</v>
      </c>
      <c r="CD63" s="18">
        <f t="shared" si="79"/>
        <v>0</v>
      </c>
      <c r="CE63" s="18">
        <f t="shared" si="79"/>
        <v>0</v>
      </c>
    </row>
    <row r="64" spans="1:83">
      <c r="A64" s="463"/>
      <c r="B64" s="466"/>
      <c r="C64" s="496"/>
      <c r="D64" s="496"/>
      <c r="E64" s="470"/>
      <c r="F64" s="466"/>
      <c r="G64" s="200" t="s">
        <v>102</v>
      </c>
      <c r="H64" s="201"/>
      <c r="I64" s="202" t="str">
        <f t="shared" si="77"/>
        <v/>
      </c>
      <c r="J64" s="202" t="str">
        <f t="shared" si="77"/>
        <v/>
      </c>
      <c r="K64" s="202" t="str">
        <f t="shared" si="77"/>
        <v/>
      </c>
      <c r="L64" s="202" t="str">
        <f t="shared" si="77"/>
        <v/>
      </c>
      <c r="M64" s="202" t="str">
        <f t="shared" si="77"/>
        <v/>
      </c>
      <c r="N64" s="202" t="str">
        <f t="shared" si="77"/>
        <v/>
      </c>
      <c r="O64" s="202" t="str">
        <f t="shared" si="77"/>
        <v/>
      </c>
      <c r="P64" s="202" t="str">
        <f t="shared" si="77"/>
        <v/>
      </c>
      <c r="Q64" s="202" t="str">
        <f t="shared" si="77"/>
        <v/>
      </c>
      <c r="R64" s="202" t="str">
        <f t="shared" si="77"/>
        <v/>
      </c>
      <c r="S64" s="202" t="str">
        <f t="shared" si="77"/>
        <v/>
      </c>
      <c r="T64" s="203">
        <f t="shared" si="1"/>
        <v>0</v>
      </c>
      <c r="AG64" s="16"/>
      <c r="AH64" s="16"/>
      <c r="AI64" s="16"/>
      <c r="AN64" s="15">
        <v>2</v>
      </c>
      <c r="AO64" s="15">
        <v>2</v>
      </c>
      <c r="AP64" s="15">
        <v>11</v>
      </c>
      <c r="AQ64" s="17">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15">
        <f ca="1">COUNTIF(INDIRECT("H"&amp;(ROW()+12*(($AN64-1)*3+$AO64)-ROW())/12+5):INDIRECT("S"&amp;(ROW()+12*(($AN64-1)*3+$AO64)-ROW())/12+5),AQ64)</f>
        <v>0</v>
      </c>
      <c r="AS64" s="17"/>
      <c r="AU64" s="15">
        <f ca="1">IF(AND(AQ64&gt;0,AR64&gt;0),COUNTIF(AU$6:AU63,"&gt;0")+1,0)</f>
        <v>0</v>
      </c>
      <c r="BE64" s="15">
        <v>2</v>
      </c>
      <c r="BF64" s="15" t="s">
        <v>101</v>
      </c>
      <c r="BG64" s="18">
        <f t="shared" ref="BG64:BR64" si="80">IF(BG63+BT63&gt;40000,1,0)</f>
        <v>0</v>
      </c>
      <c r="BH64" s="18">
        <f t="shared" si="80"/>
        <v>0</v>
      </c>
      <c r="BI64" s="18">
        <f t="shared" si="80"/>
        <v>0</v>
      </c>
      <c r="BJ64" s="18">
        <f t="shared" si="80"/>
        <v>0</v>
      </c>
      <c r="BK64" s="18">
        <f t="shared" si="80"/>
        <v>0</v>
      </c>
      <c r="BL64" s="18">
        <f t="shared" si="80"/>
        <v>0</v>
      </c>
      <c r="BM64" s="18">
        <f t="shared" si="80"/>
        <v>0</v>
      </c>
      <c r="BN64" s="18">
        <f t="shared" si="80"/>
        <v>0</v>
      </c>
      <c r="BO64" s="18">
        <f t="shared" si="80"/>
        <v>0</v>
      </c>
      <c r="BP64" s="18">
        <f t="shared" si="80"/>
        <v>0</v>
      </c>
      <c r="BQ64" s="18">
        <f t="shared" si="80"/>
        <v>0</v>
      </c>
      <c r="BR64" s="18">
        <f t="shared" si="80"/>
        <v>0</v>
      </c>
    </row>
    <row r="65" spans="1:83">
      <c r="A65" s="464"/>
      <c r="B65" s="467"/>
      <c r="C65" s="497"/>
      <c r="D65" s="498"/>
      <c r="E65" s="471"/>
      <c r="F65" s="467"/>
      <c r="G65" s="206" t="s">
        <v>551</v>
      </c>
      <c r="H65" s="207"/>
      <c r="I65" s="208"/>
      <c r="J65" s="208"/>
      <c r="K65" s="208"/>
      <c r="L65" s="208"/>
      <c r="M65" s="208"/>
      <c r="N65" s="208"/>
      <c r="O65" s="208"/>
      <c r="P65" s="208"/>
      <c r="Q65" s="208"/>
      <c r="R65" s="208"/>
      <c r="S65" s="208"/>
      <c r="T65" s="209">
        <f t="shared" si="1"/>
        <v>0</v>
      </c>
      <c r="AG65" s="16"/>
      <c r="AH65" s="16"/>
      <c r="AI65" s="16"/>
      <c r="AN65" s="15">
        <v>2</v>
      </c>
      <c r="AO65" s="15">
        <v>2</v>
      </c>
      <c r="AP65" s="15">
        <v>12</v>
      </c>
      <c r="AQ65" s="17">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15">
        <f ca="1">COUNTIF(INDIRECT("H"&amp;(ROW()+12*(($AN65-1)*3+$AO65)-ROW())/12+5):INDIRECT("S"&amp;(ROW()+12*(($AN65-1)*3+$AO65)-ROW())/12+5),AQ65)</f>
        <v>0</v>
      </c>
      <c r="AS65" s="17"/>
      <c r="AU65" s="15">
        <f ca="1">IF(AND(AQ65&gt;0,AR65&gt;0),COUNTIF(AU$6:AU64,"&gt;0")+1,0)</f>
        <v>0</v>
      </c>
      <c r="BE65" s="15">
        <v>3</v>
      </c>
      <c r="BG65" s="18"/>
      <c r="BH65" s="18"/>
      <c r="BI65" s="18"/>
      <c r="BJ65" s="18"/>
      <c r="BK65" s="18"/>
      <c r="BL65" s="18"/>
      <c r="BM65" s="18"/>
      <c r="BN65" s="18"/>
      <c r="BO65" s="18"/>
      <c r="BP65" s="18"/>
      <c r="BQ65" s="18"/>
      <c r="BR65" s="18"/>
    </row>
    <row r="66" spans="1:83">
      <c r="A66" s="462">
        <v>21</v>
      </c>
      <c r="B66" s="465"/>
      <c r="C66" s="465"/>
      <c r="D66" s="465"/>
      <c r="E66" s="469"/>
      <c r="F66" s="465"/>
      <c r="G66" s="194" t="s">
        <v>104</v>
      </c>
      <c r="H66" s="195"/>
      <c r="I66" s="196" t="str">
        <f t="shared" ref="I66:S67" si="81">IF(H66="","",H66)</f>
        <v/>
      </c>
      <c r="J66" s="196" t="str">
        <f t="shared" si="81"/>
        <v/>
      </c>
      <c r="K66" s="196" t="str">
        <f t="shared" si="81"/>
        <v/>
      </c>
      <c r="L66" s="196" t="str">
        <f t="shared" si="81"/>
        <v/>
      </c>
      <c r="M66" s="196" t="str">
        <f t="shared" si="81"/>
        <v/>
      </c>
      <c r="N66" s="196" t="str">
        <f t="shared" si="81"/>
        <v/>
      </c>
      <c r="O66" s="196" t="str">
        <f t="shared" si="81"/>
        <v/>
      </c>
      <c r="P66" s="196" t="str">
        <f t="shared" si="81"/>
        <v/>
      </c>
      <c r="Q66" s="196" t="str">
        <f t="shared" si="81"/>
        <v/>
      </c>
      <c r="R66" s="196" t="str">
        <f t="shared" si="81"/>
        <v/>
      </c>
      <c r="S66" s="196" t="str">
        <f t="shared" si="81"/>
        <v/>
      </c>
      <c r="T66" s="197">
        <f t="shared" si="1"/>
        <v>0</v>
      </c>
      <c r="AN66" s="15">
        <v>2</v>
      </c>
      <c r="AO66" s="15">
        <v>3</v>
      </c>
      <c r="AP66" s="15">
        <v>1</v>
      </c>
      <c r="AQ66" s="17">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15">
        <f ca="1">COUNTIF(INDIRECT("H"&amp;(ROW()+12*(($AN66-1)*3+$AO66)-ROW())/12+5):INDIRECT("S"&amp;(ROW()+12*(($AN66-1)*3+$AO66)-ROW())/12+5),AQ66)</f>
        <v>0</v>
      </c>
      <c r="AS66" s="17"/>
      <c r="AU66" s="15">
        <f ca="1">IF(AND(AQ66&gt;0,AR66&gt;0),COUNTIF(AU$6:AU65,"&gt;0")+1,0)</f>
        <v>0</v>
      </c>
      <c r="BE66" s="15">
        <v>1</v>
      </c>
      <c r="BG66" s="15">
        <f t="shared" ref="BG66:BR66" si="82">SUM(H66:H67)</f>
        <v>0</v>
      </c>
      <c r="BH66" s="15">
        <f t="shared" si="82"/>
        <v>0</v>
      </c>
      <c r="BI66" s="15">
        <f t="shared" si="82"/>
        <v>0</v>
      </c>
      <c r="BJ66" s="15">
        <f t="shared" si="82"/>
        <v>0</v>
      </c>
      <c r="BK66" s="15">
        <f t="shared" si="82"/>
        <v>0</v>
      </c>
      <c r="BL66" s="15">
        <f t="shared" si="82"/>
        <v>0</v>
      </c>
      <c r="BM66" s="15">
        <f t="shared" si="82"/>
        <v>0</v>
      </c>
      <c r="BN66" s="15">
        <f t="shared" si="82"/>
        <v>0</v>
      </c>
      <c r="BO66" s="15">
        <f t="shared" si="82"/>
        <v>0</v>
      </c>
      <c r="BP66" s="15">
        <f t="shared" si="82"/>
        <v>0</v>
      </c>
      <c r="BQ66" s="15">
        <f t="shared" si="82"/>
        <v>0</v>
      </c>
      <c r="BR66" s="15">
        <f t="shared" si="82"/>
        <v>0</v>
      </c>
      <c r="BT66" s="18">
        <f t="shared" ref="BT66:CE66" si="83">SUM(U66:U67)</f>
        <v>0</v>
      </c>
      <c r="BU66" s="18">
        <f t="shared" si="83"/>
        <v>0</v>
      </c>
      <c r="BV66" s="18">
        <f t="shared" si="83"/>
        <v>0</v>
      </c>
      <c r="BW66" s="18">
        <f t="shared" si="83"/>
        <v>0</v>
      </c>
      <c r="BX66" s="18">
        <f t="shared" si="83"/>
        <v>0</v>
      </c>
      <c r="BY66" s="18">
        <f t="shared" si="83"/>
        <v>0</v>
      </c>
      <c r="BZ66" s="18">
        <f t="shared" si="83"/>
        <v>0</v>
      </c>
      <c r="CA66" s="18">
        <f t="shared" si="83"/>
        <v>0</v>
      </c>
      <c r="CB66" s="18">
        <f t="shared" si="83"/>
        <v>0</v>
      </c>
      <c r="CC66" s="18">
        <f t="shared" si="83"/>
        <v>0</v>
      </c>
      <c r="CD66" s="18">
        <f t="shared" si="83"/>
        <v>0</v>
      </c>
      <c r="CE66" s="18">
        <f t="shared" si="83"/>
        <v>0</v>
      </c>
    </row>
    <row r="67" spans="1:83">
      <c r="A67" s="463"/>
      <c r="B67" s="466"/>
      <c r="C67" s="496"/>
      <c r="D67" s="496"/>
      <c r="E67" s="470"/>
      <c r="F67" s="466"/>
      <c r="G67" s="200" t="s">
        <v>102</v>
      </c>
      <c r="H67" s="201"/>
      <c r="I67" s="202" t="str">
        <f t="shared" si="81"/>
        <v/>
      </c>
      <c r="J67" s="202" t="str">
        <f t="shared" si="81"/>
        <v/>
      </c>
      <c r="K67" s="202" t="str">
        <f t="shared" si="81"/>
        <v/>
      </c>
      <c r="L67" s="202" t="str">
        <f t="shared" si="81"/>
        <v/>
      </c>
      <c r="M67" s="202" t="str">
        <f t="shared" si="81"/>
        <v/>
      </c>
      <c r="N67" s="202" t="str">
        <f t="shared" si="81"/>
        <v/>
      </c>
      <c r="O67" s="202" t="str">
        <f t="shared" si="81"/>
        <v/>
      </c>
      <c r="P67" s="202" t="str">
        <f t="shared" si="81"/>
        <v/>
      </c>
      <c r="Q67" s="202" t="str">
        <f t="shared" si="81"/>
        <v/>
      </c>
      <c r="R67" s="202" t="str">
        <f t="shared" si="81"/>
        <v/>
      </c>
      <c r="S67" s="202" t="str">
        <f t="shared" si="81"/>
        <v/>
      </c>
      <c r="T67" s="203">
        <f t="shared" si="1"/>
        <v>0</v>
      </c>
      <c r="AN67" s="15">
        <v>2</v>
      </c>
      <c r="AO67" s="15">
        <v>3</v>
      </c>
      <c r="AP67" s="15">
        <v>2</v>
      </c>
      <c r="AQ67" s="17">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15">
        <f ca="1">COUNTIF(INDIRECT("H"&amp;(ROW()+12*(($AN67-1)*3+$AO67)-ROW())/12+5):INDIRECT("S"&amp;(ROW()+12*(($AN67-1)*3+$AO67)-ROW())/12+5),AQ67)</f>
        <v>0</v>
      </c>
      <c r="AS67" s="17"/>
      <c r="AU67" s="15">
        <f ca="1">IF(AND(AQ67&gt;0,AR67&gt;0),COUNTIF(AU$6:AU66,"&gt;0")+1,0)</f>
        <v>0</v>
      </c>
      <c r="BE67" s="15">
        <v>2</v>
      </c>
      <c r="BF67" s="15" t="s">
        <v>101</v>
      </c>
      <c r="BG67" s="15">
        <f t="shared" ref="BG67:BR67" si="84">IF(BG66+BT66&gt;40000,1,0)</f>
        <v>0</v>
      </c>
      <c r="BH67" s="15">
        <f t="shared" si="84"/>
        <v>0</v>
      </c>
      <c r="BI67" s="15">
        <f t="shared" si="84"/>
        <v>0</v>
      </c>
      <c r="BJ67" s="15">
        <f t="shared" si="84"/>
        <v>0</v>
      </c>
      <c r="BK67" s="15">
        <f t="shared" si="84"/>
        <v>0</v>
      </c>
      <c r="BL67" s="15">
        <f t="shared" si="84"/>
        <v>0</v>
      </c>
      <c r="BM67" s="15">
        <f t="shared" si="84"/>
        <v>0</v>
      </c>
      <c r="BN67" s="15">
        <f t="shared" si="84"/>
        <v>0</v>
      </c>
      <c r="BO67" s="15">
        <f t="shared" si="84"/>
        <v>0</v>
      </c>
      <c r="BP67" s="15">
        <f t="shared" si="84"/>
        <v>0</v>
      </c>
      <c r="BQ67" s="15">
        <f t="shared" si="84"/>
        <v>0</v>
      </c>
      <c r="BR67" s="15">
        <f t="shared" si="84"/>
        <v>0</v>
      </c>
      <c r="BT67" s="18"/>
      <c r="BU67" s="18"/>
      <c r="BV67" s="18"/>
      <c r="BW67" s="18"/>
      <c r="BX67" s="18"/>
      <c r="BY67" s="18"/>
      <c r="BZ67" s="18"/>
      <c r="CA67" s="18"/>
      <c r="CB67" s="18"/>
      <c r="CC67" s="18"/>
      <c r="CD67" s="18"/>
      <c r="CE67" s="18"/>
    </row>
    <row r="68" spans="1:83">
      <c r="A68" s="464"/>
      <c r="B68" s="467"/>
      <c r="C68" s="497"/>
      <c r="D68" s="498"/>
      <c r="E68" s="471"/>
      <c r="F68" s="467"/>
      <c r="G68" s="206" t="s">
        <v>551</v>
      </c>
      <c r="H68" s="207"/>
      <c r="I68" s="208"/>
      <c r="J68" s="208"/>
      <c r="K68" s="208"/>
      <c r="L68" s="208"/>
      <c r="M68" s="208"/>
      <c r="N68" s="208"/>
      <c r="O68" s="208"/>
      <c r="P68" s="208"/>
      <c r="Q68" s="208"/>
      <c r="R68" s="208"/>
      <c r="S68" s="208"/>
      <c r="T68" s="209">
        <f t="shared" si="1"/>
        <v>0</v>
      </c>
      <c r="AN68" s="15">
        <v>2</v>
      </c>
      <c r="AO68" s="15">
        <v>3</v>
      </c>
      <c r="AP68" s="15">
        <v>3</v>
      </c>
      <c r="AQ68" s="17">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15">
        <f ca="1">COUNTIF(INDIRECT("H"&amp;(ROW()+12*(($AN68-1)*3+$AO68)-ROW())/12+5):INDIRECT("S"&amp;(ROW()+12*(($AN68-1)*3+$AO68)-ROW())/12+5),AQ68)</f>
        <v>0</v>
      </c>
      <c r="AS68" s="17"/>
      <c r="AU68" s="15">
        <f ca="1">IF(AND(AQ68&gt;0,AR68&gt;0),COUNTIF(AU$6:AU67,"&gt;0")+1,0)</f>
        <v>0</v>
      </c>
      <c r="BE68" s="15">
        <v>3</v>
      </c>
      <c r="BT68" s="18"/>
      <c r="BU68" s="18"/>
      <c r="BV68" s="18"/>
      <c r="BW68" s="18"/>
      <c r="BX68" s="18"/>
      <c r="BY68" s="18"/>
      <c r="BZ68" s="18"/>
      <c r="CA68" s="18"/>
      <c r="CB68" s="18"/>
      <c r="CC68" s="18"/>
      <c r="CD68" s="18"/>
      <c r="CE68" s="18"/>
    </row>
    <row r="69" spans="1:83">
      <c r="A69" s="462">
        <v>22</v>
      </c>
      <c r="B69" s="465"/>
      <c r="C69" s="465"/>
      <c r="D69" s="465"/>
      <c r="E69" s="469"/>
      <c r="F69" s="465"/>
      <c r="G69" s="194" t="s">
        <v>104</v>
      </c>
      <c r="H69" s="195"/>
      <c r="I69" s="196" t="str">
        <f t="shared" ref="I69:S70" si="85">IF(H69="","",H69)</f>
        <v/>
      </c>
      <c r="J69" s="196" t="str">
        <f t="shared" si="85"/>
        <v/>
      </c>
      <c r="K69" s="196" t="str">
        <f t="shared" si="85"/>
        <v/>
      </c>
      <c r="L69" s="196" t="str">
        <f t="shared" si="85"/>
        <v/>
      </c>
      <c r="M69" s="196" t="str">
        <f t="shared" si="85"/>
        <v/>
      </c>
      <c r="N69" s="196" t="str">
        <f t="shared" si="85"/>
        <v/>
      </c>
      <c r="O69" s="196" t="str">
        <f t="shared" si="85"/>
        <v/>
      </c>
      <c r="P69" s="196" t="str">
        <f t="shared" si="85"/>
        <v/>
      </c>
      <c r="Q69" s="196" t="str">
        <f t="shared" si="85"/>
        <v/>
      </c>
      <c r="R69" s="196" t="str">
        <f t="shared" si="85"/>
        <v/>
      </c>
      <c r="S69" s="196" t="str">
        <f t="shared" si="85"/>
        <v/>
      </c>
      <c r="T69" s="197">
        <f t="shared" si="1"/>
        <v>0</v>
      </c>
      <c r="AN69" s="15">
        <v>2</v>
      </c>
      <c r="AO69" s="15">
        <v>3</v>
      </c>
      <c r="AP69" s="15">
        <v>4</v>
      </c>
      <c r="AQ69" s="17">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15">
        <f ca="1">COUNTIF(INDIRECT("H"&amp;(ROW()+12*(($AN69-1)*3+$AO69)-ROW())/12+5):INDIRECT("S"&amp;(ROW()+12*(($AN69-1)*3+$AO69)-ROW())/12+5),AQ69)</f>
        <v>0</v>
      </c>
      <c r="AS69" s="17"/>
      <c r="AU69" s="15">
        <f ca="1">IF(AND(AQ69&gt;0,AR69&gt;0),COUNTIF(AU$6:AU68,"&gt;0")+1,0)</f>
        <v>0</v>
      </c>
      <c r="BE69" s="15">
        <v>1</v>
      </c>
      <c r="BG69" s="15">
        <f t="shared" ref="BG69:BR69" si="86">SUM(H69:H70)</f>
        <v>0</v>
      </c>
      <c r="BH69" s="15">
        <f t="shared" si="86"/>
        <v>0</v>
      </c>
      <c r="BI69" s="15">
        <f t="shared" si="86"/>
        <v>0</v>
      </c>
      <c r="BJ69" s="15">
        <f t="shared" si="86"/>
        <v>0</v>
      </c>
      <c r="BK69" s="15">
        <f t="shared" si="86"/>
        <v>0</v>
      </c>
      <c r="BL69" s="15">
        <f t="shared" si="86"/>
        <v>0</v>
      </c>
      <c r="BM69" s="15">
        <f t="shared" si="86"/>
        <v>0</v>
      </c>
      <c r="BN69" s="15">
        <f t="shared" si="86"/>
        <v>0</v>
      </c>
      <c r="BO69" s="15">
        <f t="shared" si="86"/>
        <v>0</v>
      </c>
      <c r="BP69" s="15">
        <f t="shared" si="86"/>
        <v>0</v>
      </c>
      <c r="BQ69" s="15">
        <f t="shared" si="86"/>
        <v>0</v>
      </c>
      <c r="BR69" s="15">
        <f t="shared" si="86"/>
        <v>0</v>
      </c>
      <c r="BT69" s="18">
        <f t="shared" ref="BT69:CE69" si="87">SUM(U69:U70)</f>
        <v>0</v>
      </c>
      <c r="BU69" s="18">
        <f t="shared" si="87"/>
        <v>0</v>
      </c>
      <c r="BV69" s="18">
        <f t="shared" si="87"/>
        <v>0</v>
      </c>
      <c r="BW69" s="18">
        <f t="shared" si="87"/>
        <v>0</v>
      </c>
      <c r="BX69" s="18">
        <f t="shared" si="87"/>
        <v>0</v>
      </c>
      <c r="BY69" s="18">
        <f t="shared" si="87"/>
        <v>0</v>
      </c>
      <c r="BZ69" s="18">
        <f t="shared" si="87"/>
        <v>0</v>
      </c>
      <c r="CA69" s="18">
        <f t="shared" si="87"/>
        <v>0</v>
      </c>
      <c r="CB69" s="18">
        <f t="shared" si="87"/>
        <v>0</v>
      </c>
      <c r="CC69" s="18">
        <f t="shared" si="87"/>
        <v>0</v>
      </c>
      <c r="CD69" s="18">
        <f t="shared" si="87"/>
        <v>0</v>
      </c>
      <c r="CE69" s="18">
        <f t="shared" si="87"/>
        <v>0</v>
      </c>
    </row>
    <row r="70" spans="1:83">
      <c r="A70" s="463"/>
      <c r="B70" s="466"/>
      <c r="C70" s="496"/>
      <c r="D70" s="496"/>
      <c r="E70" s="470"/>
      <c r="F70" s="466"/>
      <c r="G70" s="200" t="s">
        <v>102</v>
      </c>
      <c r="H70" s="201"/>
      <c r="I70" s="202" t="str">
        <f t="shared" si="85"/>
        <v/>
      </c>
      <c r="J70" s="202" t="str">
        <f t="shared" si="85"/>
        <v/>
      </c>
      <c r="K70" s="202" t="str">
        <f t="shared" si="85"/>
        <v/>
      </c>
      <c r="L70" s="202" t="str">
        <f t="shared" si="85"/>
        <v/>
      </c>
      <c r="M70" s="202" t="str">
        <f t="shared" si="85"/>
        <v/>
      </c>
      <c r="N70" s="202" t="str">
        <f t="shared" si="85"/>
        <v/>
      </c>
      <c r="O70" s="202" t="str">
        <f t="shared" si="85"/>
        <v/>
      </c>
      <c r="P70" s="202" t="str">
        <f t="shared" si="85"/>
        <v/>
      </c>
      <c r="Q70" s="202" t="str">
        <f t="shared" si="85"/>
        <v/>
      </c>
      <c r="R70" s="202" t="str">
        <f t="shared" si="85"/>
        <v/>
      </c>
      <c r="S70" s="202" t="str">
        <f t="shared" si="85"/>
        <v/>
      </c>
      <c r="T70" s="203">
        <f t="shared" ref="T70:T133" si="88">SUM(H70:S70)</f>
        <v>0</v>
      </c>
      <c r="AN70" s="15">
        <v>2</v>
      </c>
      <c r="AO70" s="15">
        <v>3</v>
      </c>
      <c r="AP70" s="15">
        <v>5</v>
      </c>
      <c r="AQ70" s="17">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15">
        <f ca="1">COUNTIF(INDIRECT("H"&amp;(ROW()+12*(($AN70-1)*3+$AO70)-ROW())/12+5):INDIRECT("S"&amp;(ROW()+12*(($AN70-1)*3+$AO70)-ROW())/12+5),AQ70)</f>
        <v>0</v>
      </c>
      <c r="AS70" s="17"/>
      <c r="AU70" s="15">
        <f ca="1">IF(AND(AQ70&gt;0,AR70&gt;0),COUNTIF(AU$6:AU69,"&gt;0")+1,0)</f>
        <v>0</v>
      </c>
      <c r="BE70" s="15">
        <v>2</v>
      </c>
      <c r="BF70" s="15" t="s">
        <v>101</v>
      </c>
      <c r="BG70" s="15">
        <f t="shared" ref="BG70:BR70" si="89">IF(BG69+BT69&gt;40000,1,0)</f>
        <v>0</v>
      </c>
      <c r="BH70" s="15">
        <f t="shared" si="89"/>
        <v>0</v>
      </c>
      <c r="BI70" s="15">
        <f t="shared" si="89"/>
        <v>0</v>
      </c>
      <c r="BJ70" s="15">
        <f t="shared" si="89"/>
        <v>0</v>
      </c>
      <c r="BK70" s="15">
        <f t="shared" si="89"/>
        <v>0</v>
      </c>
      <c r="BL70" s="15">
        <f t="shared" si="89"/>
        <v>0</v>
      </c>
      <c r="BM70" s="15">
        <f t="shared" si="89"/>
        <v>0</v>
      </c>
      <c r="BN70" s="15">
        <f t="shared" si="89"/>
        <v>0</v>
      </c>
      <c r="BO70" s="15">
        <f t="shared" si="89"/>
        <v>0</v>
      </c>
      <c r="BP70" s="15">
        <f t="shared" si="89"/>
        <v>0</v>
      </c>
      <c r="BQ70" s="15">
        <f t="shared" si="89"/>
        <v>0</v>
      </c>
      <c r="BR70" s="15">
        <f t="shared" si="89"/>
        <v>0</v>
      </c>
      <c r="BT70" s="18"/>
      <c r="BU70" s="18"/>
      <c r="BV70" s="18"/>
      <c r="BW70" s="18"/>
      <c r="BX70" s="18"/>
      <c r="BY70" s="18"/>
      <c r="BZ70" s="18"/>
      <c r="CA70" s="18"/>
      <c r="CB70" s="18"/>
      <c r="CC70" s="18"/>
      <c r="CD70" s="18"/>
      <c r="CE70" s="18"/>
    </row>
    <row r="71" spans="1:83">
      <c r="A71" s="464"/>
      <c r="B71" s="467"/>
      <c r="C71" s="497"/>
      <c r="D71" s="498"/>
      <c r="E71" s="471"/>
      <c r="F71" s="467"/>
      <c r="G71" s="206" t="s">
        <v>551</v>
      </c>
      <c r="H71" s="207"/>
      <c r="I71" s="208"/>
      <c r="J71" s="208"/>
      <c r="K71" s="208"/>
      <c r="L71" s="208"/>
      <c r="M71" s="208"/>
      <c r="N71" s="208"/>
      <c r="O71" s="208"/>
      <c r="P71" s="208"/>
      <c r="Q71" s="208"/>
      <c r="R71" s="208"/>
      <c r="S71" s="208"/>
      <c r="T71" s="209">
        <f t="shared" si="88"/>
        <v>0</v>
      </c>
      <c r="AN71" s="15">
        <v>2</v>
      </c>
      <c r="AO71" s="15">
        <v>3</v>
      </c>
      <c r="AP71" s="15">
        <v>6</v>
      </c>
      <c r="AQ71" s="17">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15">
        <f ca="1">COUNTIF(INDIRECT("H"&amp;(ROW()+12*(($AN71-1)*3+$AO71)-ROW())/12+5):INDIRECT("S"&amp;(ROW()+12*(($AN71-1)*3+$AO71)-ROW())/12+5),AQ71)</f>
        <v>0</v>
      </c>
      <c r="AS71" s="17"/>
      <c r="AU71" s="15">
        <f ca="1">IF(AND(AQ71&gt;0,AR71&gt;0),COUNTIF(AU$6:AU70,"&gt;0")+1,0)</f>
        <v>0</v>
      </c>
      <c r="BE71" s="15">
        <v>3</v>
      </c>
      <c r="BT71" s="18"/>
      <c r="BU71" s="18"/>
      <c r="BV71" s="18"/>
      <c r="BW71" s="18"/>
      <c r="BX71" s="18"/>
      <c r="BY71" s="18"/>
      <c r="BZ71" s="18"/>
      <c r="CA71" s="18"/>
      <c r="CB71" s="18"/>
      <c r="CC71" s="18"/>
      <c r="CD71" s="18"/>
      <c r="CE71" s="18"/>
    </row>
    <row r="72" spans="1:83">
      <c r="A72" s="462">
        <v>23</v>
      </c>
      <c r="B72" s="465"/>
      <c r="C72" s="465"/>
      <c r="D72" s="465"/>
      <c r="E72" s="469"/>
      <c r="F72" s="465"/>
      <c r="G72" s="194" t="s">
        <v>104</v>
      </c>
      <c r="H72" s="195"/>
      <c r="I72" s="196" t="str">
        <f t="shared" ref="I72:S73" si="90">IF(H72="","",H72)</f>
        <v/>
      </c>
      <c r="J72" s="196" t="str">
        <f t="shared" si="90"/>
        <v/>
      </c>
      <c r="K72" s="196" t="str">
        <f t="shared" si="90"/>
        <v/>
      </c>
      <c r="L72" s="196" t="str">
        <f t="shared" si="90"/>
        <v/>
      </c>
      <c r="M72" s="196" t="str">
        <f t="shared" si="90"/>
        <v/>
      </c>
      <c r="N72" s="196" t="str">
        <f t="shared" si="90"/>
        <v/>
      </c>
      <c r="O72" s="196" t="str">
        <f t="shared" si="90"/>
        <v/>
      </c>
      <c r="P72" s="196" t="str">
        <f t="shared" si="90"/>
        <v/>
      </c>
      <c r="Q72" s="196" t="str">
        <f t="shared" si="90"/>
        <v/>
      </c>
      <c r="R72" s="196" t="str">
        <f t="shared" si="90"/>
        <v/>
      </c>
      <c r="S72" s="196" t="str">
        <f t="shared" si="90"/>
        <v/>
      </c>
      <c r="T72" s="197">
        <f t="shared" si="88"/>
        <v>0</v>
      </c>
      <c r="AN72" s="15">
        <v>2</v>
      </c>
      <c r="AO72" s="15">
        <v>3</v>
      </c>
      <c r="AP72" s="15">
        <v>7</v>
      </c>
      <c r="AQ72" s="17">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15">
        <f ca="1">COUNTIF(INDIRECT("H"&amp;(ROW()+12*(($AN72-1)*3+$AO72)-ROW())/12+5):INDIRECT("S"&amp;(ROW()+12*(($AN72-1)*3+$AO72)-ROW())/12+5),AQ72)</f>
        <v>0</v>
      </c>
      <c r="AS72" s="17"/>
      <c r="AU72" s="15">
        <f ca="1">IF(AND(AQ72&gt;0,AR72&gt;0),COUNTIF(AU$6:AU71,"&gt;0")+1,0)</f>
        <v>0</v>
      </c>
      <c r="BE72" s="15">
        <v>1</v>
      </c>
      <c r="BG72" s="15">
        <f t="shared" ref="BG72:BR72" si="91">SUM(H72:H73)</f>
        <v>0</v>
      </c>
      <c r="BH72" s="15">
        <f t="shared" si="91"/>
        <v>0</v>
      </c>
      <c r="BI72" s="15">
        <f t="shared" si="91"/>
        <v>0</v>
      </c>
      <c r="BJ72" s="15">
        <f t="shared" si="91"/>
        <v>0</v>
      </c>
      <c r="BK72" s="15">
        <f t="shared" si="91"/>
        <v>0</v>
      </c>
      <c r="BL72" s="15">
        <f t="shared" si="91"/>
        <v>0</v>
      </c>
      <c r="BM72" s="15">
        <f t="shared" si="91"/>
        <v>0</v>
      </c>
      <c r="BN72" s="15">
        <f t="shared" si="91"/>
        <v>0</v>
      </c>
      <c r="BO72" s="15">
        <f t="shared" si="91"/>
        <v>0</v>
      </c>
      <c r="BP72" s="15">
        <f t="shared" si="91"/>
        <v>0</v>
      </c>
      <c r="BQ72" s="15">
        <f t="shared" si="91"/>
        <v>0</v>
      </c>
      <c r="BR72" s="15">
        <f t="shared" si="91"/>
        <v>0</v>
      </c>
      <c r="BT72" s="18">
        <f t="shared" ref="BT72:CE72" si="92">SUM(U72:U73)</f>
        <v>0</v>
      </c>
      <c r="BU72" s="18">
        <f t="shared" si="92"/>
        <v>0</v>
      </c>
      <c r="BV72" s="18">
        <f t="shared" si="92"/>
        <v>0</v>
      </c>
      <c r="BW72" s="18">
        <f t="shared" si="92"/>
        <v>0</v>
      </c>
      <c r="BX72" s="18">
        <f t="shared" si="92"/>
        <v>0</v>
      </c>
      <c r="BY72" s="18">
        <f t="shared" si="92"/>
        <v>0</v>
      </c>
      <c r="BZ72" s="18">
        <f t="shared" si="92"/>
        <v>0</v>
      </c>
      <c r="CA72" s="18">
        <f t="shared" si="92"/>
        <v>0</v>
      </c>
      <c r="CB72" s="18">
        <f t="shared" si="92"/>
        <v>0</v>
      </c>
      <c r="CC72" s="18">
        <f t="shared" si="92"/>
        <v>0</v>
      </c>
      <c r="CD72" s="18">
        <f t="shared" si="92"/>
        <v>0</v>
      </c>
      <c r="CE72" s="18">
        <f t="shared" si="92"/>
        <v>0</v>
      </c>
    </row>
    <row r="73" spans="1:83">
      <c r="A73" s="463"/>
      <c r="B73" s="466"/>
      <c r="C73" s="496"/>
      <c r="D73" s="496"/>
      <c r="E73" s="470"/>
      <c r="F73" s="466"/>
      <c r="G73" s="200" t="s">
        <v>102</v>
      </c>
      <c r="H73" s="201"/>
      <c r="I73" s="202" t="str">
        <f t="shared" si="90"/>
        <v/>
      </c>
      <c r="J73" s="202" t="str">
        <f t="shared" si="90"/>
        <v/>
      </c>
      <c r="K73" s="202" t="str">
        <f t="shared" si="90"/>
        <v/>
      </c>
      <c r="L73" s="202" t="str">
        <f t="shared" si="90"/>
        <v/>
      </c>
      <c r="M73" s="202" t="str">
        <f t="shared" si="90"/>
        <v/>
      </c>
      <c r="N73" s="202" t="str">
        <f t="shared" si="90"/>
        <v/>
      </c>
      <c r="O73" s="202" t="str">
        <f t="shared" si="90"/>
        <v/>
      </c>
      <c r="P73" s="202" t="str">
        <f t="shared" si="90"/>
        <v/>
      </c>
      <c r="Q73" s="202" t="str">
        <f t="shared" si="90"/>
        <v/>
      </c>
      <c r="R73" s="202" t="str">
        <f t="shared" si="90"/>
        <v/>
      </c>
      <c r="S73" s="202" t="str">
        <f t="shared" si="90"/>
        <v/>
      </c>
      <c r="T73" s="203">
        <f t="shared" si="88"/>
        <v>0</v>
      </c>
      <c r="AN73" s="15">
        <v>2</v>
      </c>
      <c r="AO73" s="15">
        <v>3</v>
      </c>
      <c r="AP73" s="15">
        <v>8</v>
      </c>
      <c r="AQ73" s="17">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15">
        <f ca="1">COUNTIF(INDIRECT("H"&amp;(ROW()+12*(($AN73-1)*3+$AO73)-ROW())/12+5):INDIRECT("S"&amp;(ROW()+12*(($AN73-1)*3+$AO73)-ROW())/12+5),AQ73)</f>
        <v>0</v>
      </c>
      <c r="AS73" s="17"/>
      <c r="AU73" s="15">
        <f ca="1">IF(AND(AQ73&gt;0,AR73&gt;0),COUNTIF(AU$6:AU72,"&gt;0")+1,0)</f>
        <v>0</v>
      </c>
      <c r="BE73" s="15">
        <v>2</v>
      </c>
      <c r="BF73" s="15" t="s">
        <v>101</v>
      </c>
      <c r="BG73" s="15">
        <f t="shared" ref="BG73:BR73" si="93">IF(BG72+BT72&gt;40000,1,0)</f>
        <v>0</v>
      </c>
      <c r="BH73" s="15">
        <f t="shared" si="93"/>
        <v>0</v>
      </c>
      <c r="BI73" s="15">
        <f t="shared" si="93"/>
        <v>0</v>
      </c>
      <c r="BJ73" s="15">
        <f t="shared" si="93"/>
        <v>0</v>
      </c>
      <c r="BK73" s="15">
        <f t="shared" si="93"/>
        <v>0</v>
      </c>
      <c r="BL73" s="15">
        <f t="shared" si="93"/>
        <v>0</v>
      </c>
      <c r="BM73" s="15">
        <f t="shared" si="93"/>
        <v>0</v>
      </c>
      <c r="BN73" s="15">
        <f t="shared" si="93"/>
        <v>0</v>
      </c>
      <c r="BO73" s="15">
        <f t="shared" si="93"/>
        <v>0</v>
      </c>
      <c r="BP73" s="15">
        <f t="shared" si="93"/>
        <v>0</v>
      </c>
      <c r="BQ73" s="15">
        <f t="shared" si="93"/>
        <v>0</v>
      </c>
      <c r="BR73" s="15">
        <f t="shared" si="93"/>
        <v>0</v>
      </c>
      <c r="BT73" s="18"/>
      <c r="BU73" s="18"/>
      <c r="BV73" s="18"/>
      <c r="BW73" s="18"/>
      <c r="BX73" s="18"/>
      <c r="BY73" s="18"/>
      <c r="BZ73" s="18"/>
      <c r="CA73" s="18"/>
      <c r="CB73" s="18"/>
      <c r="CC73" s="18"/>
      <c r="CD73" s="18"/>
      <c r="CE73" s="18"/>
    </row>
    <row r="74" spans="1:83">
      <c r="A74" s="464"/>
      <c r="B74" s="467"/>
      <c r="C74" s="497"/>
      <c r="D74" s="498"/>
      <c r="E74" s="471"/>
      <c r="F74" s="467"/>
      <c r="G74" s="206" t="s">
        <v>551</v>
      </c>
      <c r="H74" s="207"/>
      <c r="I74" s="208"/>
      <c r="J74" s="208"/>
      <c r="K74" s="208"/>
      <c r="L74" s="208"/>
      <c r="M74" s="208"/>
      <c r="N74" s="208"/>
      <c r="O74" s="208"/>
      <c r="P74" s="208"/>
      <c r="Q74" s="208"/>
      <c r="R74" s="208"/>
      <c r="S74" s="208"/>
      <c r="T74" s="209">
        <f t="shared" si="88"/>
        <v>0</v>
      </c>
      <c r="AN74" s="15">
        <v>2</v>
      </c>
      <c r="AO74" s="15">
        <v>3</v>
      </c>
      <c r="AP74" s="15">
        <v>9</v>
      </c>
      <c r="AQ74" s="17">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15">
        <f ca="1">COUNTIF(INDIRECT("H"&amp;(ROW()+12*(($AN74-1)*3+$AO74)-ROW())/12+5):INDIRECT("S"&amp;(ROW()+12*(($AN74-1)*3+$AO74)-ROW())/12+5),AQ74)</f>
        <v>0</v>
      </c>
      <c r="AS74" s="17"/>
      <c r="AU74" s="15">
        <f ca="1">IF(AND(AQ74&gt;0,AR74&gt;0),COUNTIF(AU$6:AU73,"&gt;0")+1,0)</f>
        <v>0</v>
      </c>
      <c r="BE74" s="15">
        <v>3</v>
      </c>
      <c r="BT74" s="18"/>
      <c r="BU74" s="18"/>
      <c r="BV74" s="18"/>
      <c r="BW74" s="18"/>
      <c r="BX74" s="18"/>
      <c r="BY74" s="18"/>
      <c r="BZ74" s="18"/>
      <c r="CA74" s="18"/>
      <c r="CB74" s="18"/>
      <c r="CC74" s="18"/>
      <c r="CD74" s="18"/>
      <c r="CE74" s="18"/>
    </row>
    <row r="75" spans="1:83">
      <c r="A75" s="462">
        <v>24</v>
      </c>
      <c r="B75" s="465"/>
      <c r="C75" s="465"/>
      <c r="D75" s="465"/>
      <c r="E75" s="469"/>
      <c r="F75" s="465"/>
      <c r="G75" s="194" t="s">
        <v>104</v>
      </c>
      <c r="H75" s="195"/>
      <c r="I75" s="196" t="str">
        <f t="shared" ref="I75:S76" si="94">IF(H75="","",H75)</f>
        <v/>
      </c>
      <c r="J75" s="196" t="str">
        <f t="shared" si="94"/>
        <v/>
      </c>
      <c r="K75" s="196" t="str">
        <f t="shared" si="94"/>
        <v/>
      </c>
      <c r="L75" s="196" t="str">
        <f t="shared" si="94"/>
        <v/>
      </c>
      <c r="M75" s="196" t="str">
        <f t="shared" si="94"/>
        <v/>
      </c>
      <c r="N75" s="196" t="str">
        <f t="shared" si="94"/>
        <v/>
      </c>
      <c r="O75" s="196" t="str">
        <f t="shared" si="94"/>
        <v/>
      </c>
      <c r="P75" s="196" t="str">
        <f t="shared" si="94"/>
        <v/>
      </c>
      <c r="Q75" s="196" t="str">
        <f t="shared" si="94"/>
        <v/>
      </c>
      <c r="R75" s="196" t="str">
        <f t="shared" si="94"/>
        <v/>
      </c>
      <c r="S75" s="196" t="str">
        <f t="shared" si="94"/>
        <v/>
      </c>
      <c r="T75" s="197">
        <f t="shared" si="88"/>
        <v>0</v>
      </c>
      <c r="AN75" s="15">
        <v>2</v>
      </c>
      <c r="AO75" s="15">
        <v>3</v>
      </c>
      <c r="AP75" s="15">
        <v>10</v>
      </c>
      <c r="AQ75" s="17">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15">
        <f ca="1">COUNTIF(INDIRECT("H"&amp;(ROW()+12*(($AN75-1)*3+$AO75)-ROW())/12+5):INDIRECT("S"&amp;(ROW()+12*(($AN75-1)*3+$AO75)-ROW())/12+5),AQ75)</f>
        <v>0</v>
      </c>
      <c r="AS75" s="17"/>
      <c r="AU75" s="15">
        <f ca="1">IF(AND(AQ75&gt;0,AR75&gt;0),COUNTIF(AU$6:AU74,"&gt;0")+1,0)</f>
        <v>0</v>
      </c>
      <c r="BE75" s="15">
        <v>1</v>
      </c>
      <c r="BG75" s="15">
        <f t="shared" ref="BG75:BR75" si="95">SUM(H75:H76)</f>
        <v>0</v>
      </c>
      <c r="BH75" s="15">
        <f t="shared" si="95"/>
        <v>0</v>
      </c>
      <c r="BI75" s="15">
        <f t="shared" si="95"/>
        <v>0</v>
      </c>
      <c r="BJ75" s="15">
        <f t="shared" si="95"/>
        <v>0</v>
      </c>
      <c r="BK75" s="15">
        <f t="shared" si="95"/>
        <v>0</v>
      </c>
      <c r="BL75" s="15">
        <f t="shared" si="95"/>
        <v>0</v>
      </c>
      <c r="BM75" s="15">
        <f t="shared" si="95"/>
        <v>0</v>
      </c>
      <c r="BN75" s="15">
        <f t="shared" si="95"/>
        <v>0</v>
      </c>
      <c r="BO75" s="15">
        <f t="shared" si="95"/>
        <v>0</v>
      </c>
      <c r="BP75" s="15">
        <f t="shared" si="95"/>
        <v>0</v>
      </c>
      <c r="BQ75" s="15">
        <f t="shared" si="95"/>
        <v>0</v>
      </c>
      <c r="BR75" s="15">
        <f t="shared" si="95"/>
        <v>0</v>
      </c>
      <c r="BT75" s="18">
        <f t="shared" ref="BT75:CE75" si="96">SUM(U75:U76)</f>
        <v>0</v>
      </c>
      <c r="BU75" s="18">
        <f t="shared" si="96"/>
        <v>0</v>
      </c>
      <c r="BV75" s="18">
        <f t="shared" si="96"/>
        <v>0</v>
      </c>
      <c r="BW75" s="18">
        <f t="shared" si="96"/>
        <v>0</v>
      </c>
      <c r="BX75" s="18">
        <f t="shared" si="96"/>
        <v>0</v>
      </c>
      <c r="BY75" s="18">
        <f t="shared" si="96"/>
        <v>0</v>
      </c>
      <c r="BZ75" s="18">
        <f t="shared" si="96"/>
        <v>0</v>
      </c>
      <c r="CA75" s="18">
        <f t="shared" si="96"/>
        <v>0</v>
      </c>
      <c r="CB75" s="18">
        <f t="shared" si="96"/>
        <v>0</v>
      </c>
      <c r="CC75" s="18">
        <f t="shared" si="96"/>
        <v>0</v>
      </c>
      <c r="CD75" s="18">
        <f t="shared" si="96"/>
        <v>0</v>
      </c>
      <c r="CE75" s="18">
        <f t="shared" si="96"/>
        <v>0</v>
      </c>
    </row>
    <row r="76" spans="1:83">
      <c r="A76" s="463"/>
      <c r="B76" s="466"/>
      <c r="C76" s="496"/>
      <c r="D76" s="496"/>
      <c r="E76" s="470"/>
      <c r="F76" s="466"/>
      <c r="G76" s="200" t="s">
        <v>102</v>
      </c>
      <c r="H76" s="201"/>
      <c r="I76" s="202" t="str">
        <f t="shared" si="94"/>
        <v/>
      </c>
      <c r="J76" s="202" t="str">
        <f t="shared" si="94"/>
        <v/>
      </c>
      <c r="K76" s="202" t="str">
        <f t="shared" si="94"/>
        <v/>
      </c>
      <c r="L76" s="202" t="str">
        <f t="shared" si="94"/>
        <v/>
      </c>
      <c r="M76" s="202" t="str">
        <f t="shared" si="94"/>
        <v/>
      </c>
      <c r="N76" s="202" t="str">
        <f t="shared" si="94"/>
        <v/>
      </c>
      <c r="O76" s="202" t="str">
        <f t="shared" si="94"/>
        <v/>
      </c>
      <c r="P76" s="202" t="str">
        <f t="shared" si="94"/>
        <v/>
      </c>
      <c r="Q76" s="202" t="str">
        <f t="shared" si="94"/>
        <v/>
      </c>
      <c r="R76" s="202" t="str">
        <f t="shared" si="94"/>
        <v/>
      </c>
      <c r="S76" s="202" t="str">
        <f t="shared" si="94"/>
        <v/>
      </c>
      <c r="T76" s="203">
        <f t="shared" si="88"/>
        <v>0</v>
      </c>
      <c r="AN76" s="15">
        <v>2</v>
      </c>
      <c r="AO76" s="15">
        <v>3</v>
      </c>
      <c r="AP76" s="15">
        <v>11</v>
      </c>
      <c r="AQ76" s="17">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15">
        <f ca="1">COUNTIF(INDIRECT("H"&amp;(ROW()+12*(($AN76-1)*3+$AO76)-ROW())/12+5):INDIRECT("S"&amp;(ROW()+12*(($AN76-1)*3+$AO76)-ROW())/12+5),AQ76)</f>
        <v>0</v>
      </c>
      <c r="AS76" s="17"/>
      <c r="AU76" s="15">
        <f ca="1">IF(AND(AQ76&gt;0,AR76&gt;0),COUNTIF(AU$6:AU75,"&gt;0")+1,0)</f>
        <v>0</v>
      </c>
      <c r="BE76" s="15">
        <v>2</v>
      </c>
      <c r="BF76" s="15" t="s">
        <v>101</v>
      </c>
      <c r="BG76" s="15">
        <f t="shared" ref="BG76:BR76" si="97">IF(BG75+BT75&gt;40000,1,0)</f>
        <v>0</v>
      </c>
      <c r="BH76" s="15">
        <f t="shared" si="97"/>
        <v>0</v>
      </c>
      <c r="BI76" s="15">
        <f t="shared" si="97"/>
        <v>0</v>
      </c>
      <c r="BJ76" s="15">
        <f t="shared" si="97"/>
        <v>0</v>
      </c>
      <c r="BK76" s="15">
        <f t="shared" si="97"/>
        <v>0</v>
      </c>
      <c r="BL76" s="15">
        <f t="shared" si="97"/>
        <v>0</v>
      </c>
      <c r="BM76" s="15">
        <f t="shared" si="97"/>
        <v>0</v>
      </c>
      <c r="BN76" s="15">
        <f t="shared" si="97"/>
        <v>0</v>
      </c>
      <c r="BO76" s="15">
        <f t="shared" si="97"/>
        <v>0</v>
      </c>
      <c r="BP76" s="15">
        <f t="shared" si="97"/>
        <v>0</v>
      </c>
      <c r="BQ76" s="15">
        <f t="shared" si="97"/>
        <v>0</v>
      </c>
      <c r="BR76" s="15">
        <f t="shared" si="97"/>
        <v>0</v>
      </c>
      <c r="BT76" s="18"/>
      <c r="BU76" s="18"/>
      <c r="BV76" s="18"/>
      <c r="BW76" s="18"/>
      <c r="BX76" s="18"/>
      <c r="BY76" s="18"/>
      <c r="BZ76" s="18"/>
      <c r="CA76" s="18"/>
      <c r="CB76" s="18"/>
      <c r="CC76" s="18"/>
      <c r="CD76" s="18"/>
      <c r="CE76" s="18"/>
    </row>
    <row r="77" spans="1:83">
      <c r="A77" s="464"/>
      <c r="B77" s="467"/>
      <c r="C77" s="497"/>
      <c r="D77" s="498"/>
      <c r="E77" s="471"/>
      <c r="F77" s="467"/>
      <c r="G77" s="206" t="s">
        <v>551</v>
      </c>
      <c r="H77" s="207"/>
      <c r="I77" s="208"/>
      <c r="J77" s="208"/>
      <c r="K77" s="208"/>
      <c r="L77" s="208"/>
      <c r="M77" s="208"/>
      <c r="N77" s="208"/>
      <c r="O77" s="208"/>
      <c r="P77" s="208"/>
      <c r="Q77" s="208"/>
      <c r="R77" s="208"/>
      <c r="S77" s="208"/>
      <c r="T77" s="209">
        <f t="shared" si="88"/>
        <v>0</v>
      </c>
      <c r="AN77" s="306">
        <v>2</v>
      </c>
      <c r="AO77" s="306">
        <v>3</v>
      </c>
      <c r="AP77" s="306">
        <v>12</v>
      </c>
      <c r="AQ77" s="313">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306">
        <f ca="1">COUNTIF(INDIRECT("H"&amp;(ROW()+12*(($AN77-1)*3+$AO77)-ROW())/12+5):INDIRECT("S"&amp;(ROW()+12*(($AN77-1)*3+$AO77)-ROW())/12+5),AQ77)</f>
        <v>0</v>
      </c>
      <c r="AS77" s="313"/>
      <c r="AT77" s="306"/>
      <c r="AU77" s="306">
        <f ca="1">IF(AND(AQ77&gt;0,AR77&gt;0),COUNTIF(AU$6:AU76,"&gt;0")+1,0)</f>
        <v>0</v>
      </c>
      <c r="BE77" s="15">
        <v>3</v>
      </c>
      <c r="BT77" s="18"/>
      <c r="BU77" s="18"/>
      <c r="BV77" s="18"/>
      <c r="BW77" s="18"/>
      <c r="BX77" s="18"/>
      <c r="BY77" s="18"/>
      <c r="BZ77" s="18"/>
      <c r="CA77" s="18"/>
      <c r="CB77" s="18"/>
      <c r="CC77" s="18"/>
      <c r="CD77" s="18"/>
      <c r="CE77" s="18"/>
    </row>
    <row r="78" spans="1:83">
      <c r="A78" s="462">
        <v>25</v>
      </c>
      <c r="B78" s="465"/>
      <c r="C78" s="465"/>
      <c r="D78" s="465"/>
      <c r="E78" s="469"/>
      <c r="F78" s="465"/>
      <c r="G78" s="194" t="s">
        <v>104</v>
      </c>
      <c r="H78" s="195"/>
      <c r="I78" s="196" t="str">
        <f t="shared" ref="I78:S79" si="98">IF(H78="","",H78)</f>
        <v/>
      </c>
      <c r="J78" s="196" t="str">
        <f t="shared" si="98"/>
        <v/>
      </c>
      <c r="K78" s="196" t="str">
        <f t="shared" si="98"/>
        <v/>
      </c>
      <c r="L78" s="196" t="str">
        <f t="shared" si="98"/>
        <v/>
      </c>
      <c r="M78" s="196" t="str">
        <f t="shared" si="98"/>
        <v/>
      </c>
      <c r="N78" s="196" t="str">
        <f t="shared" si="98"/>
        <v/>
      </c>
      <c r="O78" s="196" t="str">
        <f t="shared" si="98"/>
        <v/>
      </c>
      <c r="P78" s="196" t="str">
        <f t="shared" si="98"/>
        <v/>
      </c>
      <c r="Q78" s="196" t="str">
        <f t="shared" si="98"/>
        <v/>
      </c>
      <c r="R78" s="196" t="str">
        <f t="shared" si="98"/>
        <v/>
      </c>
      <c r="S78" s="196" t="str">
        <f t="shared" si="98"/>
        <v/>
      </c>
      <c r="T78" s="197">
        <f t="shared" si="88"/>
        <v>0</v>
      </c>
      <c r="AN78" s="15">
        <v>3</v>
      </c>
      <c r="AO78" s="15">
        <v>1</v>
      </c>
      <c r="AP78" s="15">
        <v>1</v>
      </c>
      <c r="AQ78" s="17">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15">
        <f ca="1">COUNTIF(INDIRECT("H"&amp;(ROW()+12*(($AN78-1)*3+$AO78)-ROW())/12+5):INDIRECT("S"&amp;(ROW()+12*(($AN78-1)*3+$AO78)-ROW())/12+5),AQ78)</f>
        <v>0</v>
      </c>
      <c r="AS78" s="17"/>
      <c r="AU78" s="15">
        <f ca="1">IF(AND(AQ78&gt;0,AR78&gt;0),COUNTIF(AU$6:AU77,"&gt;0")+1,0)</f>
        <v>0</v>
      </c>
      <c r="BE78" s="15">
        <v>1</v>
      </c>
      <c r="BG78" s="15">
        <f t="shared" ref="BG78:BR78" si="99">SUM(H78:H79)</f>
        <v>0</v>
      </c>
      <c r="BH78" s="15">
        <f t="shared" si="99"/>
        <v>0</v>
      </c>
      <c r="BI78" s="15">
        <f t="shared" si="99"/>
        <v>0</v>
      </c>
      <c r="BJ78" s="15">
        <f t="shared" si="99"/>
        <v>0</v>
      </c>
      <c r="BK78" s="15">
        <f t="shared" si="99"/>
        <v>0</v>
      </c>
      <c r="BL78" s="15">
        <f t="shared" si="99"/>
        <v>0</v>
      </c>
      <c r="BM78" s="15">
        <f t="shared" si="99"/>
        <v>0</v>
      </c>
      <c r="BN78" s="15">
        <f t="shared" si="99"/>
        <v>0</v>
      </c>
      <c r="BO78" s="15">
        <f t="shared" si="99"/>
        <v>0</v>
      </c>
      <c r="BP78" s="15">
        <f t="shared" si="99"/>
        <v>0</v>
      </c>
      <c r="BQ78" s="15">
        <f t="shared" si="99"/>
        <v>0</v>
      </c>
      <c r="BR78" s="15">
        <f t="shared" si="99"/>
        <v>0</v>
      </c>
      <c r="BT78" s="18">
        <f t="shared" ref="BT78:CE78" si="100">SUM(U78:U79)</f>
        <v>0</v>
      </c>
      <c r="BU78" s="18">
        <f t="shared" si="100"/>
        <v>0</v>
      </c>
      <c r="BV78" s="18">
        <f t="shared" si="100"/>
        <v>0</v>
      </c>
      <c r="BW78" s="18">
        <f t="shared" si="100"/>
        <v>0</v>
      </c>
      <c r="BX78" s="18">
        <f t="shared" si="100"/>
        <v>0</v>
      </c>
      <c r="BY78" s="18">
        <f t="shared" si="100"/>
        <v>0</v>
      </c>
      <c r="BZ78" s="18">
        <f t="shared" si="100"/>
        <v>0</v>
      </c>
      <c r="CA78" s="18">
        <f t="shared" si="100"/>
        <v>0</v>
      </c>
      <c r="CB78" s="18">
        <f t="shared" si="100"/>
        <v>0</v>
      </c>
      <c r="CC78" s="18">
        <f t="shared" si="100"/>
        <v>0</v>
      </c>
      <c r="CD78" s="18">
        <f t="shared" si="100"/>
        <v>0</v>
      </c>
      <c r="CE78" s="18">
        <f t="shared" si="100"/>
        <v>0</v>
      </c>
    </row>
    <row r="79" spans="1:83">
      <c r="A79" s="463"/>
      <c r="B79" s="466"/>
      <c r="C79" s="496"/>
      <c r="D79" s="496"/>
      <c r="E79" s="470"/>
      <c r="F79" s="466"/>
      <c r="G79" s="200" t="s">
        <v>102</v>
      </c>
      <c r="H79" s="201"/>
      <c r="I79" s="202" t="str">
        <f t="shared" si="98"/>
        <v/>
      </c>
      <c r="J79" s="202" t="str">
        <f t="shared" si="98"/>
        <v/>
      </c>
      <c r="K79" s="202" t="str">
        <f t="shared" si="98"/>
        <v/>
      </c>
      <c r="L79" s="202" t="str">
        <f t="shared" si="98"/>
        <v/>
      </c>
      <c r="M79" s="202" t="str">
        <f t="shared" si="98"/>
        <v/>
      </c>
      <c r="N79" s="202" t="str">
        <f t="shared" si="98"/>
        <v/>
      </c>
      <c r="O79" s="202" t="str">
        <f t="shared" si="98"/>
        <v/>
      </c>
      <c r="P79" s="202" t="str">
        <f t="shared" si="98"/>
        <v/>
      </c>
      <c r="Q79" s="202" t="str">
        <f t="shared" si="98"/>
        <v/>
      </c>
      <c r="R79" s="202" t="str">
        <f t="shared" si="98"/>
        <v/>
      </c>
      <c r="S79" s="202" t="str">
        <f t="shared" si="98"/>
        <v/>
      </c>
      <c r="T79" s="203">
        <f t="shared" si="88"/>
        <v>0</v>
      </c>
      <c r="AN79" s="15">
        <v>3</v>
      </c>
      <c r="AO79" s="15">
        <v>1</v>
      </c>
      <c r="AP79" s="15">
        <v>2</v>
      </c>
      <c r="AQ79" s="17">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15">
        <f ca="1">COUNTIF(INDIRECT("H"&amp;(ROW()+12*(($AN79-1)*3+$AO79)-ROW())/12+5):INDIRECT("S"&amp;(ROW()+12*(($AN79-1)*3+$AO79)-ROW())/12+5),AQ79)</f>
        <v>0</v>
      </c>
      <c r="AS79" s="17"/>
      <c r="AU79" s="15">
        <f ca="1">IF(AND(AQ79&gt;0,AR79&gt;0),COUNTIF(AU$6:AU78,"&gt;0")+1,0)</f>
        <v>0</v>
      </c>
      <c r="BE79" s="15">
        <v>2</v>
      </c>
      <c r="BF79" s="15" t="s">
        <v>101</v>
      </c>
      <c r="BG79" s="15">
        <f t="shared" ref="BG79:BR79" si="101">IF(BG78+BT78&gt;40000,1,0)</f>
        <v>0</v>
      </c>
      <c r="BH79" s="15">
        <f t="shared" si="101"/>
        <v>0</v>
      </c>
      <c r="BI79" s="15">
        <f t="shared" si="101"/>
        <v>0</v>
      </c>
      <c r="BJ79" s="15">
        <f t="shared" si="101"/>
        <v>0</v>
      </c>
      <c r="BK79" s="15">
        <f t="shared" si="101"/>
        <v>0</v>
      </c>
      <c r="BL79" s="15">
        <f t="shared" si="101"/>
        <v>0</v>
      </c>
      <c r="BM79" s="15">
        <f t="shared" si="101"/>
        <v>0</v>
      </c>
      <c r="BN79" s="15">
        <f t="shared" si="101"/>
        <v>0</v>
      </c>
      <c r="BO79" s="15">
        <f t="shared" si="101"/>
        <v>0</v>
      </c>
      <c r="BP79" s="15">
        <f t="shared" si="101"/>
        <v>0</v>
      </c>
      <c r="BQ79" s="15">
        <f t="shared" si="101"/>
        <v>0</v>
      </c>
      <c r="BR79" s="15">
        <f t="shared" si="101"/>
        <v>0</v>
      </c>
      <c r="BT79" s="18"/>
      <c r="BU79" s="18"/>
      <c r="BV79" s="18"/>
      <c r="BW79" s="18"/>
      <c r="BX79" s="18"/>
      <c r="BY79" s="18"/>
      <c r="BZ79" s="18"/>
      <c r="CA79" s="18"/>
      <c r="CB79" s="18"/>
      <c r="CC79" s="18"/>
      <c r="CD79" s="18"/>
      <c r="CE79" s="18"/>
    </row>
    <row r="80" spans="1:83">
      <c r="A80" s="464"/>
      <c r="B80" s="467"/>
      <c r="C80" s="497"/>
      <c r="D80" s="498"/>
      <c r="E80" s="471"/>
      <c r="F80" s="467"/>
      <c r="G80" s="206" t="s">
        <v>551</v>
      </c>
      <c r="H80" s="207"/>
      <c r="I80" s="208"/>
      <c r="J80" s="208"/>
      <c r="K80" s="208"/>
      <c r="L80" s="208"/>
      <c r="M80" s="208"/>
      <c r="N80" s="208"/>
      <c r="O80" s="208"/>
      <c r="P80" s="208"/>
      <c r="Q80" s="208"/>
      <c r="R80" s="208"/>
      <c r="S80" s="208"/>
      <c r="T80" s="209">
        <f t="shared" si="88"/>
        <v>0</v>
      </c>
      <c r="AN80" s="15">
        <v>3</v>
      </c>
      <c r="AO80" s="15">
        <v>1</v>
      </c>
      <c r="AP80" s="15">
        <v>3</v>
      </c>
      <c r="AQ80" s="17">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15">
        <f ca="1">COUNTIF(INDIRECT("H"&amp;(ROW()+12*(($AN80-1)*3+$AO80)-ROW())/12+5):INDIRECT("S"&amp;(ROW()+12*(($AN80-1)*3+$AO80)-ROW())/12+5),AQ80)</f>
        <v>0</v>
      </c>
      <c r="AS80" s="17"/>
      <c r="AU80" s="15">
        <f ca="1">IF(AND(AQ80&gt;0,AR80&gt;0),COUNTIF(AU$6:AU79,"&gt;0")+1,0)</f>
        <v>0</v>
      </c>
      <c r="BE80" s="15">
        <v>3</v>
      </c>
      <c r="BT80" s="18"/>
      <c r="BU80" s="18"/>
      <c r="BV80" s="18"/>
      <c r="BW80" s="18"/>
      <c r="BX80" s="18"/>
      <c r="BY80" s="18"/>
      <c r="BZ80" s="18"/>
      <c r="CA80" s="18"/>
      <c r="CB80" s="18"/>
      <c r="CC80" s="18"/>
      <c r="CD80" s="18"/>
      <c r="CE80" s="18"/>
    </row>
    <row r="81" spans="1:83">
      <c r="A81" s="462">
        <v>26</v>
      </c>
      <c r="B81" s="465"/>
      <c r="C81" s="465"/>
      <c r="D81" s="465"/>
      <c r="E81" s="469"/>
      <c r="F81" s="465"/>
      <c r="G81" s="194" t="s">
        <v>104</v>
      </c>
      <c r="H81" s="195"/>
      <c r="I81" s="196" t="str">
        <f t="shared" ref="I81:S82" si="102">IF(H81="","",H81)</f>
        <v/>
      </c>
      <c r="J81" s="196" t="str">
        <f t="shared" si="102"/>
        <v/>
      </c>
      <c r="K81" s="196" t="str">
        <f t="shared" si="102"/>
        <v/>
      </c>
      <c r="L81" s="196" t="str">
        <f t="shared" si="102"/>
        <v/>
      </c>
      <c r="M81" s="196" t="str">
        <f t="shared" si="102"/>
        <v/>
      </c>
      <c r="N81" s="196" t="str">
        <f t="shared" si="102"/>
        <v/>
      </c>
      <c r="O81" s="196" t="str">
        <f t="shared" si="102"/>
        <v/>
      </c>
      <c r="P81" s="196" t="str">
        <f t="shared" si="102"/>
        <v/>
      </c>
      <c r="Q81" s="196" t="str">
        <f t="shared" si="102"/>
        <v/>
      </c>
      <c r="R81" s="196" t="str">
        <f t="shared" si="102"/>
        <v/>
      </c>
      <c r="S81" s="196" t="str">
        <f t="shared" si="102"/>
        <v/>
      </c>
      <c r="T81" s="197">
        <f t="shared" si="88"/>
        <v>0</v>
      </c>
      <c r="AN81" s="15">
        <v>3</v>
      </c>
      <c r="AO81" s="15">
        <v>1</v>
      </c>
      <c r="AP81" s="15">
        <v>4</v>
      </c>
      <c r="AQ81" s="17">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15">
        <f ca="1">COUNTIF(INDIRECT("H"&amp;(ROW()+12*(($AN81-1)*3+$AO81)-ROW())/12+5):INDIRECT("S"&amp;(ROW()+12*(($AN81-1)*3+$AO81)-ROW())/12+5),AQ81)</f>
        <v>0</v>
      </c>
      <c r="AS81" s="17"/>
      <c r="AU81" s="15">
        <f ca="1">IF(AND(AQ81&gt;0,AR81&gt;0),COUNTIF(AU$6:AU80,"&gt;0")+1,0)</f>
        <v>0</v>
      </c>
      <c r="BE81" s="15">
        <v>1</v>
      </c>
      <c r="BG81" s="15">
        <f t="shared" ref="BG81:BR81" si="103">SUM(H81:H82)</f>
        <v>0</v>
      </c>
      <c r="BH81" s="15">
        <f t="shared" si="103"/>
        <v>0</v>
      </c>
      <c r="BI81" s="15">
        <f t="shared" si="103"/>
        <v>0</v>
      </c>
      <c r="BJ81" s="15">
        <f t="shared" si="103"/>
        <v>0</v>
      </c>
      <c r="BK81" s="15">
        <f t="shared" si="103"/>
        <v>0</v>
      </c>
      <c r="BL81" s="15">
        <f t="shared" si="103"/>
        <v>0</v>
      </c>
      <c r="BM81" s="15">
        <f t="shared" si="103"/>
        <v>0</v>
      </c>
      <c r="BN81" s="15">
        <f t="shared" si="103"/>
        <v>0</v>
      </c>
      <c r="BO81" s="15">
        <f t="shared" si="103"/>
        <v>0</v>
      </c>
      <c r="BP81" s="15">
        <f t="shared" si="103"/>
        <v>0</v>
      </c>
      <c r="BQ81" s="15">
        <f t="shared" si="103"/>
        <v>0</v>
      </c>
      <c r="BR81" s="15">
        <f t="shared" si="103"/>
        <v>0</v>
      </c>
      <c r="BT81" s="18">
        <f t="shared" ref="BT81:CE81" si="104">SUM(U81:U82)</f>
        <v>0</v>
      </c>
      <c r="BU81" s="18">
        <f t="shared" si="104"/>
        <v>0</v>
      </c>
      <c r="BV81" s="18">
        <f t="shared" si="104"/>
        <v>0</v>
      </c>
      <c r="BW81" s="18">
        <f t="shared" si="104"/>
        <v>0</v>
      </c>
      <c r="BX81" s="18">
        <f t="shared" si="104"/>
        <v>0</v>
      </c>
      <c r="BY81" s="18">
        <f t="shared" si="104"/>
        <v>0</v>
      </c>
      <c r="BZ81" s="18">
        <f t="shared" si="104"/>
        <v>0</v>
      </c>
      <c r="CA81" s="18">
        <f t="shared" si="104"/>
        <v>0</v>
      </c>
      <c r="CB81" s="18">
        <f t="shared" si="104"/>
        <v>0</v>
      </c>
      <c r="CC81" s="18">
        <f t="shared" si="104"/>
        <v>0</v>
      </c>
      <c r="CD81" s="18">
        <f t="shared" si="104"/>
        <v>0</v>
      </c>
      <c r="CE81" s="18">
        <f t="shared" si="104"/>
        <v>0</v>
      </c>
    </row>
    <row r="82" spans="1:83">
      <c r="A82" s="463"/>
      <c r="B82" s="466"/>
      <c r="C82" s="496"/>
      <c r="D82" s="496"/>
      <c r="E82" s="470"/>
      <c r="F82" s="466"/>
      <c r="G82" s="200" t="s">
        <v>102</v>
      </c>
      <c r="H82" s="201"/>
      <c r="I82" s="202" t="str">
        <f t="shared" si="102"/>
        <v/>
      </c>
      <c r="J82" s="202" t="str">
        <f t="shared" si="102"/>
        <v/>
      </c>
      <c r="K82" s="202" t="str">
        <f t="shared" si="102"/>
        <v/>
      </c>
      <c r="L82" s="202" t="str">
        <f t="shared" si="102"/>
        <v/>
      </c>
      <c r="M82" s="202" t="str">
        <f t="shared" si="102"/>
        <v/>
      </c>
      <c r="N82" s="202" t="str">
        <f t="shared" si="102"/>
        <v/>
      </c>
      <c r="O82" s="202" t="str">
        <f t="shared" si="102"/>
        <v/>
      </c>
      <c r="P82" s="202" t="str">
        <f t="shared" si="102"/>
        <v/>
      </c>
      <c r="Q82" s="202" t="str">
        <f t="shared" si="102"/>
        <v/>
      </c>
      <c r="R82" s="202" t="str">
        <f t="shared" si="102"/>
        <v/>
      </c>
      <c r="S82" s="202" t="str">
        <f t="shared" si="102"/>
        <v/>
      </c>
      <c r="T82" s="203">
        <f t="shared" si="88"/>
        <v>0</v>
      </c>
      <c r="AN82" s="15">
        <v>3</v>
      </c>
      <c r="AO82" s="15">
        <v>1</v>
      </c>
      <c r="AP82" s="15">
        <v>5</v>
      </c>
      <c r="AQ82" s="17">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15">
        <f ca="1">COUNTIF(INDIRECT("H"&amp;(ROW()+12*(($AN82-1)*3+$AO82)-ROW())/12+5):INDIRECT("S"&amp;(ROW()+12*(($AN82-1)*3+$AO82)-ROW())/12+5),AQ82)</f>
        <v>0</v>
      </c>
      <c r="AS82" s="17"/>
      <c r="AU82" s="15">
        <f ca="1">IF(AND(AQ82&gt;0,AR82&gt;0),COUNTIF(AU$6:AU81,"&gt;0")+1,0)</f>
        <v>0</v>
      </c>
      <c r="BE82" s="15">
        <v>2</v>
      </c>
      <c r="BF82" s="15" t="s">
        <v>101</v>
      </c>
      <c r="BG82" s="15">
        <f t="shared" ref="BG82:BR82" si="105">IF(BG81+BT81&gt;40000,1,0)</f>
        <v>0</v>
      </c>
      <c r="BH82" s="15">
        <f t="shared" si="105"/>
        <v>0</v>
      </c>
      <c r="BI82" s="15">
        <f t="shared" si="105"/>
        <v>0</v>
      </c>
      <c r="BJ82" s="15">
        <f t="shared" si="105"/>
        <v>0</v>
      </c>
      <c r="BK82" s="15">
        <f t="shared" si="105"/>
        <v>0</v>
      </c>
      <c r="BL82" s="15">
        <f t="shared" si="105"/>
        <v>0</v>
      </c>
      <c r="BM82" s="15">
        <f t="shared" si="105"/>
        <v>0</v>
      </c>
      <c r="BN82" s="15">
        <f t="shared" si="105"/>
        <v>0</v>
      </c>
      <c r="BO82" s="15">
        <f t="shared" si="105"/>
        <v>0</v>
      </c>
      <c r="BP82" s="15">
        <f t="shared" si="105"/>
        <v>0</v>
      </c>
      <c r="BQ82" s="15">
        <f t="shared" si="105"/>
        <v>0</v>
      </c>
      <c r="BR82" s="15">
        <f t="shared" si="105"/>
        <v>0</v>
      </c>
      <c r="BT82" s="18"/>
      <c r="BU82" s="18"/>
      <c r="BV82" s="18"/>
      <c r="BW82" s="18"/>
      <c r="BX82" s="18"/>
      <c r="BY82" s="18"/>
      <c r="BZ82" s="18"/>
      <c r="CA82" s="18"/>
      <c r="CB82" s="18"/>
      <c r="CC82" s="18"/>
      <c r="CD82" s="18"/>
      <c r="CE82" s="18"/>
    </row>
    <row r="83" spans="1:83">
      <c r="A83" s="464"/>
      <c r="B83" s="467"/>
      <c r="C83" s="497"/>
      <c r="D83" s="498"/>
      <c r="E83" s="471"/>
      <c r="F83" s="467"/>
      <c r="G83" s="206" t="s">
        <v>551</v>
      </c>
      <c r="H83" s="207"/>
      <c r="I83" s="208"/>
      <c r="J83" s="208"/>
      <c r="K83" s="208"/>
      <c r="L83" s="208"/>
      <c r="M83" s="208"/>
      <c r="N83" s="208"/>
      <c r="O83" s="208"/>
      <c r="P83" s="208"/>
      <c r="Q83" s="208"/>
      <c r="R83" s="208"/>
      <c r="S83" s="208"/>
      <c r="T83" s="209">
        <f t="shared" si="88"/>
        <v>0</v>
      </c>
      <c r="AN83" s="15">
        <v>3</v>
      </c>
      <c r="AO83" s="15">
        <v>1</v>
      </c>
      <c r="AP83" s="15">
        <v>6</v>
      </c>
      <c r="AQ83" s="17">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15">
        <f ca="1">COUNTIF(INDIRECT("H"&amp;(ROW()+12*(($AN83-1)*3+$AO83)-ROW())/12+5):INDIRECT("S"&amp;(ROW()+12*(($AN83-1)*3+$AO83)-ROW())/12+5),AQ83)</f>
        <v>0</v>
      </c>
      <c r="AS83" s="17"/>
      <c r="AU83" s="15">
        <f ca="1">IF(AND(AQ83&gt;0,AR83&gt;0),COUNTIF(AU$6:AU82,"&gt;0")+1,0)</f>
        <v>0</v>
      </c>
      <c r="BE83" s="15">
        <v>3</v>
      </c>
      <c r="BT83" s="18"/>
      <c r="BU83" s="18"/>
      <c r="BV83" s="18"/>
      <c r="BW83" s="18"/>
      <c r="BX83" s="18"/>
      <c r="BY83" s="18"/>
      <c r="BZ83" s="18"/>
      <c r="CA83" s="18"/>
      <c r="CB83" s="18"/>
      <c r="CC83" s="18"/>
      <c r="CD83" s="18"/>
      <c r="CE83" s="18"/>
    </row>
    <row r="84" spans="1:83">
      <c r="A84" s="462">
        <v>27</v>
      </c>
      <c r="B84" s="465"/>
      <c r="C84" s="465"/>
      <c r="D84" s="465"/>
      <c r="E84" s="469"/>
      <c r="F84" s="465"/>
      <c r="G84" s="194" t="s">
        <v>104</v>
      </c>
      <c r="H84" s="195"/>
      <c r="I84" s="196" t="str">
        <f t="shared" ref="I84:S85" si="106">IF(H84="","",H84)</f>
        <v/>
      </c>
      <c r="J84" s="196" t="str">
        <f t="shared" si="106"/>
        <v/>
      </c>
      <c r="K84" s="196" t="str">
        <f t="shared" si="106"/>
        <v/>
      </c>
      <c r="L84" s="196" t="str">
        <f t="shared" si="106"/>
        <v/>
      </c>
      <c r="M84" s="196" t="str">
        <f t="shared" si="106"/>
        <v/>
      </c>
      <c r="N84" s="196" t="str">
        <f t="shared" si="106"/>
        <v/>
      </c>
      <c r="O84" s="196" t="str">
        <f t="shared" si="106"/>
        <v/>
      </c>
      <c r="P84" s="196" t="str">
        <f t="shared" si="106"/>
        <v/>
      </c>
      <c r="Q84" s="196" t="str">
        <f t="shared" si="106"/>
        <v/>
      </c>
      <c r="R84" s="196" t="str">
        <f t="shared" si="106"/>
        <v/>
      </c>
      <c r="S84" s="196" t="str">
        <f t="shared" si="106"/>
        <v/>
      </c>
      <c r="T84" s="197">
        <f t="shared" si="88"/>
        <v>0</v>
      </c>
      <c r="AN84" s="15">
        <v>3</v>
      </c>
      <c r="AO84" s="15">
        <v>1</v>
      </c>
      <c r="AP84" s="15">
        <v>7</v>
      </c>
      <c r="AQ84" s="17">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15">
        <f ca="1">COUNTIF(INDIRECT("H"&amp;(ROW()+12*(($AN84-1)*3+$AO84)-ROW())/12+5):INDIRECT("S"&amp;(ROW()+12*(($AN84-1)*3+$AO84)-ROW())/12+5),AQ84)</f>
        <v>0</v>
      </c>
      <c r="AS84" s="17"/>
      <c r="AU84" s="15">
        <f ca="1">IF(AND(AQ84&gt;0,AR84&gt;0),COUNTIF(AU$6:AU83,"&gt;0")+1,0)</f>
        <v>0</v>
      </c>
      <c r="BE84" s="15">
        <v>1</v>
      </c>
      <c r="BG84" s="15">
        <f t="shared" ref="BG84:BR84" si="107">SUM(H84:H85)</f>
        <v>0</v>
      </c>
      <c r="BH84" s="15">
        <f t="shared" si="107"/>
        <v>0</v>
      </c>
      <c r="BI84" s="15">
        <f t="shared" si="107"/>
        <v>0</v>
      </c>
      <c r="BJ84" s="15">
        <f t="shared" si="107"/>
        <v>0</v>
      </c>
      <c r="BK84" s="15">
        <f t="shared" si="107"/>
        <v>0</v>
      </c>
      <c r="BL84" s="15">
        <f t="shared" si="107"/>
        <v>0</v>
      </c>
      <c r="BM84" s="15">
        <f t="shared" si="107"/>
        <v>0</v>
      </c>
      <c r="BN84" s="15">
        <f t="shared" si="107"/>
        <v>0</v>
      </c>
      <c r="BO84" s="15">
        <f t="shared" si="107"/>
        <v>0</v>
      </c>
      <c r="BP84" s="15">
        <f t="shared" si="107"/>
        <v>0</v>
      </c>
      <c r="BQ84" s="15">
        <f t="shared" si="107"/>
        <v>0</v>
      </c>
      <c r="BR84" s="15">
        <f t="shared" si="107"/>
        <v>0</v>
      </c>
      <c r="BT84" s="18">
        <f t="shared" ref="BT84:CE84" si="108">SUM(U84:U85)</f>
        <v>0</v>
      </c>
      <c r="BU84" s="18">
        <f t="shared" si="108"/>
        <v>0</v>
      </c>
      <c r="BV84" s="18">
        <f t="shared" si="108"/>
        <v>0</v>
      </c>
      <c r="BW84" s="18">
        <f t="shared" si="108"/>
        <v>0</v>
      </c>
      <c r="BX84" s="18">
        <f t="shared" si="108"/>
        <v>0</v>
      </c>
      <c r="BY84" s="18">
        <f t="shared" si="108"/>
        <v>0</v>
      </c>
      <c r="BZ84" s="18">
        <f t="shared" si="108"/>
        <v>0</v>
      </c>
      <c r="CA84" s="18">
        <f t="shared" si="108"/>
        <v>0</v>
      </c>
      <c r="CB84" s="18">
        <f t="shared" si="108"/>
        <v>0</v>
      </c>
      <c r="CC84" s="18">
        <f t="shared" si="108"/>
        <v>0</v>
      </c>
      <c r="CD84" s="18">
        <f t="shared" si="108"/>
        <v>0</v>
      </c>
      <c r="CE84" s="18">
        <f t="shared" si="108"/>
        <v>0</v>
      </c>
    </row>
    <row r="85" spans="1:83">
      <c r="A85" s="463"/>
      <c r="B85" s="466"/>
      <c r="C85" s="496"/>
      <c r="D85" s="496"/>
      <c r="E85" s="470"/>
      <c r="F85" s="466"/>
      <c r="G85" s="200" t="s">
        <v>102</v>
      </c>
      <c r="H85" s="201"/>
      <c r="I85" s="202" t="str">
        <f t="shared" si="106"/>
        <v/>
      </c>
      <c r="J85" s="202" t="str">
        <f t="shared" si="106"/>
        <v/>
      </c>
      <c r="K85" s="202" t="str">
        <f t="shared" si="106"/>
        <v/>
      </c>
      <c r="L85" s="202" t="str">
        <f t="shared" si="106"/>
        <v/>
      </c>
      <c r="M85" s="202" t="str">
        <f t="shared" si="106"/>
        <v/>
      </c>
      <c r="N85" s="202" t="str">
        <f t="shared" si="106"/>
        <v/>
      </c>
      <c r="O85" s="202" t="str">
        <f t="shared" si="106"/>
        <v/>
      </c>
      <c r="P85" s="202" t="str">
        <f t="shared" si="106"/>
        <v/>
      </c>
      <c r="Q85" s="202" t="str">
        <f t="shared" si="106"/>
        <v/>
      </c>
      <c r="R85" s="202" t="str">
        <f t="shared" si="106"/>
        <v/>
      </c>
      <c r="S85" s="202" t="str">
        <f t="shared" si="106"/>
        <v/>
      </c>
      <c r="T85" s="203">
        <f t="shared" si="88"/>
        <v>0</v>
      </c>
      <c r="AN85" s="15">
        <v>3</v>
      </c>
      <c r="AO85" s="15">
        <v>1</v>
      </c>
      <c r="AP85" s="15">
        <v>8</v>
      </c>
      <c r="AQ85" s="17">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15">
        <f ca="1">COUNTIF(INDIRECT("H"&amp;(ROW()+12*(($AN85-1)*3+$AO85)-ROW())/12+5):INDIRECT("S"&amp;(ROW()+12*(($AN85-1)*3+$AO85)-ROW())/12+5),AQ85)</f>
        <v>0</v>
      </c>
      <c r="AS85" s="17"/>
      <c r="AU85" s="15">
        <f ca="1">IF(AND(AQ85&gt;0,AR85&gt;0),COUNTIF(AU$6:AU84,"&gt;0")+1,0)</f>
        <v>0</v>
      </c>
      <c r="BE85" s="15">
        <v>2</v>
      </c>
      <c r="BF85" s="15" t="s">
        <v>101</v>
      </c>
      <c r="BG85" s="15">
        <f t="shared" ref="BG85:BR85" si="109">IF(BG84+BT84&gt;40000,1,0)</f>
        <v>0</v>
      </c>
      <c r="BH85" s="15">
        <f t="shared" si="109"/>
        <v>0</v>
      </c>
      <c r="BI85" s="15">
        <f t="shared" si="109"/>
        <v>0</v>
      </c>
      <c r="BJ85" s="15">
        <f t="shared" si="109"/>
        <v>0</v>
      </c>
      <c r="BK85" s="15">
        <f t="shared" si="109"/>
        <v>0</v>
      </c>
      <c r="BL85" s="15">
        <f t="shared" si="109"/>
        <v>0</v>
      </c>
      <c r="BM85" s="15">
        <f t="shared" si="109"/>
        <v>0</v>
      </c>
      <c r="BN85" s="15">
        <f t="shared" si="109"/>
        <v>0</v>
      </c>
      <c r="BO85" s="15">
        <f t="shared" si="109"/>
        <v>0</v>
      </c>
      <c r="BP85" s="15">
        <f t="shared" si="109"/>
        <v>0</v>
      </c>
      <c r="BQ85" s="15">
        <f t="shared" si="109"/>
        <v>0</v>
      </c>
      <c r="BR85" s="15">
        <f t="shared" si="109"/>
        <v>0</v>
      </c>
      <c r="BT85" s="18"/>
      <c r="BU85" s="18"/>
      <c r="BV85" s="18"/>
      <c r="BW85" s="18"/>
      <c r="BX85" s="18"/>
      <c r="BY85" s="18"/>
      <c r="BZ85" s="18"/>
      <c r="CA85" s="18"/>
      <c r="CB85" s="18"/>
      <c r="CC85" s="18"/>
      <c r="CD85" s="18"/>
      <c r="CE85" s="18"/>
    </row>
    <row r="86" spans="1:83">
      <c r="A86" s="464"/>
      <c r="B86" s="467"/>
      <c r="C86" s="497"/>
      <c r="D86" s="498"/>
      <c r="E86" s="471"/>
      <c r="F86" s="467"/>
      <c r="G86" s="206" t="s">
        <v>551</v>
      </c>
      <c r="H86" s="207"/>
      <c r="I86" s="208"/>
      <c r="J86" s="208"/>
      <c r="K86" s="208"/>
      <c r="L86" s="208"/>
      <c r="M86" s="208"/>
      <c r="N86" s="208"/>
      <c r="O86" s="208"/>
      <c r="P86" s="208"/>
      <c r="Q86" s="208"/>
      <c r="R86" s="208"/>
      <c r="S86" s="208"/>
      <c r="T86" s="209">
        <f t="shared" si="88"/>
        <v>0</v>
      </c>
      <c r="AN86" s="15">
        <v>3</v>
      </c>
      <c r="AO86" s="15">
        <v>1</v>
      </c>
      <c r="AP86" s="15">
        <v>9</v>
      </c>
      <c r="AQ86" s="17">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15">
        <f ca="1">COUNTIF(INDIRECT("H"&amp;(ROW()+12*(($AN86-1)*3+$AO86)-ROW())/12+5):INDIRECT("S"&amp;(ROW()+12*(($AN86-1)*3+$AO86)-ROW())/12+5),AQ86)</f>
        <v>0</v>
      </c>
      <c r="AS86" s="17"/>
      <c r="AU86" s="15">
        <f ca="1">IF(AND(AQ86&gt;0,AR86&gt;0),COUNTIF(AU$6:AU85,"&gt;0")+1,0)</f>
        <v>0</v>
      </c>
      <c r="BE86" s="15">
        <v>3</v>
      </c>
      <c r="BT86" s="18"/>
      <c r="BU86" s="18"/>
      <c r="BV86" s="18"/>
      <c r="BW86" s="18"/>
      <c r="BX86" s="18"/>
      <c r="BY86" s="18"/>
      <c r="BZ86" s="18"/>
      <c r="CA86" s="18"/>
      <c r="CB86" s="18"/>
      <c r="CC86" s="18"/>
      <c r="CD86" s="18"/>
      <c r="CE86" s="18"/>
    </row>
    <row r="87" spans="1:83">
      <c r="A87" s="462">
        <v>28</v>
      </c>
      <c r="B87" s="465"/>
      <c r="C87" s="465"/>
      <c r="D87" s="465"/>
      <c r="E87" s="469"/>
      <c r="F87" s="465"/>
      <c r="G87" s="194" t="s">
        <v>104</v>
      </c>
      <c r="H87" s="195"/>
      <c r="I87" s="196" t="str">
        <f t="shared" ref="I87:S88" si="110">IF(H87="","",H87)</f>
        <v/>
      </c>
      <c r="J87" s="196" t="str">
        <f t="shared" si="110"/>
        <v/>
      </c>
      <c r="K87" s="196" t="str">
        <f t="shared" si="110"/>
        <v/>
      </c>
      <c r="L87" s="196" t="str">
        <f t="shared" si="110"/>
        <v/>
      </c>
      <c r="M87" s="196" t="str">
        <f t="shared" si="110"/>
        <v/>
      </c>
      <c r="N87" s="196" t="str">
        <f t="shared" si="110"/>
        <v/>
      </c>
      <c r="O87" s="196" t="str">
        <f t="shared" si="110"/>
        <v/>
      </c>
      <c r="P87" s="196" t="str">
        <f t="shared" si="110"/>
        <v/>
      </c>
      <c r="Q87" s="196" t="str">
        <f t="shared" si="110"/>
        <v/>
      </c>
      <c r="R87" s="196" t="str">
        <f t="shared" si="110"/>
        <v/>
      </c>
      <c r="S87" s="196" t="str">
        <f t="shared" si="110"/>
        <v/>
      </c>
      <c r="T87" s="197">
        <f t="shared" si="88"/>
        <v>0</v>
      </c>
      <c r="AN87" s="15">
        <v>3</v>
      </c>
      <c r="AO87" s="15">
        <v>1</v>
      </c>
      <c r="AP87" s="15">
        <v>10</v>
      </c>
      <c r="AQ87" s="17">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15">
        <f ca="1">COUNTIF(INDIRECT("H"&amp;(ROW()+12*(($AN87-1)*3+$AO87)-ROW())/12+5):INDIRECT("S"&amp;(ROW()+12*(($AN87-1)*3+$AO87)-ROW())/12+5),AQ87)</f>
        <v>0</v>
      </c>
      <c r="AS87" s="17"/>
      <c r="AU87" s="15">
        <f ca="1">IF(AND(AQ87&gt;0,AR87&gt;0),COUNTIF(AU$6:AU86,"&gt;0")+1,0)</f>
        <v>0</v>
      </c>
      <c r="BE87" s="15">
        <v>1</v>
      </c>
      <c r="BG87" s="15">
        <f t="shared" ref="BG87:BR87" si="111">SUM(H87:H88)</f>
        <v>0</v>
      </c>
      <c r="BH87" s="15">
        <f t="shared" si="111"/>
        <v>0</v>
      </c>
      <c r="BI87" s="15">
        <f t="shared" si="111"/>
        <v>0</v>
      </c>
      <c r="BJ87" s="15">
        <f t="shared" si="111"/>
        <v>0</v>
      </c>
      <c r="BK87" s="15">
        <f t="shared" si="111"/>
        <v>0</v>
      </c>
      <c r="BL87" s="15">
        <f t="shared" si="111"/>
        <v>0</v>
      </c>
      <c r="BM87" s="15">
        <f t="shared" si="111"/>
        <v>0</v>
      </c>
      <c r="BN87" s="15">
        <f t="shared" si="111"/>
        <v>0</v>
      </c>
      <c r="BO87" s="15">
        <f t="shared" si="111"/>
        <v>0</v>
      </c>
      <c r="BP87" s="15">
        <f t="shared" si="111"/>
        <v>0</v>
      </c>
      <c r="BQ87" s="15">
        <f t="shared" si="111"/>
        <v>0</v>
      </c>
      <c r="BR87" s="15">
        <f t="shared" si="111"/>
        <v>0</v>
      </c>
      <c r="BT87" s="18">
        <f t="shared" ref="BT87:CE87" si="112">SUM(U87:U88)</f>
        <v>0</v>
      </c>
      <c r="BU87" s="18">
        <f t="shared" si="112"/>
        <v>0</v>
      </c>
      <c r="BV87" s="18">
        <f t="shared" si="112"/>
        <v>0</v>
      </c>
      <c r="BW87" s="18">
        <f t="shared" si="112"/>
        <v>0</v>
      </c>
      <c r="BX87" s="18">
        <f t="shared" si="112"/>
        <v>0</v>
      </c>
      <c r="BY87" s="18">
        <f t="shared" si="112"/>
        <v>0</v>
      </c>
      <c r="BZ87" s="18">
        <f t="shared" si="112"/>
        <v>0</v>
      </c>
      <c r="CA87" s="18">
        <f t="shared" si="112"/>
        <v>0</v>
      </c>
      <c r="CB87" s="18">
        <f t="shared" si="112"/>
        <v>0</v>
      </c>
      <c r="CC87" s="18">
        <f t="shared" si="112"/>
        <v>0</v>
      </c>
      <c r="CD87" s="18">
        <f t="shared" si="112"/>
        <v>0</v>
      </c>
      <c r="CE87" s="18">
        <f t="shared" si="112"/>
        <v>0</v>
      </c>
    </row>
    <row r="88" spans="1:83">
      <c r="A88" s="463"/>
      <c r="B88" s="466"/>
      <c r="C88" s="496"/>
      <c r="D88" s="496"/>
      <c r="E88" s="470"/>
      <c r="F88" s="466"/>
      <c r="G88" s="200" t="s">
        <v>102</v>
      </c>
      <c r="H88" s="201"/>
      <c r="I88" s="202" t="str">
        <f t="shared" si="110"/>
        <v/>
      </c>
      <c r="J88" s="202" t="str">
        <f t="shared" si="110"/>
        <v/>
      </c>
      <c r="K88" s="202" t="str">
        <f t="shared" si="110"/>
        <v/>
      </c>
      <c r="L88" s="202" t="str">
        <f t="shared" si="110"/>
        <v/>
      </c>
      <c r="M88" s="202" t="str">
        <f t="shared" si="110"/>
        <v/>
      </c>
      <c r="N88" s="202" t="str">
        <f t="shared" si="110"/>
        <v/>
      </c>
      <c r="O88" s="202" t="str">
        <f t="shared" si="110"/>
        <v/>
      </c>
      <c r="P88" s="202" t="str">
        <f t="shared" si="110"/>
        <v/>
      </c>
      <c r="Q88" s="202" t="str">
        <f t="shared" si="110"/>
        <v/>
      </c>
      <c r="R88" s="202" t="str">
        <f t="shared" si="110"/>
        <v/>
      </c>
      <c r="S88" s="202" t="str">
        <f t="shared" si="110"/>
        <v/>
      </c>
      <c r="T88" s="203">
        <f t="shared" si="88"/>
        <v>0</v>
      </c>
      <c r="AN88" s="15">
        <v>3</v>
      </c>
      <c r="AO88" s="15">
        <v>1</v>
      </c>
      <c r="AP88" s="15">
        <v>11</v>
      </c>
      <c r="AQ88" s="17">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15">
        <f ca="1">COUNTIF(INDIRECT("H"&amp;(ROW()+12*(($AN88-1)*3+$AO88)-ROW())/12+5):INDIRECT("S"&amp;(ROW()+12*(($AN88-1)*3+$AO88)-ROW())/12+5),AQ88)</f>
        <v>0</v>
      </c>
      <c r="AS88" s="17"/>
      <c r="AU88" s="15">
        <f ca="1">IF(AND(AQ88&gt;0,AR88&gt;0),COUNTIF(AU$6:AU87,"&gt;0")+1,0)</f>
        <v>0</v>
      </c>
      <c r="BE88" s="15">
        <v>2</v>
      </c>
      <c r="BF88" s="15" t="s">
        <v>101</v>
      </c>
      <c r="BG88" s="15">
        <f t="shared" ref="BG88:BR88" si="113">IF(BG87+BT87&gt;40000,1,0)</f>
        <v>0</v>
      </c>
      <c r="BH88" s="15">
        <f t="shared" si="113"/>
        <v>0</v>
      </c>
      <c r="BI88" s="15">
        <f t="shared" si="113"/>
        <v>0</v>
      </c>
      <c r="BJ88" s="15">
        <f t="shared" si="113"/>
        <v>0</v>
      </c>
      <c r="BK88" s="15">
        <f t="shared" si="113"/>
        <v>0</v>
      </c>
      <c r="BL88" s="15">
        <f t="shared" si="113"/>
        <v>0</v>
      </c>
      <c r="BM88" s="15">
        <f t="shared" si="113"/>
        <v>0</v>
      </c>
      <c r="BN88" s="15">
        <f t="shared" si="113"/>
        <v>0</v>
      </c>
      <c r="BO88" s="15">
        <f t="shared" si="113"/>
        <v>0</v>
      </c>
      <c r="BP88" s="15">
        <f t="shared" si="113"/>
        <v>0</v>
      </c>
      <c r="BQ88" s="15">
        <f t="shared" si="113"/>
        <v>0</v>
      </c>
      <c r="BR88" s="15">
        <f t="shared" si="113"/>
        <v>0</v>
      </c>
      <c r="BT88" s="18"/>
      <c r="BU88" s="18"/>
      <c r="BV88" s="18"/>
      <c r="BW88" s="18"/>
      <c r="BX88" s="18"/>
      <c r="BY88" s="18"/>
      <c r="BZ88" s="18"/>
      <c r="CA88" s="18"/>
      <c r="CB88" s="18"/>
      <c r="CC88" s="18"/>
      <c r="CD88" s="18"/>
      <c r="CE88" s="18"/>
    </row>
    <row r="89" spans="1:83">
      <c r="A89" s="464"/>
      <c r="B89" s="467"/>
      <c r="C89" s="497"/>
      <c r="D89" s="498"/>
      <c r="E89" s="471"/>
      <c r="F89" s="467"/>
      <c r="G89" s="206" t="s">
        <v>551</v>
      </c>
      <c r="H89" s="207"/>
      <c r="I89" s="208"/>
      <c r="J89" s="208"/>
      <c r="K89" s="208"/>
      <c r="L89" s="208"/>
      <c r="M89" s="208"/>
      <c r="N89" s="208"/>
      <c r="O89" s="208"/>
      <c r="P89" s="208"/>
      <c r="Q89" s="208"/>
      <c r="R89" s="208"/>
      <c r="S89" s="208"/>
      <c r="T89" s="209">
        <f t="shared" si="88"/>
        <v>0</v>
      </c>
      <c r="AN89" s="15">
        <v>3</v>
      </c>
      <c r="AO89" s="15">
        <v>1</v>
      </c>
      <c r="AP89" s="15">
        <v>12</v>
      </c>
      <c r="AQ89" s="17">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15">
        <f ca="1">COUNTIF(INDIRECT("H"&amp;(ROW()+12*(($AN89-1)*3+$AO89)-ROW())/12+5):INDIRECT("S"&amp;(ROW()+12*(($AN89-1)*3+$AO89)-ROW())/12+5),AQ89)</f>
        <v>0</v>
      </c>
      <c r="AS89" s="17"/>
      <c r="AU89" s="15">
        <f ca="1">IF(AND(AQ89&gt;0,AR89&gt;0),COUNTIF(AU$6:AU88,"&gt;0")+1,0)</f>
        <v>0</v>
      </c>
      <c r="BE89" s="15">
        <v>3</v>
      </c>
    </row>
    <row r="90" spans="1:83">
      <c r="A90" s="462">
        <v>29</v>
      </c>
      <c r="B90" s="465"/>
      <c r="C90" s="465"/>
      <c r="D90" s="465"/>
      <c r="E90" s="469"/>
      <c r="F90" s="465"/>
      <c r="G90" s="194" t="s">
        <v>104</v>
      </c>
      <c r="H90" s="195"/>
      <c r="I90" s="196" t="str">
        <f t="shared" ref="I90:S91" si="114">IF(H90="","",H90)</f>
        <v/>
      </c>
      <c r="J90" s="196" t="str">
        <f t="shared" si="114"/>
        <v/>
      </c>
      <c r="K90" s="196" t="str">
        <f t="shared" si="114"/>
        <v/>
      </c>
      <c r="L90" s="196" t="str">
        <f t="shared" si="114"/>
        <v/>
      </c>
      <c r="M90" s="196" t="str">
        <f t="shared" si="114"/>
        <v/>
      </c>
      <c r="N90" s="196" t="str">
        <f t="shared" si="114"/>
        <v/>
      </c>
      <c r="O90" s="196" t="str">
        <f t="shared" si="114"/>
        <v/>
      </c>
      <c r="P90" s="196" t="str">
        <f t="shared" si="114"/>
        <v/>
      </c>
      <c r="Q90" s="196" t="str">
        <f t="shared" si="114"/>
        <v/>
      </c>
      <c r="R90" s="196" t="str">
        <f t="shared" si="114"/>
        <v/>
      </c>
      <c r="S90" s="196" t="str">
        <f t="shared" si="114"/>
        <v/>
      </c>
      <c r="T90" s="197">
        <f t="shared" si="88"/>
        <v>0</v>
      </c>
      <c r="AN90" s="15">
        <v>3</v>
      </c>
      <c r="AO90" s="15">
        <v>2</v>
      </c>
      <c r="AP90" s="15">
        <v>1</v>
      </c>
      <c r="AQ90" s="17">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15">
        <f ca="1">COUNTIF(INDIRECT("H"&amp;(ROW()+12*(($AN90-1)*3+$AO90)-ROW())/12+5):INDIRECT("S"&amp;(ROW()+12*(($AN90-1)*3+$AO90)-ROW())/12+5),AQ90)</f>
        <v>0</v>
      </c>
      <c r="AS90" s="17"/>
      <c r="AU90" s="15">
        <f ca="1">IF(AND(AQ90&gt;0,AR90&gt;0),COUNTIF(AU$6:AU89,"&gt;0")+1,0)</f>
        <v>0</v>
      </c>
      <c r="BE90" s="15">
        <v>1</v>
      </c>
      <c r="BG90" s="15">
        <f t="shared" ref="BG90:BR90" si="115">SUM(H90:H91)</f>
        <v>0</v>
      </c>
      <c r="BH90" s="15">
        <f t="shared" si="115"/>
        <v>0</v>
      </c>
      <c r="BI90" s="15">
        <f t="shared" si="115"/>
        <v>0</v>
      </c>
      <c r="BJ90" s="15">
        <f t="shared" si="115"/>
        <v>0</v>
      </c>
      <c r="BK90" s="15">
        <f t="shared" si="115"/>
        <v>0</v>
      </c>
      <c r="BL90" s="15">
        <f t="shared" si="115"/>
        <v>0</v>
      </c>
      <c r="BM90" s="15">
        <f t="shared" si="115"/>
        <v>0</v>
      </c>
      <c r="BN90" s="15">
        <f t="shared" si="115"/>
        <v>0</v>
      </c>
      <c r="BO90" s="15">
        <f t="shared" si="115"/>
        <v>0</v>
      </c>
      <c r="BP90" s="15">
        <f t="shared" si="115"/>
        <v>0</v>
      </c>
      <c r="BQ90" s="15">
        <f t="shared" si="115"/>
        <v>0</v>
      </c>
      <c r="BR90" s="15">
        <f t="shared" si="115"/>
        <v>0</v>
      </c>
      <c r="BT90" s="18">
        <f t="shared" ref="BT90:CE90" si="116">SUM(U90:U91)</f>
        <v>0</v>
      </c>
      <c r="BU90" s="18">
        <f t="shared" si="116"/>
        <v>0</v>
      </c>
      <c r="BV90" s="18">
        <f t="shared" si="116"/>
        <v>0</v>
      </c>
      <c r="BW90" s="18">
        <f t="shared" si="116"/>
        <v>0</v>
      </c>
      <c r="BX90" s="18">
        <f t="shared" si="116"/>
        <v>0</v>
      </c>
      <c r="BY90" s="18">
        <f t="shared" si="116"/>
        <v>0</v>
      </c>
      <c r="BZ90" s="18">
        <f t="shared" si="116"/>
        <v>0</v>
      </c>
      <c r="CA90" s="18">
        <f t="shared" si="116"/>
        <v>0</v>
      </c>
      <c r="CB90" s="18">
        <f t="shared" si="116"/>
        <v>0</v>
      </c>
      <c r="CC90" s="18">
        <f t="shared" si="116"/>
        <v>0</v>
      </c>
      <c r="CD90" s="18">
        <f t="shared" si="116"/>
        <v>0</v>
      </c>
      <c r="CE90" s="18">
        <f t="shared" si="116"/>
        <v>0</v>
      </c>
    </row>
    <row r="91" spans="1:83">
      <c r="A91" s="463"/>
      <c r="B91" s="466"/>
      <c r="C91" s="496"/>
      <c r="D91" s="496"/>
      <c r="E91" s="470"/>
      <c r="F91" s="466"/>
      <c r="G91" s="200" t="s">
        <v>102</v>
      </c>
      <c r="H91" s="201"/>
      <c r="I91" s="202" t="str">
        <f t="shared" si="114"/>
        <v/>
      </c>
      <c r="J91" s="202" t="str">
        <f t="shared" si="114"/>
        <v/>
      </c>
      <c r="K91" s="202" t="str">
        <f t="shared" si="114"/>
        <v/>
      </c>
      <c r="L91" s="202" t="str">
        <f t="shared" si="114"/>
        <v/>
      </c>
      <c r="M91" s="202" t="str">
        <f t="shared" si="114"/>
        <v/>
      </c>
      <c r="N91" s="202" t="str">
        <f t="shared" si="114"/>
        <v/>
      </c>
      <c r="O91" s="202" t="str">
        <f t="shared" si="114"/>
        <v/>
      </c>
      <c r="P91" s="202" t="str">
        <f t="shared" si="114"/>
        <v/>
      </c>
      <c r="Q91" s="202" t="str">
        <f t="shared" si="114"/>
        <v/>
      </c>
      <c r="R91" s="202" t="str">
        <f t="shared" si="114"/>
        <v/>
      </c>
      <c r="S91" s="202" t="str">
        <f t="shared" si="114"/>
        <v/>
      </c>
      <c r="T91" s="203">
        <f t="shared" si="88"/>
        <v>0</v>
      </c>
      <c r="AN91" s="15">
        <v>3</v>
      </c>
      <c r="AO91" s="15">
        <v>2</v>
      </c>
      <c r="AP91" s="15">
        <v>2</v>
      </c>
      <c r="AQ91" s="17">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15">
        <f ca="1">COUNTIF(INDIRECT("H"&amp;(ROW()+12*(($AN91-1)*3+$AO91)-ROW())/12+5):INDIRECT("S"&amp;(ROW()+12*(($AN91-1)*3+$AO91)-ROW())/12+5),AQ91)</f>
        <v>0</v>
      </c>
      <c r="AS91" s="17"/>
      <c r="AU91" s="15">
        <f ca="1">IF(AND(AQ91&gt;0,AR91&gt;0),COUNTIF(AU$6:AU90,"&gt;0")+1,0)</f>
        <v>0</v>
      </c>
      <c r="BE91" s="15">
        <v>2</v>
      </c>
      <c r="BF91" s="15" t="s">
        <v>101</v>
      </c>
      <c r="BG91" s="15">
        <f t="shared" ref="BG91:BR91" si="117">IF(BG90+BT90&gt;40000,1,0)</f>
        <v>0</v>
      </c>
      <c r="BH91" s="15">
        <f t="shared" si="117"/>
        <v>0</v>
      </c>
      <c r="BI91" s="15">
        <f t="shared" si="117"/>
        <v>0</v>
      </c>
      <c r="BJ91" s="15">
        <f t="shared" si="117"/>
        <v>0</v>
      </c>
      <c r="BK91" s="15">
        <f t="shared" si="117"/>
        <v>0</v>
      </c>
      <c r="BL91" s="15">
        <f t="shared" si="117"/>
        <v>0</v>
      </c>
      <c r="BM91" s="15">
        <f t="shared" si="117"/>
        <v>0</v>
      </c>
      <c r="BN91" s="15">
        <f t="shared" si="117"/>
        <v>0</v>
      </c>
      <c r="BO91" s="15">
        <f t="shared" si="117"/>
        <v>0</v>
      </c>
      <c r="BP91" s="15">
        <f t="shared" si="117"/>
        <v>0</v>
      </c>
      <c r="BQ91" s="15">
        <f t="shared" si="117"/>
        <v>0</v>
      </c>
      <c r="BR91" s="15">
        <f t="shared" si="117"/>
        <v>0</v>
      </c>
      <c r="BT91" s="18"/>
      <c r="BU91" s="18"/>
      <c r="BV91" s="18"/>
      <c r="BW91" s="18"/>
      <c r="BX91" s="18"/>
      <c r="BY91" s="18"/>
      <c r="BZ91" s="18"/>
      <c r="CA91" s="18"/>
      <c r="CB91" s="18"/>
      <c r="CC91" s="18"/>
      <c r="CD91" s="18"/>
      <c r="CE91" s="18"/>
    </row>
    <row r="92" spans="1:83">
      <c r="A92" s="464"/>
      <c r="B92" s="467"/>
      <c r="C92" s="497"/>
      <c r="D92" s="498"/>
      <c r="E92" s="471"/>
      <c r="F92" s="467"/>
      <c r="G92" s="206" t="s">
        <v>551</v>
      </c>
      <c r="H92" s="207"/>
      <c r="I92" s="208"/>
      <c r="J92" s="208"/>
      <c r="K92" s="208"/>
      <c r="L92" s="208"/>
      <c r="M92" s="208"/>
      <c r="N92" s="208"/>
      <c r="O92" s="208"/>
      <c r="P92" s="208"/>
      <c r="Q92" s="208"/>
      <c r="R92" s="208"/>
      <c r="S92" s="208"/>
      <c r="T92" s="209">
        <f t="shared" si="88"/>
        <v>0</v>
      </c>
      <c r="AN92" s="15">
        <v>3</v>
      </c>
      <c r="AO92" s="15">
        <v>2</v>
      </c>
      <c r="AP92" s="15">
        <v>3</v>
      </c>
      <c r="AQ92" s="17">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15">
        <f ca="1">COUNTIF(INDIRECT("H"&amp;(ROW()+12*(($AN92-1)*3+$AO92)-ROW())/12+5):INDIRECT("S"&amp;(ROW()+12*(($AN92-1)*3+$AO92)-ROW())/12+5),AQ92)</f>
        <v>0</v>
      </c>
      <c r="AS92" s="17"/>
      <c r="AU92" s="15">
        <f ca="1">IF(AND(AQ92&gt;0,AR92&gt;0),COUNTIF(AU$6:AU91,"&gt;0")+1,0)</f>
        <v>0</v>
      </c>
      <c r="BE92" s="15">
        <v>3</v>
      </c>
      <c r="BT92" s="18"/>
      <c r="BU92" s="18"/>
      <c r="BV92" s="18"/>
      <c r="BW92" s="18"/>
      <c r="BX92" s="18"/>
      <c r="BY92" s="18"/>
      <c r="BZ92" s="18"/>
      <c r="CA92" s="18"/>
      <c r="CB92" s="18"/>
      <c r="CC92" s="18"/>
      <c r="CD92" s="18"/>
      <c r="CE92" s="18"/>
    </row>
    <row r="93" spans="1:83">
      <c r="A93" s="462">
        <v>30</v>
      </c>
      <c r="B93" s="465"/>
      <c r="C93" s="465"/>
      <c r="D93" s="465"/>
      <c r="E93" s="469"/>
      <c r="F93" s="465"/>
      <c r="G93" s="194" t="s">
        <v>104</v>
      </c>
      <c r="H93" s="195"/>
      <c r="I93" s="196" t="str">
        <f t="shared" ref="I93:S94" si="118">IF(H93="","",H93)</f>
        <v/>
      </c>
      <c r="J93" s="196" t="str">
        <f t="shared" si="118"/>
        <v/>
      </c>
      <c r="K93" s="196" t="str">
        <f t="shared" si="118"/>
        <v/>
      </c>
      <c r="L93" s="196" t="str">
        <f t="shared" si="118"/>
        <v/>
      </c>
      <c r="M93" s="196" t="str">
        <f t="shared" si="118"/>
        <v/>
      </c>
      <c r="N93" s="196" t="str">
        <f t="shared" si="118"/>
        <v/>
      </c>
      <c r="O93" s="196" t="str">
        <f t="shared" si="118"/>
        <v/>
      </c>
      <c r="P93" s="196" t="str">
        <f t="shared" si="118"/>
        <v/>
      </c>
      <c r="Q93" s="196" t="str">
        <f t="shared" si="118"/>
        <v/>
      </c>
      <c r="R93" s="196" t="str">
        <f t="shared" si="118"/>
        <v/>
      </c>
      <c r="S93" s="196" t="str">
        <f t="shared" si="118"/>
        <v/>
      </c>
      <c r="T93" s="197">
        <f t="shared" si="88"/>
        <v>0</v>
      </c>
      <c r="AN93" s="15">
        <v>3</v>
      </c>
      <c r="AO93" s="15">
        <v>2</v>
      </c>
      <c r="AP93" s="15">
        <v>4</v>
      </c>
      <c r="AQ93" s="17">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15">
        <f ca="1">COUNTIF(INDIRECT("H"&amp;(ROW()+12*(($AN93-1)*3+$AO93)-ROW())/12+5):INDIRECT("S"&amp;(ROW()+12*(($AN93-1)*3+$AO93)-ROW())/12+5),AQ93)</f>
        <v>0</v>
      </c>
      <c r="AS93" s="17"/>
      <c r="AU93" s="15">
        <f ca="1">IF(AND(AQ93&gt;0,AR93&gt;0),COUNTIF(AU$6:AU92,"&gt;0")+1,0)</f>
        <v>0</v>
      </c>
      <c r="BE93" s="15">
        <v>1</v>
      </c>
      <c r="BG93" s="15">
        <f t="shared" ref="BG93:BR93" si="119">SUM(H93:H94)</f>
        <v>0</v>
      </c>
      <c r="BH93" s="15">
        <f t="shared" si="119"/>
        <v>0</v>
      </c>
      <c r="BI93" s="15">
        <f t="shared" si="119"/>
        <v>0</v>
      </c>
      <c r="BJ93" s="15">
        <f t="shared" si="119"/>
        <v>0</v>
      </c>
      <c r="BK93" s="15">
        <f t="shared" si="119"/>
        <v>0</v>
      </c>
      <c r="BL93" s="15">
        <f t="shared" si="119"/>
        <v>0</v>
      </c>
      <c r="BM93" s="15">
        <f t="shared" si="119"/>
        <v>0</v>
      </c>
      <c r="BN93" s="15">
        <f t="shared" si="119"/>
        <v>0</v>
      </c>
      <c r="BO93" s="15">
        <f t="shared" si="119"/>
        <v>0</v>
      </c>
      <c r="BP93" s="15">
        <f t="shared" si="119"/>
        <v>0</v>
      </c>
      <c r="BQ93" s="15">
        <f t="shared" si="119"/>
        <v>0</v>
      </c>
      <c r="BR93" s="15">
        <f t="shared" si="119"/>
        <v>0</v>
      </c>
      <c r="BT93" s="18">
        <f t="shared" ref="BT93:CE93" si="120">SUM(U93:U94)</f>
        <v>0</v>
      </c>
      <c r="BU93" s="18">
        <f t="shared" si="120"/>
        <v>0</v>
      </c>
      <c r="BV93" s="18">
        <f t="shared" si="120"/>
        <v>0</v>
      </c>
      <c r="BW93" s="18">
        <f t="shared" si="120"/>
        <v>0</v>
      </c>
      <c r="BX93" s="18">
        <f t="shared" si="120"/>
        <v>0</v>
      </c>
      <c r="BY93" s="18">
        <f t="shared" si="120"/>
        <v>0</v>
      </c>
      <c r="BZ93" s="18">
        <f t="shared" si="120"/>
        <v>0</v>
      </c>
      <c r="CA93" s="18">
        <f t="shared" si="120"/>
        <v>0</v>
      </c>
      <c r="CB93" s="18">
        <f t="shared" si="120"/>
        <v>0</v>
      </c>
      <c r="CC93" s="18">
        <f t="shared" si="120"/>
        <v>0</v>
      </c>
      <c r="CD93" s="18">
        <f t="shared" si="120"/>
        <v>0</v>
      </c>
      <c r="CE93" s="18">
        <f t="shared" si="120"/>
        <v>0</v>
      </c>
    </row>
    <row r="94" spans="1:83">
      <c r="A94" s="463"/>
      <c r="B94" s="466"/>
      <c r="C94" s="496"/>
      <c r="D94" s="496"/>
      <c r="E94" s="470"/>
      <c r="F94" s="466"/>
      <c r="G94" s="200" t="s">
        <v>102</v>
      </c>
      <c r="H94" s="201"/>
      <c r="I94" s="202" t="str">
        <f t="shared" si="118"/>
        <v/>
      </c>
      <c r="J94" s="202" t="str">
        <f t="shared" si="118"/>
        <v/>
      </c>
      <c r="K94" s="202" t="str">
        <f t="shared" si="118"/>
        <v/>
      </c>
      <c r="L94" s="202" t="str">
        <f t="shared" si="118"/>
        <v/>
      </c>
      <c r="M94" s="202" t="str">
        <f t="shared" si="118"/>
        <v/>
      </c>
      <c r="N94" s="202" t="str">
        <f t="shared" si="118"/>
        <v/>
      </c>
      <c r="O94" s="202" t="str">
        <f t="shared" si="118"/>
        <v/>
      </c>
      <c r="P94" s="202" t="str">
        <f t="shared" si="118"/>
        <v/>
      </c>
      <c r="Q94" s="202" t="str">
        <f t="shared" si="118"/>
        <v/>
      </c>
      <c r="R94" s="202" t="str">
        <f t="shared" si="118"/>
        <v/>
      </c>
      <c r="S94" s="202" t="str">
        <f t="shared" si="118"/>
        <v/>
      </c>
      <c r="T94" s="203">
        <f t="shared" si="88"/>
        <v>0</v>
      </c>
      <c r="AN94" s="15">
        <v>3</v>
      </c>
      <c r="AO94" s="15">
        <v>2</v>
      </c>
      <c r="AP94" s="15">
        <v>5</v>
      </c>
      <c r="AQ94" s="17">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15">
        <f ca="1">COUNTIF(INDIRECT("H"&amp;(ROW()+12*(($AN94-1)*3+$AO94)-ROW())/12+5):INDIRECT("S"&amp;(ROW()+12*(($AN94-1)*3+$AO94)-ROW())/12+5),AQ94)</f>
        <v>0</v>
      </c>
      <c r="AS94" s="17"/>
      <c r="AU94" s="15">
        <f ca="1">IF(AND(AQ94&gt;0,AR94&gt;0),COUNTIF(AU$6:AU93,"&gt;0")+1,0)</f>
        <v>0</v>
      </c>
      <c r="BE94" s="15">
        <v>2</v>
      </c>
      <c r="BF94" s="15" t="s">
        <v>101</v>
      </c>
      <c r="BG94" s="15">
        <f t="shared" ref="BG94:BR94" si="121">IF(BG93+BT93&gt;40000,1,0)</f>
        <v>0</v>
      </c>
      <c r="BH94" s="15">
        <f t="shared" si="121"/>
        <v>0</v>
      </c>
      <c r="BI94" s="15">
        <f t="shared" si="121"/>
        <v>0</v>
      </c>
      <c r="BJ94" s="15">
        <f t="shared" si="121"/>
        <v>0</v>
      </c>
      <c r="BK94" s="15">
        <f t="shared" si="121"/>
        <v>0</v>
      </c>
      <c r="BL94" s="15">
        <f t="shared" si="121"/>
        <v>0</v>
      </c>
      <c r="BM94" s="15">
        <f t="shared" si="121"/>
        <v>0</v>
      </c>
      <c r="BN94" s="15">
        <f t="shared" si="121"/>
        <v>0</v>
      </c>
      <c r="BO94" s="15">
        <f t="shared" si="121"/>
        <v>0</v>
      </c>
      <c r="BP94" s="15">
        <f t="shared" si="121"/>
        <v>0</v>
      </c>
      <c r="BQ94" s="15">
        <f t="shared" si="121"/>
        <v>0</v>
      </c>
      <c r="BR94" s="15">
        <f t="shared" si="121"/>
        <v>0</v>
      </c>
    </row>
    <row r="95" spans="1:83">
      <c r="A95" s="464"/>
      <c r="B95" s="467"/>
      <c r="C95" s="497"/>
      <c r="D95" s="498"/>
      <c r="E95" s="471"/>
      <c r="F95" s="467"/>
      <c r="G95" s="206" t="s">
        <v>551</v>
      </c>
      <c r="H95" s="207"/>
      <c r="I95" s="208"/>
      <c r="J95" s="208"/>
      <c r="K95" s="208"/>
      <c r="L95" s="208"/>
      <c r="M95" s="208"/>
      <c r="N95" s="208"/>
      <c r="O95" s="208"/>
      <c r="P95" s="208"/>
      <c r="Q95" s="208"/>
      <c r="R95" s="208"/>
      <c r="S95" s="208"/>
      <c r="T95" s="209">
        <f t="shared" si="88"/>
        <v>0</v>
      </c>
      <c r="AN95" s="15">
        <v>3</v>
      </c>
      <c r="AO95" s="15">
        <v>2</v>
      </c>
      <c r="AP95" s="15">
        <v>6</v>
      </c>
      <c r="AQ95" s="17">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15">
        <f ca="1">COUNTIF(INDIRECT("H"&amp;(ROW()+12*(($AN95-1)*3+$AO95)-ROW())/12+5):INDIRECT("S"&amp;(ROW()+12*(($AN95-1)*3+$AO95)-ROW())/12+5),AQ95)</f>
        <v>0</v>
      </c>
      <c r="AS95" s="17"/>
      <c r="AU95" s="15">
        <f ca="1">IF(AND(AQ95&gt;0,AR95&gt;0),COUNTIF(AU$6:AU94,"&gt;0")+1,0)</f>
        <v>0</v>
      </c>
      <c r="BE95" s="15">
        <v>3</v>
      </c>
    </row>
    <row r="96" spans="1:83">
      <c r="A96" s="462">
        <v>31</v>
      </c>
      <c r="B96" s="465"/>
      <c r="C96" s="465"/>
      <c r="D96" s="465"/>
      <c r="E96" s="469"/>
      <c r="F96" s="465"/>
      <c r="G96" s="194" t="s">
        <v>104</v>
      </c>
      <c r="H96" s="195"/>
      <c r="I96" s="196" t="str">
        <f t="shared" ref="I96:S97" si="122">IF(H96="","",H96)</f>
        <v/>
      </c>
      <c r="J96" s="196" t="str">
        <f t="shared" si="122"/>
        <v/>
      </c>
      <c r="K96" s="196" t="str">
        <f t="shared" si="122"/>
        <v/>
      </c>
      <c r="L96" s="196" t="str">
        <f t="shared" si="122"/>
        <v/>
      </c>
      <c r="M96" s="196" t="str">
        <f t="shared" si="122"/>
        <v/>
      </c>
      <c r="N96" s="196" t="str">
        <f t="shared" si="122"/>
        <v/>
      </c>
      <c r="O96" s="196" t="str">
        <f t="shared" si="122"/>
        <v/>
      </c>
      <c r="P96" s="196" t="str">
        <f t="shared" si="122"/>
        <v/>
      </c>
      <c r="Q96" s="196" t="str">
        <f t="shared" si="122"/>
        <v/>
      </c>
      <c r="R96" s="196" t="str">
        <f t="shared" si="122"/>
        <v/>
      </c>
      <c r="S96" s="196" t="str">
        <f t="shared" si="122"/>
        <v/>
      </c>
      <c r="T96" s="197">
        <f t="shared" si="88"/>
        <v>0</v>
      </c>
      <c r="AN96" s="15">
        <v>3</v>
      </c>
      <c r="AO96" s="15">
        <v>2</v>
      </c>
      <c r="AP96" s="15">
        <v>7</v>
      </c>
      <c r="AQ96" s="17">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15">
        <f ca="1">COUNTIF(INDIRECT("H"&amp;(ROW()+12*(($AN96-1)*3+$AO96)-ROW())/12+5):INDIRECT("S"&amp;(ROW()+12*(($AN96-1)*3+$AO96)-ROW())/12+5),AQ96)</f>
        <v>0</v>
      </c>
      <c r="AS96" s="17"/>
      <c r="AU96" s="15">
        <f ca="1">IF(AND(AQ96&gt;0,AR96&gt;0),COUNTIF(AU$6:AU95,"&gt;0")+1,0)</f>
        <v>0</v>
      </c>
      <c r="BE96" s="15">
        <v>1</v>
      </c>
      <c r="BG96" s="15">
        <f t="shared" ref="BG96:BR96" si="123">SUM(H96:H97)</f>
        <v>0</v>
      </c>
      <c r="BH96" s="15">
        <f t="shared" si="123"/>
        <v>0</v>
      </c>
      <c r="BI96" s="15">
        <f t="shared" si="123"/>
        <v>0</v>
      </c>
      <c r="BJ96" s="15">
        <f t="shared" si="123"/>
        <v>0</v>
      </c>
      <c r="BK96" s="15">
        <f t="shared" si="123"/>
        <v>0</v>
      </c>
      <c r="BL96" s="15">
        <f t="shared" si="123"/>
        <v>0</v>
      </c>
      <c r="BM96" s="15">
        <f t="shared" si="123"/>
        <v>0</v>
      </c>
      <c r="BN96" s="15">
        <f t="shared" si="123"/>
        <v>0</v>
      </c>
      <c r="BO96" s="15">
        <f t="shared" si="123"/>
        <v>0</v>
      </c>
      <c r="BP96" s="15">
        <f t="shared" si="123"/>
        <v>0</v>
      </c>
      <c r="BQ96" s="15">
        <f t="shared" si="123"/>
        <v>0</v>
      </c>
      <c r="BR96" s="15">
        <f t="shared" si="123"/>
        <v>0</v>
      </c>
      <c r="BT96" s="15">
        <f t="shared" ref="BT96:CE96" si="124">SUM(U96:U97)</f>
        <v>0</v>
      </c>
      <c r="BU96" s="15">
        <f t="shared" si="124"/>
        <v>0</v>
      </c>
      <c r="BV96" s="15">
        <f t="shared" si="124"/>
        <v>0</v>
      </c>
      <c r="BW96" s="15">
        <f t="shared" si="124"/>
        <v>0</v>
      </c>
      <c r="BX96" s="15">
        <f t="shared" si="124"/>
        <v>0</v>
      </c>
      <c r="BY96" s="15">
        <f t="shared" si="124"/>
        <v>0</v>
      </c>
      <c r="BZ96" s="15">
        <f t="shared" si="124"/>
        <v>0</v>
      </c>
      <c r="CA96" s="15">
        <f t="shared" si="124"/>
        <v>0</v>
      </c>
      <c r="CB96" s="15">
        <f t="shared" si="124"/>
        <v>0</v>
      </c>
      <c r="CC96" s="15">
        <f t="shared" si="124"/>
        <v>0</v>
      </c>
      <c r="CD96" s="15">
        <f t="shared" si="124"/>
        <v>0</v>
      </c>
      <c r="CE96" s="15">
        <f t="shared" si="124"/>
        <v>0</v>
      </c>
    </row>
    <row r="97" spans="1:83">
      <c r="A97" s="463"/>
      <c r="B97" s="466"/>
      <c r="C97" s="496"/>
      <c r="D97" s="496"/>
      <c r="E97" s="470"/>
      <c r="F97" s="466"/>
      <c r="G97" s="200" t="s">
        <v>102</v>
      </c>
      <c r="H97" s="201"/>
      <c r="I97" s="202" t="str">
        <f t="shared" si="122"/>
        <v/>
      </c>
      <c r="J97" s="202" t="str">
        <f t="shared" si="122"/>
        <v/>
      </c>
      <c r="K97" s="202" t="str">
        <f t="shared" si="122"/>
        <v/>
      </c>
      <c r="L97" s="202" t="str">
        <f t="shared" si="122"/>
        <v/>
      </c>
      <c r="M97" s="202" t="str">
        <f t="shared" si="122"/>
        <v/>
      </c>
      <c r="N97" s="202" t="str">
        <f t="shared" si="122"/>
        <v/>
      </c>
      <c r="O97" s="202" t="str">
        <f t="shared" si="122"/>
        <v/>
      </c>
      <c r="P97" s="202" t="str">
        <f t="shared" si="122"/>
        <v/>
      </c>
      <c r="Q97" s="202" t="str">
        <f t="shared" si="122"/>
        <v/>
      </c>
      <c r="R97" s="202" t="str">
        <f t="shared" si="122"/>
        <v/>
      </c>
      <c r="S97" s="202" t="str">
        <f t="shared" si="122"/>
        <v/>
      </c>
      <c r="T97" s="203">
        <f t="shared" si="88"/>
        <v>0</v>
      </c>
      <c r="AN97" s="15">
        <v>3</v>
      </c>
      <c r="AO97" s="15">
        <v>2</v>
      </c>
      <c r="AP97" s="15">
        <v>8</v>
      </c>
      <c r="AQ97" s="17">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15">
        <f ca="1">COUNTIF(INDIRECT("H"&amp;(ROW()+12*(($AN97-1)*3+$AO97)-ROW())/12+5):INDIRECT("S"&amp;(ROW()+12*(($AN97-1)*3+$AO97)-ROW())/12+5),AQ97)</f>
        <v>0</v>
      </c>
      <c r="AS97" s="17"/>
      <c r="AU97" s="15">
        <f ca="1">IF(AND(AQ97&gt;0,AR97&gt;0),COUNTIF(AU$6:AU96,"&gt;0")+1,0)</f>
        <v>0</v>
      </c>
      <c r="BE97" s="15">
        <v>2</v>
      </c>
      <c r="BF97" s="15" t="s">
        <v>318</v>
      </c>
      <c r="BG97" s="15">
        <f t="shared" ref="BG97:BR97" si="125">IF(BG96+BT96&gt;40000,1,0)</f>
        <v>0</v>
      </c>
      <c r="BH97" s="15">
        <f t="shared" si="125"/>
        <v>0</v>
      </c>
      <c r="BI97" s="15">
        <f t="shared" si="125"/>
        <v>0</v>
      </c>
      <c r="BJ97" s="15">
        <f t="shared" si="125"/>
        <v>0</v>
      </c>
      <c r="BK97" s="15">
        <f t="shared" si="125"/>
        <v>0</v>
      </c>
      <c r="BL97" s="15">
        <f t="shared" si="125"/>
        <v>0</v>
      </c>
      <c r="BM97" s="15">
        <f t="shared" si="125"/>
        <v>0</v>
      </c>
      <c r="BN97" s="15">
        <f t="shared" si="125"/>
        <v>0</v>
      </c>
      <c r="BO97" s="15">
        <f t="shared" si="125"/>
        <v>0</v>
      </c>
      <c r="BP97" s="15">
        <f t="shared" si="125"/>
        <v>0</v>
      </c>
      <c r="BQ97" s="15">
        <f t="shared" si="125"/>
        <v>0</v>
      </c>
      <c r="BR97" s="15">
        <f t="shared" si="125"/>
        <v>0</v>
      </c>
    </row>
    <row r="98" spans="1:83">
      <c r="A98" s="464"/>
      <c r="B98" s="467"/>
      <c r="C98" s="497"/>
      <c r="D98" s="498"/>
      <c r="E98" s="471"/>
      <c r="F98" s="467"/>
      <c r="G98" s="206" t="s">
        <v>551</v>
      </c>
      <c r="H98" s="207"/>
      <c r="I98" s="208"/>
      <c r="J98" s="208"/>
      <c r="K98" s="208"/>
      <c r="L98" s="208"/>
      <c r="M98" s="208"/>
      <c r="N98" s="208"/>
      <c r="O98" s="208"/>
      <c r="P98" s="208"/>
      <c r="Q98" s="208"/>
      <c r="R98" s="208"/>
      <c r="S98" s="208"/>
      <c r="T98" s="209">
        <f t="shared" si="88"/>
        <v>0</v>
      </c>
      <c r="AN98" s="15">
        <v>3</v>
      </c>
      <c r="AO98" s="15">
        <v>2</v>
      </c>
      <c r="AP98" s="15">
        <v>9</v>
      </c>
      <c r="AQ98" s="17">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15">
        <f ca="1">COUNTIF(INDIRECT("H"&amp;(ROW()+12*(($AN98-1)*3+$AO98)-ROW())/12+5):INDIRECT("S"&amp;(ROW()+12*(($AN98-1)*3+$AO98)-ROW())/12+5),AQ98)</f>
        <v>0</v>
      </c>
      <c r="AS98" s="17"/>
      <c r="AU98" s="15">
        <f ca="1">IF(AND(AQ98&gt;0,AR98&gt;0),COUNTIF(AU$6:AU97,"&gt;0")+1,0)</f>
        <v>0</v>
      </c>
      <c r="BE98" s="15">
        <v>3</v>
      </c>
    </row>
    <row r="99" spans="1:83">
      <c r="A99" s="462">
        <v>32</v>
      </c>
      <c r="B99" s="465"/>
      <c r="C99" s="465"/>
      <c r="D99" s="465"/>
      <c r="E99" s="469"/>
      <c r="F99" s="465"/>
      <c r="G99" s="194" t="s">
        <v>104</v>
      </c>
      <c r="H99" s="195"/>
      <c r="I99" s="196" t="str">
        <f t="shared" ref="I99:S100" si="126">IF(H99="","",H99)</f>
        <v/>
      </c>
      <c r="J99" s="196" t="str">
        <f t="shared" si="126"/>
        <v/>
      </c>
      <c r="K99" s="196" t="str">
        <f t="shared" si="126"/>
        <v/>
      </c>
      <c r="L99" s="196" t="str">
        <f t="shared" si="126"/>
        <v/>
      </c>
      <c r="M99" s="196" t="str">
        <f t="shared" si="126"/>
        <v/>
      </c>
      <c r="N99" s="196" t="str">
        <f t="shared" si="126"/>
        <v/>
      </c>
      <c r="O99" s="196" t="str">
        <f t="shared" si="126"/>
        <v/>
      </c>
      <c r="P99" s="196" t="str">
        <f t="shared" si="126"/>
        <v/>
      </c>
      <c r="Q99" s="196" t="str">
        <f t="shared" si="126"/>
        <v/>
      </c>
      <c r="R99" s="196" t="str">
        <f t="shared" si="126"/>
        <v/>
      </c>
      <c r="S99" s="196" t="str">
        <f t="shared" si="126"/>
        <v/>
      </c>
      <c r="T99" s="197">
        <f t="shared" si="88"/>
        <v>0</v>
      </c>
      <c r="AN99" s="15">
        <v>3</v>
      </c>
      <c r="AO99" s="15">
        <v>2</v>
      </c>
      <c r="AP99" s="15">
        <v>10</v>
      </c>
      <c r="AQ99" s="17">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15">
        <f ca="1">COUNTIF(INDIRECT("H"&amp;(ROW()+12*(($AN99-1)*3+$AO99)-ROW())/12+5):INDIRECT("S"&amp;(ROW()+12*(($AN99-1)*3+$AO99)-ROW())/12+5),AQ99)</f>
        <v>0</v>
      </c>
      <c r="AS99" s="17"/>
      <c r="AU99" s="15">
        <f ca="1">IF(AND(AQ99&gt;0,AR99&gt;0),COUNTIF(AU$6:AU98,"&gt;0")+1,0)</f>
        <v>0</v>
      </c>
      <c r="BE99" s="15">
        <v>1</v>
      </c>
      <c r="BG99" s="15">
        <f t="shared" ref="BG99:BR99" si="127">SUM(H99:H100)</f>
        <v>0</v>
      </c>
      <c r="BH99" s="15">
        <f t="shared" si="127"/>
        <v>0</v>
      </c>
      <c r="BI99" s="15">
        <f t="shared" si="127"/>
        <v>0</v>
      </c>
      <c r="BJ99" s="15">
        <f t="shared" si="127"/>
        <v>0</v>
      </c>
      <c r="BK99" s="15">
        <f t="shared" si="127"/>
        <v>0</v>
      </c>
      <c r="BL99" s="15">
        <f t="shared" si="127"/>
        <v>0</v>
      </c>
      <c r="BM99" s="15">
        <f t="shared" si="127"/>
        <v>0</v>
      </c>
      <c r="BN99" s="15">
        <f t="shared" si="127"/>
        <v>0</v>
      </c>
      <c r="BO99" s="15">
        <f t="shared" si="127"/>
        <v>0</v>
      </c>
      <c r="BP99" s="15">
        <f t="shared" si="127"/>
        <v>0</v>
      </c>
      <c r="BQ99" s="15">
        <f t="shared" si="127"/>
        <v>0</v>
      </c>
      <c r="BR99" s="15">
        <f t="shared" si="127"/>
        <v>0</v>
      </c>
      <c r="BT99" s="15">
        <f t="shared" ref="BT99:CE99" si="128">SUM(U99:U100)</f>
        <v>0</v>
      </c>
      <c r="BU99" s="15">
        <f t="shared" si="128"/>
        <v>0</v>
      </c>
      <c r="BV99" s="15">
        <f t="shared" si="128"/>
        <v>0</v>
      </c>
      <c r="BW99" s="15">
        <f t="shared" si="128"/>
        <v>0</v>
      </c>
      <c r="BX99" s="15">
        <f t="shared" si="128"/>
        <v>0</v>
      </c>
      <c r="BY99" s="15">
        <f t="shared" si="128"/>
        <v>0</v>
      </c>
      <c r="BZ99" s="15">
        <f t="shared" si="128"/>
        <v>0</v>
      </c>
      <c r="CA99" s="15">
        <f t="shared" si="128"/>
        <v>0</v>
      </c>
      <c r="CB99" s="15">
        <f t="shared" si="128"/>
        <v>0</v>
      </c>
      <c r="CC99" s="15">
        <f t="shared" si="128"/>
        <v>0</v>
      </c>
      <c r="CD99" s="15">
        <f t="shared" si="128"/>
        <v>0</v>
      </c>
      <c r="CE99" s="15">
        <f t="shared" si="128"/>
        <v>0</v>
      </c>
    </row>
    <row r="100" spans="1:83">
      <c r="A100" s="463"/>
      <c r="B100" s="466"/>
      <c r="C100" s="496"/>
      <c r="D100" s="496"/>
      <c r="E100" s="470"/>
      <c r="F100" s="466"/>
      <c r="G100" s="200" t="s">
        <v>102</v>
      </c>
      <c r="H100" s="201"/>
      <c r="I100" s="202" t="str">
        <f t="shared" si="126"/>
        <v/>
      </c>
      <c r="J100" s="202" t="str">
        <f t="shared" si="126"/>
        <v/>
      </c>
      <c r="K100" s="202" t="str">
        <f t="shared" si="126"/>
        <v/>
      </c>
      <c r="L100" s="202" t="str">
        <f t="shared" si="126"/>
        <v/>
      </c>
      <c r="M100" s="202" t="str">
        <f t="shared" si="126"/>
        <v/>
      </c>
      <c r="N100" s="202" t="str">
        <f t="shared" si="126"/>
        <v/>
      </c>
      <c r="O100" s="202" t="str">
        <f t="shared" si="126"/>
        <v/>
      </c>
      <c r="P100" s="202" t="str">
        <f t="shared" si="126"/>
        <v/>
      </c>
      <c r="Q100" s="202" t="str">
        <f t="shared" si="126"/>
        <v/>
      </c>
      <c r="R100" s="202" t="str">
        <f t="shared" si="126"/>
        <v/>
      </c>
      <c r="S100" s="202" t="str">
        <f t="shared" si="126"/>
        <v/>
      </c>
      <c r="T100" s="203">
        <f t="shared" si="88"/>
        <v>0</v>
      </c>
      <c r="AN100" s="15">
        <v>3</v>
      </c>
      <c r="AO100" s="15">
        <v>2</v>
      </c>
      <c r="AP100" s="15">
        <v>11</v>
      </c>
      <c r="AQ100" s="17">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15">
        <f ca="1">COUNTIF(INDIRECT("H"&amp;(ROW()+12*(($AN100-1)*3+$AO100)-ROW())/12+5):INDIRECT("S"&amp;(ROW()+12*(($AN100-1)*3+$AO100)-ROW())/12+5),AQ100)</f>
        <v>0</v>
      </c>
      <c r="AS100" s="17"/>
      <c r="AU100" s="15">
        <f ca="1">IF(AND(AQ100&gt;0,AR100&gt;0),COUNTIF(AU$6:AU99,"&gt;0")+1,0)</f>
        <v>0</v>
      </c>
      <c r="BE100" s="15">
        <v>2</v>
      </c>
      <c r="BF100" s="15" t="s">
        <v>318</v>
      </c>
      <c r="BG100" s="15">
        <f t="shared" ref="BG100:BR100" si="129">IF(BG99+BT99&gt;40000,1,0)</f>
        <v>0</v>
      </c>
      <c r="BH100" s="15">
        <f t="shared" si="129"/>
        <v>0</v>
      </c>
      <c r="BI100" s="15">
        <f t="shared" si="129"/>
        <v>0</v>
      </c>
      <c r="BJ100" s="15">
        <f t="shared" si="129"/>
        <v>0</v>
      </c>
      <c r="BK100" s="15">
        <f t="shared" si="129"/>
        <v>0</v>
      </c>
      <c r="BL100" s="15">
        <f t="shared" si="129"/>
        <v>0</v>
      </c>
      <c r="BM100" s="15">
        <f t="shared" si="129"/>
        <v>0</v>
      </c>
      <c r="BN100" s="15">
        <f t="shared" si="129"/>
        <v>0</v>
      </c>
      <c r="BO100" s="15">
        <f t="shared" si="129"/>
        <v>0</v>
      </c>
      <c r="BP100" s="15">
        <f t="shared" si="129"/>
        <v>0</v>
      </c>
      <c r="BQ100" s="15">
        <f t="shared" si="129"/>
        <v>0</v>
      </c>
      <c r="BR100" s="15">
        <f t="shared" si="129"/>
        <v>0</v>
      </c>
    </row>
    <row r="101" spans="1:83">
      <c r="A101" s="464"/>
      <c r="B101" s="467"/>
      <c r="C101" s="497"/>
      <c r="D101" s="498"/>
      <c r="E101" s="471"/>
      <c r="F101" s="467"/>
      <c r="G101" s="206" t="s">
        <v>551</v>
      </c>
      <c r="H101" s="207"/>
      <c r="I101" s="208"/>
      <c r="J101" s="208"/>
      <c r="K101" s="208"/>
      <c r="L101" s="208"/>
      <c r="M101" s="208"/>
      <c r="N101" s="208"/>
      <c r="O101" s="208"/>
      <c r="P101" s="208"/>
      <c r="Q101" s="208"/>
      <c r="R101" s="208"/>
      <c r="S101" s="208"/>
      <c r="T101" s="209">
        <f t="shared" si="88"/>
        <v>0</v>
      </c>
      <c r="AN101" s="15">
        <v>3</v>
      </c>
      <c r="AO101" s="15">
        <v>2</v>
      </c>
      <c r="AP101" s="15">
        <v>12</v>
      </c>
      <c r="AQ101" s="17">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15">
        <f ca="1">COUNTIF(INDIRECT("H"&amp;(ROW()+12*(($AN101-1)*3+$AO101)-ROW())/12+5):INDIRECT("S"&amp;(ROW()+12*(($AN101-1)*3+$AO101)-ROW())/12+5),AQ101)</f>
        <v>0</v>
      </c>
      <c r="AS101" s="17"/>
      <c r="AU101" s="15">
        <f ca="1">IF(AND(AQ101&gt;0,AR101&gt;0),COUNTIF(AU$6:AU100,"&gt;0")+1,0)</f>
        <v>0</v>
      </c>
      <c r="BE101" s="15">
        <v>3</v>
      </c>
    </row>
    <row r="102" spans="1:83">
      <c r="A102" s="462">
        <v>33</v>
      </c>
      <c r="B102" s="465"/>
      <c r="C102" s="465"/>
      <c r="D102" s="465"/>
      <c r="E102" s="469"/>
      <c r="F102" s="465"/>
      <c r="G102" s="194" t="s">
        <v>104</v>
      </c>
      <c r="H102" s="195"/>
      <c r="I102" s="196" t="str">
        <f t="shared" ref="I102:S103" si="130">IF(H102="","",H102)</f>
        <v/>
      </c>
      <c r="J102" s="196" t="str">
        <f t="shared" si="130"/>
        <v/>
      </c>
      <c r="K102" s="196" t="str">
        <f t="shared" si="130"/>
        <v/>
      </c>
      <c r="L102" s="196" t="str">
        <f t="shared" si="130"/>
        <v/>
      </c>
      <c r="M102" s="196" t="str">
        <f t="shared" si="130"/>
        <v/>
      </c>
      <c r="N102" s="196" t="str">
        <f t="shared" si="130"/>
        <v/>
      </c>
      <c r="O102" s="196" t="str">
        <f t="shared" si="130"/>
        <v/>
      </c>
      <c r="P102" s="196" t="str">
        <f t="shared" si="130"/>
        <v/>
      </c>
      <c r="Q102" s="196" t="str">
        <f t="shared" si="130"/>
        <v/>
      </c>
      <c r="R102" s="196" t="str">
        <f t="shared" si="130"/>
        <v/>
      </c>
      <c r="S102" s="196" t="str">
        <f t="shared" si="130"/>
        <v/>
      </c>
      <c r="T102" s="197">
        <f t="shared" si="88"/>
        <v>0</v>
      </c>
      <c r="AN102" s="15">
        <v>3</v>
      </c>
      <c r="AO102" s="15">
        <v>3</v>
      </c>
      <c r="AP102" s="15">
        <v>1</v>
      </c>
      <c r="AQ102" s="17">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15">
        <f ca="1">COUNTIF(INDIRECT("H"&amp;(ROW()+12*(($AN102-1)*3+$AO102)-ROW())/12+5):INDIRECT("S"&amp;(ROW()+12*(($AN102-1)*3+$AO102)-ROW())/12+5),AQ102)</f>
        <v>0</v>
      </c>
      <c r="AS102" s="17"/>
      <c r="AU102" s="15">
        <f ca="1">IF(AND(AQ102&gt;0,AR102&gt;0),COUNTIF(AU$6:AU101,"&gt;0")+1,0)</f>
        <v>0</v>
      </c>
      <c r="BE102" s="15">
        <v>1</v>
      </c>
      <c r="BG102" s="15">
        <f t="shared" ref="BG102:BR102" si="131">SUM(H102:H103)</f>
        <v>0</v>
      </c>
      <c r="BH102" s="15">
        <f t="shared" si="131"/>
        <v>0</v>
      </c>
      <c r="BI102" s="15">
        <f t="shared" si="131"/>
        <v>0</v>
      </c>
      <c r="BJ102" s="15">
        <f t="shared" si="131"/>
        <v>0</v>
      </c>
      <c r="BK102" s="15">
        <f t="shared" si="131"/>
        <v>0</v>
      </c>
      <c r="BL102" s="15">
        <f t="shared" si="131"/>
        <v>0</v>
      </c>
      <c r="BM102" s="15">
        <f t="shared" si="131"/>
        <v>0</v>
      </c>
      <c r="BN102" s="15">
        <f t="shared" si="131"/>
        <v>0</v>
      </c>
      <c r="BO102" s="15">
        <f t="shared" si="131"/>
        <v>0</v>
      </c>
      <c r="BP102" s="15">
        <f t="shared" si="131"/>
        <v>0</v>
      </c>
      <c r="BQ102" s="15">
        <f t="shared" si="131"/>
        <v>0</v>
      </c>
      <c r="BR102" s="15">
        <f t="shared" si="131"/>
        <v>0</v>
      </c>
      <c r="BT102" s="15">
        <f t="shared" ref="BT102:CE102" si="132">SUM(U102:U103)</f>
        <v>0</v>
      </c>
      <c r="BU102" s="15">
        <f t="shared" si="132"/>
        <v>0</v>
      </c>
      <c r="BV102" s="15">
        <f t="shared" si="132"/>
        <v>0</v>
      </c>
      <c r="BW102" s="15">
        <f t="shared" si="132"/>
        <v>0</v>
      </c>
      <c r="BX102" s="15">
        <f t="shared" si="132"/>
        <v>0</v>
      </c>
      <c r="BY102" s="15">
        <f t="shared" si="132"/>
        <v>0</v>
      </c>
      <c r="BZ102" s="15">
        <f t="shared" si="132"/>
        <v>0</v>
      </c>
      <c r="CA102" s="15">
        <f t="shared" si="132"/>
        <v>0</v>
      </c>
      <c r="CB102" s="15">
        <f t="shared" si="132"/>
        <v>0</v>
      </c>
      <c r="CC102" s="15">
        <f t="shared" si="132"/>
        <v>0</v>
      </c>
      <c r="CD102" s="15">
        <f t="shared" si="132"/>
        <v>0</v>
      </c>
      <c r="CE102" s="15">
        <f t="shared" si="132"/>
        <v>0</v>
      </c>
    </row>
    <row r="103" spans="1:83">
      <c r="A103" s="463"/>
      <c r="B103" s="466"/>
      <c r="C103" s="496"/>
      <c r="D103" s="496"/>
      <c r="E103" s="470"/>
      <c r="F103" s="466"/>
      <c r="G103" s="200" t="s">
        <v>102</v>
      </c>
      <c r="H103" s="201"/>
      <c r="I103" s="202" t="str">
        <f t="shared" si="130"/>
        <v/>
      </c>
      <c r="J103" s="202" t="str">
        <f t="shared" si="130"/>
        <v/>
      </c>
      <c r="K103" s="202" t="str">
        <f t="shared" si="130"/>
        <v/>
      </c>
      <c r="L103" s="202" t="str">
        <f t="shared" si="130"/>
        <v/>
      </c>
      <c r="M103" s="202" t="str">
        <f t="shared" si="130"/>
        <v/>
      </c>
      <c r="N103" s="202" t="str">
        <f t="shared" si="130"/>
        <v/>
      </c>
      <c r="O103" s="202" t="str">
        <f t="shared" si="130"/>
        <v/>
      </c>
      <c r="P103" s="202" t="str">
        <f t="shared" si="130"/>
        <v/>
      </c>
      <c r="Q103" s="202" t="str">
        <f t="shared" si="130"/>
        <v/>
      </c>
      <c r="R103" s="202" t="str">
        <f t="shared" si="130"/>
        <v/>
      </c>
      <c r="S103" s="202" t="str">
        <f t="shared" si="130"/>
        <v/>
      </c>
      <c r="T103" s="203">
        <f t="shared" si="88"/>
        <v>0</v>
      </c>
      <c r="AN103" s="15">
        <v>3</v>
      </c>
      <c r="AO103" s="15">
        <v>3</v>
      </c>
      <c r="AP103" s="15">
        <v>2</v>
      </c>
      <c r="AQ103" s="17">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15">
        <f ca="1">COUNTIF(INDIRECT("H"&amp;(ROW()+12*(($AN103-1)*3+$AO103)-ROW())/12+5):INDIRECT("S"&amp;(ROW()+12*(($AN103-1)*3+$AO103)-ROW())/12+5),AQ103)</f>
        <v>0</v>
      </c>
      <c r="AS103" s="17"/>
      <c r="AU103" s="15">
        <f ca="1">IF(AND(AQ103&gt;0,AR103&gt;0),COUNTIF(AU$6:AU102,"&gt;0")+1,0)</f>
        <v>0</v>
      </c>
      <c r="BE103" s="15">
        <v>2</v>
      </c>
      <c r="BF103" s="15" t="s">
        <v>318</v>
      </c>
      <c r="BG103" s="15">
        <f t="shared" ref="BG103:BR103" si="133">IF(BG102+BT102&gt;40000,1,0)</f>
        <v>0</v>
      </c>
      <c r="BH103" s="15">
        <f t="shared" si="133"/>
        <v>0</v>
      </c>
      <c r="BI103" s="15">
        <f t="shared" si="133"/>
        <v>0</v>
      </c>
      <c r="BJ103" s="15">
        <f t="shared" si="133"/>
        <v>0</v>
      </c>
      <c r="BK103" s="15">
        <f t="shared" si="133"/>
        <v>0</v>
      </c>
      <c r="BL103" s="15">
        <f t="shared" si="133"/>
        <v>0</v>
      </c>
      <c r="BM103" s="15">
        <f t="shared" si="133"/>
        <v>0</v>
      </c>
      <c r="BN103" s="15">
        <f t="shared" si="133"/>
        <v>0</v>
      </c>
      <c r="BO103" s="15">
        <f t="shared" si="133"/>
        <v>0</v>
      </c>
      <c r="BP103" s="15">
        <f t="shared" si="133"/>
        <v>0</v>
      </c>
      <c r="BQ103" s="15">
        <f t="shared" si="133"/>
        <v>0</v>
      </c>
      <c r="BR103" s="15">
        <f t="shared" si="133"/>
        <v>0</v>
      </c>
    </row>
    <row r="104" spans="1:83">
      <c r="A104" s="464"/>
      <c r="B104" s="467"/>
      <c r="C104" s="497"/>
      <c r="D104" s="498"/>
      <c r="E104" s="471"/>
      <c r="F104" s="467"/>
      <c r="G104" s="206" t="s">
        <v>551</v>
      </c>
      <c r="H104" s="207"/>
      <c r="I104" s="208"/>
      <c r="J104" s="208"/>
      <c r="K104" s="208"/>
      <c r="L104" s="208"/>
      <c r="M104" s="208"/>
      <c r="N104" s="208"/>
      <c r="O104" s="208"/>
      <c r="P104" s="208"/>
      <c r="Q104" s="208"/>
      <c r="R104" s="208"/>
      <c r="S104" s="208"/>
      <c r="T104" s="209">
        <f t="shared" si="88"/>
        <v>0</v>
      </c>
      <c r="AN104" s="15">
        <v>3</v>
      </c>
      <c r="AO104" s="15">
        <v>3</v>
      </c>
      <c r="AP104" s="15">
        <v>3</v>
      </c>
      <c r="AQ104" s="17">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15">
        <f ca="1">COUNTIF(INDIRECT("H"&amp;(ROW()+12*(($AN104-1)*3+$AO104)-ROW())/12+5):INDIRECT("S"&amp;(ROW()+12*(($AN104-1)*3+$AO104)-ROW())/12+5),AQ104)</f>
        <v>0</v>
      </c>
      <c r="AS104" s="17"/>
      <c r="AU104" s="15">
        <f ca="1">IF(AND(AQ104&gt;0,AR104&gt;0),COUNTIF(AU$6:AU103,"&gt;0")+1,0)</f>
        <v>0</v>
      </c>
      <c r="BE104" s="15">
        <v>3</v>
      </c>
    </row>
    <row r="105" spans="1:83">
      <c r="A105" s="462">
        <v>34</v>
      </c>
      <c r="B105" s="465"/>
      <c r="C105" s="465"/>
      <c r="D105" s="465"/>
      <c r="E105" s="469"/>
      <c r="F105" s="465"/>
      <c r="G105" s="194" t="s">
        <v>104</v>
      </c>
      <c r="H105" s="195"/>
      <c r="I105" s="196" t="str">
        <f t="shared" ref="I105:S106" si="134">IF(H105="","",H105)</f>
        <v/>
      </c>
      <c r="J105" s="196" t="str">
        <f t="shared" si="134"/>
        <v/>
      </c>
      <c r="K105" s="196" t="str">
        <f t="shared" si="134"/>
        <v/>
      </c>
      <c r="L105" s="196" t="str">
        <f t="shared" si="134"/>
        <v/>
      </c>
      <c r="M105" s="196" t="str">
        <f t="shared" si="134"/>
        <v/>
      </c>
      <c r="N105" s="196" t="str">
        <f t="shared" si="134"/>
        <v/>
      </c>
      <c r="O105" s="196" t="str">
        <f t="shared" si="134"/>
        <v/>
      </c>
      <c r="P105" s="196" t="str">
        <f t="shared" si="134"/>
        <v/>
      </c>
      <c r="Q105" s="196" t="str">
        <f t="shared" si="134"/>
        <v/>
      </c>
      <c r="R105" s="196" t="str">
        <f t="shared" si="134"/>
        <v/>
      </c>
      <c r="S105" s="196" t="str">
        <f t="shared" si="134"/>
        <v/>
      </c>
      <c r="T105" s="197">
        <f t="shared" si="88"/>
        <v>0</v>
      </c>
      <c r="AN105" s="15">
        <v>3</v>
      </c>
      <c r="AO105" s="15">
        <v>3</v>
      </c>
      <c r="AP105" s="15">
        <v>4</v>
      </c>
      <c r="AQ105" s="17">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15">
        <f ca="1">COUNTIF(INDIRECT("H"&amp;(ROW()+12*(($AN105-1)*3+$AO105)-ROW())/12+5):INDIRECT("S"&amp;(ROW()+12*(($AN105-1)*3+$AO105)-ROW())/12+5),AQ105)</f>
        <v>0</v>
      </c>
      <c r="AS105" s="17"/>
      <c r="AU105" s="15">
        <f ca="1">IF(AND(AQ105&gt;0,AR105&gt;0),COUNTIF(AU$6:AU104,"&gt;0")+1,0)</f>
        <v>0</v>
      </c>
      <c r="BE105" s="15">
        <v>1</v>
      </c>
      <c r="BG105" s="15">
        <f t="shared" ref="BG105:BR105" si="135">SUM(H105:H106)</f>
        <v>0</v>
      </c>
      <c r="BH105" s="15">
        <f t="shared" si="135"/>
        <v>0</v>
      </c>
      <c r="BI105" s="15">
        <f t="shared" si="135"/>
        <v>0</v>
      </c>
      <c r="BJ105" s="15">
        <f t="shared" si="135"/>
        <v>0</v>
      </c>
      <c r="BK105" s="15">
        <f t="shared" si="135"/>
        <v>0</v>
      </c>
      <c r="BL105" s="15">
        <f t="shared" si="135"/>
        <v>0</v>
      </c>
      <c r="BM105" s="15">
        <f t="shared" si="135"/>
        <v>0</v>
      </c>
      <c r="BN105" s="15">
        <f t="shared" si="135"/>
        <v>0</v>
      </c>
      <c r="BO105" s="15">
        <f t="shared" si="135"/>
        <v>0</v>
      </c>
      <c r="BP105" s="15">
        <f t="shared" si="135"/>
        <v>0</v>
      </c>
      <c r="BQ105" s="15">
        <f t="shared" si="135"/>
        <v>0</v>
      </c>
      <c r="BR105" s="15">
        <f t="shared" si="135"/>
        <v>0</v>
      </c>
      <c r="BT105" s="15">
        <f t="shared" ref="BT105:CE105" si="136">SUM(U105:U106)</f>
        <v>0</v>
      </c>
      <c r="BU105" s="15">
        <f t="shared" si="136"/>
        <v>0</v>
      </c>
      <c r="BV105" s="15">
        <f t="shared" si="136"/>
        <v>0</v>
      </c>
      <c r="BW105" s="15">
        <f t="shared" si="136"/>
        <v>0</v>
      </c>
      <c r="BX105" s="15">
        <f t="shared" si="136"/>
        <v>0</v>
      </c>
      <c r="BY105" s="15">
        <f t="shared" si="136"/>
        <v>0</v>
      </c>
      <c r="BZ105" s="15">
        <f t="shared" si="136"/>
        <v>0</v>
      </c>
      <c r="CA105" s="15">
        <f t="shared" si="136"/>
        <v>0</v>
      </c>
      <c r="CB105" s="15">
        <f t="shared" si="136"/>
        <v>0</v>
      </c>
      <c r="CC105" s="15">
        <f t="shared" si="136"/>
        <v>0</v>
      </c>
      <c r="CD105" s="15">
        <f t="shared" si="136"/>
        <v>0</v>
      </c>
      <c r="CE105" s="15">
        <f t="shared" si="136"/>
        <v>0</v>
      </c>
    </row>
    <row r="106" spans="1:83">
      <c r="A106" s="463"/>
      <c r="B106" s="466"/>
      <c r="C106" s="496"/>
      <c r="D106" s="496"/>
      <c r="E106" s="470"/>
      <c r="F106" s="466"/>
      <c r="G106" s="200" t="s">
        <v>102</v>
      </c>
      <c r="H106" s="201"/>
      <c r="I106" s="202" t="str">
        <f t="shared" si="134"/>
        <v/>
      </c>
      <c r="J106" s="202" t="str">
        <f t="shared" si="134"/>
        <v/>
      </c>
      <c r="K106" s="202" t="str">
        <f t="shared" si="134"/>
        <v/>
      </c>
      <c r="L106" s="202" t="str">
        <f t="shared" si="134"/>
        <v/>
      </c>
      <c r="M106" s="202" t="str">
        <f t="shared" si="134"/>
        <v/>
      </c>
      <c r="N106" s="202" t="str">
        <f t="shared" si="134"/>
        <v/>
      </c>
      <c r="O106" s="202" t="str">
        <f t="shared" si="134"/>
        <v/>
      </c>
      <c r="P106" s="202" t="str">
        <f t="shared" si="134"/>
        <v/>
      </c>
      <c r="Q106" s="202" t="str">
        <f t="shared" si="134"/>
        <v/>
      </c>
      <c r="R106" s="202" t="str">
        <f t="shared" si="134"/>
        <v/>
      </c>
      <c r="S106" s="202" t="str">
        <f t="shared" si="134"/>
        <v/>
      </c>
      <c r="T106" s="203">
        <f t="shared" si="88"/>
        <v>0</v>
      </c>
      <c r="AN106" s="15">
        <v>3</v>
      </c>
      <c r="AO106" s="15">
        <v>3</v>
      </c>
      <c r="AP106" s="15">
        <v>5</v>
      </c>
      <c r="AQ106" s="17">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15">
        <f ca="1">COUNTIF(INDIRECT("H"&amp;(ROW()+12*(($AN106-1)*3+$AO106)-ROW())/12+5):INDIRECT("S"&amp;(ROW()+12*(($AN106-1)*3+$AO106)-ROW())/12+5),AQ106)</f>
        <v>0</v>
      </c>
      <c r="AS106" s="17"/>
      <c r="AU106" s="15">
        <f ca="1">IF(AND(AQ106&gt;0,AR106&gt;0),COUNTIF(AU$6:AU105,"&gt;0")+1,0)</f>
        <v>0</v>
      </c>
      <c r="BE106" s="15">
        <v>2</v>
      </c>
      <c r="BF106" s="15" t="s">
        <v>318</v>
      </c>
      <c r="BG106" s="15">
        <f t="shared" ref="BG106:BR106" si="137">IF(BG105+BT105&gt;40000,1,0)</f>
        <v>0</v>
      </c>
      <c r="BH106" s="15">
        <f t="shared" si="137"/>
        <v>0</v>
      </c>
      <c r="BI106" s="15">
        <f t="shared" si="137"/>
        <v>0</v>
      </c>
      <c r="BJ106" s="15">
        <f t="shared" si="137"/>
        <v>0</v>
      </c>
      <c r="BK106" s="15">
        <f t="shared" si="137"/>
        <v>0</v>
      </c>
      <c r="BL106" s="15">
        <f t="shared" si="137"/>
        <v>0</v>
      </c>
      <c r="BM106" s="15">
        <f t="shared" si="137"/>
        <v>0</v>
      </c>
      <c r="BN106" s="15">
        <f t="shared" si="137"/>
        <v>0</v>
      </c>
      <c r="BO106" s="15">
        <f t="shared" si="137"/>
        <v>0</v>
      </c>
      <c r="BP106" s="15">
        <f t="shared" si="137"/>
        <v>0</v>
      </c>
      <c r="BQ106" s="15">
        <f t="shared" si="137"/>
        <v>0</v>
      </c>
      <c r="BR106" s="15">
        <f t="shared" si="137"/>
        <v>0</v>
      </c>
    </row>
    <row r="107" spans="1:83">
      <c r="A107" s="464"/>
      <c r="B107" s="467"/>
      <c r="C107" s="497"/>
      <c r="D107" s="498"/>
      <c r="E107" s="471"/>
      <c r="F107" s="467"/>
      <c r="G107" s="206" t="s">
        <v>551</v>
      </c>
      <c r="H107" s="207"/>
      <c r="I107" s="208"/>
      <c r="J107" s="208"/>
      <c r="K107" s="208"/>
      <c r="L107" s="208"/>
      <c r="M107" s="208"/>
      <c r="N107" s="208"/>
      <c r="O107" s="208"/>
      <c r="P107" s="208"/>
      <c r="Q107" s="208"/>
      <c r="R107" s="208"/>
      <c r="S107" s="208"/>
      <c r="T107" s="209">
        <f t="shared" si="88"/>
        <v>0</v>
      </c>
      <c r="AN107" s="15">
        <v>3</v>
      </c>
      <c r="AO107" s="15">
        <v>3</v>
      </c>
      <c r="AP107" s="15">
        <v>6</v>
      </c>
      <c r="AQ107" s="17">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15">
        <f ca="1">COUNTIF(INDIRECT("H"&amp;(ROW()+12*(($AN107-1)*3+$AO107)-ROW())/12+5):INDIRECT("S"&amp;(ROW()+12*(($AN107-1)*3+$AO107)-ROW())/12+5),AQ107)</f>
        <v>0</v>
      </c>
      <c r="AS107" s="17"/>
      <c r="AU107" s="15">
        <f ca="1">IF(AND(AQ107&gt;0,AR107&gt;0),COUNTIF(AU$6:AU106,"&gt;0")+1,0)</f>
        <v>0</v>
      </c>
      <c r="BE107" s="15">
        <v>3</v>
      </c>
    </row>
    <row r="108" spans="1:83">
      <c r="A108" s="462">
        <v>35</v>
      </c>
      <c r="B108" s="465"/>
      <c r="C108" s="465"/>
      <c r="D108" s="465"/>
      <c r="E108" s="469"/>
      <c r="F108" s="465"/>
      <c r="G108" s="194" t="s">
        <v>104</v>
      </c>
      <c r="H108" s="195"/>
      <c r="I108" s="196" t="str">
        <f t="shared" ref="I108:S109" si="138">IF(H108="","",H108)</f>
        <v/>
      </c>
      <c r="J108" s="196" t="str">
        <f t="shared" si="138"/>
        <v/>
      </c>
      <c r="K108" s="196" t="str">
        <f t="shared" si="138"/>
        <v/>
      </c>
      <c r="L108" s="196" t="str">
        <f t="shared" si="138"/>
        <v/>
      </c>
      <c r="M108" s="196" t="str">
        <f t="shared" si="138"/>
        <v/>
      </c>
      <c r="N108" s="196" t="str">
        <f t="shared" si="138"/>
        <v/>
      </c>
      <c r="O108" s="196" t="str">
        <f t="shared" si="138"/>
        <v/>
      </c>
      <c r="P108" s="196" t="str">
        <f t="shared" si="138"/>
        <v/>
      </c>
      <c r="Q108" s="196" t="str">
        <f t="shared" si="138"/>
        <v/>
      </c>
      <c r="R108" s="196" t="str">
        <f t="shared" si="138"/>
        <v/>
      </c>
      <c r="S108" s="196" t="str">
        <f t="shared" si="138"/>
        <v/>
      </c>
      <c r="T108" s="197">
        <f t="shared" si="88"/>
        <v>0</v>
      </c>
      <c r="AN108" s="15">
        <v>3</v>
      </c>
      <c r="AO108" s="15">
        <v>3</v>
      </c>
      <c r="AP108" s="15">
        <v>7</v>
      </c>
      <c r="AQ108" s="17">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15">
        <f ca="1">COUNTIF(INDIRECT("H"&amp;(ROW()+12*(($AN108-1)*3+$AO108)-ROW())/12+5):INDIRECT("S"&amp;(ROW()+12*(($AN108-1)*3+$AO108)-ROW())/12+5),AQ108)</f>
        <v>0</v>
      </c>
      <c r="AS108" s="17"/>
      <c r="AU108" s="15">
        <f ca="1">IF(AND(AQ108&gt;0,AR108&gt;0),COUNTIF(AU$6:AU107,"&gt;0")+1,0)</f>
        <v>0</v>
      </c>
      <c r="BE108" s="15">
        <v>1</v>
      </c>
      <c r="BG108" s="15">
        <f t="shared" ref="BG108:BR108" si="139">SUM(H108:H109)</f>
        <v>0</v>
      </c>
      <c r="BH108" s="15">
        <f t="shared" si="139"/>
        <v>0</v>
      </c>
      <c r="BI108" s="15">
        <f t="shared" si="139"/>
        <v>0</v>
      </c>
      <c r="BJ108" s="15">
        <f t="shared" si="139"/>
        <v>0</v>
      </c>
      <c r="BK108" s="15">
        <f t="shared" si="139"/>
        <v>0</v>
      </c>
      <c r="BL108" s="15">
        <f t="shared" si="139"/>
        <v>0</v>
      </c>
      <c r="BM108" s="15">
        <f t="shared" si="139"/>
        <v>0</v>
      </c>
      <c r="BN108" s="15">
        <f t="shared" si="139"/>
        <v>0</v>
      </c>
      <c r="BO108" s="15">
        <f t="shared" si="139"/>
        <v>0</v>
      </c>
      <c r="BP108" s="15">
        <f t="shared" si="139"/>
        <v>0</v>
      </c>
      <c r="BQ108" s="15">
        <f t="shared" si="139"/>
        <v>0</v>
      </c>
      <c r="BR108" s="15">
        <f t="shared" si="139"/>
        <v>0</v>
      </c>
      <c r="BT108" s="15">
        <f t="shared" ref="BT108:CE108" si="140">SUM(U108:U109)</f>
        <v>0</v>
      </c>
      <c r="BU108" s="15">
        <f t="shared" si="140"/>
        <v>0</v>
      </c>
      <c r="BV108" s="15">
        <f t="shared" si="140"/>
        <v>0</v>
      </c>
      <c r="BW108" s="15">
        <f t="shared" si="140"/>
        <v>0</v>
      </c>
      <c r="BX108" s="15">
        <f t="shared" si="140"/>
        <v>0</v>
      </c>
      <c r="BY108" s="15">
        <f t="shared" si="140"/>
        <v>0</v>
      </c>
      <c r="BZ108" s="15">
        <f t="shared" si="140"/>
        <v>0</v>
      </c>
      <c r="CA108" s="15">
        <f t="shared" si="140"/>
        <v>0</v>
      </c>
      <c r="CB108" s="15">
        <f t="shared" si="140"/>
        <v>0</v>
      </c>
      <c r="CC108" s="15">
        <f t="shared" si="140"/>
        <v>0</v>
      </c>
      <c r="CD108" s="15">
        <f t="shared" si="140"/>
        <v>0</v>
      </c>
      <c r="CE108" s="15">
        <f t="shared" si="140"/>
        <v>0</v>
      </c>
    </row>
    <row r="109" spans="1:83">
      <c r="A109" s="463"/>
      <c r="B109" s="466"/>
      <c r="C109" s="496"/>
      <c r="D109" s="496"/>
      <c r="E109" s="470"/>
      <c r="F109" s="466"/>
      <c r="G109" s="200" t="s">
        <v>102</v>
      </c>
      <c r="H109" s="201"/>
      <c r="I109" s="202" t="str">
        <f t="shared" si="138"/>
        <v/>
      </c>
      <c r="J109" s="202" t="str">
        <f t="shared" si="138"/>
        <v/>
      </c>
      <c r="K109" s="202" t="str">
        <f t="shared" si="138"/>
        <v/>
      </c>
      <c r="L109" s="202" t="str">
        <f t="shared" si="138"/>
        <v/>
      </c>
      <c r="M109" s="202" t="str">
        <f t="shared" si="138"/>
        <v/>
      </c>
      <c r="N109" s="202" t="str">
        <f t="shared" si="138"/>
        <v/>
      </c>
      <c r="O109" s="202" t="str">
        <f t="shared" si="138"/>
        <v/>
      </c>
      <c r="P109" s="202" t="str">
        <f t="shared" si="138"/>
        <v/>
      </c>
      <c r="Q109" s="202" t="str">
        <f t="shared" si="138"/>
        <v/>
      </c>
      <c r="R109" s="202" t="str">
        <f t="shared" si="138"/>
        <v/>
      </c>
      <c r="S109" s="202" t="str">
        <f t="shared" si="138"/>
        <v/>
      </c>
      <c r="T109" s="203">
        <f t="shared" si="88"/>
        <v>0</v>
      </c>
      <c r="AN109" s="15">
        <v>3</v>
      </c>
      <c r="AO109" s="15">
        <v>3</v>
      </c>
      <c r="AP109" s="15">
        <v>8</v>
      </c>
      <c r="AQ109" s="17">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15">
        <f ca="1">COUNTIF(INDIRECT("H"&amp;(ROW()+12*(($AN109-1)*3+$AO109)-ROW())/12+5):INDIRECT("S"&amp;(ROW()+12*(($AN109-1)*3+$AO109)-ROW())/12+5),AQ109)</f>
        <v>0</v>
      </c>
      <c r="AS109" s="17"/>
      <c r="AU109" s="15">
        <f ca="1">IF(AND(AQ109&gt;0,AR109&gt;0),COUNTIF(AU$6:AU108,"&gt;0")+1,0)</f>
        <v>0</v>
      </c>
      <c r="BE109" s="15">
        <v>2</v>
      </c>
      <c r="BF109" s="15" t="s">
        <v>318</v>
      </c>
      <c r="BG109" s="15">
        <f t="shared" ref="BG109:BR109" si="141">IF(BG108+BT108&gt;40000,1,0)</f>
        <v>0</v>
      </c>
      <c r="BH109" s="15">
        <f t="shared" si="141"/>
        <v>0</v>
      </c>
      <c r="BI109" s="15">
        <f t="shared" si="141"/>
        <v>0</v>
      </c>
      <c r="BJ109" s="15">
        <f t="shared" si="141"/>
        <v>0</v>
      </c>
      <c r="BK109" s="15">
        <f t="shared" si="141"/>
        <v>0</v>
      </c>
      <c r="BL109" s="15">
        <f t="shared" si="141"/>
        <v>0</v>
      </c>
      <c r="BM109" s="15">
        <f t="shared" si="141"/>
        <v>0</v>
      </c>
      <c r="BN109" s="15">
        <f t="shared" si="141"/>
        <v>0</v>
      </c>
      <c r="BO109" s="15">
        <f t="shared" si="141"/>
        <v>0</v>
      </c>
      <c r="BP109" s="15">
        <f t="shared" si="141"/>
        <v>0</v>
      </c>
      <c r="BQ109" s="15">
        <f t="shared" si="141"/>
        <v>0</v>
      </c>
      <c r="BR109" s="15">
        <f t="shared" si="141"/>
        <v>0</v>
      </c>
    </row>
    <row r="110" spans="1:83">
      <c r="A110" s="464"/>
      <c r="B110" s="467"/>
      <c r="C110" s="497"/>
      <c r="D110" s="498"/>
      <c r="E110" s="471"/>
      <c r="F110" s="467"/>
      <c r="G110" s="206" t="s">
        <v>551</v>
      </c>
      <c r="H110" s="207"/>
      <c r="I110" s="208"/>
      <c r="J110" s="208"/>
      <c r="K110" s="208"/>
      <c r="L110" s="208"/>
      <c r="M110" s="208"/>
      <c r="N110" s="208"/>
      <c r="O110" s="208"/>
      <c r="P110" s="208"/>
      <c r="Q110" s="208"/>
      <c r="R110" s="208"/>
      <c r="S110" s="208"/>
      <c r="T110" s="209">
        <f t="shared" si="88"/>
        <v>0</v>
      </c>
      <c r="AN110" s="15">
        <v>3</v>
      </c>
      <c r="AO110" s="15">
        <v>3</v>
      </c>
      <c r="AP110" s="15">
        <v>9</v>
      </c>
      <c r="AQ110" s="17">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15">
        <f ca="1">COUNTIF(INDIRECT("H"&amp;(ROW()+12*(($AN110-1)*3+$AO110)-ROW())/12+5):INDIRECT("S"&amp;(ROW()+12*(($AN110-1)*3+$AO110)-ROW())/12+5),AQ110)</f>
        <v>0</v>
      </c>
      <c r="AS110" s="17"/>
      <c r="AU110" s="15">
        <f ca="1">IF(AND(AQ110&gt;0,AR110&gt;0),COUNTIF(AU$6:AU109,"&gt;0")+1,0)</f>
        <v>0</v>
      </c>
      <c r="BE110" s="15">
        <v>3</v>
      </c>
    </row>
    <row r="111" spans="1:83">
      <c r="A111" s="462">
        <v>36</v>
      </c>
      <c r="B111" s="465"/>
      <c r="C111" s="465"/>
      <c r="D111" s="465"/>
      <c r="E111" s="469"/>
      <c r="F111" s="465"/>
      <c r="G111" s="194" t="s">
        <v>104</v>
      </c>
      <c r="H111" s="195"/>
      <c r="I111" s="196" t="str">
        <f t="shared" ref="I111:S112" si="142">IF(H111="","",H111)</f>
        <v/>
      </c>
      <c r="J111" s="196" t="str">
        <f t="shared" si="142"/>
        <v/>
      </c>
      <c r="K111" s="196" t="str">
        <f t="shared" si="142"/>
        <v/>
      </c>
      <c r="L111" s="196" t="str">
        <f t="shared" si="142"/>
        <v/>
      </c>
      <c r="M111" s="196" t="str">
        <f t="shared" si="142"/>
        <v/>
      </c>
      <c r="N111" s="196" t="str">
        <f t="shared" si="142"/>
        <v/>
      </c>
      <c r="O111" s="196" t="str">
        <f t="shared" si="142"/>
        <v/>
      </c>
      <c r="P111" s="196" t="str">
        <f t="shared" si="142"/>
        <v/>
      </c>
      <c r="Q111" s="196" t="str">
        <f t="shared" si="142"/>
        <v/>
      </c>
      <c r="R111" s="196" t="str">
        <f t="shared" si="142"/>
        <v/>
      </c>
      <c r="S111" s="196" t="str">
        <f t="shared" si="142"/>
        <v/>
      </c>
      <c r="T111" s="197">
        <f t="shared" si="88"/>
        <v>0</v>
      </c>
      <c r="AN111" s="15">
        <v>3</v>
      </c>
      <c r="AO111" s="15">
        <v>3</v>
      </c>
      <c r="AP111" s="15">
        <v>10</v>
      </c>
      <c r="AQ111" s="17">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15">
        <f ca="1">COUNTIF(INDIRECT("H"&amp;(ROW()+12*(($AN111-1)*3+$AO111)-ROW())/12+5):INDIRECT("S"&amp;(ROW()+12*(($AN111-1)*3+$AO111)-ROW())/12+5),AQ111)</f>
        <v>0</v>
      </c>
      <c r="AS111" s="17"/>
      <c r="AU111" s="15">
        <f ca="1">IF(AND(AQ111&gt;0,AR111&gt;0),COUNTIF(AU$6:AU110,"&gt;0")+1,0)</f>
        <v>0</v>
      </c>
      <c r="BE111" s="15">
        <v>1</v>
      </c>
      <c r="BG111" s="15">
        <f t="shared" ref="BG111:BR111" si="143">SUM(H111:H112)</f>
        <v>0</v>
      </c>
      <c r="BH111" s="15">
        <f t="shared" si="143"/>
        <v>0</v>
      </c>
      <c r="BI111" s="15">
        <f t="shared" si="143"/>
        <v>0</v>
      </c>
      <c r="BJ111" s="15">
        <f t="shared" si="143"/>
        <v>0</v>
      </c>
      <c r="BK111" s="15">
        <f t="shared" si="143"/>
        <v>0</v>
      </c>
      <c r="BL111" s="15">
        <f t="shared" si="143"/>
        <v>0</v>
      </c>
      <c r="BM111" s="15">
        <f t="shared" si="143"/>
        <v>0</v>
      </c>
      <c r="BN111" s="15">
        <f t="shared" si="143"/>
        <v>0</v>
      </c>
      <c r="BO111" s="15">
        <f t="shared" si="143"/>
        <v>0</v>
      </c>
      <c r="BP111" s="15">
        <f t="shared" si="143"/>
        <v>0</v>
      </c>
      <c r="BQ111" s="15">
        <f t="shared" si="143"/>
        <v>0</v>
      </c>
      <c r="BR111" s="15">
        <f t="shared" si="143"/>
        <v>0</v>
      </c>
      <c r="BT111" s="15">
        <f t="shared" ref="BT111:CE111" si="144">SUM(U111:U112)</f>
        <v>0</v>
      </c>
      <c r="BU111" s="15">
        <f t="shared" si="144"/>
        <v>0</v>
      </c>
      <c r="BV111" s="15">
        <f t="shared" si="144"/>
        <v>0</v>
      </c>
      <c r="BW111" s="15">
        <f t="shared" si="144"/>
        <v>0</v>
      </c>
      <c r="BX111" s="15">
        <f t="shared" si="144"/>
        <v>0</v>
      </c>
      <c r="BY111" s="15">
        <f t="shared" si="144"/>
        <v>0</v>
      </c>
      <c r="BZ111" s="15">
        <f t="shared" si="144"/>
        <v>0</v>
      </c>
      <c r="CA111" s="15">
        <f t="shared" si="144"/>
        <v>0</v>
      </c>
      <c r="CB111" s="15">
        <f t="shared" si="144"/>
        <v>0</v>
      </c>
      <c r="CC111" s="15">
        <f t="shared" si="144"/>
        <v>0</v>
      </c>
      <c r="CD111" s="15">
        <f t="shared" si="144"/>
        <v>0</v>
      </c>
      <c r="CE111" s="15">
        <f t="shared" si="144"/>
        <v>0</v>
      </c>
    </row>
    <row r="112" spans="1:83">
      <c r="A112" s="463"/>
      <c r="B112" s="466"/>
      <c r="C112" s="496"/>
      <c r="D112" s="496"/>
      <c r="E112" s="470"/>
      <c r="F112" s="466"/>
      <c r="G112" s="200" t="s">
        <v>102</v>
      </c>
      <c r="H112" s="201"/>
      <c r="I112" s="202" t="str">
        <f t="shared" si="142"/>
        <v/>
      </c>
      <c r="J112" s="202" t="str">
        <f t="shared" si="142"/>
        <v/>
      </c>
      <c r="K112" s="202" t="str">
        <f t="shared" si="142"/>
        <v/>
      </c>
      <c r="L112" s="202" t="str">
        <f t="shared" si="142"/>
        <v/>
      </c>
      <c r="M112" s="202" t="str">
        <f t="shared" si="142"/>
        <v/>
      </c>
      <c r="N112" s="202" t="str">
        <f t="shared" si="142"/>
        <v/>
      </c>
      <c r="O112" s="202" t="str">
        <f t="shared" si="142"/>
        <v/>
      </c>
      <c r="P112" s="202" t="str">
        <f t="shared" si="142"/>
        <v/>
      </c>
      <c r="Q112" s="202" t="str">
        <f t="shared" si="142"/>
        <v/>
      </c>
      <c r="R112" s="202" t="str">
        <f t="shared" si="142"/>
        <v/>
      </c>
      <c r="S112" s="202" t="str">
        <f t="shared" si="142"/>
        <v/>
      </c>
      <c r="T112" s="203">
        <f t="shared" si="88"/>
        <v>0</v>
      </c>
      <c r="AN112" s="15">
        <v>3</v>
      </c>
      <c r="AO112" s="15">
        <v>3</v>
      </c>
      <c r="AP112" s="15">
        <v>11</v>
      </c>
      <c r="AQ112" s="17">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15">
        <f ca="1">COUNTIF(INDIRECT("H"&amp;(ROW()+12*(($AN112-1)*3+$AO112)-ROW())/12+5):INDIRECT("S"&amp;(ROW()+12*(($AN112-1)*3+$AO112)-ROW())/12+5),AQ112)</f>
        <v>0</v>
      </c>
      <c r="AS112" s="17"/>
      <c r="AU112" s="15">
        <f ca="1">IF(AND(AQ112&gt;0,AR112&gt;0),COUNTIF(AU$6:AU111,"&gt;0")+1,0)</f>
        <v>0</v>
      </c>
      <c r="BE112" s="15">
        <v>2</v>
      </c>
      <c r="BF112" s="15" t="s">
        <v>318</v>
      </c>
      <c r="BG112" s="15">
        <f t="shared" ref="BG112:BR112" si="145">IF(BG111+BT111&gt;40000,1,0)</f>
        <v>0</v>
      </c>
      <c r="BH112" s="15">
        <f t="shared" si="145"/>
        <v>0</v>
      </c>
      <c r="BI112" s="15">
        <f t="shared" si="145"/>
        <v>0</v>
      </c>
      <c r="BJ112" s="15">
        <f t="shared" si="145"/>
        <v>0</v>
      </c>
      <c r="BK112" s="15">
        <f t="shared" si="145"/>
        <v>0</v>
      </c>
      <c r="BL112" s="15">
        <f t="shared" si="145"/>
        <v>0</v>
      </c>
      <c r="BM112" s="15">
        <f t="shared" si="145"/>
        <v>0</v>
      </c>
      <c r="BN112" s="15">
        <f t="shared" si="145"/>
        <v>0</v>
      </c>
      <c r="BO112" s="15">
        <f t="shared" si="145"/>
        <v>0</v>
      </c>
      <c r="BP112" s="15">
        <f t="shared" si="145"/>
        <v>0</v>
      </c>
      <c r="BQ112" s="15">
        <f t="shared" si="145"/>
        <v>0</v>
      </c>
      <c r="BR112" s="15">
        <f t="shared" si="145"/>
        <v>0</v>
      </c>
    </row>
    <row r="113" spans="1:83">
      <c r="A113" s="464"/>
      <c r="B113" s="467"/>
      <c r="C113" s="497"/>
      <c r="D113" s="498"/>
      <c r="E113" s="471"/>
      <c r="F113" s="467"/>
      <c r="G113" s="206" t="s">
        <v>551</v>
      </c>
      <c r="H113" s="207"/>
      <c r="I113" s="208"/>
      <c r="J113" s="208"/>
      <c r="K113" s="208"/>
      <c r="L113" s="208"/>
      <c r="M113" s="208"/>
      <c r="N113" s="208"/>
      <c r="O113" s="208"/>
      <c r="P113" s="208"/>
      <c r="Q113" s="208"/>
      <c r="R113" s="208"/>
      <c r="S113" s="208"/>
      <c r="T113" s="209">
        <f t="shared" si="88"/>
        <v>0</v>
      </c>
      <c r="AN113" s="306">
        <v>3</v>
      </c>
      <c r="AO113" s="306">
        <v>3</v>
      </c>
      <c r="AP113" s="306">
        <v>12</v>
      </c>
      <c r="AQ113" s="313">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306">
        <f ca="1">COUNTIF(INDIRECT("H"&amp;(ROW()+12*(($AN113-1)*3+$AO113)-ROW())/12+5):INDIRECT("S"&amp;(ROW()+12*(($AN113-1)*3+$AO113)-ROW())/12+5),AQ113)</f>
        <v>0</v>
      </c>
      <c r="AS113" s="313"/>
      <c r="AT113" s="306"/>
      <c r="AU113" s="306">
        <f ca="1">IF(AND(AQ113&gt;0,AR113&gt;0),COUNTIF(AU$6:AU112,"&gt;0")+1,0)</f>
        <v>0</v>
      </c>
      <c r="BE113" s="15">
        <v>3</v>
      </c>
    </row>
    <row r="114" spans="1:83">
      <c r="A114" s="462">
        <v>37</v>
      </c>
      <c r="B114" s="465"/>
      <c r="C114" s="465"/>
      <c r="D114" s="465"/>
      <c r="E114" s="469"/>
      <c r="F114" s="465"/>
      <c r="G114" s="194" t="s">
        <v>104</v>
      </c>
      <c r="H114" s="195"/>
      <c r="I114" s="196" t="str">
        <f t="shared" ref="I114:S115" si="146">IF(H114="","",H114)</f>
        <v/>
      </c>
      <c r="J114" s="196" t="str">
        <f t="shared" si="146"/>
        <v/>
      </c>
      <c r="K114" s="196" t="str">
        <f t="shared" si="146"/>
        <v/>
      </c>
      <c r="L114" s="196" t="str">
        <f t="shared" si="146"/>
        <v/>
      </c>
      <c r="M114" s="196" t="str">
        <f t="shared" si="146"/>
        <v/>
      </c>
      <c r="N114" s="196" t="str">
        <f t="shared" si="146"/>
        <v/>
      </c>
      <c r="O114" s="196" t="str">
        <f t="shared" si="146"/>
        <v/>
      </c>
      <c r="P114" s="196" t="str">
        <f t="shared" si="146"/>
        <v/>
      </c>
      <c r="Q114" s="196" t="str">
        <f t="shared" si="146"/>
        <v/>
      </c>
      <c r="R114" s="196" t="str">
        <f t="shared" si="146"/>
        <v/>
      </c>
      <c r="S114" s="196" t="str">
        <f t="shared" si="146"/>
        <v/>
      </c>
      <c r="T114" s="197">
        <f t="shared" si="88"/>
        <v>0</v>
      </c>
      <c r="AN114" s="15">
        <v>4</v>
      </c>
      <c r="AO114" s="15">
        <v>1</v>
      </c>
      <c r="AP114" s="15">
        <v>1</v>
      </c>
      <c r="AQ114" s="17">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15">
        <f ca="1">COUNTIF(INDIRECT("H"&amp;(ROW()+12*(($AN114-1)*3+$AO114)-ROW())/12+5):INDIRECT("S"&amp;(ROW()+12*(($AN114-1)*3+$AO114)-ROW())/12+5),AQ114)</f>
        <v>0</v>
      </c>
      <c r="AS114" s="17"/>
      <c r="AU114" s="15">
        <f ca="1">IF(AND(AQ114&gt;0,AR114&gt;0),COUNTIF(AU$6:AU113,"&gt;0")+1,0)</f>
        <v>0</v>
      </c>
      <c r="BE114" s="15">
        <v>1</v>
      </c>
      <c r="BG114" s="15">
        <f t="shared" ref="BG114:BR114" si="147">SUM(H114:H115)</f>
        <v>0</v>
      </c>
      <c r="BH114" s="15">
        <f t="shared" si="147"/>
        <v>0</v>
      </c>
      <c r="BI114" s="15">
        <f t="shared" si="147"/>
        <v>0</v>
      </c>
      <c r="BJ114" s="15">
        <f t="shared" si="147"/>
        <v>0</v>
      </c>
      <c r="BK114" s="15">
        <f t="shared" si="147"/>
        <v>0</v>
      </c>
      <c r="BL114" s="15">
        <f t="shared" si="147"/>
        <v>0</v>
      </c>
      <c r="BM114" s="15">
        <f t="shared" si="147"/>
        <v>0</v>
      </c>
      <c r="BN114" s="15">
        <f t="shared" si="147"/>
        <v>0</v>
      </c>
      <c r="BO114" s="15">
        <f t="shared" si="147"/>
        <v>0</v>
      </c>
      <c r="BP114" s="15">
        <f t="shared" si="147"/>
        <v>0</v>
      </c>
      <c r="BQ114" s="15">
        <f t="shared" si="147"/>
        <v>0</v>
      </c>
      <c r="BR114" s="15">
        <f t="shared" si="147"/>
        <v>0</v>
      </c>
      <c r="BT114" s="15">
        <f t="shared" ref="BT114:CE114" si="148">SUM(U114:U115)</f>
        <v>0</v>
      </c>
      <c r="BU114" s="15">
        <f t="shared" si="148"/>
        <v>0</v>
      </c>
      <c r="BV114" s="15">
        <f t="shared" si="148"/>
        <v>0</v>
      </c>
      <c r="BW114" s="15">
        <f t="shared" si="148"/>
        <v>0</v>
      </c>
      <c r="BX114" s="15">
        <f t="shared" si="148"/>
        <v>0</v>
      </c>
      <c r="BY114" s="15">
        <f t="shared" si="148"/>
        <v>0</v>
      </c>
      <c r="BZ114" s="15">
        <f t="shared" si="148"/>
        <v>0</v>
      </c>
      <c r="CA114" s="15">
        <f t="shared" si="148"/>
        <v>0</v>
      </c>
      <c r="CB114" s="15">
        <f t="shared" si="148"/>
        <v>0</v>
      </c>
      <c r="CC114" s="15">
        <f t="shared" si="148"/>
        <v>0</v>
      </c>
      <c r="CD114" s="15">
        <f t="shared" si="148"/>
        <v>0</v>
      </c>
      <c r="CE114" s="15">
        <f t="shared" si="148"/>
        <v>0</v>
      </c>
    </row>
    <row r="115" spans="1:83">
      <c r="A115" s="463"/>
      <c r="B115" s="466"/>
      <c r="C115" s="496"/>
      <c r="D115" s="496"/>
      <c r="E115" s="470"/>
      <c r="F115" s="466"/>
      <c r="G115" s="200" t="s">
        <v>102</v>
      </c>
      <c r="H115" s="201"/>
      <c r="I115" s="202" t="str">
        <f t="shared" si="146"/>
        <v/>
      </c>
      <c r="J115" s="202" t="str">
        <f t="shared" si="146"/>
        <v/>
      </c>
      <c r="K115" s="202" t="str">
        <f t="shared" si="146"/>
        <v/>
      </c>
      <c r="L115" s="202" t="str">
        <f t="shared" si="146"/>
        <v/>
      </c>
      <c r="M115" s="202" t="str">
        <f t="shared" si="146"/>
        <v/>
      </c>
      <c r="N115" s="202" t="str">
        <f t="shared" si="146"/>
        <v/>
      </c>
      <c r="O115" s="202" t="str">
        <f t="shared" si="146"/>
        <v/>
      </c>
      <c r="P115" s="202" t="str">
        <f t="shared" si="146"/>
        <v/>
      </c>
      <c r="Q115" s="202" t="str">
        <f t="shared" si="146"/>
        <v/>
      </c>
      <c r="R115" s="202" t="str">
        <f t="shared" si="146"/>
        <v/>
      </c>
      <c r="S115" s="202" t="str">
        <f t="shared" si="146"/>
        <v/>
      </c>
      <c r="T115" s="203">
        <f t="shared" si="88"/>
        <v>0</v>
      </c>
      <c r="AN115" s="15">
        <v>4</v>
      </c>
      <c r="AO115" s="15">
        <v>1</v>
      </c>
      <c r="AP115" s="15">
        <v>2</v>
      </c>
      <c r="AQ115" s="17">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15">
        <f ca="1">COUNTIF(INDIRECT("H"&amp;(ROW()+12*(($AN115-1)*3+$AO115)-ROW())/12+5):INDIRECT("S"&amp;(ROW()+12*(($AN115-1)*3+$AO115)-ROW())/12+5),AQ115)</f>
        <v>0</v>
      </c>
      <c r="AS115" s="17"/>
      <c r="AU115" s="15">
        <f ca="1">IF(AND(AQ115&gt;0,AR115&gt;0),COUNTIF(AU$6:AU114,"&gt;0")+1,0)</f>
        <v>0</v>
      </c>
      <c r="BE115" s="15">
        <v>2</v>
      </c>
      <c r="BF115" s="15" t="s">
        <v>318</v>
      </c>
      <c r="BG115" s="15">
        <f t="shared" ref="BG115:BR115" si="149">IF(BG114+BT114&gt;40000,1,0)</f>
        <v>0</v>
      </c>
      <c r="BH115" s="15">
        <f t="shared" si="149"/>
        <v>0</v>
      </c>
      <c r="BI115" s="15">
        <f t="shared" si="149"/>
        <v>0</v>
      </c>
      <c r="BJ115" s="15">
        <f t="shared" si="149"/>
        <v>0</v>
      </c>
      <c r="BK115" s="15">
        <f t="shared" si="149"/>
        <v>0</v>
      </c>
      <c r="BL115" s="15">
        <f t="shared" si="149"/>
        <v>0</v>
      </c>
      <c r="BM115" s="15">
        <f t="shared" si="149"/>
        <v>0</v>
      </c>
      <c r="BN115" s="15">
        <f t="shared" si="149"/>
        <v>0</v>
      </c>
      <c r="BO115" s="15">
        <f t="shared" si="149"/>
        <v>0</v>
      </c>
      <c r="BP115" s="15">
        <f t="shared" si="149"/>
        <v>0</v>
      </c>
      <c r="BQ115" s="15">
        <f t="shared" si="149"/>
        <v>0</v>
      </c>
      <c r="BR115" s="15">
        <f t="shared" si="149"/>
        <v>0</v>
      </c>
    </row>
    <row r="116" spans="1:83">
      <c r="A116" s="464"/>
      <c r="B116" s="467"/>
      <c r="C116" s="497"/>
      <c r="D116" s="498"/>
      <c r="E116" s="471"/>
      <c r="F116" s="467"/>
      <c r="G116" s="206" t="s">
        <v>551</v>
      </c>
      <c r="H116" s="207"/>
      <c r="I116" s="208"/>
      <c r="J116" s="208"/>
      <c r="K116" s="208"/>
      <c r="L116" s="208"/>
      <c r="M116" s="208"/>
      <c r="N116" s="208"/>
      <c r="O116" s="208"/>
      <c r="P116" s="208"/>
      <c r="Q116" s="208"/>
      <c r="R116" s="208"/>
      <c r="S116" s="208"/>
      <c r="T116" s="209">
        <f t="shared" si="88"/>
        <v>0</v>
      </c>
      <c r="AN116" s="15">
        <v>4</v>
      </c>
      <c r="AO116" s="15">
        <v>1</v>
      </c>
      <c r="AP116" s="15">
        <v>3</v>
      </c>
      <c r="AQ116" s="17">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15">
        <f ca="1">COUNTIF(INDIRECT("H"&amp;(ROW()+12*(($AN116-1)*3+$AO116)-ROW())/12+5):INDIRECT("S"&amp;(ROW()+12*(($AN116-1)*3+$AO116)-ROW())/12+5),AQ116)</f>
        <v>0</v>
      </c>
      <c r="AS116" s="17"/>
      <c r="AU116" s="15">
        <f ca="1">IF(AND(AQ116&gt;0,AR116&gt;0),COUNTIF(AU$6:AU115,"&gt;0")+1,0)</f>
        <v>0</v>
      </c>
      <c r="BE116" s="15">
        <v>3</v>
      </c>
    </row>
    <row r="117" spans="1:83">
      <c r="A117" s="462">
        <v>38</v>
      </c>
      <c r="B117" s="465"/>
      <c r="C117" s="465"/>
      <c r="D117" s="465"/>
      <c r="E117" s="469"/>
      <c r="F117" s="465"/>
      <c r="G117" s="194" t="s">
        <v>104</v>
      </c>
      <c r="H117" s="195"/>
      <c r="I117" s="196" t="str">
        <f t="shared" ref="I117:S118" si="150">IF(H117="","",H117)</f>
        <v/>
      </c>
      <c r="J117" s="196" t="str">
        <f t="shared" si="150"/>
        <v/>
      </c>
      <c r="K117" s="196" t="str">
        <f t="shared" si="150"/>
        <v/>
      </c>
      <c r="L117" s="196" t="str">
        <f t="shared" si="150"/>
        <v/>
      </c>
      <c r="M117" s="196" t="str">
        <f t="shared" si="150"/>
        <v/>
      </c>
      <c r="N117" s="196" t="str">
        <f t="shared" si="150"/>
        <v/>
      </c>
      <c r="O117" s="196" t="str">
        <f t="shared" si="150"/>
        <v/>
      </c>
      <c r="P117" s="196" t="str">
        <f t="shared" si="150"/>
        <v/>
      </c>
      <c r="Q117" s="196" t="str">
        <f t="shared" si="150"/>
        <v/>
      </c>
      <c r="R117" s="196" t="str">
        <f t="shared" si="150"/>
        <v/>
      </c>
      <c r="S117" s="196" t="str">
        <f t="shared" si="150"/>
        <v/>
      </c>
      <c r="T117" s="197">
        <f t="shared" si="88"/>
        <v>0</v>
      </c>
      <c r="AN117" s="15">
        <v>4</v>
      </c>
      <c r="AO117" s="15">
        <v>1</v>
      </c>
      <c r="AP117" s="15">
        <v>4</v>
      </c>
      <c r="AQ117" s="17">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15">
        <f ca="1">COUNTIF(INDIRECT("H"&amp;(ROW()+12*(($AN117-1)*3+$AO117)-ROW())/12+5):INDIRECT("S"&amp;(ROW()+12*(($AN117-1)*3+$AO117)-ROW())/12+5),AQ117)</f>
        <v>0</v>
      </c>
      <c r="AS117" s="17"/>
      <c r="AU117" s="15">
        <f ca="1">IF(AND(AQ117&gt;0,AR117&gt;0),COUNTIF(AU$6:AU116,"&gt;0")+1,0)</f>
        <v>0</v>
      </c>
      <c r="BE117" s="15">
        <v>1</v>
      </c>
      <c r="BG117" s="15">
        <f t="shared" ref="BG117:BR117" si="151">SUM(H117:H118)</f>
        <v>0</v>
      </c>
      <c r="BH117" s="15">
        <f t="shared" si="151"/>
        <v>0</v>
      </c>
      <c r="BI117" s="15">
        <f t="shared" si="151"/>
        <v>0</v>
      </c>
      <c r="BJ117" s="15">
        <f t="shared" si="151"/>
        <v>0</v>
      </c>
      <c r="BK117" s="15">
        <f t="shared" si="151"/>
        <v>0</v>
      </c>
      <c r="BL117" s="15">
        <f t="shared" si="151"/>
        <v>0</v>
      </c>
      <c r="BM117" s="15">
        <f t="shared" si="151"/>
        <v>0</v>
      </c>
      <c r="BN117" s="15">
        <f t="shared" si="151"/>
        <v>0</v>
      </c>
      <c r="BO117" s="15">
        <f t="shared" si="151"/>
        <v>0</v>
      </c>
      <c r="BP117" s="15">
        <f t="shared" si="151"/>
        <v>0</v>
      </c>
      <c r="BQ117" s="15">
        <f t="shared" si="151"/>
        <v>0</v>
      </c>
      <c r="BR117" s="15">
        <f t="shared" si="151"/>
        <v>0</v>
      </c>
      <c r="BT117" s="15">
        <f t="shared" ref="BT117:CE117" si="152">SUM(U117:U118)</f>
        <v>0</v>
      </c>
      <c r="BU117" s="15">
        <f t="shared" si="152"/>
        <v>0</v>
      </c>
      <c r="BV117" s="15">
        <f t="shared" si="152"/>
        <v>0</v>
      </c>
      <c r="BW117" s="15">
        <f t="shared" si="152"/>
        <v>0</v>
      </c>
      <c r="BX117" s="15">
        <f t="shared" si="152"/>
        <v>0</v>
      </c>
      <c r="BY117" s="15">
        <f t="shared" si="152"/>
        <v>0</v>
      </c>
      <c r="BZ117" s="15">
        <f t="shared" si="152"/>
        <v>0</v>
      </c>
      <c r="CA117" s="15">
        <f t="shared" si="152"/>
        <v>0</v>
      </c>
      <c r="CB117" s="15">
        <f t="shared" si="152"/>
        <v>0</v>
      </c>
      <c r="CC117" s="15">
        <f t="shared" si="152"/>
        <v>0</v>
      </c>
      <c r="CD117" s="15">
        <f t="shared" si="152"/>
        <v>0</v>
      </c>
      <c r="CE117" s="15">
        <f t="shared" si="152"/>
        <v>0</v>
      </c>
    </row>
    <row r="118" spans="1:83">
      <c r="A118" s="463"/>
      <c r="B118" s="466"/>
      <c r="C118" s="496"/>
      <c r="D118" s="496"/>
      <c r="E118" s="470"/>
      <c r="F118" s="466"/>
      <c r="G118" s="200" t="s">
        <v>102</v>
      </c>
      <c r="H118" s="201"/>
      <c r="I118" s="202" t="str">
        <f t="shared" si="150"/>
        <v/>
      </c>
      <c r="J118" s="202" t="str">
        <f t="shared" si="150"/>
        <v/>
      </c>
      <c r="K118" s="202" t="str">
        <f t="shared" si="150"/>
        <v/>
      </c>
      <c r="L118" s="202" t="str">
        <f t="shared" si="150"/>
        <v/>
      </c>
      <c r="M118" s="202" t="str">
        <f t="shared" si="150"/>
        <v/>
      </c>
      <c r="N118" s="202" t="str">
        <f t="shared" si="150"/>
        <v/>
      </c>
      <c r="O118" s="202" t="str">
        <f t="shared" si="150"/>
        <v/>
      </c>
      <c r="P118" s="202" t="str">
        <f t="shared" si="150"/>
        <v/>
      </c>
      <c r="Q118" s="202" t="str">
        <f t="shared" si="150"/>
        <v/>
      </c>
      <c r="R118" s="202" t="str">
        <f t="shared" si="150"/>
        <v/>
      </c>
      <c r="S118" s="202" t="str">
        <f t="shared" si="150"/>
        <v/>
      </c>
      <c r="T118" s="203">
        <f t="shared" si="88"/>
        <v>0</v>
      </c>
      <c r="AN118" s="15">
        <v>4</v>
      </c>
      <c r="AO118" s="15">
        <v>1</v>
      </c>
      <c r="AP118" s="15">
        <v>5</v>
      </c>
      <c r="AQ118" s="17">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15">
        <f ca="1">COUNTIF(INDIRECT("H"&amp;(ROW()+12*(($AN118-1)*3+$AO118)-ROW())/12+5):INDIRECT("S"&amp;(ROW()+12*(($AN118-1)*3+$AO118)-ROW())/12+5),AQ118)</f>
        <v>0</v>
      </c>
      <c r="AS118" s="17"/>
      <c r="AU118" s="15">
        <f ca="1">IF(AND(AQ118&gt;0,AR118&gt;0),COUNTIF(AU$6:AU117,"&gt;0")+1,0)</f>
        <v>0</v>
      </c>
      <c r="BE118" s="15">
        <v>2</v>
      </c>
      <c r="BF118" s="15" t="s">
        <v>318</v>
      </c>
      <c r="BG118" s="15">
        <f t="shared" ref="BG118:BR118" si="153">IF(BG117+BT117&gt;40000,1,0)</f>
        <v>0</v>
      </c>
      <c r="BH118" s="15">
        <f t="shared" si="153"/>
        <v>0</v>
      </c>
      <c r="BI118" s="15">
        <f t="shared" si="153"/>
        <v>0</v>
      </c>
      <c r="BJ118" s="15">
        <f t="shared" si="153"/>
        <v>0</v>
      </c>
      <c r="BK118" s="15">
        <f t="shared" si="153"/>
        <v>0</v>
      </c>
      <c r="BL118" s="15">
        <f t="shared" si="153"/>
        <v>0</v>
      </c>
      <c r="BM118" s="15">
        <f t="shared" si="153"/>
        <v>0</v>
      </c>
      <c r="BN118" s="15">
        <f t="shared" si="153"/>
        <v>0</v>
      </c>
      <c r="BO118" s="15">
        <f t="shared" si="153"/>
        <v>0</v>
      </c>
      <c r="BP118" s="15">
        <f t="shared" si="153"/>
        <v>0</v>
      </c>
      <c r="BQ118" s="15">
        <f t="shared" si="153"/>
        <v>0</v>
      </c>
      <c r="BR118" s="15">
        <f t="shared" si="153"/>
        <v>0</v>
      </c>
    </row>
    <row r="119" spans="1:83">
      <c r="A119" s="464"/>
      <c r="B119" s="467"/>
      <c r="C119" s="497"/>
      <c r="D119" s="498"/>
      <c r="E119" s="471"/>
      <c r="F119" s="467"/>
      <c r="G119" s="206" t="s">
        <v>551</v>
      </c>
      <c r="H119" s="207"/>
      <c r="I119" s="208"/>
      <c r="J119" s="208"/>
      <c r="K119" s="208"/>
      <c r="L119" s="208"/>
      <c r="M119" s="208"/>
      <c r="N119" s="208"/>
      <c r="O119" s="208"/>
      <c r="P119" s="208"/>
      <c r="Q119" s="208"/>
      <c r="R119" s="208"/>
      <c r="S119" s="208"/>
      <c r="T119" s="209">
        <f t="shared" si="88"/>
        <v>0</v>
      </c>
      <c r="AN119" s="15">
        <v>4</v>
      </c>
      <c r="AO119" s="15">
        <v>1</v>
      </c>
      <c r="AP119" s="15">
        <v>6</v>
      </c>
      <c r="AQ119" s="17">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15">
        <f ca="1">COUNTIF(INDIRECT("H"&amp;(ROW()+12*(($AN119-1)*3+$AO119)-ROW())/12+5):INDIRECT("S"&amp;(ROW()+12*(($AN119-1)*3+$AO119)-ROW())/12+5),AQ119)</f>
        <v>0</v>
      </c>
      <c r="AS119" s="17"/>
      <c r="AU119" s="15">
        <f ca="1">IF(AND(AQ119&gt;0,AR119&gt;0),COUNTIF(AU$6:AU118,"&gt;0")+1,0)</f>
        <v>0</v>
      </c>
      <c r="BE119" s="15">
        <v>3</v>
      </c>
    </row>
    <row r="120" spans="1:83">
      <c r="A120" s="462">
        <v>39</v>
      </c>
      <c r="B120" s="465"/>
      <c r="C120" s="465"/>
      <c r="D120" s="465"/>
      <c r="E120" s="469"/>
      <c r="F120" s="465"/>
      <c r="G120" s="194" t="s">
        <v>104</v>
      </c>
      <c r="H120" s="195"/>
      <c r="I120" s="196" t="str">
        <f t="shared" ref="I120:S121" si="154">IF(H120="","",H120)</f>
        <v/>
      </c>
      <c r="J120" s="196" t="str">
        <f t="shared" si="154"/>
        <v/>
      </c>
      <c r="K120" s="196" t="str">
        <f t="shared" si="154"/>
        <v/>
      </c>
      <c r="L120" s="196" t="str">
        <f t="shared" si="154"/>
        <v/>
      </c>
      <c r="M120" s="196" t="str">
        <f t="shared" si="154"/>
        <v/>
      </c>
      <c r="N120" s="196" t="str">
        <f t="shared" si="154"/>
        <v/>
      </c>
      <c r="O120" s="196" t="str">
        <f t="shared" si="154"/>
        <v/>
      </c>
      <c r="P120" s="196" t="str">
        <f t="shared" si="154"/>
        <v/>
      </c>
      <c r="Q120" s="196" t="str">
        <f t="shared" si="154"/>
        <v/>
      </c>
      <c r="R120" s="196" t="str">
        <f t="shared" si="154"/>
        <v/>
      </c>
      <c r="S120" s="196" t="str">
        <f t="shared" si="154"/>
        <v/>
      </c>
      <c r="T120" s="197">
        <f t="shared" si="88"/>
        <v>0</v>
      </c>
      <c r="AN120" s="15">
        <v>4</v>
      </c>
      <c r="AO120" s="15">
        <v>1</v>
      </c>
      <c r="AP120" s="15">
        <v>7</v>
      </c>
      <c r="AQ120" s="17">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15">
        <f ca="1">COUNTIF(INDIRECT("H"&amp;(ROW()+12*(($AN120-1)*3+$AO120)-ROW())/12+5):INDIRECT("S"&amp;(ROW()+12*(($AN120-1)*3+$AO120)-ROW())/12+5),AQ120)</f>
        <v>0</v>
      </c>
      <c r="AS120" s="17"/>
      <c r="AU120" s="15">
        <f ca="1">IF(AND(AQ120&gt;0,AR120&gt;0),COUNTIF(AU$6:AU119,"&gt;0")+1,0)</f>
        <v>0</v>
      </c>
      <c r="BE120" s="15">
        <v>1</v>
      </c>
      <c r="BG120" s="15">
        <f t="shared" ref="BG120:BR120" si="155">SUM(H120:H121)</f>
        <v>0</v>
      </c>
      <c r="BH120" s="15">
        <f t="shared" si="155"/>
        <v>0</v>
      </c>
      <c r="BI120" s="15">
        <f t="shared" si="155"/>
        <v>0</v>
      </c>
      <c r="BJ120" s="15">
        <f t="shared" si="155"/>
        <v>0</v>
      </c>
      <c r="BK120" s="15">
        <f t="shared" si="155"/>
        <v>0</v>
      </c>
      <c r="BL120" s="15">
        <f t="shared" si="155"/>
        <v>0</v>
      </c>
      <c r="BM120" s="15">
        <f t="shared" si="155"/>
        <v>0</v>
      </c>
      <c r="BN120" s="15">
        <f t="shared" si="155"/>
        <v>0</v>
      </c>
      <c r="BO120" s="15">
        <f t="shared" si="155"/>
        <v>0</v>
      </c>
      <c r="BP120" s="15">
        <f t="shared" si="155"/>
        <v>0</v>
      </c>
      <c r="BQ120" s="15">
        <f t="shared" si="155"/>
        <v>0</v>
      </c>
      <c r="BR120" s="15">
        <f t="shared" si="155"/>
        <v>0</v>
      </c>
      <c r="BT120" s="15">
        <f t="shared" ref="BT120:CE120" si="156">SUM(U120:U121)</f>
        <v>0</v>
      </c>
      <c r="BU120" s="15">
        <f t="shared" si="156"/>
        <v>0</v>
      </c>
      <c r="BV120" s="15">
        <f t="shared" si="156"/>
        <v>0</v>
      </c>
      <c r="BW120" s="15">
        <f t="shared" si="156"/>
        <v>0</v>
      </c>
      <c r="BX120" s="15">
        <f t="shared" si="156"/>
        <v>0</v>
      </c>
      <c r="BY120" s="15">
        <f t="shared" si="156"/>
        <v>0</v>
      </c>
      <c r="BZ120" s="15">
        <f t="shared" si="156"/>
        <v>0</v>
      </c>
      <c r="CA120" s="15">
        <f t="shared" si="156"/>
        <v>0</v>
      </c>
      <c r="CB120" s="15">
        <f t="shared" si="156"/>
        <v>0</v>
      </c>
      <c r="CC120" s="15">
        <f t="shared" si="156"/>
        <v>0</v>
      </c>
      <c r="CD120" s="15">
        <f t="shared" si="156"/>
        <v>0</v>
      </c>
      <c r="CE120" s="15">
        <f t="shared" si="156"/>
        <v>0</v>
      </c>
    </row>
    <row r="121" spans="1:83">
      <c r="A121" s="463"/>
      <c r="B121" s="466"/>
      <c r="C121" s="496"/>
      <c r="D121" s="496"/>
      <c r="E121" s="470"/>
      <c r="F121" s="466"/>
      <c r="G121" s="200" t="s">
        <v>102</v>
      </c>
      <c r="H121" s="201"/>
      <c r="I121" s="202" t="str">
        <f t="shared" si="154"/>
        <v/>
      </c>
      <c r="J121" s="202" t="str">
        <f t="shared" si="154"/>
        <v/>
      </c>
      <c r="K121" s="202" t="str">
        <f t="shared" si="154"/>
        <v/>
      </c>
      <c r="L121" s="202" t="str">
        <f t="shared" si="154"/>
        <v/>
      </c>
      <c r="M121" s="202" t="str">
        <f t="shared" si="154"/>
        <v/>
      </c>
      <c r="N121" s="202" t="str">
        <f t="shared" si="154"/>
        <v/>
      </c>
      <c r="O121" s="202" t="str">
        <f t="shared" si="154"/>
        <v/>
      </c>
      <c r="P121" s="202" t="str">
        <f t="shared" si="154"/>
        <v/>
      </c>
      <c r="Q121" s="202" t="str">
        <f t="shared" si="154"/>
        <v/>
      </c>
      <c r="R121" s="202" t="str">
        <f t="shared" si="154"/>
        <v/>
      </c>
      <c r="S121" s="202" t="str">
        <f t="shared" si="154"/>
        <v/>
      </c>
      <c r="T121" s="203">
        <f t="shared" si="88"/>
        <v>0</v>
      </c>
      <c r="AN121" s="15">
        <v>4</v>
      </c>
      <c r="AO121" s="15">
        <v>1</v>
      </c>
      <c r="AP121" s="15">
        <v>8</v>
      </c>
      <c r="AQ121" s="17">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15">
        <f ca="1">COUNTIF(INDIRECT("H"&amp;(ROW()+12*(($AN121-1)*3+$AO121)-ROW())/12+5):INDIRECT("S"&amp;(ROW()+12*(($AN121-1)*3+$AO121)-ROW())/12+5),AQ121)</f>
        <v>0</v>
      </c>
      <c r="AS121" s="17"/>
      <c r="AU121" s="15">
        <f ca="1">IF(AND(AQ121&gt;0,AR121&gt;0),COUNTIF(AU$6:AU120,"&gt;0")+1,0)</f>
        <v>0</v>
      </c>
      <c r="BE121" s="15">
        <v>2</v>
      </c>
      <c r="BF121" s="15" t="s">
        <v>318</v>
      </c>
      <c r="BG121" s="15">
        <f t="shared" ref="BG121:BR121" si="157">IF(BG120+BT120&gt;40000,1,0)</f>
        <v>0</v>
      </c>
      <c r="BH121" s="15">
        <f t="shared" si="157"/>
        <v>0</v>
      </c>
      <c r="BI121" s="15">
        <f t="shared" si="157"/>
        <v>0</v>
      </c>
      <c r="BJ121" s="15">
        <f t="shared" si="157"/>
        <v>0</v>
      </c>
      <c r="BK121" s="15">
        <f t="shared" si="157"/>
        <v>0</v>
      </c>
      <c r="BL121" s="15">
        <f t="shared" si="157"/>
        <v>0</v>
      </c>
      <c r="BM121" s="15">
        <f t="shared" si="157"/>
        <v>0</v>
      </c>
      <c r="BN121" s="15">
        <f t="shared" si="157"/>
        <v>0</v>
      </c>
      <c r="BO121" s="15">
        <f t="shared" si="157"/>
        <v>0</v>
      </c>
      <c r="BP121" s="15">
        <f t="shared" si="157"/>
        <v>0</v>
      </c>
      <c r="BQ121" s="15">
        <f t="shared" si="157"/>
        <v>0</v>
      </c>
      <c r="BR121" s="15">
        <f t="shared" si="157"/>
        <v>0</v>
      </c>
    </row>
    <row r="122" spans="1:83">
      <c r="A122" s="464"/>
      <c r="B122" s="467"/>
      <c r="C122" s="497"/>
      <c r="D122" s="498"/>
      <c r="E122" s="471"/>
      <c r="F122" s="467"/>
      <c r="G122" s="206" t="s">
        <v>551</v>
      </c>
      <c r="H122" s="207"/>
      <c r="I122" s="208"/>
      <c r="J122" s="208"/>
      <c r="K122" s="208"/>
      <c r="L122" s="208"/>
      <c r="M122" s="208"/>
      <c r="N122" s="208"/>
      <c r="O122" s="208"/>
      <c r="P122" s="208"/>
      <c r="Q122" s="208"/>
      <c r="R122" s="208"/>
      <c r="S122" s="208"/>
      <c r="T122" s="209">
        <f t="shared" si="88"/>
        <v>0</v>
      </c>
      <c r="AN122" s="15">
        <v>4</v>
      </c>
      <c r="AO122" s="15">
        <v>1</v>
      </c>
      <c r="AP122" s="15">
        <v>9</v>
      </c>
      <c r="AQ122" s="17">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15">
        <f ca="1">COUNTIF(INDIRECT("H"&amp;(ROW()+12*(($AN122-1)*3+$AO122)-ROW())/12+5):INDIRECT("S"&amp;(ROW()+12*(($AN122-1)*3+$AO122)-ROW())/12+5),AQ122)</f>
        <v>0</v>
      </c>
      <c r="AS122" s="17"/>
      <c r="AU122" s="15">
        <f ca="1">IF(AND(AQ122&gt;0,AR122&gt;0),COUNTIF(AU$6:AU121,"&gt;0")+1,0)</f>
        <v>0</v>
      </c>
      <c r="BE122" s="15">
        <v>3</v>
      </c>
    </row>
    <row r="123" spans="1:83">
      <c r="A123" s="462">
        <v>40</v>
      </c>
      <c r="B123" s="465"/>
      <c r="C123" s="465"/>
      <c r="D123" s="465"/>
      <c r="E123" s="469"/>
      <c r="F123" s="465"/>
      <c r="G123" s="194" t="s">
        <v>104</v>
      </c>
      <c r="H123" s="195"/>
      <c r="I123" s="196" t="str">
        <f t="shared" ref="I123:S124" si="158">IF(H123="","",H123)</f>
        <v/>
      </c>
      <c r="J123" s="196" t="str">
        <f t="shared" si="158"/>
        <v/>
      </c>
      <c r="K123" s="196" t="str">
        <f t="shared" si="158"/>
        <v/>
      </c>
      <c r="L123" s="196" t="str">
        <f t="shared" si="158"/>
        <v/>
      </c>
      <c r="M123" s="196" t="str">
        <f t="shared" si="158"/>
        <v/>
      </c>
      <c r="N123" s="196" t="str">
        <f t="shared" si="158"/>
        <v/>
      </c>
      <c r="O123" s="196" t="str">
        <f t="shared" si="158"/>
        <v/>
      </c>
      <c r="P123" s="196" t="str">
        <f t="shared" si="158"/>
        <v/>
      </c>
      <c r="Q123" s="196" t="str">
        <f t="shared" si="158"/>
        <v/>
      </c>
      <c r="R123" s="196" t="str">
        <f t="shared" si="158"/>
        <v/>
      </c>
      <c r="S123" s="196" t="str">
        <f t="shared" si="158"/>
        <v/>
      </c>
      <c r="T123" s="197">
        <f t="shared" si="88"/>
        <v>0</v>
      </c>
      <c r="AN123" s="15">
        <v>4</v>
      </c>
      <c r="AO123" s="15">
        <v>1</v>
      </c>
      <c r="AP123" s="15">
        <v>10</v>
      </c>
      <c r="AQ123" s="17">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15">
        <f ca="1">COUNTIF(INDIRECT("H"&amp;(ROW()+12*(($AN123-1)*3+$AO123)-ROW())/12+5):INDIRECT("S"&amp;(ROW()+12*(($AN123-1)*3+$AO123)-ROW())/12+5),AQ123)</f>
        <v>0</v>
      </c>
      <c r="AS123" s="17"/>
      <c r="AU123" s="15">
        <f ca="1">IF(AND(AQ123&gt;0,AR123&gt;0),COUNTIF(AU$6:AU122,"&gt;0")+1,0)</f>
        <v>0</v>
      </c>
      <c r="BE123" s="15">
        <v>1</v>
      </c>
      <c r="BG123" s="15">
        <f t="shared" ref="BG123:BR123" si="159">SUM(H123:H124)</f>
        <v>0</v>
      </c>
      <c r="BH123" s="15">
        <f t="shared" si="159"/>
        <v>0</v>
      </c>
      <c r="BI123" s="15">
        <f t="shared" si="159"/>
        <v>0</v>
      </c>
      <c r="BJ123" s="15">
        <f t="shared" si="159"/>
        <v>0</v>
      </c>
      <c r="BK123" s="15">
        <f t="shared" si="159"/>
        <v>0</v>
      </c>
      <c r="BL123" s="15">
        <f t="shared" si="159"/>
        <v>0</v>
      </c>
      <c r="BM123" s="15">
        <f t="shared" si="159"/>
        <v>0</v>
      </c>
      <c r="BN123" s="15">
        <f t="shared" si="159"/>
        <v>0</v>
      </c>
      <c r="BO123" s="15">
        <f t="shared" si="159"/>
        <v>0</v>
      </c>
      <c r="BP123" s="15">
        <f t="shared" si="159"/>
        <v>0</v>
      </c>
      <c r="BQ123" s="15">
        <f t="shared" si="159"/>
        <v>0</v>
      </c>
      <c r="BR123" s="15">
        <f t="shared" si="159"/>
        <v>0</v>
      </c>
      <c r="BT123" s="15">
        <f t="shared" ref="BT123:CE123" si="160">SUM(U123:U124)</f>
        <v>0</v>
      </c>
      <c r="BU123" s="15">
        <f t="shared" si="160"/>
        <v>0</v>
      </c>
      <c r="BV123" s="15">
        <f t="shared" si="160"/>
        <v>0</v>
      </c>
      <c r="BW123" s="15">
        <f t="shared" si="160"/>
        <v>0</v>
      </c>
      <c r="BX123" s="15">
        <f t="shared" si="160"/>
        <v>0</v>
      </c>
      <c r="BY123" s="15">
        <f t="shared" si="160"/>
        <v>0</v>
      </c>
      <c r="BZ123" s="15">
        <f t="shared" si="160"/>
        <v>0</v>
      </c>
      <c r="CA123" s="15">
        <f t="shared" si="160"/>
        <v>0</v>
      </c>
      <c r="CB123" s="15">
        <f t="shared" si="160"/>
        <v>0</v>
      </c>
      <c r="CC123" s="15">
        <f t="shared" si="160"/>
        <v>0</v>
      </c>
      <c r="CD123" s="15">
        <f t="shared" si="160"/>
        <v>0</v>
      </c>
      <c r="CE123" s="15">
        <f t="shared" si="160"/>
        <v>0</v>
      </c>
    </row>
    <row r="124" spans="1:83">
      <c r="A124" s="463"/>
      <c r="B124" s="466"/>
      <c r="C124" s="496"/>
      <c r="D124" s="496"/>
      <c r="E124" s="470"/>
      <c r="F124" s="466"/>
      <c r="G124" s="200" t="s">
        <v>102</v>
      </c>
      <c r="H124" s="201"/>
      <c r="I124" s="202" t="str">
        <f t="shared" si="158"/>
        <v/>
      </c>
      <c r="J124" s="202" t="str">
        <f t="shared" si="158"/>
        <v/>
      </c>
      <c r="K124" s="202" t="str">
        <f t="shared" si="158"/>
        <v/>
      </c>
      <c r="L124" s="202" t="str">
        <f t="shared" si="158"/>
        <v/>
      </c>
      <c r="M124" s="202" t="str">
        <f t="shared" si="158"/>
        <v/>
      </c>
      <c r="N124" s="202" t="str">
        <f t="shared" si="158"/>
        <v/>
      </c>
      <c r="O124" s="202" t="str">
        <f t="shared" si="158"/>
        <v/>
      </c>
      <c r="P124" s="202" t="str">
        <f t="shared" si="158"/>
        <v/>
      </c>
      <c r="Q124" s="202" t="str">
        <f t="shared" si="158"/>
        <v/>
      </c>
      <c r="R124" s="202" t="str">
        <f t="shared" si="158"/>
        <v/>
      </c>
      <c r="S124" s="202" t="str">
        <f t="shared" si="158"/>
        <v/>
      </c>
      <c r="T124" s="203">
        <f t="shared" si="88"/>
        <v>0</v>
      </c>
      <c r="AN124" s="15">
        <v>4</v>
      </c>
      <c r="AO124" s="15">
        <v>1</v>
      </c>
      <c r="AP124" s="15">
        <v>11</v>
      </c>
      <c r="AQ124" s="17">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15">
        <f ca="1">COUNTIF(INDIRECT("H"&amp;(ROW()+12*(($AN124-1)*3+$AO124)-ROW())/12+5):INDIRECT("S"&amp;(ROW()+12*(($AN124-1)*3+$AO124)-ROW())/12+5),AQ124)</f>
        <v>0</v>
      </c>
      <c r="AS124" s="17"/>
      <c r="AU124" s="15">
        <f ca="1">IF(AND(AQ124&gt;0,AR124&gt;0),COUNTIF(AU$6:AU123,"&gt;0")+1,0)</f>
        <v>0</v>
      </c>
      <c r="BE124" s="15">
        <v>2</v>
      </c>
      <c r="BF124" s="15" t="s">
        <v>318</v>
      </c>
      <c r="BG124" s="15">
        <f t="shared" ref="BG124:BR124" si="161">IF(BG123+BT123&gt;40000,1,0)</f>
        <v>0</v>
      </c>
      <c r="BH124" s="15">
        <f t="shared" si="161"/>
        <v>0</v>
      </c>
      <c r="BI124" s="15">
        <f t="shared" si="161"/>
        <v>0</v>
      </c>
      <c r="BJ124" s="15">
        <f t="shared" si="161"/>
        <v>0</v>
      </c>
      <c r="BK124" s="15">
        <f t="shared" si="161"/>
        <v>0</v>
      </c>
      <c r="BL124" s="15">
        <f t="shared" si="161"/>
        <v>0</v>
      </c>
      <c r="BM124" s="15">
        <f t="shared" si="161"/>
        <v>0</v>
      </c>
      <c r="BN124" s="15">
        <f t="shared" si="161"/>
        <v>0</v>
      </c>
      <c r="BO124" s="15">
        <f t="shared" si="161"/>
        <v>0</v>
      </c>
      <c r="BP124" s="15">
        <f t="shared" si="161"/>
        <v>0</v>
      </c>
      <c r="BQ124" s="15">
        <f t="shared" si="161"/>
        <v>0</v>
      </c>
      <c r="BR124" s="15">
        <f t="shared" si="161"/>
        <v>0</v>
      </c>
    </row>
    <row r="125" spans="1:83">
      <c r="A125" s="464"/>
      <c r="B125" s="467"/>
      <c r="C125" s="497"/>
      <c r="D125" s="498"/>
      <c r="E125" s="471"/>
      <c r="F125" s="467"/>
      <c r="G125" s="206" t="s">
        <v>551</v>
      </c>
      <c r="H125" s="207"/>
      <c r="I125" s="208"/>
      <c r="J125" s="208"/>
      <c r="K125" s="208"/>
      <c r="L125" s="208"/>
      <c r="M125" s="208"/>
      <c r="N125" s="208"/>
      <c r="O125" s="208"/>
      <c r="P125" s="208"/>
      <c r="Q125" s="208"/>
      <c r="R125" s="208"/>
      <c r="S125" s="208"/>
      <c r="T125" s="209">
        <f t="shared" si="88"/>
        <v>0</v>
      </c>
      <c r="AN125" s="15">
        <v>4</v>
      </c>
      <c r="AO125" s="15">
        <v>1</v>
      </c>
      <c r="AP125" s="15">
        <v>12</v>
      </c>
      <c r="AQ125" s="17">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15">
        <f ca="1">COUNTIF(INDIRECT("H"&amp;(ROW()+12*(($AN125-1)*3+$AO125)-ROW())/12+5):INDIRECT("S"&amp;(ROW()+12*(($AN125-1)*3+$AO125)-ROW())/12+5),AQ125)</f>
        <v>0</v>
      </c>
      <c r="AS125" s="17"/>
      <c r="AU125" s="15">
        <f ca="1">IF(AND(AQ125&gt;0,AR125&gt;0),COUNTIF(AU$6:AU124,"&gt;0")+1,0)</f>
        <v>0</v>
      </c>
      <c r="BE125" s="15">
        <v>3</v>
      </c>
    </row>
    <row r="126" spans="1:83">
      <c r="A126" s="462">
        <v>41</v>
      </c>
      <c r="B126" s="465"/>
      <c r="C126" s="465"/>
      <c r="D126" s="465"/>
      <c r="E126" s="469"/>
      <c r="F126" s="465"/>
      <c r="G126" s="194" t="s">
        <v>104</v>
      </c>
      <c r="H126" s="195"/>
      <c r="I126" s="196" t="str">
        <f t="shared" ref="I126:S127" si="162">IF(H126="","",H126)</f>
        <v/>
      </c>
      <c r="J126" s="196" t="str">
        <f t="shared" si="162"/>
        <v/>
      </c>
      <c r="K126" s="196" t="str">
        <f t="shared" si="162"/>
        <v/>
      </c>
      <c r="L126" s="196" t="str">
        <f t="shared" si="162"/>
        <v/>
      </c>
      <c r="M126" s="196" t="str">
        <f t="shared" si="162"/>
        <v/>
      </c>
      <c r="N126" s="196" t="str">
        <f t="shared" si="162"/>
        <v/>
      </c>
      <c r="O126" s="196" t="str">
        <f t="shared" si="162"/>
        <v/>
      </c>
      <c r="P126" s="196" t="str">
        <f t="shared" si="162"/>
        <v/>
      </c>
      <c r="Q126" s="196" t="str">
        <f t="shared" si="162"/>
        <v/>
      </c>
      <c r="R126" s="196" t="str">
        <f t="shared" si="162"/>
        <v/>
      </c>
      <c r="S126" s="196" t="str">
        <f t="shared" si="162"/>
        <v/>
      </c>
      <c r="T126" s="197">
        <f t="shared" si="88"/>
        <v>0</v>
      </c>
      <c r="AN126" s="15">
        <v>4</v>
      </c>
      <c r="AO126" s="15">
        <v>2</v>
      </c>
      <c r="AP126" s="15">
        <v>1</v>
      </c>
      <c r="AQ126" s="17">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15">
        <f ca="1">COUNTIF(INDIRECT("H"&amp;(ROW()+12*(($AN126-1)*3+$AO126)-ROW())/12+5):INDIRECT("S"&amp;(ROW()+12*(($AN126-1)*3+$AO126)-ROW())/12+5),AQ126)</f>
        <v>0</v>
      </c>
      <c r="AS126" s="17"/>
      <c r="AU126" s="15">
        <f ca="1">IF(AND(AQ126&gt;0,AR126&gt;0),COUNTIF(AU$6:AU125,"&gt;0")+1,0)</f>
        <v>0</v>
      </c>
      <c r="BE126" s="15">
        <v>1</v>
      </c>
      <c r="BG126" s="15">
        <f t="shared" ref="BG126:BR126" si="163">SUM(H126:H127)</f>
        <v>0</v>
      </c>
      <c r="BH126" s="15">
        <f t="shared" si="163"/>
        <v>0</v>
      </c>
      <c r="BI126" s="15">
        <f t="shared" si="163"/>
        <v>0</v>
      </c>
      <c r="BJ126" s="15">
        <f t="shared" si="163"/>
        <v>0</v>
      </c>
      <c r="BK126" s="15">
        <f t="shared" si="163"/>
        <v>0</v>
      </c>
      <c r="BL126" s="15">
        <f t="shared" si="163"/>
        <v>0</v>
      </c>
      <c r="BM126" s="15">
        <f t="shared" si="163"/>
        <v>0</v>
      </c>
      <c r="BN126" s="15">
        <f t="shared" si="163"/>
        <v>0</v>
      </c>
      <c r="BO126" s="15">
        <f t="shared" si="163"/>
        <v>0</v>
      </c>
      <c r="BP126" s="15">
        <f t="shared" si="163"/>
        <v>0</v>
      </c>
      <c r="BQ126" s="15">
        <f t="shared" si="163"/>
        <v>0</v>
      </c>
      <c r="BR126" s="15">
        <f t="shared" si="163"/>
        <v>0</v>
      </c>
      <c r="BT126" s="15">
        <f t="shared" ref="BT126:CE126" si="164">SUM(U126:U127)</f>
        <v>0</v>
      </c>
      <c r="BU126" s="15">
        <f t="shared" si="164"/>
        <v>0</v>
      </c>
      <c r="BV126" s="15">
        <f t="shared" si="164"/>
        <v>0</v>
      </c>
      <c r="BW126" s="15">
        <f t="shared" si="164"/>
        <v>0</v>
      </c>
      <c r="BX126" s="15">
        <f t="shared" si="164"/>
        <v>0</v>
      </c>
      <c r="BY126" s="15">
        <f t="shared" si="164"/>
        <v>0</v>
      </c>
      <c r="BZ126" s="15">
        <f t="shared" si="164"/>
        <v>0</v>
      </c>
      <c r="CA126" s="15">
        <f t="shared" si="164"/>
        <v>0</v>
      </c>
      <c r="CB126" s="15">
        <f t="shared" si="164"/>
        <v>0</v>
      </c>
      <c r="CC126" s="15">
        <f t="shared" si="164"/>
        <v>0</v>
      </c>
      <c r="CD126" s="15">
        <f t="shared" si="164"/>
        <v>0</v>
      </c>
      <c r="CE126" s="15">
        <f t="shared" si="164"/>
        <v>0</v>
      </c>
    </row>
    <row r="127" spans="1:83">
      <c r="A127" s="463"/>
      <c r="B127" s="466"/>
      <c r="C127" s="496"/>
      <c r="D127" s="496"/>
      <c r="E127" s="470"/>
      <c r="F127" s="466"/>
      <c r="G127" s="200" t="s">
        <v>102</v>
      </c>
      <c r="H127" s="201"/>
      <c r="I127" s="202" t="str">
        <f t="shared" si="162"/>
        <v/>
      </c>
      <c r="J127" s="202" t="str">
        <f t="shared" si="162"/>
        <v/>
      </c>
      <c r="K127" s="202" t="str">
        <f t="shared" si="162"/>
        <v/>
      </c>
      <c r="L127" s="202" t="str">
        <f t="shared" si="162"/>
        <v/>
      </c>
      <c r="M127" s="202" t="str">
        <f t="shared" si="162"/>
        <v/>
      </c>
      <c r="N127" s="202" t="str">
        <f t="shared" si="162"/>
        <v/>
      </c>
      <c r="O127" s="202" t="str">
        <f t="shared" si="162"/>
        <v/>
      </c>
      <c r="P127" s="202" t="str">
        <f t="shared" si="162"/>
        <v/>
      </c>
      <c r="Q127" s="202" t="str">
        <f t="shared" si="162"/>
        <v/>
      </c>
      <c r="R127" s="202" t="str">
        <f t="shared" si="162"/>
        <v/>
      </c>
      <c r="S127" s="202" t="str">
        <f t="shared" si="162"/>
        <v/>
      </c>
      <c r="T127" s="203">
        <f t="shared" si="88"/>
        <v>0</v>
      </c>
      <c r="AN127" s="15">
        <v>4</v>
      </c>
      <c r="AO127" s="15">
        <v>2</v>
      </c>
      <c r="AP127" s="15">
        <v>2</v>
      </c>
      <c r="AQ127" s="17">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15">
        <f ca="1">COUNTIF(INDIRECT("H"&amp;(ROW()+12*(($AN127-1)*3+$AO127)-ROW())/12+5):INDIRECT("S"&amp;(ROW()+12*(($AN127-1)*3+$AO127)-ROW())/12+5),AQ127)</f>
        <v>0</v>
      </c>
      <c r="AS127" s="17"/>
      <c r="AU127" s="15">
        <f ca="1">IF(AND(AQ127&gt;0,AR127&gt;0),COUNTIF(AU$6:AU126,"&gt;0")+1,0)</f>
        <v>0</v>
      </c>
      <c r="BE127" s="15">
        <v>2</v>
      </c>
      <c r="BF127" s="15" t="s">
        <v>318</v>
      </c>
      <c r="BG127" s="15">
        <f t="shared" ref="BG127:BR127" si="165">IF(BG126+BT126&gt;40000,1,0)</f>
        <v>0</v>
      </c>
      <c r="BH127" s="15">
        <f t="shared" si="165"/>
        <v>0</v>
      </c>
      <c r="BI127" s="15">
        <f t="shared" si="165"/>
        <v>0</v>
      </c>
      <c r="BJ127" s="15">
        <f t="shared" si="165"/>
        <v>0</v>
      </c>
      <c r="BK127" s="15">
        <f t="shared" si="165"/>
        <v>0</v>
      </c>
      <c r="BL127" s="15">
        <f t="shared" si="165"/>
        <v>0</v>
      </c>
      <c r="BM127" s="15">
        <f t="shared" si="165"/>
        <v>0</v>
      </c>
      <c r="BN127" s="15">
        <f t="shared" si="165"/>
        <v>0</v>
      </c>
      <c r="BO127" s="15">
        <f t="shared" si="165"/>
        <v>0</v>
      </c>
      <c r="BP127" s="15">
        <f t="shared" si="165"/>
        <v>0</v>
      </c>
      <c r="BQ127" s="15">
        <f t="shared" si="165"/>
        <v>0</v>
      </c>
      <c r="BR127" s="15">
        <f t="shared" si="165"/>
        <v>0</v>
      </c>
    </row>
    <row r="128" spans="1:83">
      <c r="A128" s="464"/>
      <c r="B128" s="467"/>
      <c r="C128" s="497"/>
      <c r="D128" s="498"/>
      <c r="E128" s="471"/>
      <c r="F128" s="467"/>
      <c r="G128" s="206" t="s">
        <v>551</v>
      </c>
      <c r="H128" s="207"/>
      <c r="I128" s="208"/>
      <c r="J128" s="208"/>
      <c r="K128" s="208"/>
      <c r="L128" s="208"/>
      <c r="M128" s="208"/>
      <c r="N128" s="208"/>
      <c r="O128" s="208"/>
      <c r="P128" s="208"/>
      <c r="Q128" s="208"/>
      <c r="R128" s="208"/>
      <c r="S128" s="208"/>
      <c r="T128" s="209">
        <f t="shared" si="88"/>
        <v>0</v>
      </c>
      <c r="AN128" s="15">
        <v>4</v>
      </c>
      <c r="AO128" s="15">
        <v>2</v>
      </c>
      <c r="AP128" s="15">
        <v>3</v>
      </c>
      <c r="AQ128" s="17">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15">
        <f ca="1">COUNTIF(INDIRECT("H"&amp;(ROW()+12*(($AN128-1)*3+$AO128)-ROW())/12+5):INDIRECT("S"&amp;(ROW()+12*(($AN128-1)*3+$AO128)-ROW())/12+5),AQ128)</f>
        <v>0</v>
      </c>
      <c r="AS128" s="17"/>
      <c r="AU128" s="15">
        <f ca="1">IF(AND(AQ128&gt;0,AR128&gt;0),COUNTIF(AU$6:AU127,"&gt;0")+1,0)</f>
        <v>0</v>
      </c>
      <c r="BE128" s="15">
        <v>3</v>
      </c>
    </row>
    <row r="129" spans="1:83">
      <c r="A129" s="462">
        <v>42</v>
      </c>
      <c r="B129" s="465"/>
      <c r="C129" s="465"/>
      <c r="D129" s="465"/>
      <c r="E129" s="469"/>
      <c r="F129" s="465"/>
      <c r="G129" s="194" t="s">
        <v>104</v>
      </c>
      <c r="H129" s="195"/>
      <c r="I129" s="196" t="str">
        <f t="shared" ref="I129:S130" si="166">IF(H129="","",H129)</f>
        <v/>
      </c>
      <c r="J129" s="196" t="str">
        <f t="shared" si="166"/>
        <v/>
      </c>
      <c r="K129" s="196" t="str">
        <f t="shared" si="166"/>
        <v/>
      </c>
      <c r="L129" s="196" t="str">
        <f t="shared" si="166"/>
        <v/>
      </c>
      <c r="M129" s="196" t="str">
        <f t="shared" si="166"/>
        <v/>
      </c>
      <c r="N129" s="196" t="str">
        <f t="shared" si="166"/>
        <v/>
      </c>
      <c r="O129" s="196" t="str">
        <f t="shared" si="166"/>
        <v/>
      </c>
      <c r="P129" s="196" t="str">
        <f t="shared" si="166"/>
        <v/>
      </c>
      <c r="Q129" s="196" t="str">
        <f t="shared" si="166"/>
        <v/>
      </c>
      <c r="R129" s="196" t="str">
        <f t="shared" si="166"/>
        <v/>
      </c>
      <c r="S129" s="196" t="str">
        <f t="shared" si="166"/>
        <v/>
      </c>
      <c r="T129" s="197">
        <f t="shared" si="88"/>
        <v>0</v>
      </c>
      <c r="AN129" s="15">
        <v>4</v>
      </c>
      <c r="AO129" s="15">
        <v>2</v>
      </c>
      <c r="AP129" s="15">
        <v>4</v>
      </c>
      <c r="AQ129" s="17">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15">
        <f ca="1">COUNTIF(INDIRECT("H"&amp;(ROW()+12*(($AN129-1)*3+$AO129)-ROW())/12+5):INDIRECT("S"&amp;(ROW()+12*(($AN129-1)*3+$AO129)-ROW())/12+5),AQ129)</f>
        <v>0</v>
      </c>
      <c r="AS129" s="17"/>
      <c r="AU129" s="15">
        <f ca="1">IF(AND(AQ129&gt;0,AR129&gt;0),COUNTIF(AU$6:AU128,"&gt;0")+1,0)</f>
        <v>0</v>
      </c>
      <c r="BE129" s="15">
        <v>1</v>
      </c>
      <c r="BG129" s="15">
        <f t="shared" ref="BG129:BR129" si="167">SUM(H129:H130)</f>
        <v>0</v>
      </c>
      <c r="BH129" s="15">
        <f t="shared" si="167"/>
        <v>0</v>
      </c>
      <c r="BI129" s="15">
        <f t="shared" si="167"/>
        <v>0</v>
      </c>
      <c r="BJ129" s="15">
        <f t="shared" si="167"/>
        <v>0</v>
      </c>
      <c r="BK129" s="15">
        <f t="shared" si="167"/>
        <v>0</v>
      </c>
      <c r="BL129" s="15">
        <f t="shared" si="167"/>
        <v>0</v>
      </c>
      <c r="BM129" s="15">
        <f t="shared" si="167"/>
        <v>0</v>
      </c>
      <c r="BN129" s="15">
        <f t="shared" si="167"/>
        <v>0</v>
      </c>
      <c r="BO129" s="15">
        <f t="shared" si="167"/>
        <v>0</v>
      </c>
      <c r="BP129" s="15">
        <f t="shared" si="167"/>
        <v>0</v>
      </c>
      <c r="BQ129" s="15">
        <f t="shared" si="167"/>
        <v>0</v>
      </c>
      <c r="BR129" s="15">
        <f t="shared" si="167"/>
        <v>0</v>
      </c>
      <c r="BT129" s="15">
        <f t="shared" ref="BT129:CE129" si="168">SUM(U129:U130)</f>
        <v>0</v>
      </c>
      <c r="BU129" s="15">
        <f t="shared" si="168"/>
        <v>0</v>
      </c>
      <c r="BV129" s="15">
        <f t="shared" si="168"/>
        <v>0</v>
      </c>
      <c r="BW129" s="15">
        <f t="shared" si="168"/>
        <v>0</v>
      </c>
      <c r="BX129" s="15">
        <f t="shared" si="168"/>
        <v>0</v>
      </c>
      <c r="BY129" s="15">
        <f t="shared" si="168"/>
        <v>0</v>
      </c>
      <c r="BZ129" s="15">
        <f t="shared" si="168"/>
        <v>0</v>
      </c>
      <c r="CA129" s="15">
        <f t="shared" si="168"/>
        <v>0</v>
      </c>
      <c r="CB129" s="15">
        <f t="shared" si="168"/>
        <v>0</v>
      </c>
      <c r="CC129" s="15">
        <f t="shared" si="168"/>
        <v>0</v>
      </c>
      <c r="CD129" s="15">
        <f t="shared" si="168"/>
        <v>0</v>
      </c>
      <c r="CE129" s="15">
        <f t="shared" si="168"/>
        <v>0</v>
      </c>
    </row>
    <row r="130" spans="1:83">
      <c r="A130" s="463"/>
      <c r="B130" s="466"/>
      <c r="C130" s="496"/>
      <c r="D130" s="496"/>
      <c r="E130" s="470"/>
      <c r="F130" s="466"/>
      <c r="G130" s="200" t="s">
        <v>102</v>
      </c>
      <c r="H130" s="201"/>
      <c r="I130" s="202" t="str">
        <f t="shared" si="166"/>
        <v/>
      </c>
      <c r="J130" s="202" t="str">
        <f t="shared" si="166"/>
        <v/>
      </c>
      <c r="K130" s="202" t="str">
        <f t="shared" si="166"/>
        <v/>
      </c>
      <c r="L130" s="202" t="str">
        <f t="shared" si="166"/>
        <v/>
      </c>
      <c r="M130" s="202" t="str">
        <f t="shared" si="166"/>
        <v/>
      </c>
      <c r="N130" s="202" t="str">
        <f t="shared" si="166"/>
        <v/>
      </c>
      <c r="O130" s="202" t="str">
        <f t="shared" si="166"/>
        <v/>
      </c>
      <c r="P130" s="202" t="str">
        <f t="shared" si="166"/>
        <v/>
      </c>
      <c r="Q130" s="202" t="str">
        <f t="shared" si="166"/>
        <v/>
      </c>
      <c r="R130" s="202" t="str">
        <f t="shared" si="166"/>
        <v/>
      </c>
      <c r="S130" s="202" t="str">
        <f t="shared" si="166"/>
        <v/>
      </c>
      <c r="T130" s="203">
        <f t="shared" si="88"/>
        <v>0</v>
      </c>
      <c r="AN130" s="15">
        <v>4</v>
      </c>
      <c r="AO130" s="15">
        <v>2</v>
      </c>
      <c r="AP130" s="15">
        <v>5</v>
      </c>
      <c r="AQ130" s="17">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15">
        <f ca="1">COUNTIF(INDIRECT("H"&amp;(ROW()+12*(($AN130-1)*3+$AO130)-ROW())/12+5):INDIRECT("S"&amp;(ROW()+12*(($AN130-1)*3+$AO130)-ROW())/12+5),AQ130)</f>
        <v>0</v>
      </c>
      <c r="AS130" s="17"/>
      <c r="AU130" s="15">
        <f ca="1">IF(AND(AQ130&gt;0,AR130&gt;0),COUNTIF(AU$6:AU129,"&gt;0")+1,0)</f>
        <v>0</v>
      </c>
      <c r="BE130" s="15">
        <v>2</v>
      </c>
      <c r="BF130" s="15" t="s">
        <v>318</v>
      </c>
      <c r="BG130" s="15">
        <f t="shared" ref="BG130:BR130" si="169">IF(BG129+BT129&gt;40000,1,0)</f>
        <v>0</v>
      </c>
      <c r="BH130" s="15">
        <f t="shared" si="169"/>
        <v>0</v>
      </c>
      <c r="BI130" s="15">
        <f t="shared" si="169"/>
        <v>0</v>
      </c>
      <c r="BJ130" s="15">
        <f t="shared" si="169"/>
        <v>0</v>
      </c>
      <c r="BK130" s="15">
        <f t="shared" si="169"/>
        <v>0</v>
      </c>
      <c r="BL130" s="15">
        <f t="shared" si="169"/>
        <v>0</v>
      </c>
      <c r="BM130" s="15">
        <f t="shared" si="169"/>
        <v>0</v>
      </c>
      <c r="BN130" s="15">
        <f t="shared" si="169"/>
        <v>0</v>
      </c>
      <c r="BO130" s="15">
        <f t="shared" si="169"/>
        <v>0</v>
      </c>
      <c r="BP130" s="15">
        <f t="shared" si="169"/>
        <v>0</v>
      </c>
      <c r="BQ130" s="15">
        <f t="shared" si="169"/>
        <v>0</v>
      </c>
      <c r="BR130" s="15">
        <f t="shared" si="169"/>
        <v>0</v>
      </c>
    </row>
    <row r="131" spans="1:83">
      <c r="A131" s="464"/>
      <c r="B131" s="467"/>
      <c r="C131" s="497"/>
      <c r="D131" s="498"/>
      <c r="E131" s="471"/>
      <c r="F131" s="467"/>
      <c r="G131" s="206" t="s">
        <v>551</v>
      </c>
      <c r="H131" s="207"/>
      <c r="I131" s="208"/>
      <c r="J131" s="208"/>
      <c r="K131" s="208"/>
      <c r="L131" s="208"/>
      <c r="M131" s="208"/>
      <c r="N131" s="208"/>
      <c r="O131" s="208"/>
      <c r="P131" s="208"/>
      <c r="Q131" s="208"/>
      <c r="R131" s="208"/>
      <c r="S131" s="208"/>
      <c r="T131" s="209">
        <f t="shared" si="88"/>
        <v>0</v>
      </c>
      <c r="AN131" s="15">
        <v>4</v>
      </c>
      <c r="AO131" s="15">
        <v>2</v>
      </c>
      <c r="AP131" s="15">
        <v>6</v>
      </c>
      <c r="AQ131" s="17">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15">
        <f ca="1">COUNTIF(INDIRECT("H"&amp;(ROW()+12*(($AN131-1)*3+$AO131)-ROW())/12+5):INDIRECT("S"&amp;(ROW()+12*(($AN131-1)*3+$AO131)-ROW())/12+5),AQ131)</f>
        <v>0</v>
      </c>
      <c r="AS131" s="17"/>
      <c r="AU131" s="15">
        <f ca="1">IF(AND(AQ131&gt;0,AR131&gt;0),COUNTIF(AU$6:AU130,"&gt;0")+1,0)</f>
        <v>0</v>
      </c>
      <c r="BE131" s="15">
        <v>3</v>
      </c>
    </row>
    <row r="132" spans="1:83">
      <c r="A132" s="462">
        <v>43</v>
      </c>
      <c r="B132" s="465"/>
      <c r="C132" s="465"/>
      <c r="D132" s="465"/>
      <c r="E132" s="469"/>
      <c r="F132" s="465"/>
      <c r="G132" s="194" t="s">
        <v>104</v>
      </c>
      <c r="H132" s="195"/>
      <c r="I132" s="196" t="str">
        <f t="shared" ref="I132:S133" si="170">IF(H132="","",H132)</f>
        <v/>
      </c>
      <c r="J132" s="196" t="str">
        <f t="shared" si="170"/>
        <v/>
      </c>
      <c r="K132" s="196" t="str">
        <f t="shared" si="170"/>
        <v/>
      </c>
      <c r="L132" s="196" t="str">
        <f t="shared" si="170"/>
        <v/>
      </c>
      <c r="M132" s="196" t="str">
        <f t="shared" si="170"/>
        <v/>
      </c>
      <c r="N132" s="196" t="str">
        <f t="shared" si="170"/>
        <v/>
      </c>
      <c r="O132" s="196" t="str">
        <f t="shared" si="170"/>
        <v/>
      </c>
      <c r="P132" s="196" t="str">
        <f t="shared" si="170"/>
        <v/>
      </c>
      <c r="Q132" s="196" t="str">
        <f t="shared" si="170"/>
        <v/>
      </c>
      <c r="R132" s="196" t="str">
        <f t="shared" si="170"/>
        <v/>
      </c>
      <c r="S132" s="196" t="str">
        <f t="shared" si="170"/>
        <v/>
      </c>
      <c r="T132" s="197">
        <f t="shared" si="88"/>
        <v>0</v>
      </c>
      <c r="AN132" s="15">
        <v>4</v>
      </c>
      <c r="AO132" s="15">
        <v>2</v>
      </c>
      <c r="AP132" s="15">
        <v>7</v>
      </c>
      <c r="AQ132" s="17">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15">
        <f ca="1">COUNTIF(INDIRECT("H"&amp;(ROW()+12*(($AN132-1)*3+$AO132)-ROW())/12+5):INDIRECT("S"&amp;(ROW()+12*(($AN132-1)*3+$AO132)-ROW())/12+5),AQ132)</f>
        <v>0</v>
      </c>
      <c r="AS132" s="17"/>
      <c r="AU132" s="15">
        <f ca="1">IF(AND(AQ132&gt;0,AR132&gt;0),COUNTIF(AU$6:AU131,"&gt;0")+1,0)</f>
        <v>0</v>
      </c>
      <c r="BE132" s="15">
        <v>1</v>
      </c>
      <c r="BG132" s="15">
        <f t="shared" ref="BG132:BR132" si="171">SUM(H132:H133)</f>
        <v>0</v>
      </c>
      <c r="BH132" s="15">
        <f t="shared" si="171"/>
        <v>0</v>
      </c>
      <c r="BI132" s="15">
        <f t="shared" si="171"/>
        <v>0</v>
      </c>
      <c r="BJ132" s="15">
        <f t="shared" si="171"/>
        <v>0</v>
      </c>
      <c r="BK132" s="15">
        <f t="shared" si="171"/>
        <v>0</v>
      </c>
      <c r="BL132" s="15">
        <f t="shared" si="171"/>
        <v>0</v>
      </c>
      <c r="BM132" s="15">
        <f t="shared" si="171"/>
        <v>0</v>
      </c>
      <c r="BN132" s="15">
        <f t="shared" si="171"/>
        <v>0</v>
      </c>
      <c r="BO132" s="15">
        <f t="shared" si="171"/>
        <v>0</v>
      </c>
      <c r="BP132" s="15">
        <f t="shared" si="171"/>
        <v>0</v>
      </c>
      <c r="BQ132" s="15">
        <f t="shared" si="171"/>
        <v>0</v>
      </c>
      <c r="BR132" s="15">
        <f t="shared" si="171"/>
        <v>0</v>
      </c>
      <c r="BT132" s="15">
        <f t="shared" ref="BT132:CE132" si="172">SUM(U132:U133)</f>
        <v>0</v>
      </c>
      <c r="BU132" s="15">
        <f t="shared" si="172"/>
        <v>0</v>
      </c>
      <c r="BV132" s="15">
        <f t="shared" si="172"/>
        <v>0</v>
      </c>
      <c r="BW132" s="15">
        <f t="shared" si="172"/>
        <v>0</v>
      </c>
      <c r="BX132" s="15">
        <f t="shared" si="172"/>
        <v>0</v>
      </c>
      <c r="BY132" s="15">
        <f t="shared" si="172"/>
        <v>0</v>
      </c>
      <c r="BZ132" s="15">
        <f t="shared" si="172"/>
        <v>0</v>
      </c>
      <c r="CA132" s="15">
        <f t="shared" si="172"/>
        <v>0</v>
      </c>
      <c r="CB132" s="15">
        <f t="shared" si="172"/>
        <v>0</v>
      </c>
      <c r="CC132" s="15">
        <f t="shared" si="172"/>
        <v>0</v>
      </c>
      <c r="CD132" s="15">
        <f t="shared" si="172"/>
        <v>0</v>
      </c>
      <c r="CE132" s="15">
        <f t="shared" si="172"/>
        <v>0</v>
      </c>
    </row>
    <row r="133" spans="1:83">
      <c r="A133" s="463"/>
      <c r="B133" s="466"/>
      <c r="C133" s="496"/>
      <c r="D133" s="496"/>
      <c r="E133" s="470"/>
      <c r="F133" s="466"/>
      <c r="G133" s="200" t="s">
        <v>102</v>
      </c>
      <c r="H133" s="201"/>
      <c r="I133" s="202" t="str">
        <f t="shared" si="170"/>
        <v/>
      </c>
      <c r="J133" s="202" t="str">
        <f t="shared" si="170"/>
        <v/>
      </c>
      <c r="K133" s="202" t="str">
        <f t="shared" si="170"/>
        <v/>
      </c>
      <c r="L133" s="202" t="str">
        <f t="shared" si="170"/>
        <v/>
      </c>
      <c r="M133" s="202" t="str">
        <f t="shared" si="170"/>
        <v/>
      </c>
      <c r="N133" s="202" t="str">
        <f t="shared" si="170"/>
        <v/>
      </c>
      <c r="O133" s="202" t="str">
        <f t="shared" si="170"/>
        <v/>
      </c>
      <c r="P133" s="202" t="str">
        <f t="shared" si="170"/>
        <v/>
      </c>
      <c r="Q133" s="202" t="str">
        <f t="shared" si="170"/>
        <v/>
      </c>
      <c r="R133" s="202" t="str">
        <f t="shared" si="170"/>
        <v/>
      </c>
      <c r="S133" s="202" t="str">
        <f t="shared" si="170"/>
        <v/>
      </c>
      <c r="T133" s="203">
        <f t="shared" si="88"/>
        <v>0</v>
      </c>
      <c r="AN133" s="15">
        <v>4</v>
      </c>
      <c r="AO133" s="15">
        <v>2</v>
      </c>
      <c r="AP133" s="15">
        <v>8</v>
      </c>
      <c r="AQ133" s="17">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15">
        <f ca="1">COUNTIF(INDIRECT("H"&amp;(ROW()+12*(($AN133-1)*3+$AO133)-ROW())/12+5):INDIRECT("S"&amp;(ROW()+12*(($AN133-1)*3+$AO133)-ROW())/12+5),AQ133)</f>
        <v>0</v>
      </c>
      <c r="AS133" s="17"/>
      <c r="AU133" s="15">
        <f ca="1">IF(AND(AQ133&gt;0,AR133&gt;0),COUNTIF(AU$6:AU132,"&gt;0")+1,0)</f>
        <v>0</v>
      </c>
      <c r="BE133" s="15">
        <v>2</v>
      </c>
      <c r="BF133" s="15" t="s">
        <v>318</v>
      </c>
      <c r="BG133" s="15">
        <f t="shared" ref="BG133:BR133" si="173">IF(BG132+BT132&gt;40000,1,0)</f>
        <v>0</v>
      </c>
      <c r="BH133" s="15">
        <f t="shared" si="173"/>
        <v>0</v>
      </c>
      <c r="BI133" s="15">
        <f t="shared" si="173"/>
        <v>0</v>
      </c>
      <c r="BJ133" s="15">
        <f t="shared" si="173"/>
        <v>0</v>
      </c>
      <c r="BK133" s="15">
        <f t="shared" si="173"/>
        <v>0</v>
      </c>
      <c r="BL133" s="15">
        <f t="shared" si="173"/>
        <v>0</v>
      </c>
      <c r="BM133" s="15">
        <f t="shared" si="173"/>
        <v>0</v>
      </c>
      <c r="BN133" s="15">
        <f t="shared" si="173"/>
        <v>0</v>
      </c>
      <c r="BO133" s="15">
        <f t="shared" si="173"/>
        <v>0</v>
      </c>
      <c r="BP133" s="15">
        <f t="shared" si="173"/>
        <v>0</v>
      </c>
      <c r="BQ133" s="15">
        <f t="shared" si="173"/>
        <v>0</v>
      </c>
      <c r="BR133" s="15">
        <f t="shared" si="173"/>
        <v>0</v>
      </c>
    </row>
    <row r="134" spans="1:83">
      <c r="A134" s="464"/>
      <c r="B134" s="467"/>
      <c r="C134" s="497"/>
      <c r="D134" s="498"/>
      <c r="E134" s="471"/>
      <c r="F134" s="467"/>
      <c r="G134" s="206" t="s">
        <v>551</v>
      </c>
      <c r="H134" s="207"/>
      <c r="I134" s="208"/>
      <c r="J134" s="208"/>
      <c r="K134" s="208"/>
      <c r="L134" s="208"/>
      <c r="M134" s="208"/>
      <c r="N134" s="208"/>
      <c r="O134" s="208"/>
      <c r="P134" s="208"/>
      <c r="Q134" s="208"/>
      <c r="R134" s="208"/>
      <c r="S134" s="208"/>
      <c r="T134" s="209">
        <f t="shared" ref="T134:T197" si="174">SUM(H134:S134)</f>
        <v>0</v>
      </c>
      <c r="AN134" s="15">
        <v>4</v>
      </c>
      <c r="AO134" s="15">
        <v>2</v>
      </c>
      <c r="AP134" s="15">
        <v>9</v>
      </c>
      <c r="AQ134" s="17">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15">
        <f ca="1">COUNTIF(INDIRECT("H"&amp;(ROW()+12*(($AN134-1)*3+$AO134)-ROW())/12+5):INDIRECT("S"&amp;(ROW()+12*(($AN134-1)*3+$AO134)-ROW())/12+5),AQ134)</f>
        <v>0</v>
      </c>
      <c r="AS134" s="17"/>
      <c r="AU134" s="15">
        <f ca="1">IF(AND(AQ134&gt;0,AR134&gt;0),COUNTIF(AU$6:AU133,"&gt;0")+1,0)</f>
        <v>0</v>
      </c>
      <c r="BE134" s="15">
        <v>3</v>
      </c>
    </row>
    <row r="135" spans="1:83">
      <c r="A135" s="462">
        <v>44</v>
      </c>
      <c r="B135" s="465"/>
      <c r="C135" s="465"/>
      <c r="D135" s="465"/>
      <c r="E135" s="469"/>
      <c r="F135" s="465"/>
      <c r="G135" s="194" t="s">
        <v>104</v>
      </c>
      <c r="H135" s="195"/>
      <c r="I135" s="196" t="str">
        <f t="shared" ref="I135:S136" si="175">IF(H135="","",H135)</f>
        <v/>
      </c>
      <c r="J135" s="196" t="str">
        <f t="shared" si="175"/>
        <v/>
      </c>
      <c r="K135" s="196" t="str">
        <f t="shared" si="175"/>
        <v/>
      </c>
      <c r="L135" s="196" t="str">
        <f t="shared" si="175"/>
        <v/>
      </c>
      <c r="M135" s="196" t="str">
        <f t="shared" si="175"/>
        <v/>
      </c>
      <c r="N135" s="196" t="str">
        <f t="shared" si="175"/>
        <v/>
      </c>
      <c r="O135" s="196" t="str">
        <f t="shared" si="175"/>
        <v/>
      </c>
      <c r="P135" s="196" t="str">
        <f t="shared" si="175"/>
        <v/>
      </c>
      <c r="Q135" s="196" t="str">
        <f t="shared" si="175"/>
        <v/>
      </c>
      <c r="R135" s="196" t="str">
        <f t="shared" si="175"/>
        <v/>
      </c>
      <c r="S135" s="196" t="str">
        <f t="shared" si="175"/>
        <v/>
      </c>
      <c r="T135" s="197">
        <f t="shared" si="174"/>
        <v>0</v>
      </c>
      <c r="AN135" s="15">
        <v>4</v>
      </c>
      <c r="AO135" s="15">
        <v>2</v>
      </c>
      <c r="AP135" s="15">
        <v>10</v>
      </c>
      <c r="AQ135" s="17">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15">
        <f ca="1">COUNTIF(INDIRECT("H"&amp;(ROW()+12*(($AN135-1)*3+$AO135)-ROW())/12+5):INDIRECT("S"&amp;(ROW()+12*(($AN135-1)*3+$AO135)-ROW())/12+5),AQ135)</f>
        <v>0</v>
      </c>
      <c r="AS135" s="17"/>
      <c r="AU135" s="15">
        <f ca="1">IF(AND(AQ135&gt;0,AR135&gt;0),COUNTIF(AU$6:AU134,"&gt;0")+1,0)</f>
        <v>0</v>
      </c>
      <c r="BE135" s="15">
        <v>1</v>
      </c>
      <c r="BG135" s="15">
        <f t="shared" ref="BG135:BR135" si="176">SUM(H135:H136)</f>
        <v>0</v>
      </c>
      <c r="BH135" s="15">
        <f t="shared" si="176"/>
        <v>0</v>
      </c>
      <c r="BI135" s="15">
        <f t="shared" si="176"/>
        <v>0</v>
      </c>
      <c r="BJ135" s="15">
        <f t="shared" si="176"/>
        <v>0</v>
      </c>
      <c r="BK135" s="15">
        <f t="shared" si="176"/>
        <v>0</v>
      </c>
      <c r="BL135" s="15">
        <f t="shared" si="176"/>
        <v>0</v>
      </c>
      <c r="BM135" s="15">
        <f t="shared" si="176"/>
        <v>0</v>
      </c>
      <c r="BN135" s="15">
        <f t="shared" si="176"/>
        <v>0</v>
      </c>
      <c r="BO135" s="15">
        <f t="shared" si="176"/>
        <v>0</v>
      </c>
      <c r="BP135" s="15">
        <f t="shared" si="176"/>
        <v>0</v>
      </c>
      <c r="BQ135" s="15">
        <f t="shared" si="176"/>
        <v>0</v>
      </c>
      <c r="BR135" s="15">
        <f t="shared" si="176"/>
        <v>0</v>
      </c>
      <c r="BT135" s="15">
        <f t="shared" ref="BT135:CE135" si="177">SUM(U135:U136)</f>
        <v>0</v>
      </c>
      <c r="BU135" s="15">
        <f t="shared" si="177"/>
        <v>0</v>
      </c>
      <c r="BV135" s="15">
        <f t="shared" si="177"/>
        <v>0</v>
      </c>
      <c r="BW135" s="15">
        <f t="shared" si="177"/>
        <v>0</v>
      </c>
      <c r="BX135" s="15">
        <f t="shared" si="177"/>
        <v>0</v>
      </c>
      <c r="BY135" s="15">
        <f t="shared" si="177"/>
        <v>0</v>
      </c>
      <c r="BZ135" s="15">
        <f t="shared" si="177"/>
        <v>0</v>
      </c>
      <c r="CA135" s="15">
        <f t="shared" si="177"/>
        <v>0</v>
      </c>
      <c r="CB135" s="15">
        <f t="shared" si="177"/>
        <v>0</v>
      </c>
      <c r="CC135" s="15">
        <f t="shared" si="177"/>
        <v>0</v>
      </c>
      <c r="CD135" s="15">
        <f t="shared" si="177"/>
        <v>0</v>
      </c>
      <c r="CE135" s="15">
        <f t="shared" si="177"/>
        <v>0</v>
      </c>
    </row>
    <row r="136" spans="1:83">
      <c r="A136" s="463"/>
      <c r="B136" s="466"/>
      <c r="C136" s="496"/>
      <c r="D136" s="496"/>
      <c r="E136" s="470"/>
      <c r="F136" s="466"/>
      <c r="G136" s="200" t="s">
        <v>102</v>
      </c>
      <c r="H136" s="201"/>
      <c r="I136" s="202" t="str">
        <f t="shared" si="175"/>
        <v/>
      </c>
      <c r="J136" s="202" t="str">
        <f t="shared" si="175"/>
        <v/>
      </c>
      <c r="K136" s="202" t="str">
        <f t="shared" si="175"/>
        <v/>
      </c>
      <c r="L136" s="202" t="str">
        <f t="shared" si="175"/>
        <v/>
      </c>
      <c r="M136" s="202" t="str">
        <f t="shared" si="175"/>
        <v/>
      </c>
      <c r="N136" s="202" t="str">
        <f t="shared" si="175"/>
        <v/>
      </c>
      <c r="O136" s="202" t="str">
        <f t="shared" si="175"/>
        <v/>
      </c>
      <c r="P136" s="202" t="str">
        <f t="shared" si="175"/>
        <v/>
      </c>
      <c r="Q136" s="202" t="str">
        <f t="shared" si="175"/>
        <v/>
      </c>
      <c r="R136" s="202" t="str">
        <f t="shared" si="175"/>
        <v/>
      </c>
      <c r="S136" s="202" t="str">
        <f t="shared" si="175"/>
        <v/>
      </c>
      <c r="T136" s="203">
        <f t="shared" si="174"/>
        <v>0</v>
      </c>
      <c r="AN136" s="15">
        <v>4</v>
      </c>
      <c r="AO136" s="15">
        <v>2</v>
      </c>
      <c r="AP136" s="15">
        <v>11</v>
      </c>
      <c r="AQ136" s="17">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15">
        <f ca="1">COUNTIF(INDIRECT("H"&amp;(ROW()+12*(($AN136-1)*3+$AO136)-ROW())/12+5):INDIRECT("S"&amp;(ROW()+12*(($AN136-1)*3+$AO136)-ROW())/12+5),AQ136)</f>
        <v>0</v>
      </c>
      <c r="AS136" s="17"/>
      <c r="AU136" s="15">
        <f ca="1">IF(AND(AQ136&gt;0,AR136&gt;0),COUNTIF(AU$6:AU135,"&gt;0")+1,0)</f>
        <v>0</v>
      </c>
      <c r="BE136" s="15">
        <v>2</v>
      </c>
      <c r="BF136" s="15" t="s">
        <v>318</v>
      </c>
      <c r="BG136" s="15">
        <f t="shared" ref="BG136:BR136" si="178">IF(BG135+BT135&gt;40000,1,0)</f>
        <v>0</v>
      </c>
      <c r="BH136" s="15">
        <f t="shared" si="178"/>
        <v>0</v>
      </c>
      <c r="BI136" s="15">
        <f t="shared" si="178"/>
        <v>0</v>
      </c>
      <c r="BJ136" s="15">
        <f t="shared" si="178"/>
        <v>0</v>
      </c>
      <c r="BK136" s="15">
        <f t="shared" si="178"/>
        <v>0</v>
      </c>
      <c r="BL136" s="15">
        <f t="shared" si="178"/>
        <v>0</v>
      </c>
      <c r="BM136" s="15">
        <f t="shared" si="178"/>
        <v>0</v>
      </c>
      <c r="BN136" s="15">
        <f t="shared" si="178"/>
        <v>0</v>
      </c>
      <c r="BO136" s="15">
        <f t="shared" si="178"/>
        <v>0</v>
      </c>
      <c r="BP136" s="15">
        <f t="shared" si="178"/>
        <v>0</v>
      </c>
      <c r="BQ136" s="15">
        <f t="shared" si="178"/>
        <v>0</v>
      </c>
      <c r="BR136" s="15">
        <f t="shared" si="178"/>
        <v>0</v>
      </c>
    </row>
    <row r="137" spans="1:83">
      <c r="A137" s="464"/>
      <c r="B137" s="467"/>
      <c r="C137" s="497"/>
      <c r="D137" s="498"/>
      <c r="E137" s="471"/>
      <c r="F137" s="467"/>
      <c r="G137" s="206" t="s">
        <v>551</v>
      </c>
      <c r="H137" s="207"/>
      <c r="I137" s="208"/>
      <c r="J137" s="208"/>
      <c r="K137" s="208"/>
      <c r="L137" s="208"/>
      <c r="M137" s="208"/>
      <c r="N137" s="208"/>
      <c r="O137" s="208"/>
      <c r="P137" s="208"/>
      <c r="Q137" s="208"/>
      <c r="R137" s="208"/>
      <c r="S137" s="208"/>
      <c r="T137" s="209">
        <f t="shared" si="174"/>
        <v>0</v>
      </c>
      <c r="AN137" s="15">
        <v>4</v>
      </c>
      <c r="AO137" s="15">
        <v>2</v>
      </c>
      <c r="AP137" s="15">
        <v>12</v>
      </c>
      <c r="AQ137" s="17">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15">
        <f ca="1">COUNTIF(INDIRECT("H"&amp;(ROW()+12*(($AN137-1)*3+$AO137)-ROW())/12+5):INDIRECT("S"&amp;(ROW()+12*(($AN137-1)*3+$AO137)-ROW())/12+5),AQ137)</f>
        <v>0</v>
      </c>
      <c r="AS137" s="17"/>
      <c r="AU137" s="15">
        <f ca="1">IF(AND(AQ137&gt;0,AR137&gt;0),COUNTIF(AU$6:AU136,"&gt;0")+1,0)</f>
        <v>0</v>
      </c>
      <c r="BE137" s="15">
        <v>3</v>
      </c>
    </row>
    <row r="138" spans="1:83">
      <c r="A138" s="462">
        <v>45</v>
      </c>
      <c r="B138" s="465"/>
      <c r="C138" s="465"/>
      <c r="D138" s="465"/>
      <c r="E138" s="469"/>
      <c r="F138" s="465"/>
      <c r="G138" s="194" t="s">
        <v>104</v>
      </c>
      <c r="H138" s="195"/>
      <c r="I138" s="196" t="str">
        <f t="shared" ref="I138:S139" si="179">IF(H138="","",H138)</f>
        <v/>
      </c>
      <c r="J138" s="196" t="str">
        <f t="shared" si="179"/>
        <v/>
      </c>
      <c r="K138" s="196" t="str">
        <f t="shared" si="179"/>
        <v/>
      </c>
      <c r="L138" s="196" t="str">
        <f t="shared" si="179"/>
        <v/>
      </c>
      <c r="M138" s="196" t="str">
        <f t="shared" si="179"/>
        <v/>
      </c>
      <c r="N138" s="196" t="str">
        <f t="shared" si="179"/>
        <v/>
      </c>
      <c r="O138" s="196" t="str">
        <f t="shared" si="179"/>
        <v/>
      </c>
      <c r="P138" s="196" t="str">
        <f t="shared" si="179"/>
        <v/>
      </c>
      <c r="Q138" s="196" t="str">
        <f t="shared" si="179"/>
        <v/>
      </c>
      <c r="R138" s="196" t="str">
        <f t="shared" si="179"/>
        <v/>
      </c>
      <c r="S138" s="196" t="str">
        <f t="shared" si="179"/>
        <v/>
      </c>
      <c r="T138" s="197">
        <f t="shared" si="174"/>
        <v>0</v>
      </c>
      <c r="AN138" s="15">
        <v>4</v>
      </c>
      <c r="AO138" s="15">
        <v>3</v>
      </c>
      <c r="AP138" s="15">
        <v>1</v>
      </c>
      <c r="AQ138" s="17">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15">
        <f ca="1">COUNTIF(INDIRECT("H"&amp;(ROW()+12*(($AN138-1)*3+$AO138)-ROW())/12+5):INDIRECT("S"&amp;(ROW()+12*(($AN138-1)*3+$AO138)-ROW())/12+5),AQ138)</f>
        <v>0</v>
      </c>
      <c r="AS138" s="17"/>
      <c r="AU138" s="15">
        <f ca="1">IF(AND(AQ138&gt;0,AR138&gt;0),COUNTIF(AU$6:AU137,"&gt;0")+1,0)</f>
        <v>0</v>
      </c>
      <c r="BE138" s="15">
        <v>1</v>
      </c>
      <c r="BG138" s="15">
        <f t="shared" ref="BG138:BR138" si="180">SUM(H138:H139)</f>
        <v>0</v>
      </c>
      <c r="BH138" s="15">
        <f t="shared" si="180"/>
        <v>0</v>
      </c>
      <c r="BI138" s="15">
        <f t="shared" si="180"/>
        <v>0</v>
      </c>
      <c r="BJ138" s="15">
        <f t="shared" si="180"/>
        <v>0</v>
      </c>
      <c r="BK138" s="15">
        <f t="shared" si="180"/>
        <v>0</v>
      </c>
      <c r="BL138" s="15">
        <f t="shared" si="180"/>
        <v>0</v>
      </c>
      <c r="BM138" s="15">
        <f t="shared" si="180"/>
        <v>0</v>
      </c>
      <c r="BN138" s="15">
        <f t="shared" si="180"/>
        <v>0</v>
      </c>
      <c r="BO138" s="15">
        <f t="shared" si="180"/>
        <v>0</v>
      </c>
      <c r="BP138" s="15">
        <f t="shared" si="180"/>
        <v>0</v>
      </c>
      <c r="BQ138" s="15">
        <f t="shared" si="180"/>
        <v>0</v>
      </c>
      <c r="BR138" s="15">
        <f t="shared" si="180"/>
        <v>0</v>
      </c>
      <c r="BT138" s="15">
        <f t="shared" ref="BT138:CE138" si="181">SUM(U138:U139)</f>
        <v>0</v>
      </c>
      <c r="BU138" s="15">
        <f t="shared" si="181"/>
        <v>0</v>
      </c>
      <c r="BV138" s="15">
        <f t="shared" si="181"/>
        <v>0</v>
      </c>
      <c r="BW138" s="15">
        <f t="shared" si="181"/>
        <v>0</v>
      </c>
      <c r="BX138" s="15">
        <f t="shared" si="181"/>
        <v>0</v>
      </c>
      <c r="BY138" s="15">
        <f t="shared" si="181"/>
        <v>0</v>
      </c>
      <c r="BZ138" s="15">
        <f t="shared" si="181"/>
        <v>0</v>
      </c>
      <c r="CA138" s="15">
        <f t="shared" si="181"/>
        <v>0</v>
      </c>
      <c r="CB138" s="15">
        <f t="shared" si="181"/>
        <v>0</v>
      </c>
      <c r="CC138" s="15">
        <f t="shared" si="181"/>
        <v>0</v>
      </c>
      <c r="CD138" s="15">
        <f t="shared" si="181"/>
        <v>0</v>
      </c>
      <c r="CE138" s="15">
        <f t="shared" si="181"/>
        <v>0</v>
      </c>
    </row>
    <row r="139" spans="1:83">
      <c r="A139" s="463"/>
      <c r="B139" s="466"/>
      <c r="C139" s="496"/>
      <c r="D139" s="496"/>
      <c r="E139" s="470"/>
      <c r="F139" s="466"/>
      <c r="G139" s="200" t="s">
        <v>102</v>
      </c>
      <c r="H139" s="201"/>
      <c r="I139" s="202" t="str">
        <f t="shared" si="179"/>
        <v/>
      </c>
      <c r="J139" s="202" t="str">
        <f t="shared" si="179"/>
        <v/>
      </c>
      <c r="K139" s="202" t="str">
        <f t="shared" si="179"/>
        <v/>
      </c>
      <c r="L139" s="202" t="str">
        <f t="shared" si="179"/>
        <v/>
      </c>
      <c r="M139" s="202" t="str">
        <f t="shared" si="179"/>
        <v/>
      </c>
      <c r="N139" s="202" t="str">
        <f t="shared" si="179"/>
        <v/>
      </c>
      <c r="O139" s="202" t="str">
        <f t="shared" si="179"/>
        <v/>
      </c>
      <c r="P139" s="202" t="str">
        <f t="shared" si="179"/>
        <v/>
      </c>
      <c r="Q139" s="202" t="str">
        <f t="shared" si="179"/>
        <v/>
      </c>
      <c r="R139" s="202" t="str">
        <f t="shared" si="179"/>
        <v/>
      </c>
      <c r="S139" s="202" t="str">
        <f t="shared" si="179"/>
        <v/>
      </c>
      <c r="T139" s="203">
        <f t="shared" si="174"/>
        <v>0</v>
      </c>
      <c r="AN139" s="15">
        <v>4</v>
      </c>
      <c r="AO139" s="15">
        <v>3</v>
      </c>
      <c r="AP139" s="15">
        <v>2</v>
      </c>
      <c r="AQ139" s="17">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15">
        <f ca="1">COUNTIF(INDIRECT("H"&amp;(ROW()+12*(($AN139-1)*3+$AO139)-ROW())/12+5):INDIRECT("S"&amp;(ROW()+12*(($AN139-1)*3+$AO139)-ROW())/12+5),AQ139)</f>
        <v>0</v>
      </c>
      <c r="AS139" s="17"/>
      <c r="AU139" s="15">
        <f ca="1">IF(AND(AQ139&gt;0,AR139&gt;0),COUNTIF(AU$6:AU138,"&gt;0")+1,0)</f>
        <v>0</v>
      </c>
      <c r="BE139" s="15">
        <v>2</v>
      </c>
      <c r="BF139" s="15" t="s">
        <v>318</v>
      </c>
      <c r="BG139" s="15">
        <f t="shared" ref="BG139:BR139" si="182">IF(BG138+BT138&gt;40000,1,0)</f>
        <v>0</v>
      </c>
      <c r="BH139" s="15">
        <f t="shared" si="182"/>
        <v>0</v>
      </c>
      <c r="BI139" s="15">
        <f t="shared" si="182"/>
        <v>0</v>
      </c>
      <c r="BJ139" s="15">
        <f t="shared" si="182"/>
        <v>0</v>
      </c>
      <c r="BK139" s="15">
        <f t="shared" si="182"/>
        <v>0</v>
      </c>
      <c r="BL139" s="15">
        <f t="shared" si="182"/>
        <v>0</v>
      </c>
      <c r="BM139" s="15">
        <f t="shared" si="182"/>
        <v>0</v>
      </c>
      <c r="BN139" s="15">
        <f t="shared" si="182"/>
        <v>0</v>
      </c>
      <c r="BO139" s="15">
        <f t="shared" si="182"/>
        <v>0</v>
      </c>
      <c r="BP139" s="15">
        <f t="shared" si="182"/>
        <v>0</v>
      </c>
      <c r="BQ139" s="15">
        <f t="shared" si="182"/>
        <v>0</v>
      </c>
      <c r="BR139" s="15">
        <f t="shared" si="182"/>
        <v>0</v>
      </c>
    </row>
    <row r="140" spans="1:83">
      <c r="A140" s="464"/>
      <c r="B140" s="467"/>
      <c r="C140" s="497"/>
      <c r="D140" s="498"/>
      <c r="E140" s="471"/>
      <c r="F140" s="467"/>
      <c r="G140" s="206" t="s">
        <v>551</v>
      </c>
      <c r="H140" s="207"/>
      <c r="I140" s="208"/>
      <c r="J140" s="208"/>
      <c r="K140" s="208"/>
      <c r="L140" s="208"/>
      <c r="M140" s="208"/>
      <c r="N140" s="208"/>
      <c r="O140" s="208"/>
      <c r="P140" s="208"/>
      <c r="Q140" s="208"/>
      <c r="R140" s="208"/>
      <c r="S140" s="208"/>
      <c r="T140" s="209">
        <f t="shared" si="174"/>
        <v>0</v>
      </c>
      <c r="AN140" s="15">
        <v>4</v>
      </c>
      <c r="AO140" s="15">
        <v>3</v>
      </c>
      <c r="AP140" s="15">
        <v>3</v>
      </c>
      <c r="AQ140" s="17">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15">
        <f ca="1">COUNTIF(INDIRECT("H"&amp;(ROW()+12*(($AN140-1)*3+$AO140)-ROW())/12+5):INDIRECT("S"&amp;(ROW()+12*(($AN140-1)*3+$AO140)-ROW())/12+5),AQ140)</f>
        <v>0</v>
      </c>
      <c r="AS140" s="17"/>
      <c r="AU140" s="15">
        <f ca="1">IF(AND(AQ140&gt;0,AR140&gt;0),COUNTIF(AU$6:AU139,"&gt;0")+1,0)</f>
        <v>0</v>
      </c>
      <c r="BE140" s="15">
        <v>3</v>
      </c>
    </row>
    <row r="141" spans="1:83">
      <c r="A141" s="462">
        <v>46</v>
      </c>
      <c r="B141" s="465"/>
      <c r="C141" s="465"/>
      <c r="D141" s="465"/>
      <c r="E141" s="469"/>
      <c r="F141" s="465"/>
      <c r="G141" s="194" t="s">
        <v>104</v>
      </c>
      <c r="H141" s="195"/>
      <c r="I141" s="196" t="str">
        <f t="shared" ref="I141:S142" si="183">IF(H141="","",H141)</f>
        <v/>
      </c>
      <c r="J141" s="196" t="str">
        <f t="shared" si="183"/>
        <v/>
      </c>
      <c r="K141" s="196" t="str">
        <f t="shared" si="183"/>
        <v/>
      </c>
      <c r="L141" s="196" t="str">
        <f t="shared" si="183"/>
        <v/>
      </c>
      <c r="M141" s="196" t="str">
        <f t="shared" si="183"/>
        <v/>
      </c>
      <c r="N141" s="196" t="str">
        <f t="shared" si="183"/>
        <v/>
      </c>
      <c r="O141" s="196" t="str">
        <f t="shared" si="183"/>
        <v/>
      </c>
      <c r="P141" s="196" t="str">
        <f t="shared" si="183"/>
        <v/>
      </c>
      <c r="Q141" s="196" t="str">
        <f t="shared" si="183"/>
        <v/>
      </c>
      <c r="R141" s="196" t="str">
        <f t="shared" si="183"/>
        <v/>
      </c>
      <c r="S141" s="196" t="str">
        <f t="shared" si="183"/>
        <v/>
      </c>
      <c r="T141" s="197">
        <f t="shared" si="174"/>
        <v>0</v>
      </c>
      <c r="AN141" s="15">
        <v>4</v>
      </c>
      <c r="AO141" s="15">
        <v>3</v>
      </c>
      <c r="AP141" s="15">
        <v>4</v>
      </c>
      <c r="AQ141" s="17">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15">
        <f ca="1">COUNTIF(INDIRECT("H"&amp;(ROW()+12*(($AN141-1)*3+$AO141)-ROW())/12+5):INDIRECT("S"&amp;(ROW()+12*(($AN141-1)*3+$AO141)-ROW())/12+5),AQ141)</f>
        <v>0</v>
      </c>
      <c r="AS141" s="17"/>
      <c r="AU141" s="15">
        <f ca="1">IF(AND(AQ141&gt;0,AR141&gt;0),COUNTIF(AU$6:AU140,"&gt;0")+1,0)</f>
        <v>0</v>
      </c>
      <c r="BE141" s="15">
        <v>1</v>
      </c>
      <c r="BG141" s="15">
        <f t="shared" ref="BG141:BR141" si="184">SUM(H141:H142)</f>
        <v>0</v>
      </c>
      <c r="BH141" s="15">
        <f t="shared" si="184"/>
        <v>0</v>
      </c>
      <c r="BI141" s="15">
        <f t="shared" si="184"/>
        <v>0</v>
      </c>
      <c r="BJ141" s="15">
        <f t="shared" si="184"/>
        <v>0</v>
      </c>
      <c r="BK141" s="15">
        <f t="shared" si="184"/>
        <v>0</v>
      </c>
      <c r="BL141" s="15">
        <f t="shared" si="184"/>
        <v>0</v>
      </c>
      <c r="BM141" s="15">
        <f t="shared" si="184"/>
        <v>0</v>
      </c>
      <c r="BN141" s="15">
        <f t="shared" si="184"/>
        <v>0</v>
      </c>
      <c r="BO141" s="15">
        <f t="shared" si="184"/>
        <v>0</v>
      </c>
      <c r="BP141" s="15">
        <f t="shared" si="184"/>
        <v>0</v>
      </c>
      <c r="BQ141" s="15">
        <f t="shared" si="184"/>
        <v>0</v>
      </c>
      <c r="BR141" s="15">
        <f t="shared" si="184"/>
        <v>0</v>
      </c>
      <c r="BT141" s="15">
        <f t="shared" ref="BT141:CE141" si="185">SUM(U141:U142)</f>
        <v>0</v>
      </c>
      <c r="BU141" s="15">
        <f t="shared" si="185"/>
        <v>0</v>
      </c>
      <c r="BV141" s="15">
        <f t="shared" si="185"/>
        <v>0</v>
      </c>
      <c r="BW141" s="15">
        <f t="shared" si="185"/>
        <v>0</v>
      </c>
      <c r="BX141" s="15">
        <f t="shared" si="185"/>
        <v>0</v>
      </c>
      <c r="BY141" s="15">
        <f t="shared" si="185"/>
        <v>0</v>
      </c>
      <c r="BZ141" s="15">
        <f t="shared" si="185"/>
        <v>0</v>
      </c>
      <c r="CA141" s="15">
        <f t="shared" si="185"/>
        <v>0</v>
      </c>
      <c r="CB141" s="15">
        <f t="shared" si="185"/>
        <v>0</v>
      </c>
      <c r="CC141" s="15">
        <f t="shared" si="185"/>
        <v>0</v>
      </c>
      <c r="CD141" s="15">
        <f t="shared" si="185"/>
        <v>0</v>
      </c>
      <c r="CE141" s="15">
        <f t="shared" si="185"/>
        <v>0</v>
      </c>
    </row>
    <row r="142" spans="1:83">
      <c r="A142" s="463"/>
      <c r="B142" s="466"/>
      <c r="C142" s="496"/>
      <c r="D142" s="496"/>
      <c r="E142" s="470"/>
      <c r="F142" s="466"/>
      <c r="G142" s="200" t="s">
        <v>102</v>
      </c>
      <c r="H142" s="201"/>
      <c r="I142" s="202" t="str">
        <f t="shared" si="183"/>
        <v/>
      </c>
      <c r="J142" s="202" t="str">
        <f t="shared" si="183"/>
        <v/>
      </c>
      <c r="K142" s="202" t="str">
        <f t="shared" si="183"/>
        <v/>
      </c>
      <c r="L142" s="202" t="str">
        <f t="shared" si="183"/>
        <v/>
      </c>
      <c r="M142" s="202" t="str">
        <f t="shared" si="183"/>
        <v/>
      </c>
      <c r="N142" s="202" t="str">
        <f t="shared" si="183"/>
        <v/>
      </c>
      <c r="O142" s="202" t="str">
        <f t="shared" si="183"/>
        <v/>
      </c>
      <c r="P142" s="202" t="str">
        <f t="shared" si="183"/>
        <v/>
      </c>
      <c r="Q142" s="202" t="str">
        <f t="shared" si="183"/>
        <v/>
      </c>
      <c r="R142" s="202" t="str">
        <f t="shared" si="183"/>
        <v/>
      </c>
      <c r="S142" s="202" t="str">
        <f t="shared" si="183"/>
        <v/>
      </c>
      <c r="T142" s="203">
        <f t="shared" si="174"/>
        <v>0</v>
      </c>
      <c r="AN142" s="15">
        <v>4</v>
      </c>
      <c r="AO142" s="15">
        <v>3</v>
      </c>
      <c r="AP142" s="15">
        <v>5</v>
      </c>
      <c r="AQ142" s="17">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15">
        <f ca="1">COUNTIF(INDIRECT("H"&amp;(ROW()+12*(($AN142-1)*3+$AO142)-ROW())/12+5):INDIRECT("S"&amp;(ROW()+12*(($AN142-1)*3+$AO142)-ROW())/12+5),AQ142)</f>
        <v>0</v>
      </c>
      <c r="AS142" s="17"/>
      <c r="AU142" s="15">
        <f ca="1">IF(AND(AQ142&gt;0,AR142&gt;0),COUNTIF(AU$6:AU141,"&gt;0")+1,0)</f>
        <v>0</v>
      </c>
      <c r="BE142" s="15">
        <v>2</v>
      </c>
      <c r="BF142" s="15" t="s">
        <v>318</v>
      </c>
      <c r="BG142" s="15">
        <f t="shared" ref="BG142:BR142" si="186">IF(BG141+BT141&gt;40000,1,0)</f>
        <v>0</v>
      </c>
      <c r="BH142" s="15">
        <f t="shared" si="186"/>
        <v>0</v>
      </c>
      <c r="BI142" s="15">
        <f t="shared" si="186"/>
        <v>0</v>
      </c>
      <c r="BJ142" s="15">
        <f t="shared" si="186"/>
        <v>0</v>
      </c>
      <c r="BK142" s="15">
        <f t="shared" si="186"/>
        <v>0</v>
      </c>
      <c r="BL142" s="15">
        <f t="shared" si="186"/>
        <v>0</v>
      </c>
      <c r="BM142" s="15">
        <f t="shared" si="186"/>
        <v>0</v>
      </c>
      <c r="BN142" s="15">
        <f t="shared" si="186"/>
        <v>0</v>
      </c>
      <c r="BO142" s="15">
        <f t="shared" si="186"/>
        <v>0</v>
      </c>
      <c r="BP142" s="15">
        <f t="shared" si="186"/>
        <v>0</v>
      </c>
      <c r="BQ142" s="15">
        <f t="shared" si="186"/>
        <v>0</v>
      </c>
      <c r="BR142" s="15">
        <f t="shared" si="186"/>
        <v>0</v>
      </c>
    </row>
    <row r="143" spans="1:83">
      <c r="A143" s="464"/>
      <c r="B143" s="467"/>
      <c r="C143" s="497"/>
      <c r="D143" s="498"/>
      <c r="E143" s="471"/>
      <c r="F143" s="467"/>
      <c r="G143" s="206" t="s">
        <v>551</v>
      </c>
      <c r="H143" s="207"/>
      <c r="I143" s="208"/>
      <c r="J143" s="208"/>
      <c r="K143" s="208"/>
      <c r="L143" s="208"/>
      <c r="M143" s="208"/>
      <c r="N143" s="208"/>
      <c r="O143" s="208"/>
      <c r="P143" s="208"/>
      <c r="Q143" s="208"/>
      <c r="R143" s="208"/>
      <c r="S143" s="208"/>
      <c r="T143" s="209">
        <f t="shared" si="174"/>
        <v>0</v>
      </c>
      <c r="AN143" s="15">
        <v>4</v>
      </c>
      <c r="AO143" s="15">
        <v>3</v>
      </c>
      <c r="AP143" s="15">
        <v>6</v>
      </c>
      <c r="AQ143" s="17">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15">
        <f ca="1">COUNTIF(INDIRECT("H"&amp;(ROW()+12*(($AN143-1)*3+$AO143)-ROW())/12+5):INDIRECT("S"&amp;(ROW()+12*(($AN143-1)*3+$AO143)-ROW())/12+5),AQ143)</f>
        <v>0</v>
      </c>
      <c r="AS143" s="17"/>
      <c r="AU143" s="15">
        <f ca="1">IF(AND(AQ143&gt;0,AR143&gt;0),COUNTIF(AU$6:AU142,"&gt;0")+1,0)</f>
        <v>0</v>
      </c>
      <c r="BE143" s="15">
        <v>3</v>
      </c>
    </row>
    <row r="144" spans="1:83">
      <c r="A144" s="462">
        <v>47</v>
      </c>
      <c r="B144" s="465"/>
      <c r="C144" s="465"/>
      <c r="D144" s="465"/>
      <c r="E144" s="469"/>
      <c r="F144" s="465"/>
      <c r="G144" s="194" t="s">
        <v>104</v>
      </c>
      <c r="H144" s="195"/>
      <c r="I144" s="196" t="str">
        <f t="shared" ref="I144:S145" si="187">IF(H144="","",H144)</f>
        <v/>
      </c>
      <c r="J144" s="196" t="str">
        <f t="shared" si="187"/>
        <v/>
      </c>
      <c r="K144" s="196" t="str">
        <f t="shared" si="187"/>
        <v/>
      </c>
      <c r="L144" s="196" t="str">
        <f t="shared" si="187"/>
        <v/>
      </c>
      <c r="M144" s="196" t="str">
        <f t="shared" si="187"/>
        <v/>
      </c>
      <c r="N144" s="196" t="str">
        <f t="shared" si="187"/>
        <v/>
      </c>
      <c r="O144" s="196" t="str">
        <f t="shared" si="187"/>
        <v/>
      </c>
      <c r="P144" s="196" t="str">
        <f t="shared" si="187"/>
        <v/>
      </c>
      <c r="Q144" s="196" t="str">
        <f t="shared" si="187"/>
        <v/>
      </c>
      <c r="R144" s="196" t="str">
        <f t="shared" si="187"/>
        <v/>
      </c>
      <c r="S144" s="196" t="str">
        <f t="shared" si="187"/>
        <v/>
      </c>
      <c r="T144" s="197">
        <f t="shared" si="174"/>
        <v>0</v>
      </c>
      <c r="AN144" s="15">
        <v>4</v>
      </c>
      <c r="AO144" s="15">
        <v>3</v>
      </c>
      <c r="AP144" s="15">
        <v>7</v>
      </c>
      <c r="AQ144" s="17">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15">
        <f ca="1">COUNTIF(INDIRECT("H"&amp;(ROW()+12*(($AN144-1)*3+$AO144)-ROW())/12+5):INDIRECT("S"&amp;(ROW()+12*(($AN144-1)*3+$AO144)-ROW())/12+5),AQ144)</f>
        <v>0</v>
      </c>
      <c r="AS144" s="17"/>
      <c r="AU144" s="15">
        <f ca="1">IF(AND(AQ144&gt;0,AR144&gt;0),COUNTIF(AU$6:AU143,"&gt;0")+1,0)</f>
        <v>0</v>
      </c>
      <c r="BE144" s="15">
        <v>1</v>
      </c>
      <c r="BG144" s="15">
        <f t="shared" ref="BG144:BR144" si="188">SUM(H144:H145)</f>
        <v>0</v>
      </c>
      <c r="BH144" s="15">
        <f t="shared" si="188"/>
        <v>0</v>
      </c>
      <c r="BI144" s="15">
        <f t="shared" si="188"/>
        <v>0</v>
      </c>
      <c r="BJ144" s="15">
        <f t="shared" si="188"/>
        <v>0</v>
      </c>
      <c r="BK144" s="15">
        <f t="shared" si="188"/>
        <v>0</v>
      </c>
      <c r="BL144" s="15">
        <f t="shared" si="188"/>
        <v>0</v>
      </c>
      <c r="BM144" s="15">
        <f t="shared" si="188"/>
        <v>0</v>
      </c>
      <c r="BN144" s="15">
        <f t="shared" si="188"/>
        <v>0</v>
      </c>
      <c r="BO144" s="15">
        <f t="shared" si="188"/>
        <v>0</v>
      </c>
      <c r="BP144" s="15">
        <f t="shared" si="188"/>
        <v>0</v>
      </c>
      <c r="BQ144" s="15">
        <f t="shared" si="188"/>
        <v>0</v>
      </c>
      <c r="BR144" s="15">
        <f t="shared" si="188"/>
        <v>0</v>
      </c>
      <c r="BT144" s="15">
        <f t="shared" ref="BT144:CE144" si="189">SUM(U144:U145)</f>
        <v>0</v>
      </c>
      <c r="BU144" s="15">
        <f t="shared" si="189"/>
        <v>0</v>
      </c>
      <c r="BV144" s="15">
        <f t="shared" si="189"/>
        <v>0</v>
      </c>
      <c r="BW144" s="15">
        <f t="shared" si="189"/>
        <v>0</v>
      </c>
      <c r="BX144" s="15">
        <f t="shared" si="189"/>
        <v>0</v>
      </c>
      <c r="BY144" s="15">
        <f t="shared" si="189"/>
        <v>0</v>
      </c>
      <c r="BZ144" s="15">
        <f t="shared" si="189"/>
        <v>0</v>
      </c>
      <c r="CA144" s="15">
        <f t="shared" si="189"/>
        <v>0</v>
      </c>
      <c r="CB144" s="15">
        <f t="shared" si="189"/>
        <v>0</v>
      </c>
      <c r="CC144" s="15">
        <f t="shared" si="189"/>
        <v>0</v>
      </c>
      <c r="CD144" s="15">
        <f t="shared" si="189"/>
        <v>0</v>
      </c>
      <c r="CE144" s="15">
        <f t="shared" si="189"/>
        <v>0</v>
      </c>
    </row>
    <row r="145" spans="1:83">
      <c r="A145" s="463"/>
      <c r="B145" s="466"/>
      <c r="C145" s="496"/>
      <c r="D145" s="496"/>
      <c r="E145" s="470"/>
      <c r="F145" s="466"/>
      <c r="G145" s="200" t="s">
        <v>102</v>
      </c>
      <c r="H145" s="201"/>
      <c r="I145" s="202" t="str">
        <f t="shared" si="187"/>
        <v/>
      </c>
      <c r="J145" s="202" t="str">
        <f t="shared" si="187"/>
        <v/>
      </c>
      <c r="K145" s="202" t="str">
        <f t="shared" si="187"/>
        <v/>
      </c>
      <c r="L145" s="202" t="str">
        <f t="shared" si="187"/>
        <v/>
      </c>
      <c r="M145" s="202" t="str">
        <f t="shared" si="187"/>
        <v/>
      </c>
      <c r="N145" s="202" t="str">
        <f t="shared" si="187"/>
        <v/>
      </c>
      <c r="O145" s="202" t="str">
        <f t="shared" si="187"/>
        <v/>
      </c>
      <c r="P145" s="202" t="str">
        <f t="shared" si="187"/>
        <v/>
      </c>
      <c r="Q145" s="202" t="str">
        <f t="shared" si="187"/>
        <v/>
      </c>
      <c r="R145" s="202" t="str">
        <f t="shared" si="187"/>
        <v/>
      </c>
      <c r="S145" s="202" t="str">
        <f t="shared" si="187"/>
        <v/>
      </c>
      <c r="T145" s="203">
        <f t="shared" si="174"/>
        <v>0</v>
      </c>
      <c r="AN145" s="15">
        <v>4</v>
      </c>
      <c r="AO145" s="15">
        <v>3</v>
      </c>
      <c r="AP145" s="15">
        <v>8</v>
      </c>
      <c r="AQ145" s="17">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15">
        <f ca="1">COUNTIF(INDIRECT("H"&amp;(ROW()+12*(($AN145-1)*3+$AO145)-ROW())/12+5):INDIRECT("S"&amp;(ROW()+12*(($AN145-1)*3+$AO145)-ROW())/12+5),AQ145)</f>
        <v>0</v>
      </c>
      <c r="AS145" s="17"/>
      <c r="AU145" s="15">
        <f ca="1">IF(AND(AQ145&gt;0,AR145&gt;0),COUNTIF(AU$6:AU144,"&gt;0")+1,0)</f>
        <v>0</v>
      </c>
      <c r="BE145" s="15">
        <v>2</v>
      </c>
      <c r="BF145" s="15" t="s">
        <v>318</v>
      </c>
      <c r="BG145" s="15">
        <f t="shared" ref="BG145:BR145" si="190">IF(BG144+BT144&gt;40000,1,0)</f>
        <v>0</v>
      </c>
      <c r="BH145" s="15">
        <f t="shared" si="190"/>
        <v>0</v>
      </c>
      <c r="BI145" s="15">
        <f t="shared" si="190"/>
        <v>0</v>
      </c>
      <c r="BJ145" s="15">
        <f t="shared" si="190"/>
        <v>0</v>
      </c>
      <c r="BK145" s="15">
        <f t="shared" si="190"/>
        <v>0</v>
      </c>
      <c r="BL145" s="15">
        <f t="shared" si="190"/>
        <v>0</v>
      </c>
      <c r="BM145" s="15">
        <f t="shared" si="190"/>
        <v>0</v>
      </c>
      <c r="BN145" s="15">
        <f t="shared" si="190"/>
        <v>0</v>
      </c>
      <c r="BO145" s="15">
        <f t="shared" si="190"/>
        <v>0</v>
      </c>
      <c r="BP145" s="15">
        <f t="shared" si="190"/>
        <v>0</v>
      </c>
      <c r="BQ145" s="15">
        <f t="shared" si="190"/>
        <v>0</v>
      </c>
      <c r="BR145" s="15">
        <f t="shared" si="190"/>
        <v>0</v>
      </c>
    </row>
    <row r="146" spans="1:83">
      <c r="A146" s="464"/>
      <c r="B146" s="467"/>
      <c r="C146" s="497"/>
      <c r="D146" s="498"/>
      <c r="E146" s="471"/>
      <c r="F146" s="467"/>
      <c r="G146" s="206" t="s">
        <v>551</v>
      </c>
      <c r="H146" s="207"/>
      <c r="I146" s="208"/>
      <c r="J146" s="208"/>
      <c r="K146" s="208"/>
      <c r="L146" s="208"/>
      <c r="M146" s="208"/>
      <c r="N146" s="208"/>
      <c r="O146" s="208"/>
      <c r="P146" s="208"/>
      <c r="Q146" s="208"/>
      <c r="R146" s="208"/>
      <c r="S146" s="208"/>
      <c r="T146" s="209">
        <f t="shared" si="174"/>
        <v>0</v>
      </c>
      <c r="AN146" s="15">
        <v>4</v>
      </c>
      <c r="AO146" s="15">
        <v>3</v>
      </c>
      <c r="AP146" s="15">
        <v>9</v>
      </c>
      <c r="AQ146" s="17">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15">
        <f ca="1">COUNTIF(INDIRECT("H"&amp;(ROW()+12*(($AN146-1)*3+$AO146)-ROW())/12+5):INDIRECT("S"&amp;(ROW()+12*(($AN146-1)*3+$AO146)-ROW())/12+5),AQ146)</f>
        <v>0</v>
      </c>
      <c r="AS146" s="17"/>
      <c r="AU146" s="15">
        <f ca="1">IF(AND(AQ146&gt;0,AR146&gt;0),COUNTIF(AU$6:AU145,"&gt;0")+1,0)</f>
        <v>0</v>
      </c>
      <c r="BE146" s="15">
        <v>3</v>
      </c>
    </row>
    <row r="147" spans="1:83">
      <c r="A147" s="462">
        <v>48</v>
      </c>
      <c r="B147" s="465"/>
      <c r="C147" s="465"/>
      <c r="D147" s="465"/>
      <c r="E147" s="469"/>
      <c r="F147" s="465"/>
      <c r="G147" s="194" t="s">
        <v>104</v>
      </c>
      <c r="H147" s="195"/>
      <c r="I147" s="196" t="str">
        <f t="shared" ref="I147:S148" si="191">IF(H147="","",H147)</f>
        <v/>
      </c>
      <c r="J147" s="196" t="str">
        <f t="shared" si="191"/>
        <v/>
      </c>
      <c r="K147" s="196" t="str">
        <f t="shared" si="191"/>
        <v/>
      </c>
      <c r="L147" s="196" t="str">
        <f t="shared" si="191"/>
        <v/>
      </c>
      <c r="M147" s="196" t="str">
        <f t="shared" si="191"/>
        <v/>
      </c>
      <c r="N147" s="196" t="str">
        <f t="shared" si="191"/>
        <v/>
      </c>
      <c r="O147" s="196" t="str">
        <f t="shared" si="191"/>
        <v/>
      </c>
      <c r="P147" s="196" t="str">
        <f t="shared" si="191"/>
        <v/>
      </c>
      <c r="Q147" s="196" t="str">
        <f t="shared" si="191"/>
        <v/>
      </c>
      <c r="R147" s="196" t="str">
        <f t="shared" si="191"/>
        <v/>
      </c>
      <c r="S147" s="196" t="str">
        <f t="shared" si="191"/>
        <v/>
      </c>
      <c r="T147" s="197">
        <f t="shared" si="174"/>
        <v>0</v>
      </c>
      <c r="AN147" s="15">
        <v>4</v>
      </c>
      <c r="AO147" s="15">
        <v>3</v>
      </c>
      <c r="AP147" s="15">
        <v>10</v>
      </c>
      <c r="AQ147" s="17">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15">
        <f ca="1">COUNTIF(INDIRECT("H"&amp;(ROW()+12*(($AN147-1)*3+$AO147)-ROW())/12+5):INDIRECT("S"&amp;(ROW()+12*(($AN147-1)*3+$AO147)-ROW())/12+5),AQ147)</f>
        <v>0</v>
      </c>
      <c r="AS147" s="17"/>
      <c r="AU147" s="15">
        <f ca="1">IF(AND(AQ147&gt;0,AR147&gt;0),COUNTIF(AU$6:AU146,"&gt;0")+1,0)</f>
        <v>0</v>
      </c>
      <c r="BE147" s="15">
        <v>1</v>
      </c>
      <c r="BG147" s="15">
        <f t="shared" ref="BG147:BR147" si="192">SUM(H147:H148)</f>
        <v>0</v>
      </c>
      <c r="BH147" s="15">
        <f t="shared" si="192"/>
        <v>0</v>
      </c>
      <c r="BI147" s="15">
        <f t="shared" si="192"/>
        <v>0</v>
      </c>
      <c r="BJ147" s="15">
        <f t="shared" si="192"/>
        <v>0</v>
      </c>
      <c r="BK147" s="15">
        <f t="shared" si="192"/>
        <v>0</v>
      </c>
      <c r="BL147" s="15">
        <f t="shared" si="192"/>
        <v>0</v>
      </c>
      <c r="BM147" s="15">
        <f t="shared" si="192"/>
        <v>0</v>
      </c>
      <c r="BN147" s="15">
        <f t="shared" si="192"/>
        <v>0</v>
      </c>
      <c r="BO147" s="15">
        <f t="shared" si="192"/>
        <v>0</v>
      </c>
      <c r="BP147" s="15">
        <f t="shared" si="192"/>
        <v>0</v>
      </c>
      <c r="BQ147" s="15">
        <f t="shared" si="192"/>
        <v>0</v>
      </c>
      <c r="BR147" s="15">
        <f t="shared" si="192"/>
        <v>0</v>
      </c>
      <c r="BT147" s="15">
        <f t="shared" ref="BT147:CE147" si="193">SUM(U147:U148)</f>
        <v>0</v>
      </c>
      <c r="BU147" s="15">
        <f t="shared" si="193"/>
        <v>0</v>
      </c>
      <c r="BV147" s="15">
        <f t="shared" si="193"/>
        <v>0</v>
      </c>
      <c r="BW147" s="15">
        <f t="shared" si="193"/>
        <v>0</v>
      </c>
      <c r="BX147" s="15">
        <f t="shared" si="193"/>
        <v>0</v>
      </c>
      <c r="BY147" s="15">
        <f t="shared" si="193"/>
        <v>0</v>
      </c>
      <c r="BZ147" s="15">
        <f t="shared" si="193"/>
        <v>0</v>
      </c>
      <c r="CA147" s="15">
        <f t="shared" si="193"/>
        <v>0</v>
      </c>
      <c r="CB147" s="15">
        <f t="shared" si="193"/>
        <v>0</v>
      </c>
      <c r="CC147" s="15">
        <f t="shared" si="193"/>
        <v>0</v>
      </c>
      <c r="CD147" s="15">
        <f t="shared" si="193"/>
        <v>0</v>
      </c>
      <c r="CE147" s="15">
        <f t="shared" si="193"/>
        <v>0</v>
      </c>
    </row>
    <row r="148" spans="1:83">
      <c r="A148" s="463"/>
      <c r="B148" s="466"/>
      <c r="C148" s="496"/>
      <c r="D148" s="496"/>
      <c r="E148" s="470"/>
      <c r="F148" s="466"/>
      <c r="G148" s="200" t="s">
        <v>102</v>
      </c>
      <c r="H148" s="201"/>
      <c r="I148" s="202" t="str">
        <f t="shared" si="191"/>
        <v/>
      </c>
      <c r="J148" s="202" t="str">
        <f t="shared" si="191"/>
        <v/>
      </c>
      <c r="K148" s="202" t="str">
        <f t="shared" si="191"/>
        <v/>
      </c>
      <c r="L148" s="202" t="str">
        <f t="shared" si="191"/>
        <v/>
      </c>
      <c r="M148" s="202" t="str">
        <f t="shared" si="191"/>
        <v/>
      </c>
      <c r="N148" s="202" t="str">
        <f t="shared" si="191"/>
        <v/>
      </c>
      <c r="O148" s="202" t="str">
        <f t="shared" si="191"/>
        <v/>
      </c>
      <c r="P148" s="202" t="str">
        <f t="shared" si="191"/>
        <v/>
      </c>
      <c r="Q148" s="202" t="str">
        <f t="shared" si="191"/>
        <v/>
      </c>
      <c r="R148" s="202" t="str">
        <f t="shared" si="191"/>
        <v/>
      </c>
      <c r="S148" s="202" t="str">
        <f t="shared" si="191"/>
        <v/>
      </c>
      <c r="T148" s="203">
        <f t="shared" si="174"/>
        <v>0</v>
      </c>
      <c r="AN148" s="15">
        <v>4</v>
      </c>
      <c r="AO148" s="15">
        <v>3</v>
      </c>
      <c r="AP148" s="15">
        <v>11</v>
      </c>
      <c r="AQ148" s="17">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15">
        <f ca="1">COUNTIF(INDIRECT("H"&amp;(ROW()+12*(($AN148-1)*3+$AO148)-ROW())/12+5):INDIRECT("S"&amp;(ROW()+12*(($AN148-1)*3+$AO148)-ROW())/12+5),AQ148)</f>
        <v>0</v>
      </c>
      <c r="AS148" s="17"/>
      <c r="AU148" s="15">
        <f ca="1">IF(AND(AQ148&gt;0,AR148&gt;0),COUNTIF(AU$6:AU147,"&gt;0")+1,0)</f>
        <v>0</v>
      </c>
      <c r="BE148" s="15">
        <v>2</v>
      </c>
      <c r="BF148" s="15" t="s">
        <v>318</v>
      </c>
      <c r="BG148" s="15">
        <f t="shared" ref="BG148:BR148" si="194">IF(BG147+BT147&gt;40000,1,0)</f>
        <v>0</v>
      </c>
      <c r="BH148" s="15">
        <f t="shared" si="194"/>
        <v>0</v>
      </c>
      <c r="BI148" s="15">
        <f t="shared" si="194"/>
        <v>0</v>
      </c>
      <c r="BJ148" s="15">
        <f t="shared" si="194"/>
        <v>0</v>
      </c>
      <c r="BK148" s="15">
        <f t="shared" si="194"/>
        <v>0</v>
      </c>
      <c r="BL148" s="15">
        <f t="shared" si="194"/>
        <v>0</v>
      </c>
      <c r="BM148" s="15">
        <f t="shared" si="194"/>
        <v>0</v>
      </c>
      <c r="BN148" s="15">
        <f t="shared" si="194"/>
        <v>0</v>
      </c>
      <c r="BO148" s="15">
        <f t="shared" si="194"/>
        <v>0</v>
      </c>
      <c r="BP148" s="15">
        <f t="shared" si="194"/>
        <v>0</v>
      </c>
      <c r="BQ148" s="15">
        <f t="shared" si="194"/>
        <v>0</v>
      </c>
      <c r="BR148" s="15">
        <f t="shared" si="194"/>
        <v>0</v>
      </c>
    </row>
    <row r="149" spans="1:83">
      <c r="A149" s="464"/>
      <c r="B149" s="467"/>
      <c r="C149" s="497"/>
      <c r="D149" s="498"/>
      <c r="E149" s="471"/>
      <c r="F149" s="467"/>
      <c r="G149" s="206" t="s">
        <v>551</v>
      </c>
      <c r="H149" s="207"/>
      <c r="I149" s="208"/>
      <c r="J149" s="208"/>
      <c r="K149" s="208"/>
      <c r="L149" s="208"/>
      <c r="M149" s="208"/>
      <c r="N149" s="208"/>
      <c r="O149" s="208"/>
      <c r="P149" s="208"/>
      <c r="Q149" s="208"/>
      <c r="R149" s="208"/>
      <c r="S149" s="208"/>
      <c r="T149" s="209">
        <f t="shared" si="174"/>
        <v>0</v>
      </c>
      <c r="AN149" s="306">
        <v>4</v>
      </c>
      <c r="AO149" s="306">
        <v>3</v>
      </c>
      <c r="AP149" s="306">
        <v>12</v>
      </c>
      <c r="AQ149" s="313">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306">
        <f ca="1">COUNTIF(INDIRECT("H"&amp;(ROW()+12*(($AN149-1)*3+$AO149)-ROW())/12+5):INDIRECT("S"&amp;(ROW()+12*(($AN149-1)*3+$AO149)-ROW())/12+5),AQ149)</f>
        <v>0</v>
      </c>
      <c r="AS149" s="313"/>
      <c r="AT149" s="306"/>
      <c r="AU149" s="306">
        <f ca="1">IF(AND(AQ149&gt;0,AR149&gt;0),COUNTIF(AU$6:AU148,"&gt;0")+1,0)</f>
        <v>0</v>
      </c>
      <c r="BE149" s="15">
        <v>3</v>
      </c>
    </row>
    <row r="150" spans="1:83">
      <c r="A150" s="462">
        <v>49</v>
      </c>
      <c r="B150" s="465"/>
      <c r="C150" s="465"/>
      <c r="D150" s="465"/>
      <c r="E150" s="469"/>
      <c r="F150" s="465"/>
      <c r="G150" s="194" t="s">
        <v>104</v>
      </c>
      <c r="H150" s="195"/>
      <c r="I150" s="196" t="str">
        <f t="shared" ref="I150:S151" si="195">IF(H150="","",H150)</f>
        <v/>
      </c>
      <c r="J150" s="196" t="str">
        <f t="shared" si="195"/>
        <v/>
      </c>
      <c r="K150" s="196" t="str">
        <f t="shared" si="195"/>
        <v/>
      </c>
      <c r="L150" s="196" t="str">
        <f t="shared" si="195"/>
        <v/>
      </c>
      <c r="M150" s="196" t="str">
        <f t="shared" si="195"/>
        <v/>
      </c>
      <c r="N150" s="196" t="str">
        <f t="shared" si="195"/>
        <v/>
      </c>
      <c r="O150" s="196" t="str">
        <f t="shared" si="195"/>
        <v/>
      </c>
      <c r="P150" s="196" t="str">
        <f t="shared" si="195"/>
        <v/>
      </c>
      <c r="Q150" s="196" t="str">
        <f t="shared" si="195"/>
        <v/>
      </c>
      <c r="R150" s="196" t="str">
        <f t="shared" si="195"/>
        <v/>
      </c>
      <c r="S150" s="196" t="str">
        <f t="shared" si="195"/>
        <v/>
      </c>
      <c r="T150" s="197">
        <f t="shared" si="174"/>
        <v>0</v>
      </c>
      <c r="AN150" s="15">
        <v>5</v>
      </c>
      <c r="AO150" s="15">
        <v>1</v>
      </c>
      <c r="AP150" s="15">
        <v>1</v>
      </c>
      <c r="AQ150" s="17">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15">
        <f ca="1">COUNTIF(INDIRECT("H"&amp;(ROW()+12*(($AN150-1)*3+$AO150)-ROW())/12+5):INDIRECT("S"&amp;(ROW()+12*(($AN150-1)*3+$AO150)-ROW())/12+5),AQ150)</f>
        <v>0</v>
      </c>
      <c r="AS150" s="17"/>
      <c r="AU150" s="15">
        <f ca="1">IF(AND(AQ150&gt;0,AR150&gt;0),COUNTIF(AU$6:AU149,"&gt;0")+1,0)</f>
        <v>0</v>
      </c>
      <c r="BE150" s="15">
        <v>1</v>
      </c>
      <c r="BG150" s="15">
        <f t="shared" ref="BG150:BR150" si="196">SUM(H150:H151)</f>
        <v>0</v>
      </c>
      <c r="BH150" s="15">
        <f t="shared" si="196"/>
        <v>0</v>
      </c>
      <c r="BI150" s="15">
        <f t="shared" si="196"/>
        <v>0</v>
      </c>
      <c r="BJ150" s="15">
        <f t="shared" si="196"/>
        <v>0</v>
      </c>
      <c r="BK150" s="15">
        <f t="shared" si="196"/>
        <v>0</v>
      </c>
      <c r="BL150" s="15">
        <f t="shared" si="196"/>
        <v>0</v>
      </c>
      <c r="BM150" s="15">
        <f t="shared" si="196"/>
        <v>0</v>
      </c>
      <c r="BN150" s="15">
        <f t="shared" si="196"/>
        <v>0</v>
      </c>
      <c r="BO150" s="15">
        <f t="shared" si="196"/>
        <v>0</v>
      </c>
      <c r="BP150" s="15">
        <f t="shared" si="196"/>
        <v>0</v>
      </c>
      <c r="BQ150" s="15">
        <f t="shared" si="196"/>
        <v>0</v>
      </c>
      <c r="BR150" s="15">
        <f t="shared" si="196"/>
        <v>0</v>
      </c>
      <c r="BT150" s="15">
        <f t="shared" ref="BT150:CE150" si="197">SUM(U150:U151)</f>
        <v>0</v>
      </c>
      <c r="BU150" s="15">
        <f t="shared" si="197"/>
        <v>0</v>
      </c>
      <c r="BV150" s="15">
        <f t="shared" si="197"/>
        <v>0</v>
      </c>
      <c r="BW150" s="15">
        <f t="shared" si="197"/>
        <v>0</v>
      </c>
      <c r="BX150" s="15">
        <f t="shared" si="197"/>
        <v>0</v>
      </c>
      <c r="BY150" s="15">
        <f t="shared" si="197"/>
        <v>0</v>
      </c>
      <c r="BZ150" s="15">
        <f t="shared" si="197"/>
        <v>0</v>
      </c>
      <c r="CA150" s="15">
        <f t="shared" si="197"/>
        <v>0</v>
      </c>
      <c r="CB150" s="15">
        <f t="shared" si="197"/>
        <v>0</v>
      </c>
      <c r="CC150" s="15">
        <f t="shared" si="197"/>
        <v>0</v>
      </c>
      <c r="CD150" s="15">
        <f t="shared" si="197"/>
        <v>0</v>
      </c>
      <c r="CE150" s="15">
        <f t="shared" si="197"/>
        <v>0</v>
      </c>
    </row>
    <row r="151" spans="1:83">
      <c r="A151" s="463"/>
      <c r="B151" s="466"/>
      <c r="C151" s="496"/>
      <c r="D151" s="496"/>
      <c r="E151" s="470"/>
      <c r="F151" s="466"/>
      <c r="G151" s="200" t="s">
        <v>102</v>
      </c>
      <c r="H151" s="201"/>
      <c r="I151" s="202" t="str">
        <f t="shared" si="195"/>
        <v/>
      </c>
      <c r="J151" s="202" t="str">
        <f t="shared" si="195"/>
        <v/>
      </c>
      <c r="K151" s="202" t="str">
        <f t="shared" si="195"/>
        <v/>
      </c>
      <c r="L151" s="202" t="str">
        <f t="shared" si="195"/>
        <v/>
      </c>
      <c r="M151" s="202" t="str">
        <f t="shared" si="195"/>
        <v/>
      </c>
      <c r="N151" s="202" t="str">
        <f t="shared" si="195"/>
        <v/>
      </c>
      <c r="O151" s="202" t="str">
        <f t="shared" si="195"/>
        <v/>
      </c>
      <c r="P151" s="202" t="str">
        <f t="shared" si="195"/>
        <v/>
      </c>
      <c r="Q151" s="202" t="str">
        <f t="shared" si="195"/>
        <v/>
      </c>
      <c r="R151" s="202" t="str">
        <f t="shared" si="195"/>
        <v/>
      </c>
      <c r="S151" s="202" t="str">
        <f t="shared" si="195"/>
        <v/>
      </c>
      <c r="T151" s="203">
        <f t="shared" si="174"/>
        <v>0</v>
      </c>
      <c r="AN151" s="15">
        <v>5</v>
      </c>
      <c r="AO151" s="15">
        <v>1</v>
      </c>
      <c r="AP151" s="15">
        <v>2</v>
      </c>
      <c r="AQ151" s="17">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15">
        <f ca="1">COUNTIF(INDIRECT("H"&amp;(ROW()+12*(($AN151-1)*3+$AO151)-ROW())/12+5):INDIRECT("S"&amp;(ROW()+12*(($AN151-1)*3+$AO151)-ROW())/12+5),AQ151)</f>
        <v>0</v>
      </c>
      <c r="AS151" s="17"/>
      <c r="AU151" s="15">
        <f ca="1">IF(AND(AQ151&gt;0,AR151&gt;0),COUNTIF(AU$6:AU150,"&gt;0")+1,0)</f>
        <v>0</v>
      </c>
      <c r="BE151" s="15">
        <v>2</v>
      </c>
      <c r="BF151" s="15" t="s">
        <v>318</v>
      </c>
      <c r="BG151" s="15">
        <f t="shared" ref="BG151:BR151" si="198">IF(BG150+BT150&gt;40000,1,0)</f>
        <v>0</v>
      </c>
      <c r="BH151" s="15">
        <f t="shared" si="198"/>
        <v>0</v>
      </c>
      <c r="BI151" s="15">
        <f t="shared" si="198"/>
        <v>0</v>
      </c>
      <c r="BJ151" s="15">
        <f t="shared" si="198"/>
        <v>0</v>
      </c>
      <c r="BK151" s="15">
        <f t="shared" si="198"/>
        <v>0</v>
      </c>
      <c r="BL151" s="15">
        <f t="shared" si="198"/>
        <v>0</v>
      </c>
      <c r="BM151" s="15">
        <f t="shared" si="198"/>
        <v>0</v>
      </c>
      <c r="BN151" s="15">
        <f t="shared" si="198"/>
        <v>0</v>
      </c>
      <c r="BO151" s="15">
        <f t="shared" si="198"/>
        <v>0</v>
      </c>
      <c r="BP151" s="15">
        <f t="shared" si="198"/>
        <v>0</v>
      </c>
      <c r="BQ151" s="15">
        <f t="shared" si="198"/>
        <v>0</v>
      </c>
      <c r="BR151" s="15">
        <f t="shared" si="198"/>
        <v>0</v>
      </c>
    </row>
    <row r="152" spans="1:83">
      <c r="A152" s="464"/>
      <c r="B152" s="467"/>
      <c r="C152" s="497"/>
      <c r="D152" s="498"/>
      <c r="E152" s="471"/>
      <c r="F152" s="467"/>
      <c r="G152" s="206" t="s">
        <v>551</v>
      </c>
      <c r="H152" s="207"/>
      <c r="I152" s="208"/>
      <c r="J152" s="208"/>
      <c r="K152" s="208"/>
      <c r="L152" s="208"/>
      <c r="M152" s="208"/>
      <c r="N152" s="208"/>
      <c r="O152" s="208"/>
      <c r="P152" s="208"/>
      <c r="Q152" s="208"/>
      <c r="R152" s="208"/>
      <c r="S152" s="208"/>
      <c r="T152" s="209">
        <f t="shared" si="174"/>
        <v>0</v>
      </c>
      <c r="AN152" s="15">
        <v>5</v>
      </c>
      <c r="AO152" s="15">
        <v>1</v>
      </c>
      <c r="AP152" s="15">
        <v>3</v>
      </c>
      <c r="AQ152" s="17">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15">
        <f ca="1">COUNTIF(INDIRECT("H"&amp;(ROW()+12*(($AN152-1)*3+$AO152)-ROW())/12+5):INDIRECT("S"&amp;(ROW()+12*(($AN152-1)*3+$AO152)-ROW())/12+5),AQ152)</f>
        <v>0</v>
      </c>
      <c r="AS152" s="17"/>
      <c r="AU152" s="15">
        <f ca="1">IF(AND(AQ152&gt;0,AR152&gt;0),COUNTIF(AU$6:AU151,"&gt;0")+1,0)</f>
        <v>0</v>
      </c>
      <c r="BE152" s="15">
        <v>3</v>
      </c>
    </row>
    <row r="153" spans="1:83">
      <c r="A153" s="462">
        <v>50</v>
      </c>
      <c r="B153" s="465"/>
      <c r="C153" s="465"/>
      <c r="D153" s="465"/>
      <c r="E153" s="469"/>
      <c r="F153" s="465"/>
      <c r="G153" s="194" t="s">
        <v>104</v>
      </c>
      <c r="H153" s="195"/>
      <c r="I153" s="196" t="str">
        <f t="shared" ref="I153:S154" si="199">IF(H153="","",H153)</f>
        <v/>
      </c>
      <c r="J153" s="196" t="str">
        <f t="shared" si="199"/>
        <v/>
      </c>
      <c r="K153" s="196" t="str">
        <f t="shared" si="199"/>
        <v/>
      </c>
      <c r="L153" s="196" t="str">
        <f t="shared" si="199"/>
        <v/>
      </c>
      <c r="M153" s="196" t="str">
        <f t="shared" si="199"/>
        <v/>
      </c>
      <c r="N153" s="196" t="str">
        <f t="shared" si="199"/>
        <v/>
      </c>
      <c r="O153" s="196" t="str">
        <f t="shared" si="199"/>
        <v/>
      </c>
      <c r="P153" s="196" t="str">
        <f t="shared" si="199"/>
        <v/>
      </c>
      <c r="Q153" s="196" t="str">
        <f t="shared" si="199"/>
        <v/>
      </c>
      <c r="R153" s="196" t="str">
        <f t="shared" si="199"/>
        <v/>
      </c>
      <c r="S153" s="196" t="str">
        <f t="shared" si="199"/>
        <v/>
      </c>
      <c r="T153" s="197">
        <f t="shared" si="174"/>
        <v>0</v>
      </c>
      <c r="AN153" s="15">
        <v>5</v>
      </c>
      <c r="AO153" s="15">
        <v>1</v>
      </c>
      <c r="AP153" s="15">
        <v>4</v>
      </c>
      <c r="AQ153" s="17">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15">
        <f ca="1">COUNTIF(INDIRECT("H"&amp;(ROW()+12*(($AN153-1)*3+$AO153)-ROW())/12+5):INDIRECT("S"&amp;(ROW()+12*(($AN153-1)*3+$AO153)-ROW())/12+5),AQ153)</f>
        <v>0</v>
      </c>
      <c r="AS153" s="17"/>
      <c r="AU153" s="15">
        <f ca="1">IF(AND(AQ153&gt;0,AR153&gt;0),COUNTIF(AU$6:AU152,"&gt;0")+1,0)</f>
        <v>0</v>
      </c>
      <c r="BE153" s="15">
        <v>1</v>
      </c>
      <c r="BG153" s="15">
        <f t="shared" ref="BG153:BR153" si="200">SUM(H153:H154)</f>
        <v>0</v>
      </c>
      <c r="BH153" s="15">
        <f t="shared" si="200"/>
        <v>0</v>
      </c>
      <c r="BI153" s="15">
        <f t="shared" si="200"/>
        <v>0</v>
      </c>
      <c r="BJ153" s="15">
        <f t="shared" si="200"/>
        <v>0</v>
      </c>
      <c r="BK153" s="15">
        <f t="shared" si="200"/>
        <v>0</v>
      </c>
      <c r="BL153" s="15">
        <f t="shared" si="200"/>
        <v>0</v>
      </c>
      <c r="BM153" s="15">
        <f t="shared" si="200"/>
        <v>0</v>
      </c>
      <c r="BN153" s="15">
        <f t="shared" si="200"/>
        <v>0</v>
      </c>
      <c r="BO153" s="15">
        <f t="shared" si="200"/>
        <v>0</v>
      </c>
      <c r="BP153" s="15">
        <f t="shared" si="200"/>
        <v>0</v>
      </c>
      <c r="BQ153" s="15">
        <f t="shared" si="200"/>
        <v>0</v>
      </c>
      <c r="BR153" s="15">
        <f t="shared" si="200"/>
        <v>0</v>
      </c>
      <c r="BT153" s="15">
        <f t="shared" ref="BT153:CE153" si="201">SUM(U153:U154)</f>
        <v>0</v>
      </c>
      <c r="BU153" s="15">
        <f t="shared" si="201"/>
        <v>0</v>
      </c>
      <c r="BV153" s="15">
        <f t="shared" si="201"/>
        <v>0</v>
      </c>
      <c r="BW153" s="15">
        <f t="shared" si="201"/>
        <v>0</v>
      </c>
      <c r="BX153" s="15">
        <f t="shared" si="201"/>
        <v>0</v>
      </c>
      <c r="BY153" s="15">
        <f t="shared" si="201"/>
        <v>0</v>
      </c>
      <c r="BZ153" s="15">
        <f t="shared" si="201"/>
        <v>0</v>
      </c>
      <c r="CA153" s="15">
        <f t="shared" si="201"/>
        <v>0</v>
      </c>
      <c r="CB153" s="15">
        <f t="shared" si="201"/>
        <v>0</v>
      </c>
      <c r="CC153" s="15">
        <f t="shared" si="201"/>
        <v>0</v>
      </c>
      <c r="CD153" s="15">
        <f t="shared" si="201"/>
        <v>0</v>
      </c>
      <c r="CE153" s="15">
        <f t="shared" si="201"/>
        <v>0</v>
      </c>
    </row>
    <row r="154" spans="1:83">
      <c r="A154" s="463"/>
      <c r="B154" s="466"/>
      <c r="C154" s="496"/>
      <c r="D154" s="496"/>
      <c r="E154" s="470"/>
      <c r="F154" s="466"/>
      <c r="G154" s="200" t="s">
        <v>102</v>
      </c>
      <c r="H154" s="201"/>
      <c r="I154" s="202" t="str">
        <f t="shared" si="199"/>
        <v/>
      </c>
      <c r="J154" s="202" t="str">
        <f t="shared" si="199"/>
        <v/>
      </c>
      <c r="K154" s="202" t="str">
        <f t="shared" si="199"/>
        <v/>
      </c>
      <c r="L154" s="202" t="str">
        <f t="shared" si="199"/>
        <v/>
      </c>
      <c r="M154" s="202" t="str">
        <f t="shared" si="199"/>
        <v/>
      </c>
      <c r="N154" s="202" t="str">
        <f t="shared" si="199"/>
        <v/>
      </c>
      <c r="O154" s="202" t="str">
        <f t="shared" si="199"/>
        <v/>
      </c>
      <c r="P154" s="202" t="str">
        <f t="shared" si="199"/>
        <v/>
      </c>
      <c r="Q154" s="202" t="str">
        <f t="shared" si="199"/>
        <v/>
      </c>
      <c r="R154" s="202" t="str">
        <f t="shared" si="199"/>
        <v/>
      </c>
      <c r="S154" s="202" t="str">
        <f t="shared" si="199"/>
        <v/>
      </c>
      <c r="T154" s="203">
        <f t="shared" si="174"/>
        <v>0</v>
      </c>
      <c r="AN154" s="15">
        <v>5</v>
      </c>
      <c r="AO154" s="15">
        <v>1</v>
      </c>
      <c r="AP154" s="15">
        <v>5</v>
      </c>
      <c r="AQ154" s="17">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15">
        <f ca="1">COUNTIF(INDIRECT("H"&amp;(ROW()+12*(($AN154-1)*3+$AO154)-ROW())/12+5):INDIRECT("S"&amp;(ROW()+12*(($AN154-1)*3+$AO154)-ROW())/12+5),AQ154)</f>
        <v>0</v>
      </c>
      <c r="AS154" s="17"/>
      <c r="AU154" s="15">
        <f ca="1">IF(AND(AQ154&gt;0,AR154&gt;0),COUNTIF(AU$6:AU153,"&gt;0")+1,0)</f>
        <v>0</v>
      </c>
      <c r="BE154" s="15">
        <v>2</v>
      </c>
      <c r="BF154" s="15" t="s">
        <v>318</v>
      </c>
      <c r="BG154" s="15">
        <f t="shared" ref="BG154:BR154" si="202">IF(BG153+BT153&gt;40000,1,0)</f>
        <v>0</v>
      </c>
      <c r="BH154" s="15">
        <f t="shared" si="202"/>
        <v>0</v>
      </c>
      <c r="BI154" s="15">
        <f t="shared" si="202"/>
        <v>0</v>
      </c>
      <c r="BJ154" s="15">
        <f t="shared" si="202"/>
        <v>0</v>
      </c>
      <c r="BK154" s="15">
        <f t="shared" si="202"/>
        <v>0</v>
      </c>
      <c r="BL154" s="15">
        <f t="shared" si="202"/>
        <v>0</v>
      </c>
      <c r="BM154" s="15">
        <f t="shared" si="202"/>
        <v>0</v>
      </c>
      <c r="BN154" s="15">
        <f t="shared" si="202"/>
        <v>0</v>
      </c>
      <c r="BO154" s="15">
        <f t="shared" si="202"/>
        <v>0</v>
      </c>
      <c r="BP154" s="15">
        <f t="shared" si="202"/>
        <v>0</v>
      </c>
      <c r="BQ154" s="15">
        <f t="shared" si="202"/>
        <v>0</v>
      </c>
      <c r="BR154" s="15">
        <f t="shared" si="202"/>
        <v>0</v>
      </c>
    </row>
    <row r="155" spans="1:83">
      <c r="A155" s="464"/>
      <c r="B155" s="467"/>
      <c r="C155" s="497"/>
      <c r="D155" s="498"/>
      <c r="E155" s="471"/>
      <c r="F155" s="467"/>
      <c r="G155" s="206" t="s">
        <v>551</v>
      </c>
      <c r="H155" s="207"/>
      <c r="I155" s="208"/>
      <c r="J155" s="208"/>
      <c r="K155" s="208"/>
      <c r="L155" s="208"/>
      <c r="M155" s="208"/>
      <c r="N155" s="208"/>
      <c r="O155" s="208"/>
      <c r="P155" s="208"/>
      <c r="Q155" s="208"/>
      <c r="R155" s="208"/>
      <c r="S155" s="208"/>
      <c r="T155" s="209">
        <f t="shared" si="174"/>
        <v>0</v>
      </c>
      <c r="AN155" s="15">
        <v>5</v>
      </c>
      <c r="AO155" s="15">
        <v>1</v>
      </c>
      <c r="AP155" s="15">
        <v>6</v>
      </c>
      <c r="AQ155" s="17">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15">
        <f ca="1">COUNTIF(INDIRECT("H"&amp;(ROW()+12*(($AN155-1)*3+$AO155)-ROW())/12+5):INDIRECT("S"&amp;(ROW()+12*(($AN155-1)*3+$AO155)-ROW())/12+5),AQ155)</f>
        <v>0</v>
      </c>
      <c r="AS155" s="17"/>
      <c r="AU155" s="15">
        <f ca="1">IF(AND(AQ155&gt;0,AR155&gt;0),COUNTIF(AU$6:AU154,"&gt;0")+1,0)</f>
        <v>0</v>
      </c>
      <c r="BE155" s="15">
        <v>3</v>
      </c>
    </row>
    <row r="156" spans="1:83">
      <c r="A156" s="462">
        <v>51</v>
      </c>
      <c r="B156" s="465"/>
      <c r="C156" s="465"/>
      <c r="D156" s="465"/>
      <c r="E156" s="469"/>
      <c r="F156" s="465"/>
      <c r="G156" s="194" t="s">
        <v>104</v>
      </c>
      <c r="H156" s="195"/>
      <c r="I156" s="196" t="str">
        <f t="shared" ref="I156:S157" si="203">IF(H156="","",H156)</f>
        <v/>
      </c>
      <c r="J156" s="196" t="str">
        <f t="shared" si="203"/>
        <v/>
      </c>
      <c r="K156" s="196" t="str">
        <f t="shared" si="203"/>
        <v/>
      </c>
      <c r="L156" s="196" t="str">
        <f t="shared" si="203"/>
        <v/>
      </c>
      <c r="M156" s="196" t="str">
        <f t="shared" si="203"/>
        <v/>
      </c>
      <c r="N156" s="196" t="str">
        <f t="shared" si="203"/>
        <v/>
      </c>
      <c r="O156" s="196" t="str">
        <f t="shared" si="203"/>
        <v/>
      </c>
      <c r="P156" s="196" t="str">
        <f t="shared" si="203"/>
        <v/>
      </c>
      <c r="Q156" s="196" t="str">
        <f t="shared" si="203"/>
        <v/>
      </c>
      <c r="R156" s="196" t="str">
        <f t="shared" si="203"/>
        <v/>
      </c>
      <c r="S156" s="196" t="str">
        <f t="shared" si="203"/>
        <v/>
      </c>
      <c r="T156" s="197">
        <f t="shared" si="174"/>
        <v>0</v>
      </c>
      <c r="AN156" s="15">
        <v>5</v>
      </c>
      <c r="AO156" s="15">
        <v>1</v>
      </c>
      <c r="AP156" s="15">
        <v>7</v>
      </c>
      <c r="AQ156" s="17">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15">
        <f ca="1">COUNTIF(INDIRECT("H"&amp;(ROW()+12*(($AN156-1)*3+$AO156)-ROW())/12+5):INDIRECT("S"&amp;(ROW()+12*(($AN156-1)*3+$AO156)-ROW())/12+5),AQ156)</f>
        <v>0</v>
      </c>
      <c r="AS156" s="17"/>
      <c r="AU156" s="15">
        <f ca="1">IF(AND(AQ156&gt;0,AR156&gt;0),COUNTIF(AU$6:AU155,"&gt;0")+1,0)</f>
        <v>0</v>
      </c>
      <c r="BE156" s="15">
        <v>1</v>
      </c>
      <c r="BG156" s="15">
        <f t="shared" ref="BG156:BR156" si="204">SUM(H156:H157)</f>
        <v>0</v>
      </c>
      <c r="BH156" s="15">
        <f t="shared" si="204"/>
        <v>0</v>
      </c>
      <c r="BI156" s="15">
        <f t="shared" si="204"/>
        <v>0</v>
      </c>
      <c r="BJ156" s="15">
        <f t="shared" si="204"/>
        <v>0</v>
      </c>
      <c r="BK156" s="15">
        <f t="shared" si="204"/>
        <v>0</v>
      </c>
      <c r="BL156" s="15">
        <f t="shared" si="204"/>
        <v>0</v>
      </c>
      <c r="BM156" s="15">
        <f t="shared" si="204"/>
        <v>0</v>
      </c>
      <c r="BN156" s="15">
        <f t="shared" si="204"/>
        <v>0</v>
      </c>
      <c r="BO156" s="15">
        <f t="shared" si="204"/>
        <v>0</v>
      </c>
      <c r="BP156" s="15">
        <f t="shared" si="204"/>
        <v>0</v>
      </c>
      <c r="BQ156" s="15">
        <f t="shared" si="204"/>
        <v>0</v>
      </c>
      <c r="BR156" s="15">
        <f t="shared" si="204"/>
        <v>0</v>
      </c>
      <c r="BT156" s="15">
        <f t="shared" ref="BT156:CE156" si="205">SUM(U156:U157)</f>
        <v>0</v>
      </c>
      <c r="BU156" s="15">
        <f t="shared" si="205"/>
        <v>0</v>
      </c>
      <c r="BV156" s="15">
        <f t="shared" si="205"/>
        <v>0</v>
      </c>
      <c r="BW156" s="15">
        <f t="shared" si="205"/>
        <v>0</v>
      </c>
      <c r="BX156" s="15">
        <f t="shared" si="205"/>
        <v>0</v>
      </c>
      <c r="BY156" s="15">
        <f t="shared" si="205"/>
        <v>0</v>
      </c>
      <c r="BZ156" s="15">
        <f t="shared" si="205"/>
        <v>0</v>
      </c>
      <c r="CA156" s="15">
        <f t="shared" si="205"/>
        <v>0</v>
      </c>
      <c r="CB156" s="15">
        <f t="shared" si="205"/>
        <v>0</v>
      </c>
      <c r="CC156" s="15">
        <f t="shared" si="205"/>
        <v>0</v>
      </c>
      <c r="CD156" s="15">
        <f t="shared" si="205"/>
        <v>0</v>
      </c>
      <c r="CE156" s="15">
        <f t="shared" si="205"/>
        <v>0</v>
      </c>
    </row>
    <row r="157" spans="1:83">
      <c r="A157" s="463"/>
      <c r="B157" s="466"/>
      <c r="C157" s="496"/>
      <c r="D157" s="496"/>
      <c r="E157" s="470"/>
      <c r="F157" s="466"/>
      <c r="G157" s="200" t="s">
        <v>102</v>
      </c>
      <c r="H157" s="201"/>
      <c r="I157" s="202" t="str">
        <f t="shared" si="203"/>
        <v/>
      </c>
      <c r="J157" s="202" t="str">
        <f t="shared" si="203"/>
        <v/>
      </c>
      <c r="K157" s="202" t="str">
        <f t="shared" si="203"/>
        <v/>
      </c>
      <c r="L157" s="202" t="str">
        <f t="shared" si="203"/>
        <v/>
      </c>
      <c r="M157" s="202" t="str">
        <f t="shared" si="203"/>
        <v/>
      </c>
      <c r="N157" s="202" t="str">
        <f t="shared" si="203"/>
        <v/>
      </c>
      <c r="O157" s="202" t="str">
        <f t="shared" si="203"/>
        <v/>
      </c>
      <c r="P157" s="202" t="str">
        <f t="shared" si="203"/>
        <v/>
      </c>
      <c r="Q157" s="202" t="str">
        <f t="shared" si="203"/>
        <v/>
      </c>
      <c r="R157" s="202" t="str">
        <f t="shared" si="203"/>
        <v/>
      </c>
      <c r="S157" s="202" t="str">
        <f t="shared" si="203"/>
        <v/>
      </c>
      <c r="T157" s="203">
        <f t="shared" si="174"/>
        <v>0</v>
      </c>
      <c r="AN157" s="15">
        <v>5</v>
      </c>
      <c r="AO157" s="15">
        <v>1</v>
      </c>
      <c r="AP157" s="15">
        <v>8</v>
      </c>
      <c r="AQ157" s="17">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15">
        <f ca="1">COUNTIF(INDIRECT("H"&amp;(ROW()+12*(($AN157-1)*3+$AO157)-ROW())/12+5):INDIRECT("S"&amp;(ROW()+12*(($AN157-1)*3+$AO157)-ROW())/12+5),AQ157)</f>
        <v>0</v>
      </c>
      <c r="AS157" s="17"/>
      <c r="AU157" s="15">
        <f ca="1">IF(AND(AQ157&gt;0,AR157&gt;0),COUNTIF(AU$6:AU156,"&gt;0")+1,0)</f>
        <v>0</v>
      </c>
      <c r="BE157" s="15">
        <v>2</v>
      </c>
      <c r="BF157" s="15" t="s">
        <v>318</v>
      </c>
      <c r="BG157" s="15">
        <f t="shared" ref="BG157:BR157" si="206">IF(BG156+BT156&gt;40000,1,0)</f>
        <v>0</v>
      </c>
      <c r="BH157" s="15">
        <f t="shared" si="206"/>
        <v>0</v>
      </c>
      <c r="BI157" s="15">
        <f t="shared" si="206"/>
        <v>0</v>
      </c>
      <c r="BJ157" s="15">
        <f t="shared" si="206"/>
        <v>0</v>
      </c>
      <c r="BK157" s="15">
        <f t="shared" si="206"/>
        <v>0</v>
      </c>
      <c r="BL157" s="15">
        <f t="shared" si="206"/>
        <v>0</v>
      </c>
      <c r="BM157" s="15">
        <f t="shared" si="206"/>
        <v>0</v>
      </c>
      <c r="BN157" s="15">
        <f t="shared" si="206"/>
        <v>0</v>
      </c>
      <c r="BO157" s="15">
        <f t="shared" si="206"/>
        <v>0</v>
      </c>
      <c r="BP157" s="15">
        <f t="shared" si="206"/>
        <v>0</v>
      </c>
      <c r="BQ157" s="15">
        <f t="shared" si="206"/>
        <v>0</v>
      </c>
      <c r="BR157" s="15">
        <f t="shared" si="206"/>
        <v>0</v>
      </c>
    </row>
    <row r="158" spans="1:83">
      <c r="A158" s="464"/>
      <c r="B158" s="467"/>
      <c r="C158" s="497"/>
      <c r="D158" s="498"/>
      <c r="E158" s="471"/>
      <c r="F158" s="467"/>
      <c r="G158" s="206" t="s">
        <v>551</v>
      </c>
      <c r="H158" s="207"/>
      <c r="I158" s="208"/>
      <c r="J158" s="208"/>
      <c r="K158" s="208"/>
      <c r="L158" s="208"/>
      <c r="M158" s="208"/>
      <c r="N158" s="208"/>
      <c r="O158" s="208"/>
      <c r="P158" s="208"/>
      <c r="Q158" s="208"/>
      <c r="R158" s="208"/>
      <c r="S158" s="208"/>
      <c r="T158" s="209">
        <f t="shared" si="174"/>
        <v>0</v>
      </c>
      <c r="AN158" s="15">
        <v>5</v>
      </c>
      <c r="AO158" s="15">
        <v>1</v>
      </c>
      <c r="AP158" s="15">
        <v>9</v>
      </c>
      <c r="AQ158" s="17">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15">
        <f ca="1">COUNTIF(INDIRECT("H"&amp;(ROW()+12*(($AN158-1)*3+$AO158)-ROW())/12+5):INDIRECT("S"&amp;(ROW()+12*(($AN158-1)*3+$AO158)-ROW())/12+5),AQ158)</f>
        <v>0</v>
      </c>
      <c r="AS158" s="17"/>
      <c r="AU158" s="15">
        <f ca="1">IF(AND(AQ158&gt;0,AR158&gt;0),COUNTIF(AU$6:AU157,"&gt;0")+1,0)</f>
        <v>0</v>
      </c>
      <c r="BE158" s="15">
        <v>3</v>
      </c>
    </row>
    <row r="159" spans="1:83">
      <c r="A159" s="462">
        <v>52</v>
      </c>
      <c r="B159" s="465"/>
      <c r="C159" s="465"/>
      <c r="D159" s="465"/>
      <c r="E159" s="469"/>
      <c r="F159" s="465"/>
      <c r="G159" s="194" t="s">
        <v>104</v>
      </c>
      <c r="H159" s="195"/>
      <c r="I159" s="196" t="str">
        <f t="shared" ref="I159:S160" si="207">IF(H159="","",H159)</f>
        <v/>
      </c>
      <c r="J159" s="196" t="str">
        <f t="shared" si="207"/>
        <v/>
      </c>
      <c r="K159" s="196" t="str">
        <f t="shared" si="207"/>
        <v/>
      </c>
      <c r="L159" s="196" t="str">
        <f t="shared" si="207"/>
        <v/>
      </c>
      <c r="M159" s="196" t="str">
        <f t="shared" si="207"/>
        <v/>
      </c>
      <c r="N159" s="196" t="str">
        <f t="shared" si="207"/>
        <v/>
      </c>
      <c r="O159" s="196" t="str">
        <f t="shared" si="207"/>
        <v/>
      </c>
      <c r="P159" s="196" t="str">
        <f t="shared" si="207"/>
        <v/>
      </c>
      <c r="Q159" s="196" t="str">
        <f t="shared" si="207"/>
        <v/>
      </c>
      <c r="R159" s="196" t="str">
        <f t="shared" si="207"/>
        <v/>
      </c>
      <c r="S159" s="196" t="str">
        <f t="shared" si="207"/>
        <v/>
      </c>
      <c r="T159" s="197">
        <f t="shared" si="174"/>
        <v>0</v>
      </c>
      <c r="AN159" s="15">
        <v>5</v>
      </c>
      <c r="AO159" s="15">
        <v>1</v>
      </c>
      <c r="AP159" s="15">
        <v>10</v>
      </c>
      <c r="AQ159" s="17">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15">
        <f ca="1">COUNTIF(INDIRECT("H"&amp;(ROW()+12*(($AN159-1)*3+$AO159)-ROW())/12+5):INDIRECT("S"&amp;(ROW()+12*(($AN159-1)*3+$AO159)-ROW())/12+5),AQ159)</f>
        <v>0</v>
      </c>
      <c r="AS159" s="17"/>
      <c r="AU159" s="15">
        <f ca="1">IF(AND(AQ159&gt;0,AR159&gt;0),COUNTIF(AU$6:AU158,"&gt;0")+1,0)</f>
        <v>0</v>
      </c>
      <c r="BE159" s="15">
        <v>1</v>
      </c>
      <c r="BG159" s="15">
        <f t="shared" ref="BG159:BR159" si="208">SUM(H159:H160)</f>
        <v>0</v>
      </c>
      <c r="BH159" s="15">
        <f t="shared" si="208"/>
        <v>0</v>
      </c>
      <c r="BI159" s="15">
        <f t="shared" si="208"/>
        <v>0</v>
      </c>
      <c r="BJ159" s="15">
        <f t="shared" si="208"/>
        <v>0</v>
      </c>
      <c r="BK159" s="15">
        <f t="shared" si="208"/>
        <v>0</v>
      </c>
      <c r="BL159" s="15">
        <f t="shared" si="208"/>
        <v>0</v>
      </c>
      <c r="BM159" s="15">
        <f t="shared" si="208"/>
        <v>0</v>
      </c>
      <c r="BN159" s="15">
        <f t="shared" si="208"/>
        <v>0</v>
      </c>
      <c r="BO159" s="15">
        <f t="shared" si="208"/>
        <v>0</v>
      </c>
      <c r="BP159" s="15">
        <f t="shared" si="208"/>
        <v>0</v>
      </c>
      <c r="BQ159" s="15">
        <f t="shared" si="208"/>
        <v>0</v>
      </c>
      <c r="BR159" s="15">
        <f t="shared" si="208"/>
        <v>0</v>
      </c>
      <c r="BT159" s="15">
        <f t="shared" ref="BT159:CE159" si="209">SUM(U159:U160)</f>
        <v>0</v>
      </c>
      <c r="BU159" s="15">
        <f t="shared" si="209"/>
        <v>0</v>
      </c>
      <c r="BV159" s="15">
        <f t="shared" si="209"/>
        <v>0</v>
      </c>
      <c r="BW159" s="15">
        <f t="shared" si="209"/>
        <v>0</v>
      </c>
      <c r="BX159" s="15">
        <f t="shared" si="209"/>
        <v>0</v>
      </c>
      <c r="BY159" s="15">
        <f t="shared" si="209"/>
        <v>0</v>
      </c>
      <c r="BZ159" s="15">
        <f t="shared" si="209"/>
        <v>0</v>
      </c>
      <c r="CA159" s="15">
        <f t="shared" si="209"/>
        <v>0</v>
      </c>
      <c r="CB159" s="15">
        <f t="shared" si="209"/>
        <v>0</v>
      </c>
      <c r="CC159" s="15">
        <f t="shared" si="209"/>
        <v>0</v>
      </c>
      <c r="CD159" s="15">
        <f t="shared" si="209"/>
        <v>0</v>
      </c>
      <c r="CE159" s="15">
        <f t="shared" si="209"/>
        <v>0</v>
      </c>
    </row>
    <row r="160" spans="1:83">
      <c r="A160" s="463"/>
      <c r="B160" s="466"/>
      <c r="C160" s="496"/>
      <c r="D160" s="496"/>
      <c r="E160" s="470"/>
      <c r="F160" s="466"/>
      <c r="G160" s="200" t="s">
        <v>102</v>
      </c>
      <c r="H160" s="201"/>
      <c r="I160" s="202" t="str">
        <f t="shared" si="207"/>
        <v/>
      </c>
      <c r="J160" s="202" t="str">
        <f t="shared" si="207"/>
        <v/>
      </c>
      <c r="K160" s="202" t="str">
        <f t="shared" si="207"/>
        <v/>
      </c>
      <c r="L160" s="202" t="str">
        <f t="shared" si="207"/>
        <v/>
      </c>
      <c r="M160" s="202" t="str">
        <f t="shared" si="207"/>
        <v/>
      </c>
      <c r="N160" s="202" t="str">
        <f t="shared" si="207"/>
        <v/>
      </c>
      <c r="O160" s="202" t="str">
        <f t="shared" si="207"/>
        <v/>
      </c>
      <c r="P160" s="202" t="str">
        <f t="shared" si="207"/>
        <v/>
      </c>
      <c r="Q160" s="202" t="str">
        <f t="shared" si="207"/>
        <v/>
      </c>
      <c r="R160" s="202" t="str">
        <f t="shared" si="207"/>
        <v/>
      </c>
      <c r="S160" s="202" t="str">
        <f t="shared" si="207"/>
        <v/>
      </c>
      <c r="T160" s="203">
        <f t="shared" si="174"/>
        <v>0</v>
      </c>
      <c r="AN160" s="15">
        <v>5</v>
      </c>
      <c r="AO160" s="15">
        <v>1</v>
      </c>
      <c r="AP160" s="15">
        <v>11</v>
      </c>
      <c r="AQ160" s="17">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15">
        <f ca="1">COUNTIF(INDIRECT("H"&amp;(ROW()+12*(($AN160-1)*3+$AO160)-ROW())/12+5):INDIRECT("S"&amp;(ROW()+12*(($AN160-1)*3+$AO160)-ROW())/12+5),AQ160)</f>
        <v>0</v>
      </c>
      <c r="AS160" s="17"/>
      <c r="AU160" s="15">
        <f ca="1">IF(AND(AQ160&gt;0,AR160&gt;0),COUNTIF(AU$6:AU159,"&gt;0")+1,0)</f>
        <v>0</v>
      </c>
      <c r="BE160" s="15">
        <v>2</v>
      </c>
      <c r="BF160" s="15" t="s">
        <v>318</v>
      </c>
      <c r="BG160" s="15">
        <f t="shared" ref="BG160:BR160" si="210">IF(BG159+BT159&gt;40000,1,0)</f>
        <v>0</v>
      </c>
      <c r="BH160" s="15">
        <f t="shared" si="210"/>
        <v>0</v>
      </c>
      <c r="BI160" s="15">
        <f t="shared" si="210"/>
        <v>0</v>
      </c>
      <c r="BJ160" s="15">
        <f t="shared" si="210"/>
        <v>0</v>
      </c>
      <c r="BK160" s="15">
        <f t="shared" si="210"/>
        <v>0</v>
      </c>
      <c r="BL160" s="15">
        <f t="shared" si="210"/>
        <v>0</v>
      </c>
      <c r="BM160" s="15">
        <f t="shared" si="210"/>
        <v>0</v>
      </c>
      <c r="BN160" s="15">
        <f t="shared" si="210"/>
        <v>0</v>
      </c>
      <c r="BO160" s="15">
        <f t="shared" si="210"/>
        <v>0</v>
      </c>
      <c r="BP160" s="15">
        <f t="shared" si="210"/>
        <v>0</v>
      </c>
      <c r="BQ160" s="15">
        <f t="shared" si="210"/>
        <v>0</v>
      </c>
      <c r="BR160" s="15">
        <f t="shared" si="210"/>
        <v>0</v>
      </c>
    </row>
    <row r="161" spans="1:83">
      <c r="A161" s="464"/>
      <c r="B161" s="467"/>
      <c r="C161" s="497"/>
      <c r="D161" s="498"/>
      <c r="E161" s="471"/>
      <c r="F161" s="467"/>
      <c r="G161" s="206" t="s">
        <v>551</v>
      </c>
      <c r="H161" s="207"/>
      <c r="I161" s="208"/>
      <c r="J161" s="208"/>
      <c r="K161" s="208"/>
      <c r="L161" s="208"/>
      <c r="M161" s="208"/>
      <c r="N161" s="208"/>
      <c r="O161" s="208"/>
      <c r="P161" s="208"/>
      <c r="Q161" s="208"/>
      <c r="R161" s="208"/>
      <c r="S161" s="208"/>
      <c r="T161" s="209">
        <f t="shared" si="174"/>
        <v>0</v>
      </c>
      <c r="AN161" s="15">
        <v>5</v>
      </c>
      <c r="AO161" s="15">
        <v>1</v>
      </c>
      <c r="AP161" s="15">
        <v>12</v>
      </c>
      <c r="AQ161" s="17">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15">
        <f ca="1">COUNTIF(INDIRECT("H"&amp;(ROW()+12*(($AN161-1)*3+$AO161)-ROW())/12+5):INDIRECT("S"&amp;(ROW()+12*(($AN161-1)*3+$AO161)-ROW())/12+5),AQ161)</f>
        <v>0</v>
      </c>
      <c r="AS161" s="17"/>
      <c r="AU161" s="15">
        <f ca="1">IF(AND(AQ161&gt;0,AR161&gt;0),COUNTIF(AU$6:AU160,"&gt;0")+1,0)</f>
        <v>0</v>
      </c>
      <c r="BE161" s="15">
        <v>3</v>
      </c>
    </row>
    <row r="162" spans="1:83">
      <c r="A162" s="462">
        <v>53</v>
      </c>
      <c r="B162" s="465"/>
      <c r="C162" s="465"/>
      <c r="D162" s="465"/>
      <c r="E162" s="469"/>
      <c r="F162" s="465"/>
      <c r="G162" s="194" t="s">
        <v>104</v>
      </c>
      <c r="H162" s="195"/>
      <c r="I162" s="196" t="str">
        <f t="shared" ref="I162:S163" si="211">IF(H162="","",H162)</f>
        <v/>
      </c>
      <c r="J162" s="196" t="str">
        <f t="shared" si="211"/>
        <v/>
      </c>
      <c r="K162" s="196" t="str">
        <f t="shared" si="211"/>
        <v/>
      </c>
      <c r="L162" s="196" t="str">
        <f t="shared" si="211"/>
        <v/>
      </c>
      <c r="M162" s="196" t="str">
        <f t="shared" si="211"/>
        <v/>
      </c>
      <c r="N162" s="196" t="str">
        <f t="shared" si="211"/>
        <v/>
      </c>
      <c r="O162" s="196" t="str">
        <f t="shared" si="211"/>
        <v/>
      </c>
      <c r="P162" s="196" t="str">
        <f t="shared" si="211"/>
        <v/>
      </c>
      <c r="Q162" s="196" t="str">
        <f t="shared" si="211"/>
        <v/>
      </c>
      <c r="R162" s="196" t="str">
        <f t="shared" si="211"/>
        <v/>
      </c>
      <c r="S162" s="196" t="str">
        <f t="shared" si="211"/>
        <v/>
      </c>
      <c r="T162" s="197">
        <f t="shared" si="174"/>
        <v>0</v>
      </c>
      <c r="AN162" s="15">
        <v>5</v>
      </c>
      <c r="AO162" s="15">
        <v>2</v>
      </c>
      <c r="AP162" s="15">
        <v>1</v>
      </c>
      <c r="AQ162" s="17">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15">
        <f ca="1">COUNTIF(INDIRECT("H"&amp;(ROW()+12*(($AN162-1)*3+$AO162)-ROW())/12+5):INDIRECT("S"&amp;(ROW()+12*(($AN162-1)*3+$AO162)-ROW())/12+5),AQ162)</f>
        <v>0</v>
      </c>
      <c r="AS162" s="17"/>
      <c r="AU162" s="15">
        <f ca="1">IF(AND(AQ162&gt;0,AR162&gt;0),COUNTIF(AU$6:AU161,"&gt;0")+1,0)</f>
        <v>0</v>
      </c>
      <c r="BE162" s="15">
        <v>1</v>
      </c>
      <c r="BG162" s="15">
        <f t="shared" ref="BG162:BR162" si="212">SUM(H162:H163)</f>
        <v>0</v>
      </c>
      <c r="BH162" s="15">
        <f t="shared" si="212"/>
        <v>0</v>
      </c>
      <c r="BI162" s="15">
        <f t="shared" si="212"/>
        <v>0</v>
      </c>
      <c r="BJ162" s="15">
        <f t="shared" si="212"/>
        <v>0</v>
      </c>
      <c r="BK162" s="15">
        <f t="shared" si="212"/>
        <v>0</v>
      </c>
      <c r="BL162" s="15">
        <f t="shared" si="212"/>
        <v>0</v>
      </c>
      <c r="BM162" s="15">
        <f t="shared" si="212"/>
        <v>0</v>
      </c>
      <c r="BN162" s="15">
        <f t="shared" si="212"/>
        <v>0</v>
      </c>
      <c r="BO162" s="15">
        <f t="shared" si="212"/>
        <v>0</v>
      </c>
      <c r="BP162" s="15">
        <f t="shared" si="212"/>
        <v>0</v>
      </c>
      <c r="BQ162" s="15">
        <f t="shared" si="212"/>
        <v>0</v>
      </c>
      <c r="BR162" s="15">
        <f t="shared" si="212"/>
        <v>0</v>
      </c>
      <c r="BT162" s="15">
        <f t="shared" ref="BT162:CE162" si="213">SUM(U162:U163)</f>
        <v>0</v>
      </c>
      <c r="BU162" s="15">
        <f t="shared" si="213"/>
        <v>0</v>
      </c>
      <c r="BV162" s="15">
        <f t="shared" si="213"/>
        <v>0</v>
      </c>
      <c r="BW162" s="15">
        <f t="shared" si="213"/>
        <v>0</v>
      </c>
      <c r="BX162" s="15">
        <f t="shared" si="213"/>
        <v>0</v>
      </c>
      <c r="BY162" s="15">
        <f t="shared" si="213"/>
        <v>0</v>
      </c>
      <c r="BZ162" s="15">
        <f t="shared" si="213"/>
        <v>0</v>
      </c>
      <c r="CA162" s="15">
        <f t="shared" si="213"/>
        <v>0</v>
      </c>
      <c r="CB162" s="15">
        <f t="shared" si="213"/>
        <v>0</v>
      </c>
      <c r="CC162" s="15">
        <f t="shared" si="213"/>
        <v>0</v>
      </c>
      <c r="CD162" s="15">
        <f t="shared" si="213"/>
        <v>0</v>
      </c>
      <c r="CE162" s="15">
        <f t="shared" si="213"/>
        <v>0</v>
      </c>
    </row>
    <row r="163" spans="1:83">
      <c r="A163" s="463"/>
      <c r="B163" s="466"/>
      <c r="C163" s="496"/>
      <c r="D163" s="496"/>
      <c r="E163" s="470"/>
      <c r="F163" s="466"/>
      <c r="G163" s="200" t="s">
        <v>102</v>
      </c>
      <c r="H163" s="201"/>
      <c r="I163" s="202" t="str">
        <f t="shared" si="211"/>
        <v/>
      </c>
      <c r="J163" s="202" t="str">
        <f t="shared" si="211"/>
        <v/>
      </c>
      <c r="K163" s="202" t="str">
        <f t="shared" si="211"/>
        <v/>
      </c>
      <c r="L163" s="202" t="str">
        <f t="shared" si="211"/>
        <v/>
      </c>
      <c r="M163" s="202" t="str">
        <f t="shared" si="211"/>
        <v/>
      </c>
      <c r="N163" s="202" t="str">
        <f t="shared" si="211"/>
        <v/>
      </c>
      <c r="O163" s="202" t="str">
        <f t="shared" si="211"/>
        <v/>
      </c>
      <c r="P163" s="202" t="str">
        <f t="shared" si="211"/>
        <v/>
      </c>
      <c r="Q163" s="202" t="str">
        <f t="shared" si="211"/>
        <v/>
      </c>
      <c r="R163" s="202" t="str">
        <f t="shared" si="211"/>
        <v/>
      </c>
      <c r="S163" s="202" t="str">
        <f t="shared" si="211"/>
        <v/>
      </c>
      <c r="T163" s="203">
        <f t="shared" si="174"/>
        <v>0</v>
      </c>
      <c r="AN163" s="15">
        <v>5</v>
      </c>
      <c r="AO163" s="15">
        <v>2</v>
      </c>
      <c r="AP163" s="15">
        <v>2</v>
      </c>
      <c r="AQ163" s="17">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15">
        <f ca="1">COUNTIF(INDIRECT("H"&amp;(ROW()+12*(($AN163-1)*3+$AO163)-ROW())/12+5):INDIRECT("S"&amp;(ROW()+12*(($AN163-1)*3+$AO163)-ROW())/12+5),AQ163)</f>
        <v>0</v>
      </c>
      <c r="AS163" s="17"/>
      <c r="AU163" s="15">
        <f ca="1">IF(AND(AQ163&gt;0,AR163&gt;0),COUNTIF(AU$6:AU162,"&gt;0")+1,0)</f>
        <v>0</v>
      </c>
      <c r="BE163" s="15">
        <v>2</v>
      </c>
      <c r="BF163" s="15" t="s">
        <v>318</v>
      </c>
      <c r="BG163" s="15">
        <f t="shared" ref="BG163:BR163" si="214">IF(BG162+BT162&gt;40000,1,0)</f>
        <v>0</v>
      </c>
      <c r="BH163" s="15">
        <f t="shared" si="214"/>
        <v>0</v>
      </c>
      <c r="BI163" s="15">
        <f t="shared" si="214"/>
        <v>0</v>
      </c>
      <c r="BJ163" s="15">
        <f t="shared" si="214"/>
        <v>0</v>
      </c>
      <c r="BK163" s="15">
        <f t="shared" si="214"/>
        <v>0</v>
      </c>
      <c r="BL163" s="15">
        <f t="shared" si="214"/>
        <v>0</v>
      </c>
      <c r="BM163" s="15">
        <f t="shared" si="214"/>
        <v>0</v>
      </c>
      <c r="BN163" s="15">
        <f t="shared" si="214"/>
        <v>0</v>
      </c>
      <c r="BO163" s="15">
        <f t="shared" si="214"/>
        <v>0</v>
      </c>
      <c r="BP163" s="15">
        <f t="shared" si="214"/>
        <v>0</v>
      </c>
      <c r="BQ163" s="15">
        <f t="shared" si="214"/>
        <v>0</v>
      </c>
      <c r="BR163" s="15">
        <f t="shared" si="214"/>
        <v>0</v>
      </c>
    </row>
    <row r="164" spans="1:83">
      <c r="A164" s="464"/>
      <c r="B164" s="467"/>
      <c r="C164" s="497"/>
      <c r="D164" s="498"/>
      <c r="E164" s="471"/>
      <c r="F164" s="467"/>
      <c r="G164" s="206" t="s">
        <v>551</v>
      </c>
      <c r="H164" s="207"/>
      <c r="I164" s="208"/>
      <c r="J164" s="208"/>
      <c r="K164" s="208"/>
      <c r="L164" s="208"/>
      <c r="M164" s="208"/>
      <c r="N164" s="208"/>
      <c r="O164" s="208"/>
      <c r="P164" s="208"/>
      <c r="Q164" s="208"/>
      <c r="R164" s="208"/>
      <c r="S164" s="208"/>
      <c r="T164" s="209">
        <f t="shared" si="174"/>
        <v>0</v>
      </c>
      <c r="AN164" s="15">
        <v>5</v>
      </c>
      <c r="AO164" s="15">
        <v>2</v>
      </c>
      <c r="AP164" s="15">
        <v>3</v>
      </c>
      <c r="AQ164" s="17">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15">
        <f ca="1">COUNTIF(INDIRECT("H"&amp;(ROW()+12*(($AN164-1)*3+$AO164)-ROW())/12+5):INDIRECT("S"&amp;(ROW()+12*(($AN164-1)*3+$AO164)-ROW())/12+5),AQ164)</f>
        <v>0</v>
      </c>
      <c r="AS164" s="17"/>
      <c r="AU164" s="15">
        <f ca="1">IF(AND(AQ164&gt;0,AR164&gt;0),COUNTIF(AU$6:AU163,"&gt;0")+1,0)</f>
        <v>0</v>
      </c>
      <c r="BE164" s="15">
        <v>3</v>
      </c>
    </row>
    <row r="165" spans="1:83">
      <c r="A165" s="462">
        <v>54</v>
      </c>
      <c r="B165" s="465"/>
      <c r="C165" s="465"/>
      <c r="D165" s="465"/>
      <c r="E165" s="469"/>
      <c r="F165" s="465"/>
      <c r="G165" s="194" t="s">
        <v>104</v>
      </c>
      <c r="H165" s="195"/>
      <c r="I165" s="196" t="str">
        <f t="shared" ref="I165:S166" si="215">IF(H165="","",H165)</f>
        <v/>
      </c>
      <c r="J165" s="196" t="str">
        <f t="shared" si="215"/>
        <v/>
      </c>
      <c r="K165" s="196" t="str">
        <f t="shared" si="215"/>
        <v/>
      </c>
      <c r="L165" s="196" t="str">
        <f t="shared" si="215"/>
        <v/>
      </c>
      <c r="M165" s="196" t="str">
        <f t="shared" si="215"/>
        <v/>
      </c>
      <c r="N165" s="196" t="str">
        <f t="shared" si="215"/>
        <v/>
      </c>
      <c r="O165" s="196" t="str">
        <f t="shared" si="215"/>
        <v/>
      </c>
      <c r="P165" s="196" t="str">
        <f t="shared" si="215"/>
        <v/>
      </c>
      <c r="Q165" s="196" t="str">
        <f t="shared" si="215"/>
        <v/>
      </c>
      <c r="R165" s="196" t="str">
        <f t="shared" si="215"/>
        <v/>
      </c>
      <c r="S165" s="196" t="str">
        <f t="shared" si="215"/>
        <v/>
      </c>
      <c r="T165" s="197">
        <f t="shared" si="174"/>
        <v>0</v>
      </c>
      <c r="AN165" s="15">
        <v>5</v>
      </c>
      <c r="AO165" s="15">
        <v>2</v>
      </c>
      <c r="AP165" s="15">
        <v>4</v>
      </c>
      <c r="AQ165" s="17">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15">
        <f ca="1">COUNTIF(INDIRECT("H"&amp;(ROW()+12*(($AN165-1)*3+$AO165)-ROW())/12+5):INDIRECT("S"&amp;(ROW()+12*(($AN165-1)*3+$AO165)-ROW())/12+5),AQ165)</f>
        <v>0</v>
      </c>
      <c r="AS165" s="17"/>
      <c r="AU165" s="15">
        <f ca="1">IF(AND(AQ165&gt;0,AR165&gt;0),COUNTIF(AU$6:AU164,"&gt;0")+1,0)</f>
        <v>0</v>
      </c>
      <c r="BE165" s="15">
        <v>1</v>
      </c>
      <c r="BG165" s="15">
        <f t="shared" ref="BG165:BR165" si="216">SUM(H165:H166)</f>
        <v>0</v>
      </c>
      <c r="BH165" s="15">
        <f t="shared" si="216"/>
        <v>0</v>
      </c>
      <c r="BI165" s="15">
        <f t="shared" si="216"/>
        <v>0</v>
      </c>
      <c r="BJ165" s="15">
        <f t="shared" si="216"/>
        <v>0</v>
      </c>
      <c r="BK165" s="15">
        <f t="shared" si="216"/>
        <v>0</v>
      </c>
      <c r="BL165" s="15">
        <f t="shared" si="216"/>
        <v>0</v>
      </c>
      <c r="BM165" s="15">
        <f t="shared" si="216"/>
        <v>0</v>
      </c>
      <c r="BN165" s="15">
        <f t="shared" si="216"/>
        <v>0</v>
      </c>
      <c r="BO165" s="15">
        <f t="shared" si="216"/>
        <v>0</v>
      </c>
      <c r="BP165" s="15">
        <f t="shared" si="216"/>
        <v>0</v>
      </c>
      <c r="BQ165" s="15">
        <f t="shared" si="216"/>
        <v>0</v>
      </c>
      <c r="BR165" s="15">
        <f t="shared" si="216"/>
        <v>0</v>
      </c>
      <c r="BT165" s="15">
        <f t="shared" ref="BT165:CE165" si="217">SUM(U165:U166)</f>
        <v>0</v>
      </c>
      <c r="BU165" s="15">
        <f t="shared" si="217"/>
        <v>0</v>
      </c>
      <c r="BV165" s="15">
        <f t="shared" si="217"/>
        <v>0</v>
      </c>
      <c r="BW165" s="15">
        <f t="shared" si="217"/>
        <v>0</v>
      </c>
      <c r="BX165" s="15">
        <f t="shared" si="217"/>
        <v>0</v>
      </c>
      <c r="BY165" s="15">
        <f t="shared" si="217"/>
        <v>0</v>
      </c>
      <c r="BZ165" s="15">
        <f t="shared" si="217"/>
        <v>0</v>
      </c>
      <c r="CA165" s="15">
        <f t="shared" si="217"/>
        <v>0</v>
      </c>
      <c r="CB165" s="15">
        <f t="shared" si="217"/>
        <v>0</v>
      </c>
      <c r="CC165" s="15">
        <f t="shared" si="217"/>
        <v>0</v>
      </c>
      <c r="CD165" s="15">
        <f t="shared" si="217"/>
        <v>0</v>
      </c>
      <c r="CE165" s="15">
        <f t="shared" si="217"/>
        <v>0</v>
      </c>
    </row>
    <row r="166" spans="1:83">
      <c r="A166" s="463"/>
      <c r="B166" s="466"/>
      <c r="C166" s="496"/>
      <c r="D166" s="496"/>
      <c r="E166" s="470"/>
      <c r="F166" s="466"/>
      <c r="G166" s="200" t="s">
        <v>102</v>
      </c>
      <c r="H166" s="201"/>
      <c r="I166" s="202" t="str">
        <f t="shared" si="215"/>
        <v/>
      </c>
      <c r="J166" s="202" t="str">
        <f t="shared" si="215"/>
        <v/>
      </c>
      <c r="K166" s="202" t="str">
        <f t="shared" si="215"/>
        <v/>
      </c>
      <c r="L166" s="202" t="str">
        <f t="shared" si="215"/>
        <v/>
      </c>
      <c r="M166" s="202" t="str">
        <f t="shared" si="215"/>
        <v/>
      </c>
      <c r="N166" s="202" t="str">
        <f t="shared" si="215"/>
        <v/>
      </c>
      <c r="O166" s="202" t="str">
        <f t="shared" si="215"/>
        <v/>
      </c>
      <c r="P166" s="202" t="str">
        <f t="shared" si="215"/>
        <v/>
      </c>
      <c r="Q166" s="202" t="str">
        <f t="shared" si="215"/>
        <v/>
      </c>
      <c r="R166" s="202" t="str">
        <f t="shared" si="215"/>
        <v/>
      </c>
      <c r="S166" s="202" t="str">
        <f t="shared" si="215"/>
        <v/>
      </c>
      <c r="T166" s="203">
        <f t="shared" si="174"/>
        <v>0</v>
      </c>
      <c r="AN166" s="15">
        <v>5</v>
      </c>
      <c r="AO166" s="15">
        <v>2</v>
      </c>
      <c r="AP166" s="15">
        <v>5</v>
      </c>
      <c r="AQ166" s="17">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15">
        <f ca="1">COUNTIF(INDIRECT("H"&amp;(ROW()+12*(($AN166-1)*3+$AO166)-ROW())/12+5):INDIRECT("S"&amp;(ROW()+12*(($AN166-1)*3+$AO166)-ROW())/12+5),AQ166)</f>
        <v>0</v>
      </c>
      <c r="AS166" s="17"/>
      <c r="AU166" s="15">
        <f ca="1">IF(AND(AQ166&gt;0,AR166&gt;0),COUNTIF(AU$6:AU165,"&gt;0")+1,0)</f>
        <v>0</v>
      </c>
      <c r="BE166" s="15">
        <v>2</v>
      </c>
      <c r="BF166" s="15" t="s">
        <v>318</v>
      </c>
      <c r="BG166" s="15">
        <f t="shared" ref="BG166:BR166" si="218">IF(BG165+BT165&gt;40000,1,0)</f>
        <v>0</v>
      </c>
      <c r="BH166" s="15">
        <f t="shared" si="218"/>
        <v>0</v>
      </c>
      <c r="BI166" s="15">
        <f t="shared" si="218"/>
        <v>0</v>
      </c>
      <c r="BJ166" s="15">
        <f t="shared" si="218"/>
        <v>0</v>
      </c>
      <c r="BK166" s="15">
        <f t="shared" si="218"/>
        <v>0</v>
      </c>
      <c r="BL166" s="15">
        <f t="shared" si="218"/>
        <v>0</v>
      </c>
      <c r="BM166" s="15">
        <f t="shared" si="218"/>
        <v>0</v>
      </c>
      <c r="BN166" s="15">
        <f t="shared" si="218"/>
        <v>0</v>
      </c>
      <c r="BO166" s="15">
        <f t="shared" si="218"/>
        <v>0</v>
      </c>
      <c r="BP166" s="15">
        <f t="shared" si="218"/>
        <v>0</v>
      </c>
      <c r="BQ166" s="15">
        <f t="shared" si="218"/>
        <v>0</v>
      </c>
      <c r="BR166" s="15">
        <f t="shared" si="218"/>
        <v>0</v>
      </c>
    </row>
    <row r="167" spans="1:83">
      <c r="A167" s="464"/>
      <c r="B167" s="467"/>
      <c r="C167" s="497"/>
      <c r="D167" s="498"/>
      <c r="E167" s="471"/>
      <c r="F167" s="467"/>
      <c r="G167" s="206" t="s">
        <v>551</v>
      </c>
      <c r="H167" s="207"/>
      <c r="I167" s="208"/>
      <c r="J167" s="208"/>
      <c r="K167" s="208"/>
      <c r="L167" s="208"/>
      <c r="M167" s="208"/>
      <c r="N167" s="208"/>
      <c r="O167" s="208"/>
      <c r="P167" s="208"/>
      <c r="Q167" s="208"/>
      <c r="R167" s="208"/>
      <c r="S167" s="208"/>
      <c r="T167" s="209">
        <f t="shared" si="174"/>
        <v>0</v>
      </c>
      <c r="AN167" s="15">
        <v>5</v>
      </c>
      <c r="AO167" s="15">
        <v>2</v>
      </c>
      <c r="AP167" s="15">
        <v>6</v>
      </c>
      <c r="AQ167" s="17">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15">
        <f ca="1">COUNTIF(INDIRECT("H"&amp;(ROW()+12*(($AN167-1)*3+$AO167)-ROW())/12+5):INDIRECT("S"&amp;(ROW()+12*(($AN167-1)*3+$AO167)-ROW())/12+5),AQ167)</f>
        <v>0</v>
      </c>
      <c r="AS167" s="17"/>
      <c r="AU167" s="15">
        <f ca="1">IF(AND(AQ167&gt;0,AR167&gt;0),COUNTIF(AU$6:AU166,"&gt;0")+1,0)</f>
        <v>0</v>
      </c>
      <c r="BE167" s="15">
        <v>3</v>
      </c>
    </row>
    <row r="168" spans="1:83">
      <c r="A168" s="462">
        <v>55</v>
      </c>
      <c r="B168" s="465"/>
      <c r="C168" s="465"/>
      <c r="D168" s="465"/>
      <c r="E168" s="469"/>
      <c r="F168" s="465"/>
      <c r="G168" s="194" t="s">
        <v>104</v>
      </c>
      <c r="H168" s="195"/>
      <c r="I168" s="196" t="str">
        <f t="shared" ref="I168:S169" si="219">IF(H168="","",H168)</f>
        <v/>
      </c>
      <c r="J168" s="196" t="str">
        <f t="shared" si="219"/>
        <v/>
      </c>
      <c r="K168" s="196" t="str">
        <f t="shared" si="219"/>
        <v/>
      </c>
      <c r="L168" s="196" t="str">
        <f t="shared" si="219"/>
        <v/>
      </c>
      <c r="M168" s="196" t="str">
        <f t="shared" si="219"/>
        <v/>
      </c>
      <c r="N168" s="196" t="str">
        <f t="shared" si="219"/>
        <v/>
      </c>
      <c r="O168" s="196" t="str">
        <f t="shared" si="219"/>
        <v/>
      </c>
      <c r="P168" s="196" t="str">
        <f t="shared" si="219"/>
        <v/>
      </c>
      <c r="Q168" s="196" t="str">
        <f t="shared" si="219"/>
        <v/>
      </c>
      <c r="R168" s="196" t="str">
        <f t="shared" si="219"/>
        <v/>
      </c>
      <c r="S168" s="196" t="str">
        <f t="shared" si="219"/>
        <v/>
      </c>
      <c r="T168" s="197">
        <f t="shared" si="174"/>
        <v>0</v>
      </c>
      <c r="AN168" s="15">
        <v>5</v>
      </c>
      <c r="AO168" s="15">
        <v>2</v>
      </c>
      <c r="AP168" s="15">
        <v>7</v>
      </c>
      <c r="AQ168" s="17">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15">
        <f ca="1">COUNTIF(INDIRECT("H"&amp;(ROW()+12*(($AN168-1)*3+$AO168)-ROW())/12+5):INDIRECT("S"&amp;(ROW()+12*(($AN168-1)*3+$AO168)-ROW())/12+5),AQ168)</f>
        <v>0</v>
      </c>
      <c r="AS168" s="17"/>
      <c r="AU168" s="15">
        <f ca="1">IF(AND(AQ168&gt;0,AR168&gt;0),COUNTIF(AU$6:AU167,"&gt;0")+1,0)</f>
        <v>0</v>
      </c>
      <c r="BE168" s="15">
        <v>1</v>
      </c>
      <c r="BG168" s="15">
        <f t="shared" ref="BG168:BR168" si="220">SUM(H168:H169)</f>
        <v>0</v>
      </c>
      <c r="BH168" s="15">
        <f t="shared" si="220"/>
        <v>0</v>
      </c>
      <c r="BI168" s="15">
        <f t="shared" si="220"/>
        <v>0</v>
      </c>
      <c r="BJ168" s="15">
        <f t="shared" si="220"/>
        <v>0</v>
      </c>
      <c r="BK168" s="15">
        <f t="shared" si="220"/>
        <v>0</v>
      </c>
      <c r="BL168" s="15">
        <f t="shared" si="220"/>
        <v>0</v>
      </c>
      <c r="BM168" s="15">
        <f t="shared" si="220"/>
        <v>0</v>
      </c>
      <c r="BN168" s="15">
        <f t="shared" si="220"/>
        <v>0</v>
      </c>
      <c r="BO168" s="15">
        <f t="shared" si="220"/>
        <v>0</v>
      </c>
      <c r="BP168" s="15">
        <f t="shared" si="220"/>
        <v>0</v>
      </c>
      <c r="BQ168" s="15">
        <f t="shared" si="220"/>
        <v>0</v>
      </c>
      <c r="BR168" s="15">
        <f t="shared" si="220"/>
        <v>0</v>
      </c>
      <c r="BT168" s="15">
        <f t="shared" ref="BT168:CE168" si="221">SUM(U168:U169)</f>
        <v>0</v>
      </c>
      <c r="BU168" s="15">
        <f t="shared" si="221"/>
        <v>0</v>
      </c>
      <c r="BV168" s="15">
        <f t="shared" si="221"/>
        <v>0</v>
      </c>
      <c r="BW168" s="15">
        <f t="shared" si="221"/>
        <v>0</v>
      </c>
      <c r="BX168" s="15">
        <f t="shared" si="221"/>
        <v>0</v>
      </c>
      <c r="BY168" s="15">
        <f t="shared" si="221"/>
        <v>0</v>
      </c>
      <c r="BZ168" s="15">
        <f t="shared" si="221"/>
        <v>0</v>
      </c>
      <c r="CA168" s="15">
        <f t="shared" si="221"/>
        <v>0</v>
      </c>
      <c r="CB168" s="15">
        <f t="shared" si="221"/>
        <v>0</v>
      </c>
      <c r="CC168" s="15">
        <f t="shared" si="221"/>
        <v>0</v>
      </c>
      <c r="CD168" s="15">
        <f t="shared" si="221"/>
        <v>0</v>
      </c>
      <c r="CE168" s="15">
        <f t="shared" si="221"/>
        <v>0</v>
      </c>
    </row>
    <row r="169" spans="1:83">
      <c r="A169" s="463"/>
      <c r="B169" s="466"/>
      <c r="C169" s="496"/>
      <c r="D169" s="496"/>
      <c r="E169" s="470"/>
      <c r="F169" s="466"/>
      <c r="G169" s="200" t="s">
        <v>102</v>
      </c>
      <c r="H169" s="201"/>
      <c r="I169" s="202" t="str">
        <f t="shared" si="219"/>
        <v/>
      </c>
      <c r="J169" s="202" t="str">
        <f t="shared" si="219"/>
        <v/>
      </c>
      <c r="K169" s="202" t="str">
        <f t="shared" si="219"/>
        <v/>
      </c>
      <c r="L169" s="202" t="str">
        <f t="shared" si="219"/>
        <v/>
      </c>
      <c r="M169" s="202" t="str">
        <f t="shared" si="219"/>
        <v/>
      </c>
      <c r="N169" s="202" t="str">
        <f t="shared" si="219"/>
        <v/>
      </c>
      <c r="O169" s="202" t="str">
        <f t="shared" si="219"/>
        <v/>
      </c>
      <c r="P169" s="202" t="str">
        <f t="shared" si="219"/>
        <v/>
      </c>
      <c r="Q169" s="202" t="str">
        <f t="shared" si="219"/>
        <v/>
      </c>
      <c r="R169" s="202" t="str">
        <f t="shared" si="219"/>
        <v/>
      </c>
      <c r="S169" s="202" t="str">
        <f t="shared" si="219"/>
        <v/>
      </c>
      <c r="T169" s="203">
        <f t="shared" si="174"/>
        <v>0</v>
      </c>
      <c r="AN169" s="15">
        <v>5</v>
      </c>
      <c r="AO169" s="15">
        <v>2</v>
      </c>
      <c r="AP169" s="15">
        <v>8</v>
      </c>
      <c r="AQ169" s="17">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15">
        <f ca="1">COUNTIF(INDIRECT("H"&amp;(ROW()+12*(($AN169-1)*3+$AO169)-ROW())/12+5):INDIRECT("S"&amp;(ROW()+12*(($AN169-1)*3+$AO169)-ROW())/12+5),AQ169)</f>
        <v>0</v>
      </c>
      <c r="AS169" s="17"/>
      <c r="AU169" s="15">
        <f ca="1">IF(AND(AQ169&gt;0,AR169&gt;0),COUNTIF(AU$6:AU168,"&gt;0")+1,0)</f>
        <v>0</v>
      </c>
      <c r="BE169" s="15">
        <v>2</v>
      </c>
      <c r="BF169" s="15" t="s">
        <v>318</v>
      </c>
      <c r="BG169" s="15">
        <f t="shared" ref="BG169:BR169" si="222">IF(BG168+BT168&gt;40000,1,0)</f>
        <v>0</v>
      </c>
      <c r="BH169" s="15">
        <f t="shared" si="222"/>
        <v>0</v>
      </c>
      <c r="BI169" s="15">
        <f t="shared" si="222"/>
        <v>0</v>
      </c>
      <c r="BJ169" s="15">
        <f t="shared" si="222"/>
        <v>0</v>
      </c>
      <c r="BK169" s="15">
        <f t="shared" si="222"/>
        <v>0</v>
      </c>
      <c r="BL169" s="15">
        <f t="shared" si="222"/>
        <v>0</v>
      </c>
      <c r="BM169" s="15">
        <f t="shared" si="222"/>
        <v>0</v>
      </c>
      <c r="BN169" s="15">
        <f t="shared" si="222"/>
        <v>0</v>
      </c>
      <c r="BO169" s="15">
        <f t="shared" si="222"/>
        <v>0</v>
      </c>
      <c r="BP169" s="15">
        <f t="shared" si="222"/>
        <v>0</v>
      </c>
      <c r="BQ169" s="15">
        <f t="shared" si="222"/>
        <v>0</v>
      </c>
      <c r="BR169" s="15">
        <f t="shared" si="222"/>
        <v>0</v>
      </c>
    </row>
    <row r="170" spans="1:83">
      <c r="A170" s="464"/>
      <c r="B170" s="467"/>
      <c r="C170" s="497"/>
      <c r="D170" s="498"/>
      <c r="E170" s="471"/>
      <c r="F170" s="467"/>
      <c r="G170" s="206" t="s">
        <v>551</v>
      </c>
      <c r="H170" s="207"/>
      <c r="I170" s="208"/>
      <c r="J170" s="208"/>
      <c r="K170" s="208"/>
      <c r="L170" s="208"/>
      <c r="M170" s="208"/>
      <c r="N170" s="208"/>
      <c r="O170" s="208"/>
      <c r="P170" s="208"/>
      <c r="Q170" s="208"/>
      <c r="R170" s="208"/>
      <c r="S170" s="208"/>
      <c r="T170" s="209">
        <f t="shared" si="174"/>
        <v>0</v>
      </c>
      <c r="AN170" s="15">
        <v>5</v>
      </c>
      <c r="AO170" s="15">
        <v>2</v>
      </c>
      <c r="AP170" s="15">
        <v>9</v>
      </c>
      <c r="AQ170" s="17">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15">
        <f ca="1">COUNTIF(INDIRECT("H"&amp;(ROW()+12*(($AN170-1)*3+$AO170)-ROW())/12+5):INDIRECT("S"&amp;(ROW()+12*(($AN170-1)*3+$AO170)-ROW())/12+5),AQ170)</f>
        <v>0</v>
      </c>
      <c r="AS170" s="17"/>
      <c r="AU170" s="15">
        <f ca="1">IF(AND(AQ170&gt;0,AR170&gt;0),COUNTIF(AU$6:AU169,"&gt;0")+1,0)</f>
        <v>0</v>
      </c>
      <c r="BE170" s="15">
        <v>3</v>
      </c>
    </row>
    <row r="171" spans="1:83">
      <c r="A171" s="462">
        <v>56</v>
      </c>
      <c r="B171" s="465"/>
      <c r="C171" s="465"/>
      <c r="D171" s="465"/>
      <c r="E171" s="469"/>
      <c r="F171" s="465"/>
      <c r="G171" s="194" t="s">
        <v>104</v>
      </c>
      <c r="H171" s="195"/>
      <c r="I171" s="196" t="str">
        <f t="shared" ref="I171:S172" si="223">IF(H171="","",H171)</f>
        <v/>
      </c>
      <c r="J171" s="196" t="str">
        <f t="shared" si="223"/>
        <v/>
      </c>
      <c r="K171" s="196" t="str">
        <f t="shared" si="223"/>
        <v/>
      </c>
      <c r="L171" s="196" t="str">
        <f t="shared" si="223"/>
        <v/>
      </c>
      <c r="M171" s="196" t="str">
        <f t="shared" si="223"/>
        <v/>
      </c>
      <c r="N171" s="196" t="str">
        <f t="shared" si="223"/>
        <v/>
      </c>
      <c r="O171" s="196" t="str">
        <f t="shared" si="223"/>
        <v/>
      </c>
      <c r="P171" s="196" t="str">
        <f t="shared" si="223"/>
        <v/>
      </c>
      <c r="Q171" s="196" t="str">
        <f t="shared" si="223"/>
        <v/>
      </c>
      <c r="R171" s="196" t="str">
        <f t="shared" si="223"/>
        <v/>
      </c>
      <c r="S171" s="196" t="str">
        <f t="shared" si="223"/>
        <v/>
      </c>
      <c r="T171" s="197">
        <f t="shared" si="174"/>
        <v>0</v>
      </c>
      <c r="AN171" s="15">
        <v>5</v>
      </c>
      <c r="AO171" s="15">
        <v>2</v>
      </c>
      <c r="AP171" s="15">
        <v>10</v>
      </c>
      <c r="AQ171" s="17">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15">
        <f ca="1">COUNTIF(INDIRECT("H"&amp;(ROW()+12*(($AN171-1)*3+$AO171)-ROW())/12+5):INDIRECT("S"&amp;(ROW()+12*(($AN171-1)*3+$AO171)-ROW())/12+5),AQ171)</f>
        <v>0</v>
      </c>
      <c r="AS171" s="17"/>
      <c r="AU171" s="15">
        <f ca="1">IF(AND(AQ171&gt;0,AR171&gt;0),COUNTIF(AU$6:AU170,"&gt;0")+1,0)</f>
        <v>0</v>
      </c>
      <c r="BE171" s="15">
        <v>1</v>
      </c>
      <c r="BG171" s="15">
        <f t="shared" ref="BG171:BR171" si="224">SUM(H171:H172)</f>
        <v>0</v>
      </c>
      <c r="BH171" s="15">
        <f t="shared" si="224"/>
        <v>0</v>
      </c>
      <c r="BI171" s="15">
        <f t="shared" si="224"/>
        <v>0</v>
      </c>
      <c r="BJ171" s="15">
        <f t="shared" si="224"/>
        <v>0</v>
      </c>
      <c r="BK171" s="15">
        <f t="shared" si="224"/>
        <v>0</v>
      </c>
      <c r="BL171" s="15">
        <f t="shared" si="224"/>
        <v>0</v>
      </c>
      <c r="BM171" s="15">
        <f t="shared" si="224"/>
        <v>0</v>
      </c>
      <c r="BN171" s="15">
        <f t="shared" si="224"/>
        <v>0</v>
      </c>
      <c r="BO171" s="15">
        <f t="shared" si="224"/>
        <v>0</v>
      </c>
      <c r="BP171" s="15">
        <f t="shared" si="224"/>
        <v>0</v>
      </c>
      <c r="BQ171" s="15">
        <f t="shared" si="224"/>
        <v>0</v>
      </c>
      <c r="BR171" s="15">
        <f t="shared" si="224"/>
        <v>0</v>
      </c>
      <c r="BT171" s="15">
        <f t="shared" ref="BT171:CE171" si="225">SUM(U171:U172)</f>
        <v>0</v>
      </c>
      <c r="BU171" s="15">
        <f t="shared" si="225"/>
        <v>0</v>
      </c>
      <c r="BV171" s="15">
        <f t="shared" si="225"/>
        <v>0</v>
      </c>
      <c r="BW171" s="15">
        <f t="shared" si="225"/>
        <v>0</v>
      </c>
      <c r="BX171" s="15">
        <f t="shared" si="225"/>
        <v>0</v>
      </c>
      <c r="BY171" s="15">
        <f t="shared" si="225"/>
        <v>0</v>
      </c>
      <c r="BZ171" s="15">
        <f t="shared" si="225"/>
        <v>0</v>
      </c>
      <c r="CA171" s="15">
        <f t="shared" si="225"/>
        <v>0</v>
      </c>
      <c r="CB171" s="15">
        <f t="shared" si="225"/>
        <v>0</v>
      </c>
      <c r="CC171" s="15">
        <f t="shared" si="225"/>
        <v>0</v>
      </c>
      <c r="CD171" s="15">
        <f t="shared" si="225"/>
        <v>0</v>
      </c>
      <c r="CE171" s="15">
        <f t="shared" si="225"/>
        <v>0</v>
      </c>
    </row>
    <row r="172" spans="1:83">
      <c r="A172" s="463"/>
      <c r="B172" s="466"/>
      <c r="C172" s="496"/>
      <c r="D172" s="496"/>
      <c r="E172" s="470"/>
      <c r="F172" s="466"/>
      <c r="G172" s="200" t="s">
        <v>102</v>
      </c>
      <c r="H172" s="201"/>
      <c r="I172" s="202" t="str">
        <f t="shared" si="223"/>
        <v/>
      </c>
      <c r="J172" s="202" t="str">
        <f t="shared" si="223"/>
        <v/>
      </c>
      <c r="K172" s="202" t="str">
        <f t="shared" si="223"/>
        <v/>
      </c>
      <c r="L172" s="202" t="str">
        <f t="shared" si="223"/>
        <v/>
      </c>
      <c r="M172" s="202" t="str">
        <f t="shared" si="223"/>
        <v/>
      </c>
      <c r="N172" s="202" t="str">
        <f t="shared" si="223"/>
        <v/>
      </c>
      <c r="O172" s="202" t="str">
        <f t="shared" si="223"/>
        <v/>
      </c>
      <c r="P172" s="202" t="str">
        <f t="shared" si="223"/>
        <v/>
      </c>
      <c r="Q172" s="202" t="str">
        <f t="shared" si="223"/>
        <v/>
      </c>
      <c r="R172" s="202" t="str">
        <f t="shared" si="223"/>
        <v/>
      </c>
      <c r="S172" s="202" t="str">
        <f t="shared" si="223"/>
        <v/>
      </c>
      <c r="T172" s="203">
        <f t="shared" si="174"/>
        <v>0</v>
      </c>
      <c r="AN172" s="15">
        <v>5</v>
      </c>
      <c r="AO172" s="15">
        <v>2</v>
      </c>
      <c r="AP172" s="15">
        <v>11</v>
      </c>
      <c r="AQ172" s="17">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15">
        <f ca="1">COUNTIF(INDIRECT("H"&amp;(ROW()+12*(($AN172-1)*3+$AO172)-ROW())/12+5):INDIRECT("S"&amp;(ROW()+12*(($AN172-1)*3+$AO172)-ROW())/12+5),AQ172)</f>
        <v>0</v>
      </c>
      <c r="AS172" s="17"/>
      <c r="AU172" s="15">
        <f ca="1">IF(AND(AQ172&gt;0,AR172&gt;0),COUNTIF(AU$6:AU171,"&gt;0")+1,0)</f>
        <v>0</v>
      </c>
      <c r="BE172" s="15">
        <v>2</v>
      </c>
      <c r="BF172" s="15" t="s">
        <v>318</v>
      </c>
      <c r="BG172" s="15">
        <f t="shared" ref="BG172:BR172" si="226">IF(BG171+BT171&gt;40000,1,0)</f>
        <v>0</v>
      </c>
      <c r="BH172" s="15">
        <f t="shared" si="226"/>
        <v>0</v>
      </c>
      <c r="BI172" s="15">
        <f t="shared" si="226"/>
        <v>0</v>
      </c>
      <c r="BJ172" s="15">
        <f t="shared" si="226"/>
        <v>0</v>
      </c>
      <c r="BK172" s="15">
        <f t="shared" si="226"/>
        <v>0</v>
      </c>
      <c r="BL172" s="15">
        <f t="shared" si="226"/>
        <v>0</v>
      </c>
      <c r="BM172" s="15">
        <f t="shared" si="226"/>
        <v>0</v>
      </c>
      <c r="BN172" s="15">
        <f t="shared" si="226"/>
        <v>0</v>
      </c>
      <c r="BO172" s="15">
        <f t="shared" si="226"/>
        <v>0</v>
      </c>
      <c r="BP172" s="15">
        <f t="shared" si="226"/>
        <v>0</v>
      </c>
      <c r="BQ172" s="15">
        <f t="shared" si="226"/>
        <v>0</v>
      </c>
      <c r="BR172" s="15">
        <f t="shared" si="226"/>
        <v>0</v>
      </c>
    </row>
    <row r="173" spans="1:83">
      <c r="A173" s="464"/>
      <c r="B173" s="467"/>
      <c r="C173" s="497"/>
      <c r="D173" s="498"/>
      <c r="E173" s="471"/>
      <c r="F173" s="467"/>
      <c r="G173" s="206" t="s">
        <v>551</v>
      </c>
      <c r="H173" s="207"/>
      <c r="I173" s="208"/>
      <c r="J173" s="208"/>
      <c r="K173" s="208"/>
      <c r="L173" s="208"/>
      <c r="M173" s="208"/>
      <c r="N173" s="208"/>
      <c r="O173" s="208"/>
      <c r="P173" s="208"/>
      <c r="Q173" s="208"/>
      <c r="R173" s="208"/>
      <c r="S173" s="208"/>
      <c r="T173" s="209">
        <f t="shared" si="174"/>
        <v>0</v>
      </c>
      <c r="AN173" s="15">
        <v>5</v>
      </c>
      <c r="AO173" s="15">
        <v>2</v>
      </c>
      <c r="AP173" s="15">
        <v>12</v>
      </c>
      <c r="AQ173" s="17">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15">
        <f ca="1">COUNTIF(INDIRECT("H"&amp;(ROW()+12*(($AN173-1)*3+$AO173)-ROW())/12+5):INDIRECT("S"&amp;(ROW()+12*(($AN173-1)*3+$AO173)-ROW())/12+5),AQ173)</f>
        <v>0</v>
      </c>
      <c r="AS173" s="17"/>
      <c r="AU173" s="15">
        <f ca="1">IF(AND(AQ173&gt;0,AR173&gt;0),COUNTIF(AU$6:AU172,"&gt;0")+1,0)</f>
        <v>0</v>
      </c>
      <c r="BE173" s="15">
        <v>3</v>
      </c>
    </row>
    <row r="174" spans="1:83">
      <c r="A174" s="462">
        <v>57</v>
      </c>
      <c r="B174" s="465"/>
      <c r="C174" s="465"/>
      <c r="D174" s="465"/>
      <c r="E174" s="469"/>
      <c r="F174" s="465"/>
      <c r="G174" s="194" t="s">
        <v>104</v>
      </c>
      <c r="H174" s="195"/>
      <c r="I174" s="196" t="str">
        <f t="shared" ref="I174:S175" si="227">IF(H174="","",H174)</f>
        <v/>
      </c>
      <c r="J174" s="196" t="str">
        <f t="shared" si="227"/>
        <v/>
      </c>
      <c r="K174" s="196" t="str">
        <f t="shared" si="227"/>
        <v/>
      </c>
      <c r="L174" s="196" t="str">
        <f t="shared" si="227"/>
        <v/>
      </c>
      <c r="M174" s="196" t="str">
        <f t="shared" si="227"/>
        <v/>
      </c>
      <c r="N174" s="196" t="str">
        <f t="shared" si="227"/>
        <v/>
      </c>
      <c r="O174" s="196" t="str">
        <f t="shared" si="227"/>
        <v/>
      </c>
      <c r="P174" s="196" t="str">
        <f t="shared" si="227"/>
        <v/>
      </c>
      <c r="Q174" s="196" t="str">
        <f t="shared" si="227"/>
        <v/>
      </c>
      <c r="R174" s="196" t="str">
        <f t="shared" si="227"/>
        <v/>
      </c>
      <c r="S174" s="196" t="str">
        <f t="shared" si="227"/>
        <v/>
      </c>
      <c r="T174" s="197">
        <f t="shared" si="174"/>
        <v>0</v>
      </c>
      <c r="AN174" s="15">
        <v>5</v>
      </c>
      <c r="AO174" s="15">
        <v>3</v>
      </c>
      <c r="AP174" s="15">
        <v>1</v>
      </c>
      <c r="AQ174" s="17">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15">
        <f ca="1">COUNTIF(INDIRECT("H"&amp;(ROW()+12*(($AN174-1)*3+$AO174)-ROW())/12+5):INDIRECT("S"&amp;(ROW()+12*(($AN174-1)*3+$AO174)-ROW())/12+5),AQ174)</f>
        <v>0</v>
      </c>
      <c r="AS174" s="17"/>
      <c r="AU174" s="15">
        <f ca="1">IF(AND(AQ174&gt;0,AR174&gt;0),COUNTIF(AU$6:AU173,"&gt;0")+1,0)</f>
        <v>0</v>
      </c>
      <c r="BE174" s="15">
        <v>1</v>
      </c>
      <c r="BG174" s="15">
        <f t="shared" ref="BG174:BR174" si="228">SUM(H174:H175)</f>
        <v>0</v>
      </c>
      <c r="BH174" s="15">
        <f t="shared" si="228"/>
        <v>0</v>
      </c>
      <c r="BI174" s="15">
        <f t="shared" si="228"/>
        <v>0</v>
      </c>
      <c r="BJ174" s="15">
        <f t="shared" si="228"/>
        <v>0</v>
      </c>
      <c r="BK174" s="15">
        <f t="shared" si="228"/>
        <v>0</v>
      </c>
      <c r="BL174" s="15">
        <f t="shared" si="228"/>
        <v>0</v>
      </c>
      <c r="BM174" s="15">
        <f t="shared" si="228"/>
        <v>0</v>
      </c>
      <c r="BN174" s="15">
        <f t="shared" si="228"/>
        <v>0</v>
      </c>
      <c r="BO174" s="15">
        <f t="shared" si="228"/>
        <v>0</v>
      </c>
      <c r="BP174" s="15">
        <f t="shared" si="228"/>
        <v>0</v>
      </c>
      <c r="BQ174" s="15">
        <f t="shared" si="228"/>
        <v>0</v>
      </c>
      <c r="BR174" s="15">
        <f t="shared" si="228"/>
        <v>0</v>
      </c>
      <c r="BT174" s="15">
        <f t="shared" ref="BT174:CE174" si="229">SUM(U174:U175)</f>
        <v>0</v>
      </c>
      <c r="BU174" s="15">
        <f t="shared" si="229"/>
        <v>0</v>
      </c>
      <c r="BV174" s="15">
        <f t="shared" si="229"/>
        <v>0</v>
      </c>
      <c r="BW174" s="15">
        <f t="shared" si="229"/>
        <v>0</v>
      </c>
      <c r="BX174" s="15">
        <f t="shared" si="229"/>
        <v>0</v>
      </c>
      <c r="BY174" s="15">
        <f t="shared" si="229"/>
        <v>0</v>
      </c>
      <c r="BZ174" s="15">
        <f t="shared" si="229"/>
        <v>0</v>
      </c>
      <c r="CA174" s="15">
        <f t="shared" si="229"/>
        <v>0</v>
      </c>
      <c r="CB174" s="15">
        <f t="shared" si="229"/>
        <v>0</v>
      </c>
      <c r="CC174" s="15">
        <f t="shared" si="229"/>
        <v>0</v>
      </c>
      <c r="CD174" s="15">
        <f t="shared" si="229"/>
        <v>0</v>
      </c>
      <c r="CE174" s="15">
        <f t="shared" si="229"/>
        <v>0</v>
      </c>
    </row>
    <row r="175" spans="1:83">
      <c r="A175" s="463"/>
      <c r="B175" s="466"/>
      <c r="C175" s="496"/>
      <c r="D175" s="496"/>
      <c r="E175" s="470"/>
      <c r="F175" s="466"/>
      <c r="G175" s="200" t="s">
        <v>102</v>
      </c>
      <c r="H175" s="201"/>
      <c r="I175" s="202" t="str">
        <f t="shared" si="227"/>
        <v/>
      </c>
      <c r="J175" s="202" t="str">
        <f t="shared" si="227"/>
        <v/>
      </c>
      <c r="K175" s="202" t="str">
        <f t="shared" si="227"/>
        <v/>
      </c>
      <c r="L175" s="202" t="str">
        <f t="shared" si="227"/>
        <v/>
      </c>
      <c r="M175" s="202" t="str">
        <f t="shared" si="227"/>
        <v/>
      </c>
      <c r="N175" s="202" t="str">
        <f t="shared" si="227"/>
        <v/>
      </c>
      <c r="O175" s="202" t="str">
        <f t="shared" si="227"/>
        <v/>
      </c>
      <c r="P175" s="202" t="str">
        <f t="shared" si="227"/>
        <v/>
      </c>
      <c r="Q175" s="202" t="str">
        <f t="shared" si="227"/>
        <v/>
      </c>
      <c r="R175" s="202" t="str">
        <f t="shared" si="227"/>
        <v/>
      </c>
      <c r="S175" s="202" t="str">
        <f t="shared" si="227"/>
        <v/>
      </c>
      <c r="T175" s="203">
        <f t="shared" si="174"/>
        <v>0</v>
      </c>
      <c r="AN175" s="15">
        <v>5</v>
      </c>
      <c r="AO175" s="15">
        <v>3</v>
      </c>
      <c r="AP175" s="15">
        <v>2</v>
      </c>
      <c r="AQ175" s="17">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15">
        <f ca="1">COUNTIF(INDIRECT("H"&amp;(ROW()+12*(($AN175-1)*3+$AO175)-ROW())/12+5):INDIRECT("S"&amp;(ROW()+12*(($AN175-1)*3+$AO175)-ROW())/12+5),AQ175)</f>
        <v>0</v>
      </c>
      <c r="AS175" s="17"/>
      <c r="AU175" s="15">
        <f ca="1">IF(AND(AQ175&gt;0,AR175&gt;0),COUNTIF(AU$6:AU174,"&gt;0")+1,0)</f>
        <v>0</v>
      </c>
      <c r="BE175" s="15">
        <v>2</v>
      </c>
      <c r="BF175" s="15" t="s">
        <v>318</v>
      </c>
      <c r="BG175" s="15">
        <f t="shared" ref="BG175:BR175" si="230">IF(BG174+BT174&gt;40000,1,0)</f>
        <v>0</v>
      </c>
      <c r="BH175" s="15">
        <f t="shared" si="230"/>
        <v>0</v>
      </c>
      <c r="BI175" s="15">
        <f t="shared" si="230"/>
        <v>0</v>
      </c>
      <c r="BJ175" s="15">
        <f t="shared" si="230"/>
        <v>0</v>
      </c>
      <c r="BK175" s="15">
        <f t="shared" si="230"/>
        <v>0</v>
      </c>
      <c r="BL175" s="15">
        <f t="shared" si="230"/>
        <v>0</v>
      </c>
      <c r="BM175" s="15">
        <f t="shared" si="230"/>
        <v>0</v>
      </c>
      <c r="BN175" s="15">
        <f t="shared" si="230"/>
        <v>0</v>
      </c>
      <c r="BO175" s="15">
        <f t="shared" si="230"/>
        <v>0</v>
      </c>
      <c r="BP175" s="15">
        <f t="shared" si="230"/>
        <v>0</v>
      </c>
      <c r="BQ175" s="15">
        <f t="shared" si="230"/>
        <v>0</v>
      </c>
      <c r="BR175" s="15">
        <f t="shared" si="230"/>
        <v>0</v>
      </c>
    </row>
    <row r="176" spans="1:83">
      <c r="A176" s="464"/>
      <c r="B176" s="467"/>
      <c r="C176" s="497"/>
      <c r="D176" s="498"/>
      <c r="E176" s="471"/>
      <c r="F176" s="467"/>
      <c r="G176" s="206" t="s">
        <v>551</v>
      </c>
      <c r="H176" s="207"/>
      <c r="I176" s="208"/>
      <c r="J176" s="208"/>
      <c r="K176" s="208"/>
      <c r="L176" s="208"/>
      <c r="M176" s="208"/>
      <c r="N176" s="208"/>
      <c r="O176" s="208"/>
      <c r="P176" s="208"/>
      <c r="Q176" s="208"/>
      <c r="R176" s="208"/>
      <c r="S176" s="208"/>
      <c r="T176" s="209">
        <f t="shared" si="174"/>
        <v>0</v>
      </c>
      <c r="AN176" s="15">
        <v>5</v>
      </c>
      <c r="AO176" s="15">
        <v>3</v>
      </c>
      <c r="AP176" s="15">
        <v>3</v>
      </c>
      <c r="AQ176" s="17">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15">
        <f ca="1">COUNTIF(INDIRECT("H"&amp;(ROW()+12*(($AN176-1)*3+$AO176)-ROW())/12+5):INDIRECT("S"&amp;(ROW()+12*(($AN176-1)*3+$AO176)-ROW())/12+5),AQ176)</f>
        <v>0</v>
      </c>
      <c r="AS176" s="17"/>
      <c r="AU176" s="15">
        <f ca="1">IF(AND(AQ176&gt;0,AR176&gt;0),COUNTIF(AU$6:AU175,"&gt;0")+1,0)</f>
        <v>0</v>
      </c>
      <c r="BE176" s="15">
        <v>3</v>
      </c>
    </row>
    <row r="177" spans="1:83">
      <c r="A177" s="462">
        <v>58</v>
      </c>
      <c r="B177" s="465"/>
      <c r="C177" s="465"/>
      <c r="D177" s="465"/>
      <c r="E177" s="469"/>
      <c r="F177" s="465"/>
      <c r="G177" s="194" t="s">
        <v>104</v>
      </c>
      <c r="H177" s="195"/>
      <c r="I177" s="196" t="str">
        <f t="shared" ref="I177:S178" si="231">IF(H177="","",H177)</f>
        <v/>
      </c>
      <c r="J177" s="196" t="str">
        <f t="shared" si="231"/>
        <v/>
      </c>
      <c r="K177" s="196" t="str">
        <f t="shared" si="231"/>
        <v/>
      </c>
      <c r="L177" s="196" t="str">
        <f t="shared" si="231"/>
        <v/>
      </c>
      <c r="M177" s="196" t="str">
        <f t="shared" si="231"/>
        <v/>
      </c>
      <c r="N177" s="196" t="str">
        <f t="shared" si="231"/>
        <v/>
      </c>
      <c r="O177" s="196" t="str">
        <f t="shared" si="231"/>
        <v/>
      </c>
      <c r="P177" s="196" t="str">
        <f t="shared" si="231"/>
        <v/>
      </c>
      <c r="Q177" s="196" t="str">
        <f t="shared" si="231"/>
        <v/>
      </c>
      <c r="R177" s="196" t="str">
        <f t="shared" si="231"/>
        <v/>
      </c>
      <c r="S177" s="196" t="str">
        <f t="shared" si="231"/>
        <v/>
      </c>
      <c r="T177" s="197">
        <f t="shared" si="174"/>
        <v>0</v>
      </c>
      <c r="AN177" s="15">
        <v>5</v>
      </c>
      <c r="AO177" s="15">
        <v>3</v>
      </c>
      <c r="AP177" s="15">
        <v>4</v>
      </c>
      <c r="AQ177" s="17">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15">
        <f ca="1">COUNTIF(INDIRECT("H"&amp;(ROW()+12*(($AN177-1)*3+$AO177)-ROW())/12+5):INDIRECT("S"&amp;(ROW()+12*(($AN177-1)*3+$AO177)-ROW())/12+5),AQ177)</f>
        <v>0</v>
      </c>
      <c r="AS177" s="17"/>
      <c r="AU177" s="15">
        <f ca="1">IF(AND(AQ177&gt;0,AR177&gt;0),COUNTIF(AU$6:AU176,"&gt;0")+1,0)</f>
        <v>0</v>
      </c>
      <c r="BE177" s="15">
        <v>1</v>
      </c>
      <c r="BG177" s="15">
        <f t="shared" ref="BG177:BR177" si="232">SUM(H177:H178)</f>
        <v>0</v>
      </c>
      <c r="BH177" s="15">
        <f t="shared" si="232"/>
        <v>0</v>
      </c>
      <c r="BI177" s="15">
        <f t="shared" si="232"/>
        <v>0</v>
      </c>
      <c r="BJ177" s="15">
        <f t="shared" si="232"/>
        <v>0</v>
      </c>
      <c r="BK177" s="15">
        <f t="shared" si="232"/>
        <v>0</v>
      </c>
      <c r="BL177" s="15">
        <f t="shared" si="232"/>
        <v>0</v>
      </c>
      <c r="BM177" s="15">
        <f t="shared" si="232"/>
        <v>0</v>
      </c>
      <c r="BN177" s="15">
        <f t="shared" si="232"/>
        <v>0</v>
      </c>
      <c r="BO177" s="15">
        <f t="shared" si="232"/>
        <v>0</v>
      </c>
      <c r="BP177" s="15">
        <f t="shared" si="232"/>
        <v>0</v>
      </c>
      <c r="BQ177" s="15">
        <f t="shared" si="232"/>
        <v>0</v>
      </c>
      <c r="BR177" s="15">
        <f t="shared" si="232"/>
        <v>0</v>
      </c>
      <c r="BT177" s="15">
        <f t="shared" ref="BT177:CE177" si="233">SUM(U177:U178)</f>
        <v>0</v>
      </c>
      <c r="BU177" s="15">
        <f t="shared" si="233"/>
        <v>0</v>
      </c>
      <c r="BV177" s="15">
        <f t="shared" si="233"/>
        <v>0</v>
      </c>
      <c r="BW177" s="15">
        <f t="shared" si="233"/>
        <v>0</v>
      </c>
      <c r="BX177" s="15">
        <f t="shared" si="233"/>
        <v>0</v>
      </c>
      <c r="BY177" s="15">
        <f t="shared" si="233"/>
        <v>0</v>
      </c>
      <c r="BZ177" s="15">
        <f t="shared" si="233"/>
        <v>0</v>
      </c>
      <c r="CA177" s="15">
        <f t="shared" si="233"/>
        <v>0</v>
      </c>
      <c r="CB177" s="15">
        <f t="shared" si="233"/>
        <v>0</v>
      </c>
      <c r="CC177" s="15">
        <f t="shared" si="233"/>
        <v>0</v>
      </c>
      <c r="CD177" s="15">
        <f t="shared" si="233"/>
        <v>0</v>
      </c>
      <c r="CE177" s="15">
        <f t="shared" si="233"/>
        <v>0</v>
      </c>
    </row>
    <row r="178" spans="1:83">
      <c r="A178" s="463"/>
      <c r="B178" s="466"/>
      <c r="C178" s="496"/>
      <c r="D178" s="496"/>
      <c r="E178" s="470"/>
      <c r="F178" s="466"/>
      <c r="G178" s="200" t="s">
        <v>102</v>
      </c>
      <c r="H178" s="201"/>
      <c r="I178" s="202" t="str">
        <f t="shared" si="231"/>
        <v/>
      </c>
      <c r="J178" s="202" t="str">
        <f t="shared" si="231"/>
        <v/>
      </c>
      <c r="K178" s="202" t="str">
        <f t="shared" si="231"/>
        <v/>
      </c>
      <c r="L178" s="202" t="str">
        <f t="shared" si="231"/>
        <v/>
      </c>
      <c r="M178" s="202" t="str">
        <f t="shared" si="231"/>
        <v/>
      </c>
      <c r="N178" s="202" t="str">
        <f t="shared" si="231"/>
        <v/>
      </c>
      <c r="O178" s="202" t="str">
        <f t="shared" si="231"/>
        <v/>
      </c>
      <c r="P178" s="202" t="str">
        <f t="shared" si="231"/>
        <v/>
      </c>
      <c r="Q178" s="202" t="str">
        <f t="shared" si="231"/>
        <v/>
      </c>
      <c r="R178" s="202" t="str">
        <f t="shared" si="231"/>
        <v/>
      </c>
      <c r="S178" s="202" t="str">
        <f t="shared" si="231"/>
        <v/>
      </c>
      <c r="T178" s="203">
        <f t="shared" si="174"/>
        <v>0</v>
      </c>
      <c r="AN178" s="15">
        <v>5</v>
      </c>
      <c r="AO178" s="15">
        <v>3</v>
      </c>
      <c r="AP178" s="15">
        <v>5</v>
      </c>
      <c r="AQ178" s="17">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15">
        <f ca="1">COUNTIF(INDIRECT("H"&amp;(ROW()+12*(($AN178-1)*3+$AO178)-ROW())/12+5):INDIRECT("S"&amp;(ROW()+12*(($AN178-1)*3+$AO178)-ROW())/12+5),AQ178)</f>
        <v>0</v>
      </c>
      <c r="AS178" s="17"/>
      <c r="AU178" s="15">
        <f ca="1">IF(AND(AQ178&gt;0,AR178&gt;0),COUNTIF(AU$6:AU177,"&gt;0")+1,0)</f>
        <v>0</v>
      </c>
      <c r="BE178" s="15">
        <v>2</v>
      </c>
      <c r="BF178" s="15" t="s">
        <v>318</v>
      </c>
      <c r="BG178" s="15">
        <f t="shared" ref="BG178:BR178" si="234">IF(BG177+BT177&gt;40000,1,0)</f>
        <v>0</v>
      </c>
      <c r="BH178" s="15">
        <f t="shared" si="234"/>
        <v>0</v>
      </c>
      <c r="BI178" s="15">
        <f t="shared" si="234"/>
        <v>0</v>
      </c>
      <c r="BJ178" s="15">
        <f t="shared" si="234"/>
        <v>0</v>
      </c>
      <c r="BK178" s="15">
        <f t="shared" si="234"/>
        <v>0</v>
      </c>
      <c r="BL178" s="15">
        <f t="shared" si="234"/>
        <v>0</v>
      </c>
      <c r="BM178" s="15">
        <f t="shared" si="234"/>
        <v>0</v>
      </c>
      <c r="BN178" s="15">
        <f t="shared" si="234"/>
        <v>0</v>
      </c>
      <c r="BO178" s="15">
        <f t="shared" si="234"/>
        <v>0</v>
      </c>
      <c r="BP178" s="15">
        <f t="shared" si="234"/>
        <v>0</v>
      </c>
      <c r="BQ178" s="15">
        <f t="shared" si="234"/>
        <v>0</v>
      </c>
      <c r="BR178" s="15">
        <f t="shared" si="234"/>
        <v>0</v>
      </c>
    </row>
    <row r="179" spans="1:83">
      <c r="A179" s="464"/>
      <c r="B179" s="467"/>
      <c r="C179" s="497"/>
      <c r="D179" s="498"/>
      <c r="E179" s="471"/>
      <c r="F179" s="467"/>
      <c r="G179" s="206" t="s">
        <v>551</v>
      </c>
      <c r="H179" s="207"/>
      <c r="I179" s="208"/>
      <c r="J179" s="208"/>
      <c r="K179" s="208"/>
      <c r="L179" s="208"/>
      <c r="M179" s="208"/>
      <c r="N179" s="208"/>
      <c r="O179" s="208"/>
      <c r="P179" s="208"/>
      <c r="Q179" s="208"/>
      <c r="R179" s="208"/>
      <c r="S179" s="208"/>
      <c r="T179" s="209">
        <f t="shared" si="174"/>
        <v>0</v>
      </c>
      <c r="AN179" s="15">
        <v>5</v>
      </c>
      <c r="AO179" s="15">
        <v>3</v>
      </c>
      <c r="AP179" s="15">
        <v>6</v>
      </c>
      <c r="AQ179" s="17">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15">
        <f ca="1">COUNTIF(INDIRECT("H"&amp;(ROW()+12*(($AN179-1)*3+$AO179)-ROW())/12+5):INDIRECT("S"&amp;(ROW()+12*(($AN179-1)*3+$AO179)-ROW())/12+5),AQ179)</f>
        <v>0</v>
      </c>
      <c r="AS179" s="17"/>
      <c r="AU179" s="15">
        <f ca="1">IF(AND(AQ179&gt;0,AR179&gt;0),COUNTIF(AU$6:AU178,"&gt;0")+1,0)</f>
        <v>0</v>
      </c>
      <c r="BE179" s="15">
        <v>3</v>
      </c>
    </row>
    <row r="180" spans="1:83">
      <c r="A180" s="462">
        <v>59</v>
      </c>
      <c r="B180" s="465"/>
      <c r="C180" s="465"/>
      <c r="D180" s="465"/>
      <c r="E180" s="469"/>
      <c r="F180" s="465"/>
      <c r="G180" s="194" t="s">
        <v>104</v>
      </c>
      <c r="H180" s="195"/>
      <c r="I180" s="196" t="str">
        <f t="shared" ref="I180:S181" si="235">IF(H180="","",H180)</f>
        <v/>
      </c>
      <c r="J180" s="196" t="str">
        <f t="shared" si="235"/>
        <v/>
      </c>
      <c r="K180" s="196" t="str">
        <f t="shared" si="235"/>
        <v/>
      </c>
      <c r="L180" s="196" t="str">
        <f t="shared" si="235"/>
        <v/>
      </c>
      <c r="M180" s="196" t="str">
        <f t="shared" si="235"/>
        <v/>
      </c>
      <c r="N180" s="196" t="str">
        <f t="shared" si="235"/>
        <v/>
      </c>
      <c r="O180" s="196" t="str">
        <f t="shared" si="235"/>
        <v/>
      </c>
      <c r="P180" s="196" t="str">
        <f t="shared" si="235"/>
        <v/>
      </c>
      <c r="Q180" s="196" t="str">
        <f t="shared" si="235"/>
        <v/>
      </c>
      <c r="R180" s="196" t="str">
        <f t="shared" si="235"/>
        <v/>
      </c>
      <c r="S180" s="196" t="str">
        <f t="shared" si="235"/>
        <v/>
      </c>
      <c r="T180" s="197">
        <f t="shared" si="174"/>
        <v>0</v>
      </c>
      <c r="AN180" s="15">
        <v>5</v>
      </c>
      <c r="AO180" s="15">
        <v>3</v>
      </c>
      <c r="AP180" s="15">
        <v>7</v>
      </c>
      <c r="AQ180" s="17">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15">
        <f ca="1">COUNTIF(INDIRECT("H"&amp;(ROW()+12*(($AN180-1)*3+$AO180)-ROW())/12+5):INDIRECT("S"&amp;(ROW()+12*(($AN180-1)*3+$AO180)-ROW())/12+5),AQ180)</f>
        <v>0</v>
      </c>
      <c r="AS180" s="17"/>
      <c r="AU180" s="15">
        <f ca="1">IF(AND(AQ180&gt;0,AR180&gt;0),COUNTIF(AU$6:AU179,"&gt;0")+1,0)</f>
        <v>0</v>
      </c>
      <c r="BE180" s="15">
        <v>1</v>
      </c>
      <c r="BG180" s="15">
        <f t="shared" ref="BG180:BR180" si="236">SUM(H180:H181)</f>
        <v>0</v>
      </c>
      <c r="BH180" s="15">
        <f t="shared" si="236"/>
        <v>0</v>
      </c>
      <c r="BI180" s="15">
        <f t="shared" si="236"/>
        <v>0</v>
      </c>
      <c r="BJ180" s="15">
        <f t="shared" si="236"/>
        <v>0</v>
      </c>
      <c r="BK180" s="15">
        <f t="shared" si="236"/>
        <v>0</v>
      </c>
      <c r="BL180" s="15">
        <f t="shared" si="236"/>
        <v>0</v>
      </c>
      <c r="BM180" s="15">
        <f t="shared" si="236"/>
        <v>0</v>
      </c>
      <c r="BN180" s="15">
        <f t="shared" si="236"/>
        <v>0</v>
      </c>
      <c r="BO180" s="15">
        <f t="shared" si="236"/>
        <v>0</v>
      </c>
      <c r="BP180" s="15">
        <f t="shared" si="236"/>
        <v>0</v>
      </c>
      <c r="BQ180" s="15">
        <f t="shared" si="236"/>
        <v>0</v>
      </c>
      <c r="BR180" s="15">
        <f t="shared" si="236"/>
        <v>0</v>
      </c>
      <c r="BT180" s="15">
        <f t="shared" ref="BT180:CE180" si="237">SUM(U180:U181)</f>
        <v>0</v>
      </c>
      <c r="BU180" s="15">
        <f t="shared" si="237"/>
        <v>0</v>
      </c>
      <c r="BV180" s="15">
        <f t="shared" si="237"/>
        <v>0</v>
      </c>
      <c r="BW180" s="15">
        <f t="shared" si="237"/>
        <v>0</v>
      </c>
      <c r="BX180" s="15">
        <f t="shared" si="237"/>
        <v>0</v>
      </c>
      <c r="BY180" s="15">
        <f t="shared" si="237"/>
        <v>0</v>
      </c>
      <c r="BZ180" s="15">
        <f t="shared" si="237"/>
        <v>0</v>
      </c>
      <c r="CA180" s="15">
        <f t="shared" si="237"/>
        <v>0</v>
      </c>
      <c r="CB180" s="15">
        <f t="shared" si="237"/>
        <v>0</v>
      </c>
      <c r="CC180" s="15">
        <f t="shared" si="237"/>
        <v>0</v>
      </c>
      <c r="CD180" s="15">
        <f t="shared" si="237"/>
        <v>0</v>
      </c>
      <c r="CE180" s="15">
        <f t="shared" si="237"/>
        <v>0</v>
      </c>
    </row>
    <row r="181" spans="1:83">
      <c r="A181" s="463"/>
      <c r="B181" s="466"/>
      <c r="C181" s="496"/>
      <c r="D181" s="496"/>
      <c r="E181" s="470"/>
      <c r="F181" s="466"/>
      <c r="G181" s="200" t="s">
        <v>102</v>
      </c>
      <c r="H181" s="201"/>
      <c r="I181" s="202" t="str">
        <f t="shared" si="235"/>
        <v/>
      </c>
      <c r="J181" s="202" t="str">
        <f t="shared" si="235"/>
        <v/>
      </c>
      <c r="K181" s="202" t="str">
        <f t="shared" si="235"/>
        <v/>
      </c>
      <c r="L181" s="202" t="str">
        <f t="shared" si="235"/>
        <v/>
      </c>
      <c r="M181" s="202" t="str">
        <f t="shared" si="235"/>
        <v/>
      </c>
      <c r="N181" s="202" t="str">
        <f t="shared" si="235"/>
        <v/>
      </c>
      <c r="O181" s="202" t="str">
        <f t="shared" si="235"/>
        <v/>
      </c>
      <c r="P181" s="202" t="str">
        <f t="shared" si="235"/>
        <v/>
      </c>
      <c r="Q181" s="202" t="str">
        <f t="shared" si="235"/>
        <v/>
      </c>
      <c r="R181" s="202" t="str">
        <f t="shared" si="235"/>
        <v/>
      </c>
      <c r="S181" s="202" t="str">
        <f t="shared" si="235"/>
        <v/>
      </c>
      <c r="T181" s="203">
        <f t="shared" si="174"/>
        <v>0</v>
      </c>
      <c r="AN181" s="15">
        <v>5</v>
      </c>
      <c r="AO181" s="15">
        <v>3</v>
      </c>
      <c r="AP181" s="15">
        <v>8</v>
      </c>
      <c r="AQ181" s="17">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15">
        <f ca="1">COUNTIF(INDIRECT("H"&amp;(ROW()+12*(($AN181-1)*3+$AO181)-ROW())/12+5):INDIRECT("S"&amp;(ROW()+12*(($AN181-1)*3+$AO181)-ROW())/12+5),AQ181)</f>
        <v>0</v>
      </c>
      <c r="AS181" s="17"/>
      <c r="AU181" s="15">
        <f ca="1">IF(AND(AQ181&gt;0,AR181&gt;0),COUNTIF(AU$6:AU180,"&gt;0")+1,0)</f>
        <v>0</v>
      </c>
      <c r="BE181" s="15">
        <v>2</v>
      </c>
      <c r="BF181" s="15" t="s">
        <v>318</v>
      </c>
      <c r="BG181" s="15">
        <f t="shared" ref="BG181:BR181" si="238">IF(BG180+BT180&gt;40000,1,0)</f>
        <v>0</v>
      </c>
      <c r="BH181" s="15">
        <f t="shared" si="238"/>
        <v>0</v>
      </c>
      <c r="BI181" s="15">
        <f t="shared" si="238"/>
        <v>0</v>
      </c>
      <c r="BJ181" s="15">
        <f t="shared" si="238"/>
        <v>0</v>
      </c>
      <c r="BK181" s="15">
        <f t="shared" si="238"/>
        <v>0</v>
      </c>
      <c r="BL181" s="15">
        <f t="shared" si="238"/>
        <v>0</v>
      </c>
      <c r="BM181" s="15">
        <f t="shared" si="238"/>
        <v>0</v>
      </c>
      <c r="BN181" s="15">
        <f t="shared" si="238"/>
        <v>0</v>
      </c>
      <c r="BO181" s="15">
        <f t="shared" si="238"/>
        <v>0</v>
      </c>
      <c r="BP181" s="15">
        <f t="shared" si="238"/>
        <v>0</v>
      </c>
      <c r="BQ181" s="15">
        <f t="shared" si="238"/>
        <v>0</v>
      </c>
      <c r="BR181" s="15">
        <f t="shared" si="238"/>
        <v>0</v>
      </c>
    </row>
    <row r="182" spans="1:83">
      <c r="A182" s="464"/>
      <c r="B182" s="467"/>
      <c r="C182" s="497"/>
      <c r="D182" s="498"/>
      <c r="E182" s="471"/>
      <c r="F182" s="467"/>
      <c r="G182" s="206" t="s">
        <v>551</v>
      </c>
      <c r="H182" s="207"/>
      <c r="I182" s="208"/>
      <c r="J182" s="208"/>
      <c r="K182" s="208"/>
      <c r="L182" s="208"/>
      <c r="M182" s="208"/>
      <c r="N182" s="208"/>
      <c r="O182" s="208"/>
      <c r="P182" s="208"/>
      <c r="Q182" s="208"/>
      <c r="R182" s="208"/>
      <c r="S182" s="208"/>
      <c r="T182" s="209">
        <f t="shared" si="174"/>
        <v>0</v>
      </c>
      <c r="AN182" s="15">
        <v>5</v>
      </c>
      <c r="AO182" s="15">
        <v>3</v>
      </c>
      <c r="AP182" s="15">
        <v>9</v>
      </c>
      <c r="AQ182" s="17">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15">
        <f ca="1">COUNTIF(INDIRECT("H"&amp;(ROW()+12*(($AN182-1)*3+$AO182)-ROW())/12+5):INDIRECT("S"&amp;(ROW()+12*(($AN182-1)*3+$AO182)-ROW())/12+5),AQ182)</f>
        <v>0</v>
      </c>
      <c r="AS182" s="17"/>
      <c r="AU182" s="15">
        <f ca="1">IF(AND(AQ182&gt;0,AR182&gt;0),COUNTIF(AU$6:AU181,"&gt;0")+1,0)</f>
        <v>0</v>
      </c>
      <c r="BE182" s="15">
        <v>3</v>
      </c>
    </row>
    <row r="183" spans="1:83">
      <c r="A183" s="462">
        <v>60</v>
      </c>
      <c r="B183" s="465"/>
      <c r="C183" s="465"/>
      <c r="D183" s="465"/>
      <c r="E183" s="469"/>
      <c r="F183" s="465"/>
      <c r="G183" s="194" t="s">
        <v>104</v>
      </c>
      <c r="H183" s="195"/>
      <c r="I183" s="196" t="str">
        <f t="shared" ref="I183:S184" si="239">IF(H183="","",H183)</f>
        <v/>
      </c>
      <c r="J183" s="196" t="str">
        <f t="shared" si="239"/>
        <v/>
      </c>
      <c r="K183" s="196" t="str">
        <f t="shared" si="239"/>
        <v/>
      </c>
      <c r="L183" s="196" t="str">
        <f t="shared" si="239"/>
        <v/>
      </c>
      <c r="M183" s="196" t="str">
        <f t="shared" si="239"/>
        <v/>
      </c>
      <c r="N183" s="196" t="str">
        <f t="shared" si="239"/>
        <v/>
      </c>
      <c r="O183" s="196" t="str">
        <f t="shared" si="239"/>
        <v/>
      </c>
      <c r="P183" s="196" t="str">
        <f t="shared" si="239"/>
        <v/>
      </c>
      <c r="Q183" s="196" t="str">
        <f t="shared" si="239"/>
        <v/>
      </c>
      <c r="R183" s="196" t="str">
        <f t="shared" si="239"/>
        <v/>
      </c>
      <c r="S183" s="196" t="str">
        <f t="shared" si="239"/>
        <v/>
      </c>
      <c r="T183" s="197">
        <f t="shared" si="174"/>
        <v>0</v>
      </c>
      <c r="AN183" s="15">
        <v>5</v>
      </c>
      <c r="AO183" s="15">
        <v>3</v>
      </c>
      <c r="AP183" s="15">
        <v>10</v>
      </c>
      <c r="AQ183" s="17">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15">
        <f ca="1">COUNTIF(INDIRECT("H"&amp;(ROW()+12*(($AN183-1)*3+$AO183)-ROW())/12+5):INDIRECT("S"&amp;(ROW()+12*(($AN183-1)*3+$AO183)-ROW())/12+5),AQ183)</f>
        <v>0</v>
      </c>
      <c r="AS183" s="17"/>
      <c r="AU183" s="15">
        <f ca="1">IF(AND(AQ183&gt;0,AR183&gt;0),COUNTIF(AU$6:AU182,"&gt;0")+1,0)</f>
        <v>0</v>
      </c>
      <c r="BE183" s="15">
        <v>1</v>
      </c>
      <c r="BG183" s="15">
        <f t="shared" ref="BG183:BR183" si="240">SUM(H183:H184)</f>
        <v>0</v>
      </c>
      <c r="BH183" s="15">
        <f t="shared" si="240"/>
        <v>0</v>
      </c>
      <c r="BI183" s="15">
        <f t="shared" si="240"/>
        <v>0</v>
      </c>
      <c r="BJ183" s="15">
        <f t="shared" si="240"/>
        <v>0</v>
      </c>
      <c r="BK183" s="15">
        <f t="shared" si="240"/>
        <v>0</v>
      </c>
      <c r="BL183" s="15">
        <f t="shared" si="240"/>
        <v>0</v>
      </c>
      <c r="BM183" s="15">
        <f t="shared" si="240"/>
        <v>0</v>
      </c>
      <c r="BN183" s="15">
        <f t="shared" si="240"/>
        <v>0</v>
      </c>
      <c r="BO183" s="15">
        <f t="shared" si="240"/>
        <v>0</v>
      </c>
      <c r="BP183" s="15">
        <f t="shared" si="240"/>
        <v>0</v>
      </c>
      <c r="BQ183" s="15">
        <f t="shared" si="240"/>
        <v>0</v>
      </c>
      <c r="BR183" s="15">
        <f t="shared" si="240"/>
        <v>0</v>
      </c>
      <c r="BT183" s="15">
        <f t="shared" ref="BT183:CE183" si="241">SUM(U183:U184)</f>
        <v>0</v>
      </c>
      <c r="BU183" s="15">
        <f t="shared" si="241"/>
        <v>0</v>
      </c>
      <c r="BV183" s="15">
        <f t="shared" si="241"/>
        <v>0</v>
      </c>
      <c r="BW183" s="15">
        <f t="shared" si="241"/>
        <v>0</v>
      </c>
      <c r="BX183" s="15">
        <f t="shared" si="241"/>
        <v>0</v>
      </c>
      <c r="BY183" s="15">
        <f t="shared" si="241"/>
        <v>0</v>
      </c>
      <c r="BZ183" s="15">
        <f t="shared" si="241"/>
        <v>0</v>
      </c>
      <c r="CA183" s="15">
        <f t="shared" si="241"/>
        <v>0</v>
      </c>
      <c r="CB183" s="15">
        <f t="shared" si="241"/>
        <v>0</v>
      </c>
      <c r="CC183" s="15">
        <f t="shared" si="241"/>
        <v>0</v>
      </c>
      <c r="CD183" s="15">
        <f t="shared" si="241"/>
        <v>0</v>
      </c>
      <c r="CE183" s="15">
        <f t="shared" si="241"/>
        <v>0</v>
      </c>
    </row>
    <row r="184" spans="1:83">
      <c r="A184" s="463"/>
      <c r="B184" s="466"/>
      <c r="C184" s="496"/>
      <c r="D184" s="496"/>
      <c r="E184" s="470"/>
      <c r="F184" s="466"/>
      <c r="G184" s="200" t="s">
        <v>102</v>
      </c>
      <c r="H184" s="201"/>
      <c r="I184" s="202" t="str">
        <f t="shared" si="239"/>
        <v/>
      </c>
      <c r="J184" s="202" t="str">
        <f t="shared" si="239"/>
        <v/>
      </c>
      <c r="K184" s="202" t="str">
        <f t="shared" si="239"/>
        <v/>
      </c>
      <c r="L184" s="202" t="str">
        <f t="shared" si="239"/>
        <v/>
      </c>
      <c r="M184" s="202" t="str">
        <f t="shared" si="239"/>
        <v/>
      </c>
      <c r="N184" s="202" t="str">
        <f t="shared" si="239"/>
        <v/>
      </c>
      <c r="O184" s="202" t="str">
        <f t="shared" si="239"/>
        <v/>
      </c>
      <c r="P184" s="202" t="str">
        <f t="shared" si="239"/>
        <v/>
      </c>
      <c r="Q184" s="202" t="str">
        <f t="shared" si="239"/>
        <v/>
      </c>
      <c r="R184" s="202" t="str">
        <f t="shared" si="239"/>
        <v/>
      </c>
      <c r="S184" s="202" t="str">
        <f t="shared" si="239"/>
        <v/>
      </c>
      <c r="T184" s="203">
        <f t="shared" si="174"/>
        <v>0</v>
      </c>
      <c r="AN184" s="15">
        <v>5</v>
      </c>
      <c r="AO184" s="15">
        <v>3</v>
      </c>
      <c r="AP184" s="15">
        <v>11</v>
      </c>
      <c r="AQ184" s="17">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15">
        <f ca="1">COUNTIF(INDIRECT("H"&amp;(ROW()+12*(($AN184-1)*3+$AO184)-ROW())/12+5):INDIRECT("S"&amp;(ROW()+12*(($AN184-1)*3+$AO184)-ROW())/12+5),AQ184)</f>
        <v>0</v>
      </c>
      <c r="AS184" s="17"/>
      <c r="AU184" s="15">
        <f ca="1">IF(AND(AQ184&gt;0,AR184&gt;0),COUNTIF(AU$6:AU183,"&gt;0")+1,0)</f>
        <v>0</v>
      </c>
      <c r="BE184" s="15">
        <v>2</v>
      </c>
      <c r="BF184" s="15" t="s">
        <v>318</v>
      </c>
      <c r="BG184" s="15">
        <f t="shared" ref="BG184:BR184" si="242">IF(BG183+BT183&gt;40000,1,0)</f>
        <v>0</v>
      </c>
      <c r="BH184" s="15">
        <f t="shared" si="242"/>
        <v>0</v>
      </c>
      <c r="BI184" s="15">
        <f t="shared" si="242"/>
        <v>0</v>
      </c>
      <c r="BJ184" s="15">
        <f t="shared" si="242"/>
        <v>0</v>
      </c>
      <c r="BK184" s="15">
        <f t="shared" si="242"/>
        <v>0</v>
      </c>
      <c r="BL184" s="15">
        <f t="shared" si="242"/>
        <v>0</v>
      </c>
      <c r="BM184" s="15">
        <f t="shared" si="242"/>
        <v>0</v>
      </c>
      <c r="BN184" s="15">
        <f t="shared" si="242"/>
        <v>0</v>
      </c>
      <c r="BO184" s="15">
        <f t="shared" si="242"/>
        <v>0</v>
      </c>
      <c r="BP184" s="15">
        <f t="shared" si="242"/>
        <v>0</v>
      </c>
      <c r="BQ184" s="15">
        <f t="shared" si="242"/>
        <v>0</v>
      </c>
      <c r="BR184" s="15">
        <f t="shared" si="242"/>
        <v>0</v>
      </c>
    </row>
    <row r="185" spans="1:83">
      <c r="A185" s="464"/>
      <c r="B185" s="467"/>
      <c r="C185" s="497"/>
      <c r="D185" s="498"/>
      <c r="E185" s="471"/>
      <c r="F185" s="467"/>
      <c r="G185" s="206" t="s">
        <v>551</v>
      </c>
      <c r="H185" s="207"/>
      <c r="I185" s="208"/>
      <c r="J185" s="208"/>
      <c r="K185" s="208"/>
      <c r="L185" s="208"/>
      <c r="M185" s="208"/>
      <c r="N185" s="208"/>
      <c r="O185" s="208"/>
      <c r="P185" s="208"/>
      <c r="Q185" s="208"/>
      <c r="R185" s="208"/>
      <c r="S185" s="208"/>
      <c r="T185" s="209">
        <f t="shared" si="174"/>
        <v>0</v>
      </c>
      <c r="AN185" s="306">
        <v>5</v>
      </c>
      <c r="AO185" s="306">
        <v>3</v>
      </c>
      <c r="AP185" s="306">
        <v>12</v>
      </c>
      <c r="AQ185" s="313">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306">
        <f ca="1">COUNTIF(INDIRECT("H"&amp;(ROW()+12*(($AN185-1)*3+$AO185)-ROW())/12+5):INDIRECT("S"&amp;(ROW()+12*(($AN185-1)*3+$AO185)-ROW())/12+5),AQ185)</f>
        <v>0</v>
      </c>
      <c r="AS185" s="313"/>
      <c r="AT185" s="306"/>
      <c r="AU185" s="306">
        <f ca="1">IF(AND(AQ185&gt;0,AR185&gt;0),COUNTIF(AU$6:AU184,"&gt;0")+1,0)</f>
        <v>0</v>
      </c>
      <c r="BE185" s="15">
        <v>3</v>
      </c>
    </row>
    <row r="186" spans="1:83">
      <c r="A186" s="462">
        <v>61</v>
      </c>
      <c r="B186" s="465"/>
      <c r="C186" s="465"/>
      <c r="D186" s="465"/>
      <c r="E186" s="469"/>
      <c r="F186" s="465"/>
      <c r="G186" s="194" t="s">
        <v>104</v>
      </c>
      <c r="H186" s="195"/>
      <c r="I186" s="196" t="str">
        <f t="shared" ref="I186:S187" si="243">IF(H186="","",H186)</f>
        <v/>
      </c>
      <c r="J186" s="196" t="str">
        <f t="shared" si="243"/>
        <v/>
      </c>
      <c r="K186" s="196" t="str">
        <f t="shared" si="243"/>
        <v/>
      </c>
      <c r="L186" s="196" t="str">
        <f t="shared" si="243"/>
        <v/>
      </c>
      <c r="M186" s="196" t="str">
        <f t="shared" si="243"/>
        <v/>
      </c>
      <c r="N186" s="196" t="str">
        <f t="shared" si="243"/>
        <v/>
      </c>
      <c r="O186" s="196" t="str">
        <f t="shared" si="243"/>
        <v/>
      </c>
      <c r="P186" s="196" t="str">
        <f t="shared" si="243"/>
        <v/>
      </c>
      <c r="Q186" s="196" t="str">
        <f t="shared" si="243"/>
        <v/>
      </c>
      <c r="R186" s="196" t="str">
        <f t="shared" si="243"/>
        <v/>
      </c>
      <c r="S186" s="196" t="str">
        <f t="shared" si="243"/>
        <v/>
      </c>
      <c r="T186" s="197">
        <f t="shared" si="174"/>
        <v>0</v>
      </c>
      <c r="AN186" s="15">
        <v>6</v>
      </c>
      <c r="AO186" s="15">
        <v>1</v>
      </c>
      <c r="AP186" s="15">
        <v>1</v>
      </c>
      <c r="AQ186" s="17">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15">
        <f ca="1">COUNTIF(INDIRECT("H"&amp;(ROW()+12*(($AN186-1)*3+$AO186)-ROW())/12+5):INDIRECT("S"&amp;(ROW()+12*(($AN186-1)*3+$AO186)-ROW())/12+5),AQ186)</f>
        <v>0</v>
      </c>
      <c r="AS186" s="17"/>
      <c r="AU186" s="15">
        <f ca="1">IF(AND(AQ186&gt;0,AR186&gt;0),COUNTIF(AU$6:AU185,"&gt;0")+1,0)</f>
        <v>0</v>
      </c>
      <c r="BE186" s="15">
        <v>1</v>
      </c>
      <c r="BG186" s="15">
        <f t="shared" ref="BG186:BR186" si="244">SUM(H186:H187)</f>
        <v>0</v>
      </c>
      <c r="BH186" s="15">
        <f t="shared" si="244"/>
        <v>0</v>
      </c>
      <c r="BI186" s="15">
        <f t="shared" si="244"/>
        <v>0</v>
      </c>
      <c r="BJ186" s="15">
        <f t="shared" si="244"/>
        <v>0</v>
      </c>
      <c r="BK186" s="15">
        <f t="shared" si="244"/>
        <v>0</v>
      </c>
      <c r="BL186" s="15">
        <f t="shared" si="244"/>
        <v>0</v>
      </c>
      <c r="BM186" s="15">
        <f t="shared" si="244"/>
        <v>0</v>
      </c>
      <c r="BN186" s="15">
        <f t="shared" si="244"/>
        <v>0</v>
      </c>
      <c r="BO186" s="15">
        <f t="shared" si="244"/>
        <v>0</v>
      </c>
      <c r="BP186" s="15">
        <f t="shared" si="244"/>
        <v>0</v>
      </c>
      <c r="BQ186" s="15">
        <f t="shared" si="244"/>
        <v>0</v>
      </c>
      <c r="BR186" s="15">
        <f t="shared" si="244"/>
        <v>0</v>
      </c>
      <c r="BT186" s="15">
        <f t="shared" ref="BT186:CE186" si="245">SUM(U186:U187)</f>
        <v>0</v>
      </c>
      <c r="BU186" s="15">
        <f t="shared" si="245"/>
        <v>0</v>
      </c>
      <c r="BV186" s="15">
        <f t="shared" si="245"/>
        <v>0</v>
      </c>
      <c r="BW186" s="15">
        <f t="shared" si="245"/>
        <v>0</v>
      </c>
      <c r="BX186" s="15">
        <f t="shared" si="245"/>
        <v>0</v>
      </c>
      <c r="BY186" s="15">
        <f t="shared" si="245"/>
        <v>0</v>
      </c>
      <c r="BZ186" s="15">
        <f t="shared" si="245"/>
        <v>0</v>
      </c>
      <c r="CA186" s="15">
        <f t="shared" si="245"/>
        <v>0</v>
      </c>
      <c r="CB186" s="15">
        <f t="shared" si="245"/>
        <v>0</v>
      </c>
      <c r="CC186" s="15">
        <f t="shared" si="245"/>
        <v>0</v>
      </c>
      <c r="CD186" s="15">
        <f t="shared" si="245"/>
        <v>0</v>
      </c>
      <c r="CE186" s="15">
        <f t="shared" si="245"/>
        <v>0</v>
      </c>
    </row>
    <row r="187" spans="1:83">
      <c r="A187" s="463"/>
      <c r="B187" s="466"/>
      <c r="C187" s="496"/>
      <c r="D187" s="496"/>
      <c r="E187" s="470"/>
      <c r="F187" s="466"/>
      <c r="G187" s="200" t="s">
        <v>102</v>
      </c>
      <c r="H187" s="201"/>
      <c r="I187" s="202" t="str">
        <f t="shared" si="243"/>
        <v/>
      </c>
      <c r="J187" s="202" t="str">
        <f t="shared" si="243"/>
        <v/>
      </c>
      <c r="K187" s="202" t="str">
        <f t="shared" si="243"/>
        <v/>
      </c>
      <c r="L187" s="202" t="str">
        <f t="shared" si="243"/>
        <v/>
      </c>
      <c r="M187" s="202" t="str">
        <f t="shared" si="243"/>
        <v/>
      </c>
      <c r="N187" s="202" t="str">
        <f t="shared" si="243"/>
        <v/>
      </c>
      <c r="O187" s="202" t="str">
        <f t="shared" si="243"/>
        <v/>
      </c>
      <c r="P187" s="202" t="str">
        <f t="shared" si="243"/>
        <v/>
      </c>
      <c r="Q187" s="202" t="str">
        <f t="shared" si="243"/>
        <v/>
      </c>
      <c r="R187" s="202" t="str">
        <f t="shared" si="243"/>
        <v/>
      </c>
      <c r="S187" s="202" t="str">
        <f t="shared" si="243"/>
        <v/>
      </c>
      <c r="T187" s="203">
        <f t="shared" si="174"/>
        <v>0</v>
      </c>
      <c r="AN187" s="15">
        <v>6</v>
      </c>
      <c r="AO187" s="15">
        <v>1</v>
      </c>
      <c r="AP187" s="15">
        <v>2</v>
      </c>
      <c r="AQ187" s="17">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15">
        <f ca="1">COUNTIF(INDIRECT("H"&amp;(ROW()+12*(($AN187-1)*3+$AO187)-ROW())/12+5):INDIRECT("S"&amp;(ROW()+12*(($AN187-1)*3+$AO187)-ROW())/12+5),AQ187)</f>
        <v>0</v>
      </c>
      <c r="AS187" s="17"/>
      <c r="AU187" s="15">
        <f ca="1">IF(AND(AQ187&gt;0,AR187&gt;0),COUNTIF(AU$6:AU186,"&gt;0")+1,0)</f>
        <v>0</v>
      </c>
      <c r="BE187" s="15">
        <v>2</v>
      </c>
      <c r="BF187" s="15" t="s">
        <v>318</v>
      </c>
      <c r="BG187" s="15">
        <f t="shared" ref="BG187:BR187" si="246">IF(BG186+BT186&gt;40000,1,0)</f>
        <v>0</v>
      </c>
      <c r="BH187" s="15">
        <f t="shared" si="246"/>
        <v>0</v>
      </c>
      <c r="BI187" s="15">
        <f t="shared" si="246"/>
        <v>0</v>
      </c>
      <c r="BJ187" s="15">
        <f t="shared" si="246"/>
        <v>0</v>
      </c>
      <c r="BK187" s="15">
        <f t="shared" si="246"/>
        <v>0</v>
      </c>
      <c r="BL187" s="15">
        <f t="shared" si="246"/>
        <v>0</v>
      </c>
      <c r="BM187" s="15">
        <f t="shared" si="246"/>
        <v>0</v>
      </c>
      <c r="BN187" s="15">
        <f t="shared" si="246"/>
        <v>0</v>
      </c>
      <c r="BO187" s="15">
        <f t="shared" si="246"/>
        <v>0</v>
      </c>
      <c r="BP187" s="15">
        <f t="shared" si="246"/>
        <v>0</v>
      </c>
      <c r="BQ187" s="15">
        <f t="shared" si="246"/>
        <v>0</v>
      </c>
      <c r="BR187" s="15">
        <f t="shared" si="246"/>
        <v>0</v>
      </c>
    </row>
    <row r="188" spans="1:83">
      <c r="A188" s="464"/>
      <c r="B188" s="467"/>
      <c r="C188" s="497"/>
      <c r="D188" s="498"/>
      <c r="E188" s="471"/>
      <c r="F188" s="467"/>
      <c r="G188" s="206" t="s">
        <v>551</v>
      </c>
      <c r="H188" s="207"/>
      <c r="I188" s="208"/>
      <c r="J188" s="208"/>
      <c r="K188" s="208"/>
      <c r="L188" s="208"/>
      <c r="M188" s="208"/>
      <c r="N188" s="208"/>
      <c r="O188" s="208"/>
      <c r="P188" s="208"/>
      <c r="Q188" s="208"/>
      <c r="R188" s="208"/>
      <c r="S188" s="208"/>
      <c r="T188" s="209">
        <f t="shared" si="174"/>
        <v>0</v>
      </c>
      <c r="AN188" s="15">
        <v>6</v>
      </c>
      <c r="AO188" s="15">
        <v>1</v>
      </c>
      <c r="AP188" s="15">
        <v>3</v>
      </c>
      <c r="AQ188" s="17">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15">
        <f ca="1">COUNTIF(INDIRECT("H"&amp;(ROW()+12*(($AN188-1)*3+$AO188)-ROW())/12+5):INDIRECT("S"&amp;(ROW()+12*(($AN188-1)*3+$AO188)-ROW())/12+5),AQ188)</f>
        <v>0</v>
      </c>
      <c r="AS188" s="17"/>
      <c r="AU188" s="15">
        <f ca="1">IF(AND(AQ188&gt;0,AR188&gt;0),COUNTIF(AU$6:AU187,"&gt;0")+1,0)</f>
        <v>0</v>
      </c>
      <c r="BE188" s="15">
        <v>3</v>
      </c>
    </row>
    <row r="189" spans="1:83">
      <c r="A189" s="462">
        <v>62</v>
      </c>
      <c r="B189" s="465"/>
      <c r="C189" s="465"/>
      <c r="D189" s="465"/>
      <c r="E189" s="469"/>
      <c r="F189" s="465"/>
      <c r="G189" s="194" t="s">
        <v>104</v>
      </c>
      <c r="H189" s="195"/>
      <c r="I189" s="196" t="str">
        <f t="shared" ref="I189:S190" si="247">IF(H189="","",H189)</f>
        <v/>
      </c>
      <c r="J189" s="196" t="str">
        <f t="shared" si="247"/>
        <v/>
      </c>
      <c r="K189" s="196" t="str">
        <f t="shared" si="247"/>
        <v/>
      </c>
      <c r="L189" s="196" t="str">
        <f t="shared" si="247"/>
        <v/>
      </c>
      <c r="M189" s="196" t="str">
        <f t="shared" si="247"/>
        <v/>
      </c>
      <c r="N189" s="196" t="str">
        <f t="shared" si="247"/>
        <v/>
      </c>
      <c r="O189" s="196" t="str">
        <f t="shared" si="247"/>
        <v/>
      </c>
      <c r="P189" s="196" t="str">
        <f t="shared" si="247"/>
        <v/>
      </c>
      <c r="Q189" s="196" t="str">
        <f t="shared" si="247"/>
        <v/>
      </c>
      <c r="R189" s="196" t="str">
        <f t="shared" si="247"/>
        <v/>
      </c>
      <c r="S189" s="196" t="str">
        <f t="shared" si="247"/>
        <v/>
      </c>
      <c r="T189" s="197">
        <f t="shared" si="174"/>
        <v>0</v>
      </c>
      <c r="AN189" s="15">
        <v>6</v>
      </c>
      <c r="AO189" s="15">
        <v>1</v>
      </c>
      <c r="AP189" s="15">
        <v>4</v>
      </c>
      <c r="AQ189" s="17">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15">
        <f ca="1">COUNTIF(INDIRECT("H"&amp;(ROW()+12*(($AN189-1)*3+$AO189)-ROW())/12+5):INDIRECT("S"&amp;(ROW()+12*(($AN189-1)*3+$AO189)-ROW())/12+5),AQ189)</f>
        <v>0</v>
      </c>
      <c r="AS189" s="17"/>
      <c r="AU189" s="15">
        <f ca="1">IF(AND(AQ189&gt;0,AR189&gt;0),COUNTIF(AU$6:AU188,"&gt;0")+1,0)</f>
        <v>0</v>
      </c>
      <c r="BE189" s="15">
        <v>1</v>
      </c>
      <c r="BG189" s="15">
        <f t="shared" ref="BG189:BR189" si="248">SUM(H189:H190)</f>
        <v>0</v>
      </c>
      <c r="BH189" s="15">
        <f t="shared" si="248"/>
        <v>0</v>
      </c>
      <c r="BI189" s="15">
        <f t="shared" si="248"/>
        <v>0</v>
      </c>
      <c r="BJ189" s="15">
        <f t="shared" si="248"/>
        <v>0</v>
      </c>
      <c r="BK189" s="15">
        <f t="shared" si="248"/>
        <v>0</v>
      </c>
      <c r="BL189" s="15">
        <f t="shared" si="248"/>
        <v>0</v>
      </c>
      <c r="BM189" s="15">
        <f t="shared" si="248"/>
        <v>0</v>
      </c>
      <c r="BN189" s="15">
        <f t="shared" si="248"/>
        <v>0</v>
      </c>
      <c r="BO189" s="15">
        <f t="shared" si="248"/>
        <v>0</v>
      </c>
      <c r="BP189" s="15">
        <f t="shared" si="248"/>
        <v>0</v>
      </c>
      <c r="BQ189" s="15">
        <f t="shared" si="248"/>
        <v>0</v>
      </c>
      <c r="BR189" s="15">
        <f t="shared" si="248"/>
        <v>0</v>
      </c>
      <c r="BT189" s="15">
        <f t="shared" ref="BT189:CE189" si="249">SUM(U189:U190)</f>
        <v>0</v>
      </c>
      <c r="BU189" s="15">
        <f t="shared" si="249"/>
        <v>0</v>
      </c>
      <c r="BV189" s="15">
        <f t="shared" si="249"/>
        <v>0</v>
      </c>
      <c r="BW189" s="15">
        <f t="shared" si="249"/>
        <v>0</v>
      </c>
      <c r="BX189" s="15">
        <f t="shared" si="249"/>
        <v>0</v>
      </c>
      <c r="BY189" s="15">
        <f t="shared" si="249"/>
        <v>0</v>
      </c>
      <c r="BZ189" s="15">
        <f t="shared" si="249"/>
        <v>0</v>
      </c>
      <c r="CA189" s="15">
        <f t="shared" si="249"/>
        <v>0</v>
      </c>
      <c r="CB189" s="15">
        <f t="shared" si="249"/>
        <v>0</v>
      </c>
      <c r="CC189" s="15">
        <f t="shared" si="249"/>
        <v>0</v>
      </c>
      <c r="CD189" s="15">
        <f t="shared" si="249"/>
        <v>0</v>
      </c>
      <c r="CE189" s="15">
        <f t="shared" si="249"/>
        <v>0</v>
      </c>
    </row>
    <row r="190" spans="1:83">
      <c r="A190" s="463"/>
      <c r="B190" s="466"/>
      <c r="C190" s="496"/>
      <c r="D190" s="496"/>
      <c r="E190" s="470"/>
      <c r="F190" s="466"/>
      <c r="G190" s="200" t="s">
        <v>102</v>
      </c>
      <c r="H190" s="201"/>
      <c r="I190" s="202" t="str">
        <f t="shared" si="247"/>
        <v/>
      </c>
      <c r="J190" s="202" t="str">
        <f t="shared" si="247"/>
        <v/>
      </c>
      <c r="K190" s="202" t="str">
        <f t="shared" si="247"/>
        <v/>
      </c>
      <c r="L190" s="202" t="str">
        <f t="shared" si="247"/>
        <v/>
      </c>
      <c r="M190" s="202" t="str">
        <f t="shared" si="247"/>
        <v/>
      </c>
      <c r="N190" s="202" t="str">
        <f t="shared" si="247"/>
        <v/>
      </c>
      <c r="O190" s="202" t="str">
        <f t="shared" si="247"/>
        <v/>
      </c>
      <c r="P190" s="202" t="str">
        <f t="shared" si="247"/>
        <v/>
      </c>
      <c r="Q190" s="202" t="str">
        <f t="shared" si="247"/>
        <v/>
      </c>
      <c r="R190" s="202" t="str">
        <f t="shared" si="247"/>
        <v/>
      </c>
      <c r="S190" s="202" t="str">
        <f t="shared" si="247"/>
        <v/>
      </c>
      <c r="T190" s="203">
        <f t="shared" si="174"/>
        <v>0</v>
      </c>
      <c r="AN190" s="15">
        <v>6</v>
      </c>
      <c r="AO190" s="15">
        <v>1</v>
      </c>
      <c r="AP190" s="15">
        <v>5</v>
      </c>
      <c r="AQ190" s="17">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15">
        <f ca="1">COUNTIF(INDIRECT("H"&amp;(ROW()+12*(($AN190-1)*3+$AO190)-ROW())/12+5):INDIRECT("S"&amp;(ROW()+12*(($AN190-1)*3+$AO190)-ROW())/12+5),AQ190)</f>
        <v>0</v>
      </c>
      <c r="AS190" s="17"/>
      <c r="AU190" s="15">
        <f ca="1">IF(AND(AQ190&gt;0,AR190&gt;0),COUNTIF(AU$6:AU189,"&gt;0")+1,0)</f>
        <v>0</v>
      </c>
      <c r="BE190" s="15">
        <v>2</v>
      </c>
      <c r="BF190" s="15" t="s">
        <v>318</v>
      </c>
      <c r="BG190" s="15">
        <f t="shared" ref="BG190:BR190" si="250">IF(BG189+BT189&gt;40000,1,0)</f>
        <v>0</v>
      </c>
      <c r="BH190" s="15">
        <f t="shared" si="250"/>
        <v>0</v>
      </c>
      <c r="BI190" s="15">
        <f t="shared" si="250"/>
        <v>0</v>
      </c>
      <c r="BJ190" s="15">
        <f t="shared" si="250"/>
        <v>0</v>
      </c>
      <c r="BK190" s="15">
        <f t="shared" si="250"/>
        <v>0</v>
      </c>
      <c r="BL190" s="15">
        <f t="shared" si="250"/>
        <v>0</v>
      </c>
      <c r="BM190" s="15">
        <f t="shared" si="250"/>
        <v>0</v>
      </c>
      <c r="BN190" s="15">
        <f t="shared" si="250"/>
        <v>0</v>
      </c>
      <c r="BO190" s="15">
        <f t="shared" si="250"/>
        <v>0</v>
      </c>
      <c r="BP190" s="15">
        <f t="shared" si="250"/>
        <v>0</v>
      </c>
      <c r="BQ190" s="15">
        <f t="shared" si="250"/>
        <v>0</v>
      </c>
      <c r="BR190" s="15">
        <f t="shared" si="250"/>
        <v>0</v>
      </c>
    </row>
    <row r="191" spans="1:83">
      <c r="A191" s="464"/>
      <c r="B191" s="467"/>
      <c r="C191" s="497"/>
      <c r="D191" s="498"/>
      <c r="E191" s="471"/>
      <c r="F191" s="467"/>
      <c r="G191" s="206" t="s">
        <v>551</v>
      </c>
      <c r="H191" s="207"/>
      <c r="I191" s="208"/>
      <c r="J191" s="208"/>
      <c r="K191" s="208"/>
      <c r="L191" s="208"/>
      <c r="M191" s="208"/>
      <c r="N191" s="208"/>
      <c r="O191" s="208"/>
      <c r="P191" s="208"/>
      <c r="Q191" s="208"/>
      <c r="R191" s="208"/>
      <c r="S191" s="208"/>
      <c r="T191" s="209">
        <f t="shared" si="174"/>
        <v>0</v>
      </c>
      <c r="AN191" s="15">
        <v>6</v>
      </c>
      <c r="AO191" s="15">
        <v>1</v>
      </c>
      <c r="AP191" s="15">
        <v>6</v>
      </c>
      <c r="AQ191" s="17">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15">
        <f ca="1">COUNTIF(INDIRECT("H"&amp;(ROW()+12*(($AN191-1)*3+$AO191)-ROW())/12+5):INDIRECT("S"&amp;(ROW()+12*(($AN191-1)*3+$AO191)-ROW())/12+5),AQ191)</f>
        <v>0</v>
      </c>
      <c r="AS191" s="17"/>
      <c r="AU191" s="15">
        <f ca="1">IF(AND(AQ191&gt;0,AR191&gt;0),COUNTIF(AU$6:AU190,"&gt;0")+1,0)</f>
        <v>0</v>
      </c>
      <c r="BE191" s="15">
        <v>3</v>
      </c>
    </row>
    <row r="192" spans="1:83">
      <c r="A192" s="462">
        <v>63</v>
      </c>
      <c r="B192" s="465"/>
      <c r="C192" s="465"/>
      <c r="D192" s="465"/>
      <c r="E192" s="469"/>
      <c r="F192" s="465"/>
      <c r="G192" s="194" t="s">
        <v>104</v>
      </c>
      <c r="H192" s="195"/>
      <c r="I192" s="196" t="str">
        <f t="shared" ref="I192:S193" si="251">IF(H192="","",H192)</f>
        <v/>
      </c>
      <c r="J192" s="196" t="str">
        <f t="shared" si="251"/>
        <v/>
      </c>
      <c r="K192" s="196" t="str">
        <f t="shared" si="251"/>
        <v/>
      </c>
      <c r="L192" s="196" t="str">
        <f t="shared" si="251"/>
        <v/>
      </c>
      <c r="M192" s="196" t="str">
        <f t="shared" si="251"/>
        <v/>
      </c>
      <c r="N192" s="196" t="str">
        <f t="shared" si="251"/>
        <v/>
      </c>
      <c r="O192" s="196" t="str">
        <f t="shared" si="251"/>
        <v/>
      </c>
      <c r="P192" s="196" t="str">
        <f t="shared" si="251"/>
        <v/>
      </c>
      <c r="Q192" s="196" t="str">
        <f t="shared" si="251"/>
        <v/>
      </c>
      <c r="R192" s="196" t="str">
        <f t="shared" si="251"/>
        <v/>
      </c>
      <c r="S192" s="196" t="str">
        <f t="shared" si="251"/>
        <v/>
      </c>
      <c r="T192" s="197">
        <f t="shared" si="174"/>
        <v>0</v>
      </c>
      <c r="AN192" s="15">
        <v>6</v>
      </c>
      <c r="AO192" s="15">
        <v>1</v>
      </c>
      <c r="AP192" s="15">
        <v>7</v>
      </c>
      <c r="AQ192" s="17">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15">
        <f ca="1">COUNTIF(INDIRECT("H"&amp;(ROW()+12*(($AN192-1)*3+$AO192)-ROW())/12+5):INDIRECT("S"&amp;(ROW()+12*(($AN192-1)*3+$AO192)-ROW())/12+5),AQ192)</f>
        <v>0</v>
      </c>
      <c r="AS192" s="17"/>
      <c r="AU192" s="15">
        <f ca="1">IF(AND(AQ192&gt;0,AR192&gt;0),COUNTIF(AU$6:AU191,"&gt;0")+1,0)</f>
        <v>0</v>
      </c>
      <c r="BE192" s="15">
        <v>1</v>
      </c>
      <c r="BG192" s="15">
        <f t="shared" ref="BG192:BR192" si="252">SUM(H192:H193)</f>
        <v>0</v>
      </c>
      <c r="BH192" s="15">
        <f t="shared" si="252"/>
        <v>0</v>
      </c>
      <c r="BI192" s="15">
        <f t="shared" si="252"/>
        <v>0</v>
      </c>
      <c r="BJ192" s="15">
        <f t="shared" si="252"/>
        <v>0</v>
      </c>
      <c r="BK192" s="15">
        <f t="shared" si="252"/>
        <v>0</v>
      </c>
      <c r="BL192" s="15">
        <f t="shared" si="252"/>
        <v>0</v>
      </c>
      <c r="BM192" s="15">
        <f t="shared" si="252"/>
        <v>0</v>
      </c>
      <c r="BN192" s="15">
        <f t="shared" si="252"/>
        <v>0</v>
      </c>
      <c r="BO192" s="15">
        <f t="shared" si="252"/>
        <v>0</v>
      </c>
      <c r="BP192" s="15">
        <f t="shared" si="252"/>
        <v>0</v>
      </c>
      <c r="BQ192" s="15">
        <f t="shared" si="252"/>
        <v>0</v>
      </c>
      <c r="BR192" s="15">
        <f t="shared" si="252"/>
        <v>0</v>
      </c>
      <c r="BT192" s="15">
        <f t="shared" ref="BT192:CE192" si="253">SUM(U192:U193)</f>
        <v>0</v>
      </c>
      <c r="BU192" s="15">
        <f t="shared" si="253"/>
        <v>0</v>
      </c>
      <c r="BV192" s="15">
        <f t="shared" si="253"/>
        <v>0</v>
      </c>
      <c r="BW192" s="15">
        <f t="shared" si="253"/>
        <v>0</v>
      </c>
      <c r="BX192" s="15">
        <f t="shared" si="253"/>
        <v>0</v>
      </c>
      <c r="BY192" s="15">
        <f t="shared" si="253"/>
        <v>0</v>
      </c>
      <c r="BZ192" s="15">
        <f t="shared" si="253"/>
        <v>0</v>
      </c>
      <c r="CA192" s="15">
        <f t="shared" si="253"/>
        <v>0</v>
      </c>
      <c r="CB192" s="15">
        <f t="shared" si="253"/>
        <v>0</v>
      </c>
      <c r="CC192" s="15">
        <f t="shared" si="253"/>
        <v>0</v>
      </c>
      <c r="CD192" s="15">
        <f t="shared" si="253"/>
        <v>0</v>
      </c>
      <c r="CE192" s="15">
        <f t="shared" si="253"/>
        <v>0</v>
      </c>
    </row>
    <row r="193" spans="1:83">
      <c r="A193" s="463"/>
      <c r="B193" s="466"/>
      <c r="C193" s="496"/>
      <c r="D193" s="496"/>
      <c r="E193" s="470"/>
      <c r="F193" s="466"/>
      <c r="G193" s="200" t="s">
        <v>102</v>
      </c>
      <c r="H193" s="201"/>
      <c r="I193" s="202" t="str">
        <f t="shared" si="251"/>
        <v/>
      </c>
      <c r="J193" s="202" t="str">
        <f t="shared" si="251"/>
        <v/>
      </c>
      <c r="K193" s="202" t="str">
        <f t="shared" si="251"/>
        <v/>
      </c>
      <c r="L193" s="202" t="str">
        <f t="shared" si="251"/>
        <v/>
      </c>
      <c r="M193" s="202" t="str">
        <f t="shared" si="251"/>
        <v/>
      </c>
      <c r="N193" s="202" t="str">
        <f t="shared" si="251"/>
        <v/>
      </c>
      <c r="O193" s="202" t="str">
        <f t="shared" si="251"/>
        <v/>
      </c>
      <c r="P193" s="202" t="str">
        <f t="shared" si="251"/>
        <v/>
      </c>
      <c r="Q193" s="202" t="str">
        <f t="shared" si="251"/>
        <v/>
      </c>
      <c r="R193" s="202" t="str">
        <f t="shared" si="251"/>
        <v/>
      </c>
      <c r="S193" s="202" t="str">
        <f t="shared" si="251"/>
        <v/>
      </c>
      <c r="T193" s="203">
        <f t="shared" si="174"/>
        <v>0</v>
      </c>
      <c r="AN193" s="15">
        <v>6</v>
      </c>
      <c r="AO193" s="15">
        <v>1</v>
      </c>
      <c r="AP193" s="15">
        <v>8</v>
      </c>
      <c r="AQ193" s="17">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15">
        <f ca="1">COUNTIF(INDIRECT("H"&amp;(ROW()+12*(($AN193-1)*3+$AO193)-ROW())/12+5):INDIRECT("S"&amp;(ROW()+12*(($AN193-1)*3+$AO193)-ROW())/12+5),AQ193)</f>
        <v>0</v>
      </c>
      <c r="AS193" s="17"/>
      <c r="AU193" s="15">
        <f ca="1">IF(AND(AQ193&gt;0,AR193&gt;0),COUNTIF(AU$6:AU192,"&gt;0")+1,0)</f>
        <v>0</v>
      </c>
      <c r="BE193" s="15">
        <v>2</v>
      </c>
      <c r="BF193" s="15" t="s">
        <v>318</v>
      </c>
      <c r="BG193" s="15">
        <f t="shared" ref="BG193:BR193" si="254">IF(BG192+BT192&gt;40000,1,0)</f>
        <v>0</v>
      </c>
      <c r="BH193" s="15">
        <f t="shared" si="254"/>
        <v>0</v>
      </c>
      <c r="BI193" s="15">
        <f t="shared" si="254"/>
        <v>0</v>
      </c>
      <c r="BJ193" s="15">
        <f t="shared" si="254"/>
        <v>0</v>
      </c>
      <c r="BK193" s="15">
        <f t="shared" si="254"/>
        <v>0</v>
      </c>
      <c r="BL193" s="15">
        <f t="shared" si="254"/>
        <v>0</v>
      </c>
      <c r="BM193" s="15">
        <f t="shared" si="254"/>
        <v>0</v>
      </c>
      <c r="BN193" s="15">
        <f t="shared" si="254"/>
        <v>0</v>
      </c>
      <c r="BO193" s="15">
        <f t="shared" si="254"/>
        <v>0</v>
      </c>
      <c r="BP193" s="15">
        <f t="shared" si="254"/>
        <v>0</v>
      </c>
      <c r="BQ193" s="15">
        <f t="shared" si="254"/>
        <v>0</v>
      </c>
      <c r="BR193" s="15">
        <f t="shared" si="254"/>
        <v>0</v>
      </c>
    </row>
    <row r="194" spans="1:83">
      <c r="A194" s="464"/>
      <c r="B194" s="467"/>
      <c r="C194" s="497"/>
      <c r="D194" s="498"/>
      <c r="E194" s="471"/>
      <c r="F194" s="467"/>
      <c r="G194" s="206" t="s">
        <v>551</v>
      </c>
      <c r="H194" s="207"/>
      <c r="I194" s="208"/>
      <c r="J194" s="208"/>
      <c r="K194" s="208"/>
      <c r="L194" s="208"/>
      <c r="M194" s="208"/>
      <c r="N194" s="208"/>
      <c r="O194" s="208"/>
      <c r="P194" s="208"/>
      <c r="Q194" s="208"/>
      <c r="R194" s="208"/>
      <c r="S194" s="208"/>
      <c r="T194" s="209">
        <f t="shared" si="174"/>
        <v>0</v>
      </c>
      <c r="AN194" s="15">
        <v>6</v>
      </c>
      <c r="AO194" s="15">
        <v>1</v>
      </c>
      <c r="AP194" s="15">
        <v>9</v>
      </c>
      <c r="AQ194" s="17">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15">
        <f ca="1">COUNTIF(INDIRECT("H"&amp;(ROW()+12*(($AN194-1)*3+$AO194)-ROW())/12+5):INDIRECT("S"&amp;(ROW()+12*(($AN194-1)*3+$AO194)-ROW())/12+5),AQ194)</f>
        <v>0</v>
      </c>
      <c r="AS194" s="17"/>
      <c r="AU194" s="15">
        <f ca="1">IF(AND(AQ194&gt;0,AR194&gt;0),COUNTIF(AU$6:AU193,"&gt;0")+1,0)</f>
        <v>0</v>
      </c>
      <c r="BE194" s="15">
        <v>3</v>
      </c>
    </row>
    <row r="195" spans="1:83">
      <c r="A195" s="462">
        <v>64</v>
      </c>
      <c r="B195" s="465"/>
      <c r="C195" s="465"/>
      <c r="D195" s="465"/>
      <c r="E195" s="469"/>
      <c r="F195" s="465"/>
      <c r="G195" s="194" t="s">
        <v>104</v>
      </c>
      <c r="H195" s="195"/>
      <c r="I195" s="196" t="str">
        <f t="shared" ref="I195:S196" si="255">IF(H195="","",H195)</f>
        <v/>
      </c>
      <c r="J195" s="196" t="str">
        <f t="shared" si="255"/>
        <v/>
      </c>
      <c r="K195" s="196" t="str">
        <f t="shared" si="255"/>
        <v/>
      </c>
      <c r="L195" s="196" t="str">
        <f t="shared" si="255"/>
        <v/>
      </c>
      <c r="M195" s="196" t="str">
        <f t="shared" si="255"/>
        <v/>
      </c>
      <c r="N195" s="196" t="str">
        <f t="shared" si="255"/>
        <v/>
      </c>
      <c r="O195" s="196" t="str">
        <f t="shared" si="255"/>
        <v/>
      </c>
      <c r="P195" s="196" t="str">
        <f t="shared" si="255"/>
        <v/>
      </c>
      <c r="Q195" s="196" t="str">
        <f t="shared" si="255"/>
        <v/>
      </c>
      <c r="R195" s="196" t="str">
        <f t="shared" si="255"/>
        <v/>
      </c>
      <c r="S195" s="196" t="str">
        <f t="shared" si="255"/>
        <v/>
      </c>
      <c r="T195" s="197">
        <f t="shared" si="174"/>
        <v>0</v>
      </c>
      <c r="AN195" s="15">
        <v>6</v>
      </c>
      <c r="AO195" s="15">
        <v>1</v>
      </c>
      <c r="AP195" s="15">
        <v>10</v>
      </c>
      <c r="AQ195" s="17">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15">
        <f ca="1">COUNTIF(INDIRECT("H"&amp;(ROW()+12*(($AN195-1)*3+$AO195)-ROW())/12+5):INDIRECT("S"&amp;(ROW()+12*(($AN195-1)*3+$AO195)-ROW())/12+5),AQ195)</f>
        <v>0</v>
      </c>
      <c r="AS195" s="17"/>
      <c r="AU195" s="15">
        <f ca="1">IF(AND(AQ195&gt;0,AR195&gt;0),COUNTIF(AU$6:AU194,"&gt;0")+1,0)</f>
        <v>0</v>
      </c>
      <c r="BE195" s="15">
        <v>1</v>
      </c>
      <c r="BG195" s="15">
        <f t="shared" ref="BG195:BR195" si="256">SUM(H195:H196)</f>
        <v>0</v>
      </c>
      <c r="BH195" s="15">
        <f t="shared" si="256"/>
        <v>0</v>
      </c>
      <c r="BI195" s="15">
        <f t="shared" si="256"/>
        <v>0</v>
      </c>
      <c r="BJ195" s="15">
        <f t="shared" si="256"/>
        <v>0</v>
      </c>
      <c r="BK195" s="15">
        <f t="shared" si="256"/>
        <v>0</v>
      </c>
      <c r="BL195" s="15">
        <f t="shared" si="256"/>
        <v>0</v>
      </c>
      <c r="BM195" s="15">
        <f t="shared" si="256"/>
        <v>0</v>
      </c>
      <c r="BN195" s="15">
        <f t="shared" si="256"/>
        <v>0</v>
      </c>
      <c r="BO195" s="15">
        <f t="shared" si="256"/>
        <v>0</v>
      </c>
      <c r="BP195" s="15">
        <f t="shared" si="256"/>
        <v>0</v>
      </c>
      <c r="BQ195" s="15">
        <f t="shared" si="256"/>
        <v>0</v>
      </c>
      <c r="BR195" s="15">
        <f t="shared" si="256"/>
        <v>0</v>
      </c>
      <c r="BT195" s="15">
        <f t="shared" ref="BT195:CE195" si="257">SUM(U195:U196)</f>
        <v>0</v>
      </c>
      <c r="BU195" s="15">
        <f t="shared" si="257"/>
        <v>0</v>
      </c>
      <c r="BV195" s="15">
        <f t="shared" si="257"/>
        <v>0</v>
      </c>
      <c r="BW195" s="15">
        <f t="shared" si="257"/>
        <v>0</v>
      </c>
      <c r="BX195" s="15">
        <f t="shared" si="257"/>
        <v>0</v>
      </c>
      <c r="BY195" s="15">
        <f t="shared" si="257"/>
        <v>0</v>
      </c>
      <c r="BZ195" s="15">
        <f t="shared" si="257"/>
        <v>0</v>
      </c>
      <c r="CA195" s="15">
        <f t="shared" si="257"/>
        <v>0</v>
      </c>
      <c r="CB195" s="15">
        <f t="shared" si="257"/>
        <v>0</v>
      </c>
      <c r="CC195" s="15">
        <f t="shared" si="257"/>
        <v>0</v>
      </c>
      <c r="CD195" s="15">
        <f t="shared" si="257"/>
        <v>0</v>
      </c>
      <c r="CE195" s="15">
        <f t="shared" si="257"/>
        <v>0</v>
      </c>
    </row>
    <row r="196" spans="1:83">
      <c r="A196" s="463"/>
      <c r="B196" s="466"/>
      <c r="C196" s="496"/>
      <c r="D196" s="496"/>
      <c r="E196" s="470"/>
      <c r="F196" s="466"/>
      <c r="G196" s="200" t="s">
        <v>102</v>
      </c>
      <c r="H196" s="201"/>
      <c r="I196" s="202" t="str">
        <f t="shared" si="255"/>
        <v/>
      </c>
      <c r="J196" s="202" t="str">
        <f t="shared" si="255"/>
        <v/>
      </c>
      <c r="K196" s="202" t="str">
        <f t="shared" si="255"/>
        <v/>
      </c>
      <c r="L196" s="202" t="str">
        <f t="shared" si="255"/>
        <v/>
      </c>
      <c r="M196" s="202" t="str">
        <f t="shared" si="255"/>
        <v/>
      </c>
      <c r="N196" s="202" t="str">
        <f t="shared" si="255"/>
        <v/>
      </c>
      <c r="O196" s="202" t="str">
        <f t="shared" si="255"/>
        <v/>
      </c>
      <c r="P196" s="202" t="str">
        <f t="shared" si="255"/>
        <v/>
      </c>
      <c r="Q196" s="202" t="str">
        <f t="shared" si="255"/>
        <v/>
      </c>
      <c r="R196" s="202" t="str">
        <f t="shared" si="255"/>
        <v/>
      </c>
      <c r="S196" s="202" t="str">
        <f t="shared" si="255"/>
        <v/>
      </c>
      <c r="T196" s="203">
        <f t="shared" si="174"/>
        <v>0</v>
      </c>
      <c r="AN196" s="15">
        <v>6</v>
      </c>
      <c r="AO196" s="15">
        <v>1</v>
      </c>
      <c r="AP196" s="15">
        <v>11</v>
      </c>
      <c r="AQ196" s="17">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15">
        <f ca="1">COUNTIF(INDIRECT("H"&amp;(ROW()+12*(($AN196-1)*3+$AO196)-ROW())/12+5):INDIRECT("S"&amp;(ROW()+12*(($AN196-1)*3+$AO196)-ROW())/12+5),AQ196)</f>
        <v>0</v>
      </c>
      <c r="AS196" s="17"/>
      <c r="AU196" s="15">
        <f ca="1">IF(AND(AQ196&gt;0,AR196&gt;0),COUNTIF(AU$6:AU195,"&gt;0")+1,0)</f>
        <v>0</v>
      </c>
      <c r="BE196" s="15">
        <v>2</v>
      </c>
      <c r="BF196" s="15" t="s">
        <v>318</v>
      </c>
      <c r="BG196" s="15">
        <f t="shared" ref="BG196:BR196" si="258">IF(BG195+BT195&gt;40000,1,0)</f>
        <v>0</v>
      </c>
      <c r="BH196" s="15">
        <f t="shared" si="258"/>
        <v>0</v>
      </c>
      <c r="BI196" s="15">
        <f t="shared" si="258"/>
        <v>0</v>
      </c>
      <c r="BJ196" s="15">
        <f t="shared" si="258"/>
        <v>0</v>
      </c>
      <c r="BK196" s="15">
        <f t="shared" si="258"/>
        <v>0</v>
      </c>
      <c r="BL196" s="15">
        <f t="shared" si="258"/>
        <v>0</v>
      </c>
      <c r="BM196" s="15">
        <f t="shared" si="258"/>
        <v>0</v>
      </c>
      <c r="BN196" s="15">
        <f t="shared" si="258"/>
        <v>0</v>
      </c>
      <c r="BO196" s="15">
        <f t="shared" si="258"/>
        <v>0</v>
      </c>
      <c r="BP196" s="15">
        <f t="shared" si="258"/>
        <v>0</v>
      </c>
      <c r="BQ196" s="15">
        <f t="shared" si="258"/>
        <v>0</v>
      </c>
      <c r="BR196" s="15">
        <f t="shared" si="258"/>
        <v>0</v>
      </c>
    </row>
    <row r="197" spans="1:83">
      <c r="A197" s="464"/>
      <c r="B197" s="467"/>
      <c r="C197" s="497"/>
      <c r="D197" s="498"/>
      <c r="E197" s="471"/>
      <c r="F197" s="467"/>
      <c r="G197" s="206" t="s">
        <v>551</v>
      </c>
      <c r="H197" s="207"/>
      <c r="I197" s="208"/>
      <c r="J197" s="208"/>
      <c r="K197" s="208"/>
      <c r="L197" s="208"/>
      <c r="M197" s="208"/>
      <c r="N197" s="208"/>
      <c r="O197" s="208"/>
      <c r="P197" s="208"/>
      <c r="Q197" s="208"/>
      <c r="R197" s="208"/>
      <c r="S197" s="208"/>
      <c r="T197" s="209">
        <f t="shared" si="174"/>
        <v>0</v>
      </c>
      <c r="AN197" s="15">
        <v>6</v>
      </c>
      <c r="AO197" s="15">
        <v>1</v>
      </c>
      <c r="AP197" s="15">
        <v>12</v>
      </c>
      <c r="AQ197" s="17">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15">
        <f ca="1">COUNTIF(INDIRECT("H"&amp;(ROW()+12*(($AN197-1)*3+$AO197)-ROW())/12+5):INDIRECT("S"&amp;(ROW()+12*(($AN197-1)*3+$AO197)-ROW())/12+5),AQ197)</f>
        <v>0</v>
      </c>
      <c r="AS197" s="17"/>
      <c r="AU197" s="15">
        <f ca="1">IF(AND(AQ197&gt;0,AR197&gt;0),COUNTIF(AU$6:AU196,"&gt;0")+1,0)</f>
        <v>0</v>
      </c>
      <c r="BE197" s="15">
        <v>3</v>
      </c>
    </row>
    <row r="198" spans="1:83">
      <c r="A198" s="462">
        <v>65</v>
      </c>
      <c r="B198" s="465"/>
      <c r="C198" s="465"/>
      <c r="D198" s="465"/>
      <c r="E198" s="469"/>
      <c r="F198" s="465"/>
      <c r="G198" s="194" t="s">
        <v>104</v>
      </c>
      <c r="H198" s="195"/>
      <c r="I198" s="196" t="str">
        <f t="shared" ref="I198:S199" si="259">IF(H198="","",H198)</f>
        <v/>
      </c>
      <c r="J198" s="196" t="str">
        <f t="shared" si="259"/>
        <v/>
      </c>
      <c r="K198" s="196" t="str">
        <f t="shared" si="259"/>
        <v/>
      </c>
      <c r="L198" s="196" t="str">
        <f t="shared" si="259"/>
        <v/>
      </c>
      <c r="M198" s="196" t="str">
        <f t="shared" si="259"/>
        <v/>
      </c>
      <c r="N198" s="196" t="str">
        <f t="shared" si="259"/>
        <v/>
      </c>
      <c r="O198" s="196" t="str">
        <f t="shared" si="259"/>
        <v/>
      </c>
      <c r="P198" s="196" t="str">
        <f t="shared" si="259"/>
        <v/>
      </c>
      <c r="Q198" s="196" t="str">
        <f t="shared" si="259"/>
        <v/>
      </c>
      <c r="R198" s="196" t="str">
        <f t="shared" si="259"/>
        <v/>
      </c>
      <c r="S198" s="196" t="str">
        <f t="shared" si="259"/>
        <v/>
      </c>
      <c r="T198" s="197">
        <f t="shared" ref="T198:T261" si="260">SUM(H198:S198)</f>
        <v>0</v>
      </c>
      <c r="AN198" s="15">
        <v>6</v>
      </c>
      <c r="AO198" s="15">
        <v>2</v>
      </c>
      <c r="AP198" s="15">
        <v>1</v>
      </c>
      <c r="AQ198" s="17">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15">
        <f ca="1">COUNTIF(INDIRECT("H"&amp;(ROW()+12*(($AN198-1)*3+$AO198)-ROW())/12+5):INDIRECT("S"&amp;(ROW()+12*(($AN198-1)*3+$AO198)-ROW())/12+5),AQ198)</f>
        <v>0</v>
      </c>
      <c r="AS198" s="17"/>
      <c r="AU198" s="15">
        <f ca="1">IF(AND(AQ198&gt;0,AR198&gt;0),COUNTIF(AU$6:AU197,"&gt;0")+1,0)</f>
        <v>0</v>
      </c>
      <c r="BE198" s="15">
        <v>1</v>
      </c>
      <c r="BG198" s="15">
        <f t="shared" ref="BG198:BR198" si="261">SUM(H198:H199)</f>
        <v>0</v>
      </c>
      <c r="BH198" s="15">
        <f t="shared" si="261"/>
        <v>0</v>
      </c>
      <c r="BI198" s="15">
        <f t="shared" si="261"/>
        <v>0</v>
      </c>
      <c r="BJ198" s="15">
        <f t="shared" si="261"/>
        <v>0</v>
      </c>
      <c r="BK198" s="15">
        <f t="shared" si="261"/>
        <v>0</v>
      </c>
      <c r="BL198" s="15">
        <f t="shared" si="261"/>
        <v>0</v>
      </c>
      <c r="BM198" s="15">
        <f t="shared" si="261"/>
        <v>0</v>
      </c>
      <c r="BN198" s="15">
        <f t="shared" si="261"/>
        <v>0</v>
      </c>
      <c r="BO198" s="15">
        <f t="shared" si="261"/>
        <v>0</v>
      </c>
      <c r="BP198" s="15">
        <f t="shared" si="261"/>
        <v>0</v>
      </c>
      <c r="BQ198" s="15">
        <f t="shared" si="261"/>
        <v>0</v>
      </c>
      <c r="BR198" s="15">
        <f t="shared" si="261"/>
        <v>0</v>
      </c>
      <c r="BT198" s="15">
        <f t="shared" ref="BT198:CE198" si="262">SUM(U198:U199)</f>
        <v>0</v>
      </c>
      <c r="BU198" s="15">
        <f t="shared" si="262"/>
        <v>0</v>
      </c>
      <c r="BV198" s="15">
        <f t="shared" si="262"/>
        <v>0</v>
      </c>
      <c r="BW198" s="15">
        <f t="shared" si="262"/>
        <v>0</v>
      </c>
      <c r="BX198" s="15">
        <f t="shared" si="262"/>
        <v>0</v>
      </c>
      <c r="BY198" s="15">
        <f t="shared" si="262"/>
        <v>0</v>
      </c>
      <c r="BZ198" s="15">
        <f t="shared" si="262"/>
        <v>0</v>
      </c>
      <c r="CA198" s="15">
        <f t="shared" si="262"/>
        <v>0</v>
      </c>
      <c r="CB198" s="15">
        <f t="shared" si="262"/>
        <v>0</v>
      </c>
      <c r="CC198" s="15">
        <f t="shared" si="262"/>
        <v>0</v>
      </c>
      <c r="CD198" s="15">
        <f t="shared" si="262"/>
        <v>0</v>
      </c>
      <c r="CE198" s="15">
        <f t="shared" si="262"/>
        <v>0</v>
      </c>
    </row>
    <row r="199" spans="1:83">
      <c r="A199" s="463"/>
      <c r="B199" s="466"/>
      <c r="C199" s="496"/>
      <c r="D199" s="496"/>
      <c r="E199" s="470"/>
      <c r="F199" s="466"/>
      <c r="G199" s="200" t="s">
        <v>102</v>
      </c>
      <c r="H199" s="201"/>
      <c r="I199" s="202" t="str">
        <f t="shared" si="259"/>
        <v/>
      </c>
      <c r="J199" s="202" t="str">
        <f t="shared" si="259"/>
        <v/>
      </c>
      <c r="K199" s="202" t="str">
        <f t="shared" si="259"/>
        <v/>
      </c>
      <c r="L199" s="202" t="str">
        <f t="shared" si="259"/>
        <v/>
      </c>
      <c r="M199" s="202" t="str">
        <f t="shared" si="259"/>
        <v/>
      </c>
      <c r="N199" s="202" t="str">
        <f t="shared" si="259"/>
        <v/>
      </c>
      <c r="O199" s="202" t="str">
        <f t="shared" si="259"/>
        <v/>
      </c>
      <c r="P199" s="202" t="str">
        <f t="shared" si="259"/>
        <v/>
      </c>
      <c r="Q199" s="202" t="str">
        <f t="shared" si="259"/>
        <v/>
      </c>
      <c r="R199" s="202" t="str">
        <f t="shared" si="259"/>
        <v/>
      </c>
      <c r="S199" s="202" t="str">
        <f t="shared" si="259"/>
        <v/>
      </c>
      <c r="T199" s="203">
        <f t="shared" si="260"/>
        <v>0</v>
      </c>
      <c r="AN199" s="15">
        <v>6</v>
      </c>
      <c r="AO199" s="15">
        <v>2</v>
      </c>
      <c r="AP199" s="15">
        <v>2</v>
      </c>
      <c r="AQ199" s="17">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15">
        <f ca="1">COUNTIF(INDIRECT("H"&amp;(ROW()+12*(($AN199-1)*3+$AO199)-ROW())/12+5):INDIRECT("S"&amp;(ROW()+12*(($AN199-1)*3+$AO199)-ROW())/12+5),AQ199)</f>
        <v>0</v>
      </c>
      <c r="AS199" s="17"/>
      <c r="AU199" s="15">
        <f ca="1">IF(AND(AQ199&gt;0,AR199&gt;0),COUNTIF(AU$6:AU198,"&gt;0")+1,0)</f>
        <v>0</v>
      </c>
      <c r="BE199" s="15">
        <v>2</v>
      </c>
      <c r="BF199" s="15" t="s">
        <v>318</v>
      </c>
      <c r="BG199" s="15">
        <f t="shared" ref="BG199:BR199" si="263">IF(BG198+BT198&gt;40000,1,0)</f>
        <v>0</v>
      </c>
      <c r="BH199" s="15">
        <f t="shared" si="263"/>
        <v>0</v>
      </c>
      <c r="BI199" s="15">
        <f t="shared" si="263"/>
        <v>0</v>
      </c>
      <c r="BJ199" s="15">
        <f t="shared" si="263"/>
        <v>0</v>
      </c>
      <c r="BK199" s="15">
        <f t="shared" si="263"/>
        <v>0</v>
      </c>
      <c r="BL199" s="15">
        <f t="shared" si="263"/>
        <v>0</v>
      </c>
      <c r="BM199" s="15">
        <f t="shared" si="263"/>
        <v>0</v>
      </c>
      <c r="BN199" s="15">
        <f t="shared" si="263"/>
        <v>0</v>
      </c>
      <c r="BO199" s="15">
        <f t="shared" si="263"/>
        <v>0</v>
      </c>
      <c r="BP199" s="15">
        <f t="shared" si="263"/>
        <v>0</v>
      </c>
      <c r="BQ199" s="15">
        <f t="shared" si="263"/>
        <v>0</v>
      </c>
      <c r="BR199" s="15">
        <f t="shared" si="263"/>
        <v>0</v>
      </c>
    </row>
    <row r="200" spans="1:83">
      <c r="A200" s="464"/>
      <c r="B200" s="467"/>
      <c r="C200" s="497"/>
      <c r="D200" s="498"/>
      <c r="E200" s="471"/>
      <c r="F200" s="467"/>
      <c r="G200" s="206" t="s">
        <v>551</v>
      </c>
      <c r="H200" s="207"/>
      <c r="I200" s="208"/>
      <c r="J200" s="208"/>
      <c r="K200" s="208"/>
      <c r="L200" s="208"/>
      <c r="M200" s="208"/>
      <c r="N200" s="208"/>
      <c r="O200" s="208"/>
      <c r="P200" s="208"/>
      <c r="Q200" s="208"/>
      <c r="R200" s="208"/>
      <c r="S200" s="208"/>
      <c r="T200" s="209">
        <f t="shared" si="260"/>
        <v>0</v>
      </c>
      <c r="AN200" s="15">
        <v>6</v>
      </c>
      <c r="AO200" s="15">
        <v>2</v>
      </c>
      <c r="AP200" s="15">
        <v>3</v>
      </c>
      <c r="AQ200" s="17">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15">
        <f ca="1">COUNTIF(INDIRECT("H"&amp;(ROW()+12*(($AN200-1)*3+$AO200)-ROW())/12+5):INDIRECT("S"&amp;(ROW()+12*(($AN200-1)*3+$AO200)-ROW())/12+5),AQ200)</f>
        <v>0</v>
      </c>
      <c r="AS200" s="17"/>
      <c r="AU200" s="15">
        <f ca="1">IF(AND(AQ200&gt;0,AR200&gt;0),COUNTIF(AU$6:AU199,"&gt;0")+1,0)</f>
        <v>0</v>
      </c>
      <c r="BE200" s="15">
        <v>3</v>
      </c>
    </row>
    <row r="201" spans="1:83">
      <c r="A201" s="462">
        <v>66</v>
      </c>
      <c r="B201" s="465"/>
      <c r="C201" s="465"/>
      <c r="D201" s="465"/>
      <c r="E201" s="469"/>
      <c r="F201" s="465"/>
      <c r="G201" s="194" t="s">
        <v>104</v>
      </c>
      <c r="H201" s="195"/>
      <c r="I201" s="196" t="str">
        <f t="shared" ref="I201:S202" si="264">IF(H201="","",H201)</f>
        <v/>
      </c>
      <c r="J201" s="196" t="str">
        <f t="shared" si="264"/>
        <v/>
      </c>
      <c r="K201" s="196" t="str">
        <f t="shared" si="264"/>
        <v/>
      </c>
      <c r="L201" s="196" t="str">
        <f t="shared" si="264"/>
        <v/>
      </c>
      <c r="M201" s="196" t="str">
        <f t="shared" si="264"/>
        <v/>
      </c>
      <c r="N201" s="196" t="str">
        <f t="shared" si="264"/>
        <v/>
      </c>
      <c r="O201" s="196" t="str">
        <f t="shared" si="264"/>
        <v/>
      </c>
      <c r="P201" s="196" t="str">
        <f t="shared" si="264"/>
        <v/>
      </c>
      <c r="Q201" s="196" t="str">
        <f t="shared" si="264"/>
        <v/>
      </c>
      <c r="R201" s="196" t="str">
        <f t="shared" si="264"/>
        <v/>
      </c>
      <c r="S201" s="196" t="str">
        <f t="shared" si="264"/>
        <v/>
      </c>
      <c r="T201" s="197">
        <f t="shared" si="260"/>
        <v>0</v>
      </c>
      <c r="AN201" s="15">
        <v>6</v>
      </c>
      <c r="AO201" s="15">
        <v>2</v>
      </c>
      <c r="AP201" s="15">
        <v>4</v>
      </c>
      <c r="AQ201" s="17">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15">
        <f ca="1">COUNTIF(INDIRECT("H"&amp;(ROW()+12*(($AN201-1)*3+$AO201)-ROW())/12+5):INDIRECT("S"&amp;(ROW()+12*(($AN201-1)*3+$AO201)-ROW())/12+5),AQ201)</f>
        <v>0</v>
      </c>
      <c r="AS201" s="17"/>
      <c r="AU201" s="15">
        <f ca="1">IF(AND(AQ201&gt;0,AR201&gt;0),COUNTIF(AU$6:AU200,"&gt;0")+1,0)</f>
        <v>0</v>
      </c>
      <c r="BE201" s="15">
        <v>1</v>
      </c>
      <c r="BG201" s="15">
        <f t="shared" ref="BG201:BR201" si="265">SUM(H201:H202)</f>
        <v>0</v>
      </c>
      <c r="BH201" s="15">
        <f t="shared" si="265"/>
        <v>0</v>
      </c>
      <c r="BI201" s="15">
        <f t="shared" si="265"/>
        <v>0</v>
      </c>
      <c r="BJ201" s="15">
        <f t="shared" si="265"/>
        <v>0</v>
      </c>
      <c r="BK201" s="15">
        <f t="shared" si="265"/>
        <v>0</v>
      </c>
      <c r="BL201" s="15">
        <f t="shared" si="265"/>
        <v>0</v>
      </c>
      <c r="BM201" s="15">
        <f t="shared" si="265"/>
        <v>0</v>
      </c>
      <c r="BN201" s="15">
        <f t="shared" si="265"/>
        <v>0</v>
      </c>
      <c r="BO201" s="15">
        <f t="shared" si="265"/>
        <v>0</v>
      </c>
      <c r="BP201" s="15">
        <f t="shared" si="265"/>
        <v>0</v>
      </c>
      <c r="BQ201" s="15">
        <f t="shared" si="265"/>
        <v>0</v>
      </c>
      <c r="BR201" s="15">
        <f t="shared" si="265"/>
        <v>0</v>
      </c>
      <c r="BT201" s="15">
        <f t="shared" ref="BT201:CE201" si="266">SUM(U201:U202)</f>
        <v>0</v>
      </c>
      <c r="BU201" s="15">
        <f t="shared" si="266"/>
        <v>0</v>
      </c>
      <c r="BV201" s="15">
        <f t="shared" si="266"/>
        <v>0</v>
      </c>
      <c r="BW201" s="15">
        <f t="shared" si="266"/>
        <v>0</v>
      </c>
      <c r="BX201" s="15">
        <f t="shared" si="266"/>
        <v>0</v>
      </c>
      <c r="BY201" s="15">
        <f t="shared" si="266"/>
        <v>0</v>
      </c>
      <c r="BZ201" s="15">
        <f t="shared" si="266"/>
        <v>0</v>
      </c>
      <c r="CA201" s="15">
        <f t="shared" si="266"/>
        <v>0</v>
      </c>
      <c r="CB201" s="15">
        <f t="shared" si="266"/>
        <v>0</v>
      </c>
      <c r="CC201" s="15">
        <f t="shared" si="266"/>
        <v>0</v>
      </c>
      <c r="CD201" s="15">
        <f t="shared" si="266"/>
        <v>0</v>
      </c>
      <c r="CE201" s="15">
        <f t="shared" si="266"/>
        <v>0</v>
      </c>
    </row>
    <row r="202" spans="1:83">
      <c r="A202" s="463"/>
      <c r="B202" s="466"/>
      <c r="C202" s="496"/>
      <c r="D202" s="496"/>
      <c r="E202" s="470"/>
      <c r="F202" s="466"/>
      <c r="G202" s="200" t="s">
        <v>102</v>
      </c>
      <c r="H202" s="201"/>
      <c r="I202" s="202" t="str">
        <f t="shared" si="264"/>
        <v/>
      </c>
      <c r="J202" s="202" t="str">
        <f t="shared" si="264"/>
        <v/>
      </c>
      <c r="K202" s="202" t="str">
        <f t="shared" si="264"/>
        <v/>
      </c>
      <c r="L202" s="202" t="str">
        <f t="shared" si="264"/>
        <v/>
      </c>
      <c r="M202" s="202" t="str">
        <f t="shared" si="264"/>
        <v/>
      </c>
      <c r="N202" s="202" t="str">
        <f t="shared" si="264"/>
        <v/>
      </c>
      <c r="O202" s="202" t="str">
        <f t="shared" si="264"/>
        <v/>
      </c>
      <c r="P202" s="202" t="str">
        <f t="shared" si="264"/>
        <v/>
      </c>
      <c r="Q202" s="202" t="str">
        <f t="shared" si="264"/>
        <v/>
      </c>
      <c r="R202" s="202" t="str">
        <f t="shared" si="264"/>
        <v/>
      </c>
      <c r="S202" s="202" t="str">
        <f t="shared" si="264"/>
        <v/>
      </c>
      <c r="T202" s="203">
        <f t="shared" si="260"/>
        <v>0</v>
      </c>
      <c r="AN202" s="15">
        <v>6</v>
      </c>
      <c r="AO202" s="15">
        <v>2</v>
      </c>
      <c r="AP202" s="15">
        <v>5</v>
      </c>
      <c r="AQ202" s="17">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15">
        <f ca="1">COUNTIF(INDIRECT("H"&amp;(ROW()+12*(($AN202-1)*3+$AO202)-ROW())/12+5):INDIRECT("S"&amp;(ROW()+12*(($AN202-1)*3+$AO202)-ROW())/12+5),AQ202)</f>
        <v>0</v>
      </c>
      <c r="AS202" s="17"/>
      <c r="AU202" s="15">
        <f ca="1">IF(AND(AQ202&gt;0,AR202&gt;0),COUNTIF(AU$6:AU201,"&gt;0")+1,0)</f>
        <v>0</v>
      </c>
      <c r="BE202" s="15">
        <v>2</v>
      </c>
      <c r="BF202" s="15" t="s">
        <v>318</v>
      </c>
      <c r="BG202" s="15">
        <f t="shared" ref="BG202:BR202" si="267">IF(BG201+BT201&gt;40000,1,0)</f>
        <v>0</v>
      </c>
      <c r="BH202" s="15">
        <f t="shared" si="267"/>
        <v>0</v>
      </c>
      <c r="BI202" s="15">
        <f t="shared" si="267"/>
        <v>0</v>
      </c>
      <c r="BJ202" s="15">
        <f t="shared" si="267"/>
        <v>0</v>
      </c>
      <c r="BK202" s="15">
        <f t="shared" si="267"/>
        <v>0</v>
      </c>
      <c r="BL202" s="15">
        <f t="shared" si="267"/>
        <v>0</v>
      </c>
      <c r="BM202" s="15">
        <f t="shared" si="267"/>
        <v>0</v>
      </c>
      <c r="BN202" s="15">
        <f t="shared" si="267"/>
        <v>0</v>
      </c>
      <c r="BO202" s="15">
        <f t="shared" si="267"/>
        <v>0</v>
      </c>
      <c r="BP202" s="15">
        <f t="shared" si="267"/>
        <v>0</v>
      </c>
      <c r="BQ202" s="15">
        <f t="shared" si="267"/>
        <v>0</v>
      </c>
      <c r="BR202" s="15">
        <f t="shared" si="267"/>
        <v>0</v>
      </c>
    </row>
    <row r="203" spans="1:83">
      <c r="A203" s="464"/>
      <c r="B203" s="467"/>
      <c r="C203" s="497"/>
      <c r="D203" s="498"/>
      <c r="E203" s="471"/>
      <c r="F203" s="467"/>
      <c r="G203" s="206" t="s">
        <v>551</v>
      </c>
      <c r="H203" s="207"/>
      <c r="I203" s="208"/>
      <c r="J203" s="208"/>
      <c r="K203" s="208"/>
      <c r="L203" s="208"/>
      <c r="M203" s="208"/>
      <c r="N203" s="208"/>
      <c r="O203" s="208"/>
      <c r="P203" s="208"/>
      <c r="Q203" s="208"/>
      <c r="R203" s="208"/>
      <c r="S203" s="208"/>
      <c r="T203" s="209">
        <f t="shared" si="260"/>
        <v>0</v>
      </c>
      <c r="AN203" s="15">
        <v>6</v>
      </c>
      <c r="AO203" s="15">
        <v>2</v>
      </c>
      <c r="AP203" s="15">
        <v>6</v>
      </c>
      <c r="AQ203" s="17">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15">
        <f ca="1">COUNTIF(INDIRECT("H"&amp;(ROW()+12*(($AN203-1)*3+$AO203)-ROW())/12+5):INDIRECT("S"&amp;(ROW()+12*(($AN203-1)*3+$AO203)-ROW())/12+5),AQ203)</f>
        <v>0</v>
      </c>
      <c r="AS203" s="17"/>
      <c r="AU203" s="15">
        <f ca="1">IF(AND(AQ203&gt;0,AR203&gt;0),COUNTIF(AU$6:AU202,"&gt;0")+1,0)</f>
        <v>0</v>
      </c>
      <c r="BE203" s="15">
        <v>3</v>
      </c>
    </row>
    <row r="204" spans="1:83">
      <c r="A204" s="462">
        <v>67</v>
      </c>
      <c r="B204" s="465"/>
      <c r="C204" s="465"/>
      <c r="D204" s="465"/>
      <c r="E204" s="469"/>
      <c r="F204" s="465"/>
      <c r="G204" s="194" t="s">
        <v>104</v>
      </c>
      <c r="H204" s="195"/>
      <c r="I204" s="196" t="str">
        <f t="shared" ref="I204:S205" si="268">IF(H204="","",H204)</f>
        <v/>
      </c>
      <c r="J204" s="196" t="str">
        <f t="shared" si="268"/>
        <v/>
      </c>
      <c r="K204" s="196" t="str">
        <f t="shared" si="268"/>
        <v/>
      </c>
      <c r="L204" s="196" t="str">
        <f t="shared" si="268"/>
        <v/>
      </c>
      <c r="M204" s="196" t="str">
        <f t="shared" si="268"/>
        <v/>
      </c>
      <c r="N204" s="196" t="str">
        <f t="shared" si="268"/>
        <v/>
      </c>
      <c r="O204" s="196" t="str">
        <f t="shared" si="268"/>
        <v/>
      </c>
      <c r="P204" s="196" t="str">
        <f t="shared" si="268"/>
        <v/>
      </c>
      <c r="Q204" s="196" t="str">
        <f t="shared" si="268"/>
        <v/>
      </c>
      <c r="R204" s="196" t="str">
        <f t="shared" si="268"/>
        <v/>
      </c>
      <c r="S204" s="196" t="str">
        <f t="shared" si="268"/>
        <v/>
      </c>
      <c r="T204" s="197">
        <f t="shared" si="260"/>
        <v>0</v>
      </c>
      <c r="AN204" s="15">
        <v>6</v>
      </c>
      <c r="AO204" s="15">
        <v>2</v>
      </c>
      <c r="AP204" s="15">
        <v>7</v>
      </c>
      <c r="AQ204" s="17">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15">
        <f ca="1">COUNTIF(INDIRECT("H"&amp;(ROW()+12*(($AN204-1)*3+$AO204)-ROW())/12+5):INDIRECT("S"&amp;(ROW()+12*(($AN204-1)*3+$AO204)-ROW())/12+5),AQ204)</f>
        <v>0</v>
      </c>
      <c r="AS204" s="17"/>
      <c r="AU204" s="15">
        <f ca="1">IF(AND(AQ204&gt;0,AR204&gt;0),COUNTIF(AU$6:AU203,"&gt;0")+1,0)</f>
        <v>0</v>
      </c>
      <c r="BE204" s="15">
        <v>1</v>
      </c>
      <c r="BG204" s="15">
        <f t="shared" ref="BG204:BR204" si="269">SUM(H204:H205)</f>
        <v>0</v>
      </c>
      <c r="BH204" s="15">
        <f t="shared" si="269"/>
        <v>0</v>
      </c>
      <c r="BI204" s="15">
        <f t="shared" si="269"/>
        <v>0</v>
      </c>
      <c r="BJ204" s="15">
        <f t="shared" si="269"/>
        <v>0</v>
      </c>
      <c r="BK204" s="15">
        <f t="shared" si="269"/>
        <v>0</v>
      </c>
      <c r="BL204" s="15">
        <f t="shared" si="269"/>
        <v>0</v>
      </c>
      <c r="BM204" s="15">
        <f t="shared" si="269"/>
        <v>0</v>
      </c>
      <c r="BN204" s="15">
        <f t="shared" si="269"/>
        <v>0</v>
      </c>
      <c r="BO204" s="15">
        <f t="shared" si="269"/>
        <v>0</v>
      </c>
      <c r="BP204" s="15">
        <f t="shared" si="269"/>
        <v>0</v>
      </c>
      <c r="BQ204" s="15">
        <f t="shared" si="269"/>
        <v>0</v>
      </c>
      <c r="BR204" s="15">
        <f t="shared" si="269"/>
        <v>0</v>
      </c>
      <c r="BT204" s="15">
        <f t="shared" ref="BT204:CE204" si="270">SUM(U204:U205)</f>
        <v>0</v>
      </c>
      <c r="BU204" s="15">
        <f t="shared" si="270"/>
        <v>0</v>
      </c>
      <c r="BV204" s="15">
        <f t="shared" si="270"/>
        <v>0</v>
      </c>
      <c r="BW204" s="15">
        <f t="shared" si="270"/>
        <v>0</v>
      </c>
      <c r="BX204" s="15">
        <f t="shared" si="270"/>
        <v>0</v>
      </c>
      <c r="BY204" s="15">
        <f t="shared" si="270"/>
        <v>0</v>
      </c>
      <c r="BZ204" s="15">
        <f t="shared" si="270"/>
        <v>0</v>
      </c>
      <c r="CA204" s="15">
        <f t="shared" si="270"/>
        <v>0</v>
      </c>
      <c r="CB204" s="15">
        <f t="shared" si="270"/>
        <v>0</v>
      </c>
      <c r="CC204" s="15">
        <f t="shared" si="270"/>
        <v>0</v>
      </c>
      <c r="CD204" s="15">
        <f t="shared" si="270"/>
        <v>0</v>
      </c>
      <c r="CE204" s="15">
        <f t="shared" si="270"/>
        <v>0</v>
      </c>
    </row>
    <row r="205" spans="1:83">
      <c r="A205" s="463"/>
      <c r="B205" s="466"/>
      <c r="C205" s="496"/>
      <c r="D205" s="496"/>
      <c r="E205" s="470"/>
      <c r="F205" s="466"/>
      <c r="G205" s="200" t="s">
        <v>102</v>
      </c>
      <c r="H205" s="201"/>
      <c r="I205" s="202" t="str">
        <f t="shared" si="268"/>
        <v/>
      </c>
      <c r="J205" s="202" t="str">
        <f t="shared" si="268"/>
        <v/>
      </c>
      <c r="K205" s="202" t="str">
        <f t="shared" si="268"/>
        <v/>
      </c>
      <c r="L205" s="202" t="str">
        <f t="shared" si="268"/>
        <v/>
      </c>
      <c r="M205" s="202" t="str">
        <f t="shared" si="268"/>
        <v/>
      </c>
      <c r="N205" s="202" t="str">
        <f t="shared" si="268"/>
        <v/>
      </c>
      <c r="O205" s="202" t="str">
        <f t="shared" si="268"/>
        <v/>
      </c>
      <c r="P205" s="202" t="str">
        <f t="shared" si="268"/>
        <v/>
      </c>
      <c r="Q205" s="202" t="str">
        <f t="shared" si="268"/>
        <v/>
      </c>
      <c r="R205" s="202" t="str">
        <f t="shared" si="268"/>
        <v/>
      </c>
      <c r="S205" s="202" t="str">
        <f t="shared" si="268"/>
        <v/>
      </c>
      <c r="T205" s="203">
        <f t="shared" si="260"/>
        <v>0</v>
      </c>
      <c r="AN205" s="15">
        <v>6</v>
      </c>
      <c r="AO205" s="15">
        <v>2</v>
      </c>
      <c r="AP205" s="15">
        <v>8</v>
      </c>
      <c r="AQ205" s="17">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15">
        <f ca="1">COUNTIF(INDIRECT("H"&amp;(ROW()+12*(($AN205-1)*3+$AO205)-ROW())/12+5):INDIRECT("S"&amp;(ROW()+12*(($AN205-1)*3+$AO205)-ROW())/12+5),AQ205)</f>
        <v>0</v>
      </c>
      <c r="AS205" s="17"/>
      <c r="AU205" s="15">
        <f ca="1">IF(AND(AQ205&gt;0,AR205&gt;0),COUNTIF(AU$6:AU204,"&gt;0")+1,0)</f>
        <v>0</v>
      </c>
      <c r="BE205" s="15">
        <v>2</v>
      </c>
      <c r="BF205" s="15" t="s">
        <v>318</v>
      </c>
      <c r="BG205" s="15">
        <f t="shared" ref="BG205:BR205" si="271">IF(BG204+BT204&gt;40000,1,0)</f>
        <v>0</v>
      </c>
      <c r="BH205" s="15">
        <f t="shared" si="271"/>
        <v>0</v>
      </c>
      <c r="BI205" s="15">
        <f t="shared" si="271"/>
        <v>0</v>
      </c>
      <c r="BJ205" s="15">
        <f t="shared" si="271"/>
        <v>0</v>
      </c>
      <c r="BK205" s="15">
        <f t="shared" si="271"/>
        <v>0</v>
      </c>
      <c r="BL205" s="15">
        <f t="shared" si="271"/>
        <v>0</v>
      </c>
      <c r="BM205" s="15">
        <f t="shared" si="271"/>
        <v>0</v>
      </c>
      <c r="BN205" s="15">
        <f t="shared" si="271"/>
        <v>0</v>
      </c>
      <c r="BO205" s="15">
        <f t="shared" si="271"/>
        <v>0</v>
      </c>
      <c r="BP205" s="15">
        <f t="shared" si="271"/>
        <v>0</v>
      </c>
      <c r="BQ205" s="15">
        <f t="shared" si="271"/>
        <v>0</v>
      </c>
      <c r="BR205" s="15">
        <f t="shared" si="271"/>
        <v>0</v>
      </c>
    </row>
    <row r="206" spans="1:83">
      <c r="A206" s="464"/>
      <c r="B206" s="467"/>
      <c r="C206" s="497"/>
      <c r="D206" s="498"/>
      <c r="E206" s="471"/>
      <c r="F206" s="467"/>
      <c r="G206" s="206" t="s">
        <v>551</v>
      </c>
      <c r="H206" s="207"/>
      <c r="I206" s="208"/>
      <c r="J206" s="208"/>
      <c r="K206" s="208"/>
      <c r="L206" s="208"/>
      <c r="M206" s="208"/>
      <c r="N206" s="208"/>
      <c r="O206" s="208"/>
      <c r="P206" s="208"/>
      <c r="Q206" s="208"/>
      <c r="R206" s="208"/>
      <c r="S206" s="208"/>
      <c r="T206" s="209">
        <f t="shared" si="260"/>
        <v>0</v>
      </c>
      <c r="AN206" s="15">
        <v>6</v>
      </c>
      <c r="AO206" s="15">
        <v>2</v>
      </c>
      <c r="AP206" s="15">
        <v>9</v>
      </c>
      <c r="AQ206" s="17">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15">
        <f ca="1">COUNTIF(INDIRECT("H"&amp;(ROW()+12*(($AN206-1)*3+$AO206)-ROW())/12+5):INDIRECT("S"&amp;(ROW()+12*(($AN206-1)*3+$AO206)-ROW())/12+5),AQ206)</f>
        <v>0</v>
      </c>
      <c r="AS206" s="17"/>
      <c r="AU206" s="15">
        <f ca="1">IF(AND(AQ206&gt;0,AR206&gt;0),COUNTIF(AU$6:AU205,"&gt;0")+1,0)</f>
        <v>0</v>
      </c>
      <c r="BE206" s="15">
        <v>3</v>
      </c>
    </row>
    <row r="207" spans="1:83">
      <c r="A207" s="462">
        <v>68</v>
      </c>
      <c r="B207" s="465"/>
      <c r="C207" s="465"/>
      <c r="D207" s="465"/>
      <c r="E207" s="469"/>
      <c r="F207" s="465"/>
      <c r="G207" s="194" t="s">
        <v>104</v>
      </c>
      <c r="H207" s="195"/>
      <c r="I207" s="196" t="str">
        <f t="shared" ref="I207:S208" si="272">IF(H207="","",H207)</f>
        <v/>
      </c>
      <c r="J207" s="196" t="str">
        <f t="shared" si="272"/>
        <v/>
      </c>
      <c r="K207" s="196" t="str">
        <f t="shared" si="272"/>
        <v/>
      </c>
      <c r="L207" s="196" t="str">
        <f t="shared" si="272"/>
        <v/>
      </c>
      <c r="M207" s="196" t="str">
        <f t="shared" si="272"/>
        <v/>
      </c>
      <c r="N207" s="196" t="str">
        <f t="shared" si="272"/>
        <v/>
      </c>
      <c r="O207" s="196" t="str">
        <f t="shared" si="272"/>
        <v/>
      </c>
      <c r="P207" s="196" t="str">
        <f t="shared" si="272"/>
        <v/>
      </c>
      <c r="Q207" s="196" t="str">
        <f t="shared" si="272"/>
        <v/>
      </c>
      <c r="R207" s="196" t="str">
        <f t="shared" si="272"/>
        <v/>
      </c>
      <c r="S207" s="196" t="str">
        <f t="shared" si="272"/>
        <v/>
      </c>
      <c r="T207" s="197">
        <f t="shared" si="260"/>
        <v>0</v>
      </c>
      <c r="AN207" s="15">
        <v>6</v>
      </c>
      <c r="AO207" s="15">
        <v>2</v>
      </c>
      <c r="AP207" s="15">
        <v>10</v>
      </c>
      <c r="AQ207" s="17">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15">
        <f ca="1">COUNTIF(INDIRECT("H"&amp;(ROW()+12*(($AN207-1)*3+$AO207)-ROW())/12+5):INDIRECT("S"&amp;(ROW()+12*(($AN207-1)*3+$AO207)-ROW())/12+5),AQ207)</f>
        <v>0</v>
      </c>
      <c r="AS207" s="17"/>
      <c r="AU207" s="15">
        <f ca="1">IF(AND(AQ207&gt;0,AR207&gt;0),COUNTIF(AU$6:AU206,"&gt;0")+1,0)</f>
        <v>0</v>
      </c>
      <c r="BE207" s="15">
        <v>1</v>
      </c>
      <c r="BG207" s="15">
        <f t="shared" ref="BG207:BR207" si="273">SUM(H207:H208)</f>
        <v>0</v>
      </c>
      <c r="BH207" s="15">
        <f t="shared" si="273"/>
        <v>0</v>
      </c>
      <c r="BI207" s="15">
        <f t="shared" si="273"/>
        <v>0</v>
      </c>
      <c r="BJ207" s="15">
        <f t="shared" si="273"/>
        <v>0</v>
      </c>
      <c r="BK207" s="15">
        <f t="shared" si="273"/>
        <v>0</v>
      </c>
      <c r="BL207" s="15">
        <f t="shared" si="273"/>
        <v>0</v>
      </c>
      <c r="BM207" s="15">
        <f t="shared" si="273"/>
        <v>0</v>
      </c>
      <c r="BN207" s="15">
        <f t="shared" si="273"/>
        <v>0</v>
      </c>
      <c r="BO207" s="15">
        <f t="shared" si="273"/>
        <v>0</v>
      </c>
      <c r="BP207" s="15">
        <f t="shared" si="273"/>
        <v>0</v>
      </c>
      <c r="BQ207" s="15">
        <f t="shared" si="273"/>
        <v>0</v>
      </c>
      <c r="BR207" s="15">
        <f t="shared" si="273"/>
        <v>0</v>
      </c>
      <c r="BT207" s="15">
        <f t="shared" ref="BT207:CE207" si="274">SUM(U207:U208)</f>
        <v>0</v>
      </c>
      <c r="BU207" s="15">
        <f t="shared" si="274"/>
        <v>0</v>
      </c>
      <c r="BV207" s="15">
        <f t="shared" si="274"/>
        <v>0</v>
      </c>
      <c r="BW207" s="15">
        <f t="shared" si="274"/>
        <v>0</v>
      </c>
      <c r="BX207" s="15">
        <f t="shared" si="274"/>
        <v>0</v>
      </c>
      <c r="BY207" s="15">
        <f t="shared" si="274"/>
        <v>0</v>
      </c>
      <c r="BZ207" s="15">
        <f t="shared" si="274"/>
        <v>0</v>
      </c>
      <c r="CA207" s="15">
        <f t="shared" si="274"/>
        <v>0</v>
      </c>
      <c r="CB207" s="15">
        <f t="shared" si="274"/>
        <v>0</v>
      </c>
      <c r="CC207" s="15">
        <f t="shared" si="274"/>
        <v>0</v>
      </c>
      <c r="CD207" s="15">
        <f t="shared" si="274"/>
        <v>0</v>
      </c>
      <c r="CE207" s="15">
        <f t="shared" si="274"/>
        <v>0</v>
      </c>
    </row>
    <row r="208" spans="1:83">
      <c r="A208" s="463"/>
      <c r="B208" s="466"/>
      <c r="C208" s="496"/>
      <c r="D208" s="496"/>
      <c r="E208" s="470"/>
      <c r="F208" s="466"/>
      <c r="G208" s="200" t="s">
        <v>102</v>
      </c>
      <c r="H208" s="201"/>
      <c r="I208" s="202" t="str">
        <f t="shared" si="272"/>
        <v/>
      </c>
      <c r="J208" s="202" t="str">
        <f t="shared" si="272"/>
        <v/>
      </c>
      <c r="K208" s="202" t="str">
        <f t="shared" si="272"/>
        <v/>
      </c>
      <c r="L208" s="202" t="str">
        <f t="shared" si="272"/>
        <v/>
      </c>
      <c r="M208" s="202" t="str">
        <f t="shared" si="272"/>
        <v/>
      </c>
      <c r="N208" s="202" t="str">
        <f t="shared" si="272"/>
        <v/>
      </c>
      <c r="O208" s="202" t="str">
        <f t="shared" si="272"/>
        <v/>
      </c>
      <c r="P208" s="202" t="str">
        <f t="shared" si="272"/>
        <v/>
      </c>
      <c r="Q208" s="202" t="str">
        <f t="shared" si="272"/>
        <v/>
      </c>
      <c r="R208" s="202" t="str">
        <f t="shared" si="272"/>
        <v/>
      </c>
      <c r="S208" s="202" t="str">
        <f t="shared" si="272"/>
        <v/>
      </c>
      <c r="T208" s="203">
        <f t="shared" si="260"/>
        <v>0</v>
      </c>
      <c r="AN208" s="15">
        <v>6</v>
      </c>
      <c r="AO208" s="15">
        <v>2</v>
      </c>
      <c r="AP208" s="15">
        <v>11</v>
      </c>
      <c r="AQ208" s="17">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15">
        <f ca="1">COUNTIF(INDIRECT("H"&amp;(ROW()+12*(($AN208-1)*3+$AO208)-ROW())/12+5):INDIRECT("S"&amp;(ROW()+12*(($AN208-1)*3+$AO208)-ROW())/12+5),AQ208)</f>
        <v>0</v>
      </c>
      <c r="AS208" s="17"/>
      <c r="AU208" s="15">
        <f ca="1">IF(AND(AQ208&gt;0,AR208&gt;0),COUNTIF(AU$6:AU207,"&gt;0")+1,0)</f>
        <v>0</v>
      </c>
      <c r="BE208" s="15">
        <v>2</v>
      </c>
      <c r="BF208" s="15" t="s">
        <v>318</v>
      </c>
      <c r="BG208" s="15">
        <f t="shared" ref="BG208:BR208" si="275">IF(BG207+BT207&gt;40000,1,0)</f>
        <v>0</v>
      </c>
      <c r="BH208" s="15">
        <f t="shared" si="275"/>
        <v>0</v>
      </c>
      <c r="BI208" s="15">
        <f t="shared" si="275"/>
        <v>0</v>
      </c>
      <c r="BJ208" s="15">
        <f t="shared" si="275"/>
        <v>0</v>
      </c>
      <c r="BK208" s="15">
        <f t="shared" si="275"/>
        <v>0</v>
      </c>
      <c r="BL208" s="15">
        <f t="shared" si="275"/>
        <v>0</v>
      </c>
      <c r="BM208" s="15">
        <f t="shared" si="275"/>
        <v>0</v>
      </c>
      <c r="BN208" s="15">
        <f t="shared" si="275"/>
        <v>0</v>
      </c>
      <c r="BO208" s="15">
        <f t="shared" si="275"/>
        <v>0</v>
      </c>
      <c r="BP208" s="15">
        <f t="shared" si="275"/>
        <v>0</v>
      </c>
      <c r="BQ208" s="15">
        <f t="shared" si="275"/>
        <v>0</v>
      </c>
      <c r="BR208" s="15">
        <f t="shared" si="275"/>
        <v>0</v>
      </c>
    </row>
    <row r="209" spans="1:83">
      <c r="A209" s="464"/>
      <c r="B209" s="467"/>
      <c r="C209" s="497"/>
      <c r="D209" s="498"/>
      <c r="E209" s="471"/>
      <c r="F209" s="467"/>
      <c r="G209" s="206" t="s">
        <v>551</v>
      </c>
      <c r="H209" s="207"/>
      <c r="I209" s="208"/>
      <c r="J209" s="208"/>
      <c r="K209" s="208"/>
      <c r="L209" s="208"/>
      <c r="M209" s="208"/>
      <c r="N209" s="208"/>
      <c r="O209" s="208"/>
      <c r="P209" s="208"/>
      <c r="Q209" s="208"/>
      <c r="R209" s="208"/>
      <c r="S209" s="208"/>
      <c r="T209" s="209">
        <f t="shared" si="260"/>
        <v>0</v>
      </c>
      <c r="AN209" s="15">
        <v>6</v>
      </c>
      <c r="AO209" s="15">
        <v>2</v>
      </c>
      <c r="AP209" s="15">
        <v>12</v>
      </c>
      <c r="AQ209" s="17">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15">
        <f ca="1">COUNTIF(INDIRECT("H"&amp;(ROW()+12*(($AN209-1)*3+$AO209)-ROW())/12+5):INDIRECT("S"&amp;(ROW()+12*(($AN209-1)*3+$AO209)-ROW())/12+5),AQ209)</f>
        <v>0</v>
      </c>
      <c r="AS209" s="17"/>
      <c r="AU209" s="15">
        <f ca="1">IF(AND(AQ209&gt;0,AR209&gt;0),COUNTIF(AU$6:AU208,"&gt;0")+1,0)</f>
        <v>0</v>
      </c>
      <c r="BE209" s="15">
        <v>3</v>
      </c>
    </row>
    <row r="210" spans="1:83">
      <c r="A210" s="462">
        <v>69</v>
      </c>
      <c r="B210" s="465"/>
      <c r="C210" s="465"/>
      <c r="D210" s="465"/>
      <c r="E210" s="469"/>
      <c r="F210" s="465"/>
      <c r="G210" s="194" t="s">
        <v>104</v>
      </c>
      <c r="H210" s="195"/>
      <c r="I210" s="196" t="str">
        <f t="shared" ref="I210:S211" si="276">IF(H210="","",H210)</f>
        <v/>
      </c>
      <c r="J210" s="196" t="str">
        <f t="shared" si="276"/>
        <v/>
      </c>
      <c r="K210" s="196" t="str">
        <f t="shared" si="276"/>
        <v/>
      </c>
      <c r="L210" s="196" t="str">
        <f t="shared" si="276"/>
        <v/>
      </c>
      <c r="M210" s="196" t="str">
        <f t="shared" si="276"/>
        <v/>
      </c>
      <c r="N210" s="196" t="str">
        <f t="shared" si="276"/>
        <v/>
      </c>
      <c r="O210" s="196" t="str">
        <f t="shared" si="276"/>
        <v/>
      </c>
      <c r="P210" s="196" t="str">
        <f t="shared" si="276"/>
        <v/>
      </c>
      <c r="Q210" s="196" t="str">
        <f t="shared" si="276"/>
        <v/>
      </c>
      <c r="R210" s="196" t="str">
        <f t="shared" si="276"/>
        <v/>
      </c>
      <c r="S210" s="196" t="str">
        <f t="shared" si="276"/>
        <v/>
      </c>
      <c r="T210" s="197">
        <f t="shared" si="260"/>
        <v>0</v>
      </c>
      <c r="AN210" s="15">
        <v>6</v>
      </c>
      <c r="AO210" s="15">
        <v>3</v>
      </c>
      <c r="AP210" s="15">
        <v>1</v>
      </c>
      <c r="AQ210" s="17">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15">
        <f ca="1">COUNTIF(INDIRECT("H"&amp;(ROW()+12*(($AN210-1)*3+$AO210)-ROW())/12+5):INDIRECT("S"&amp;(ROW()+12*(($AN210-1)*3+$AO210)-ROW())/12+5),AQ210)</f>
        <v>0</v>
      </c>
      <c r="AS210" s="17"/>
      <c r="AU210" s="15">
        <f ca="1">IF(AND(AQ210&gt;0,AR210&gt;0),COUNTIF(AU$6:AU209,"&gt;0")+1,0)</f>
        <v>0</v>
      </c>
      <c r="BE210" s="15">
        <v>1</v>
      </c>
      <c r="BG210" s="15">
        <f t="shared" ref="BG210:BR210" si="277">SUM(H210:H211)</f>
        <v>0</v>
      </c>
      <c r="BH210" s="15">
        <f t="shared" si="277"/>
        <v>0</v>
      </c>
      <c r="BI210" s="15">
        <f t="shared" si="277"/>
        <v>0</v>
      </c>
      <c r="BJ210" s="15">
        <f t="shared" si="277"/>
        <v>0</v>
      </c>
      <c r="BK210" s="15">
        <f t="shared" si="277"/>
        <v>0</v>
      </c>
      <c r="BL210" s="15">
        <f t="shared" si="277"/>
        <v>0</v>
      </c>
      <c r="BM210" s="15">
        <f t="shared" si="277"/>
        <v>0</v>
      </c>
      <c r="BN210" s="15">
        <f t="shared" si="277"/>
        <v>0</v>
      </c>
      <c r="BO210" s="15">
        <f t="shared" si="277"/>
        <v>0</v>
      </c>
      <c r="BP210" s="15">
        <f t="shared" si="277"/>
        <v>0</v>
      </c>
      <c r="BQ210" s="15">
        <f t="shared" si="277"/>
        <v>0</v>
      </c>
      <c r="BR210" s="15">
        <f t="shared" si="277"/>
        <v>0</v>
      </c>
      <c r="BT210" s="15">
        <f t="shared" ref="BT210:CE210" si="278">SUM(U210:U211)</f>
        <v>0</v>
      </c>
      <c r="BU210" s="15">
        <f t="shared" si="278"/>
        <v>0</v>
      </c>
      <c r="BV210" s="15">
        <f t="shared" si="278"/>
        <v>0</v>
      </c>
      <c r="BW210" s="15">
        <f t="shared" si="278"/>
        <v>0</v>
      </c>
      <c r="BX210" s="15">
        <f t="shared" si="278"/>
        <v>0</v>
      </c>
      <c r="BY210" s="15">
        <f t="shared" si="278"/>
        <v>0</v>
      </c>
      <c r="BZ210" s="15">
        <f t="shared" si="278"/>
        <v>0</v>
      </c>
      <c r="CA210" s="15">
        <f t="shared" si="278"/>
        <v>0</v>
      </c>
      <c r="CB210" s="15">
        <f t="shared" si="278"/>
        <v>0</v>
      </c>
      <c r="CC210" s="15">
        <f t="shared" si="278"/>
        <v>0</v>
      </c>
      <c r="CD210" s="15">
        <f t="shared" si="278"/>
        <v>0</v>
      </c>
      <c r="CE210" s="15">
        <f t="shared" si="278"/>
        <v>0</v>
      </c>
    </row>
    <row r="211" spans="1:83">
      <c r="A211" s="463"/>
      <c r="B211" s="466"/>
      <c r="C211" s="496"/>
      <c r="D211" s="496"/>
      <c r="E211" s="470"/>
      <c r="F211" s="466"/>
      <c r="G211" s="200" t="s">
        <v>102</v>
      </c>
      <c r="H211" s="201"/>
      <c r="I211" s="202" t="str">
        <f t="shared" si="276"/>
        <v/>
      </c>
      <c r="J211" s="202" t="str">
        <f t="shared" si="276"/>
        <v/>
      </c>
      <c r="K211" s="202" t="str">
        <f t="shared" si="276"/>
        <v/>
      </c>
      <c r="L211" s="202" t="str">
        <f t="shared" si="276"/>
        <v/>
      </c>
      <c r="M211" s="202" t="str">
        <f t="shared" si="276"/>
        <v/>
      </c>
      <c r="N211" s="202" t="str">
        <f t="shared" si="276"/>
        <v/>
      </c>
      <c r="O211" s="202" t="str">
        <f t="shared" si="276"/>
        <v/>
      </c>
      <c r="P211" s="202" t="str">
        <f t="shared" si="276"/>
        <v/>
      </c>
      <c r="Q211" s="202" t="str">
        <f t="shared" si="276"/>
        <v/>
      </c>
      <c r="R211" s="202" t="str">
        <f t="shared" si="276"/>
        <v/>
      </c>
      <c r="S211" s="202" t="str">
        <f t="shared" si="276"/>
        <v/>
      </c>
      <c r="T211" s="203">
        <f t="shared" si="260"/>
        <v>0</v>
      </c>
      <c r="AN211" s="15">
        <v>6</v>
      </c>
      <c r="AO211" s="15">
        <v>3</v>
      </c>
      <c r="AP211" s="15">
        <v>2</v>
      </c>
      <c r="AQ211" s="17">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15">
        <f ca="1">COUNTIF(INDIRECT("H"&amp;(ROW()+12*(($AN211-1)*3+$AO211)-ROW())/12+5):INDIRECT("S"&amp;(ROW()+12*(($AN211-1)*3+$AO211)-ROW())/12+5),AQ211)</f>
        <v>0</v>
      </c>
      <c r="AS211" s="17"/>
      <c r="AU211" s="15">
        <f ca="1">IF(AND(AQ211&gt;0,AR211&gt;0),COUNTIF(AU$6:AU210,"&gt;0")+1,0)</f>
        <v>0</v>
      </c>
      <c r="BE211" s="15">
        <v>2</v>
      </c>
      <c r="BF211" s="15" t="s">
        <v>318</v>
      </c>
      <c r="BG211" s="15">
        <f t="shared" ref="BG211:BR211" si="279">IF(BG210+BT210&gt;40000,1,0)</f>
        <v>0</v>
      </c>
      <c r="BH211" s="15">
        <f t="shared" si="279"/>
        <v>0</v>
      </c>
      <c r="BI211" s="15">
        <f t="shared" si="279"/>
        <v>0</v>
      </c>
      <c r="BJ211" s="15">
        <f t="shared" si="279"/>
        <v>0</v>
      </c>
      <c r="BK211" s="15">
        <f t="shared" si="279"/>
        <v>0</v>
      </c>
      <c r="BL211" s="15">
        <f t="shared" si="279"/>
        <v>0</v>
      </c>
      <c r="BM211" s="15">
        <f t="shared" si="279"/>
        <v>0</v>
      </c>
      <c r="BN211" s="15">
        <f t="shared" si="279"/>
        <v>0</v>
      </c>
      <c r="BO211" s="15">
        <f t="shared" si="279"/>
        <v>0</v>
      </c>
      <c r="BP211" s="15">
        <f t="shared" si="279"/>
        <v>0</v>
      </c>
      <c r="BQ211" s="15">
        <f t="shared" si="279"/>
        <v>0</v>
      </c>
      <c r="BR211" s="15">
        <f t="shared" si="279"/>
        <v>0</v>
      </c>
    </row>
    <row r="212" spans="1:83">
      <c r="A212" s="464"/>
      <c r="B212" s="467"/>
      <c r="C212" s="497"/>
      <c r="D212" s="498"/>
      <c r="E212" s="471"/>
      <c r="F212" s="467"/>
      <c r="G212" s="206" t="s">
        <v>551</v>
      </c>
      <c r="H212" s="207"/>
      <c r="I212" s="208"/>
      <c r="J212" s="208"/>
      <c r="K212" s="208"/>
      <c r="L212" s="208"/>
      <c r="M212" s="208"/>
      <c r="N212" s="208"/>
      <c r="O212" s="208"/>
      <c r="P212" s="208"/>
      <c r="Q212" s="208"/>
      <c r="R212" s="208"/>
      <c r="S212" s="208"/>
      <c r="T212" s="209">
        <f t="shared" si="260"/>
        <v>0</v>
      </c>
      <c r="AN212" s="15">
        <v>6</v>
      </c>
      <c r="AO212" s="15">
        <v>3</v>
      </c>
      <c r="AP212" s="15">
        <v>3</v>
      </c>
      <c r="AQ212" s="17">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15">
        <f ca="1">COUNTIF(INDIRECT("H"&amp;(ROW()+12*(($AN212-1)*3+$AO212)-ROW())/12+5):INDIRECT("S"&amp;(ROW()+12*(($AN212-1)*3+$AO212)-ROW())/12+5),AQ212)</f>
        <v>0</v>
      </c>
      <c r="AS212" s="17"/>
      <c r="AU212" s="15">
        <f ca="1">IF(AND(AQ212&gt;0,AR212&gt;0),COUNTIF(AU$6:AU211,"&gt;0")+1,0)</f>
        <v>0</v>
      </c>
      <c r="BE212" s="15">
        <v>3</v>
      </c>
    </row>
    <row r="213" spans="1:83">
      <c r="A213" s="462">
        <v>70</v>
      </c>
      <c r="B213" s="465"/>
      <c r="C213" s="465"/>
      <c r="D213" s="465"/>
      <c r="E213" s="469"/>
      <c r="F213" s="465"/>
      <c r="G213" s="194" t="s">
        <v>104</v>
      </c>
      <c r="H213" s="195"/>
      <c r="I213" s="196" t="str">
        <f t="shared" ref="I213:S214" si="280">IF(H213="","",H213)</f>
        <v/>
      </c>
      <c r="J213" s="196" t="str">
        <f t="shared" si="280"/>
        <v/>
      </c>
      <c r="K213" s="196" t="str">
        <f t="shared" si="280"/>
        <v/>
      </c>
      <c r="L213" s="196" t="str">
        <f t="shared" si="280"/>
        <v/>
      </c>
      <c r="M213" s="196" t="str">
        <f t="shared" si="280"/>
        <v/>
      </c>
      <c r="N213" s="196" t="str">
        <f t="shared" si="280"/>
        <v/>
      </c>
      <c r="O213" s="196" t="str">
        <f t="shared" si="280"/>
        <v/>
      </c>
      <c r="P213" s="196" t="str">
        <f t="shared" si="280"/>
        <v/>
      </c>
      <c r="Q213" s="196" t="str">
        <f t="shared" si="280"/>
        <v/>
      </c>
      <c r="R213" s="196" t="str">
        <f t="shared" si="280"/>
        <v/>
      </c>
      <c r="S213" s="196" t="str">
        <f t="shared" si="280"/>
        <v/>
      </c>
      <c r="T213" s="197">
        <f t="shared" si="260"/>
        <v>0</v>
      </c>
      <c r="AN213" s="15">
        <v>6</v>
      </c>
      <c r="AO213" s="15">
        <v>3</v>
      </c>
      <c r="AP213" s="15">
        <v>4</v>
      </c>
      <c r="AQ213" s="17">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15">
        <f ca="1">COUNTIF(INDIRECT("H"&amp;(ROW()+12*(($AN213-1)*3+$AO213)-ROW())/12+5):INDIRECT("S"&amp;(ROW()+12*(($AN213-1)*3+$AO213)-ROW())/12+5),AQ213)</f>
        <v>0</v>
      </c>
      <c r="AS213" s="17"/>
      <c r="AU213" s="15">
        <f ca="1">IF(AND(AQ213&gt;0,AR213&gt;0),COUNTIF(AU$6:AU212,"&gt;0")+1,0)</f>
        <v>0</v>
      </c>
      <c r="BE213" s="15">
        <v>1</v>
      </c>
      <c r="BG213" s="15">
        <f t="shared" ref="BG213:BR213" si="281">SUM(H213:H214)</f>
        <v>0</v>
      </c>
      <c r="BH213" s="15">
        <f t="shared" si="281"/>
        <v>0</v>
      </c>
      <c r="BI213" s="15">
        <f t="shared" si="281"/>
        <v>0</v>
      </c>
      <c r="BJ213" s="15">
        <f t="shared" si="281"/>
        <v>0</v>
      </c>
      <c r="BK213" s="15">
        <f t="shared" si="281"/>
        <v>0</v>
      </c>
      <c r="BL213" s="15">
        <f t="shared" si="281"/>
        <v>0</v>
      </c>
      <c r="BM213" s="15">
        <f t="shared" si="281"/>
        <v>0</v>
      </c>
      <c r="BN213" s="15">
        <f t="shared" si="281"/>
        <v>0</v>
      </c>
      <c r="BO213" s="15">
        <f t="shared" si="281"/>
        <v>0</v>
      </c>
      <c r="BP213" s="15">
        <f t="shared" si="281"/>
        <v>0</v>
      </c>
      <c r="BQ213" s="15">
        <f t="shared" si="281"/>
        <v>0</v>
      </c>
      <c r="BR213" s="15">
        <f t="shared" si="281"/>
        <v>0</v>
      </c>
      <c r="BT213" s="15">
        <f t="shared" ref="BT213:CE213" si="282">SUM(U213:U214)</f>
        <v>0</v>
      </c>
      <c r="BU213" s="15">
        <f t="shared" si="282"/>
        <v>0</v>
      </c>
      <c r="BV213" s="15">
        <f t="shared" si="282"/>
        <v>0</v>
      </c>
      <c r="BW213" s="15">
        <f t="shared" si="282"/>
        <v>0</v>
      </c>
      <c r="BX213" s="15">
        <f t="shared" si="282"/>
        <v>0</v>
      </c>
      <c r="BY213" s="15">
        <f t="shared" si="282"/>
        <v>0</v>
      </c>
      <c r="BZ213" s="15">
        <f t="shared" si="282"/>
        <v>0</v>
      </c>
      <c r="CA213" s="15">
        <f t="shared" si="282"/>
        <v>0</v>
      </c>
      <c r="CB213" s="15">
        <f t="shared" si="282"/>
        <v>0</v>
      </c>
      <c r="CC213" s="15">
        <f t="shared" si="282"/>
        <v>0</v>
      </c>
      <c r="CD213" s="15">
        <f t="shared" si="282"/>
        <v>0</v>
      </c>
      <c r="CE213" s="15">
        <f t="shared" si="282"/>
        <v>0</v>
      </c>
    </row>
    <row r="214" spans="1:83">
      <c r="A214" s="463"/>
      <c r="B214" s="466"/>
      <c r="C214" s="496"/>
      <c r="D214" s="496"/>
      <c r="E214" s="470"/>
      <c r="F214" s="466"/>
      <c r="G214" s="200" t="s">
        <v>102</v>
      </c>
      <c r="H214" s="201"/>
      <c r="I214" s="202" t="str">
        <f t="shared" si="280"/>
        <v/>
      </c>
      <c r="J214" s="202" t="str">
        <f t="shared" si="280"/>
        <v/>
      </c>
      <c r="K214" s="202" t="str">
        <f t="shared" si="280"/>
        <v/>
      </c>
      <c r="L214" s="202" t="str">
        <f t="shared" si="280"/>
        <v/>
      </c>
      <c r="M214" s="202" t="str">
        <f t="shared" si="280"/>
        <v/>
      </c>
      <c r="N214" s="202" t="str">
        <f t="shared" si="280"/>
        <v/>
      </c>
      <c r="O214" s="202" t="str">
        <f t="shared" si="280"/>
        <v/>
      </c>
      <c r="P214" s="202" t="str">
        <f t="shared" si="280"/>
        <v/>
      </c>
      <c r="Q214" s="202" t="str">
        <f t="shared" si="280"/>
        <v/>
      </c>
      <c r="R214" s="202" t="str">
        <f t="shared" si="280"/>
        <v/>
      </c>
      <c r="S214" s="202" t="str">
        <f t="shared" si="280"/>
        <v/>
      </c>
      <c r="T214" s="203">
        <f t="shared" si="260"/>
        <v>0</v>
      </c>
      <c r="AN214" s="15">
        <v>6</v>
      </c>
      <c r="AO214" s="15">
        <v>3</v>
      </c>
      <c r="AP214" s="15">
        <v>5</v>
      </c>
      <c r="AQ214" s="17">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15">
        <f ca="1">COUNTIF(INDIRECT("H"&amp;(ROW()+12*(($AN214-1)*3+$AO214)-ROW())/12+5):INDIRECT("S"&amp;(ROW()+12*(($AN214-1)*3+$AO214)-ROW())/12+5),AQ214)</f>
        <v>0</v>
      </c>
      <c r="AS214" s="17"/>
      <c r="AU214" s="15">
        <f ca="1">IF(AND(AQ214&gt;0,AR214&gt;0),COUNTIF(AU$6:AU213,"&gt;0")+1,0)</f>
        <v>0</v>
      </c>
      <c r="BE214" s="15">
        <v>2</v>
      </c>
      <c r="BF214" s="15" t="s">
        <v>318</v>
      </c>
      <c r="BG214" s="15">
        <f t="shared" ref="BG214:BR214" si="283">IF(BG213+BT213&gt;40000,1,0)</f>
        <v>0</v>
      </c>
      <c r="BH214" s="15">
        <f t="shared" si="283"/>
        <v>0</v>
      </c>
      <c r="BI214" s="15">
        <f t="shared" si="283"/>
        <v>0</v>
      </c>
      <c r="BJ214" s="15">
        <f t="shared" si="283"/>
        <v>0</v>
      </c>
      <c r="BK214" s="15">
        <f t="shared" si="283"/>
        <v>0</v>
      </c>
      <c r="BL214" s="15">
        <f t="shared" si="283"/>
        <v>0</v>
      </c>
      <c r="BM214" s="15">
        <f t="shared" si="283"/>
        <v>0</v>
      </c>
      <c r="BN214" s="15">
        <f t="shared" si="283"/>
        <v>0</v>
      </c>
      <c r="BO214" s="15">
        <f t="shared" si="283"/>
        <v>0</v>
      </c>
      <c r="BP214" s="15">
        <f t="shared" si="283"/>
        <v>0</v>
      </c>
      <c r="BQ214" s="15">
        <f t="shared" si="283"/>
        <v>0</v>
      </c>
      <c r="BR214" s="15">
        <f t="shared" si="283"/>
        <v>0</v>
      </c>
    </row>
    <row r="215" spans="1:83">
      <c r="A215" s="464"/>
      <c r="B215" s="467"/>
      <c r="C215" s="497"/>
      <c r="D215" s="498"/>
      <c r="E215" s="471"/>
      <c r="F215" s="467"/>
      <c r="G215" s="206" t="s">
        <v>551</v>
      </c>
      <c r="H215" s="207"/>
      <c r="I215" s="208"/>
      <c r="J215" s="208"/>
      <c r="K215" s="208"/>
      <c r="L215" s="208"/>
      <c r="M215" s="208"/>
      <c r="N215" s="208"/>
      <c r="O215" s="208"/>
      <c r="P215" s="208"/>
      <c r="Q215" s="208"/>
      <c r="R215" s="208"/>
      <c r="S215" s="208"/>
      <c r="T215" s="209">
        <f t="shared" si="260"/>
        <v>0</v>
      </c>
      <c r="AN215" s="15">
        <v>6</v>
      </c>
      <c r="AO215" s="15">
        <v>3</v>
      </c>
      <c r="AP215" s="15">
        <v>6</v>
      </c>
      <c r="AQ215" s="17">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15">
        <f ca="1">COUNTIF(INDIRECT("H"&amp;(ROW()+12*(($AN215-1)*3+$AO215)-ROW())/12+5):INDIRECT("S"&amp;(ROW()+12*(($AN215-1)*3+$AO215)-ROW())/12+5),AQ215)</f>
        <v>0</v>
      </c>
      <c r="AS215" s="17"/>
      <c r="AU215" s="15">
        <f ca="1">IF(AND(AQ215&gt;0,AR215&gt;0),COUNTIF(AU$6:AU214,"&gt;0")+1,0)</f>
        <v>0</v>
      </c>
      <c r="BE215" s="15">
        <v>3</v>
      </c>
    </row>
    <row r="216" spans="1:83">
      <c r="A216" s="462">
        <v>71</v>
      </c>
      <c r="B216" s="465"/>
      <c r="C216" s="465"/>
      <c r="D216" s="465"/>
      <c r="E216" s="469"/>
      <c r="F216" s="465"/>
      <c r="G216" s="194" t="s">
        <v>104</v>
      </c>
      <c r="H216" s="195"/>
      <c r="I216" s="196" t="str">
        <f t="shared" ref="I216:S217" si="284">IF(H216="","",H216)</f>
        <v/>
      </c>
      <c r="J216" s="196" t="str">
        <f t="shared" si="284"/>
        <v/>
      </c>
      <c r="K216" s="196" t="str">
        <f t="shared" si="284"/>
        <v/>
      </c>
      <c r="L216" s="196" t="str">
        <f t="shared" si="284"/>
        <v/>
      </c>
      <c r="M216" s="196" t="str">
        <f t="shared" si="284"/>
        <v/>
      </c>
      <c r="N216" s="196" t="str">
        <f t="shared" si="284"/>
        <v/>
      </c>
      <c r="O216" s="196" t="str">
        <f t="shared" si="284"/>
        <v/>
      </c>
      <c r="P216" s="196" t="str">
        <f t="shared" si="284"/>
        <v/>
      </c>
      <c r="Q216" s="196" t="str">
        <f t="shared" si="284"/>
        <v/>
      </c>
      <c r="R216" s="196" t="str">
        <f t="shared" si="284"/>
        <v/>
      </c>
      <c r="S216" s="196" t="str">
        <f t="shared" si="284"/>
        <v/>
      </c>
      <c r="T216" s="197">
        <f t="shared" si="260"/>
        <v>0</v>
      </c>
      <c r="AN216" s="15">
        <v>6</v>
      </c>
      <c r="AO216" s="15">
        <v>3</v>
      </c>
      <c r="AP216" s="15">
        <v>7</v>
      </c>
      <c r="AQ216" s="17">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15">
        <f ca="1">COUNTIF(INDIRECT("H"&amp;(ROW()+12*(($AN216-1)*3+$AO216)-ROW())/12+5):INDIRECT("S"&amp;(ROW()+12*(($AN216-1)*3+$AO216)-ROW())/12+5),AQ216)</f>
        <v>0</v>
      </c>
      <c r="AS216" s="17"/>
      <c r="AU216" s="15">
        <f ca="1">IF(AND(AQ216&gt;0,AR216&gt;0),COUNTIF(AU$6:AU215,"&gt;0")+1,0)</f>
        <v>0</v>
      </c>
      <c r="BE216" s="15">
        <v>1</v>
      </c>
      <c r="BG216" s="15">
        <f t="shared" ref="BG216:BR216" si="285">SUM(H216:H217)</f>
        <v>0</v>
      </c>
      <c r="BH216" s="15">
        <f t="shared" si="285"/>
        <v>0</v>
      </c>
      <c r="BI216" s="15">
        <f t="shared" si="285"/>
        <v>0</v>
      </c>
      <c r="BJ216" s="15">
        <f t="shared" si="285"/>
        <v>0</v>
      </c>
      <c r="BK216" s="15">
        <f t="shared" si="285"/>
        <v>0</v>
      </c>
      <c r="BL216" s="15">
        <f t="shared" si="285"/>
        <v>0</v>
      </c>
      <c r="BM216" s="15">
        <f t="shared" si="285"/>
        <v>0</v>
      </c>
      <c r="BN216" s="15">
        <f t="shared" si="285"/>
        <v>0</v>
      </c>
      <c r="BO216" s="15">
        <f t="shared" si="285"/>
        <v>0</v>
      </c>
      <c r="BP216" s="15">
        <f t="shared" si="285"/>
        <v>0</v>
      </c>
      <c r="BQ216" s="15">
        <f t="shared" si="285"/>
        <v>0</v>
      </c>
      <c r="BR216" s="15">
        <f t="shared" si="285"/>
        <v>0</v>
      </c>
      <c r="BT216" s="15">
        <f t="shared" ref="BT216:CE216" si="286">SUM(U216:U217)</f>
        <v>0</v>
      </c>
      <c r="BU216" s="15">
        <f t="shared" si="286"/>
        <v>0</v>
      </c>
      <c r="BV216" s="15">
        <f t="shared" si="286"/>
        <v>0</v>
      </c>
      <c r="BW216" s="15">
        <f t="shared" si="286"/>
        <v>0</v>
      </c>
      <c r="BX216" s="15">
        <f t="shared" si="286"/>
        <v>0</v>
      </c>
      <c r="BY216" s="15">
        <f t="shared" si="286"/>
        <v>0</v>
      </c>
      <c r="BZ216" s="15">
        <f t="shared" si="286"/>
        <v>0</v>
      </c>
      <c r="CA216" s="15">
        <f t="shared" si="286"/>
        <v>0</v>
      </c>
      <c r="CB216" s="15">
        <f t="shared" si="286"/>
        <v>0</v>
      </c>
      <c r="CC216" s="15">
        <f t="shared" si="286"/>
        <v>0</v>
      </c>
      <c r="CD216" s="15">
        <f t="shared" si="286"/>
        <v>0</v>
      </c>
      <c r="CE216" s="15">
        <f t="shared" si="286"/>
        <v>0</v>
      </c>
    </row>
    <row r="217" spans="1:83">
      <c r="A217" s="463"/>
      <c r="B217" s="466"/>
      <c r="C217" s="496"/>
      <c r="D217" s="496"/>
      <c r="E217" s="470"/>
      <c r="F217" s="466"/>
      <c r="G217" s="200" t="s">
        <v>102</v>
      </c>
      <c r="H217" s="201"/>
      <c r="I217" s="202" t="str">
        <f t="shared" si="284"/>
        <v/>
      </c>
      <c r="J217" s="202" t="str">
        <f t="shared" si="284"/>
        <v/>
      </c>
      <c r="K217" s="202" t="str">
        <f t="shared" si="284"/>
        <v/>
      </c>
      <c r="L217" s="202" t="str">
        <f t="shared" si="284"/>
        <v/>
      </c>
      <c r="M217" s="202" t="str">
        <f t="shared" si="284"/>
        <v/>
      </c>
      <c r="N217" s="202" t="str">
        <f t="shared" si="284"/>
        <v/>
      </c>
      <c r="O217" s="202" t="str">
        <f t="shared" si="284"/>
        <v/>
      </c>
      <c r="P217" s="202" t="str">
        <f t="shared" si="284"/>
        <v/>
      </c>
      <c r="Q217" s="202" t="str">
        <f t="shared" si="284"/>
        <v/>
      </c>
      <c r="R217" s="202" t="str">
        <f t="shared" si="284"/>
        <v/>
      </c>
      <c r="S217" s="202" t="str">
        <f t="shared" si="284"/>
        <v/>
      </c>
      <c r="T217" s="203">
        <f t="shared" si="260"/>
        <v>0</v>
      </c>
      <c r="AN217" s="15">
        <v>6</v>
      </c>
      <c r="AO217" s="15">
        <v>3</v>
      </c>
      <c r="AP217" s="15">
        <v>8</v>
      </c>
      <c r="AQ217" s="17">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15">
        <f ca="1">COUNTIF(INDIRECT("H"&amp;(ROW()+12*(($AN217-1)*3+$AO217)-ROW())/12+5):INDIRECT("S"&amp;(ROW()+12*(($AN217-1)*3+$AO217)-ROW())/12+5),AQ217)</f>
        <v>0</v>
      </c>
      <c r="AS217" s="17"/>
      <c r="AU217" s="15">
        <f ca="1">IF(AND(AQ217&gt;0,AR217&gt;0),COUNTIF(AU$6:AU216,"&gt;0")+1,0)</f>
        <v>0</v>
      </c>
      <c r="BE217" s="15">
        <v>2</v>
      </c>
      <c r="BF217" s="15" t="s">
        <v>318</v>
      </c>
      <c r="BG217" s="15">
        <f t="shared" ref="BG217:BR217" si="287">IF(BG216+BT216&gt;40000,1,0)</f>
        <v>0</v>
      </c>
      <c r="BH217" s="15">
        <f t="shared" si="287"/>
        <v>0</v>
      </c>
      <c r="BI217" s="15">
        <f t="shared" si="287"/>
        <v>0</v>
      </c>
      <c r="BJ217" s="15">
        <f t="shared" si="287"/>
        <v>0</v>
      </c>
      <c r="BK217" s="15">
        <f t="shared" si="287"/>
        <v>0</v>
      </c>
      <c r="BL217" s="15">
        <f t="shared" si="287"/>
        <v>0</v>
      </c>
      <c r="BM217" s="15">
        <f t="shared" si="287"/>
        <v>0</v>
      </c>
      <c r="BN217" s="15">
        <f t="shared" si="287"/>
        <v>0</v>
      </c>
      <c r="BO217" s="15">
        <f t="shared" si="287"/>
        <v>0</v>
      </c>
      <c r="BP217" s="15">
        <f t="shared" si="287"/>
        <v>0</v>
      </c>
      <c r="BQ217" s="15">
        <f t="shared" si="287"/>
        <v>0</v>
      </c>
      <c r="BR217" s="15">
        <f t="shared" si="287"/>
        <v>0</v>
      </c>
    </row>
    <row r="218" spans="1:83">
      <c r="A218" s="464"/>
      <c r="B218" s="467"/>
      <c r="C218" s="497"/>
      <c r="D218" s="498"/>
      <c r="E218" s="471"/>
      <c r="F218" s="467"/>
      <c r="G218" s="206" t="s">
        <v>551</v>
      </c>
      <c r="H218" s="207"/>
      <c r="I218" s="208"/>
      <c r="J218" s="208"/>
      <c r="K218" s="208"/>
      <c r="L218" s="208"/>
      <c r="M218" s="208"/>
      <c r="N218" s="208"/>
      <c r="O218" s="208"/>
      <c r="P218" s="208"/>
      <c r="Q218" s="208"/>
      <c r="R218" s="208"/>
      <c r="S218" s="208"/>
      <c r="T218" s="209">
        <f t="shared" si="260"/>
        <v>0</v>
      </c>
      <c r="AN218" s="15">
        <v>6</v>
      </c>
      <c r="AO218" s="15">
        <v>3</v>
      </c>
      <c r="AP218" s="15">
        <v>9</v>
      </c>
      <c r="AQ218" s="17">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15">
        <f ca="1">COUNTIF(INDIRECT("H"&amp;(ROW()+12*(($AN218-1)*3+$AO218)-ROW())/12+5):INDIRECT("S"&amp;(ROW()+12*(($AN218-1)*3+$AO218)-ROW())/12+5),AQ218)</f>
        <v>0</v>
      </c>
      <c r="AS218" s="17"/>
      <c r="AU218" s="15">
        <f ca="1">IF(AND(AQ218&gt;0,AR218&gt;0),COUNTIF(AU$6:AU217,"&gt;0")+1,0)</f>
        <v>0</v>
      </c>
      <c r="BE218" s="15">
        <v>3</v>
      </c>
    </row>
    <row r="219" spans="1:83">
      <c r="A219" s="462">
        <v>72</v>
      </c>
      <c r="B219" s="465"/>
      <c r="C219" s="465"/>
      <c r="D219" s="465"/>
      <c r="E219" s="469"/>
      <c r="F219" s="465"/>
      <c r="G219" s="194" t="s">
        <v>104</v>
      </c>
      <c r="H219" s="195"/>
      <c r="I219" s="196" t="str">
        <f t="shared" ref="I219:S220" si="288">IF(H219="","",H219)</f>
        <v/>
      </c>
      <c r="J219" s="196" t="str">
        <f t="shared" si="288"/>
        <v/>
      </c>
      <c r="K219" s="196" t="str">
        <f t="shared" si="288"/>
        <v/>
      </c>
      <c r="L219" s="196" t="str">
        <f t="shared" si="288"/>
        <v/>
      </c>
      <c r="M219" s="196" t="str">
        <f t="shared" si="288"/>
        <v/>
      </c>
      <c r="N219" s="196" t="str">
        <f t="shared" si="288"/>
        <v/>
      </c>
      <c r="O219" s="196" t="str">
        <f t="shared" si="288"/>
        <v/>
      </c>
      <c r="P219" s="196" t="str">
        <f t="shared" si="288"/>
        <v/>
      </c>
      <c r="Q219" s="196" t="str">
        <f t="shared" si="288"/>
        <v/>
      </c>
      <c r="R219" s="196" t="str">
        <f t="shared" si="288"/>
        <v/>
      </c>
      <c r="S219" s="196" t="str">
        <f t="shared" si="288"/>
        <v/>
      </c>
      <c r="T219" s="197">
        <f t="shared" si="260"/>
        <v>0</v>
      </c>
      <c r="AN219" s="15">
        <v>6</v>
      </c>
      <c r="AO219" s="15">
        <v>3</v>
      </c>
      <c r="AP219" s="15">
        <v>10</v>
      </c>
      <c r="AQ219" s="17">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15">
        <f ca="1">COUNTIF(INDIRECT("H"&amp;(ROW()+12*(($AN219-1)*3+$AO219)-ROW())/12+5):INDIRECT("S"&amp;(ROW()+12*(($AN219-1)*3+$AO219)-ROW())/12+5),AQ219)</f>
        <v>0</v>
      </c>
      <c r="AS219" s="17"/>
      <c r="AU219" s="15">
        <f ca="1">IF(AND(AQ219&gt;0,AR219&gt;0),COUNTIF(AU$6:AU218,"&gt;0")+1,0)</f>
        <v>0</v>
      </c>
      <c r="BE219" s="15">
        <v>1</v>
      </c>
      <c r="BG219" s="15">
        <f t="shared" ref="BG219:BR219" si="289">SUM(H219:H220)</f>
        <v>0</v>
      </c>
      <c r="BH219" s="15">
        <f t="shared" si="289"/>
        <v>0</v>
      </c>
      <c r="BI219" s="15">
        <f t="shared" si="289"/>
        <v>0</v>
      </c>
      <c r="BJ219" s="15">
        <f t="shared" si="289"/>
        <v>0</v>
      </c>
      <c r="BK219" s="15">
        <f t="shared" si="289"/>
        <v>0</v>
      </c>
      <c r="BL219" s="15">
        <f t="shared" si="289"/>
        <v>0</v>
      </c>
      <c r="BM219" s="15">
        <f t="shared" si="289"/>
        <v>0</v>
      </c>
      <c r="BN219" s="15">
        <f t="shared" si="289"/>
        <v>0</v>
      </c>
      <c r="BO219" s="15">
        <f t="shared" si="289"/>
        <v>0</v>
      </c>
      <c r="BP219" s="15">
        <f t="shared" si="289"/>
        <v>0</v>
      </c>
      <c r="BQ219" s="15">
        <f t="shared" si="289"/>
        <v>0</v>
      </c>
      <c r="BR219" s="15">
        <f t="shared" si="289"/>
        <v>0</v>
      </c>
      <c r="BT219" s="15">
        <f t="shared" ref="BT219:CE219" si="290">SUM(U219:U220)</f>
        <v>0</v>
      </c>
      <c r="BU219" s="15">
        <f t="shared" si="290"/>
        <v>0</v>
      </c>
      <c r="BV219" s="15">
        <f t="shared" si="290"/>
        <v>0</v>
      </c>
      <c r="BW219" s="15">
        <f t="shared" si="290"/>
        <v>0</v>
      </c>
      <c r="BX219" s="15">
        <f t="shared" si="290"/>
        <v>0</v>
      </c>
      <c r="BY219" s="15">
        <f t="shared" si="290"/>
        <v>0</v>
      </c>
      <c r="BZ219" s="15">
        <f t="shared" si="290"/>
        <v>0</v>
      </c>
      <c r="CA219" s="15">
        <f t="shared" si="290"/>
        <v>0</v>
      </c>
      <c r="CB219" s="15">
        <f t="shared" si="290"/>
        <v>0</v>
      </c>
      <c r="CC219" s="15">
        <f t="shared" si="290"/>
        <v>0</v>
      </c>
      <c r="CD219" s="15">
        <f t="shared" si="290"/>
        <v>0</v>
      </c>
      <c r="CE219" s="15">
        <f t="shared" si="290"/>
        <v>0</v>
      </c>
    </row>
    <row r="220" spans="1:83">
      <c r="A220" s="463"/>
      <c r="B220" s="466"/>
      <c r="C220" s="496"/>
      <c r="D220" s="496"/>
      <c r="E220" s="470"/>
      <c r="F220" s="466"/>
      <c r="G220" s="200" t="s">
        <v>102</v>
      </c>
      <c r="H220" s="201"/>
      <c r="I220" s="202" t="str">
        <f t="shared" si="288"/>
        <v/>
      </c>
      <c r="J220" s="202" t="str">
        <f t="shared" si="288"/>
        <v/>
      </c>
      <c r="K220" s="202" t="str">
        <f t="shared" si="288"/>
        <v/>
      </c>
      <c r="L220" s="202" t="str">
        <f t="shared" si="288"/>
        <v/>
      </c>
      <c r="M220" s="202" t="str">
        <f t="shared" si="288"/>
        <v/>
      </c>
      <c r="N220" s="202" t="str">
        <f t="shared" si="288"/>
        <v/>
      </c>
      <c r="O220" s="202" t="str">
        <f t="shared" si="288"/>
        <v/>
      </c>
      <c r="P220" s="202" t="str">
        <f t="shared" si="288"/>
        <v/>
      </c>
      <c r="Q220" s="202" t="str">
        <f t="shared" si="288"/>
        <v/>
      </c>
      <c r="R220" s="202" t="str">
        <f t="shared" si="288"/>
        <v/>
      </c>
      <c r="S220" s="202" t="str">
        <f t="shared" si="288"/>
        <v/>
      </c>
      <c r="T220" s="203">
        <f t="shared" si="260"/>
        <v>0</v>
      </c>
      <c r="AN220" s="15">
        <v>6</v>
      </c>
      <c r="AO220" s="15">
        <v>3</v>
      </c>
      <c r="AP220" s="15">
        <v>11</v>
      </c>
      <c r="AQ220" s="17">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15">
        <f ca="1">COUNTIF(INDIRECT("H"&amp;(ROW()+12*(($AN220-1)*3+$AO220)-ROW())/12+5):INDIRECT("S"&amp;(ROW()+12*(($AN220-1)*3+$AO220)-ROW())/12+5),AQ220)</f>
        <v>0</v>
      </c>
      <c r="AS220" s="17"/>
      <c r="AU220" s="15">
        <f ca="1">IF(AND(AQ220&gt;0,AR220&gt;0),COUNTIF(AU$6:AU219,"&gt;0")+1,0)</f>
        <v>0</v>
      </c>
      <c r="BE220" s="15">
        <v>2</v>
      </c>
      <c r="BF220" s="15" t="s">
        <v>318</v>
      </c>
      <c r="BG220" s="15">
        <f t="shared" ref="BG220:BR220" si="291">IF(BG219+BT219&gt;40000,1,0)</f>
        <v>0</v>
      </c>
      <c r="BH220" s="15">
        <f t="shared" si="291"/>
        <v>0</v>
      </c>
      <c r="BI220" s="15">
        <f t="shared" si="291"/>
        <v>0</v>
      </c>
      <c r="BJ220" s="15">
        <f t="shared" si="291"/>
        <v>0</v>
      </c>
      <c r="BK220" s="15">
        <f t="shared" si="291"/>
        <v>0</v>
      </c>
      <c r="BL220" s="15">
        <f t="shared" si="291"/>
        <v>0</v>
      </c>
      <c r="BM220" s="15">
        <f t="shared" si="291"/>
        <v>0</v>
      </c>
      <c r="BN220" s="15">
        <f t="shared" si="291"/>
        <v>0</v>
      </c>
      <c r="BO220" s="15">
        <f t="shared" si="291"/>
        <v>0</v>
      </c>
      <c r="BP220" s="15">
        <f t="shared" si="291"/>
        <v>0</v>
      </c>
      <c r="BQ220" s="15">
        <f t="shared" si="291"/>
        <v>0</v>
      </c>
      <c r="BR220" s="15">
        <f t="shared" si="291"/>
        <v>0</v>
      </c>
    </row>
    <row r="221" spans="1:83">
      <c r="A221" s="464"/>
      <c r="B221" s="467"/>
      <c r="C221" s="497"/>
      <c r="D221" s="498"/>
      <c r="E221" s="471"/>
      <c r="F221" s="467"/>
      <c r="G221" s="206" t="s">
        <v>551</v>
      </c>
      <c r="H221" s="207"/>
      <c r="I221" s="208"/>
      <c r="J221" s="208"/>
      <c r="K221" s="208"/>
      <c r="L221" s="208"/>
      <c r="M221" s="208"/>
      <c r="N221" s="208"/>
      <c r="O221" s="208"/>
      <c r="P221" s="208"/>
      <c r="Q221" s="208"/>
      <c r="R221" s="208"/>
      <c r="S221" s="208"/>
      <c r="T221" s="209">
        <f t="shared" si="260"/>
        <v>0</v>
      </c>
      <c r="AN221" s="306">
        <v>6</v>
      </c>
      <c r="AO221" s="306">
        <v>3</v>
      </c>
      <c r="AP221" s="306">
        <v>12</v>
      </c>
      <c r="AQ221" s="313">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306">
        <f ca="1">COUNTIF(INDIRECT("H"&amp;(ROW()+12*(($AN221-1)*3+$AO221)-ROW())/12+5):INDIRECT("S"&amp;(ROW()+12*(($AN221-1)*3+$AO221)-ROW())/12+5),AQ221)</f>
        <v>0</v>
      </c>
      <c r="AS221" s="313"/>
      <c r="AT221" s="306"/>
      <c r="AU221" s="306">
        <f ca="1">IF(AND(AQ221&gt;0,AR221&gt;0),COUNTIF(AU$6:AU220,"&gt;0")+1,0)</f>
        <v>0</v>
      </c>
      <c r="BE221" s="15">
        <v>3</v>
      </c>
    </row>
    <row r="222" spans="1:83">
      <c r="A222" s="462">
        <v>73</v>
      </c>
      <c r="B222" s="465"/>
      <c r="C222" s="465"/>
      <c r="D222" s="465"/>
      <c r="E222" s="469"/>
      <c r="F222" s="465"/>
      <c r="G222" s="194" t="s">
        <v>104</v>
      </c>
      <c r="H222" s="195"/>
      <c r="I222" s="196" t="str">
        <f t="shared" ref="I222:S223" si="292">IF(H222="","",H222)</f>
        <v/>
      </c>
      <c r="J222" s="196" t="str">
        <f t="shared" si="292"/>
        <v/>
      </c>
      <c r="K222" s="196" t="str">
        <f t="shared" si="292"/>
        <v/>
      </c>
      <c r="L222" s="196" t="str">
        <f t="shared" si="292"/>
        <v/>
      </c>
      <c r="M222" s="196" t="str">
        <f t="shared" si="292"/>
        <v/>
      </c>
      <c r="N222" s="196" t="str">
        <f t="shared" si="292"/>
        <v/>
      </c>
      <c r="O222" s="196" t="str">
        <f t="shared" si="292"/>
        <v/>
      </c>
      <c r="P222" s="196" t="str">
        <f t="shared" si="292"/>
        <v/>
      </c>
      <c r="Q222" s="196" t="str">
        <f t="shared" si="292"/>
        <v/>
      </c>
      <c r="R222" s="196" t="str">
        <f t="shared" si="292"/>
        <v/>
      </c>
      <c r="S222" s="196" t="str">
        <f t="shared" si="292"/>
        <v/>
      </c>
      <c r="T222" s="197">
        <f t="shared" si="260"/>
        <v>0</v>
      </c>
      <c r="AN222" s="15">
        <v>7</v>
      </c>
      <c r="AO222" s="15">
        <v>1</v>
      </c>
      <c r="AP222" s="15">
        <v>1</v>
      </c>
      <c r="AQ222" s="17">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15">
        <f ca="1">COUNTIF(INDIRECT("H"&amp;(ROW()+12*(($AN222-1)*3+$AO222)-ROW())/12+5):INDIRECT("S"&amp;(ROW()+12*(($AN222-1)*3+$AO222)-ROW())/12+5),AQ222)</f>
        <v>0</v>
      </c>
      <c r="AS222" s="17"/>
      <c r="AU222" s="15">
        <f ca="1">IF(AND(AQ222&gt;0,AR222&gt;0),COUNTIF(AU$6:AU221,"&gt;0")+1,0)</f>
        <v>0</v>
      </c>
      <c r="BE222" s="15">
        <v>1</v>
      </c>
      <c r="BG222" s="15">
        <f t="shared" ref="BG222:BR222" si="293">SUM(H222:H223)</f>
        <v>0</v>
      </c>
      <c r="BH222" s="15">
        <f t="shared" si="293"/>
        <v>0</v>
      </c>
      <c r="BI222" s="15">
        <f t="shared" si="293"/>
        <v>0</v>
      </c>
      <c r="BJ222" s="15">
        <f t="shared" si="293"/>
        <v>0</v>
      </c>
      <c r="BK222" s="15">
        <f t="shared" si="293"/>
        <v>0</v>
      </c>
      <c r="BL222" s="15">
        <f t="shared" si="293"/>
        <v>0</v>
      </c>
      <c r="BM222" s="15">
        <f t="shared" si="293"/>
        <v>0</v>
      </c>
      <c r="BN222" s="15">
        <f t="shared" si="293"/>
        <v>0</v>
      </c>
      <c r="BO222" s="15">
        <f t="shared" si="293"/>
        <v>0</v>
      </c>
      <c r="BP222" s="15">
        <f t="shared" si="293"/>
        <v>0</v>
      </c>
      <c r="BQ222" s="15">
        <f t="shared" si="293"/>
        <v>0</v>
      </c>
      <c r="BR222" s="15">
        <f t="shared" si="293"/>
        <v>0</v>
      </c>
      <c r="BT222" s="15">
        <f t="shared" ref="BT222:CE222" si="294">SUM(U222:U223)</f>
        <v>0</v>
      </c>
      <c r="BU222" s="15">
        <f t="shared" si="294"/>
        <v>0</v>
      </c>
      <c r="BV222" s="15">
        <f t="shared" si="294"/>
        <v>0</v>
      </c>
      <c r="BW222" s="15">
        <f t="shared" si="294"/>
        <v>0</v>
      </c>
      <c r="BX222" s="15">
        <f t="shared" si="294"/>
        <v>0</v>
      </c>
      <c r="BY222" s="15">
        <f t="shared" si="294"/>
        <v>0</v>
      </c>
      <c r="BZ222" s="15">
        <f t="shared" si="294"/>
        <v>0</v>
      </c>
      <c r="CA222" s="15">
        <f t="shared" si="294"/>
        <v>0</v>
      </c>
      <c r="CB222" s="15">
        <f t="shared" si="294"/>
        <v>0</v>
      </c>
      <c r="CC222" s="15">
        <f t="shared" si="294"/>
        <v>0</v>
      </c>
      <c r="CD222" s="15">
        <f t="shared" si="294"/>
        <v>0</v>
      </c>
      <c r="CE222" s="15">
        <f t="shared" si="294"/>
        <v>0</v>
      </c>
    </row>
    <row r="223" spans="1:83">
      <c r="A223" s="463"/>
      <c r="B223" s="466"/>
      <c r="C223" s="496"/>
      <c r="D223" s="496"/>
      <c r="E223" s="470"/>
      <c r="F223" s="466"/>
      <c r="G223" s="200" t="s">
        <v>102</v>
      </c>
      <c r="H223" s="201"/>
      <c r="I223" s="202" t="str">
        <f t="shared" si="292"/>
        <v/>
      </c>
      <c r="J223" s="202" t="str">
        <f t="shared" si="292"/>
        <v/>
      </c>
      <c r="K223" s="202" t="str">
        <f t="shared" si="292"/>
        <v/>
      </c>
      <c r="L223" s="202" t="str">
        <f t="shared" si="292"/>
        <v/>
      </c>
      <c r="M223" s="202" t="str">
        <f t="shared" si="292"/>
        <v/>
      </c>
      <c r="N223" s="202" t="str">
        <f t="shared" si="292"/>
        <v/>
      </c>
      <c r="O223" s="202" t="str">
        <f t="shared" si="292"/>
        <v/>
      </c>
      <c r="P223" s="202" t="str">
        <f t="shared" si="292"/>
        <v/>
      </c>
      <c r="Q223" s="202" t="str">
        <f t="shared" si="292"/>
        <v/>
      </c>
      <c r="R223" s="202" t="str">
        <f t="shared" si="292"/>
        <v/>
      </c>
      <c r="S223" s="202" t="str">
        <f t="shared" si="292"/>
        <v/>
      </c>
      <c r="T223" s="203">
        <f t="shared" si="260"/>
        <v>0</v>
      </c>
      <c r="AN223" s="15">
        <v>7</v>
      </c>
      <c r="AO223" s="15">
        <v>1</v>
      </c>
      <c r="AP223" s="15">
        <v>2</v>
      </c>
      <c r="AQ223" s="17">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15">
        <f ca="1">COUNTIF(INDIRECT("H"&amp;(ROW()+12*(($AN223-1)*3+$AO223)-ROW())/12+5):INDIRECT("S"&amp;(ROW()+12*(($AN223-1)*3+$AO223)-ROW())/12+5),AQ223)</f>
        <v>0</v>
      </c>
      <c r="AS223" s="17"/>
      <c r="AU223" s="15">
        <f ca="1">IF(AND(AQ223&gt;0,AR223&gt;0),COUNTIF(AU$6:AU222,"&gt;0")+1,0)</f>
        <v>0</v>
      </c>
      <c r="BE223" s="15">
        <v>2</v>
      </c>
      <c r="BF223" s="15" t="s">
        <v>318</v>
      </c>
      <c r="BG223" s="15">
        <f t="shared" ref="BG223:BR223" si="295">IF(BG222+BT222&gt;40000,1,0)</f>
        <v>0</v>
      </c>
      <c r="BH223" s="15">
        <f t="shared" si="295"/>
        <v>0</v>
      </c>
      <c r="BI223" s="15">
        <f t="shared" si="295"/>
        <v>0</v>
      </c>
      <c r="BJ223" s="15">
        <f t="shared" si="295"/>
        <v>0</v>
      </c>
      <c r="BK223" s="15">
        <f t="shared" si="295"/>
        <v>0</v>
      </c>
      <c r="BL223" s="15">
        <f t="shared" si="295"/>
        <v>0</v>
      </c>
      <c r="BM223" s="15">
        <f t="shared" si="295"/>
        <v>0</v>
      </c>
      <c r="BN223" s="15">
        <f t="shared" si="295"/>
        <v>0</v>
      </c>
      <c r="BO223" s="15">
        <f t="shared" si="295"/>
        <v>0</v>
      </c>
      <c r="BP223" s="15">
        <f t="shared" si="295"/>
        <v>0</v>
      </c>
      <c r="BQ223" s="15">
        <f t="shared" si="295"/>
        <v>0</v>
      </c>
      <c r="BR223" s="15">
        <f t="shared" si="295"/>
        <v>0</v>
      </c>
    </row>
    <row r="224" spans="1:83">
      <c r="A224" s="464"/>
      <c r="B224" s="467"/>
      <c r="C224" s="497"/>
      <c r="D224" s="498"/>
      <c r="E224" s="471"/>
      <c r="F224" s="467"/>
      <c r="G224" s="206" t="s">
        <v>551</v>
      </c>
      <c r="H224" s="207"/>
      <c r="I224" s="208"/>
      <c r="J224" s="208"/>
      <c r="K224" s="208"/>
      <c r="L224" s="208"/>
      <c r="M224" s="208"/>
      <c r="N224" s="208"/>
      <c r="O224" s="208"/>
      <c r="P224" s="208"/>
      <c r="Q224" s="208"/>
      <c r="R224" s="208"/>
      <c r="S224" s="208"/>
      <c r="T224" s="209">
        <f t="shared" si="260"/>
        <v>0</v>
      </c>
      <c r="AN224" s="15">
        <v>7</v>
      </c>
      <c r="AO224" s="15">
        <v>1</v>
      </c>
      <c r="AP224" s="15">
        <v>3</v>
      </c>
      <c r="AQ224" s="17">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15">
        <f ca="1">COUNTIF(INDIRECT("H"&amp;(ROW()+12*(($AN224-1)*3+$AO224)-ROW())/12+5):INDIRECT("S"&amp;(ROW()+12*(($AN224-1)*3+$AO224)-ROW())/12+5),AQ224)</f>
        <v>0</v>
      </c>
      <c r="AS224" s="17"/>
      <c r="AU224" s="15">
        <f ca="1">IF(AND(AQ224&gt;0,AR224&gt;0),COUNTIF(AU$6:AU223,"&gt;0")+1,0)</f>
        <v>0</v>
      </c>
      <c r="BE224" s="15">
        <v>3</v>
      </c>
    </row>
    <row r="225" spans="1:83">
      <c r="A225" s="462">
        <v>74</v>
      </c>
      <c r="B225" s="465"/>
      <c r="C225" s="465"/>
      <c r="D225" s="465"/>
      <c r="E225" s="469"/>
      <c r="F225" s="465"/>
      <c r="G225" s="194" t="s">
        <v>104</v>
      </c>
      <c r="H225" s="195"/>
      <c r="I225" s="196" t="str">
        <f t="shared" ref="I225:S226" si="296">IF(H225="","",H225)</f>
        <v/>
      </c>
      <c r="J225" s="196" t="str">
        <f t="shared" si="296"/>
        <v/>
      </c>
      <c r="K225" s="196" t="str">
        <f t="shared" si="296"/>
        <v/>
      </c>
      <c r="L225" s="196" t="str">
        <f t="shared" si="296"/>
        <v/>
      </c>
      <c r="M225" s="196" t="str">
        <f t="shared" si="296"/>
        <v/>
      </c>
      <c r="N225" s="196" t="str">
        <f t="shared" si="296"/>
        <v/>
      </c>
      <c r="O225" s="196" t="str">
        <f t="shared" si="296"/>
        <v/>
      </c>
      <c r="P225" s="196" t="str">
        <f t="shared" si="296"/>
        <v/>
      </c>
      <c r="Q225" s="196" t="str">
        <f t="shared" si="296"/>
        <v/>
      </c>
      <c r="R225" s="196" t="str">
        <f t="shared" si="296"/>
        <v/>
      </c>
      <c r="S225" s="196" t="str">
        <f t="shared" si="296"/>
        <v/>
      </c>
      <c r="T225" s="197">
        <f t="shared" si="260"/>
        <v>0</v>
      </c>
      <c r="AN225" s="15">
        <v>7</v>
      </c>
      <c r="AO225" s="15">
        <v>1</v>
      </c>
      <c r="AP225" s="15">
        <v>4</v>
      </c>
      <c r="AQ225" s="17">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15">
        <f ca="1">COUNTIF(INDIRECT("H"&amp;(ROW()+12*(($AN225-1)*3+$AO225)-ROW())/12+5):INDIRECT("S"&amp;(ROW()+12*(($AN225-1)*3+$AO225)-ROW())/12+5),AQ225)</f>
        <v>0</v>
      </c>
      <c r="AS225" s="17"/>
      <c r="AU225" s="15">
        <f ca="1">IF(AND(AQ225&gt;0,AR225&gt;0),COUNTIF(AU$6:AU224,"&gt;0")+1,0)</f>
        <v>0</v>
      </c>
      <c r="BE225" s="15">
        <v>1</v>
      </c>
      <c r="BG225" s="15">
        <f t="shared" ref="BG225:BR225" si="297">SUM(H225:H226)</f>
        <v>0</v>
      </c>
      <c r="BH225" s="15">
        <f t="shared" si="297"/>
        <v>0</v>
      </c>
      <c r="BI225" s="15">
        <f t="shared" si="297"/>
        <v>0</v>
      </c>
      <c r="BJ225" s="15">
        <f t="shared" si="297"/>
        <v>0</v>
      </c>
      <c r="BK225" s="15">
        <f t="shared" si="297"/>
        <v>0</v>
      </c>
      <c r="BL225" s="15">
        <f t="shared" si="297"/>
        <v>0</v>
      </c>
      <c r="BM225" s="15">
        <f t="shared" si="297"/>
        <v>0</v>
      </c>
      <c r="BN225" s="15">
        <f t="shared" si="297"/>
        <v>0</v>
      </c>
      <c r="BO225" s="15">
        <f t="shared" si="297"/>
        <v>0</v>
      </c>
      <c r="BP225" s="15">
        <f t="shared" si="297"/>
        <v>0</v>
      </c>
      <c r="BQ225" s="15">
        <f t="shared" si="297"/>
        <v>0</v>
      </c>
      <c r="BR225" s="15">
        <f t="shared" si="297"/>
        <v>0</v>
      </c>
      <c r="BT225" s="15">
        <f t="shared" ref="BT225:CE225" si="298">SUM(U225:U226)</f>
        <v>0</v>
      </c>
      <c r="BU225" s="15">
        <f t="shared" si="298"/>
        <v>0</v>
      </c>
      <c r="BV225" s="15">
        <f t="shared" si="298"/>
        <v>0</v>
      </c>
      <c r="BW225" s="15">
        <f t="shared" si="298"/>
        <v>0</v>
      </c>
      <c r="BX225" s="15">
        <f t="shared" si="298"/>
        <v>0</v>
      </c>
      <c r="BY225" s="15">
        <f t="shared" si="298"/>
        <v>0</v>
      </c>
      <c r="BZ225" s="15">
        <f t="shared" si="298"/>
        <v>0</v>
      </c>
      <c r="CA225" s="15">
        <f t="shared" si="298"/>
        <v>0</v>
      </c>
      <c r="CB225" s="15">
        <f t="shared" si="298"/>
        <v>0</v>
      </c>
      <c r="CC225" s="15">
        <f t="shared" si="298"/>
        <v>0</v>
      </c>
      <c r="CD225" s="15">
        <f t="shared" si="298"/>
        <v>0</v>
      </c>
      <c r="CE225" s="15">
        <f t="shared" si="298"/>
        <v>0</v>
      </c>
    </row>
    <row r="226" spans="1:83">
      <c r="A226" s="463"/>
      <c r="B226" s="466"/>
      <c r="C226" s="496"/>
      <c r="D226" s="496"/>
      <c r="E226" s="470"/>
      <c r="F226" s="466"/>
      <c r="G226" s="200" t="s">
        <v>102</v>
      </c>
      <c r="H226" s="201"/>
      <c r="I226" s="202" t="str">
        <f t="shared" si="296"/>
        <v/>
      </c>
      <c r="J226" s="202" t="str">
        <f t="shared" si="296"/>
        <v/>
      </c>
      <c r="K226" s="202" t="str">
        <f t="shared" si="296"/>
        <v/>
      </c>
      <c r="L226" s="202" t="str">
        <f t="shared" si="296"/>
        <v/>
      </c>
      <c r="M226" s="202" t="str">
        <f t="shared" si="296"/>
        <v/>
      </c>
      <c r="N226" s="202" t="str">
        <f t="shared" si="296"/>
        <v/>
      </c>
      <c r="O226" s="202" t="str">
        <f t="shared" si="296"/>
        <v/>
      </c>
      <c r="P226" s="202" t="str">
        <f t="shared" si="296"/>
        <v/>
      </c>
      <c r="Q226" s="202" t="str">
        <f t="shared" si="296"/>
        <v/>
      </c>
      <c r="R226" s="202" t="str">
        <f t="shared" si="296"/>
        <v/>
      </c>
      <c r="S226" s="202" t="str">
        <f t="shared" si="296"/>
        <v/>
      </c>
      <c r="T226" s="203">
        <f t="shared" si="260"/>
        <v>0</v>
      </c>
      <c r="AN226" s="15">
        <v>7</v>
      </c>
      <c r="AO226" s="15">
        <v>1</v>
      </c>
      <c r="AP226" s="15">
        <v>5</v>
      </c>
      <c r="AQ226" s="17">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15">
        <f ca="1">COUNTIF(INDIRECT("H"&amp;(ROW()+12*(($AN226-1)*3+$AO226)-ROW())/12+5):INDIRECT("S"&amp;(ROW()+12*(($AN226-1)*3+$AO226)-ROW())/12+5),AQ226)</f>
        <v>0</v>
      </c>
      <c r="AS226" s="17"/>
      <c r="AU226" s="15">
        <f ca="1">IF(AND(AQ226&gt;0,AR226&gt;0),COUNTIF(AU$6:AU225,"&gt;0")+1,0)</f>
        <v>0</v>
      </c>
      <c r="BE226" s="15">
        <v>2</v>
      </c>
      <c r="BF226" s="15" t="s">
        <v>318</v>
      </c>
      <c r="BG226" s="15">
        <f t="shared" ref="BG226:BR226" si="299">IF(BG225+BT225&gt;40000,1,0)</f>
        <v>0</v>
      </c>
      <c r="BH226" s="15">
        <f t="shared" si="299"/>
        <v>0</v>
      </c>
      <c r="BI226" s="15">
        <f t="shared" si="299"/>
        <v>0</v>
      </c>
      <c r="BJ226" s="15">
        <f t="shared" si="299"/>
        <v>0</v>
      </c>
      <c r="BK226" s="15">
        <f t="shared" si="299"/>
        <v>0</v>
      </c>
      <c r="BL226" s="15">
        <f t="shared" si="299"/>
        <v>0</v>
      </c>
      <c r="BM226" s="15">
        <f t="shared" si="299"/>
        <v>0</v>
      </c>
      <c r="BN226" s="15">
        <f t="shared" si="299"/>
        <v>0</v>
      </c>
      <c r="BO226" s="15">
        <f t="shared" si="299"/>
        <v>0</v>
      </c>
      <c r="BP226" s="15">
        <f t="shared" si="299"/>
        <v>0</v>
      </c>
      <c r="BQ226" s="15">
        <f t="shared" si="299"/>
        <v>0</v>
      </c>
      <c r="BR226" s="15">
        <f t="shared" si="299"/>
        <v>0</v>
      </c>
    </row>
    <row r="227" spans="1:83">
      <c r="A227" s="464"/>
      <c r="B227" s="467"/>
      <c r="C227" s="497"/>
      <c r="D227" s="498"/>
      <c r="E227" s="471"/>
      <c r="F227" s="467"/>
      <c r="G227" s="206" t="s">
        <v>551</v>
      </c>
      <c r="H227" s="207"/>
      <c r="I227" s="208"/>
      <c r="J227" s="208"/>
      <c r="K227" s="208"/>
      <c r="L227" s="208"/>
      <c r="M227" s="208"/>
      <c r="N227" s="208"/>
      <c r="O227" s="208"/>
      <c r="P227" s="208"/>
      <c r="Q227" s="208"/>
      <c r="R227" s="208"/>
      <c r="S227" s="208"/>
      <c r="T227" s="209">
        <f t="shared" si="260"/>
        <v>0</v>
      </c>
      <c r="AN227" s="15">
        <v>7</v>
      </c>
      <c r="AO227" s="15">
        <v>1</v>
      </c>
      <c r="AP227" s="15">
        <v>6</v>
      </c>
      <c r="AQ227" s="17">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15">
        <f ca="1">COUNTIF(INDIRECT("H"&amp;(ROW()+12*(($AN227-1)*3+$AO227)-ROW())/12+5):INDIRECT("S"&amp;(ROW()+12*(($AN227-1)*3+$AO227)-ROW())/12+5),AQ227)</f>
        <v>0</v>
      </c>
      <c r="AS227" s="17"/>
      <c r="AU227" s="15">
        <f ca="1">IF(AND(AQ227&gt;0,AR227&gt;0),COUNTIF(AU$6:AU226,"&gt;0")+1,0)</f>
        <v>0</v>
      </c>
      <c r="BE227" s="15">
        <v>3</v>
      </c>
    </row>
    <row r="228" spans="1:83">
      <c r="A228" s="462">
        <v>75</v>
      </c>
      <c r="B228" s="465"/>
      <c r="C228" s="465"/>
      <c r="D228" s="465"/>
      <c r="E228" s="469"/>
      <c r="F228" s="465"/>
      <c r="G228" s="194" t="s">
        <v>104</v>
      </c>
      <c r="H228" s="195"/>
      <c r="I228" s="196" t="str">
        <f t="shared" ref="I228:S229" si="300">IF(H228="","",H228)</f>
        <v/>
      </c>
      <c r="J228" s="196" t="str">
        <f t="shared" si="300"/>
        <v/>
      </c>
      <c r="K228" s="196" t="str">
        <f t="shared" si="300"/>
        <v/>
      </c>
      <c r="L228" s="196" t="str">
        <f t="shared" si="300"/>
        <v/>
      </c>
      <c r="M228" s="196" t="str">
        <f t="shared" si="300"/>
        <v/>
      </c>
      <c r="N228" s="196" t="str">
        <f t="shared" si="300"/>
        <v/>
      </c>
      <c r="O228" s="196" t="str">
        <f t="shared" si="300"/>
        <v/>
      </c>
      <c r="P228" s="196" t="str">
        <f t="shared" si="300"/>
        <v/>
      </c>
      <c r="Q228" s="196" t="str">
        <f t="shared" si="300"/>
        <v/>
      </c>
      <c r="R228" s="196" t="str">
        <f t="shared" si="300"/>
        <v/>
      </c>
      <c r="S228" s="196" t="str">
        <f t="shared" si="300"/>
        <v/>
      </c>
      <c r="T228" s="197">
        <f t="shared" si="260"/>
        <v>0</v>
      </c>
      <c r="AN228" s="15">
        <v>7</v>
      </c>
      <c r="AO228" s="15">
        <v>1</v>
      </c>
      <c r="AP228" s="15">
        <v>7</v>
      </c>
      <c r="AQ228" s="17">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15">
        <f ca="1">COUNTIF(INDIRECT("H"&amp;(ROW()+12*(($AN228-1)*3+$AO228)-ROW())/12+5):INDIRECT("S"&amp;(ROW()+12*(($AN228-1)*3+$AO228)-ROW())/12+5),AQ228)</f>
        <v>0</v>
      </c>
      <c r="AS228" s="17"/>
      <c r="AU228" s="15">
        <f ca="1">IF(AND(AQ228&gt;0,AR228&gt;0),COUNTIF(AU$6:AU227,"&gt;0")+1,0)</f>
        <v>0</v>
      </c>
      <c r="BE228" s="15">
        <v>1</v>
      </c>
      <c r="BG228" s="15">
        <f t="shared" ref="BG228:BR228" si="301">SUM(H228:H229)</f>
        <v>0</v>
      </c>
      <c r="BH228" s="15">
        <f t="shared" si="301"/>
        <v>0</v>
      </c>
      <c r="BI228" s="15">
        <f t="shared" si="301"/>
        <v>0</v>
      </c>
      <c r="BJ228" s="15">
        <f t="shared" si="301"/>
        <v>0</v>
      </c>
      <c r="BK228" s="15">
        <f t="shared" si="301"/>
        <v>0</v>
      </c>
      <c r="BL228" s="15">
        <f t="shared" si="301"/>
        <v>0</v>
      </c>
      <c r="BM228" s="15">
        <f t="shared" si="301"/>
        <v>0</v>
      </c>
      <c r="BN228" s="15">
        <f t="shared" si="301"/>
        <v>0</v>
      </c>
      <c r="BO228" s="15">
        <f t="shared" si="301"/>
        <v>0</v>
      </c>
      <c r="BP228" s="15">
        <f t="shared" si="301"/>
        <v>0</v>
      </c>
      <c r="BQ228" s="15">
        <f t="shared" si="301"/>
        <v>0</v>
      </c>
      <c r="BR228" s="15">
        <f t="shared" si="301"/>
        <v>0</v>
      </c>
      <c r="BT228" s="15">
        <f t="shared" ref="BT228:CE228" si="302">SUM(U228:U229)</f>
        <v>0</v>
      </c>
      <c r="BU228" s="15">
        <f t="shared" si="302"/>
        <v>0</v>
      </c>
      <c r="BV228" s="15">
        <f t="shared" si="302"/>
        <v>0</v>
      </c>
      <c r="BW228" s="15">
        <f t="shared" si="302"/>
        <v>0</v>
      </c>
      <c r="BX228" s="15">
        <f t="shared" si="302"/>
        <v>0</v>
      </c>
      <c r="BY228" s="15">
        <f t="shared" si="302"/>
        <v>0</v>
      </c>
      <c r="BZ228" s="15">
        <f t="shared" si="302"/>
        <v>0</v>
      </c>
      <c r="CA228" s="15">
        <f t="shared" si="302"/>
        <v>0</v>
      </c>
      <c r="CB228" s="15">
        <f t="shared" si="302"/>
        <v>0</v>
      </c>
      <c r="CC228" s="15">
        <f t="shared" si="302"/>
        <v>0</v>
      </c>
      <c r="CD228" s="15">
        <f t="shared" si="302"/>
        <v>0</v>
      </c>
      <c r="CE228" s="15">
        <f t="shared" si="302"/>
        <v>0</v>
      </c>
    </row>
    <row r="229" spans="1:83">
      <c r="A229" s="463"/>
      <c r="B229" s="466"/>
      <c r="C229" s="496"/>
      <c r="D229" s="496"/>
      <c r="E229" s="470"/>
      <c r="F229" s="466"/>
      <c r="G229" s="200" t="s">
        <v>102</v>
      </c>
      <c r="H229" s="201"/>
      <c r="I229" s="202" t="str">
        <f t="shared" si="300"/>
        <v/>
      </c>
      <c r="J229" s="202" t="str">
        <f t="shared" si="300"/>
        <v/>
      </c>
      <c r="K229" s="202" t="str">
        <f t="shared" si="300"/>
        <v/>
      </c>
      <c r="L229" s="202" t="str">
        <f t="shared" si="300"/>
        <v/>
      </c>
      <c r="M229" s="202" t="str">
        <f t="shared" si="300"/>
        <v/>
      </c>
      <c r="N229" s="202" t="str">
        <f t="shared" si="300"/>
        <v/>
      </c>
      <c r="O229" s="202" t="str">
        <f t="shared" si="300"/>
        <v/>
      </c>
      <c r="P229" s="202" t="str">
        <f t="shared" si="300"/>
        <v/>
      </c>
      <c r="Q229" s="202" t="str">
        <f t="shared" si="300"/>
        <v/>
      </c>
      <c r="R229" s="202" t="str">
        <f t="shared" si="300"/>
        <v/>
      </c>
      <c r="S229" s="202" t="str">
        <f t="shared" si="300"/>
        <v/>
      </c>
      <c r="T229" s="203">
        <f t="shared" si="260"/>
        <v>0</v>
      </c>
      <c r="AN229" s="15">
        <v>7</v>
      </c>
      <c r="AO229" s="15">
        <v>1</v>
      </c>
      <c r="AP229" s="15">
        <v>8</v>
      </c>
      <c r="AQ229" s="17">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15">
        <f ca="1">COUNTIF(INDIRECT("H"&amp;(ROW()+12*(($AN229-1)*3+$AO229)-ROW())/12+5):INDIRECT("S"&amp;(ROW()+12*(($AN229-1)*3+$AO229)-ROW())/12+5),AQ229)</f>
        <v>0</v>
      </c>
      <c r="AS229" s="17"/>
      <c r="AU229" s="15">
        <f ca="1">IF(AND(AQ229&gt;0,AR229&gt;0),COUNTIF(AU$6:AU228,"&gt;0")+1,0)</f>
        <v>0</v>
      </c>
      <c r="BE229" s="15">
        <v>2</v>
      </c>
      <c r="BF229" s="15" t="s">
        <v>318</v>
      </c>
      <c r="BG229" s="15">
        <f t="shared" ref="BG229:BR229" si="303">IF(BG228+BT228&gt;40000,1,0)</f>
        <v>0</v>
      </c>
      <c r="BH229" s="15">
        <f t="shared" si="303"/>
        <v>0</v>
      </c>
      <c r="BI229" s="15">
        <f t="shared" si="303"/>
        <v>0</v>
      </c>
      <c r="BJ229" s="15">
        <f t="shared" si="303"/>
        <v>0</v>
      </c>
      <c r="BK229" s="15">
        <f t="shared" si="303"/>
        <v>0</v>
      </c>
      <c r="BL229" s="15">
        <f t="shared" si="303"/>
        <v>0</v>
      </c>
      <c r="BM229" s="15">
        <f t="shared" si="303"/>
        <v>0</v>
      </c>
      <c r="BN229" s="15">
        <f t="shared" si="303"/>
        <v>0</v>
      </c>
      <c r="BO229" s="15">
        <f t="shared" si="303"/>
        <v>0</v>
      </c>
      <c r="BP229" s="15">
        <f t="shared" si="303"/>
        <v>0</v>
      </c>
      <c r="BQ229" s="15">
        <f t="shared" si="303"/>
        <v>0</v>
      </c>
      <c r="BR229" s="15">
        <f t="shared" si="303"/>
        <v>0</v>
      </c>
    </row>
    <row r="230" spans="1:83">
      <c r="A230" s="464"/>
      <c r="B230" s="467"/>
      <c r="C230" s="497"/>
      <c r="D230" s="498"/>
      <c r="E230" s="471"/>
      <c r="F230" s="467"/>
      <c r="G230" s="206" t="s">
        <v>551</v>
      </c>
      <c r="H230" s="207"/>
      <c r="I230" s="208"/>
      <c r="J230" s="208"/>
      <c r="K230" s="208"/>
      <c r="L230" s="208"/>
      <c r="M230" s="208"/>
      <c r="N230" s="208"/>
      <c r="O230" s="208"/>
      <c r="P230" s="208"/>
      <c r="Q230" s="208"/>
      <c r="R230" s="208"/>
      <c r="S230" s="208"/>
      <c r="T230" s="209">
        <f t="shared" si="260"/>
        <v>0</v>
      </c>
      <c r="AN230" s="15">
        <v>7</v>
      </c>
      <c r="AO230" s="15">
        <v>1</v>
      </c>
      <c r="AP230" s="15">
        <v>9</v>
      </c>
      <c r="AQ230" s="17">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15">
        <f ca="1">COUNTIF(INDIRECT("H"&amp;(ROW()+12*(($AN230-1)*3+$AO230)-ROW())/12+5):INDIRECT("S"&amp;(ROW()+12*(($AN230-1)*3+$AO230)-ROW())/12+5),AQ230)</f>
        <v>0</v>
      </c>
      <c r="AS230" s="17"/>
      <c r="AU230" s="15">
        <f ca="1">IF(AND(AQ230&gt;0,AR230&gt;0),COUNTIF(AU$6:AU229,"&gt;0")+1,0)</f>
        <v>0</v>
      </c>
      <c r="BE230" s="15">
        <v>3</v>
      </c>
    </row>
    <row r="231" spans="1:83">
      <c r="A231" s="462">
        <v>76</v>
      </c>
      <c r="B231" s="465"/>
      <c r="C231" s="465"/>
      <c r="D231" s="465"/>
      <c r="E231" s="469"/>
      <c r="F231" s="465"/>
      <c r="G231" s="194" t="s">
        <v>104</v>
      </c>
      <c r="H231" s="195"/>
      <c r="I231" s="196" t="str">
        <f t="shared" ref="I231:S232" si="304">IF(H231="","",H231)</f>
        <v/>
      </c>
      <c r="J231" s="196" t="str">
        <f t="shared" si="304"/>
        <v/>
      </c>
      <c r="K231" s="196" t="str">
        <f t="shared" si="304"/>
        <v/>
      </c>
      <c r="L231" s="196" t="str">
        <f t="shared" si="304"/>
        <v/>
      </c>
      <c r="M231" s="196" t="str">
        <f t="shared" si="304"/>
        <v/>
      </c>
      <c r="N231" s="196" t="str">
        <f t="shared" si="304"/>
        <v/>
      </c>
      <c r="O231" s="196" t="str">
        <f t="shared" si="304"/>
        <v/>
      </c>
      <c r="P231" s="196" t="str">
        <f t="shared" si="304"/>
        <v/>
      </c>
      <c r="Q231" s="196" t="str">
        <f t="shared" si="304"/>
        <v/>
      </c>
      <c r="R231" s="196" t="str">
        <f t="shared" si="304"/>
        <v/>
      </c>
      <c r="S231" s="196" t="str">
        <f t="shared" si="304"/>
        <v/>
      </c>
      <c r="T231" s="197">
        <f t="shared" si="260"/>
        <v>0</v>
      </c>
      <c r="AN231" s="15">
        <v>7</v>
      </c>
      <c r="AO231" s="15">
        <v>1</v>
      </c>
      <c r="AP231" s="15">
        <v>10</v>
      </c>
      <c r="AQ231" s="17">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15">
        <f ca="1">COUNTIF(INDIRECT("H"&amp;(ROW()+12*(($AN231-1)*3+$AO231)-ROW())/12+5):INDIRECT("S"&amp;(ROW()+12*(($AN231-1)*3+$AO231)-ROW())/12+5),AQ231)</f>
        <v>0</v>
      </c>
      <c r="AS231" s="17"/>
      <c r="AU231" s="15">
        <f ca="1">IF(AND(AQ231&gt;0,AR231&gt;0),COUNTIF(AU$6:AU230,"&gt;0")+1,0)</f>
        <v>0</v>
      </c>
      <c r="BE231" s="15">
        <v>1</v>
      </c>
      <c r="BG231" s="15">
        <f t="shared" ref="BG231:BR231" si="305">SUM(H231:H232)</f>
        <v>0</v>
      </c>
      <c r="BH231" s="15">
        <f t="shared" si="305"/>
        <v>0</v>
      </c>
      <c r="BI231" s="15">
        <f t="shared" si="305"/>
        <v>0</v>
      </c>
      <c r="BJ231" s="15">
        <f t="shared" si="305"/>
        <v>0</v>
      </c>
      <c r="BK231" s="15">
        <f t="shared" si="305"/>
        <v>0</v>
      </c>
      <c r="BL231" s="15">
        <f t="shared" si="305"/>
        <v>0</v>
      </c>
      <c r="BM231" s="15">
        <f t="shared" si="305"/>
        <v>0</v>
      </c>
      <c r="BN231" s="15">
        <f t="shared" si="305"/>
        <v>0</v>
      </c>
      <c r="BO231" s="15">
        <f t="shared" si="305"/>
        <v>0</v>
      </c>
      <c r="BP231" s="15">
        <f t="shared" si="305"/>
        <v>0</v>
      </c>
      <c r="BQ231" s="15">
        <f t="shared" si="305"/>
        <v>0</v>
      </c>
      <c r="BR231" s="15">
        <f t="shared" si="305"/>
        <v>0</v>
      </c>
      <c r="BT231" s="15">
        <f t="shared" ref="BT231:CE231" si="306">SUM(U231:U232)</f>
        <v>0</v>
      </c>
      <c r="BU231" s="15">
        <f t="shared" si="306"/>
        <v>0</v>
      </c>
      <c r="BV231" s="15">
        <f t="shared" si="306"/>
        <v>0</v>
      </c>
      <c r="BW231" s="15">
        <f t="shared" si="306"/>
        <v>0</v>
      </c>
      <c r="BX231" s="15">
        <f t="shared" si="306"/>
        <v>0</v>
      </c>
      <c r="BY231" s="15">
        <f t="shared" si="306"/>
        <v>0</v>
      </c>
      <c r="BZ231" s="15">
        <f t="shared" si="306"/>
        <v>0</v>
      </c>
      <c r="CA231" s="15">
        <f t="shared" si="306"/>
        <v>0</v>
      </c>
      <c r="CB231" s="15">
        <f t="shared" si="306"/>
        <v>0</v>
      </c>
      <c r="CC231" s="15">
        <f t="shared" si="306"/>
        <v>0</v>
      </c>
      <c r="CD231" s="15">
        <f t="shared" si="306"/>
        <v>0</v>
      </c>
      <c r="CE231" s="15">
        <f t="shared" si="306"/>
        <v>0</v>
      </c>
    </row>
    <row r="232" spans="1:83">
      <c r="A232" s="463"/>
      <c r="B232" s="466"/>
      <c r="C232" s="496"/>
      <c r="D232" s="496"/>
      <c r="E232" s="470"/>
      <c r="F232" s="466"/>
      <c r="G232" s="200" t="s">
        <v>102</v>
      </c>
      <c r="H232" s="201"/>
      <c r="I232" s="202" t="str">
        <f t="shared" si="304"/>
        <v/>
      </c>
      <c r="J232" s="202" t="str">
        <f t="shared" si="304"/>
        <v/>
      </c>
      <c r="K232" s="202" t="str">
        <f t="shared" si="304"/>
        <v/>
      </c>
      <c r="L232" s="202" t="str">
        <f t="shared" si="304"/>
        <v/>
      </c>
      <c r="M232" s="202" t="str">
        <f t="shared" si="304"/>
        <v/>
      </c>
      <c r="N232" s="202" t="str">
        <f t="shared" si="304"/>
        <v/>
      </c>
      <c r="O232" s="202" t="str">
        <f t="shared" si="304"/>
        <v/>
      </c>
      <c r="P232" s="202" t="str">
        <f t="shared" si="304"/>
        <v/>
      </c>
      <c r="Q232" s="202" t="str">
        <f t="shared" si="304"/>
        <v/>
      </c>
      <c r="R232" s="202" t="str">
        <f t="shared" si="304"/>
        <v/>
      </c>
      <c r="S232" s="202" t="str">
        <f t="shared" si="304"/>
        <v/>
      </c>
      <c r="T232" s="203">
        <f t="shared" si="260"/>
        <v>0</v>
      </c>
      <c r="AN232" s="15">
        <v>7</v>
      </c>
      <c r="AO232" s="15">
        <v>1</v>
      </c>
      <c r="AP232" s="15">
        <v>11</v>
      </c>
      <c r="AQ232" s="17">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15">
        <f ca="1">COUNTIF(INDIRECT("H"&amp;(ROW()+12*(($AN232-1)*3+$AO232)-ROW())/12+5):INDIRECT("S"&amp;(ROW()+12*(($AN232-1)*3+$AO232)-ROW())/12+5),AQ232)</f>
        <v>0</v>
      </c>
      <c r="AS232" s="17"/>
      <c r="AU232" s="15">
        <f ca="1">IF(AND(AQ232&gt;0,AR232&gt;0),COUNTIF(AU$6:AU231,"&gt;0")+1,0)</f>
        <v>0</v>
      </c>
      <c r="BE232" s="15">
        <v>2</v>
      </c>
      <c r="BF232" s="15" t="s">
        <v>318</v>
      </c>
      <c r="BG232" s="15">
        <f t="shared" ref="BG232:BR232" si="307">IF(BG231+BT231&gt;40000,1,0)</f>
        <v>0</v>
      </c>
      <c r="BH232" s="15">
        <f t="shared" si="307"/>
        <v>0</v>
      </c>
      <c r="BI232" s="15">
        <f t="shared" si="307"/>
        <v>0</v>
      </c>
      <c r="BJ232" s="15">
        <f t="shared" si="307"/>
        <v>0</v>
      </c>
      <c r="BK232" s="15">
        <f t="shared" si="307"/>
        <v>0</v>
      </c>
      <c r="BL232" s="15">
        <f t="shared" si="307"/>
        <v>0</v>
      </c>
      <c r="BM232" s="15">
        <f t="shared" si="307"/>
        <v>0</v>
      </c>
      <c r="BN232" s="15">
        <f t="shared" si="307"/>
        <v>0</v>
      </c>
      <c r="BO232" s="15">
        <f t="shared" si="307"/>
        <v>0</v>
      </c>
      <c r="BP232" s="15">
        <f t="shared" si="307"/>
        <v>0</v>
      </c>
      <c r="BQ232" s="15">
        <f t="shared" si="307"/>
        <v>0</v>
      </c>
      <c r="BR232" s="15">
        <f t="shared" si="307"/>
        <v>0</v>
      </c>
    </row>
    <row r="233" spans="1:83">
      <c r="A233" s="464"/>
      <c r="B233" s="467"/>
      <c r="C233" s="497"/>
      <c r="D233" s="498"/>
      <c r="E233" s="471"/>
      <c r="F233" s="467"/>
      <c r="G233" s="206" t="s">
        <v>551</v>
      </c>
      <c r="H233" s="207"/>
      <c r="I233" s="208"/>
      <c r="J233" s="208"/>
      <c r="K233" s="208"/>
      <c r="L233" s="208"/>
      <c r="M233" s="208"/>
      <c r="N233" s="208"/>
      <c r="O233" s="208"/>
      <c r="P233" s="208"/>
      <c r="Q233" s="208"/>
      <c r="R233" s="208"/>
      <c r="S233" s="208"/>
      <c r="T233" s="209">
        <f t="shared" si="260"/>
        <v>0</v>
      </c>
      <c r="AN233" s="15">
        <v>7</v>
      </c>
      <c r="AO233" s="15">
        <v>1</v>
      </c>
      <c r="AP233" s="15">
        <v>12</v>
      </c>
      <c r="AQ233" s="17">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15">
        <f ca="1">COUNTIF(INDIRECT("H"&amp;(ROW()+12*(($AN233-1)*3+$AO233)-ROW())/12+5):INDIRECT("S"&amp;(ROW()+12*(($AN233-1)*3+$AO233)-ROW())/12+5),AQ233)</f>
        <v>0</v>
      </c>
      <c r="AS233" s="17"/>
      <c r="AU233" s="15">
        <f ca="1">IF(AND(AQ233&gt;0,AR233&gt;0),COUNTIF(AU$6:AU232,"&gt;0")+1,0)</f>
        <v>0</v>
      </c>
      <c r="BE233" s="15">
        <v>3</v>
      </c>
    </row>
    <row r="234" spans="1:83">
      <c r="A234" s="462">
        <v>77</v>
      </c>
      <c r="B234" s="465"/>
      <c r="C234" s="465"/>
      <c r="D234" s="465"/>
      <c r="E234" s="469"/>
      <c r="F234" s="465"/>
      <c r="G234" s="194" t="s">
        <v>104</v>
      </c>
      <c r="H234" s="195"/>
      <c r="I234" s="196" t="str">
        <f t="shared" ref="I234:S235" si="308">IF(H234="","",H234)</f>
        <v/>
      </c>
      <c r="J234" s="196" t="str">
        <f t="shared" si="308"/>
        <v/>
      </c>
      <c r="K234" s="196" t="str">
        <f t="shared" si="308"/>
        <v/>
      </c>
      <c r="L234" s="196" t="str">
        <f t="shared" si="308"/>
        <v/>
      </c>
      <c r="M234" s="196" t="str">
        <f t="shared" si="308"/>
        <v/>
      </c>
      <c r="N234" s="196" t="str">
        <f t="shared" si="308"/>
        <v/>
      </c>
      <c r="O234" s="196" t="str">
        <f t="shared" si="308"/>
        <v/>
      </c>
      <c r="P234" s="196" t="str">
        <f t="shared" si="308"/>
        <v/>
      </c>
      <c r="Q234" s="196" t="str">
        <f t="shared" si="308"/>
        <v/>
      </c>
      <c r="R234" s="196" t="str">
        <f t="shared" si="308"/>
        <v/>
      </c>
      <c r="S234" s="196" t="str">
        <f t="shared" si="308"/>
        <v/>
      </c>
      <c r="T234" s="197">
        <f t="shared" si="260"/>
        <v>0</v>
      </c>
      <c r="AN234" s="15">
        <v>7</v>
      </c>
      <c r="AO234" s="15">
        <v>2</v>
      </c>
      <c r="AP234" s="15">
        <v>1</v>
      </c>
      <c r="AQ234" s="17">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15">
        <f ca="1">COUNTIF(INDIRECT("H"&amp;(ROW()+12*(($AN234-1)*3+$AO234)-ROW())/12+5):INDIRECT("S"&amp;(ROW()+12*(($AN234-1)*3+$AO234)-ROW())/12+5),AQ234)</f>
        <v>0</v>
      </c>
      <c r="AS234" s="17"/>
      <c r="AU234" s="15">
        <f ca="1">IF(AND(AQ234&gt;0,AR234&gt;0),COUNTIF(AU$6:AU233,"&gt;0")+1,0)</f>
        <v>0</v>
      </c>
      <c r="BE234" s="15">
        <v>1</v>
      </c>
      <c r="BG234" s="15">
        <f t="shared" ref="BG234:BR234" si="309">SUM(H234:H235)</f>
        <v>0</v>
      </c>
      <c r="BH234" s="15">
        <f t="shared" si="309"/>
        <v>0</v>
      </c>
      <c r="BI234" s="15">
        <f t="shared" si="309"/>
        <v>0</v>
      </c>
      <c r="BJ234" s="15">
        <f t="shared" si="309"/>
        <v>0</v>
      </c>
      <c r="BK234" s="15">
        <f t="shared" si="309"/>
        <v>0</v>
      </c>
      <c r="BL234" s="15">
        <f t="shared" si="309"/>
        <v>0</v>
      </c>
      <c r="BM234" s="15">
        <f t="shared" si="309"/>
        <v>0</v>
      </c>
      <c r="BN234" s="15">
        <f t="shared" si="309"/>
        <v>0</v>
      </c>
      <c r="BO234" s="15">
        <f t="shared" si="309"/>
        <v>0</v>
      </c>
      <c r="BP234" s="15">
        <f t="shared" si="309"/>
        <v>0</v>
      </c>
      <c r="BQ234" s="15">
        <f t="shared" si="309"/>
        <v>0</v>
      </c>
      <c r="BR234" s="15">
        <f t="shared" si="309"/>
        <v>0</v>
      </c>
      <c r="BT234" s="15">
        <f t="shared" ref="BT234:CE234" si="310">SUM(U234:U235)</f>
        <v>0</v>
      </c>
      <c r="BU234" s="15">
        <f t="shared" si="310"/>
        <v>0</v>
      </c>
      <c r="BV234" s="15">
        <f t="shared" si="310"/>
        <v>0</v>
      </c>
      <c r="BW234" s="15">
        <f t="shared" si="310"/>
        <v>0</v>
      </c>
      <c r="BX234" s="15">
        <f t="shared" si="310"/>
        <v>0</v>
      </c>
      <c r="BY234" s="15">
        <f t="shared" si="310"/>
        <v>0</v>
      </c>
      <c r="BZ234" s="15">
        <f t="shared" si="310"/>
        <v>0</v>
      </c>
      <c r="CA234" s="15">
        <f t="shared" si="310"/>
        <v>0</v>
      </c>
      <c r="CB234" s="15">
        <f t="shared" si="310"/>
        <v>0</v>
      </c>
      <c r="CC234" s="15">
        <f t="shared" si="310"/>
        <v>0</v>
      </c>
      <c r="CD234" s="15">
        <f t="shared" si="310"/>
        <v>0</v>
      </c>
      <c r="CE234" s="15">
        <f t="shared" si="310"/>
        <v>0</v>
      </c>
    </row>
    <row r="235" spans="1:83">
      <c r="A235" s="463"/>
      <c r="B235" s="466"/>
      <c r="C235" s="496"/>
      <c r="D235" s="496"/>
      <c r="E235" s="470"/>
      <c r="F235" s="466"/>
      <c r="G235" s="200" t="s">
        <v>102</v>
      </c>
      <c r="H235" s="201"/>
      <c r="I235" s="202" t="str">
        <f t="shared" si="308"/>
        <v/>
      </c>
      <c r="J235" s="202" t="str">
        <f t="shared" si="308"/>
        <v/>
      </c>
      <c r="K235" s="202" t="str">
        <f t="shared" si="308"/>
        <v/>
      </c>
      <c r="L235" s="202" t="str">
        <f t="shared" si="308"/>
        <v/>
      </c>
      <c r="M235" s="202" t="str">
        <f t="shared" si="308"/>
        <v/>
      </c>
      <c r="N235" s="202" t="str">
        <f t="shared" si="308"/>
        <v/>
      </c>
      <c r="O235" s="202" t="str">
        <f t="shared" si="308"/>
        <v/>
      </c>
      <c r="P235" s="202" t="str">
        <f t="shared" si="308"/>
        <v/>
      </c>
      <c r="Q235" s="202" t="str">
        <f t="shared" si="308"/>
        <v/>
      </c>
      <c r="R235" s="202" t="str">
        <f t="shared" si="308"/>
        <v/>
      </c>
      <c r="S235" s="202" t="str">
        <f t="shared" si="308"/>
        <v/>
      </c>
      <c r="T235" s="203">
        <f t="shared" si="260"/>
        <v>0</v>
      </c>
      <c r="AN235" s="15">
        <v>7</v>
      </c>
      <c r="AO235" s="15">
        <v>2</v>
      </c>
      <c r="AP235" s="15">
        <v>2</v>
      </c>
      <c r="AQ235" s="17">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15">
        <f ca="1">COUNTIF(INDIRECT("H"&amp;(ROW()+12*(($AN235-1)*3+$AO235)-ROW())/12+5):INDIRECT("S"&amp;(ROW()+12*(($AN235-1)*3+$AO235)-ROW())/12+5),AQ235)</f>
        <v>0</v>
      </c>
      <c r="AS235" s="17"/>
      <c r="AU235" s="15">
        <f ca="1">IF(AND(AQ235&gt;0,AR235&gt;0),COUNTIF(AU$6:AU234,"&gt;0")+1,0)</f>
        <v>0</v>
      </c>
      <c r="BE235" s="15">
        <v>2</v>
      </c>
      <c r="BF235" s="15" t="s">
        <v>318</v>
      </c>
      <c r="BG235" s="15">
        <f t="shared" ref="BG235:BR235" si="311">IF(BG234+BT234&gt;40000,1,0)</f>
        <v>0</v>
      </c>
      <c r="BH235" s="15">
        <f t="shared" si="311"/>
        <v>0</v>
      </c>
      <c r="BI235" s="15">
        <f t="shared" si="311"/>
        <v>0</v>
      </c>
      <c r="BJ235" s="15">
        <f t="shared" si="311"/>
        <v>0</v>
      </c>
      <c r="BK235" s="15">
        <f t="shared" si="311"/>
        <v>0</v>
      </c>
      <c r="BL235" s="15">
        <f t="shared" si="311"/>
        <v>0</v>
      </c>
      <c r="BM235" s="15">
        <f t="shared" si="311"/>
        <v>0</v>
      </c>
      <c r="BN235" s="15">
        <f t="shared" si="311"/>
        <v>0</v>
      </c>
      <c r="BO235" s="15">
        <f t="shared" si="311"/>
        <v>0</v>
      </c>
      <c r="BP235" s="15">
        <f t="shared" si="311"/>
        <v>0</v>
      </c>
      <c r="BQ235" s="15">
        <f t="shared" si="311"/>
        <v>0</v>
      </c>
      <c r="BR235" s="15">
        <f t="shared" si="311"/>
        <v>0</v>
      </c>
    </row>
    <row r="236" spans="1:83">
      <c r="A236" s="464"/>
      <c r="B236" s="467"/>
      <c r="C236" s="497"/>
      <c r="D236" s="498"/>
      <c r="E236" s="471"/>
      <c r="F236" s="467"/>
      <c r="G236" s="206" t="s">
        <v>551</v>
      </c>
      <c r="H236" s="207"/>
      <c r="I236" s="208"/>
      <c r="J236" s="208"/>
      <c r="K236" s="208"/>
      <c r="L236" s="208"/>
      <c r="M236" s="208"/>
      <c r="N236" s="208"/>
      <c r="O236" s="208"/>
      <c r="P236" s="208"/>
      <c r="Q236" s="208"/>
      <c r="R236" s="208"/>
      <c r="S236" s="208"/>
      <c r="T236" s="209">
        <f t="shared" si="260"/>
        <v>0</v>
      </c>
      <c r="AN236" s="15">
        <v>7</v>
      </c>
      <c r="AO236" s="15">
        <v>2</v>
      </c>
      <c r="AP236" s="15">
        <v>3</v>
      </c>
      <c r="AQ236" s="17">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15">
        <f ca="1">COUNTIF(INDIRECT("H"&amp;(ROW()+12*(($AN236-1)*3+$AO236)-ROW())/12+5):INDIRECT("S"&amp;(ROW()+12*(($AN236-1)*3+$AO236)-ROW())/12+5),AQ236)</f>
        <v>0</v>
      </c>
      <c r="AS236" s="17"/>
      <c r="AU236" s="15">
        <f ca="1">IF(AND(AQ236&gt;0,AR236&gt;0),COUNTIF(AU$6:AU235,"&gt;0")+1,0)</f>
        <v>0</v>
      </c>
      <c r="BE236" s="15">
        <v>3</v>
      </c>
    </row>
    <row r="237" spans="1:83">
      <c r="A237" s="462">
        <v>78</v>
      </c>
      <c r="B237" s="465"/>
      <c r="C237" s="465"/>
      <c r="D237" s="465"/>
      <c r="E237" s="469"/>
      <c r="F237" s="465"/>
      <c r="G237" s="194" t="s">
        <v>104</v>
      </c>
      <c r="H237" s="195"/>
      <c r="I237" s="196" t="str">
        <f t="shared" ref="I237:S238" si="312">IF(H237="","",H237)</f>
        <v/>
      </c>
      <c r="J237" s="196" t="str">
        <f t="shared" si="312"/>
        <v/>
      </c>
      <c r="K237" s="196" t="str">
        <f t="shared" si="312"/>
        <v/>
      </c>
      <c r="L237" s="196" t="str">
        <f t="shared" si="312"/>
        <v/>
      </c>
      <c r="M237" s="196" t="str">
        <f t="shared" si="312"/>
        <v/>
      </c>
      <c r="N237" s="196" t="str">
        <f t="shared" si="312"/>
        <v/>
      </c>
      <c r="O237" s="196" t="str">
        <f t="shared" si="312"/>
        <v/>
      </c>
      <c r="P237" s="196" t="str">
        <f t="shared" si="312"/>
        <v/>
      </c>
      <c r="Q237" s="196" t="str">
        <f t="shared" si="312"/>
        <v/>
      </c>
      <c r="R237" s="196" t="str">
        <f t="shared" si="312"/>
        <v/>
      </c>
      <c r="S237" s="196" t="str">
        <f t="shared" si="312"/>
        <v/>
      </c>
      <c r="T237" s="197">
        <f t="shared" si="260"/>
        <v>0</v>
      </c>
      <c r="AN237" s="15">
        <v>7</v>
      </c>
      <c r="AO237" s="15">
        <v>2</v>
      </c>
      <c r="AP237" s="15">
        <v>4</v>
      </c>
      <c r="AQ237" s="17">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15">
        <f ca="1">COUNTIF(INDIRECT("H"&amp;(ROW()+12*(($AN237-1)*3+$AO237)-ROW())/12+5):INDIRECT("S"&amp;(ROW()+12*(($AN237-1)*3+$AO237)-ROW())/12+5),AQ237)</f>
        <v>0</v>
      </c>
      <c r="AS237" s="17"/>
      <c r="AU237" s="15">
        <f ca="1">IF(AND(AQ237&gt;0,AR237&gt;0),COUNTIF(AU$6:AU236,"&gt;0")+1,0)</f>
        <v>0</v>
      </c>
      <c r="BE237" s="15">
        <v>1</v>
      </c>
      <c r="BG237" s="15">
        <f t="shared" ref="BG237:BR237" si="313">SUM(H237:H238)</f>
        <v>0</v>
      </c>
      <c r="BH237" s="15">
        <f t="shared" si="313"/>
        <v>0</v>
      </c>
      <c r="BI237" s="15">
        <f t="shared" si="313"/>
        <v>0</v>
      </c>
      <c r="BJ237" s="15">
        <f t="shared" si="313"/>
        <v>0</v>
      </c>
      <c r="BK237" s="15">
        <f t="shared" si="313"/>
        <v>0</v>
      </c>
      <c r="BL237" s="15">
        <f t="shared" si="313"/>
        <v>0</v>
      </c>
      <c r="BM237" s="15">
        <f t="shared" si="313"/>
        <v>0</v>
      </c>
      <c r="BN237" s="15">
        <f t="shared" si="313"/>
        <v>0</v>
      </c>
      <c r="BO237" s="15">
        <f t="shared" si="313"/>
        <v>0</v>
      </c>
      <c r="BP237" s="15">
        <f t="shared" si="313"/>
        <v>0</v>
      </c>
      <c r="BQ237" s="15">
        <f t="shared" si="313"/>
        <v>0</v>
      </c>
      <c r="BR237" s="15">
        <f t="shared" si="313"/>
        <v>0</v>
      </c>
      <c r="BT237" s="15">
        <f t="shared" ref="BT237:CE237" si="314">SUM(U237:U238)</f>
        <v>0</v>
      </c>
      <c r="BU237" s="15">
        <f t="shared" si="314"/>
        <v>0</v>
      </c>
      <c r="BV237" s="15">
        <f t="shared" si="314"/>
        <v>0</v>
      </c>
      <c r="BW237" s="15">
        <f t="shared" si="314"/>
        <v>0</v>
      </c>
      <c r="BX237" s="15">
        <f t="shared" si="314"/>
        <v>0</v>
      </c>
      <c r="BY237" s="15">
        <f t="shared" si="314"/>
        <v>0</v>
      </c>
      <c r="BZ237" s="15">
        <f t="shared" si="314"/>
        <v>0</v>
      </c>
      <c r="CA237" s="15">
        <f t="shared" si="314"/>
        <v>0</v>
      </c>
      <c r="CB237" s="15">
        <f t="shared" si="314"/>
        <v>0</v>
      </c>
      <c r="CC237" s="15">
        <f t="shared" si="314"/>
        <v>0</v>
      </c>
      <c r="CD237" s="15">
        <f t="shared" si="314"/>
        <v>0</v>
      </c>
      <c r="CE237" s="15">
        <f t="shared" si="314"/>
        <v>0</v>
      </c>
    </row>
    <row r="238" spans="1:83">
      <c r="A238" s="463"/>
      <c r="B238" s="466"/>
      <c r="C238" s="496"/>
      <c r="D238" s="496"/>
      <c r="E238" s="470"/>
      <c r="F238" s="466"/>
      <c r="G238" s="200" t="s">
        <v>102</v>
      </c>
      <c r="H238" s="201"/>
      <c r="I238" s="202" t="str">
        <f t="shared" si="312"/>
        <v/>
      </c>
      <c r="J238" s="202" t="str">
        <f t="shared" si="312"/>
        <v/>
      </c>
      <c r="K238" s="202" t="str">
        <f t="shared" si="312"/>
        <v/>
      </c>
      <c r="L238" s="202" t="str">
        <f t="shared" si="312"/>
        <v/>
      </c>
      <c r="M238" s="202" t="str">
        <f t="shared" si="312"/>
        <v/>
      </c>
      <c r="N238" s="202" t="str">
        <f t="shared" si="312"/>
        <v/>
      </c>
      <c r="O238" s="202" t="str">
        <f t="shared" si="312"/>
        <v/>
      </c>
      <c r="P238" s="202" t="str">
        <f t="shared" si="312"/>
        <v/>
      </c>
      <c r="Q238" s="202" t="str">
        <f t="shared" si="312"/>
        <v/>
      </c>
      <c r="R238" s="202" t="str">
        <f t="shared" si="312"/>
        <v/>
      </c>
      <c r="S238" s="202" t="str">
        <f t="shared" si="312"/>
        <v/>
      </c>
      <c r="T238" s="203">
        <f t="shared" si="260"/>
        <v>0</v>
      </c>
      <c r="AN238" s="15">
        <v>7</v>
      </c>
      <c r="AO238" s="15">
        <v>2</v>
      </c>
      <c r="AP238" s="15">
        <v>5</v>
      </c>
      <c r="AQ238" s="17">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15">
        <f ca="1">COUNTIF(INDIRECT("H"&amp;(ROW()+12*(($AN238-1)*3+$AO238)-ROW())/12+5):INDIRECT("S"&amp;(ROW()+12*(($AN238-1)*3+$AO238)-ROW())/12+5),AQ238)</f>
        <v>0</v>
      </c>
      <c r="AS238" s="17"/>
      <c r="AU238" s="15">
        <f ca="1">IF(AND(AQ238&gt;0,AR238&gt;0),COUNTIF(AU$6:AU237,"&gt;0")+1,0)</f>
        <v>0</v>
      </c>
      <c r="BE238" s="15">
        <v>2</v>
      </c>
      <c r="BF238" s="15" t="s">
        <v>318</v>
      </c>
      <c r="BG238" s="15">
        <f t="shared" ref="BG238:BR238" si="315">IF(BG237+BT237&gt;40000,1,0)</f>
        <v>0</v>
      </c>
      <c r="BH238" s="15">
        <f t="shared" si="315"/>
        <v>0</v>
      </c>
      <c r="BI238" s="15">
        <f t="shared" si="315"/>
        <v>0</v>
      </c>
      <c r="BJ238" s="15">
        <f t="shared" si="315"/>
        <v>0</v>
      </c>
      <c r="BK238" s="15">
        <f t="shared" si="315"/>
        <v>0</v>
      </c>
      <c r="BL238" s="15">
        <f t="shared" si="315"/>
        <v>0</v>
      </c>
      <c r="BM238" s="15">
        <f t="shared" si="315"/>
        <v>0</v>
      </c>
      <c r="BN238" s="15">
        <f t="shared" si="315"/>
        <v>0</v>
      </c>
      <c r="BO238" s="15">
        <f t="shared" si="315"/>
        <v>0</v>
      </c>
      <c r="BP238" s="15">
        <f t="shared" si="315"/>
        <v>0</v>
      </c>
      <c r="BQ238" s="15">
        <f t="shared" si="315"/>
        <v>0</v>
      </c>
      <c r="BR238" s="15">
        <f t="shared" si="315"/>
        <v>0</v>
      </c>
    </row>
    <row r="239" spans="1:83">
      <c r="A239" s="464"/>
      <c r="B239" s="467"/>
      <c r="C239" s="497"/>
      <c r="D239" s="498"/>
      <c r="E239" s="471"/>
      <c r="F239" s="467"/>
      <c r="G239" s="206" t="s">
        <v>551</v>
      </c>
      <c r="H239" s="207"/>
      <c r="I239" s="208"/>
      <c r="J239" s="208"/>
      <c r="K239" s="208"/>
      <c r="L239" s="208"/>
      <c r="M239" s="208"/>
      <c r="N239" s="208"/>
      <c r="O239" s="208"/>
      <c r="P239" s="208"/>
      <c r="Q239" s="208"/>
      <c r="R239" s="208"/>
      <c r="S239" s="208"/>
      <c r="T239" s="209">
        <f t="shared" si="260"/>
        <v>0</v>
      </c>
      <c r="AN239" s="15">
        <v>7</v>
      </c>
      <c r="AO239" s="15">
        <v>2</v>
      </c>
      <c r="AP239" s="15">
        <v>6</v>
      </c>
      <c r="AQ239" s="17">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15">
        <f ca="1">COUNTIF(INDIRECT("H"&amp;(ROW()+12*(($AN239-1)*3+$AO239)-ROW())/12+5):INDIRECT("S"&amp;(ROW()+12*(($AN239-1)*3+$AO239)-ROW())/12+5),AQ239)</f>
        <v>0</v>
      </c>
      <c r="AS239" s="17"/>
      <c r="AU239" s="15">
        <f ca="1">IF(AND(AQ239&gt;0,AR239&gt;0),COUNTIF(AU$6:AU238,"&gt;0")+1,0)</f>
        <v>0</v>
      </c>
      <c r="BE239" s="15">
        <v>3</v>
      </c>
    </row>
    <row r="240" spans="1:83">
      <c r="A240" s="462">
        <v>79</v>
      </c>
      <c r="B240" s="465"/>
      <c r="C240" s="465"/>
      <c r="D240" s="465"/>
      <c r="E240" s="469"/>
      <c r="F240" s="465"/>
      <c r="G240" s="194" t="s">
        <v>104</v>
      </c>
      <c r="H240" s="195"/>
      <c r="I240" s="196" t="str">
        <f t="shared" ref="I240:S241" si="316">IF(H240="","",H240)</f>
        <v/>
      </c>
      <c r="J240" s="196" t="str">
        <f t="shared" si="316"/>
        <v/>
      </c>
      <c r="K240" s="196" t="str">
        <f t="shared" si="316"/>
        <v/>
      </c>
      <c r="L240" s="196" t="str">
        <f t="shared" si="316"/>
        <v/>
      </c>
      <c r="M240" s="196" t="str">
        <f t="shared" si="316"/>
        <v/>
      </c>
      <c r="N240" s="196" t="str">
        <f t="shared" si="316"/>
        <v/>
      </c>
      <c r="O240" s="196" t="str">
        <f t="shared" si="316"/>
        <v/>
      </c>
      <c r="P240" s="196" t="str">
        <f t="shared" si="316"/>
        <v/>
      </c>
      <c r="Q240" s="196" t="str">
        <f t="shared" si="316"/>
        <v/>
      </c>
      <c r="R240" s="196" t="str">
        <f t="shared" si="316"/>
        <v/>
      </c>
      <c r="S240" s="196" t="str">
        <f t="shared" si="316"/>
        <v/>
      </c>
      <c r="T240" s="197">
        <f t="shared" si="260"/>
        <v>0</v>
      </c>
      <c r="AN240" s="15">
        <v>7</v>
      </c>
      <c r="AO240" s="15">
        <v>2</v>
      </c>
      <c r="AP240" s="15">
        <v>7</v>
      </c>
      <c r="AQ240" s="17">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15">
        <f ca="1">COUNTIF(INDIRECT("H"&amp;(ROW()+12*(($AN240-1)*3+$AO240)-ROW())/12+5):INDIRECT("S"&amp;(ROW()+12*(($AN240-1)*3+$AO240)-ROW())/12+5),AQ240)</f>
        <v>0</v>
      </c>
      <c r="AS240" s="17"/>
      <c r="AU240" s="15">
        <f ca="1">IF(AND(AQ240&gt;0,AR240&gt;0),COUNTIF(AU$6:AU239,"&gt;0")+1,0)</f>
        <v>0</v>
      </c>
      <c r="BE240" s="15">
        <v>1</v>
      </c>
      <c r="BG240" s="15">
        <f t="shared" ref="BG240:BR240" si="317">SUM(H240:H241)</f>
        <v>0</v>
      </c>
      <c r="BH240" s="15">
        <f t="shared" si="317"/>
        <v>0</v>
      </c>
      <c r="BI240" s="15">
        <f t="shared" si="317"/>
        <v>0</v>
      </c>
      <c r="BJ240" s="15">
        <f t="shared" si="317"/>
        <v>0</v>
      </c>
      <c r="BK240" s="15">
        <f t="shared" si="317"/>
        <v>0</v>
      </c>
      <c r="BL240" s="15">
        <f t="shared" si="317"/>
        <v>0</v>
      </c>
      <c r="BM240" s="15">
        <f t="shared" si="317"/>
        <v>0</v>
      </c>
      <c r="BN240" s="15">
        <f t="shared" si="317"/>
        <v>0</v>
      </c>
      <c r="BO240" s="15">
        <f t="shared" si="317"/>
        <v>0</v>
      </c>
      <c r="BP240" s="15">
        <f t="shared" si="317"/>
        <v>0</v>
      </c>
      <c r="BQ240" s="15">
        <f t="shared" si="317"/>
        <v>0</v>
      </c>
      <c r="BR240" s="15">
        <f t="shared" si="317"/>
        <v>0</v>
      </c>
      <c r="BT240" s="15">
        <f t="shared" ref="BT240:CE240" si="318">SUM(U240:U241)</f>
        <v>0</v>
      </c>
      <c r="BU240" s="15">
        <f t="shared" si="318"/>
        <v>0</v>
      </c>
      <c r="BV240" s="15">
        <f t="shared" si="318"/>
        <v>0</v>
      </c>
      <c r="BW240" s="15">
        <f t="shared" si="318"/>
        <v>0</v>
      </c>
      <c r="BX240" s="15">
        <f t="shared" si="318"/>
        <v>0</v>
      </c>
      <c r="BY240" s="15">
        <f t="shared" si="318"/>
        <v>0</v>
      </c>
      <c r="BZ240" s="15">
        <f t="shared" si="318"/>
        <v>0</v>
      </c>
      <c r="CA240" s="15">
        <f t="shared" si="318"/>
        <v>0</v>
      </c>
      <c r="CB240" s="15">
        <f t="shared" si="318"/>
        <v>0</v>
      </c>
      <c r="CC240" s="15">
        <f t="shared" si="318"/>
        <v>0</v>
      </c>
      <c r="CD240" s="15">
        <f t="shared" si="318"/>
        <v>0</v>
      </c>
      <c r="CE240" s="15">
        <f t="shared" si="318"/>
        <v>0</v>
      </c>
    </row>
    <row r="241" spans="1:83">
      <c r="A241" s="463"/>
      <c r="B241" s="466"/>
      <c r="C241" s="496"/>
      <c r="D241" s="496"/>
      <c r="E241" s="470"/>
      <c r="F241" s="466"/>
      <c r="G241" s="200" t="s">
        <v>102</v>
      </c>
      <c r="H241" s="201"/>
      <c r="I241" s="202" t="str">
        <f t="shared" si="316"/>
        <v/>
      </c>
      <c r="J241" s="202" t="str">
        <f t="shared" si="316"/>
        <v/>
      </c>
      <c r="K241" s="202" t="str">
        <f t="shared" si="316"/>
        <v/>
      </c>
      <c r="L241" s="202" t="str">
        <f t="shared" si="316"/>
        <v/>
      </c>
      <c r="M241" s="202" t="str">
        <f t="shared" si="316"/>
        <v/>
      </c>
      <c r="N241" s="202" t="str">
        <f t="shared" si="316"/>
        <v/>
      </c>
      <c r="O241" s="202" t="str">
        <f t="shared" si="316"/>
        <v/>
      </c>
      <c r="P241" s="202" t="str">
        <f t="shared" si="316"/>
        <v/>
      </c>
      <c r="Q241" s="202" t="str">
        <f t="shared" si="316"/>
        <v/>
      </c>
      <c r="R241" s="202" t="str">
        <f t="shared" si="316"/>
        <v/>
      </c>
      <c r="S241" s="202" t="str">
        <f t="shared" si="316"/>
        <v/>
      </c>
      <c r="T241" s="203">
        <f t="shared" si="260"/>
        <v>0</v>
      </c>
      <c r="AN241" s="15">
        <v>7</v>
      </c>
      <c r="AO241" s="15">
        <v>2</v>
      </c>
      <c r="AP241" s="15">
        <v>8</v>
      </c>
      <c r="AQ241" s="17">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15">
        <f ca="1">COUNTIF(INDIRECT("H"&amp;(ROW()+12*(($AN241-1)*3+$AO241)-ROW())/12+5):INDIRECT("S"&amp;(ROW()+12*(($AN241-1)*3+$AO241)-ROW())/12+5),AQ241)</f>
        <v>0</v>
      </c>
      <c r="AS241" s="17"/>
      <c r="AU241" s="15">
        <f ca="1">IF(AND(AQ241&gt;0,AR241&gt;0),COUNTIF(AU$6:AU240,"&gt;0")+1,0)</f>
        <v>0</v>
      </c>
      <c r="BE241" s="15">
        <v>2</v>
      </c>
      <c r="BF241" s="15" t="s">
        <v>318</v>
      </c>
      <c r="BG241" s="15">
        <f t="shared" ref="BG241:BR241" si="319">IF(BG240+BT240&gt;40000,1,0)</f>
        <v>0</v>
      </c>
      <c r="BH241" s="15">
        <f t="shared" si="319"/>
        <v>0</v>
      </c>
      <c r="BI241" s="15">
        <f t="shared" si="319"/>
        <v>0</v>
      </c>
      <c r="BJ241" s="15">
        <f t="shared" si="319"/>
        <v>0</v>
      </c>
      <c r="BK241" s="15">
        <f t="shared" si="319"/>
        <v>0</v>
      </c>
      <c r="BL241" s="15">
        <f t="shared" si="319"/>
        <v>0</v>
      </c>
      <c r="BM241" s="15">
        <f t="shared" si="319"/>
        <v>0</v>
      </c>
      <c r="BN241" s="15">
        <f t="shared" si="319"/>
        <v>0</v>
      </c>
      <c r="BO241" s="15">
        <f t="shared" si="319"/>
        <v>0</v>
      </c>
      <c r="BP241" s="15">
        <f t="shared" si="319"/>
        <v>0</v>
      </c>
      <c r="BQ241" s="15">
        <f t="shared" si="319"/>
        <v>0</v>
      </c>
      <c r="BR241" s="15">
        <f t="shared" si="319"/>
        <v>0</v>
      </c>
    </row>
    <row r="242" spans="1:83">
      <c r="A242" s="464"/>
      <c r="B242" s="467"/>
      <c r="C242" s="497"/>
      <c r="D242" s="498"/>
      <c r="E242" s="471"/>
      <c r="F242" s="467"/>
      <c r="G242" s="206" t="s">
        <v>551</v>
      </c>
      <c r="H242" s="207"/>
      <c r="I242" s="208"/>
      <c r="J242" s="208"/>
      <c r="K242" s="208"/>
      <c r="L242" s="208"/>
      <c r="M242" s="208"/>
      <c r="N242" s="208"/>
      <c r="O242" s="208"/>
      <c r="P242" s="208"/>
      <c r="Q242" s="208"/>
      <c r="R242" s="208"/>
      <c r="S242" s="208"/>
      <c r="T242" s="209">
        <f t="shared" si="260"/>
        <v>0</v>
      </c>
      <c r="AN242" s="15">
        <v>7</v>
      </c>
      <c r="AO242" s="15">
        <v>2</v>
      </c>
      <c r="AP242" s="15">
        <v>9</v>
      </c>
      <c r="AQ242" s="17">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15">
        <f ca="1">COUNTIF(INDIRECT("H"&amp;(ROW()+12*(($AN242-1)*3+$AO242)-ROW())/12+5):INDIRECT("S"&amp;(ROW()+12*(($AN242-1)*3+$AO242)-ROW())/12+5),AQ242)</f>
        <v>0</v>
      </c>
      <c r="AS242" s="17"/>
      <c r="AU242" s="15">
        <f ca="1">IF(AND(AQ242&gt;0,AR242&gt;0),COUNTIF(AU$6:AU241,"&gt;0")+1,0)</f>
        <v>0</v>
      </c>
      <c r="BE242" s="15">
        <v>3</v>
      </c>
    </row>
    <row r="243" spans="1:83">
      <c r="A243" s="462">
        <v>80</v>
      </c>
      <c r="B243" s="465"/>
      <c r="C243" s="465"/>
      <c r="D243" s="465"/>
      <c r="E243" s="469"/>
      <c r="F243" s="465"/>
      <c r="G243" s="194" t="s">
        <v>104</v>
      </c>
      <c r="H243" s="195"/>
      <c r="I243" s="196" t="str">
        <f t="shared" ref="I243:S244" si="320">IF(H243="","",H243)</f>
        <v/>
      </c>
      <c r="J243" s="196" t="str">
        <f t="shared" si="320"/>
        <v/>
      </c>
      <c r="K243" s="196" t="str">
        <f t="shared" si="320"/>
        <v/>
      </c>
      <c r="L243" s="196" t="str">
        <f t="shared" si="320"/>
        <v/>
      </c>
      <c r="M243" s="196" t="str">
        <f t="shared" si="320"/>
        <v/>
      </c>
      <c r="N243" s="196" t="str">
        <f t="shared" si="320"/>
        <v/>
      </c>
      <c r="O243" s="196" t="str">
        <f t="shared" si="320"/>
        <v/>
      </c>
      <c r="P243" s="196" t="str">
        <f t="shared" si="320"/>
        <v/>
      </c>
      <c r="Q243" s="196" t="str">
        <f t="shared" si="320"/>
        <v/>
      </c>
      <c r="R243" s="196" t="str">
        <f t="shared" si="320"/>
        <v/>
      </c>
      <c r="S243" s="196" t="str">
        <f t="shared" si="320"/>
        <v/>
      </c>
      <c r="T243" s="197">
        <f t="shared" si="260"/>
        <v>0</v>
      </c>
      <c r="AN243" s="15">
        <v>7</v>
      </c>
      <c r="AO243" s="15">
        <v>2</v>
      </c>
      <c r="AP243" s="15">
        <v>10</v>
      </c>
      <c r="AQ243" s="17">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15">
        <f ca="1">COUNTIF(INDIRECT("H"&amp;(ROW()+12*(($AN243-1)*3+$AO243)-ROW())/12+5):INDIRECT("S"&amp;(ROW()+12*(($AN243-1)*3+$AO243)-ROW())/12+5),AQ243)</f>
        <v>0</v>
      </c>
      <c r="AS243" s="17"/>
      <c r="AU243" s="15">
        <f ca="1">IF(AND(AQ243&gt;0,AR243&gt;0),COUNTIF(AU$6:AU242,"&gt;0")+1,0)</f>
        <v>0</v>
      </c>
      <c r="BE243" s="15">
        <v>1</v>
      </c>
      <c r="BG243" s="15">
        <f t="shared" ref="BG243:BR243" si="321">SUM(H243:H244)</f>
        <v>0</v>
      </c>
      <c r="BH243" s="15">
        <f t="shared" si="321"/>
        <v>0</v>
      </c>
      <c r="BI243" s="15">
        <f t="shared" si="321"/>
        <v>0</v>
      </c>
      <c r="BJ243" s="15">
        <f t="shared" si="321"/>
        <v>0</v>
      </c>
      <c r="BK243" s="15">
        <f t="shared" si="321"/>
        <v>0</v>
      </c>
      <c r="BL243" s="15">
        <f t="shared" si="321"/>
        <v>0</v>
      </c>
      <c r="BM243" s="15">
        <f t="shared" si="321"/>
        <v>0</v>
      </c>
      <c r="BN243" s="15">
        <f t="shared" si="321"/>
        <v>0</v>
      </c>
      <c r="BO243" s="15">
        <f t="shared" si="321"/>
        <v>0</v>
      </c>
      <c r="BP243" s="15">
        <f t="shared" si="321"/>
        <v>0</v>
      </c>
      <c r="BQ243" s="15">
        <f t="shared" si="321"/>
        <v>0</v>
      </c>
      <c r="BR243" s="15">
        <f t="shared" si="321"/>
        <v>0</v>
      </c>
      <c r="BT243" s="15">
        <f t="shared" ref="BT243:CE243" si="322">SUM(U243:U244)</f>
        <v>0</v>
      </c>
      <c r="BU243" s="15">
        <f t="shared" si="322"/>
        <v>0</v>
      </c>
      <c r="BV243" s="15">
        <f t="shared" si="322"/>
        <v>0</v>
      </c>
      <c r="BW243" s="15">
        <f t="shared" si="322"/>
        <v>0</v>
      </c>
      <c r="BX243" s="15">
        <f t="shared" si="322"/>
        <v>0</v>
      </c>
      <c r="BY243" s="15">
        <f t="shared" si="322"/>
        <v>0</v>
      </c>
      <c r="BZ243" s="15">
        <f t="shared" si="322"/>
        <v>0</v>
      </c>
      <c r="CA243" s="15">
        <f t="shared" si="322"/>
        <v>0</v>
      </c>
      <c r="CB243" s="15">
        <f t="shared" si="322"/>
        <v>0</v>
      </c>
      <c r="CC243" s="15">
        <f t="shared" si="322"/>
        <v>0</v>
      </c>
      <c r="CD243" s="15">
        <f t="shared" si="322"/>
        <v>0</v>
      </c>
      <c r="CE243" s="15">
        <f t="shared" si="322"/>
        <v>0</v>
      </c>
    </row>
    <row r="244" spans="1:83">
      <c r="A244" s="463"/>
      <c r="B244" s="466"/>
      <c r="C244" s="496"/>
      <c r="D244" s="496"/>
      <c r="E244" s="470"/>
      <c r="F244" s="466"/>
      <c r="G244" s="200" t="s">
        <v>102</v>
      </c>
      <c r="H244" s="201"/>
      <c r="I244" s="202" t="str">
        <f t="shared" si="320"/>
        <v/>
      </c>
      <c r="J244" s="202" t="str">
        <f t="shared" si="320"/>
        <v/>
      </c>
      <c r="K244" s="202" t="str">
        <f t="shared" si="320"/>
        <v/>
      </c>
      <c r="L244" s="202" t="str">
        <f t="shared" si="320"/>
        <v/>
      </c>
      <c r="M244" s="202" t="str">
        <f t="shared" si="320"/>
        <v/>
      </c>
      <c r="N244" s="202" t="str">
        <f t="shared" si="320"/>
        <v/>
      </c>
      <c r="O244" s="202" t="str">
        <f t="shared" si="320"/>
        <v/>
      </c>
      <c r="P244" s="202" t="str">
        <f t="shared" si="320"/>
        <v/>
      </c>
      <c r="Q244" s="202" t="str">
        <f t="shared" si="320"/>
        <v/>
      </c>
      <c r="R244" s="202" t="str">
        <f t="shared" si="320"/>
        <v/>
      </c>
      <c r="S244" s="202" t="str">
        <f t="shared" si="320"/>
        <v/>
      </c>
      <c r="T244" s="203">
        <f t="shared" si="260"/>
        <v>0</v>
      </c>
      <c r="AN244" s="15">
        <v>7</v>
      </c>
      <c r="AO244" s="15">
        <v>2</v>
      </c>
      <c r="AP244" s="15">
        <v>11</v>
      </c>
      <c r="AQ244" s="17">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15">
        <f ca="1">COUNTIF(INDIRECT("H"&amp;(ROW()+12*(($AN244-1)*3+$AO244)-ROW())/12+5):INDIRECT("S"&amp;(ROW()+12*(($AN244-1)*3+$AO244)-ROW())/12+5),AQ244)</f>
        <v>0</v>
      </c>
      <c r="AS244" s="17"/>
      <c r="AU244" s="15">
        <f ca="1">IF(AND(AQ244&gt;0,AR244&gt;0),COUNTIF(AU$6:AU243,"&gt;0")+1,0)</f>
        <v>0</v>
      </c>
      <c r="BE244" s="15">
        <v>2</v>
      </c>
      <c r="BF244" s="15" t="s">
        <v>318</v>
      </c>
      <c r="BG244" s="15">
        <f t="shared" ref="BG244:BR244" si="323">IF(BG243+BT243&gt;40000,1,0)</f>
        <v>0</v>
      </c>
      <c r="BH244" s="15">
        <f t="shared" si="323"/>
        <v>0</v>
      </c>
      <c r="BI244" s="15">
        <f t="shared" si="323"/>
        <v>0</v>
      </c>
      <c r="BJ244" s="15">
        <f t="shared" si="323"/>
        <v>0</v>
      </c>
      <c r="BK244" s="15">
        <f t="shared" si="323"/>
        <v>0</v>
      </c>
      <c r="BL244" s="15">
        <f t="shared" si="323"/>
        <v>0</v>
      </c>
      <c r="BM244" s="15">
        <f t="shared" si="323"/>
        <v>0</v>
      </c>
      <c r="BN244" s="15">
        <f t="shared" si="323"/>
        <v>0</v>
      </c>
      <c r="BO244" s="15">
        <f t="shared" si="323"/>
        <v>0</v>
      </c>
      <c r="BP244" s="15">
        <f t="shared" si="323"/>
        <v>0</v>
      </c>
      <c r="BQ244" s="15">
        <f t="shared" si="323"/>
        <v>0</v>
      </c>
      <c r="BR244" s="15">
        <f t="shared" si="323"/>
        <v>0</v>
      </c>
    </row>
    <row r="245" spans="1:83">
      <c r="A245" s="464"/>
      <c r="B245" s="467"/>
      <c r="C245" s="497"/>
      <c r="D245" s="498"/>
      <c r="E245" s="471"/>
      <c r="F245" s="467"/>
      <c r="G245" s="206" t="s">
        <v>551</v>
      </c>
      <c r="H245" s="207"/>
      <c r="I245" s="208"/>
      <c r="J245" s="208"/>
      <c r="K245" s="208"/>
      <c r="L245" s="208"/>
      <c r="M245" s="208"/>
      <c r="N245" s="208"/>
      <c r="O245" s="208"/>
      <c r="P245" s="208"/>
      <c r="Q245" s="208"/>
      <c r="R245" s="208"/>
      <c r="S245" s="208"/>
      <c r="T245" s="209">
        <f t="shared" si="260"/>
        <v>0</v>
      </c>
      <c r="AN245" s="15">
        <v>7</v>
      </c>
      <c r="AO245" s="15">
        <v>2</v>
      </c>
      <c r="AP245" s="15">
        <v>12</v>
      </c>
      <c r="AQ245" s="17">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15">
        <f ca="1">COUNTIF(INDIRECT("H"&amp;(ROW()+12*(($AN245-1)*3+$AO245)-ROW())/12+5):INDIRECT("S"&amp;(ROW()+12*(($AN245-1)*3+$AO245)-ROW())/12+5),AQ245)</f>
        <v>0</v>
      </c>
      <c r="AS245" s="17"/>
      <c r="AU245" s="15">
        <f ca="1">IF(AND(AQ245&gt;0,AR245&gt;0),COUNTIF(AU$6:AU244,"&gt;0")+1,0)</f>
        <v>0</v>
      </c>
      <c r="BE245" s="15">
        <v>3</v>
      </c>
    </row>
    <row r="246" spans="1:83">
      <c r="A246" s="462">
        <v>81</v>
      </c>
      <c r="B246" s="465"/>
      <c r="C246" s="465"/>
      <c r="D246" s="465"/>
      <c r="E246" s="469"/>
      <c r="F246" s="465"/>
      <c r="G246" s="194" t="s">
        <v>104</v>
      </c>
      <c r="H246" s="195"/>
      <c r="I246" s="196" t="str">
        <f t="shared" ref="I246:S247" si="324">IF(H246="","",H246)</f>
        <v/>
      </c>
      <c r="J246" s="196" t="str">
        <f t="shared" si="324"/>
        <v/>
      </c>
      <c r="K246" s="196" t="str">
        <f t="shared" si="324"/>
        <v/>
      </c>
      <c r="L246" s="196" t="str">
        <f t="shared" si="324"/>
        <v/>
      </c>
      <c r="M246" s="196" t="str">
        <f t="shared" si="324"/>
        <v/>
      </c>
      <c r="N246" s="196" t="str">
        <f t="shared" si="324"/>
        <v/>
      </c>
      <c r="O246" s="196" t="str">
        <f t="shared" si="324"/>
        <v/>
      </c>
      <c r="P246" s="196" t="str">
        <f t="shared" si="324"/>
        <v/>
      </c>
      <c r="Q246" s="196" t="str">
        <f t="shared" si="324"/>
        <v/>
      </c>
      <c r="R246" s="196" t="str">
        <f t="shared" si="324"/>
        <v/>
      </c>
      <c r="S246" s="196" t="str">
        <f t="shared" si="324"/>
        <v/>
      </c>
      <c r="T246" s="197">
        <f t="shared" si="260"/>
        <v>0</v>
      </c>
      <c r="AN246" s="15">
        <v>7</v>
      </c>
      <c r="AO246" s="15">
        <v>3</v>
      </c>
      <c r="AP246" s="15">
        <v>1</v>
      </c>
      <c r="AQ246" s="17">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15">
        <f ca="1">COUNTIF(INDIRECT("H"&amp;(ROW()+12*(($AN246-1)*3+$AO246)-ROW())/12+5):INDIRECT("S"&amp;(ROW()+12*(($AN246-1)*3+$AO246)-ROW())/12+5),AQ246)</f>
        <v>0</v>
      </c>
      <c r="AS246" s="17"/>
      <c r="AU246" s="15">
        <f ca="1">IF(AND(AQ246&gt;0,AR246&gt;0),COUNTIF(AU$6:AU245,"&gt;0")+1,0)</f>
        <v>0</v>
      </c>
      <c r="BE246" s="15">
        <v>1</v>
      </c>
      <c r="BG246" s="15">
        <f t="shared" ref="BG246:BR246" si="325">SUM(H246:H247)</f>
        <v>0</v>
      </c>
      <c r="BH246" s="15">
        <f t="shared" si="325"/>
        <v>0</v>
      </c>
      <c r="BI246" s="15">
        <f t="shared" si="325"/>
        <v>0</v>
      </c>
      <c r="BJ246" s="15">
        <f t="shared" si="325"/>
        <v>0</v>
      </c>
      <c r="BK246" s="15">
        <f t="shared" si="325"/>
        <v>0</v>
      </c>
      <c r="BL246" s="15">
        <f t="shared" si="325"/>
        <v>0</v>
      </c>
      <c r="BM246" s="15">
        <f t="shared" si="325"/>
        <v>0</v>
      </c>
      <c r="BN246" s="15">
        <f t="shared" si="325"/>
        <v>0</v>
      </c>
      <c r="BO246" s="15">
        <f t="shared" si="325"/>
        <v>0</v>
      </c>
      <c r="BP246" s="15">
        <f t="shared" si="325"/>
        <v>0</v>
      </c>
      <c r="BQ246" s="15">
        <f t="shared" si="325"/>
        <v>0</v>
      </c>
      <c r="BR246" s="15">
        <f t="shared" si="325"/>
        <v>0</v>
      </c>
      <c r="BT246" s="15">
        <f t="shared" ref="BT246:CE246" si="326">SUM(U246:U247)</f>
        <v>0</v>
      </c>
      <c r="BU246" s="15">
        <f t="shared" si="326"/>
        <v>0</v>
      </c>
      <c r="BV246" s="15">
        <f t="shared" si="326"/>
        <v>0</v>
      </c>
      <c r="BW246" s="15">
        <f t="shared" si="326"/>
        <v>0</v>
      </c>
      <c r="BX246" s="15">
        <f t="shared" si="326"/>
        <v>0</v>
      </c>
      <c r="BY246" s="15">
        <f t="shared" si="326"/>
        <v>0</v>
      </c>
      <c r="BZ246" s="15">
        <f t="shared" si="326"/>
        <v>0</v>
      </c>
      <c r="CA246" s="15">
        <f t="shared" si="326"/>
        <v>0</v>
      </c>
      <c r="CB246" s="15">
        <f t="shared" si="326"/>
        <v>0</v>
      </c>
      <c r="CC246" s="15">
        <f t="shared" si="326"/>
        <v>0</v>
      </c>
      <c r="CD246" s="15">
        <f t="shared" si="326"/>
        <v>0</v>
      </c>
      <c r="CE246" s="15">
        <f t="shared" si="326"/>
        <v>0</v>
      </c>
    </row>
    <row r="247" spans="1:83">
      <c r="A247" s="463"/>
      <c r="B247" s="466"/>
      <c r="C247" s="496"/>
      <c r="D247" s="496"/>
      <c r="E247" s="470"/>
      <c r="F247" s="466"/>
      <c r="G247" s="200" t="s">
        <v>102</v>
      </c>
      <c r="H247" s="201"/>
      <c r="I247" s="202" t="str">
        <f t="shared" si="324"/>
        <v/>
      </c>
      <c r="J247" s="202" t="str">
        <f t="shared" si="324"/>
        <v/>
      </c>
      <c r="K247" s="202" t="str">
        <f t="shared" si="324"/>
        <v/>
      </c>
      <c r="L247" s="202" t="str">
        <f t="shared" si="324"/>
        <v/>
      </c>
      <c r="M247" s="202" t="str">
        <f t="shared" si="324"/>
        <v/>
      </c>
      <c r="N247" s="202" t="str">
        <f t="shared" si="324"/>
        <v/>
      </c>
      <c r="O247" s="202" t="str">
        <f t="shared" si="324"/>
        <v/>
      </c>
      <c r="P247" s="202" t="str">
        <f t="shared" si="324"/>
        <v/>
      </c>
      <c r="Q247" s="202" t="str">
        <f t="shared" si="324"/>
        <v/>
      </c>
      <c r="R247" s="202" t="str">
        <f t="shared" si="324"/>
        <v/>
      </c>
      <c r="S247" s="202" t="str">
        <f t="shared" si="324"/>
        <v/>
      </c>
      <c r="T247" s="203">
        <f t="shared" si="260"/>
        <v>0</v>
      </c>
      <c r="AN247" s="15">
        <v>7</v>
      </c>
      <c r="AO247" s="15">
        <v>3</v>
      </c>
      <c r="AP247" s="15">
        <v>2</v>
      </c>
      <c r="AQ247" s="17">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15">
        <f ca="1">COUNTIF(INDIRECT("H"&amp;(ROW()+12*(($AN247-1)*3+$AO247)-ROW())/12+5):INDIRECT("S"&amp;(ROW()+12*(($AN247-1)*3+$AO247)-ROW())/12+5),AQ247)</f>
        <v>0</v>
      </c>
      <c r="AS247" s="17"/>
      <c r="AU247" s="15">
        <f ca="1">IF(AND(AQ247&gt;0,AR247&gt;0),COUNTIF(AU$6:AU246,"&gt;0")+1,0)</f>
        <v>0</v>
      </c>
      <c r="BE247" s="15">
        <v>2</v>
      </c>
      <c r="BF247" s="15" t="s">
        <v>318</v>
      </c>
      <c r="BG247" s="15">
        <f t="shared" ref="BG247:BR247" si="327">IF(BG246+BT246&gt;40000,1,0)</f>
        <v>0</v>
      </c>
      <c r="BH247" s="15">
        <f t="shared" si="327"/>
        <v>0</v>
      </c>
      <c r="BI247" s="15">
        <f t="shared" si="327"/>
        <v>0</v>
      </c>
      <c r="BJ247" s="15">
        <f t="shared" si="327"/>
        <v>0</v>
      </c>
      <c r="BK247" s="15">
        <f t="shared" si="327"/>
        <v>0</v>
      </c>
      <c r="BL247" s="15">
        <f t="shared" si="327"/>
        <v>0</v>
      </c>
      <c r="BM247" s="15">
        <f t="shared" si="327"/>
        <v>0</v>
      </c>
      <c r="BN247" s="15">
        <f t="shared" si="327"/>
        <v>0</v>
      </c>
      <c r="BO247" s="15">
        <f t="shared" si="327"/>
        <v>0</v>
      </c>
      <c r="BP247" s="15">
        <f t="shared" si="327"/>
        <v>0</v>
      </c>
      <c r="BQ247" s="15">
        <f t="shared" si="327"/>
        <v>0</v>
      </c>
      <c r="BR247" s="15">
        <f t="shared" si="327"/>
        <v>0</v>
      </c>
    </row>
    <row r="248" spans="1:83">
      <c r="A248" s="464"/>
      <c r="B248" s="467"/>
      <c r="C248" s="497"/>
      <c r="D248" s="498"/>
      <c r="E248" s="471"/>
      <c r="F248" s="467"/>
      <c r="G248" s="206" t="s">
        <v>551</v>
      </c>
      <c r="H248" s="207"/>
      <c r="I248" s="208"/>
      <c r="J248" s="208"/>
      <c r="K248" s="208"/>
      <c r="L248" s="208"/>
      <c r="M248" s="208"/>
      <c r="N248" s="208"/>
      <c r="O248" s="208"/>
      <c r="P248" s="208"/>
      <c r="Q248" s="208"/>
      <c r="R248" s="208"/>
      <c r="S248" s="208"/>
      <c r="T248" s="209">
        <f t="shared" si="260"/>
        <v>0</v>
      </c>
      <c r="AN248" s="15">
        <v>7</v>
      </c>
      <c r="AO248" s="15">
        <v>3</v>
      </c>
      <c r="AP248" s="15">
        <v>3</v>
      </c>
      <c r="AQ248" s="17">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15">
        <f ca="1">COUNTIF(INDIRECT("H"&amp;(ROW()+12*(($AN248-1)*3+$AO248)-ROW())/12+5):INDIRECT("S"&amp;(ROW()+12*(($AN248-1)*3+$AO248)-ROW())/12+5),AQ248)</f>
        <v>0</v>
      </c>
      <c r="AS248" s="17"/>
      <c r="AU248" s="15">
        <f ca="1">IF(AND(AQ248&gt;0,AR248&gt;0),COUNTIF(AU$6:AU247,"&gt;0")+1,0)</f>
        <v>0</v>
      </c>
      <c r="BE248" s="15">
        <v>3</v>
      </c>
    </row>
    <row r="249" spans="1:83">
      <c r="A249" s="462">
        <v>82</v>
      </c>
      <c r="B249" s="465"/>
      <c r="C249" s="465"/>
      <c r="D249" s="465"/>
      <c r="E249" s="469"/>
      <c r="F249" s="465"/>
      <c r="G249" s="194" t="s">
        <v>104</v>
      </c>
      <c r="H249" s="195"/>
      <c r="I249" s="196" t="str">
        <f t="shared" ref="I249:S250" si="328">IF(H249="","",H249)</f>
        <v/>
      </c>
      <c r="J249" s="196" t="str">
        <f t="shared" si="328"/>
        <v/>
      </c>
      <c r="K249" s="196" t="str">
        <f t="shared" si="328"/>
        <v/>
      </c>
      <c r="L249" s="196" t="str">
        <f t="shared" si="328"/>
        <v/>
      </c>
      <c r="M249" s="196" t="str">
        <f t="shared" si="328"/>
        <v/>
      </c>
      <c r="N249" s="196" t="str">
        <f t="shared" si="328"/>
        <v/>
      </c>
      <c r="O249" s="196" t="str">
        <f t="shared" si="328"/>
        <v/>
      </c>
      <c r="P249" s="196" t="str">
        <f t="shared" si="328"/>
        <v/>
      </c>
      <c r="Q249" s="196" t="str">
        <f t="shared" si="328"/>
        <v/>
      </c>
      <c r="R249" s="196" t="str">
        <f t="shared" si="328"/>
        <v/>
      </c>
      <c r="S249" s="196" t="str">
        <f t="shared" si="328"/>
        <v/>
      </c>
      <c r="T249" s="197">
        <f t="shared" si="260"/>
        <v>0</v>
      </c>
      <c r="AN249" s="15">
        <v>7</v>
      </c>
      <c r="AO249" s="15">
        <v>3</v>
      </c>
      <c r="AP249" s="15">
        <v>4</v>
      </c>
      <c r="AQ249" s="17">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15">
        <f ca="1">COUNTIF(INDIRECT("H"&amp;(ROW()+12*(($AN249-1)*3+$AO249)-ROW())/12+5):INDIRECT("S"&amp;(ROW()+12*(($AN249-1)*3+$AO249)-ROW())/12+5),AQ249)</f>
        <v>0</v>
      </c>
      <c r="AS249" s="17"/>
      <c r="AU249" s="15">
        <f ca="1">IF(AND(AQ249&gt;0,AR249&gt;0),COUNTIF(AU$6:AU248,"&gt;0")+1,0)</f>
        <v>0</v>
      </c>
      <c r="BE249" s="15">
        <v>1</v>
      </c>
      <c r="BG249" s="15">
        <f t="shared" ref="BG249:BR249" si="329">SUM(H249:H250)</f>
        <v>0</v>
      </c>
      <c r="BH249" s="15">
        <f t="shared" si="329"/>
        <v>0</v>
      </c>
      <c r="BI249" s="15">
        <f t="shared" si="329"/>
        <v>0</v>
      </c>
      <c r="BJ249" s="15">
        <f t="shared" si="329"/>
        <v>0</v>
      </c>
      <c r="BK249" s="15">
        <f t="shared" si="329"/>
        <v>0</v>
      </c>
      <c r="BL249" s="15">
        <f t="shared" si="329"/>
        <v>0</v>
      </c>
      <c r="BM249" s="15">
        <f t="shared" si="329"/>
        <v>0</v>
      </c>
      <c r="BN249" s="15">
        <f t="shared" si="329"/>
        <v>0</v>
      </c>
      <c r="BO249" s="15">
        <f t="shared" si="329"/>
        <v>0</v>
      </c>
      <c r="BP249" s="15">
        <f t="shared" si="329"/>
        <v>0</v>
      </c>
      <c r="BQ249" s="15">
        <f t="shared" si="329"/>
        <v>0</v>
      </c>
      <c r="BR249" s="15">
        <f t="shared" si="329"/>
        <v>0</v>
      </c>
      <c r="BT249" s="15">
        <f t="shared" ref="BT249:CE249" si="330">SUM(U249:U250)</f>
        <v>0</v>
      </c>
      <c r="BU249" s="15">
        <f t="shared" si="330"/>
        <v>0</v>
      </c>
      <c r="BV249" s="15">
        <f t="shared" si="330"/>
        <v>0</v>
      </c>
      <c r="BW249" s="15">
        <f t="shared" si="330"/>
        <v>0</v>
      </c>
      <c r="BX249" s="15">
        <f t="shared" si="330"/>
        <v>0</v>
      </c>
      <c r="BY249" s="15">
        <f t="shared" si="330"/>
        <v>0</v>
      </c>
      <c r="BZ249" s="15">
        <f t="shared" si="330"/>
        <v>0</v>
      </c>
      <c r="CA249" s="15">
        <f t="shared" si="330"/>
        <v>0</v>
      </c>
      <c r="CB249" s="15">
        <f t="shared" si="330"/>
        <v>0</v>
      </c>
      <c r="CC249" s="15">
        <f t="shared" si="330"/>
        <v>0</v>
      </c>
      <c r="CD249" s="15">
        <f t="shared" si="330"/>
        <v>0</v>
      </c>
      <c r="CE249" s="15">
        <f t="shared" si="330"/>
        <v>0</v>
      </c>
    </row>
    <row r="250" spans="1:83">
      <c r="A250" s="463"/>
      <c r="B250" s="466"/>
      <c r="C250" s="496"/>
      <c r="D250" s="496"/>
      <c r="E250" s="470"/>
      <c r="F250" s="466"/>
      <c r="G250" s="200" t="s">
        <v>102</v>
      </c>
      <c r="H250" s="201"/>
      <c r="I250" s="202" t="str">
        <f t="shared" si="328"/>
        <v/>
      </c>
      <c r="J250" s="202" t="str">
        <f t="shared" si="328"/>
        <v/>
      </c>
      <c r="K250" s="202" t="str">
        <f t="shared" si="328"/>
        <v/>
      </c>
      <c r="L250" s="202" t="str">
        <f t="shared" si="328"/>
        <v/>
      </c>
      <c r="M250" s="202" t="str">
        <f t="shared" si="328"/>
        <v/>
      </c>
      <c r="N250" s="202" t="str">
        <f t="shared" si="328"/>
        <v/>
      </c>
      <c r="O250" s="202" t="str">
        <f t="shared" si="328"/>
        <v/>
      </c>
      <c r="P250" s="202" t="str">
        <f t="shared" si="328"/>
        <v/>
      </c>
      <c r="Q250" s="202" t="str">
        <f t="shared" si="328"/>
        <v/>
      </c>
      <c r="R250" s="202" t="str">
        <f t="shared" si="328"/>
        <v/>
      </c>
      <c r="S250" s="202" t="str">
        <f t="shared" si="328"/>
        <v/>
      </c>
      <c r="T250" s="203">
        <f t="shared" si="260"/>
        <v>0</v>
      </c>
      <c r="AN250" s="15">
        <v>7</v>
      </c>
      <c r="AO250" s="15">
        <v>3</v>
      </c>
      <c r="AP250" s="15">
        <v>5</v>
      </c>
      <c r="AQ250" s="17">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15">
        <f ca="1">COUNTIF(INDIRECT("H"&amp;(ROW()+12*(($AN250-1)*3+$AO250)-ROW())/12+5):INDIRECT("S"&amp;(ROW()+12*(($AN250-1)*3+$AO250)-ROW())/12+5),AQ250)</f>
        <v>0</v>
      </c>
      <c r="AS250" s="17"/>
      <c r="AU250" s="15">
        <f ca="1">IF(AND(AQ250&gt;0,AR250&gt;0),COUNTIF(AU$6:AU249,"&gt;0")+1,0)</f>
        <v>0</v>
      </c>
      <c r="BE250" s="15">
        <v>2</v>
      </c>
      <c r="BF250" s="15" t="s">
        <v>318</v>
      </c>
      <c r="BG250" s="15">
        <f t="shared" ref="BG250:BR250" si="331">IF(BG249+BT249&gt;40000,1,0)</f>
        <v>0</v>
      </c>
      <c r="BH250" s="15">
        <f t="shared" si="331"/>
        <v>0</v>
      </c>
      <c r="BI250" s="15">
        <f t="shared" si="331"/>
        <v>0</v>
      </c>
      <c r="BJ250" s="15">
        <f t="shared" si="331"/>
        <v>0</v>
      </c>
      <c r="BK250" s="15">
        <f t="shared" si="331"/>
        <v>0</v>
      </c>
      <c r="BL250" s="15">
        <f t="shared" si="331"/>
        <v>0</v>
      </c>
      <c r="BM250" s="15">
        <f t="shared" si="331"/>
        <v>0</v>
      </c>
      <c r="BN250" s="15">
        <f t="shared" si="331"/>
        <v>0</v>
      </c>
      <c r="BO250" s="15">
        <f t="shared" si="331"/>
        <v>0</v>
      </c>
      <c r="BP250" s="15">
        <f t="shared" si="331"/>
        <v>0</v>
      </c>
      <c r="BQ250" s="15">
        <f t="shared" si="331"/>
        <v>0</v>
      </c>
      <c r="BR250" s="15">
        <f t="shared" si="331"/>
        <v>0</v>
      </c>
    </row>
    <row r="251" spans="1:83">
      <c r="A251" s="464"/>
      <c r="B251" s="467"/>
      <c r="C251" s="497"/>
      <c r="D251" s="498"/>
      <c r="E251" s="471"/>
      <c r="F251" s="467"/>
      <c r="G251" s="206" t="s">
        <v>551</v>
      </c>
      <c r="H251" s="207"/>
      <c r="I251" s="208"/>
      <c r="J251" s="208"/>
      <c r="K251" s="208"/>
      <c r="L251" s="208"/>
      <c r="M251" s="208"/>
      <c r="N251" s="208"/>
      <c r="O251" s="208"/>
      <c r="P251" s="208"/>
      <c r="Q251" s="208"/>
      <c r="R251" s="208"/>
      <c r="S251" s="208"/>
      <c r="T251" s="209">
        <f t="shared" si="260"/>
        <v>0</v>
      </c>
      <c r="AN251" s="15">
        <v>7</v>
      </c>
      <c r="AO251" s="15">
        <v>3</v>
      </c>
      <c r="AP251" s="15">
        <v>6</v>
      </c>
      <c r="AQ251" s="17">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15">
        <f ca="1">COUNTIF(INDIRECT("H"&amp;(ROW()+12*(($AN251-1)*3+$AO251)-ROW())/12+5):INDIRECT("S"&amp;(ROW()+12*(($AN251-1)*3+$AO251)-ROW())/12+5),AQ251)</f>
        <v>0</v>
      </c>
      <c r="AS251" s="17"/>
      <c r="AU251" s="15">
        <f ca="1">IF(AND(AQ251&gt;0,AR251&gt;0),COUNTIF(AU$6:AU250,"&gt;0")+1,0)</f>
        <v>0</v>
      </c>
      <c r="BE251" s="15">
        <v>3</v>
      </c>
    </row>
    <row r="252" spans="1:83">
      <c r="A252" s="462">
        <v>83</v>
      </c>
      <c r="B252" s="465"/>
      <c r="C252" s="465"/>
      <c r="D252" s="465"/>
      <c r="E252" s="469"/>
      <c r="F252" s="465"/>
      <c r="G252" s="194" t="s">
        <v>104</v>
      </c>
      <c r="H252" s="195"/>
      <c r="I252" s="196" t="str">
        <f t="shared" ref="I252:S253" si="332">IF(H252="","",H252)</f>
        <v/>
      </c>
      <c r="J252" s="196" t="str">
        <f t="shared" si="332"/>
        <v/>
      </c>
      <c r="K252" s="196" t="str">
        <f t="shared" si="332"/>
        <v/>
      </c>
      <c r="L252" s="196" t="str">
        <f t="shared" si="332"/>
        <v/>
      </c>
      <c r="M252" s="196" t="str">
        <f t="shared" si="332"/>
        <v/>
      </c>
      <c r="N252" s="196" t="str">
        <f t="shared" si="332"/>
        <v/>
      </c>
      <c r="O252" s="196" t="str">
        <f t="shared" si="332"/>
        <v/>
      </c>
      <c r="P252" s="196" t="str">
        <f t="shared" si="332"/>
        <v/>
      </c>
      <c r="Q252" s="196" t="str">
        <f t="shared" si="332"/>
        <v/>
      </c>
      <c r="R252" s="196" t="str">
        <f t="shared" si="332"/>
        <v/>
      </c>
      <c r="S252" s="196" t="str">
        <f t="shared" si="332"/>
        <v/>
      </c>
      <c r="T252" s="197">
        <f t="shared" si="260"/>
        <v>0</v>
      </c>
      <c r="AN252" s="15">
        <v>7</v>
      </c>
      <c r="AO252" s="15">
        <v>3</v>
      </c>
      <c r="AP252" s="15">
        <v>7</v>
      </c>
      <c r="AQ252" s="17">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15">
        <f ca="1">COUNTIF(INDIRECT("H"&amp;(ROW()+12*(($AN252-1)*3+$AO252)-ROW())/12+5):INDIRECT("S"&amp;(ROW()+12*(($AN252-1)*3+$AO252)-ROW())/12+5),AQ252)</f>
        <v>0</v>
      </c>
      <c r="AS252" s="17"/>
      <c r="AU252" s="15">
        <f ca="1">IF(AND(AQ252&gt;0,AR252&gt;0),COUNTIF(AU$6:AU251,"&gt;0")+1,0)</f>
        <v>0</v>
      </c>
      <c r="BE252" s="15">
        <v>1</v>
      </c>
      <c r="BG252" s="15">
        <f t="shared" ref="BG252:BR252" si="333">SUM(H252:H253)</f>
        <v>0</v>
      </c>
      <c r="BH252" s="15">
        <f t="shared" si="333"/>
        <v>0</v>
      </c>
      <c r="BI252" s="15">
        <f t="shared" si="333"/>
        <v>0</v>
      </c>
      <c r="BJ252" s="15">
        <f t="shared" si="333"/>
        <v>0</v>
      </c>
      <c r="BK252" s="15">
        <f t="shared" si="333"/>
        <v>0</v>
      </c>
      <c r="BL252" s="15">
        <f t="shared" si="333"/>
        <v>0</v>
      </c>
      <c r="BM252" s="15">
        <f t="shared" si="333"/>
        <v>0</v>
      </c>
      <c r="BN252" s="15">
        <f t="shared" si="333"/>
        <v>0</v>
      </c>
      <c r="BO252" s="15">
        <f t="shared" si="333"/>
        <v>0</v>
      </c>
      <c r="BP252" s="15">
        <f t="shared" si="333"/>
        <v>0</v>
      </c>
      <c r="BQ252" s="15">
        <f t="shared" si="333"/>
        <v>0</v>
      </c>
      <c r="BR252" s="15">
        <f t="shared" si="333"/>
        <v>0</v>
      </c>
      <c r="BT252" s="15">
        <f t="shared" ref="BT252:CE252" si="334">SUM(U252:U253)</f>
        <v>0</v>
      </c>
      <c r="BU252" s="15">
        <f t="shared" si="334"/>
        <v>0</v>
      </c>
      <c r="BV252" s="15">
        <f t="shared" si="334"/>
        <v>0</v>
      </c>
      <c r="BW252" s="15">
        <f t="shared" si="334"/>
        <v>0</v>
      </c>
      <c r="BX252" s="15">
        <f t="shared" si="334"/>
        <v>0</v>
      </c>
      <c r="BY252" s="15">
        <f t="shared" si="334"/>
        <v>0</v>
      </c>
      <c r="BZ252" s="15">
        <f t="shared" si="334"/>
        <v>0</v>
      </c>
      <c r="CA252" s="15">
        <f t="shared" si="334"/>
        <v>0</v>
      </c>
      <c r="CB252" s="15">
        <f t="shared" si="334"/>
        <v>0</v>
      </c>
      <c r="CC252" s="15">
        <f t="shared" si="334"/>
        <v>0</v>
      </c>
      <c r="CD252" s="15">
        <f t="shared" si="334"/>
        <v>0</v>
      </c>
      <c r="CE252" s="15">
        <f t="shared" si="334"/>
        <v>0</v>
      </c>
    </row>
    <row r="253" spans="1:83">
      <c r="A253" s="463"/>
      <c r="B253" s="466"/>
      <c r="C253" s="496"/>
      <c r="D253" s="496"/>
      <c r="E253" s="470"/>
      <c r="F253" s="466"/>
      <c r="G253" s="200" t="s">
        <v>102</v>
      </c>
      <c r="H253" s="201"/>
      <c r="I253" s="202" t="str">
        <f t="shared" si="332"/>
        <v/>
      </c>
      <c r="J253" s="202" t="str">
        <f t="shared" si="332"/>
        <v/>
      </c>
      <c r="K253" s="202" t="str">
        <f t="shared" si="332"/>
        <v/>
      </c>
      <c r="L253" s="202" t="str">
        <f t="shared" si="332"/>
        <v/>
      </c>
      <c r="M253" s="202" t="str">
        <f t="shared" si="332"/>
        <v/>
      </c>
      <c r="N253" s="202" t="str">
        <f t="shared" si="332"/>
        <v/>
      </c>
      <c r="O253" s="202" t="str">
        <f t="shared" si="332"/>
        <v/>
      </c>
      <c r="P253" s="202" t="str">
        <f t="shared" si="332"/>
        <v/>
      </c>
      <c r="Q253" s="202" t="str">
        <f t="shared" si="332"/>
        <v/>
      </c>
      <c r="R253" s="202" t="str">
        <f t="shared" si="332"/>
        <v/>
      </c>
      <c r="S253" s="202" t="str">
        <f t="shared" si="332"/>
        <v/>
      </c>
      <c r="T253" s="203">
        <f t="shared" si="260"/>
        <v>0</v>
      </c>
      <c r="AN253" s="15">
        <v>7</v>
      </c>
      <c r="AO253" s="15">
        <v>3</v>
      </c>
      <c r="AP253" s="15">
        <v>8</v>
      </c>
      <c r="AQ253" s="17">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15">
        <f ca="1">COUNTIF(INDIRECT("H"&amp;(ROW()+12*(($AN253-1)*3+$AO253)-ROW())/12+5):INDIRECT("S"&amp;(ROW()+12*(($AN253-1)*3+$AO253)-ROW())/12+5),AQ253)</f>
        <v>0</v>
      </c>
      <c r="AS253" s="17"/>
      <c r="AU253" s="15">
        <f ca="1">IF(AND(AQ253&gt;0,AR253&gt;0),COUNTIF(AU$6:AU252,"&gt;0")+1,0)</f>
        <v>0</v>
      </c>
      <c r="BE253" s="15">
        <v>2</v>
      </c>
      <c r="BF253" s="15" t="s">
        <v>318</v>
      </c>
      <c r="BG253" s="15">
        <f t="shared" ref="BG253:BR253" si="335">IF(BG252+BT252&gt;40000,1,0)</f>
        <v>0</v>
      </c>
      <c r="BH253" s="15">
        <f t="shared" si="335"/>
        <v>0</v>
      </c>
      <c r="BI253" s="15">
        <f t="shared" si="335"/>
        <v>0</v>
      </c>
      <c r="BJ253" s="15">
        <f t="shared" si="335"/>
        <v>0</v>
      </c>
      <c r="BK253" s="15">
        <f t="shared" si="335"/>
        <v>0</v>
      </c>
      <c r="BL253" s="15">
        <f t="shared" si="335"/>
        <v>0</v>
      </c>
      <c r="BM253" s="15">
        <f t="shared" si="335"/>
        <v>0</v>
      </c>
      <c r="BN253" s="15">
        <f t="shared" si="335"/>
        <v>0</v>
      </c>
      <c r="BO253" s="15">
        <f t="shared" si="335"/>
        <v>0</v>
      </c>
      <c r="BP253" s="15">
        <f t="shared" si="335"/>
        <v>0</v>
      </c>
      <c r="BQ253" s="15">
        <f t="shared" si="335"/>
        <v>0</v>
      </c>
      <c r="BR253" s="15">
        <f t="shared" si="335"/>
        <v>0</v>
      </c>
    </row>
    <row r="254" spans="1:83">
      <c r="A254" s="464"/>
      <c r="B254" s="467"/>
      <c r="C254" s="497"/>
      <c r="D254" s="498"/>
      <c r="E254" s="471"/>
      <c r="F254" s="467"/>
      <c r="G254" s="206" t="s">
        <v>551</v>
      </c>
      <c r="H254" s="207"/>
      <c r="I254" s="208"/>
      <c r="J254" s="208"/>
      <c r="K254" s="208"/>
      <c r="L254" s="208"/>
      <c r="M254" s="208"/>
      <c r="N254" s="208"/>
      <c r="O254" s="208"/>
      <c r="P254" s="208"/>
      <c r="Q254" s="208"/>
      <c r="R254" s="208"/>
      <c r="S254" s="208"/>
      <c r="T254" s="209">
        <f t="shared" si="260"/>
        <v>0</v>
      </c>
      <c r="AN254" s="15">
        <v>7</v>
      </c>
      <c r="AO254" s="15">
        <v>3</v>
      </c>
      <c r="AP254" s="15">
        <v>9</v>
      </c>
      <c r="AQ254" s="17">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15">
        <f ca="1">COUNTIF(INDIRECT("H"&amp;(ROW()+12*(($AN254-1)*3+$AO254)-ROW())/12+5):INDIRECT("S"&amp;(ROW()+12*(($AN254-1)*3+$AO254)-ROW())/12+5),AQ254)</f>
        <v>0</v>
      </c>
      <c r="AS254" s="17"/>
      <c r="AU254" s="15">
        <f ca="1">IF(AND(AQ254&gt;0,AR254&gt;0),COUNTIF(AU$6:AU253,"&gt;0")+1,0)</f>
        <v>0</v>
      </c>
      <c r="BE254" s="15">
        <v>3</v>
      </c>
    </row>
    <row r="255" spans="1:83">
      <c r="A255" s="462">
        <v>84</v>
      </c>
      <c r="B255" s="465"/>
      <c r="C255" s="465"/>
      <c r="D255" s="465"/>
      <c r="E255" s="469"/>
      <c r="F255" s="465"/>
      <c r="G255" s="194" t="s">
        <v>104</v>
      </c>
      <c r="H255" s="195"/>
      <c r="I255" s="196" t="str">
        <f t="shared" ref="I255:S256" si="336">IF(H255="","",H255)</f>
        <v/>
      </c>
      <c r="J255" s="196" t="str">
        <f t="shared" si="336"/>
        <v/>
      </c>
      <c r="K255" s="196" t="str">
        <f t="shared" si="336"/>
        <v/>
      </c>
      <c r="L255" s="196" t="str">
        <f t="shared" si="336"/>
        <v/>
      </c>
      <c r="M255" s="196" t="str">
        <f t="shared" si="336"/>
        <v/>
      </c>
      <c r="N255" s="196" t="str">
        <f t="shared" si="336"/>
        <v/>
      </c>
      <c r="O255" s="196" t="str">
        <f t="shared" si="336"/>
        <v/>
      </c>
      <c r="P255" s="196" t="str">
        <f t="shared" si="336"/>
        <v/>
      </c>
      <c r="Q255" s="196" t="str">
        <f t="shared" si="336"/>
        <v/>
      </c>
      <c r="R255" s="196" t="str">
        <f t="shared" si="336"/>
        <v/>
      </c>
      <c r="S255" s="196" t="str">
        <f t="shared" si="336"/>
        <v/>
      </c>
      <c r="T255" s="197">
        <f t="shared" si="260"/>
        <v>0</v>
      </c>
      <c r="AN255" s="15">
        <v>7</v>
      </c>
      <c r="AO255" s="15">
        <v>3</v>
      </c>
      <c r="AP255" s="15">
        <v>10</v>
      </c>
      <c r="AQ255" s="17">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15">
        <f ca="1">COUNTIF(INDIRECT("H"&amp;(ROW()+12*(($AN255-1)*3+$AO255)-ROW())/12+5):INDIRECT("S"&amp;(ROW()+12*(($AN255-1)*3+$AO255)-ROW())/12+5),AQ255)</f>
        <v>0</v>
      </c>
      <c r="AS255" s="17"/>
      <c r="AU255" s="15">
        <f ca="1">IF(AND(AQ255&gt;0,AR255&gt;0),COUNTIF(AU$6:AU254,"&gt;0")+1,0)</f>
        <v>0</v>
      </c>
      <c r="BE255" s="15">
        <v>1</v>
      </c>
      <c r="BG255" s="15">
        <f t="shared" ref="BG255:BR255" si="337">SUM(H255:H256)</f>
        <v>0</v>
      </c>
      <c r="BH255" s="15">
        <f t="shared" si="337"/>
        <v>0</v>
      </c>
      <c r="BI255" s="15">
        <f t="shared" si="337"/>
        <v>0</v>
      </c>
      <c r="BJ255" s="15">
        <f t="shared" si="337"/>
        <v>0</v>
      </c>
      <c r="BK255" s="15">
        <f t="shared" si="337"/>
        <v>0</v>
      </c>
      <c r="BL255" s="15">
        <f t="shared" si="337"/>
        <v>0</v>
      </c>
      <c r="BM255" s="15">
        <f t="shared" si="337"/>
        <v>0</v>
      </c>
      <c r="BN255" s="15">
        <f t="shared" si="337"/>
        <v>0</v>
      </c>
      <c r="BO255" s="15">
        <f t="shared" si="337"/>
        <v>0</v>
      </c>
      <c r="BP255" s="15">
        <f t="shared" si="337"/>
        <v>0</v>
      </c>
      <c r="BQ255" s="15">
        <f t="shared" si="337"/>
        <v>0</v>
      </c>
      <c r="BR255" s="15">
        <f t="shared" si="337"/>
        <v>0</v>
      </c>
      <c r="BT255" s="15">
        <f t="shared" ref="BT255:CE255" si="338">SUM(U255:U256)</f>
        <v>0</v>
      </c>
      <c r="BU255" s="15">
        <f t="shared" si="338"/>
        <v>0</v>
      </c>
      <c r="BV255" s="15">
        <f t="shared" si="338"/>
        <v>0</v>
      </c>
      <c r="BW255" s="15">
        <f t="shared" si="338"/>
        <v>0</v>
      </c>
      <c r="BX255" s="15">
        <f t="shared" si="338"/>
        <v>0</v>
      </c>
      <c r="BY255" s="15">
        <f t="shared" si="338"/>
        <v>0</v>
      </c>
      <c r="BZ255" s="15">
        <f t="shared" si="338"/>
        <v>0</v>
      </c>
      <c r="CA255" s="15">
        <f t="shared" si="338"/>
        <v>0</v>
      </c>
      <c r="CB255" s="15">
        <f t="shared" si="338"/>
        <v>0</v>
      </c>
      <c r="CC255" s="15">
        <f t="shared" si="338"/>
        <v>0</v>
      </c>
      <c r="CD255" s="15">
        <f t="shared" si="338"/>
        <v>0</v>
      </c>
      <c r="CE255" s="15">
        <f t="shared" si="338"/>
        <v>0</v>
      </c>
    </row>
    <row r="256" spans="1:83">
      <c r="A256" s="463"/>
      <c r="B256" s="466"/>
      <c r="C256" s="496"/>
      <c r="D256" s="496"/>
      <c r="E256" s="470"/>
      <c r="F256" s="466"/>
      <c r="G256" s="200" t="s">
        <v>102</v>
      </c>
      <c r="H256" s="201"/>
      <c r="I256" s="202" t="str">
        <f t="shared" si="336"/>
        <v/>
      </c>
      <c r="J256" s="202" t="str">
        <f t="shared" si="336"/>
        <v/>
      </c>
      <c r="K256" s="202" t="str">
        <f t="shared" si="336"/>
        <v/>
      </c>
      <c r="L256" s="202" t="str">
        <f t="shared" si="336"/>
        <v/>
      </c>
      <c r="M256" s="202" t="str">
        <f t="shared" si="336"/>
        <v/>
      </c>
      <c r="N256" s="202" t="str">
        <f t="shared" si="336"/>
        <v/>
      </c>
      <c r="O256" s="202" t="str">
        <f t="shared" si="336"/>
        <v/>
      </c>
      <c r="P256" s="202" t="str">
        <f t="shared" si="336"/>
        <v/>
      </c>
      <c r="Q256" s="202" t="str">
        <f t="shared" si="336"/>
        <v/>
      </c>
      <c r="R256" s="202" t="str">
        <f t="shared" si="336"/>
        <v/>
      </c>
      <c r="S256" s="202" t="str">
        <f t="shared" si="336"/>
        <v/>
      </c>
      <c r="T256" s="203">
        <f t="shared" si="260"/>
        <v>0</v>
      </c>
      <c r="AN256" s="15">
        <v>7</v>
      </c>
      <c r="AO256" s="15">
        <v>3</v>
      </c>
      <c r="AP256" s="15">
        <v>11</v>
      </c>
      <c r="AQ256" s="17">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15">
        <f ca="1">COUNTIF(INDIRECT("H"&amp;(ROW()+12*(($AN256-1)*3+$AO256)-ROW())/12+5):INDIRECT("S"&amp;(ROW()+12*(($AN256-1)*3+$AO256)-ROW())/12+5),AQ256)</f>
        <v>0</v>
      </c>
      <c r="AS256" s="17"/>
      <c r="AU256" s="15">
        <f ca="1">IF(AND(AQ256&gt;0,AR256&gt;0),COUNTIF(AU$6:AU255,"&gt;0")+1,0)</f>
        <v>0</v>
      </c>
      <c r="BE256" s="15">
        <v>2</v>
      </c>
      <c r="BF256" s="15" t="s">
        <v>318</v>
      </c>
      <c r="BG256" s="15">
        <f t="shared" ref="BG256:BR256" si="339">IF(BG255+BT255&gt;40000,1,0)</f>
        <v>0</v>
      </c>
      <c r="BH256" s="15">
        <f t="shared" si="339"/>
        <v>0</v>
      </c>
      <c r="BI256" s="15">
        <f t="shared" si="339"/>
        <v>0</v>
      </c>
      <c r="BJ256" s="15">
        <f t="shared" si="339"/>
        <v>0</v>
      </c>
      <c r="BK256" s="15">
        <f t="shared" si="339"/>
        <v>0</v>
      </c>
      <c r="BL256" s="15">
        <f t="shared" si="339"/>
        <v>0</v>
      </c>
      <c r="BM256" s="15">
        <f t="shared" si="339"/>
        <v>0</v>
      </c>
      <c r="BN256" s="15">
        <f t="shared" si="339"/>
        <v>0</v>
      </c>
      <c r="BO256" s="15">
        <f t="shared" si="339"/>
        <v>0</v>
      </c>
      <c r="BP256" s="15">
        <f t="shared" si="339"/>
        <v>0</v>
      </c>
      <c r="BQ256" s="15">
        <f t="shared" si="339"/>
        <v>0</v>
      </c>
      <c r="BR256" s="15">
        <f t="shared" si="339"/>
        <v>0</v>
      </c>
    </row>
    <row r="257" spans="1:83">
      <c r="A257" s="464"/>
      <c r="B257" s="467"/>
      <c r="C257" s="497"/>
      <c r="D257" s="498"/>
      <c r="E257" s="471"/>
      <c r="F257" s="467"/>
      <c r="G257" s="206" t="s">
        <v>551</v>
      </c>
      <c r="H257" s="207"/>
      <c r="I257" s="208"/>
      <c r="J257" s="208"/>
      <c r="K257" s="208"/>
      <c r="L257" s="208"/>
      <c r="M257" s="208"/>
      <c r="N257" s="208"/>
      <c r="O257" s="208"/>
      <c r="P257" s="208"/>
      <c r="Q257" s="208"/>
      <c r="R257" s="208"/>
      <c r="S257" s="208"/>
      <c r="T257" s="209">
        <f t="shared" si="260"/>
        <v>0</v>
      </c>
      <c r="AN257" s="306">
        <v>7</v>
      </c>
      <c r="AO257" s="306">
        <v>3</v>
      </c>
      <c r="AP257" s="306">
        <v>12</v>
      </c>
      <c r="AQ257" s="313">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306">
        <f ca="1">COUNTIF(INDIRECT("H"&amp;(ROW()+12*(($AN257-1)*3+$AO257)-ROW())/12+5):INDIRECT("S"&amp;(ROW()+12*(($AN257-1)*3+$AO257)-ROW())/12+5),AQ257)</f>
        <v>0</v>
      </c>
      <c r="AS257" s="313"/>
      <c r="AT257" s="306"/>
      <c r="AU257" s="306">
        <f ca="1">IF(AND(AQ257&gt;0,AR257&gt;0),COUNTIF(AU$6:AU256,"&gt;0")+1,0)</f>
        <v>0</v>
      </c>
      <c r="BE257" s="15">
        <v>3</v>
      </c>
    </row>
    <row r="258" spans="1:83">
      <c r="A258" s="462">
        <v>85</v>
      </c>
      <c r="B258" s="465"/>
      <c r="C258" s="465"/>
      <c r="D258" s="465"/>
      <c r="E258" s="469"/>
      <c r="F258" s="465"/>
      <c r="G258" s="194" t="s">
        <v>104</v>
      </c>
      <c r="H258" s="195"/>
      <c r="I258" s="196" t="str">
        <f t="shared" ref="I258:S259" si="340">IF(H258="","",H258)</f>
        <v/>
      </c>
      <c r="J258" s="196" t="str">
        <f t="shared" si="340"/>
        <v/>
      </c>
      <c r="K258" s="196" t="str">
        <f t="shared" si="340"/>
        <v/>
      </c>
      <c r="L258" s="196" t="str">
        <f t="shared" si="340"/>
        <v/>
      </c>
      <c r="M258" s="196" t="str">
        <f t="shared" si="340"/>
        <v/>
      </c>
      <c r="N258" s="196" t="str">
        <f t="shared" si="340"/>
        <v/>
      </c>
      <c r="O258" s="196" t="str">
        <f t="shared" si="340"/>
        <v/>
      </c>
      <c r="P258" s="196" t="str">
        <f t="shared" si="340"/>
        <v/>
      </c>
      <c r="Q258" s="196" t="str">
        <f t="shared" si="340"/>
        <v/>
      </c>
      <c r="R258" s="196" t="str">
        <f t="shared" si="340"/>
        <v/>
      </c>
      <c r="S258" s="196" t="str">
        <f t="shared" si="340"/>
        <v/>
      </c>
      <c r="T258" s="197">
        <f t="shared" si="260"/>
        <v>0</v>
      </c>
      <c r="AN258" s="15">
        <v>8</v>
      </c>
      <c r="AO258" s="15">
        <v>1</v>
      </c>
      <c r="AP258" s="15">
        <v>1</v>
      </c>
      <c r="AQ258" s="17">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15">
        <f ca="1">COUNTIF(INDIRECT("H"&amp;(ROW()+12*(($AN258-1)*3+$AO258)-ROW())/12+5):INDIRECT("S"&amp;(ROW()+12*(($AN258-1)*3+$AO258)-ROW())/12+5),AQ258)</f>
        <v>0</v>
      </c>
      <c r="AS258" s="17"/>
      <c r="AU258" s="15">
        <f ca="1">IF(AND(AQ258&gt;0,AR258&gt;0),COUNTIF(AU$6:AU257,"&gt;0")+1,0)</f>
        <v>0</v>
      </c>
      <c r="BE258" s="15">
        <v>1</v>
      </c>
      <c r="BG258" s="15">
        <f t="shared" ref="BG258:BR258" si="341">SUM(H258:H259)</f>
        <v>0</v>
      </c>
      <c r="BH258" s="15">
        <f t="shared" si="341"/>
        <v>0</v>
      </c>
      <c r="BI258" s="15">
        <f t="shared" si="341"/>
        <v>0</v>
      </c>
      <c r="BJ258" s="15">
        <f t="shared" si="341"/>
        <v>0</v>
      </c>
      <c r="BK258" s="15">
        <f t="shared" si="341"/>
        <v>0</v>
      </c>
      <c r="BL258" s="15">
        <f t="shared" si="341"/>
        <v>0</v>
      </c>
      <c r="BM258" s="15">
        <f t="shared" si="341"/>
        <v>0</v>
      </c>
      <c r="BN258" s="15">
        <f t="shared" si="341"/>
        <v>0</v>
      </c>
      <c r="BO258" s="15">
        <f t="shared" si="341"/>
        <v>0</v>
      </c>
      <c r="BP258" s="15">
        <f t="shared" si="341"/>
        <v>0</v>
      </c>
      <c r="BQ258" s="15">
        <f t="shared" si="341"/>
        <v>0</v>
      </c>
      <c r="BR258" s="15">
        <f t="shared" si="341"/>
        <v>0</v>
      </c>
      <c r="BT258" s="15">
        <f t="shared" ref="BT258:CE258" si="342">SUM(U258:U259)</f>
        <v>0</v>
      </c>
      <c r="BU258" s="15">
        <f t="shared" si="342"/>
        <v>0</v>
      </c>
      <c r="BV258" s="15">
        <f t="shared" si="342"/>
        <v>0</v>
      </c>
      <c r="BW258" s="15">
        <f t="shared" si="342"/>
        <v>0</v>
      </c>
      <c r="BX258" s="15">
        <f t="shared" si="342"/>
        <v>0</v>
      </c>
      <c r="BY258" s="15">
        <f t="shared" si="342"/>
        <v>0</v>
      </c>
      <c r="BZ258" s="15">
        <f t="shared" si="342"/>
        <v>0</v>
      </c>
      <c r="CA258" s="15">
        <f t="shared" si="342"/>
        <v>0</v>
      </c>
      <c r="CB258" s="15">
        <f t="shared" si="342"/>
        <v>0</v>
      </c>
      <c r="CC258" s="15">
        <f t="shared" si="342"/>
        <v>0</v>
      </c>
      <c r="CD258" s="15">
        <f t="shared" si="342"/>
        <v>0</v>
      </c>
      <c r="CE258" s="15">
        <f t="shared" si="342"/>
        <v>0</v>
      </c>
    </row>
    <row r="259" spans="1:83">
      <c r="A259" s="463"/>
      <c r="B259" s="466"/>
      <c r="C259" s="496"/>
      <c r="D259" s="496"/>
      <c r="E259" s="470"/>
      <c r="F259" s="466"/>
      <c r="G259" s="200" t="s">
        <v>102</v>
      </c>
      <c r="H259" s="201"/>
      <c r="I259" s="202" t="str">
        <f t="shared" si="340"/>
        <v/>
      </c>
      <c r="J259" s="202" t="str">
        <f t="shared" si="340"/>
        <v/>
      </c>
      <c r="K259" s="202" t="str">
        <f t="shared" si="340"/>
        <v/>
      </c>
      <c r="L259" s="202" t="str">
        <f t="shared" si="340"/>
        <v/>
      </c>
      <c r="M259" s="202" t="str">
        <f t="shared" si="340"/>
        <v/>
      </c>
      <c r="N259" s="202" t="str">
        <f t="shared" si="340"/>
        <v/>
      </c>
      <c r="O259" s="202" t="str">
        <f t="shared" si="340"/>
        <v/>
      </c>
      <c r="P259" s="202" t="str">
        <f t="shared" si="340"/>
        <v/>
      </c>
      <c r="Q259" s="202" t="str">
        <f t="shared" si="340"/>
        <v/>
      </c>
      <c r="R259" s="202" t="str">
        <f t="shared" si="340"/>
        <v/>
      </c>
      <c r="S259" s="202" t="str">
        <f t="shared" si="340"/>
        <v/>
      </c>
      <c r="T259" s="203">
        <f t="shared" si="260"/>
        <v>0</v>
      </c>
      <c r="AN259" s="15">
        <v>8</v>
      </c>
      <c r="AO259" s="15">
        <v>1</v>
      </c>
      <c r="AP259" s="15">
        <v>2</v>
      </c>
      <c r="AQ259" s="17">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15">
        <f ca="1">COUNTIF(INDIRECT("H"&amp;(ROW()+12*(($AN259-1)*3+$AO259)-ROW())/12+5):INDIRECT("S"&amp;(ROW()+12*(($AN259-1)*3+$AO259)-ROW())/12+5),AQ259)</f>
        <v>0</v>
      </c>
      <c r="AS259" s="17"/>
      <c r="AU259" s="15">
        <f ca="1">IF(AND(AQ259&gt;0,AR259&gt;0),COUNTIF(AU$6:AU258,"&gt;0")+1,0)</f>
        <v>0</v>
      </c>
      <c r="BE259" s="15">
        <v>2</v>
      </c>
      <c r="BF259" s="15" t="s">
        <v>318</v>
      </c>
      <c r="BG259" s="15">
        <f t="shared" ref="BG259:BR259" si="343">IF(BG258+BT258&gt;40000,1,0)</f>
        <v>0</v>
      </c>
      <c r="BH259" s="15">
        <f t="shared" si="343"/>
        <v>0</v>
      </c>
      <c r="BI259" s="15">
        <f t="shared" si="343"/>
        <v>0</v>
      </c>
      <c r="BJ259" s="15">
        <f t="shared" si="343"/>
        <v>0</v>
      </c>
      <c r="BK259" s="15">
        <f t="shared" si="343"/>
        <v>0</v>
      </c>
      <c r="BL259" s="15">
        <f t="shared" si="343"/>
        <v>0</v>
      </c>
      <c r="BM259" s="15">
        <f t="shared" si="343"/>
        <v>0</v>
      </c>
      <c r="BN259" s="15">
        <f t="shared" si="343"/>
        <v>0</v>
      </c>
      <c r="BO259" s="15">
        <f t="shared" si="343"/>
        <v>0</v>
      </c>
      <c r="BP259" s="15">
        <f t="shared" si="343"/>
        <v>0</v>
      </c>
      <c r="BQ259" s="15">
        <f t="shared" si="343"/>
        <v>0</v>
      </c>
      <c r="BR259" s="15">
        <f t="shared" si="343"/>
        <v>0</v>
      </c>
    </row>
    <row r="260" spans="1:83">
      <c r="A260" s="464"/>
      <c r="B260" s="467"/>
      <c r="C260" s="497"/>
      <c r="D260" s="498"/>
      <c r="E260" s="471"/>
      <c r="F260" s="467"/>
      <c r="G260" s="206" t="s">
        <v>551</v>
      </c>
      <c r="H260" s="207"/>
      <c r="I260" s="208"/>
      <c r="J260" s="208"/>
      <c r="K260" s="208"/>
      <c r="L260" s="208"/>
      <c r="M260" s="208"/>
      <c r="N260" s="208"/>
      <c r="O260" s="208"/>
      <c r="P260" s="208"/>
      <c r="Q260" s="208"/>
      <c r="R260" s="208"/>
      <c r="S260" s="208"/>
      <c r="T260" s="209">
        <f t="shared" si="260"/>
        <v>0</v>
      </c>
      <c r="AN260" s="15">
        <v>8</v>
      </c>
      <c r="AO260" s="15">
        <v>1</v>
      </c>
      <c r="AP260" s="15">
        <v>3</v>
      </c>
      <c r="AQ260" s="17">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15">
        <f ca="1">COUNTIF(INDIRECT("H"&amp;(ROW()+12*(($AN260-1)*3+$AO260)-ROW())/12+5):INDIRECT("S"&amp;(ROW()+12*(($AN260-1)*3+$AO260)-ROW())/12+5),AQ260)</f>
        <v>0</v>
      </c>
      <c r="AS260" s="17"/>
      <c r="AU260" s="15">
        <f ca="1">IF(AND(AQ260&gt;0,AR260&gt;0),COUNTIF(AU$6:AU259,"&gt;0")+1,0)</f>
        <v>0</v>
      </c>
      <c r="BE260" s="15">
        <v>3</v>
      </c>
    </row>
    <row r="261" spans="1:83">
      <c r="A261" s="462">
        <v>86</v>
      </c>
      <c r="B261" s="465"/>
      <c r="C261" s="465"/>
      <c r="D261" s="465"/>
      <c r="E261" s="469"/>
      <c r="F261" s="465"/>
      <c r="G261" s="194" t="s">
        <v>104</v>
      </c>
      <c r="H261" s="195"/>
      <c r="I261" s="196" t="str">
        <f t="shared" ref="I261:S262" si="344">IF(H261="","",H261)</f>
        <v/>
      </c>
      <c r="J261" s="196" t="str">
        <f t="shared" si="344"/>
        <v/>
      </c>
      <c r="K261" s="196" t="str">
        <f t="shared" si="344"/>
        <v/>
      </c>
      <c r="L261" s="196" t="str">
        <f t="shared" si="344"/>
        <v/>
      </c>
      <c r="M261" s="196" t="str">
        <f t="shared" si="344"/>
        <v/>
      </c>
      <c r="N261" s="196" t="str">
        <f t="shared" si="344"/>
        <v/>
      </c>
      <c r="O261" s="196" t="str">
        <f t="shared" si="344"/>
        <v/>
      </c>
      <c r="P261" s="196" t="str">
        <f t="shared" si="344"/>
        <v/>
      </c>
      <c r="Q261" s="196" t="str">
        <f t="shared" si="344"/>
        <v/>
      </c>
      <c r="R261" s="196" t="str">
        <f t="shared" si="344"/>
        <v/>
      </c>
      <c r="S261" s="196" t="str">
        <f t="shared" si="344"/>
        <v/>
      </c>
      <c r="T261" s="197">
        <f t="shared" si="260"/>
        <v>0</v>
      </c>
      <c r="AN261" s="15">
        <v>8</v>
      </c>
      <c r="AO261" s="15">
        <v>1</v>
      </c>
      <c r="AP261" s="15">
        <v>4</v>
      </c>
      <c r="AQ261" s="17">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15">
        <f ca="1">COUNTIF(INDIRECT("H"&amp;(ROW()+12*(($AN261-1)*3+$AO261)-ROW())/12+5):INDIRECT("S"&amp;(ROW()+12*(($AN261-1)*3+$AO261)-ROW())/12+5),AQ261)</f>
        <v>0</v>
      </c>
      <c r="AS261" s="17"/>
      <c r="AU261" s="15">
        <f ca="1">IF(AND(AQ261&gt;0,AR261&gt;0),COUNTIF(AU$6:AU260,"&gt;0")+1,0)</f>
        <v>0</v>
      </c>
      <c r="BE261" s="15">
        <v>1</v>
      </c>
      <c r="BG261" s="15">
        <f t="shared" ref="BG261:BR261" si="345">SUM(H261:H262)</f>
        <v>0</v>
      </c>
      <c r="BH261" s="15">
        <f t="shared" si="345"/>
        <v>0</v>
      </c>
      <c r="BI261" s="15">
        <f t="shared" si="345"/>
        <v>0</v>
      </c>
      <c r="BJ261" s="15">
        <f t="shared" si="345"/>
        <v>0</v>
      </c>
      <c r="BK261" s="15">
        <f t="shared" si="345"/>
        <v>0</v>
      </c>
      <c r="BL261" s="15">
        <f t="shared" si="345"/>
        <v>0</v>
      </c>
      <c r="BM261" s="15">
        <f t="shared" si="345"/>
        <v>0</v>
      </c>
      <c r="BN261" s="15">
        <f t="shared" si="345"/>
        <v>0</v>
      </c>
      <c r="BO261" s="15">
        <f t="shared" si="345"/>
        <v>0</v>
      </c>
      <c r="BP261" s="15">
        <f t="shared" si="345"/>
        <v>0</v>
      </c>
      <c r="BQ261" s="15">
        <f t="shared" si="345"/>
        <v>0</v>
      </c>
      <c r="BR261" s="15">
        <f t="shared" si="345"/>
        <v>0</v>
      </c>
      <c r="BT261" s="15">
        <f t="shared" ref="BT261:CE261" si="346">SUM(U261:U262)</f>
        <v>0</v>
      </c>
      <c r="BU261" s="15">
        <f t="shared" si="346"/>
        <v>0</v>
      </c>
      <c r="BV261" s="15">
        <f t="shared" si="346"/>
        <v>0</v>
      </c>
      <c r="BW261" s="15">
        <f t="shared" si="346"/>
        <v>0</v>
      </c>
      <c r="BX261" s="15">
        <f t="shared" si="346"/>
        <v>0</v>
      </c>
      <c r="BY261" s="15">
        <f t="shared" si="346"/>
        <v>0</v>
      </c>
      <c r="BZ261" s="15">
        <f t="shared" si="346"/>
        <v>0</v>
      </c>
      <c r="CA261" s="15">
        <f t="shared" si="346"/>
        <v>0</v>
      </c>
      <c r="CB261" s="15">
        <f t="shared" si="346"/>
        <v>0</v>
      </c>
      <c r="CC261" s="15">
        <f t="shared" si="346"/>
        <v>0</v>
      </c>
      <c r="CD261" s="15">
        <f t="shared" si="346"/>
        <v>0</v>
      </c>
      <c r="CE261" s="15">
        <f t="shared" si="346"/>
        <v>0</v>
      </c>
    </row>
    <row r="262" spans="1:83">
      <c r="A262" s="463"/>
      <c r="B262" s="466"/>
      <c r="C262" s="496"/>
      <c r="D262" s="496"/>
      <c r="E262" s="470"/>
      <c r="F262" s="466"/>
      <c r="G262" s="200" t="s">
        <v>102</v>
      </c>
      <c r="H262" s="201"/>
      <c r="I262" s="202" t="str">
        <f t="shared" si="344"/>
        <v/>
      </c>
      <c r="J262" s="202" t="str">
        <f t="shared" si="344"/>
        <v/>
      </c>
      <c r="K262" s="202" t="str">
        <f t="shared" si="344"/>
        <v/>
      </c>
      <c r="L262" s="202" t="str">
        <f t="shared" si="344"/>
        <v/>
      </c>
      <c r="M262" s="202" t="str">
        <f t="shared" si="344"/>
        <v/>
      </c>
      <c r="N262" s="202" t="str">
        <f t="shared" si="344"/>
        <v/>
      </c>
      <c r="O262" s="202" t="str">
        <f t="shared" si="344"/>
        <v/>
      </c>
      <c r="P262" s="202" t="str">
        <f t="shared" si="344"/>
        <v/>
      </c>
      <c r="Q262" s="202" t="str">
        <f t="shared" si="344"/>
        <v/>
      </c>
      <c r="R262" s="202" t="str">
        <f t="shared" si="344"/>
        <v/>
      </c>
      <c r="S262" s="202" t="str">
        <f t="shared" si="344"/>
        <v/>
      </c>
      <c r="T262" s="203">
        <f t="shared" ref="T262:T305" si="347">SUM(H262:S262)</f>
        <v>0</v>
      </c>
      <c r="AN262" s="15">
        <v>8</v>
      </c>
      <c r="AO262" s="15">
        <v>1</v>
      </c>
      <c r="AP262" s="15">
        <v>5</v>
      </c>
      <c r="AQ262" s="17">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15">
        <f ca="1">COUNTIF(INDIRECT("H"&amp;(ROW()+12*(($AN262-1)*3+$AO262)-ROW())/12+5):INDIRECT("S"&amp;(ROW()+12*(($AN262-1)*3+$AO262)-ROW())/12+5),AQ262)</f>
        <v>0</v>
      </c>
      <c r="AS262" s="17"/>
      <c r="AU262" s="15">
        <f ca="1">IF(AND(AQ262&gt;0,AR262&gt;0),COUNTIF(AU$6:AU261,"&gt;0")+1,0)</f>
        <v>0</v>
      </c>
      <c r="BE262" s="15">
        <v>2</v>
      </c>
      <c r="BF262" s="15" t="s">
        <v>318</v>
      </c>
      <c r="BG262" s="15">
        <f t="shared" ref="BG262:BR262" si="348">IF(BG261+BT261&gt;40000,1,0)</f>
        <v>0</v>
      </c>
      <c r="BH262" s="15">
        <f t="shared" si="348"/>
        <v>0</v>
      </c>
      <c r="BI262" s="15">
        <f t="shared" si="348"/>
        <v>0</v>
      </c>
      <c r="BJ262" s="15">
        <f t="shared" si="348"/>
        <v>0</v>
      </c>
      <c r="BK262" s="15">
        <f t="shared" si="348"/>
        <v>0</v>
      </c>
      <c r="BL262" s="15">
        <f t="shared" si="348"/>
        <v>0</v>
      </c>
      <c r="BM262" s="15">
        <f t="shared" si="348"/>
        <v>0</v>
      </c>
      <c r="BN262" s="15">
        <f t="shared" si="348"/>
        <v>0</v>
      </c>
      <c r="BO262" s="15">
        <f t="shared" si="348"/>
        <v>0</v>
      </c>
      <c r="BP262" s="15">
        <f t="shared" si="348"/>
        <v>0</v>
      </c>
      <c r="BQ262" s="15">
        <f t="shared" si="348"/>
        <v>0</v>
      </c>
      <c r="BR262" s="15">
        <f t="shared" si="348"/>
        <v>0</v>
      </c>
    </row>
    <row r="263" spans="1:83">
      <c r="A263" s="464"/>
      <c r="B263" s="467"/>
      <c r="C263" s="497"/>
      <c r="D263" s="498"/>
      <c r="E263" s="471"/>
      <c r="F263" s="467"/>
      <c r="G263" s="206" t="s">
        <v>551</v>
      </c>
      <c r="H263" s="207"/>
      <c r="I263" s="208"/>
      <c r="J263" s="208"/>
      <c r="K263" s="208"/>
      <c r="L263" s="208"/>
      <c r="M263" s="208"/>
      <c r="N263" s="208"/>
      <c r="O263" s="208"/>
      <c r="P263" s="208"/>
      <c r="Q263" s="208"/>
      <c r="R263" s="208"/>
      <c r="S263" s="208"/>
      <c r="T263" s="209">
        <f t="shared" si="347"/>
        <v>0</v>
      </c>
      <c r="AN263" s="15">
        <v>8</v>
      </c>
      <c r="AO263" s="15">
        <v>1</v>
      </c>
      <c r="AP263" s="15">
        <v>6</v>
      </c>
      <c r="AQ263" s="17">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15">
        <f ca="1">COUNTIF(INDIRECT("H"&amp;(ROW()+12*(($AN263-1)*3+$AO263)-ROW())/12+5):INDIRECT("S"&amp;(ROW()+12*(($AN263-1)*3+$AO263)-ROW())/12+5),AQ263)</f>
        <v>0</v>
      </c>
      <c r="AS263" s="17"/>
      <c r="AU263" s="15">
        <f ca="1">IF(AND(AQ263&gt;0,AR263&gt;0),COUNTIF(AU$6:AU262,"&gt;0")+1,0)</f>
        <v>0</v>
      </c>
      <c r="BE263" s="15">
        <v>3</v>
      </c>
    </row>
    <row r="264" spans="1:83">
      <c r="A264" s="462">
        <v>87</v>
      </c>
      <c r="B264" s="465"/>
      <c r="C264" s="465"/>
      <c r="D264" s="465"/>
      <c r="E264" s="469"/>
      <c r="F264" s="465"/>
      <c r="G264" s="194" t="s">
        <v>104</v>
      </c>
      <c r="H264" s="195"/>
      <c r="I264" s="196" t="str">
        <f t="shared" ref="I264:S265" si="349">IF(H264="","",H264)</f>
        <v/>
      </c>
      <c r="J264" s="196" t="str">
        <f t="shared" si="349"/>
        <v/>
      </c>
      <c r="K264" s="196" t="str">
        <f t="shared" si="349"/>
        <v/>
      </c>
      <c r="L264" s="196" t="str">
        <f t="shared" si="349"/>
        <v/>
      </c>
      <c r="M264" s="196" t="str">
        <f t="shared" si="349"/>
        <v/>
      </c>
      <c r="N264" s="196" t="str">
        <f t="shared" si="349"/>
        <v/>
      </c>
      <c r="O264" s="196" t="str">
        <f t="shared" si="349"/>
        <v/>
      </c>
      <c r="P264" s="196" t="str">
        <f t="shared" si="349"/>
        <v/>
      </c>
      <c r="Q264" s="196" t="str">
        <f t="shared" si="349"/>
        <v/>
      </c>
      <c r="R264" s="196" t="str">
        <f t="shared" si="349"/>
        <v/>
      </c>
      <c r="S264" s="196" t="str">
        <f t="shared" si="349"/>
        <v/>
      </c>
      <c r="T264" s="197">
        <f t="shared" si="347"/>
        <v>0</v>
      </c>
      <c r="AN264" s="15">
        <v>8</v>
      </c>
      <c r="AO264" s="15">
        <v>1</v>
      </c>
      <c r="AP264" s="15">
        <v>7</v>
      </c>
      <c r="AQ264" s="17">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15">
        <f ca="1">COUNTIF(INDIRECT("H"&amp;(ROW()+12*(($AN264-1)*3+$AO264)-ROW())/12+5):INDIRECT("S"&amp;(ROW()+12*(($AN264-1)*3+$AO264)-ROW())/12+5),AQ264)</f>
        <v>0</v>
      </c>
      <c r="AS264" s="17"/>
      <c r="AU264" s="15">
        <f ca="1">IF(AND(AQ264&gt;0,AR264&gt;0),COUNTIF(AU$6:AU263,"&gt;0")+1,0)</f>
        <v>0</v>
      </c>
      <c r="BE264" s="15">
        <v>1</v>
      </c>
      <c r="BG264" s="15">
        <f t="shared" ref="BG264:BR264" si="350">SUM(H264:H265)</f>
        <v>0</v>
      </c>
      <c r="BH264" s="15">
        <f t="shared" si="350"/>
        <v>0</v>
      </c>
      <c r="BI264" s="15">
        <f t="shared" si="350"/>
        <v>0</v>
      </c>
      <c r="BJ264" s="15">
        <f t="shared" si="350"/>
        <v>0</v>
      </c>
      <c r="BK264" s="15">
        <f t="shared" si="350"/>
        <v>0</v>
      </c>
      <c r="BL264" s="15">
        <f t="shared" si="350"/>
        <v>0</v>
      </c>
      <c r="BM264" s="15">
        <f t="shared" si="350"/>
        <v>0</v>
      </c>
      <c r="BN264" s="15">
        <f t="shared" si="350"/>
        <v>0</v>
      </c>
      <c r="BO264" s="15">
        <f t="shared" si="350"/>
        <v>0</v>
      </c>
      <c r="BP264" s="15">
        <f t="shared" si="350"/>
        <v>0</v>
      </c>
      <c r="BQ264" s="15">
        <f t="shared" si="350"/>
        <v>0</v>
      </c>
      <c r="BR264" s="15">
        <f t="shared" si="350"/>
        <v>0</v>
      </c>
      <c r="BT264" s="15">
        <f t="shared" ref="BT264:CE264" si="351">SUM(U264:U265)</f>
        <v>0</v>
      </c>
      <c r="BU264" s="15">
        <f t="shared" si="351"/>
        <v>0</v>
      </c>
      <c r="BV264" s="15">
        <f t="shared" si="351"/>
        <v>0</v>
      </c>
      <c r="BW264" s="15">
        <f t="shared" si="351"/>
        <v>0</v>
      </c>
      <c r="BX264" s="15">
        <f t="shared" si="351"/>
        <v>0</v>
      </c>
      <c r="BY264" s="15">
        <f t="shared" si="351"/>
        <v>0</v>
      </c>
      <c r="BZ264" s="15">
        <f t="shared" si="351"/>
        <v>0</v>
      </c>
      <c r="CA264" s="15">
        <f t="shared" si="351"/>
        <v>0</v>
      </c>
      <c r="CB264" s="15">
        <f t="shared" si="351"/>
        <v>0</v>
      </c>
      <c r="CC264" s="15">
        <f t="shared" si="351"/>
        <v>0</v>
      </c>
      <c r="CD264" s="15">
        <f t="shared" si="351"/>
        <v>0</v>
      </c>
      <c r="CE264" s="15">
        <f t="shared" si="351"/>
        <v>0</v>
      </c>
    </row>
    <row r="265" spans="1:83">
      <c r="A265" s="463"/>
      <c r="B265" s="466"/>
      <c r="C265" s="496"/>
      <c r="D265" s="496"/>
      <c r="E265" s="470"/>
      <c r="F265" s="466"/>
      <c r="G265" s="200" t="s">
        <v>102</v>
      </c>
      <c r="H265" s="201"/>
      <c r="I265" s="202" t="str">
        <f t="shared" si="349"/>
        <v/>
      </c>
      <c r="J265" s="202" t="str">
        <f t="shared" si="349"/>
        <v/>
      </c>
      <c r="K265" s="202" t="str">
        <f t="shared" si="349"/>
        <v/>
      </c>
      <c r="L265" s="202" t="str">
        <f t="shared" si="349"/>
        <v/>
      </c>
      <c r="M265" s="202" t="str">
        <f t="shared" si="349"/>
        <v/>
      </c>
      <c r="N265" s="202" t="str">
        <f t="shared" si="349"/>
        <v/>
      </c>
      <c r="O265" s="202" t="str">
        <f t="shared" si="349"/>
        <v/>
      </c>
      <c r="P265" s="202" t="str">
        <f t="shared" si="349"/>
        <v/>
      </c>
      <c r="Q265" s="202" t="str">
        <f t="shared" si="349"/>
        <v/>
      </c>
      <c r="R265" s="202" t="str">
        <f t="shared" si="349"/>
        <v/>
      </c>
      <c r="S265" s="202" t="str">
        <f t="shared" si="349"/>
        <v/>
      </c>
      <c r="T265" s="203">
        <f t="shared" si="347"/>
        <v>0</v>
      </c>
      <c r="AN265" s="15">
        <v>8</v>
      </c>
      <c r="AO265" s="15">
        <v>1</v>
      </c>
      <c r="AP265" s="15">
        <v>8</v>
      </c>
      <c r="AQ265" s="17">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15">
        <f ca="1">COUNTIF(INDIRECT("H"&amp;(ROW()+12*(($AN265-1)*3+$AO265)-ROW())/12+5):INDIRECT("S"&amp;(ROW()+12*(($AN265-1)*3+$AO265)-ROW())/12+5),AQ265)</f>
        <v>0</v>
      </c>
      <c r="AS265" s="17"/>
      <c r="AU265" s="15">
        <f ca="1">IF(AND(AQ265&gt;0,AR265&gt;0),COUNTIF(AU$6:AU264,"&gt;0")+1,0)</f>
        <v>0</v>
      </c>
      <c r="BE265" s="15">
        <v>2</v>
      </c>
      <c r="BF265" s="15" t="s">
        <v>318</v>
      </c>
      <c r="BG265" s="15">
        <f t="shared" ref="BG265:BR265" si="352">IF(BG264+BT264&gt;40000,1,0)</f>
        <v>0</v>
      </c>
      <c r="BH265" s="15">
        <f t="shared" si="352"/>
        <v>0</v>
      </c>
      <c r="BI265" s="15">
        <f t="shared" si="352"/>
        <v>0</v>
      </c>
      <c r="BJ265" s="15">
        <f t="shared" si="352"/>
        <v>0</v>
      </c>
      <c r="BK265" s="15">
        <f t="shared" si="352"/>
        <v>0</v>
      </c>
      <c r="BL265" s="15">
        <f t="shared" si="352"/>
        <v>0</v>
      </c>
      <c r="BM265" s="15">
        <f t="shared" si="352"/>
        <v>0</v>
      </c>
      <c r="BN265" s="15">
        <f t="shared" si="352"/>
        <v>0</v>
      </c>
      <c r="BO265" s="15">
        <f t="shared" si="352"/>
        <v>0</v>
      </c>
      <c r="BP265" s="15">
        <f t="shared" si="352"/>
        <v>0</v>
      </c>
      <c r="BQ265" s="15">
        <f t="shared" si="352"/>
        <v>0</v>
      </c>
      <c r="BR265" s="15">
        <f t="shared" si="352"/>
        <v>0</v>
      </c>
    </row>
    <row r="266" spans="1:83">
      <c r="A266" s="464"/>
      <c r="B266" s="467"/>
      <c r="C266" s="497"/>
      <c r="D266" s="498"/>
      <c r="E266" s="471"/>
      <c r="F266" s="467"/>
      <c r="G266" s="206" t="s">
        <v>551</v>
      </c>
      <c r="H266" s="207"/>
      <c r="I266" s="208"/>
      <c r="J266" s="208"/>
      <c r="K266" s="208"/>
      <c r="L266" s="208"/>
      <c r="M266" s="208"/>
      <c r="N266" s="208"/>
      <c r="O266" s="208"/>
      <c r="P266" s="208"/>
      <c r="Q266" s="208"/>
      <c r="R266" s="208"/>
      <c r="S266" s="208"/>
      <c r="T266" s="209">
        <f t="shared" si="347"/>
        <v>0</v>
      </c>
      <c r="AN266" s="15">
        <v>8</v>
      </c>
      <c r="AO266" s="15">
        <v>1</v>
      </c>
      <c r="AP266" s="15">
        <v>9</v>
      </c>
      <c r="AQ266" s="17">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15">
        <f ca="1">COUNTIF(INDIRECT("H"&amp;(ROW()+12*(($AN266-1)*3+$AO266)-ROW())/12+5):INDIRECT("S"&amp;(ROW()+12*(($AN266-1)*3+$AO266)-ROW())/12+5),AQ266)</f>
        <v>0</v>
      </c>
      <c r="AS266" s="17"/>
      <c r="AU266" s="15">
        <f ca="1">IF(AND(AQ266&gt;0,AR266&gt;0),COUNTIF(AU$6:AU265,"&gt;0")+1,0)</f>
        <v>0</v>
      </c>
      <c r="BE266" s="15">
        <v>3</v>
      </c>
    </row>
    <row r="267" spans="1:83">
      <c r="A267" s="462">
        <v>88</v>
      </c>
      <c r="B267" s="465"/>
      <c r="C267" s="465"/>
      <c r="D267" s="465"/>
      <c r="E267" s="469"/>
      <c r="F267" s="465"/>
      <c r="G267" s="194" t="s">
        <v>104</v>
      </c>
      <c r="H267" s="195"/>
      <c r="I267" s="196" t="str">
        <f t="shared" ref="I267:S268" si="353">IF(H267="","",H267)</f>
        <v/>
      </c>
      <c r="J267" s="196" t="str">
        <f t="shared" si="353"/>
        <v/>
      </c>
      <c r="K267" s="196" t="str">
        <f t="shared" si="353"/>
        <v/>
      </c>
      <c r="L267" s="196" t="str">
        <f t="shared" si="353"/>
        <v/>
      </c>
      <c r="M267" s="196" t="str">
        <f t="shared" si="353"/>
        <v/>
      </c>
      <c r="N267" s="196" t="str">
        <f t="shared" si="353"/>
        <v/>
      </c>
      <c r="O267" s="196" t="str">
        <f t="shared" si="353"/>
        <v/>
      </c>
      <c r="P267" s="196" t="str">
        <f t="shared" si="353"/>
        <v/>
      </c>
      <c r="Q267" s="196" t="str">
        <f t="shared" si="353"/>
        <v/>
      </c>
      <c r="R267" s="196" t="str">
        <f t="shared" si="353"/>
        <v/>
      </c>
      <c r="S267" s="196" t="str">
        <f t="shared" si="353"/>
        <v/>
      </c>
      <c r="T267" s="197">
        <f t="shared" si="347"/>
        <v>0</v>
      </c>
      <c r="AN267" s="15">
        <v>8</v>
      </c>
      <c r="AO267" s="15">
        <v>1</v>
      </c>
      <c r="AP267" s="15">
        <v>10</v>
      </c>
      <c r="AQ267" s="17">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15">
        <f ca="1">COUNTIF(INDIRECT("H"&amp;(ROW()+12*(($AN267-1)*3+$AO267)-ROW())/12+5):INDIRECT("S"&amp;(ROW()+12*(($AN267-1)*3+$AO267)-ROW())/12+5),AQ267)</f>
        <v>0</v>
      </c>
      <c r="AS267" s="17"/>
      <c r="AU267" s="15">
        <f ca="1">IF(AND(AQ267&gt;0,AR267&gt;0),COUNTIF(AU$6:AU266,"&gt;0")+1,0)</f>
        <v>0</v>
      </c>
      <c r="BE267" s="15">
        <v>1</v>
      </c>
      <c r="BG267" s="15">
        <f t="shared" ref="BG267:BR267" si="354">SUM(H267:H268)</f>
        <v>0</v>
      </c>
      <c r="BH267" s="15">
        <f t="shared" si="354"/>
        <v>0</v>
      </c>
      <c r="BI267" s="15">
        <f t="shared" si="354"/>
        <v>0</v>
      </c>
      <c r="BJ267" s="15">
        <f t="shared" si="354"/>
        <v>0</v>
      </c>
      <c r="BK267" s="15">
        <f t="shared" si="354"/>
        <v>0</v>
      </c>
      <c r="BL267" s="15">
        <f t="shared" si="354"/>
        <v>0</v>
      </c>
      <c r="BM267" s="15">
        <f t="shared" si="354"/>
        <v>0</v>
      </c>
      <c r="BN267" s="15">
        <f t="shared" si="354"/>
        <v>0</v>
      </c>
      <c r="BO267" s="15">
        <f t="shared" si="354"/>
        <v>0</v>
      </c>
      <c r="BP267" s="15">
        <f t="shared" si="354"/>
        <v>0</v>
      </c>
      <c r="BQ267" s="15">
        <f t="shared" si="354"/>
        <v>0</v>
      </c>
      <c r="BR267" s="15">
        <f t="shared" si="354"/>
        <v>0</v>
      </c>
      <c r="BT267" s="15">
        <f t="shared" ref="BT267:CE267" si="355">SUM(U267:U268)</f>
        <v>0</v>
      </c>
      <c r="BU267" s="15">
        <f t="shared" si="355"/>
        <v>0</v>
      </c>
      <c r="BV267" s="15">
        <f t="shared" si="355"/>
        <v>0</v>
      </c>
      <c r="BW267" s="15">
        <f t="shared" si="355"/>
        <v>0</v>
      </c>
      <c r="BX267" s="15">
        <f t="shared" si="355"/>
        <v>0</v>
      </c>
      <c r="BY267" s="15">
        <f t="shared" si="355"/>
        <v>0</v>
      </c>
      <c r="BZ267" s="15">
        <f t="shared" si="355"/>
        <v>0</v>
      </c>
      <c r="CA267" s="15">
        <f t="shared" si="355"/>
        <v>0</v>
      </c>
      <c r="CB267" s="15">
        <f t="shared" si="355"/>
        <v>0</v>
      </c>
      <c r="CC267" s="15">
        <f t="shared" si="355"/>
        <v>0</v>
      </c>
      <c r="CD267" s="15">
        <f t="shared" si="355"/>
        <v>0</v>
      </c>
      <c r="CE267" s="15">
        <f t="shared" si="355"/>
        <v>0</v>
      </c>
    </row>
    <row r="268" spans="1:83">
      <c r="A268" s="463"/>
      <c r="B268" s="466"/>
      <c r="C268" s="496"/>
      <c r="D268" s="496"/>
      <c r="E268" s="470"/>
      <c r="F268" s="466"/>
      <c r="G268" s="200" t="s">
        <v>102</v>
      </c>
      <c r="H268" s="201"/>
      <c r="I268" s="202" t="str">
        <f t="shared" si="353"/>
        <v/>
      </c>
      <c r="J268" s="202" t="str">
        <f t="shared" si="353"/>
        <v/>
      </c>
      <c r="K268" s="202" t="str">
        <f t="shared" si="353"/>
        <v/>
      </c>
      <c r="L268" s="202" t="str">
        <f t="shared" si="353"/>
        <v/>
      </c>
      <c r="M268" s="202" t="str">
        <f t="shared" si="353"/>
        <v/>
      </c>
      <c r="N268" s="202" t="str">
        <f t="shared" si="353"/>
        <v/>
      </c>
      <c r="O268" s="202" t="str">
        <f t="shared" si="353"/>
        <v/>
      </c>
      <c r="P268" s="202" t="str">
        <f t="shared" si="353"/>
        <v/>
      </c>
      <c r="Q268" s="202" t="str">
        <f t="shared" si="353"/>
        <v/>
      </c>
      <c r="R268" s="202" t="str">
        <f t="shared" si="353"/>
        <v/>
      </c>
      <c r="S268" s="202" t="str">
        <f t="shared" si="353"/>
        <v/>
      </c>
      <c r="T268" s="203">
        <f t="shared" si="347"/>
        <v>0</v>
      </c>
      <c r="AN268" s="15">
        <v>8</v>
      </c>
      <c r="AO268" s="15">
        <v>1</v>
      </c>
      <c r="AP268" s="15">
        <v>11</v>
      </c>
      <c r="AQ268" s="17">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15">
        <f ca="1">COUNTIF(INDIRECT("H"&amp;(ROW()+12*(($AN268-1)*3+$AO268)-ROW())/12+5):INDIRECT("S"&amp;(ROW()+12*(($AN268-1)*3+$AO268)-ROW())/12+5),AQ268)</f>
        <v>0</v>
      </c>
      <c r="AS268" s="17"/>
      <c r="AU268" s="15">
        <f ca="1">IF(AND(AQ268&gt;0,AR268&gt;0),COUNTIF(AU$6:AU267,"&gt;0")+1,0)</f>
        <v>0</v>
      </c>
      <c r="BE268" s="15">
        <v>2</v>
      </c>
      <c r="BF268" s="15" t="s">
        <v>318</v>
      </c>
      <c r="BG268" s="15">
        <f t="shared" ref="BG268:BR268" si="356">IF(BG267+BT267&gt;40000,1,0)</f>
        <v>0</v>
      </c>
      <c r="BH268" s="15">
        <f t="shared" si="356"/>
        <v>0</v>
      </c>
      <c r="BI268" s="15">
        <f t="shared" si="356"/>
        <v>0</v>
      </c>
      <c r="BJ268" s="15">
        <f t="shared" si="356"/>
        <v>0</v>
      </c>
      <c r="BK268" s="15">
        <f t="shared" si="356"/>
        <v>0</v>
      </c>
      <c r="BL268" s="15">
        <f t="shared" si="356"/>
        <v>0</v>
      </c>
      <c r="BM268" s="15">
        <f t="shared" si="356"/>
        <v>0</v>
      </c>
      <c r="BN268" s="15">
        <f t="shared" si="356"/>
        <v>0</v>
      </c>
      <c r="BO268" s="15">
        <f t="shared" si="356"/>
        <v>0</v>
      </c>
      <c r="BP268" s="15">
        <f t="shared" si="356"/>
        <v>0</v>
      </c>
      <c r="BQ268" s="15">
        <f t="shared" si="356"/>
        <v>0</v>
      </c>
      <c r="BR268" s="15">
        <f t="shared" si="356"/>
        <v>0</v>
      </c>
    </row>
    <row r="269" spans="1:83">
      <c r="A269" s="464"/>
      <c r="B269" s="467"/>
      <c r="C269" s="497"/>
      <c r="D269" s="498"/>
      <c r="E269" s="471"/>
      <c r="F269" s="467"/>
      <c r="G269" s="206" t="s">
        <v>551</v>
      </c>
      <c r="H269" s="207"/>
      <c r="I269" s="208"/>
      <c r="J269" s="208"/>
      <c r="K269" s="208"/>
      <c r="L269" s="208"/>
      <c r="M269" s="208"/>
      <c r="N269" s="208"/>
      <c r="O269" s="208"/>
      <c r="P269" s="208"/>
      <c r="Q269" s="208"/>
      <c r="R269" s="208"/>
      <c r="S269" s="208"/>
      <c r="T269" s="209">
        <f t="shared" si="347"/>
        <v>0</v>
      </c>
      <c r="AN269" s="15">
        <v>8</v>
      </c>
      <c r="AO269" s="15">
        <v>1</v>
      </c>
      <c r="AP269" s="15">
        <v>12</v>
      </c>
      <c r="AQ269" s="17">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15">
        <f ca="1">COUNTIF(INDIRECT("H"&amp;(ROW()+12*(($AN269-1)*3+$AO269)-ROW())/12+5):INDIRECT("S"&amp;(ROW()+12*(($AN269-1)*3+$AO269)-ROW())/12+5),AQ269)</f>
        <v>0</v>
      </c>
      <c r="AS269" s="17"/>
      <c r="AU269" s="15">
        <f ca="1">IF(AND(AQ269&gt;0,AR269&gt;0),COUNTIF(AU$6:AU268,"&gt;0")+1,0)</f>
        <v>0</v>
      </c>
      <c r="BE269" s="15">
        <v>3</v>
      </c>
    </row>
    <row r="270" spans="1:83">
      <c r="A270" s="462">
        <v>89</v>
      </c>
      <c r="B270" s="465"/>
      <c r="C270" s="465"/>
      <c r="D270" s="465"/>
      <c r="E270" s="469"/>
      <c r="F270" s="465"/>
      <c r="G270" s="194" t="s">
        <v>104</v>
      </c>
      <c r="H270" s="195"/>
      <c r="I270" s="196" t="str">
        <f t="shared" ref="I270:S271" si="357">IF(H270="","",H270)</f>
        <v/>
      </c>
      <c r="J270" s="196" t="str">
        <f t="shared" si="357"/>
        <v/>
      </c>
      <c r="K270" s="196" t="str">
        <f t="shared" si="357"/>
        <v/>
      </c>
      <c r="L270" s="196" t="str">
        <f t="shared" si="357"/>
        <v/>
      </c>
      <c r="M270" s="196" t="str">
        <f t="shared" si="357"/>
        <v/>
      </c>
      <c r="N270" s="196" t="str">
        <f t="shared" si="357"/>
        <v/>
      </c>
      <c r="O270" s="196" t="str">
        <f t="shared" si="357"/>
        <v/>
      </c>
      <c r="P270" s="196" t="str">
        <f t="shared" si="357"/>
        <v/>
      </c>
      <c r="Q270" s="196" t="str">
        <f t="shared" si="357"/>
        <v/>
      </c>
      <c r="R270" s="196" t="str">
        <f t="shared" si="357"/>
        <v/>
      </c>
      <c r="S270" s="196" t="str">
        <f t="shared" si="357"/>
        <v/>
      </c>
      <c r="T270" s="197">
        <f t="shared" si="347"/>
        <v>0</v>
      </c>
      <c r="AN270" s="15">
        <v>8</v>
      </c>
      <c r="AO270" s="15">
        <v>2</v>
      </c>
      <c r="AP270" s="15">
        <v>1</v>
      </c>
      <c r="AQ270" s="17">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15">
        <f ca="1">COUNTIF(INDIRECT("H"&amp;(ROW()+12*(($AN270-1)*3+$AO270)-ROW())/12+5):INDIRECT("S"&amp;(ROW()+12*(($AN270-1)*3+$AO270)-ROW())/12+5),AQ270)</f>
        <v>0</v>
      </c>
      <c r="AS270" s="17"/>
      <c r="AU270" s="15">
        <f ca="1">IF(AND(AQ270&gt;0,AR270&gt;0),COUNTIF(AU$6:AU269,"&gt;0")+1,0)</f>
        <v>0</v>
      </c>
      <c r="BE270" s="15">
        <v>1</v>
      </c>
      <c r="BG270" s="15">
        <f t="shared" ref="BG270:BR270" si="358">SUM(H270:H271)</f>
        <v>0</v>
      </c>
      <c r="BH270" s="15">
        <f t="shared" si="358"/>
        <v>0</v>
      </c>
      <c r="BI270" s="15">
        <f t="shared" si="358"/>
        <v>0</v>
      </c>
      <c r="BJ270" s="15">
        <f t="shared" si="358"/>
        <v>0</v>
      </c>
      <c r="BK270" s="15">
        <f t="shared" si="358"/>
        <v>0</v>
      </c>
      <c r="BL270" s="15">
        <f t="shared" si="358"/>
        <v>0</v>
      </c>
      <c r="BM270" s="15">
        <f t="shared" si="358"/>
        <v>0</v>
      </c>
      <c r="BN270" s="15">
        <f t="shared" si="358"/>
        <v>0</v>
      </c>
      <c r="BO270" s="15">
        <f t="shared" si="358"/>
        <v>0</v>
      </c>
      <c r="BP270" s="15">
        <f t="shared" si="358"/>
        <v>0</v>
      </c>
      <c r="BQ270" s="15">
        <f t="shared" si="358"/>
        <v>0</v>
      </c>
      <c r="BR270" s="15">
        <f t="shared" si="358"/>
        <v>0</v>
      </c>
      <c r="BT270" s="15">
        <f t="shared" ref="BT270:CE270" si="359">SUM(U270:U271)</f>
        <v>0</v>
      </c>
      <c r="BU270" s="15">
        <f t="shared" si="359"/>
        <v>0</v>
      </c>
      <c r="BV270" s="15">
        <f t="shared" si="359"/>
        <v>0</v>
      </c>
      <c r="BW270" s="15">
        <f t="shared" si="359"/>
        <v>0</v>
      </c>
      <c r="BX270" s="15">
        <f t="shared" si="359"/>
        <v>0</v>
      </c>
      <c r="BY270" s="15">
        <f t="shared" si="359"/>
        <v>0</v>
      </c>
      <c r="BZ270" s="15">
        <f t="shared" si="359"/>
        <v>0</v>
      </c>
      <c r="CA270" s="15">
        <f t="shared" si="359"/>
        <v>0</v>
      </c>
      <c r="CB270" s="15">
        <f t="shared" si="359"/>
        <v>0</v>
      </c>
      <c r="CC270" s="15">
        <f t="shared" si="359"/>
        <v>0</v>
      </c>
      <c r="CD270" s="15">
        <f t="shared" si="359"/>
        <v>0</v>
      </c>
      <c r="CE270" s="15">
        <f t="shared" si="359"/>
        <v>0</v>
      </c>
    </row>
    <row r="271" spans="1:83">
      <c r="A271" s="463"/>
      <c r="B271" s="466"/>
      <c r="C271" s="496"/>
      <c r="D271" s="496"/>
      <c r="E271" s="470"/>
      <c r="F271" s="466"/>
      <c r="G271" s="200" t="s">
        <v>102</v>
      </c>
      <c r="H271" s="201"/>
      <c r="I271" s="202" t="str">
        <f t="shared" si="357"/>
        <v/>
      </c>
      <c r="J271" s="202" t="str">
        <f t="shared" si="357"/>
        <v/>
      </c>
      <c r="K271" s="202" t="str">
        <f t="shared" si="357"/>
        <v/>
      </c>
      <c r="L271" s="202" t="str">
        <f t="shared" si="357"/>
        <v/>
      </c>
      <c r="M271" s="202" t="str">
        <f t="shared" si="357"/>
        <v/>
      </c>
      <c r="N271" s="202" t="str">
        <f t="shared" si="357"/>
        <v/>
      </c>
      <c r="O271" s="202" t="str">
        <f t="shared" si="357"/>
        <v/>
      </c>
      <c r="P271" s="202" t="str">
        <f t="shared" si="357"/>
        <v/>
      </c>
      <c r="Q271" s="202" t="str">
        <f t="shared" si="357"/>
        <v/>
      </c>
      <c r="R271" s="202" t="str">
        <f t="shared" si="357"/>
        <v/>
      </c>
      <c r="S271" s="202" t="str">
        <f t="shared" si="357"/>
        <v/>
      </c>
      <c r="T271" s="203">
        <f t="shared" si="347"/>
        <v>0</v>
      </c>
      <c r="AN271" s="15">
        <v>8</v>
      </c>
      <c r="AO271" s="15">
        <v>2</v>
      </c>
      <c r="AP271" s="15">
        <v>2</v>
      </c>
      <c r="AQ271" s="17">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15">
        <f ca="1">COUNTIF(INDIRECT("H"&amp;(ROW()+12*(($AN271-1)*3+$AO271)-ROW())/12+5):INDIRECT("S"&amp;(ROW()+12*(($AN271-1)*3+$AO271)-ROW())/12+5),AQ271)</f>
        <v>0</v>
      </c>
      <c r="AS271" s="17"/>
      <c r="AU271" s="15">
        <f ca="1">IF(AND(AQ271&gt;0,AR271&gt;0),COUNTIF(AU$6:AU270,"&gt;0")+1,0)</f>
        <v>0</v>
      </c>
      <c r="BE271" s="15">
        <v>2</v>
      </c>
      <c r="BF271" s="15" t="s">
        <v>318</v>
      </c>
      <c r="BG271" s="15">
        <f t="shared" ref="BG271:BR271" si="360">IF(BG270+BT270&gt;40000,1,0)</f>
        <v>0</v>
      </c>
      <c r="BH271" s="15">
        <f t="shared" si="360"/>
        <v>0</v>
      </c>
      <c r="BI271" s="15">
        <f t="shared" si="360"/>
        <v>0</v>
      </c>
      <c r="BJ271" s="15">
        <f t="shared" si="360"/>
        <v>0</v>
      </c>
      <c r="BK271" s="15">
        <f t="shared" si="360"/>
        <v>0</v>
      </c>
      <c r="BL271" s="15">
        <f t="shared" si="360"/>
        <v>0</v>
      </c>
      <c r="BM271" s="15">
        <f t="shared" si="360"/>
        <v>0</v>
      </c>
      <c r="BN271" s="15">
        <f t="shared" si="360"/>
        <v>0</v>
      </c>
      <c r="BO271" s="15">
        <f t="shared" si="360"/>
        <v>0</v>
      </c>
      <c r="BP271" s="15">
        <f t="shared" si="360"/>
        <v>0</v>
      </c>
      <c r="BQ271" s="15">
        <f t="shared" si="360"/>
        <v>0</v>
      </c>
      <c r="BR271" s="15">
        <f t="shared" si="360"/>
        <v>0</v>
      </c>
    </row>
    <row r="272" spans="1:83">
      <c r="A272" s="464"/>
      <c r="B272" s="467"/>
      <c r="C272" s="497"/>
      <c r="D272" s="498"/>
      <c r="E272" s="471"/>
      <c r="F272" s="467"/>
      <c r="G272" s="206" t="s">
        <v>551</v>
      </c>
      <c r="H272" s="207"/>
      <c r="I272" s="208"/>
      <c r="J272" s="208"/>
      <c r="K272" s="208"/>
      <c r="L272" s="208"/>
      <c r="M272" s="208"/>
      <c r="N272" s="208"/>
      <c r="O272" s="208"/>
      <c r="P272" s="208"/>
      <c r="Q272" s="208"/>
      <c r="R272" s="208"/>
      <c r="S272" s="208"/>
      <c r="T272" s="209">
        <f t="shared" si="347"/>
        <v>0</v>
      </c>
      <c r="AN272" s="15">
        <v>8</v>
      </c>
      <c r="AO272" s="15">
        <v>2</v>
      </c>
      <c r="AP272" s="15">
        <v>3</v>
      </c>
      <c r="AQ272" s="17">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15">
        <f ca="1">COUNTIF(INDIRECT("H"&amp;(ROW()+12*(($AN272-1)*3+$AO272)-ROW())/12+5):INDIRECT("S"&amp;(ROW()+12*(($AN272-1)*3+$AO272)-ROW())/12+5),AQ272)</f>
        <v>0</v>
      </c>
      <c r="AS272" s="17"/>
      <c r="AU272" s="15">
        <f ca="1">IF(AND(AQ272&gt;0,AR272&gt;0),COUNTIF(AU$6:AU271,"&gt;0")+1,0)</f>
        <v>0</v>
      </c>
      <c r="BE272" s="15">
        <v>3</v>
      </c>
    </row>
    <row r="273" spans="1:83">
      <c r="A273" s="462">
        <v>90</v>
      </c>
      <c r="B273" s="465"/>
      <c r="C273" s="465"/>
      <c r="D273" s="465"/>
      <c r="E273" s="469"/>
      <c r="F273" s="465"/>
      <c r="G273" s="194" t="s">
        <v>104</v>
      </c>
      <c r="H273" s="195"/>
      <c r="I273" s="196" t="str">
        <f t="shared" ref="I273:S274" si="361">IF(H273="","",H273)</f>
        <v/>
      </c>
      <c r="J273" s="196" t="str">
        <f t="shared" si="361"/>
        <v/>
      </c>
      <c r="K273" s="196" t="str">
        <f t="shared" si="361"/>
        <v/>
      </c>
      <c r="L273" s="196" t="str">
        <f t="shared" si="361"/>
        <v/>
      </c>
      <c r="M273" s="196" t="str">
        <f t="shared" si="361"/>
        <v/>
      </c>
      <c r="N273" s="196" t="str">
        <f t="shared" si="361"/>
        <v/>
      </c>
      <c r="O273" s="196" t="str">
        <f t="shared" si="361"/>
        <v/>
      </c>
      <c r="P273" s="196" t="str">
        <f t="shared" si="361"/>
        <v/>
      </c>
      <c r="Q273" s="196" t="str">
        <f t="shared" si="361"/>
        <v/>
      </c>
      <c r="R273" s="196" t="str">
        <f t="shared" si="361"/>
        <v/>
      </c>
      <c r="S273" s="196" t="str">
        <f t="shared" si="361"/>
        <v/>
      </c>
      <c r="T273" s="197">
        <f t="shared" si="347"/>
        <v>0</v>
      </c>
      <c r="AN273" s="15">
        <v>8</v>
      </c>
      <c r="AO273" s="15">
        <v>2</v>
      </c>
      <c r="AP273" s="15">
        <v>4</v>
      </c>
      <c r="AQ273" s="17">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15">
        <f ca="1">COUNTIF(INDIRECT("H"&amp;(ROW()+12*(($AN273-1)*3+$AO273)-ROW())/12+5):INDIRECT("S"&amp;(ROW()+12*(($AN273-1)*3+$AO273)-ROW())/12+5),AQ273)</f>
        <v>0</v>
      </c>
      <c r="AS273" s="17"/>
      <c r="AU273" s="15">
        <f ca="1">IF(AND(AQ273&gt;0,AR273&gt;0),COUNTIF(AU$6:AU272,"&gt;0")+1,0)</f>
        <v>0</v>
      </c>
      <c r="BE273" s="15">
        <v>1</v>
      </c>
      <c r="BG273" s="15">
        <f t="shared" ref="BG273:BR273" si="362">SUM(H273:H274)</f>
        <v>0</v>
      </c>
      <c r="BH273" s="15">
        <f t="shared" si="362"/>
        <v>0</v>
      </c>
      <c r="BI273" s="15">
        <f t="shared" si="362"/>
        <v>0</v>
      </c>
      <c r="BJ273" s="15">
        <f t="shared" si="362"/>
        <v>0</v>
      </c>
      <c r="BK273" s="15">
        <f t="shared" si="362"/>
        <v>0</v>
      </c>
      <c r="BL273" s="15">
        <f t="shared" si="362"/>
        <v>0</v>
      </c>
      <c r="BM273" s="15">
        <f t="shared" si="362"/>
        <v>0</v>
      </c>
      <c r="BN273" s="15">
        <f t="shared" si="362"/>
        <v>0</v>
      </c>
      <c r="BO273" s="15">
        <f t="shared" si="362"/>
        <v>0</v>
      </c>
      <c r="BP273" s="15">
        <f t="shared" si="362"/>
        <v>0</v>
      </c>
      <c r="BQ273" s="15">
        <f t="shared" si="362"/>
        <v>0</v>
      </c>
      <c r="BR273" s="15">
        <f t="shared" si="362"/>
        <v>0</v>
      </c>
      <c r="BT273" s="15">
        <f t="shared" ref="BT273:CE273" si="363">SUM(U273:U274)</f>
        <v>0</v>
      </c>
      <c r="BU273" s="15">
        <f t="shared" si="363"/>
        <v>0</v>
      </c>
      <c r="BV273" s="15">
        <f t="shared" si="363"/>
        <v>0</v>
      </c>
      <c r="BW273" s="15">
        <f t="shared" si="363"/>
        <v>0</v>
      </c>
      <c r="BX273" s="15">
        <f t="shared" si="363"/>
        <v>0</v>
      </c>
      <c r="BY273" s="15">
        <f t="shared" si="363"/>
        <v>0</v>
      </c>
      <c r="BZ273" s="15">
        <f t="shared" si="363"/>
        <v>0</v>
      </c>
      <c r="CA273" s="15">
        <f t="shared" si="363"/>
        <v>0</v>
      </c>
      <c r="CB273" s="15">
        <f t="shared" si="363"/>
        <v>0</v>
      </c>
      <c r="CC273" s="15">
        <f t="shared" si="363"/>
        <v>0</v>
      </c>
      <c r="CD273" s="15">
        <f t="shared" si="363"/>
        <v>0</v>
      </c>
      <c r="CE273" s="15">
        <f t="shared" si="363"/>
        <v>0</v>
      </c>
    </row>
    <row r="274" spans="1:83">
      <c r="A274" s="463"/>
      <c r="B274" s="466"/>
      <c r="C274" s="496"/>
      <c r="D274" s="496"/>
      <c r="E274" s="470"/>
      <c r="F274" s="466"/>
      <c r="G274" s="200" t="s">
        <v>102</v>
      </c>
      <c r="H274" s="201"/>
      <c r="I274" s="202" t="str">
        <f t="shared" si="361"/>
        <v/>
      </c>
      <c r="J274" s="202" t="str">
        <f t="shared" si="361"/>
        <v/>
      </c>
      <c r="K274" s="202" t="str">
        <f t="shared" si="361"/>
        <v/>
      </c>
      <c r="L274" s="202" t="str">
        <f t="shared" si="361"/>
        <v/>
      </c>
      <c r="M274" s="202" t="str">
        <f t="shared" si="361"/>
        <v/>
      </c>
      <c r="N274" s="202" t="str">
        <f t="shared" si="361"/>
        <v/>
      </c>
      <c r="O274" s="202" t="str">
        <f t="shared" si="361"/>
        <v/>
      </c>
      <c r="P274" s="202" t="str">
        <f t="shared" si="361"/>
        <v/>
      </c>
      <c r="Q274" s="202" t="str">
        <f t="shared" si="361"/>
        <v/>
      </c>
      <c r="R274" s="202" t="str">
        <f t="shared" si="361"/>
        <v/>
      </c>
      <c r="S274" s="202" t="str">
        <f t="shared" si="361"/>
        <v/>
      </c>
      <c r="T274" s="203">
        <f t="shared" si="347"/>
        <v>0</v>
      </c>
      <c r="AN274" s="15">
        <v>8</v>
      </c>
      <c r="AO274" s="15">
        <v>2</v>
      </c>
      <c r="AP274" s="15">
        <v>5</v>
      </c>
      <c r="AQ274" s="17">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15">
        <f ca="1">COUNTIF(INDIRECT("H"&amp;(ROW()+12*(($AN274-1)*3+$AO274)-ROW())/12+5):INDIRECT("S"&amp;(ROW()+12*(($AN274-1)*3+$AO274)-ROW())/12+5),AQ274)</f>
        <v>0</v>
      </c>
      <c r="AS274" s="17"/>
      <c r="AU274" s="15">
        <f ca="1">IF(AND(AQ274&gt;0,AR274&gt;0),COUNTIF(AU$6:AU273,"&gt;0")+1,0)</f>
        <v>0</v>
      </c>
      <c r="BE274" s="15">
        <v>2</v>
      </c>
      <c r="BF274" s="15" t="s">
        <v>318</v>
      </c>
      <c r="BG274" s="15">
        <f t="shared" ref="BG274:BR274" si="364">IF(BG273+BT273&gt;40000,1,0)</f>
        <v>0</v>
      </c>
      <c r="BH274" s="15">
        <f t="shared" si="364"/>
        <v>0</v>
      </c>
      <c r="BI274" s="15">
        <f t="shared" si="364"/>
        <v>0</v>
      </c>
      <c r="BJ274" s="15">
        <f t="shared" si="364"/>
        <v>0</v>
      </c>
      <c r="BK274" s="15">
        <f t="shared" si="364"/>
        <v>0</v>
      </c>
      <c r="BL274" s="15">
        <f t="shared" si="364"/>
        <v>0</v>
      </c>
      <c r="BM274" s="15">
        <f t="shared" si="364"/>
        <v>0</v>
      </c>
      <c r="BN274" s="15">
        <f t="shared" si="364"/>
        <v>0</v>
      </c>
      <c r="BO274" s="15">
        <f t="shared" si="364"/>
        <v>0</v>
      </c>
      <c r="BP274" s="15">
        <f t="shared" si="364"/>
        <v>0</v>
      </c>
      <c r="BQ274" s="15">
        <f t="shared" si="364"/>
        <v>0</v>
      </c>
      <c r="BR274" s="15">
        <f t="shared" si="364"/>
        <v>0</v>
      </c>
    </row>
    <row r="275" spans="1:83">
      <c r="A275" s="464"/>
      <c r="B275" s="467"/>
      <c r="C275" s="497"/>
      <c r="D275" s="498"/>
      <c r="E275" s="471"/>
      <c r="F275" s="467"/>
      <c r="G275" s="206" t="s">
        <v>551</v>
      </c>
      <c r="H275" s="207"/>
      <c r="I275" s="208"/>
      <c r="J275" s="208"/>
      <c r="K275" s="208"/>
      <c r="L275" s="208"/>
      <c r="M275" s="208"/>
      <c r="N275" s="208"/>
      <c r="O275" s="208"/>
      <c r="P275" s="208"/>
      <c r="Q275" s="208"/>
      <c r="R275" s="208"/>
      <c r="S275" s="208"/>
      <c r="T275" s="209">
        <f t="shared" si="347"/>
        <v>0</v>
      </c>
      <c r="AN275" s="15">
        <v>8</v>
      </c>
      <c r="AO275" s="15">
        <v>2</v>
      </c>
      <c r="AP275" s="15">
        <v>6</v>
      </c>
      <c r="AQ275" s="17">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15">
        <f ca="1">COUNTIF(INDIRECT("H"&amp;(ROW()+12*(($AN275-1)*3+$AO275)-ROW())/12+5):INDIRECT("S"&amp;(ROW()+12*(($AN275-1)*3+$AO275)-ROW())/12+5),AQ275)</f>
        <v>0</v>
      </c>
      <c r="AS275" s="17"/>
      <c r="AU275" s="15">
        <f ca="1">IF(AND(AQ275&gt;0,AR275&gt;0),COUNTIF(AU$6:AU274,"&gt;0")+1,0)</f>
        <v>0</v>
      </c>
      <c r="BE275" s="15">
        <v>3</v>
      </c>
    </row>
    <row r="276" spans="1:83">
      <c r="A276" s="462">
        <v>91</v>
      </c>
      <c r="B276" s="465"/>
      <c r="C276" s="465"/>
      <c r="D276" s="465"/>
      <c r="E276" s="469"/>
      <c r="F276" s="465"/>
      <c r="G276" s="194" t="s">
        <v>104</v>
      </c>
      <c r="H276" s="195"/>
      <c r="I276" s="196" t="str">
        <f t="shared" ref="I276:S277" si="365">IF(H276="","",H276)</f>
        <v/>
      </c>
      <c r="J276" s="196" t="str">
        <f t="shared" si="365"/>
        <v/>
      </c>
      <c r="K276" s="196" t="str">
        <f t="shared" si="365"/>
        <v/>
      </c>
      <c r="L276" s="196" t="str">
        <f t="shared" si="365"/>
        <v/>
      </c>
      <c r="M276" s="196" t="str">
        <f t="shared" si="365"/>
        <v/>
      </c>
      <c r="N276" s="196" t="str">
        <f t="shared" si="365"/>
        <v/>
      </c>
      <c r="O276" s="196" t="str">
        <f t="shared" si="365"/>
        <v/>
      </c>
      <c r="P276" s="196" t="str">
        <f t="shared" si="365"/>
        <v/>
      </c>
      <c r="Q276" s="196" t="str">
        <f t="shared" si="365"/>
        <v/>
      </c>
      <c r="R276" s="196" t="str">
        <f t="shared" si="365"/>
        <v/>
      </c>
      <c r="S276" s="196" t="str">
        <f t="shared" si="365"/>
        <v/>
      </c>
      <c r="T276" s="197">
        <f t="shared" si="347"/>
        <v>0</v>
      </c>
      <c r="AN276" s="15">
        <v>8</v>
      </c>
      <c r="AO276" s="15">
        <v>2</v>
      </c>
      <c r="AP276" s="15">
        <v>7</v>
      </c>
      <c r="AQ276" s="17">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15">
        <f ca="1">COUNTIF(INDIRECT("H"&amp;(ROW()+12*(($AN276-1)*3+$AO276)-ROW())/12+5):INDIRECT("S"&amp;(ROW()+12*(($AN276-1)*3+$AO276)-ROW())/12+5),AQ276)</f>
        <v>0</v>
      </c>
      <c r="AS276" s="17"/>
      <c r="AU276" s="15">
        <f ca="1">IF(AND(AQ276&gt;0,AR276&gt;0),COUNTIF(AU$6:AU275,"&gt;0")+1,0)</f>
        <v>0</v>
      </c>
      <c r="BE276" s="15">
        <v>1</v>
      </c>
      <c r="BG276" s="15">
        <f t="shared" ref="BG276:BR276" si="366">SUM(H276:H277)</f>
        <v>0</v>
      </c>
      <c r="BH276" s="15">
        <f t="shared" si="366"/>
        <v>0</v>
      </c>
      <c r="BI276" s="15">
        <f t="shared" si="366"/>
        <v>0</v>
      </c>
      <c r="BJ276" s="15">
        <f t="shared" si="366"/>
        <v>0</v>
      </c>
      <c r="BK276" s="15">
        <f t="shared" si="366"/>
        <v>0</v>
      </c>
      <c r="BL276" s="15">
        <f t="shared" si="366"/>
        <v>0</v>
      </c>
      <c r="BM276" s="15">
        <f t="shared" si="366"/>
        <v>0</v>
      </c>
      <c r="BN276" s="15">
        <f t="shared" si="366"/>
        <v>0</v>
      </c>
      <c r="BO276" s="15">
        <f t="shared" si="366"/>
        <v>0</v>
      </c>
      <c r="BP276" s="15">
        <f t="shared" si="366"/>
        <v>0</v>
      </c>
      <c r="BQ276" s="15">
        <f t="shared" si="366"/>
        <v>0</v>
      </c>
      <c r="BR276" s="15">
        <f t="shared" si="366"/>
        <v>0</v>
      </c>
      <c r="BT276" s="15">
        <f t="shared" ref="BT276:CE276" si="367">SUM(U276:U277)</f>
        <v>0</v>
      </c>
      <c r="BU276" s="15">
        <f t="shared" si="367"/>
        <v>0</v>
      </c>
      <c r="BV276" s="15">
        <f t="shared" si="367"/>
        <v>0</v>
      </c>
      <c r="BW276" s="15">
        <f t="shared" si="367"/>
        <v>0</v>
      </c>
      <c r="BX276" s="15">
        <f t="shared" si="367"/>
        <v>0</v>
      </c>
      <c r="BY276" s="15">
        <f t="shared" si="367"/>
        <v>0</v>
      </c>
      <c r="BZ276" s="15">
        <f t="shared" si="367"/>
        <v>0</v>
      </c>
      <c r="CA276" s="15">
        <f t="shared" si="367"/>
        <v>0</v>
      </c>
      <c r="CB276" s="15">
        <f t="shared" si="367"/>
        <v>0</v>
      </c>
      <c r="CC276" s="15">
        <f t="shared" si="367"/>
        <v>0</v>
      </c>
      <c r="CD276" s="15">
        <f t="shared" si="367"/>
        <v>0</v>
      </c>
      <c r="CE276" s="15">
        <f t="shared" si="367"/>
        <v>0</v>
      </c>
    </row>
    <row r="277" spans="1:83">
      <c r="A277" s="463"/>
      <c r="B277" s="466"/>
      <c r="C277" s="496"/>
      <c r="D277" s="496"/>
      <c r="E277" s="470"/>
      <c r="F277" s="466"/>
      <c r="G277" s="200" t="s">
        <v>102</v>
      </c>
      <c r="H277" s="201"/>
      <c r="I277" s="202" t="str">
        <f t="shared" si="365"/>
        <v/>
      </c>
      <c r="J277" s="202" t="str">
        <f t="shared" si="365"/>
        <v/>
      </c>
      <c r="K277" s="202" t="str">
        <f t="shared" si="365"/>
        <v/>
      </c>
      <c r="L277" s="202" t="str">
        <f t="shared" si="365"/>
        <v/>
      </c>
      <c r="M277" s="202" t="str">
        <f t="shared" si="365"/>
        <v/>
      </c>
      <c r="N277" s="202" t="str">
        <f t="shared" si="365"/>
        <v/>
      </c>
      <c r="O277" s="202" t="str">
        <f t="shared" si="365"/>
        <v/>
      </c>
      <c r="P277" s="202" t="str">
        <f t="shared" si="365"/>
        <v/>
      </c>
      <c r="Q277" s="202" t="str">
        <f t="shared" si="365"/>
        <v/>
      </c>
      <c r="R277" s="202" t="str">
        <f t="shared" si="365"/>
        <v/>
      </c>
      <c r="S277" s="202" t="str">
        <f t="shared" si="365"/>
        <v/>
      </c>
      <c r="T277" s="203">
        <f t="shared" si="347"/>
        <v>0</v>
      </c>
      <c r="AN277" s="15">
        <v>8</v>
      </c>
      <c r="AO277" s="15">
        <v>2</v>
      </c>
      <c r="AP277" s="15">
        <v>8</v>
      </c>
      <c r="AQ277" s="17">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15">
        <f ca="1">COUNTIF(INDIRECT("H"&amp;(ROW()+12*(($AN277-1)*3+$AO277)-ROW())/12+5):INDIRECT("S"&amp;(ROW()+12*(($AN277-1)*3+$AO277)-ROW())/12+5),AQ277)</f>
        <v>0</v>
      </c>
      <c r="AS277" s="17"/>
      <c r="AU277" s="15">
        <f ca="1">IF(AND(AQ277&gt;0,AR277&gt;0),COUNTIF(AU$6:AU276,"&gt;0")+1,0)</f>
        <v>0</v>
      </c>
      <c r="BE277" s="15">
        <v>2</v>
      </c>
      <c r="BF277" s="15" t="s">
        <v>318</v>
      </c>
      <c r="BG277" s="15">
        <f t="shared" ref="BG277:BR277" si="368">IF(BG276+BT276&gt;40000,1,0)</f>
        <v>0</v>
      </c>
      <c r="BH277" s="15">
        <f t="shared" si="368"/>
        <v>0</v>
      </c>
      <c r="BI277" s="15">
        <f t="shared" si="368"/>
        <v>0</v>
      </c>
      <c r="BJ277" s="15">
        <f t="shared" si="368"/>
        <v>0</v>
      </c>
      <c r="BK277" s="15">
        <f t="shared" si="368"/>
        <v>0</v>
      </c>
      <c r="BL277" s="15">
        <f t="shared" si="368"/>
        <v>0</v>
      </c>
      <c r="BM277" s="15">
        <f t="shared" si="368"/>
        <v>0</v>
      </c>
      <c r="BN277" s="15">
        <f t="shared" si="368"/>
        <v>0</v>
      </c>
      <c r="BO277" s="15">
        <f t="shared" si="368"/>
        <v>0</v>
      </c>
      <c r="BP277" s="15">
        <f t="shared" si="368"/>
        <v>0</v>
      </c>
      <c r="BQ277" s="15">
        <f t="shared" si="368"/>
        <v>0</v>
      </c>
      <c r="BR277" s="15">
        <f t="shared" si="368"/>
        <v>0</v>
      </c>
    </row>
    <row r="278" spans="1:83">
      <c r="A278" s="464"/>
      <c r="B278" s="467"/>
      <c r="C278" s="497"/>
      <c r="D278" s="498"/>
      <c r="E278" s="471"/>
      <c r="F278" s="467"/>
      <c r="G278" s="206" t="s">
        <v>551</v>
      </c>
      <c r="H278" s="207"/>
      <c r="I278" s="208"/>
      <c r="J278" s="208"/>
      <c r="K278" s="208"/>
      <c r="L278" s="208"/>
      <c r="M278" s="208"/>
      <c r="N278" s="208"/>
      <c r="O278" s="208"/>
      <c r="P278" s="208"/>
      <c r="Q278" s="208"/>
      <c r="R278" s="208"/>
      <c r="S278" s="208"/>
      <c r="T278" s="209">
        <f t="shared" si="347"/>
        <v>0</v>
      </c>
      <c r="AN278" s="15">
        <v>8</v>
      </c>
      <c r="AO278" s="15">
        <v>2</v>
      </c>
      <c r="AP278" s="15">
        <v>9</v>
      </c>
      <c r="AQ278" s="17">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15">
        <f ca="1">COUNTIF(INDIRECT("H"&amp;(ROW()+12*(($AN278-1)*3+$AO278)-ROW())/12+5):INDIRECT("S"&amp;(ROW()+12*(($AN278-1)*3+$AO278)-ROW())/12+5),AQ278)</f>
        <v>0</v>
      </c>
      <c r="AS278" s="17"/>
      <c r="AU278" s="15">
        <f ca="1">IF(AND(AQ278&gt;0,AR278&gt;0),COUNTIF(AU$6:AU277,"&gt;0")+1,0)</f>
        <v>0</v>
      </c>
      <c r="BE278" s="15">
        <v>3</v>
      </c>
    </row>
    <row r="279" spans="1:83">
      <c r="A279" s="462">
        <v>92</v>
      </c>
      <c r="B279" s="465"/>
      <c r="C279" s="465"/>
      <c r="D279" s="465"/>
      <c r="E279" s="469"/>
      <c r="F279" s="465"/>
      <c r="G279" s="194" t="s">
        <v>104</v>
      </c>
      <c r="H279" s="195"/>
      <c r="I279" s="196" t="str">
        <f t="shared" ref="I279:S280" si="369">IF(H279="","",H279)</f>
        <v/>
      </c>
      <c r="J279" s="196" t="str">
        <f t="shared" si="369"/>
        <v/>
      </c>
      <c r="K279" s="196" t="str">
        <f t="shared" si="369"/>
        <v/>
      </c>
      <c r="L279" s="196" t="str">
        <f t="shared" si="369"/>
        <v/>
      </c>
      <c r="M279" s="196" t="str">
        <f t="shared" si="369"/>
        <v/>
      </c>
      <c r="N279" s="196" t="str">
        <f t="shared" si="369"/>
        <v/>
      </c>
      <c r="O279" s="196" t="str">
        <f t="shared" si="369"/>
        <v/>
      </c>
      <c r="P279" s="196" t="str">
        <f t="shared" si="369"/>
        <v/>
      </c>
      <c r="Q279" s="196" t="str">
        <f t="shared" si="369"/>
        <v/>
      </c>
      <c r="R279" s="196" t="str">
        <f t="shared" si="369"/>
        <v/>
      </c>
      <c r="S279" s="196" t="str">
        <f t="shared" si="369"/>
        <v/>
      </c>
      <c r="T279" s="197">
        <f t="shared" si="347"/>
        <v>0</v>
      </c>
      <c r="AN279" s="15">
        <v>8</v>
      </c>
      <c r="AO279" s="15">
        <v>2</v>
      </c>
      <c r="AP279" s="15">
        <v>10</v>
      </c>
      <c r="AQ279" s="17">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15">
        <f ca="1">COUNTIF(INDIRECT("H"&amp;(ROW()+12*(($AN279-1)*3+$AO279)-ROW())/12+5):INDIRECT("S"&amp;(ROW()+12*(($AN279-1)*3+$AO279)-ROW())/12+5),AQ279)</f>
        <v>0</v>
      </c>
      <c r="AS279" s="17"/>
      <c r="AU279" s="15">
        <f ca="1">IF(AND(AQ279&gt;0,AR279&gt;0),COUNTIF(AU$6:AU278,"&gt;0")+1,0)</f>
        <v>0</v>
      </c>
      <c r="BE279" s="15">
        <v>1</v>
      </c>
      <c r="BG279" s="15">
        <f t="shared" ref="BG279:BR279" si="370">SUM(H279:H280)</f>
        <v>0</v>
      </c>
      <c r="BH279" s="15">
        <f t="shared" si="370"/>
        <v>0</v>
      </c>
      <c r="BI279" s="15">
        <f t="shared" si="370"/>
        <v>0</v>
      </c>
      <c r="BJ279" s="15">
        <f t="shared" si="370"/>
        <v>0</v>
      </c>
      <c r="BK279" s="15">
        <f t="shared" si="370"/>
        <v>0</v>
      </c>
      <c r="BL279" s="15">
        <f t="shared" si="370"/>
        <v>0</v>
      </c>
      <c r="BM279" s="15">
        <f t="shared" si="370"/>
        <v>0</v>
      </c>
      <c r="BN279" s="15">
        <f t="shared" si="370"/>
        <v>0</v>
      </c>
      <c r="BO279" s="15">
        <f t="shared" si="370"/>
        <v>0</v>
      </c>
      <c r="BP279" s="15">
        <f t="shared" si="370"/>
        <v>0</v>
      </c>
      <c r="BQ279" s="15">
        <f t="shared" si="370"/>
        <v>0</v>
      </c>
      <c r="BR279" s="15">
        <f t="shared" si="370"/>
        <v>0</v>
      </c>
      <c r="BT279" s="15">
        <f t="shared" ref="BT279:CE279" si="371">SUM(U279:U280)</f>
        <v>0</v>
      </c>
      <c r="BU279" s="15">
        <f t="shared" si="371"/>
        <v>0</v>
      </c>
      <c r="BV279" s="15">
        <f t="shared" si="371"/>
        <v>0</v>
      </c>
      <c r="BW279" s="15">
        <f t="shared" si="371"/>
        <v>0</v>
      </c>
      <c r="BX279" s="15">
        <f t="shared" si="371"/>
        <v>0</v>
      </c>
      <c r="BY279" s="15">
        <f t="shared" si="371"/>
        <v>0</v>
      </c>
      <c r="BZ279" s="15">
        <f t="shared" si="371"/>
        <v>0</v>
      </c>
      <c r="CA279" s="15">
        <f t="shared" si="371"/>
        <v>0</v>
      </c>
      <c r="CB279" s="15">
        <f t="shared" si="371"/>
        <v>0</v>
      </c>
      <c r="CC279" s="15">
        <f t="shared" si="371"/>
        <v>0</v>
      </c>
      <c r="CD279" s="15">
        <f t="shared" si="371"/>
        <v>0</v>
      </c>
      <c r="CE279" s="15">
        <f t="shared" si="371"/>
        <v>0</v>
      </c>
    </row>
    <row r="280" spans="1:83">
      <c r="A280" s="463"/>
      <c r="B280" s="466"/>
      <c r="C280" s="496"/>
      <c r="D280" s="496"/>
      <c r="E280" s="470"/>
      <c r="F280" s="466"/>
      <c r="G280" s="200" t="s">
        <v>102</v>
      </c>
      <c r="H280" s="201"/>
      <c r="I280" s="202" t="str">
        <f t="shared" si="369"/>
        <v/>
      </c>
      <c r="J280" s="202" t="str">
        <f t="shared" si="369"/>
        <v/>
      </c>
      <c r="K280" s="202" t="str">
        <f t="shared" si="369"/>
        <v/>
      </c>
      <c r="L280" s="202" t="str">
        <f t="shared" si="369"/>
        <v/>
      </c>
      <c r="M280" s="202" t="str">
        <f t="shared" si="369"/>
        <v/>
      </c>
      <c r="N280" s="202" t="str">
        <f t="shared" si="369"/>
        <v/>
      </c>
      <c r="O280" s="202" t="str">
        <f t="shared" si="369"/>
        <v/>
      </c>
      <c r="P280" s="202" t="str">
        <f t="shared" si="369"/>
        <v/>
      </c>
      <c r="Q280" s="202" t="str">
        <f t="shared" si="369"/>
        <v/>
      </c>
      <c r="R280" s="202" t="str">
        <f t="shared" si="369"/>
        <v/>
      </c>
      <c r="S280" s="202" t="str">
        <f t="shared" si="369"/>
        <v/>
      </c>
      <c r="T280" s="203">
        <f t="shared" si="347"/>
        <v>0</v>
      </c>
      <c r="AN280" s="15">
        <v>8</v>
      </c>
      <c r="AO280" s="15">
        <v>2</v>
      </c>
      <c r="AP280" s="15">
        <v>11</v>
      </c>
      <c r="AQ280" s="17">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15">
        <f ca="1">COUNTIF(INDIRECT("H"&amp;(ROW()+12*(($AN280-1)*3+$AO280)-ROW())/12+5):INDIRECT("S"&amp;(ROW()+12*(($AN280-1)*3+$AO280)-ROW())/12+5),AQ280)</f>
        <v>0</v>
      </c>
      <c r="AS280" s="17"/>
      <c r="AU280" s="15">
        <f ca="1">IF(AND(AQ280&gt;0,AR280&gt;0),COUNTIF(AU$6:AU279,"&gt;0")+1,0)</f>
        <v>0</v>
      </c>
      <c r="BE280" s="15">
        <v>2</v>
      </c>
      <c r="BF280" s="15" t="s">
        <v>318</v>
      </c>
      <c r="BG280" s="15">
        <f t="shared" ref="BG280:BR280" si="372">IF(BG279+BT279&gt;40000,1,0)</f>
        <v>0</v>
      </c>
      <c r="BH280" s="15">
        <f t="shared" si="372"/>
        <v>0</v>
      </c>
      <c r="BI280" s="15">
        <f t="shared" si="372"/>
        <v>0</v>
      </c>
      <c r="BJ280" s="15">
        <f t="shared" si="372"/>
        <v>0</v>
      </c>
      <c r="BK280" s="15">
        <f t="shared" si="372"/>
        <v>0</v>
      </c>
      <c r="BL280" s="15">
        <f t="shared" si="372"/>
        <v>0</v>
      </c>
      <c r="BM280" s="15">
        <f t="shared" si="372"/>
        <v>0</v>
      </c>
      <c r="BN280" s="15">
        <f t="shared" si="372"/>
        <v>0</v>
      </c>
      <c r="BO280" s="15">
        <f t="shared" si="372"/>
        <v>0</v>
      </c>
      <c r="BP280" s="15">
        <f t="shared" si="372"/>
        <v>0</v>
      </c>
      <c r="BQ280" s="15">
        <f t="shared" si="372"/>
        <v>0</v>
      </c>
      <c r="BR280" s="15">
        <f t="shared" si="372"/>
        <v>0</v>
      </c>
    </row>
    <row r="281" spans="1:83">
      <c r="A281" s="464"/>
      <c r="B281" s="467"/>
      <c r="C281" s="497"/>
      <c r="D281" s="498"/>
      <c r="E281" s="471"/>
      <c r="F281" s="467"/>
      <c r="G281" s="206" t="s">
        <v>551</v>
      </c>
      <c r="H281" s="207"/>
      <c r="I281" s="208"/>
      <c r="J281" s="208"/>
      <c r="K281" s="208"/>
      <c r="L281" s="208"/>
      <c r="M281" s="208"/>
      <c r="N281" s="208"/>
      <c r="O281" s="208"/>
      <c r="P281" s="208"/>
      <c r="Q281" s="208"/>
      <c r="R281" s="208"/>
      <c r="S281" s="208"/>
      <c r="T281" s="209">
        <f t="shared" si="347"/>
        <v>0</v>
      </c>
      <c r="AN281" s="15">
        <v>8</v>
      </c>
      <c r="AO281" s="15">
        <v>2</v>
      </c>
      <c r="AP281" s="15">
        <v>12</v>
      </c>
      <c r="AQ281" s="17">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15">
        <f ca="1">COUNTIF(INDIRECT("H"&amp;(ROW()+12*(($AN281-1)*3+$AO281)-ROW())/12+5):INDIRECT("S"&amp;(ROW()+12*(($AN281-1)*3+$AO281)-ROW())/12+5),AQ281)</f>
        <v>0</v>
      </c>
      <c r="AS281" s="17"/>
      <c r="AU281" s="15">
        <f ca="1">IF(AND(AQ281&gt;0,AR281&gt;0),COUNTIF(AU$6:AU280,"&gt;0")+1,0)</f>
        <v>0</v>
      </c>
      <c r="BE281" s="15">
        <v>3</v>
      </c>
    </row>
    <row r="282" spans="1:83">
      <c r="A282" s="462">
        <v>93</v>
      </c>
      <c r="B282" s="465"/>
      <c r="C282" s="465"/>
      <c r="D282" s="465"/>
      <c r="E282" s="469"/>
      <c r="F282" s="465"/>
      <c r="G282" s="194" t="s">
        <v>104</v>
      </c>
      <c r="H282" s="195"/>
      <c r="I282" s="196" t="str">
        <f t="shared" ref="I282:S283" si="373">IF(H282="","",H282)</f>
        <v/>
      </c>
      <c r="J282" s="196" t="str">
        <f t="shared" si="373"/>
        <v/>
      </c>
      <c r="K282" s="196" t="str">
        <f t="shared" si="373"/>
        <v/>
      </c>
      <c r="L282" s="196" t="str">
        <f t="shared" si="373"/>
        <v/>
      </c>
      <c r="M282" s="196" t="str">
        <f t="shared" si="373"/>
        <v/>
      </c>
      <c r="N282" s="196" t="str">
        <f t="shared" si="373"/>
        <v/>
      </c>
      <c r="O282" s="196" t="str">
        <f t="shared" si="373"/>
        <v/>
      </c>
      <c r="P282" s="196" t="str">
        <f t="shared" si="373"/>
        <v/>
      </c>
      <c r="Q282" s="196" t="str">
        <f t="shared" si="373"/>
        <v/>
      </c>
      <c r="R282" s="196" t="str">
        <f t="shared" si="373"/>
        <v/>
      </c>
      <c r="S282" s="196" t="str">
        <f t="shared" si="373"/>
        <v/>
      </c>
      <c r="T282" s="197">
        <f t="shared" si="347"/>
        <v>0</v>
      </c>
      <c r="AN282" s="15">
        <v>8</v>
      </c>
      <c r="AO282" s="15">
        <v>3</v>
      </c>
      <c r="AP282" s="15">
        <v>1</v>
      </c>
      <c r="AQ282" s="17">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15">
        <f ca="1">COUNTIF(INDIRECT("H"&amp;(ROW()+12*(($AN282-1)*3+$AO282)-ROW())/12+5):INDIRECT("S"&amp;(ROW()+12*(($AN282-1)*3+$AO282)-ROW())/12+5),AQ282)</f>
        <v>0</v>
      </c>
      <c r="AS282" s="17"/>
      <c r="AU282" s="15">
        <f ca="1">IF(AND(AQ282&gt;0,AR282&gt;0),COUNTIF(AU$6:AU281,"&gt;0")+1,0)</f>
        <v>0</v>
      </c>
      <c r="BE282" s="15">
        <v>1</v>
      </c>
      <c r="BG282" s="15">
        <f t="shared" ref="BG282:BR282" si="374">SUM(H282:H283)</f>
        <v>0</v>
      </c>
      <c r="BH282" s="15">
        <f t="shared" si="374"/>
        <v>0</v>
      </c>
      <c r="BI282" s="15">
        <f t="shared" si="374"/>
        <v>0</v>
      </c>
      <c r="BJ282" s="15">
        <f t="shared" si="374"/>
        <v>0</v>
      </c>
      <c r="BK282" s="15">
        <f t="shared" si="374"/>
        <v>0</v>
      </c>
      <c r="BL282" s="15">
        <f t="shared" si="374"/>
        <v>0</v>
      </c>
      <c r="BM282" s="15">
        <f t="shared" si="374"/>
        <v>0</v>
      </c>
      <c r="BN282" s="15">
        <f t="shared" si="374"/>
        <v>0</v>
      </c>
      <c r="BO282" s="15">
        <f t="shared" si="374"/>
        <v>0</v>
      </c>
      <c r="BP282" s="15">
        <f t="shared" si="374"/>
        <v>0</v>
      </c>
      <c r="BQ282" s="15">
        <f t="shared" si="374"/>
        <v>0</v>
      </c>
      <c r="BR282" s="15">
        <f t="shared" si="374"/>
        <v>0</v>
      </c>
      <c r="BT282" s="15">
        <f t="shared" ref="BT282:CE282" si="375">SUM(U282:U283)</f>
        <v>0</v>
      </c>
      <c r="BU282" s="15">
        <f t="shared" si="375"/>
        <v>0</v>
      </c>
      <c r="BV282" s="15">
        <f t="shared" si="375"/>
        <v>0</v>
      </c>
      <c r="BW282" s="15">
        <f t="shared" si="375"/>
        <v>0</v>
      </c>
      <c r="BX282" s="15">
        <f t="shared" si="375"/>
        <v>0</v>
      </c>
      <c r="BY282" s="15">
        <f t="shared" si="375"/>
        <v>0</v>
      </c>
      <c r="BZ282" s="15">
        <f t="shared" si="375"/>
        <v>0</v>
      </c>
      <c r="CA282" s="15">
        <f t="shared" si="375"/>
        <v>0</v>
      </c>
      <c r="CB282" s="15">
        <f t="shared" si="375"/>
        <v>0</v>
      </c>
      <c r="CC282" s="15">
        <f t="shared" si="375"/>
        <v>0</v>
      </c>
      <c r="CD282" s="15">
        <f t="shared" si="375"/>
        <v>0</v>
      </c>
      <c r="CE282" s="15">
        <f t="shared" si="375"/>
        <v>0</v>
      </c>
    </row>
    <row r="283" spans="1:83">
      <c r="A283" s="463"/>
      <c r="B283" s="466"/>
      <c r="C283" s="496"/>
      <c r="D283" s="496"/>
      <c r="E283" s="470"/>
      <c r="F283" s="466"/>
      <c r="G283" s="200" t="s">
        <v>102</v>
      </c>
      <c r="H283" s="201"/>
      <c r="I283" s="202" t="str">
        <f t="shared" si="373"/>
        <v/>
      </c>
      <c r="J283" s="202" t="str">
        <f t="shared" si="373"/>
        <v/>
      </c>
      <c r="K283" s="202" t="str">
        <f t="shared" si="373"/>
        <v/>
      </c>
      <c r="L283" s="202" t="str">
        <f t="shared" si="373"/>
        <v/>
      </c>
      <c r="M283" s="202" t="str">
        <f t="shared" si="373"/>
        <v/>
      </c>
      <c r="N283" s="202" t="str">
        <f t="shared" si="373"/>
        <v/>
      </c>
      <c r="O283" s="202" t="str">
        <f t="shared" si="373"/>
        <v/>
      </c>
      <c r="P283" s="202" t="str">
        <f t="shared" si="373"/>
        <v/>
      </c>
      <c r="Q283" s="202" t="str">
        <f t="shared" si="373"/>
        <v/>
      </c>
      <c r="R283" s="202" t="str">
        <f t="shared" si="373"/>
        <v/>
      </c>
      <c r="S283" s="202" t="str">
        <f t="shared" si="373"/>
        <v/>
      </c>
      <c r="T283" s="203">
        <f t="shared" si="347"/>
        <v>0</v>
      </c>
      <c r="AN283" s="15">
        <v>8</v>
      </c>
      <c r="AO283" s="15">
        <v>3</v>
      </c>
      <c r="AP283" s="15">
        <v>2</v>
      </c>
      <c r="AQ283" s="17">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15">
        <f ca="1">COUNTIF(INDIRECT("H"&amp;(ROW()+12*(($AN283-1)*3+$AO283)-ROW())/12+5):INDIRECT("S"&amp;(ROW()+12*(($AN283-1)*3+$AO283)-ROW())/12+5),AQ283)</f>
        <v>0</v>
      </c>
      <c r="AS283" s="17"/>
      <c r="AU283" s="15">
        <f ca="1">IF(AND(AQ283&gt;0,AR283&gt;0),COUNTIF(AU$6:AU282,"&gt;0")+1,0)</f>
        <v>0</v>
      </c>
      <c r="BE283" s="15">
        <v>2</v>
      </c>
      <c r="BF283" s="15" t="s">
        <v>318</v>
      </c>
      <c r="BG283" s="15">
        <f t="shared" ref="BG283:BR283" si="376">IF(BG282+BT282&gt;40000,1,0)</f>
        <v>0</v>
      </c>
      <c r="BH283" s="15">
        <f t="shared" si="376"/>
        <v>0</v>
      </c>
      <c r="BI283" s="15">
        <f t="shared" si="376"/>
        <v>0</v>
      </c>
      <c r="BJ283" s="15">
        <f t="shared" si="376"/>
        <v>0</v>
      </c>
      <c r="BK283" s="15">
        <f t="shared" si="376"/>
        <v>0</v>
      </c>
      <c r="BL283" s="15">
        <f t="shared" si="376"/>
        <v>0</v>
      </c>
      <c r="BM283" s="15">
        <f t="shared" si="376"/>
        <v>0</v>
      </c>
      <c r="BN283" s="15">
        <f t="shared" si="376"/>
        <v>0</v>
      </c>
      <c r="BO283" s="15">
        <f t="shared" si="376"/>
        <v>0</v>
      </c>
      <c r="BP283" s="15">
        <f t="shared" si="376"/>
        <v>0</v>
      </c>
      <c r="BQ283" s="15">
        <f t="shared" si="376"/>
        <v>0</v>
      </c>
      <c r="BR283" s="15">
        <f t="shared" si="376"/>
        <v>0</v>
      </c>
    </row>
    <row r="284" spans="1:83">
      <c r="A284" s="464"/>
      <c r="B284" s="467"/>
      <c r="C284" s="497"/>
      <c r="D284" s="498"/>
      <c r="E284" s="471"/>
      <c r="F284" s="467"/>
      <c r="G284" s="206" t="s">
        <v>551</v>
      </c>
      <c r="H284" s="207"/>
      <c r="I284" s="208"/>
      <c r="J284" s="208"/>
      <c r="K284" s="208"/>
      <c r="L284" s="208"/>
      <c r="M284" s="208"/>
      <c r="N284" s="208"/>
      <c r="O284" s="208"/>
      <c r="P284" s="208"/>
      <c r="Q284" s="208"/>
      <c r="R284" s="208"/>
      <c r="S284" s="208"/>
      <c r="T284" s="209">
        <f t="shared" si="347"/>
        <v>0</v>
      </c>
      <c r="AN284" s="15">
        <v>8</v>
      </c>
      <c r="AO284" s="15">
        <v>3</v>
      </c>
      <c r="AP284" s="15">
        <v>3</v>
      </c>
      <c r="AQ284" s="17">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15">
        <f ca="1">COUNTIF(INDIRECT("H"&amp;(ROW()+12*(($AN284-1)*3+$AO284)-ROW())/12+5):INDIRECT("S"&amp;(ROW()+12*(($AN284-1)*3+$AO284)-ROW())/12+5),AQ284)</f>
        <v>0</v>
      </c>
      <c r="AS284" s="17"/>
      <c r="AU284" s="15">
        <f ca="1">IF(AND(AQ284&gt;0,AR284&gt;0),COUNTIF(AU$6:AU283,"&gt;0")+1,0)</f>
        <v>0</v>
      </c>
      <c r="BE284" s="15">
        <v>3</v>
      </c>
    </row>
    <row r="285" spans="1:83">
      <c r="A285" s="462">
        <v>94</v>
      </c>
      <c r="B285" s="465"/>
      <c r="C285" s="465"/>
      <c r="D285" s="465"/>
      <c r="E285" s="469"/>
      <c r="F285" s="465"/>
      <c r="G285" s="194" t="s">
        <v>104</v>
      </c>
      <c r="H285" s="195"/>
      <c r="I285" s="196" t="str">
        <f t="shared" ref="I285:S286" si="377">IF(H285="","",H285)</f>
        <v/>
      </c>
      <c r="J285" s="196" t="str">
        <f t="shared" si="377"/>
        <v/>
      </c>
      <c r="K285" s="196" t="str">
        <f t="shared" si="377"/>
        <v/>
      </c>
      <c r="L285" s="196" t="str">
        <f t="shared" si="377"/>
        <v/>
      </c>
      <c r="M285" s="196" t="str">
        <f t="shared" si="377"/>
        <v/>
      </c>
      <c r="N285" s="196" t="str">
        <f t="shared" si="377"/>
        <v/>
      </c>
      <c r="O285" s="196" t="str">
        <f t="shared" si="377"/>
        <v/>
      </c>
      <c r="P285" s="196" t="str">
        <f t="shared" si="377"/>
        <v/>
      </c>
      <c r="Q285" s="196" t="str">
        <f t="shared" si="377"/>
        <v/>
      </c>
      <c r="R285" s="196" t="str">
        <f t="shared" si="377"/>
        <v/>
      </c>
      <c r="S285" s="196" t="str">
        <f t="shared" si="377"/>
        <v/>
      </c>
      <c r="T285" s="197">
        <f t="shared" si="347"/>
        <v>0</v>
      </c>
      <c r="AN285" s="15">
        <v>8</v>
      </c>
      <c r="AO285" s="15">
        <v>3</v>
      </c>
      <c r="AP285" s="15">
        <v>4</v>
      </c>
      <c r="AQ285" s="17">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15">
        <f ca="1">COUNTIF(INDIRECT("H"&amp;(ROW()+12*(($AN285-1)*3+$AO285)-ROW())/12+5):INDIRECT("S"&amp;(ROW()+12*(($AN285-1)*3+$AO285)-ROW())/12+5),AQ285)</f>
        <v>0</v>
      </c>
      <c r="AS285" s="17"/>
      <c r="AU285" s="15">
        <f ca="1">IF(AND(AQ285&gt;0,AR285&gt;0),COUNTIF(AU$6:AU284,"&gt;0")+1,0)</f>
        <v>0</v>
      </c>
      <c r="BE285" s="15">
        <v>1</v>
      </c>
      <c r="BG285" s="15">
        <f t="shared" ref="BG285:BR285" si="378">SUM(H285:H286)</f>
        <v>0</v>
      </c>
      <c r="BH285" s="15">
        <f t="shared" si="378"/>
        <v>0</v>
      </c>
      <c r="BI285" s="15">
        <f t="shared" si="378"/>
        <v>0</v>
      </c>
      <c r="BJ285" s="15">
        <f t="shared" si="378"/>
        <v>0</v>
      </c>
      <c r="BK285" s="15">
        <f t="shared" si="378"/>
        <v>0</v>
      </c>
      <c r="BL285" s="15">
        <f t="shared" si="378"/>
        <v>0</v>
      </c>
      <c r="BM285" s="15">
        <f t="shared" si="378"/>
        <v>0</v>
      </c>
      <c r="BN285" s="15">
        <f t="shared" si="378"/>
        <v>0</v>
      </c>
      <c r="BO285" s="15">
        <f t="shared" si="378"/>
        <v>0</v>
      </c>
      <c r="BP285" s="15">
        <f t="shared" si="378"/>
        <v>0</v>
      </c>
      <c r="BQ285" s="15">
        <f t="shared" si="378"/>
        <v>0</v>
      </c>
      <c r="BR285" s="15">
        <f t="shared" si="378"/>
        <v>0</v>
      </c>
      <c r="BT285" s="15">
        <f t="shared" ref="BT285:CE285" si="379">SUM(U285:U286)</f>
        <v>0</v>
      </c>
      <c r="BU285" s="15">
        <f t="shared" si="379"/>
        <v>0</v>
      </c>
      <c r="BV285" s="15">
        <f t="shared" si="379"/>
        <v>0</v>
      </c>
      <c r="BW285" s="15">
        <f t="shared" si="379"/>
        <v>0</v>
      </c>
      <c r="BX285" s="15">
        <f t="shared" si="379"/>
        <v>0</v>
      </c>
      <c r="BY285" s="15">
        <f t="shared" si="379"/>
        <v>0</v>
      </c>
      <c r="BZ285" s="15">
        <f t="shared" si="379"/>
        <v>0</v>
      </c>
      <c r="CA285" s="15">
        <f t="shared" si="379"/>
        <v>0</v>
      </c>
      <c r="CB285" s="15">
        <f t="shared" si="379"/>
        <v>0</v>
      </c>
      <c r="CC285" s="15">
        <f t="shared" si="379"/>
        <v>0</v>
      </c>
      <c r="CD285" s="15">
        <f t="shared" si="379"/>
        <v>0</v>
      </c>
      <c r="CE285" s="15">
        <f t="shared" si="379"/>
        <v>0</v>
      </c>
    </row>
    <row r="286" spans="1:83">
      <c r="A286" s="463"/>
      <c r="B286" s="466"/>
      <c r="C286" s="496"/>
      <c r="D286" s="496"/>
      <c r="E286" s="470"/>
      <c r="F286" s="466"/>
      <c r="G286" s="200" t="s">
        <v>102</v>
      </c>
      <c r="H286" s="201"/>
      <c r="I286" s="202" t="str">
        <f t="shared" si="377"/>
        <v/>
      </c>
      <c r="J286" s="202" t="str">
        <f t="shared" si="377"/>
        <v/>
      </c>
      <c r="K286" s="202" t="str">
        <f t="shared" si="377"/>
        <v/>
      </c>
      <c r="L286" s="202" t="str">
        <f t="shared" si="377"/>
        <v/>
      </c>
      <c r="M286" s="202" t="str">
        <f t="shared" si="377"/>
        <v/>
      </c>
      <c r="N286" s="202" t="str">
        <f t="shared" si="377"/>
        <v/>
      </c>
      <c r="O286" s="202" t="str">
        <f t="shared" si="377"/>
        <v/>
      </c>
      <c r="P286" s="202" t="str">
        <f t="shared" si="377"/>
        <v/>
      </c>
      <c r="Q286" s="202" t="str">
        <f t="shared" si="377"/>
        <v/>
      </c>
      <c r="R286" s="202" t="str">
        <f t="shared" si="377"/>
        <v/>
      </c>
      <c r="S286" s="202" t="str">
        <f t="shared" si="377"/>
        <v/>
      </c>
      <c r="T286" s="203">
        <f t="shared" si="347"/>
        <v>0</v>
      </c>
      <c r="AN286" s="15">
        <v>8</v>
      </c>
      <c r="AO286" s="15">
        <v>3</v>
      </c>
      <c r="AP286" s="15">
        <v>5</v>
      </c>
      <c r="AQ286" s="17">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15">
        <f ca="1">COUNTIF(INDIRECT("H"&amp;(ROW()+12*(($AN286-1)*3+$AO286)-ROW())/12+5):INDIRECT("S"&amp;(ROW()+12*(($AN286-1)*3+$AO286)-ROW())/12+5),AQ286)</f>
        <v>0</v>
      </c>
      <c r="AS286" s="17"/>
      <c r="AU286" s="15">
        <f ca="1">IF(AND(AQ286&gt;0,AR286&gt;0),COUNTIF(AU$6:AU285,"&gt;0")+1,0)</f>
        <v>0</v>
      </c>
      <c r="BE286" s="15">
        <v>2</v>
      </c>
      <c r="BF286" s="15" t="s">
        <v>318</v>
      </c>
      <c r="BG286" s="15">
        <f t="shared" ref="BG286:BR286" si="380">IF(BG285+BT285&gt;40000,1,0)</f>
        <v>0</v>
      </c>
      <c r="BH286" s="15">
        <f t="shared" si="380"/>
        <v>0</v>
      </c>
      <c r="BI286" s="15">
        <f t="shared" si="380"/>
        <v>0</v>
      </c>
      <c r="BJ286" s="15">
        <f t="shared" si="380"/>
        <v>0</v>
      </c>
      <c r="BK286" s="15">
        <f t="shared" si="380"/>
        <v>0</v>
      </c>
      <c r="BL286" s="15">
        <f t="shared" si="380"/>
        <v>0</v>
      </c>
      <c r="BM286" s="15">
        <f t="shared" si="380"/>
        <v>0</v>
      </c>
      <c r="BN286" s="15">
        <f t="shared" si="380"/>
        <v>0</v>
      </c>
      <c r="BO286" s="15">
        <f t="shared" si="380"/>
        <v>0</v>
      </c>
      <c r="BP286" s="15">
        <f t="shared" si="380"/>
        <v>0</v>
      </c>
      <c r="BQ286" s="15">
        <f t="shared" si="380"/>
        <v>0</v>
      </c>
      <c r="BR286" s="15">
        <f t="shared" si="380"/>
        <v>0</v>
      </c>
    </row>
    <row r="287" spans="1:83">
      <c r="A287" s="464"/>
      <c r="B287" s="467"/>
      <c r="C287" s="497"/>
      <c r="D287" s="498"/>
      <c r="E287" s="471"/>
      <c r="F287" s="467"/>
      <c r="G287" s="206" t="s">
        <v>551</v>
      </c>
      <c r="H287" s="207"/>
      <c r="I287" s="208"/>
      <c r="J287" s="208"/>
      <c r="K287" s="208"/>
      <c r="L287" s="208"/>
      <c r="M287" s="208"/>
      <c r="N287" s="208"/>
      <c r="O287" s="208"/>
      <c r="P287" s="208"/>
      <c r="Q287" s="208"/>
      <c r="R287" s="208"/>
      <c r="S287" s="208"/>
      <c r="T287" s="209">
        <f t="shared" si="347"/>
        <v>0</v>
      </c>
      <c r="AN287" s="15">
        <v>8</v>
      </c>
      <c r="AO287" s="15">
        <v>3</v>
      </c>
      <c r="AP287" s="15">
        <v>6</v>
      </c>
      <c r="AQ287" s="17">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15">
        <f ca="1">COUNTIF(INDIRECT("H"&amp;(ROW()+12*(($AN287-1)*3+$AO287)-ROW())/12+5):INDIRECT("S"&amp;(ROW()+12*(($AN287-1)*3+$AO287)-ROW())/12+5),AQ287)</f>
        <v>0</v>
      </c>
      <c r="AS287" s="17"/>
      <c r="AU287" s="15">
        <f ca="1">IF(AND(AQ287&gt;0,AR287&gt;0),COUNTIF(AU$6:AU286,"&gt;0")+1,0)</f>
        <v>0</v>
      </c>
      <c r="BE287" s="15">
        <v>3</v>
      </c>
    </row>
    <row r="288" spans="1:83">
      <c r="A288" s="462">
        <v>95</v>
      </c>
      <c r="B288" s="465"/>
      <c r="C288" s="465"/>
      <c r="D288" s="465"/>
      <c r="E288" s="469"/>
      <c r="F288" s="465"/>
      <c r="G288" s="194" t="s">
        <v>104</v>
      </c>
      <c r="H288" s="195"/>
      <c r="I288" s="196" t="str">
        <f t="shared" ref="I288:S289" si="381">IF(H288="","",H288)</f>
        <v/>
      </c>
      <c r="J288" s="196" t="str">
        <f t="shared" si="381"/>
        <v/>
      </c>
      <c r="K288" s="196" t="str">
        <f t="shared" si="381"/>
        <v/>
      </c>
      <c r="L288" s="196" t="str">
        <f t="shared" si="381"/>
        <v/>
      </c>
      <c r="M288" s="196" t="str">
        <f t="shared" si="381"/>
        <v/>
      </c>
      <c r="N288" s="196" t="str">
        <f t="shared" si="381"/>
        <v/>
      </c>
      <c r="O288" s="196" t="str">
        <f t="shared" si="381"/>
        <v/>
      </c>
      <c r="P288" s="196" t="str">
        <f t="shared" si="381"/>
        <v/>
      </c>
      <c r="Q288" s="196" t="str">
        <f t="shared" si="381"/>
        <v/>
      </c>
      <c r="R288" s="196" t="str">
        <f t="shared" si="381"/>
        <v/>
      </c>
      <c r="S288" s="196" t="str">
        <f t="shared" si="381"/>
        <v/>
      </c>
      <c r="T288" s="197">
        <f t="shared" si="347"/>
        <v>0</v>
      </c>
      <c r="AN288" s="15">
        <v>8</v>
      </c>
      <c r="AO288" s="15">
        <v>3</v>
      </c>
      <c r="AP288" s="15">
        <v>7</v>
      </c>
      <c r="AQ288" s="17">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15">
        <f ca="1">COUNTIF(INDIRECT("H"&amp;(ROW()+12*(($AN288-1)*3+$AO288)-ROW())/12+5):INDIRECT("S"&amp;(ROW()+12*(($AN288-1)*3+$AO288)-ROW())/12+5),AQ288)</f>
        <v>0</v>
      </c>
      <c r="AS288" s="17"/>
      <c r="AU288" s="15">
        <f ca="1">IF(AND(AQ288&gt;0,AR288&gt;0),COUNTIF(AU$6:AU287,"&gt;0")+1,0)</f>
        <v>0</v>
      </c>
      <c r="BE288" s="15">
        <v>1</v>
      </c>
      <c r="BG288" s="15">
        <f t="shared" ref="BG288:BR288" si="382">SUM(H288:H289)</f>
        <v>0</v>
      </c>
      <c r="BH288" s="15">
        <f t="shared" si="382"/>
        <v>0</v>
      </c>
      <c r="BI288" s="15">
        <f t="shared" si="382"/>
        <v>0</v>
      </c>
      <c r="BJ288" s="15">
        <f t="shared" si="382"/>
        <v>0</v>
      </c>
      <c r="BK288" s="15">
        <f t="shared" si="382"/>
        <v>0</v>
      </c>
      <c r="BL288" s="15">
        <f t="shared" si="382"/>
        <v>0</v>
      </c>
      <c r="BM288" s="15">
        <f t="shared" si="382"/>
        <v>0</v>
      </c>
      <c r="BN288" s="15">
        <f t="shared" si="382"/>
        <v>0</v>
      </c>
      <c r="BO288" s="15">
        <f t="shared" si="382"/>
        <v>0</v>
      </c>
      <c r="BP288" s="15">
        <f t="shared" si="382"/>
        <v>0</v>
      </c>
      <c r="BQ288" s="15">
        <f t="shared" si="382"/>
        <v>0</v>
      </c>
      <c r="BR288" s="15">
        <f t="shared" si="382"/>
        <v>0</v>
      </c>
      <c r="BT288" s="15">
        <f t="shared" ref="BT288:CE288" si="383">SUM(U288:U289)</f>
        <v>0</v>
      </c>
      <c r="BU288" s="15">
        <f t="shared" si="383"/>
        <v>0</v>
      </c>
      <c r="BV288" s="15">
        <f t="shared" si="383"/>
        <v>0</v>
      </c>
      <c r="BW288" s="15">
        <f t="shared" si="383"/>
        <v>0</v>
      </c>
      <c r="BX288" s="15">
        <f t="shared" si="383"/>
        <v>0</v>
      </c>
      <c r="BY288" s="15">
        <f t="shared" si="383"/>
        <v>0</v>
      </c>
      <c r="BZ288" s="15">
        <f t="shared" si="383"/>
        <v>0</v>
      </c>
      <c r="CA288" s="15">
        <f t="shared" si="383"/>
        <v>0</v>
      </c>
      <c r="CB288" s="15">
        <f t="shared" si="383"/>
        <v>0</v>
      </c>
      <c r="CC288" s="15">
        <f t="shared" si="383"/>
        <v>0</v>
      </c>
      <c r="CD288" s="15">
        <f t="shared" si="383"/>
        <v>0</v>
      </c>
      <c r="CE288" s="15">
        <f t="shared" si="383"/>
        <v>0</v>
      </c>
    </row>
    <row r="289" spans="1:83">
      <c r="A289" s="463"/>
      <c r="B289" s="466"/>
      <c r="C289" s="496"/>
      <c r="D289" s="496"/>
      <c r="E289" s="470"/>
      <c r="F289" s="466"/>
      <c r="G289" s="200" t="s">
        <v>102</v>
      </c>
      <c r="H289" s="201"/>
      <c r="I289" s="202" t="str">
        <f t="shared" si="381"/>
        <v/>
      </c>
      <c r="J289" s="202" t="str">
        <f t="shared" si="381"/>
        <v/>
      </c>
      <c r="K289" s="202" t="str">
        <f t="shared" si="381"/>
        <v/>
      </c>
      <c r="L289" s="202" t="str">
        <f t="shared" si="381"/>
        <v/>
      </c>
      <c r="M289" s="202" t="str">
        <f t="shared" si="381"/>
        <v/>
      </c>
      <c r="N289" s="202" t="str">
        <f t="shared" si="381"/>
        <v/>
      </c>
      <c r="O289" s="202" t="str">
        <f t="shared" si="381"/>
        <v/>
      </c>
      <c r="P289" s="202" t="str">
        <f t="shared" si="381"/>
        <v/>
      </c>
      <c r="Q289" s="202" t="str">
        <f t="shared" si="381"/>
        <v/>
      </c>
      <c r="R289" s="202" t="str">
        <f t="shared" si="381"/>
        <v/>
      </c>
      <c r="S289" s="202" t="str">
        <f t="shared" si="381"/>
        <v/>
      </c>
      <c r="T289" s="203">
        <f t="shared" si="347"/>
        <v>0</v>
      </c>
      <c r="AN289" s="15">
        <v>8</v>
      </c>
      <c r="AO289" s="15">
        <v>3</v>
      </c>
      <c r="AP289" s="15">
        <v>8</v>
      </c>
      <c r="AQ289" s="17">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15">
        <f ca="1">COUNTIF(INDIRECT("H"&amp;(ROW()+12*(($AN289-1)*3+$AO289)-ROW())/12+5):INDIRECT("S"&amp;(ROW()+12*(($AN289-1)*3+$AO289)-ROW())/12+5),AQ289)</f>
        <v>0</v>
      </c>
      <c r="AS289" s="17"/>
      <c r="AU289" s="15">
        <f ca="1">IF(AND(AQ289&gt;0,AR289&gt;0),COUNTIF(AU$6:AU288,"&gt;0")+1,0)</f>
        <v>0</v>
      </c>
      <c r="BE289" s="15">
        <v>2</v>
      </c>
      <c r="BF289" s="15" t="s">
        <v>318</v>
      </c>
      <c r="BG289" s="15">
        <f t="shared" ref="BG289:BR289" si="384">IF(BG288+BT288&gt;40000,1,0)</f>
        <v>0</v>
      </c>
      <c r="BH289" s="15">
        <f t="shared" si="384"/>
        <v>0</v>
      </c>
      <c r="BI289" s="15">
        <f t="shared" si="384"/>
        <v>0</v>
      </c>
      <c r="BJ289" s="15">
        <f t="shared" si="384"/>
        <v>0</v>
      </c>
      <c r="BK289" s="15">
        <f t="shared" si="384"/>
        <v>0</v>
      </c>
      <c r="BL289" s="15">
        <f t="shared" si="384"/>
        <v>0</v>
      </c>
      <c r="BM289" s="15">
        <f t="shared" si="384"/>
        <v>0</v>
      </c>
      <c r="BN289" s="15">
        <f t="shared" si="384"/>
        <v>0</v>
      </c>
      <c r="BO289" s="15">
        <f t="shared" si="384"/>
        <v>0</v>
      </c>
      <c r="BP289" s="15">
        <f t="shared" si="384"/>
        <v>0</v>
      </c>
      <c r="BQ289" s="15">
        <f t="shared" si="384"/>
        <v>0</v>
      </c>
      <c r="BR289" s="15">
        <f t="shared" si="384"/>
        <v>0</v>
      </c>
    </row>
    <row r="290" spans="1:83">
      <c r="A290" s="464"/>
      <c r="B290" s="467"/>
      <c r="C290" s="497"/>
      <c r="D290" s="498"/>
      <c r="E290" s="471"/>
      <c r="F290" s="467"/>
      <c r="G290" s="206" t="s">
        <v>551</v>
      </c>
      <c r="H290" s="207"/>
      <c r="I290" s="208"/>
      <c r="J290" s="208"/>
      <c r="K290" s="208"/>
      <c r="L290" s="208"/>
      <c r="M290" s="208"/>
      <c r="N290" s="208"/>
      <c r="O290" s="208"/>
      <c r="P290" s="208"/>
      <c r="Q290" s="208"/>
      <c r="R290" s="208"/>
      <c r="S290" s="208"/>
      <c r="T290" s="209">
        <f t="shared" si="347"/>
        <v>0</v>
      </c>
      <c r="AN290" s="15">
        <v>8</v>
      </c>
      <c r="AO290" s="15">
        <v>3</v>
      </c>
      <c r="AP290" s="15">
        <v>9</v>
      </c>
      <c r="AQ290" s="17">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15">
        <f ca="1">COUNTIF(INDIRECT("H"&amp;(ROW()+12*(($AN290-1)*3+$AO290)-ROW())/12+5):INDIRECT("S"&amp;(ROW()+12*(($AN290-1)*3+$AO290)-ROW())/12+5),AQ290)</f>
        <v>0</v>
      </c>
      <c r="AS290" s="17"/>
      <c r="AU290" s="15">
        <f ca="1">IF(AND(AQ290&gt;0,AR290&gt;0),COUNTIF(AU$6:AU289,"&gt;0")+1,0)</f>
        <v>0</v>
      </c>
      <c r="BE290" s="15">
        <v>3</v>
      </c>
    </row>
    <row r="291" spans="1:83">
      <c r="A291" s="462">
        <v>96</v>
      </c>
      <c r="B291" s="465"/>
      <c r="C291" s="465"/>
      <c r="D291" s="465"/>
      <c r="E291" s="469"/>
      <c r="F291" s="465"/>
      <c r="G291" s="194" t="s">
        <v>104</v>
      </c>
      <c r="H291" s="195"/>
      <c r="I291" s="196" t="str">
        <f t="shared" ref="I291:S292" si="385">IF(H291="","",H291)</f>
        <v/>
      </c>
      <c r="J291" s="196" t="str">
        <f t="shared" si="385"/>
        <v/>
      </c>
      <c r="K291" s="196" t="str">
        <f t="shared" si="385"/>
        <v/>
      </c>
      <c r="L291" s="196" t="str">
        <f t="shared" si="385"/>
        <v/>
      </c>
      <c r="M291" s="196" t="str">
        <f t="shared" si="385"/>
        <v/>
      </c>
      <c r="N291" s="196" t="str">
        <f t="shared" si="385"/>
        <v/>
      </c>
      <c r="O291" s="196" t="str">
        <f t="shared" si="385"/>
        <v/>
      </c>
      <c r="P291" s="196" t="str">
        <f t="shared" si="385"/>
        <v/>
      </c>
      <c r="Q291" s="196" t="str">
        <f t="shared" si="385"/>
        <v/>
      </c>
      <c r="R291" s="196" t="str">
        <f t="shared" si="385"/>
        <v/>
      </c>
      <c r="S291" s="196" t="str">
        <f t="shared" si="385"/>
        <v/>
      </c>
      <c r="T291" s="197">
        <f t="shared" si="347"/>
        <v>0</v>
      </c>
      <c r="AN291" s="15">
        <v>8</v>
      </c>
      <c r="AO291" s="15">
        <v>3</v>
      </c>
      <c r="AP291" s="15">
        <v>10</v>
      </c>
      <c r="AQ291" s="17">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15">
        <f ca="1">COUNTIF(INDIRECT("H"&amp;(ROW()+12*(($AN291-1)*3+$AO291)-ROW())/12+5):INDIRECT("S"&amp;(ROW()+12*(($AN291-1)*3+$AO291)-ROW())/12+5),AQ291)</f>
        <v>0</v>
      </c>
      <c r="AS291" s="17"/>
      <c r="AU291" s="15">
        <f ca="1">IF(AND(AQ291&gt;0,AR291&gt;0),COUNTIF(AU$6:AU290,"&gt;0")+1,0)</f>
        <v>0</v>
      </c>
      <c r="BE291" s="15">
        <v>1</v>
      </c>
      <c r="BG291" s="15">
        <f t="shared" ref="BG291:BR291" si="386">SUM(H291:H292)</f>
        <v>0</v>
      </c>
      <c r="BH291" s="15">
        <f t="shared" si="386"/>
        <v>0</v>
      </c>
      <c r="BI291" s="15">
        <f t="shared" si="386"/>
        <v>0</v>
      </c>
      <c r="BJ291" s="15">
        <f t="shared" si="386"/>
        <v>0</v>
      </c>
      <c r="BK291" s="15">
        <f t="shared" si="386"/>
        <v>0</v>
      </c>
      <c r="BL291" s="15">
        <f t="shared" si="386"/>
        <v>0</v>
      </c>
      <c r="BM291" s="15">
        <f t="shared" si="386"/>
        <v>0</v>
      </c>
      <c r="BN291" s="15">
        <f t="shared" si="386"/>
        <v>0</v>
      </c>
      <c r="BO291" s="15">
        <f t="shared" si="386"/>
        <v>0</v>
      </c>
      <c r="BP291" s="15">
        <f t="shared" si="386"/>
        <v>0</v>
      </c>
      <c r="BQ291" s="15">
        <f t="shared" si="386"/>
        <v>0</v>
      </c>
      <c r="BR291" s="15">
        <f t="shared" si="386"/>
        <v>0</v>
      </c>
      <c r="BT291" s="15">
        <f t="shared" ref="BT291:CE291" si="387">SUM(U291:U292)</f>
        <v>0</v>
      </c>
      <c r="BU291" s="15">
        <f t="shared" si="387"/>
        <v>0</v>
      </c>
      <c r="BV291" s="15">
        <f t="shared" si="387"/>
        <v>0</v>
      </c>
      <c r="BW291" s="15">
        <f t="shared" si="387"/>
        <v>0</v>
      </c>
      <c r="BX291" s="15">
        <f t="shared" si="387"/>
        <v>0</v>
      </c>
      <c r="BY291" s="15">
        <f t="shared" si="387"/>
        <v>0</v>
      </c>
      <c r="BZ291" s="15">
        <f t="shared" si="387"/>
        <v>0</v>
      </c>
      <c r="CA291" s="15">
        <f t="shared" si="387"/>
        <v>0</v>
      </c>
      <c r="CB291" s="15">
        <f t="shared" si="387"/>
        <v>0</v>
      </c>
      <c r="CC291" s="15">
        <f t="shared" si="387"/>
        <v>0</v>
      </c>
      <c r="CD291" s="15">
        <f t="shared" si="387"/>
        <v>0</v>
      </c>
      <c r="CE291" s="15">
        <f t="shared" si="387"/>
        <v>0</v>
      </c>
    </row>
    <row r="292" spans="1:83">
      <c r="A292" s="463"/>
      <c r="B292" s="466"/>
      <c r="C292" s="496"/>
      <c r="D292" s="496"/>
      <c r="E292" s="470"/>
      <c r="F292" s="466"/>
      <c r="G292" s="200" t="s">
        <v>102</v>
      </c>
      <c r="H292" s="201"/>
      <c r="I292" s="202" t="str">
        <f t="shared" si="385"/>
        <v/>
      </c>
      <c r="J292" s="202" t="str">
        <f t="shared" si="385"/>
        <v/>
      </c>
      <c r="K292" s="202" t="str">
        <f t="shared" si="385"/>
        <v/>
      </c>
      <c r="L292" s="202" t="str">
        <f t="shared" si="385"/>
        <v/>
      </c>
      <c r="M292" s="202" t="str">
        <f t="shared" si="385"/>
        <v/>
      </c>
      <c r="N292" s="202" t="str">
        <f t="shared" si="385"/>
        <v/>
      </c>
      <c r="O292" s="202" t="str">
        <f t="shared" si="385"/>
        <v/>
      </c>
      <c r="P292" s="202" t="str">
        <f t="shared" si="385"/>
        <v/>
      </c>
      <c r="Q292" s="202" t="str">
        <f t="shared" si="385"/>
        <v/>
      </c>
      <c r="R292" s="202" t="str">
        <f t="shared" si="385"/>
        <v/>
      </c>
      <c r="S292" s="202" t="str">
        <f t="shared" si="385"/>
        <v/>
      </c>
      <c r="T292" s="203">
        <f t="shared" si="347"/>
        <v>0</v>
      </c>
      <c r="AN292" s="15">
        <v>8</v>
      </c>
      <c r="AO292" s="15">
        <v>3</v>
      </c>
      <c r="AP292" s="15">
        <v>11</v>
      </c>
      <c r="AQ292" s="17">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15">
        <f ca="1">COUNTIF(INDIRECT("H"&amp;(ROW()+12*(($AN292-1)*3+$AO292)-ROW())/12+5):INDIRECT("S"&amp;(ROW()+12*(($AN292-1)*3+$AO292)-ROW())/12+5),AQ292)</f>
        <v>0</v>
      </c>
      <c r="AS292" s="17"/>
      <c r="AU292" s="15">
        <f ca="1">IF(AND(AQ292&gt;0,AR292&gt;0),COUNTIF(AU$6:AU291,"&gt;0")+1,0)</f>
        <v>0</v>
      </c>
      <c r="BE292" s="15">
        <v>2</v>
      </c>
      <c r="BF292" s="15" t="s">
        <v>318</v>
      </c>
      <c r="BG292" s="15">
        <f t="shared" ref="BG292:BR292" si="388">IF(BG291+BT291&gt;40000,1,0)</f>
        <v>0</v>
      </c>
      <c r="BH292" s="15">
        <f t="shared" si="388"/>
        <v>0</v>
      </c>
      <c r="BI292" s="15">
        <f t="shared" si="388"/>
        <v>0</v>
      </c>
      <c r="BJ292" s="15">
        <f t="shared" si="388"/>
        <v>0</v>
      </c>
      <c r="BK292" s="15">
        <f t="shared" si="388"/>
        <v>0</v>
      </c>
      <c r="BL292" s="15">
        <f t="shared" si="388"/>
        <v>0</v>
      </c>
      <c r="BM292" s="15">
        <f t="shared" si="388"/>
        <v>0</v>
      </c>
      <c r="BN292" s="15">
        <f t="shared" si="388"/>
        <v>0</v>
      </c>
      <c r="BO292" s="15">
        <f t="shared" si="388"/>
        <v>0</v>
      </c>
      <c r="BP292" s="15">
        <f t="shared" si="388"/>
        <v>0</v>
      </c>
      <c r="BQ292" s="15">
        <f t="shared" si="388"/>
        <v>0</v>
      </c>
      <c r="BR292" s="15">
        <f t="shared" si="388"/>
        <v>0</v>
      </c>
    </row>
    <row r="293" spans="1:83">
      <c r="A293" s="464"/>
      <c r="B293" s="467"/>
      <c r="C293" s="497"/>
      <c r="D293" s="498"/>
      <c r="E293" s="471"/>
      <c r="F293" s="467"/>
      <c r="G293" s="206" t="s">
        <v>551</v>
      </c>
      <c r="H293" s="207"/>
      <c r="I293" s="208"/>
      <c r="J293" s="208"/>
      <c r="K293" s="208"/>
      <c r="L293" s="208"/>
      <c r="M293" s="208"/>
      <c r="N293" s="208"/>
      <c r="O293" s="208"/>
      <c r="P293" s="208"/>
      <c r="Q293" s="208"/>
      <c r="R293" s="208"/>
      <c r="S293" s="208"/>
      <c r="T293" s="209">
        <f t="shared" si="347"/>
        <v>0</v>
      </c>
      <c r="AN293" s="306">
        <v>8</v>
      </c>
      <c r="AO293" s="306">
        <v>3</v>
      </c>
      <c r="AP293" s="306">
        <v>12</v>
      </c>
      <c r="AQ293" s="313">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306">
        <f ca="1">COUNTIF(INDIRECT("H"&amp;(ROW()+12*(($AN293-1)*3+$AO293)-ROW())/12+5):INDIRECT("S"&amp;(ROW()+12*(($AN293-1)*3+$AO293)-ROW())/12+5),AQ293)</f>
        <v>0</v>
      </c>
      <c r="AS293" s="313"/>
      <c r="AT293" s="306"/>
      <c r="AU293" s="306">
        <f ca="1">IF(AND(AQ293&gt;0,AR293&gt;0),COUNTIF(AU$6:AU292,"&gt;0")+1,0)</f>
        <v>0</v>
      </c>
      <c r="BE293" s="15">
        <v>3</v>
      </c>
    </row>
    <row r="294" spans="1:83">
      <c r="A294" s="462">
        <v>97</v>
      </c>
      <c r="B294" s="465"/>
      <c r="C294" s="465"/>
      <c r="D294" s="465"/>
      <c r="E294" s="469"/>
      <c r="F294" s="465"/>
      <c r="G294" s="194" t="s">
        <v>104</v>
      </c>
      <c r="H294" s="195"/>
      <c r="I294" s="196" t="str">
        <f t="shared" ref="I294:S295" si="389">IF(H294="","",H294)</f>
        <v/>
      </c>
      <c r="J294" s="196" t="str">
        <f t="shared" si="389"/>
        <v/>
      </c>
      <c r="K294" s="196" t="str">
        <f t="shared" si="389"/>
        <v/>
      </c>
      <c r="L294" s="196" t="str">
        <f t="shared" si="389"/>
        <v/>
      </c>
      <c r="M294" s="196" t="str">
        <f t="shared" si="389"/>
        <v/>
      </c>
      <c r="N294" s="196" t="str">
        <f t="shared" si="389"/>
        <v/>
      </c>
      <c r="O294" s="196" t="str">
        <f t="shared" si="389"/>
        <v/>
      </c>
      <c r="P294" s="196" t="str">
        <f t="shared" si="389"/>
        <v/>
      </c>
      <c r="Q294" s="196" t="str">
        <f t="shared" si="389"/>
        <v/>
      </c>
      <c r="R294" s="196" t="str">
        <f t="shared" si="389"/>
        <v/>
      </c>
      <c r="S294" s="196" t="str">
        <f t="shared" si="389"/>
        <v/>
      </c>
      <c r="T294" s="197">
        <f t="shared" si="347"/>
        <v>0</v>
      </c>
      <c r="AN294" s="15">
        <v>9</v>
      </c>
      <c r="AO294" s="15">
        <v>1</v>
      </c>
      <c r="AP294" s="15">
        <v>1</v>
      </c>
      <c r="AQ294" s="17">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15">
        <f ca="1">COUNTIF(INDIRECT("H"&amp;(ROW()+12*(($AN294-1)*3+$AO294)-ROW())/12+5):INDIRECT("S"&amp;(ROW()+12*(($AN294-1)*3+$AO294)-ROW())/12+5),AQ294)</f>
        <v>0</v>
      </c>
      <c r="AS294" s="17"/>
      <c r="AU294" s="15">
        <f ca="1">IF(AND(AQ294&gt;0,AR294&gt;0),COUNTIF(AU$6:AU293,"&gt;0")+1,0)</f>
        <v>0</v>
      </c>
      <c r="BE294" s="15">
        <v>1</v>
      </c>
      <c r="BG294" s="15">
        <f t="shared" ref="BG294:BR294" si="390">SUM(H294:H295)</f>
        <v>0</v>
      </c>
      <c r="BH294" s="15">
        <f t="shared" si="390"/>
        <v>0</v>
      </c>
      <c r="BI294" s="15">
        <f t="shared" si="390"/>
        <v>0</v>
      </c>
      <c r="BJ294" s="15">
        <f t="shared" si="390"/>
        <v>0</v>
      </c>
      <c r="BK294" s="15">
        <f t="shared" si="390"/>
        <v>0</v>
      </c>
      <c r="BL294" s="15">
        <f t="shared" si="390"/>
        <v>0</v>
      </c>
      <c r="BM294" s="15">
        <f t="shared" si="390"/>
        <v>0</v>
      </c>
      <c r="BN294" s="15">
        <f t="shared" si="390"/>
        <v>0</v>
      </c>
      <c r="BO294" s="15">
        <f t="shared" si="390"/>
        <v>0</v>
      </c>
      <c r="BP294" s="15">
        <f t="shared" si="390"/>
        <v>0</v>
      </c>
      <c r="BQ294" s="15">
        <f t="shared" si="390"/>
        <v>0</v>
      </c>
      <c r="BR294" s="15">
        <f t="shared" si="390"/>
        <v>0</v>
      </c>
      <c r="BT294" s="15">
        <f t="shared" ref="BT294:CE294" si="391">SUM(U294:U295)</f>
        <v>0</v>
      </c>
      <c r="BU294" s="15">
        <f t="shared" si="391"/>
        <v>0</v>
      </c>
      <c r="BV294" s="15">
        <f t="shared" si="391"/>
        <v>0</v>
      </c>
      <c r="BW294" s="15">
        <f t="shared" si="391"/>
        <v>0</v>
      </c>
      <c r="BX294" s="15">
        <f t="shared" si="391"/>
        <v>0</v>
      </c>
      <c r="BY294" s="15">
        <f t="shared" si="391"/>
        <v>0</v>
      </c>
      <c r="BZ294" s="15">
        <f t="shared" si="391"/>
        <v>0</v>
      </c>
      <c r="CA294" s="15">
        <f t="shared" si="391"/>
        <v>0</v>
      </c>
      <c r="CB294" s="15">
        <f t="shared" si="391"/>
        <v>0</v>
      </c>
      <c r="CC294" s="15">
        <f t="shared" si="391"/>
        <v>0</v>
      </c>
      <c r="CD294" s="15">
        <f t="shared" si="391"/>
        <v>0</v>
      </c>
      <c r="CE294" s="15">
        <f t="shared" si="391"/>
        <v>0</v>
      </c>
    </row>
    <row r="295" spans="1:83">
      <c r="A295" s="463"/>
      <c r="B295" s="466"/>
      <c r="C295" s="496"/>
      <c r="D295" s="496"/>
      <c r="E295" s="470"/>
      <c r="F295" s="466"/>
      <c r="G295" s="200" t="s">
        <v>102</v>
      </c>
      <c r="H295" s="201"/>
      <c r="I295" s="202" t="str">
        <f t="shared" si="389"/>
        <v/>
      </c>
      <c r="J295" s="202" t="str">
        <f t="shared" si="389"/>
        <v/>
      </c>
      <c r="K295" s="202" t="str">
        <f t="shared" si="389"/>
        <v/>
      </c>
      <c r="L295" s="202" t="str">
        <f t="shared" si="389"/>
        <v/>
      </c>
      <c r="M295" s="202" t="str">
        <f t="shared" si="389"/>
        <v/>
      </c>
      <c r="N295" s="202" t="str">
        <f t="shared" si="389"/>
        <v/>
      </c>
      <c r="O295" s="202" t="str">
        <f t="shared" si="389"/>
        <v/>
      </c>
      <c r="P295" s="202" t="str">
        <f t="shared" si="389"/>
        <v/>
      </c>
      <c r="Q295" s="202" t="str">
        <f t="shared" si="389"/>
        <v/>
      </c>
      <c r="R295" s="202" t="str">
        <f t="shared" si="389"/>
        <v/>
      </c>
      <c r="S295" s="202" t="str">
        <f t="shared" si="389"/>
        <v/>
      </c>
      <c r="T295" s="203">
        <f t="shared" si="347"/>
        <v>0</v>
      </c>
      <c r="AN295" s="15">
        <v>9</v>
      </c>
      <c r="AO295" s="15">
        <v>1</v>
      </c>
      <c r="AP295" s="15">
        <v>2</v>
      </c>
      <c r="AQ295" s="17">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15">
        <f ca="1">COUNTIF(INDIRECT("H"&amp;(ROW()+12*(($AN295-1)*3+$AO295)-ROW())/12+5):INDIRECT("S"&amp;(ROW()+12*(($AN295-1)*3+$AO295)-ROW())/12+5),AQ295)</f>
        <v>0</v>
      </c>
      <c r="AS295" s="17"/>
      <c r="AU295" s="15">
        <f ca="1">IF(AND(AQ295&gt;0,AR295&gt;0),COUNTIF(AU$6:AU294,"&gt;0")+1,0)</f>
        <v>0</v>
      </c>
      <c r="BE295" s="15">
        <v>2</v>
      </c>
      <c r="BF295" s="15" t="s">
        <v>318</v>
      </c>
      <c r="BG295" s="15">
        <f t="shared" ref="BG295:BR295" si="392">IF(BG294+BT294&gt;40000,1,0)</f>
        <v>0</v>
      </c>
      <c r="BH295" s="15">
        <f t="shared" si="392"/>
        <v>0</v>
      </c>
      <c r="BI295" s="15">
        <f t="shared" si="392"/>
        <v>0</v>
      </c>
      <c r="BJ295" s="15">
        <f t="shared" si="392"/>
        <v>0</v>
      </c>
      <c r="BK295" s="15">
        <f t="shared" si="392"/>
        <v>0</v>
      </c>
      <c r="BL295" s="15">
        <f t="shared" si="392"/>
        <v>0</v>
      </c>
      <c r="BM295" s="15">
        <f t="shared" si="392"/>
        <v>0</v>
      </c>
      <c r="BN295" s="15">
        <f t="shared" si="392"/>
        <v>0</v>
      </c>
      <c r="BO295" s="15">
        <f t="shared" si="392"/>
        <v>0</v>
      </c>
      <c r="BP295" s="15">
        <f t="shared" si="392"/>
        <v>0</v>
      </c>
      <c r="BQ295" s="15">
        <f t="shared" si="392"/>
        <v>0</v>
      </c>
      <c r="BR295" s="15">
        <f t="shared" si="392"/>
        <v>0</v>
      </c>
    </row>
    <row r="296" spans="1:83">
      <c r="A296" s="464"/>
      <c r="B296" s="467"/>
      <c r="C296" s="497"/>
      <c r="D296" s="498"/>
      <c r="E296" s="471"/>
      <c r="F296" s="467"/>
      <c r="G296" s="206" t="s">
        <v>551</v>
      </c>
      <c r="H296" s="207"/>
      <c r="I296" s="208"/>
      <c r="J296" s="208"/>
      <c r="K296" s="208"/>
      <c r="L296" s="208"/>
      <c r="M296" s="208"/>
      <c r="N296" s="208"/>
      <c r="O296" s="208"/>
      <c r="P296" s="208"/>
      <c r="Q296" s="208"/>
      <c r="R296" s="208"/>
      <c r="S296" s="208"/>
      <c r="T296" s="209">
        <f t="shared" si="347"/>
        <v>0</v>
      </c>
      <c r="AN296" s="15">
        <v>9</v>
      </c>
      <c r="AO296" s="15">
        <v>1</v>
      </c>
      <c r="AP296" s="15">
        <v>3</v>
      </c>
      <c r="AQ296" s="17">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15">
        <f ca="1">COUNTIF(INDIRECT("H"&amp;(ROW()+12*(($AN296-1)*3+$AO296)-ROW())/12+5):INDIRECT("S"&amp;(ROW()+12*(($AN296-1)*3+$AO296)-ROW())/12+5),AQ296)</f>
        <v>0</v>
      </c>
      <c r="AS296" s="17"/>
      <c r="AU296" s="15">
        <f ca="1">IF(AND(AQ296&gt;0,AR296&gt;0),COUNTIF(AU$6:AU295,"&gt;0")+1,0)</f>
        <v>0</v>
      </c>
      <c r="BE296" s="15">
        <v>3</v>
      </c>
    </row>
    <row r="297" spans="1:83">
      <c r="A297" s="462">
        <v>98</v>
      </c>
      <c r="B297" s="465"/>
      <c r="C297" s="465"/>
      <c r="D297" s="465"/>
      <c r="E297" s="469"/>
      <c r="F297" s="465"/>
      <c r="G297" s="194" t="s">
        <v>104</v>
      </c>
      <c r="H297" s="195"/>
      <c r="I297" s="196" t="str">
        <f t="shared" ref="I297:S298" si="393">IF(H297="","",H297)</f>
        <v/>
      </c>
      <c r="J297" s="196" t="str">
        <f t="shared" si="393"/>
        <v/>
      </c>
      <c r="K297" s="196" t="str">
        <f t="shared" si="393"/>
        <v/>
      </c>
      <c r="L297" s="196" t="str">
        <f t="shared" si="393"/>
        <v/>
      </c>
      <c r="M297" s="196" t="str">
        <f t="shared" si="393"/>
        <v/>
      </c>
      <c r="N297" s="196" t="str">
        <f t="shared" si="393"/>
        <v/>
      </c>
      <c r="O297" s="196" t="str">
        <f t="shared" si="393"/>
        <v/>
      </c>
      <c r="P297" s="196" t="str">
        <f t="shared" si="393"/>
        <v/>
      </c>
      <c r="Q297" s="196" t="str">
        <f t="shared" si="393"/>
        <v/>
      </c>
      <c r="R297" s="196" t="str">
        <f t="shared" si="393"/>
        <v/>
      </c>
      <c r="S297" s="196" t="str">
        <f t="shared" si="393"/>
        <v/>
      </c>
      <c r="T297" s="197">
        <f t="shared" si="347"/>
        <v>0</v>
      </c>
      <c r="AN297" s="15">
        <v>9</v>
      </c>
      <c r="AO297" s="15">
        <v>1</v>
      </c>
      <c r="AP297" s="15">
        <v>4</v>
      </c>
      <c r="AQ297" s="17">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15">
        <f ca="1">COUNTIF(INDIRECT("H"&amp;(ROW()+12*(($AN297-1)*3+$AO297)-ROW())/12+5):INDIRECT("S"&amp;(ROW()+12*(($AN297-1)*3+$AO297)-ROW())/12+5),AQ297)</f>
        <v>0</v>
      </c>
      <c r="AS297" s="17"/>
      <c r="AU297" s="15">
        <f ca="1">IF(AND(AQ297&gt;0,AR297&gt;0),COUNTIF(AU$6:AU296,"&gt;0")+1,0)</f>
        <v>0</v>
      </c>
      <c r="BE297" s="15">
        <v>1</v>
      </c>
      <c r="BG297" s="15">
        <f t="shared" ref="BG297:BR297" si="394">SUM(H297:H298)</f>
        <v>0</v>
      </c>
      <c r="BH297" s="15">
        <f t="shared" si="394"/>
        <v>0</v>
      </c>
      <c r="BI297" s="15">
        <f t="shared" si="394"/>
        <v>0</v>
      </c>
      <c r="BJ297" s="15">
        <f t="shared" si="394"/>
        <v>0</v>
      </c>
      <c r="BK297" s="15">
        <f t="shared" si="394"/>
        <v>0</v>
      </c>
      <c r="BL297" s="15">
        <f t="shared" si="394"/>
        <v>0</v>
      </c>
      <c r="BM297" s="15">
        <f t="shared" si="394"/>
        <v>0</v>
      </c>
      <c r="BN297" s="15">
        <f t="shared" si="394"/>
        <v>0</v>
      </c>
      <c r="BO297" s="15">
        <f t="shared" si="394"/>
        <v>0</v>
      </c>
      <c r="BP297" s="15">
        <f t="shared" si="394"/>
        <v>0</v>
      </c>
      <c r="BQ297" s="15">
        <f t="shared" si="394"/>
        <v>0</v>
      </c>
      <c r="BR297" s="15">
        <f t="shared" si="394"/>
        <v>0</v>
      </c>
      <c r="BT297" s="15">
        <f t="shared" ref="BT297:CE297" si="395">SUM(U297:U298)</f>
        <v>0</v>
      </c>
      <c r="BU297" s="15">
        <f t="shared" si="395"/>
        <v>0</v>
      </c>
      <c r="BV297" s="15">
        <f t="shared" si="395"/>
        <v>0</v>
      </c>
      <c r="BW297" s="15">
        <f t="shared" si="395"/>
        <v>0</v>
      </c>
      <c r="BX297" s="15">
        <f t="shared" si="395"/>
        <v>0</v>
      </c>
      <c r="BY297" s="15">
        <f t="shared" si="395"/>
        <v>0</v>
      </c>
      <c r="BZ297" s="15">
        <f t="shared" si="395"/>
        <v>0</v>
      </c>
      <c r="CA297" s="15">
        <f t="shared" si="395"/>
        <v>0</v>
      </c>
      <c r="CB297" s="15">
        <f t="shared" si="395"/>
        <v>0</v>
      </c>
      <c r="CC297" s="15">
        <f t="shared" si="395"/>
        <v>0</v>
      </c>
      <c r="CD297" s="15">
        <f t="shared" si="395"/>
        <v>0</v>
      </c>
      <c r="CE297" s="15">
        <f t="shared" si="395"/>
        <v>0</v>
      </c>
    </row>
    <row r="298" spans="1:83">
      <c r="A298" s="463"/>
      <c r="B298" s="466"/>
      <c r="C298" s="496"/>
      <c r="D298" s="496"/>
      <c r="E298" s="470"/>
      <c r="F298" s="466"/>
      <c r="G298" s="200" t="s">
        <v>102</v>
      </c>
      <c r="H298" s="201"/>
      <c r="I298" s="202" t="str">
        <f t="shared" si="393"/>
        <v/>
      </c>
      <c r="J298" s="202" t="str">
        <f t="shared" si="393"/>
        <v/>
      </c>
      <c r="K298" s="202" t="str">
        <f t="shared" si="393"/>
        <v/>
      </c>
      <c r="L298" s="202" t="str">
        <f t="shared" si="393"/>
        <v/>
      </c>
      <c r="M298" s="202" t="str">
        <f t="shared" si="393"/>
        <v/>
      </c>
      <c r="N298" s="202" t="str">
        <f t="shared" si="393"/>
        <v/>
      </c>
      <c r="O298" s="202" t="str">
        <f t="shared" si="393"/>
        <v/>
      </c>
      <c r="P298" s="202" t="str">
        <f t="shared" si="393"/>
        <v/>
      </c>
      <c r="Q298" s="202" t="str">
        <f t="shared" si="393"/>
        <v/>
      </c>
      <c r="R298" s="202" t="str">
        <f t="shared" si="393"/>
        <v/>
      </c>
      <c r="S298" s="202" t="str">
        <f t="shared" si="393"/>
        <v/>
      </c>
      <c r="T298" s="203">
        <f t="shared" si="347"/>
        <v>0</v>
      </c>
      <c r="AN298" s="15">
        <v>9</v>
      </c>
      <c r="AO298" s="15">
        <v>1</v>
      </c>
      <c r="AP298" s="15">
        <v>5</v>
      </c>
      <c r="AQ298" s="17">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15">
        <f ca="1">COUNTIF(INDIRECT("H"&amp;(ROW()+12*(($AN298-1)*3+$AO298)-ROW())/12+5):INDIRECT("S"&amp;(ROW()+12*(($AN298-1)*3+$AO298)-ROW())/12+5),AQ298)</f>
        <v>0</v>
      </c>
      <c r="AS298" s="17"/>
      <c r="AU298" s="15">
        <f ca="1">IF(AND(AQ298&gt;0,AR298&gt;0),COUNTIF(AU$6:AU297,"&gt;0")+1,0)</f>
        <v>0</v>
      </c>
      <c r="BE298" s="15">
        <v>2</v>
      </c>
      <c r="BF298" s="15" t="s">
        <v>318</v>
      </c>
      <c r="BG298" s="15">
        <f t="shared" ref="BG298:BR298" si="396">IF(BG297+BT297&gt;40000,1,0)</f>
        <v>0</v>
      </c>
      <c r="BH298" s="15">
        <f t="shared" si="396"/>
        <v>0</v>
      </c>
      <c r="BI298" s="15">
        <f t="shared" si="396"/>
        <v>0</v>
      </c>
      <c r="BJ298" s="15">
        <f t="shared" si="396"/>
        <v>0</v>
      </c>
      <c r="BK298" s="15">
        <f t="shared" si="396"/>
        <v>0</v>
      </c>
      <c r="BL298" s="15">
        <f t="shared" si="396"/>
        <v>0</v>
      </c>
      <c r="BM298" s="15">
        <f t="shared" si="396"/>
        <v>0</v>
      </c>
      <c r="BN298" s="15">
        <f t="shared" si="396"/>
        <v>0</v>
      </c>
      <c r="BO298" s="15">
        <f t="shared" si="396"/>
        <v>0</v>
      </c>
      <c r="BP298" s="15">
        <f t="shared" si="396"/>
        <v>0</v>
      </c>
      <c r="BQ298" s="15">
        <f t="shared" si="396"/>
        <v>0</v>
      </c>
      <c r="BR298" s="15">
        <f t="shared" si="396"/>
        <v>0</v>
      </c>
    </row>
    <row r="299" spans="1:83">
      <c r="A299" s="464"/>
      <c r="B299" s="467"/>
      <c r="C299" s="497"/>
      <c r="D299" s="498"/>
      <c r="E299" s="471"/>
      <c r="F299" s="467"/>
      <c r="G299" s="206" t="s">
        <v>551</v>
      </c>
      <c r="H299" s="207"/>
      <c r="I299" s="208"/>
      <c r="J299" s="208"/>
      <c r="K299" s="208"/>
      <c r="L299" s="208"/>
      <c r="M299" s="208"/>
      <c r="N299" s="208"/>
      <c r="O299" s="208"/>
      <c r="P299" s="208"/>
      <c r="Q299" s="208"/>
      <c r="R299" s="208"/>
      <c r="S299" s="208"/>
      <c r="T299" s="209">
        <f t="shared" si="347"/>
        <v>0</v>
      </c>
      <c r="AN299" s="15">
        <v>9</v>
      </c>
      <c r="AO299" s="15">
        <v>1</v>
      </c>
      <c r="AP299" s="15">
        <v>6</v>
      </c>
      <c r="AQ299" s="17">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15">
        <f ca="1">COUNTIF(INDIRECT("H"&amp;(ROW()+12*(($AN299-1)*3+$AO299)-ROW())/12+5):INDIRECT("S"&amp;(ROW()+12*(($AN299-1)*3+$AO299)-ROW())/12+5),AQ299)</f>
        <v>0</v>
      </c>
      <c r="AS299" s="17"/>
      <c r="AU299" s="15">
        <f ca="1">IF(AND(AQ299&gt;0,AR299&gt;0),COUNTIF(AU$6:AU298,"&gt;0")+1,0)</f>
        <v>0</v>
      </c>
      <c r="BE299" s="15">
        <v>3</v>
      </c>
    </row>
    <row r="300" spans="1:83">
      <c r="A300" s="462">
        <v>99</v>
      </c>
      <c r="B300" s="465"/>
      <c r="C300" s="465"/>
      <c r="D300" s="465"/>
      <c r="E300" s="469"/>
      <c r="F300" s="465"/>
      <c r="G300" s="194" t="s">
        <v>104</v>
      </c>
      <c r="H300" s="195"/>
      <c r="I300" s="196" t="str">
        <f t="shared" ref="I300:S301" si="397">IF(H300="","",H300)</f>
        <v/>
      </c>
      <c r="J300" s="196" t="str">
        <f t="shared" si="397"/>
        <v/>
      </c>
      <c r="K300" s="196" t="str">
        <f t="shared" si="397"/>
        <v/>
      </c>
      <c r="L300" s="196" t="str">
        <f t="shared" si="397"/>
        <v/>
      </c>
      <c r="M300" s="196" t="str">
        <f t="shared" si="397"/>
        <v/>
      </c>
      <c r="N300" s="196" t="str">
        <f t="shared" si="397"/>
        <v/>
      </c>
      <c r="O300" s="196" t="str">
        <f t="shared" si="397"/>
        <v/>
      </c>
      <c r="P300" s="196" t="str">
        <f t="shared" si="397"/>
        <v/>
      </c>
      <c r="Q300" s="196" t="str">
        <f t="shared" si="397"/>
        <v/>
      </c>
      <c r="R300" s="196" t="str">
        <f t="shared" si="397"/>
        <v/>
      </c>
      <c r="S300" s="196" t="str">
        <f t="shared" si="397"/>
        <v/>
      </c>
      <c r="T300" s="197">
        <f t="shared" si="347"/>
        <v>0</v>
      </c>
      <c r="AN300" s="15">
        <v>9</v>
      </c>
      <c r="AO300" s="15">
        <v>1</v>
      </c>
      <c r="AP300" s="15">
        <v>7</v>
      </c>
      <c r="AQ300" s="17">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15">
        <f ca="1">COUNTIF(INDIRECT("H"&amp;(ROW()+12*(($AN300-1)*3+$AO300)-ROW())/12+5):INDIRECT("S"&amp;(ROW()+12*(($AN300-1)*3+$AO300)-ROW())/12+5),AQ300)</f>
        <v>0</v>
      </c>
      <c r="AS300" s="17"/>
      <c r="AU300" s="15">
        <f ca="1">IF(AND(AQ300&gt;0,AR300&gt;0),COUNTIF(AU$6:AU299,"&gt;0")+1,0)</f>
        <v>0</v>
      </c>
      <c r="BE300" s="15">
        <v>1</v>
      </c>
      <c r="BG300" s="15">
        <f t="shared" ref="BG300:BR300" si="398">SUM(H300:H301)</f>
        <v>0</v>
      </c>
      <c r="BH300" s="15">
        <f t="shared" si="398"/>
        <v>0</v>
      </c>
      <c r="BI300" s="15">
        <f t="shared" si="398"/>
        <v>0</v>
      </c>
      <c r="BJ300" s="15">
        <f t="shared" si="398"/>
        <v>0</v>
      </c>
      <c r="BK300" s="15">
        <f t="shared" si="398"/>
        <v>0</v>
      </c>
      <c r="BL300" s="15">
        <f t="shared" si="398"/>
        <v>0</v>
      </c>
      <c r="BM300" s="15">
        <f t="shared" si="398"/>
        <v>0</v>
      </c>
      <c r="BN300" s="15">
        <f t="shared" si="398"/>
        <v>0</v>
      </c>
      <c r="BO300" s="15">
        <f t="shared" si="398"/>
        <v>0</v>
      </c>
      <c r="BP300" s="15">
        <f t="shared" si="398"/>
        <v>0</v>
      </c>
      <c r="BQ300" s="15">
        <f t="shared" si="398"/>
        <v>0</v>
      </c>
      <c r="BR300" s="15">
        <f t="shared" si="398"/>
        <v>0</v>
      </c>
      <c r="BT300" s="15">
        <f t="shared" ref="BT300:CE300" si="399">SUM(U300:U301)</f>
        <v>0</v>
      </c>
      <c r="BU300" s="15">
        <f t="shared" si="399"/>
        <v>0</v>
      </c>
      <c r="BV300" s="15">
        <f t="shared" si="399"/>
        <v>0</v>
      </c>
      <c r="BW300" s="15">
        <f t="shared" si="399"/>
        <v>0</v>
      </c>
      <c r="BX300" s="15">
        <f t="shared" si="399"/>
        <v>0</v>
      </c>
      <c r="BY300" s="15">
        <f t="shared" si="399"/>
        <v>0</v>
      </c>
      <c r="BZ300" s="15">
        <f t="shared" si="399"/>
        <v>0</v>
      </c>
      <c r="CA300" s="15">
        <f t="shared" si="399"/>
        <v>0</v>
      </c>
      <c r="CB300" s="15">
        <f t="shared" si="399"/>
        <v>0</v>
      </c>
      <c r="CC300" s="15">
        <f t="shared" si="399"/>
        <v>0</v>
      </c>
      <c r="CD300" s="15">
        <f t="shared" si="399"/>
        <v>0</v>
      </c>
      <c r="CE300" s="15">
        <f t="shared" si="399"/>
        <v>0</v>
      </c>
    </row>
    <row r="301" spans="1:83">
      <c r="A301" s="463"/>
      <c r="B301" s="466"/>
      <c r="C301" s="496"/>
      <c r="D301" s="496"/>
      <c r="E301" s="470"/>
      <c r="F301" s="466"/>
      <c r="G301" s="200" t="s">
        <v>102</v>
      </c>
      <c r="H301" s="201"/>
      <c r="I301" s="202" t="str">
        <f t="shared" si="397"/>
        <v/>
      </c>
      <c r="J301" s="202" t="str">
        <f t="shared" si="397"/>
        <v/>
      </c>
      <c r="K301" s="202" t="str">
        <f t="shared" si="397"/>
        <v/>
      </c>
      <c r="L301" s="202" t="str">
        <f t="shared" si="397"/>
        <v/>
      </c>
      <c r="M301" s="202" t="str">
        <f t="shared" si="397"/>
        <v/>
      </c>
      <c r="N301" s="202" t="str">
        <f t="shared" si="397"/>
        <v/>
      </c>
      <c r="O301" s="202" t="str">
        <f t="shared" si="397"/>
        <v/>
      </c>
      <c r="P301" s="202" t="str">
        <f t="shared" si="397"/>
        <v/>
      </c>
      <c r="Q301" s="202" t="str">
        <f t="shared" si="397"/>
        <v/>
      </c>
      <c r="R301" s="202" t="str">
        <f t="shared" si="397"/>
        <v/>
      </c>
      <c r="S301" s="202" t="str">
        <f t="shared" si="397"/>
        <v/>
      </c>
      <c r="T301" s="203">
        <f t="shared" si="347"/>
        <v>0</v>
      </c>
      <c r="AN301" s="15">
        <v>9</v>
      </c>
      <c r="AO301" s="15">
        <v>1</v>
      </c>
      <c r="AP301" s="15">
        <v>8</v>
      </c>
      <c r="AQ301" s="17">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15">
        <f ca="1">COUNTIF(INDIRECT("H"&amp;(ROW()+12*(($AN301-1)*3+$AO301)-ROW())/12+5):INDIRECT("S"&amp;(ROW()+12*(($AN301-1)*3+$AO301)-ROW())/12+5),AQ301)</f>
        <v>0</v>
      </c>
      <c r="AS301" s="17"/>
      <c r="AU301" s="15">
        <f ca="1">IF(AND(AQ301&gt;0,AR301&gt;0),COUNTIF(AU$6:AU300,"&gt;0")+1,0)</f>
        <v>0</v>
      </c>
      <c r="BE301" s="15">
        <v>2</v>
      </c>
      <c r="BF301" s="15" t="s">
        <v>318</v>
      </c>
      <c r="BG301" s="15">
        <f t="shared" ref="BG301:BR301" si="400">IF(BG300+BT300&gt;40000,1,0)</f>
        <v>0</v>
      </c>
      <c r="BH301" s="15">
        <f t="shared" si="400"/>
        <v>0</v>
      </c>
      <c r="BI301" s="15">
        <f t="shared" si="400"/>
        <v>0</v>
      </c>
      <c r="BJ301" s="15">
        <f t="shared" si="400"/>
        <v>0</v>
      </c>
      <c r="BK301" s="15">
        <f t="shared" si="400"/>
        <v>0</v>
      </c>
      <c r="BL301" s="15">
        <f t="shared" si="400"/>
        <v>0</v>
      </c>
      <c r="BM301" s="15">
        <f t="shared" si="400"/>
        <v>0</v>
      </c>
      <c r="BN301" s="15">
        <f t="shared" si="400"/>
        <v>0</v>
      </c>
      <c r="BO301" s="15">
        <f t="shared" si="400"/>
        <v>0</v>
      </c>
      <c r="BP301" s="15">
        <f t="shared" si="400"/>
        <v>0</v>
      </c>
      <c r="BQ301" s="15">
        <f t="shared" si="400"/>
        <v>0</v>
      </c>
      <c r="BR301" s="15">
        <f t="shared" si="400"/>
        <v>0</v>
      </c>
    </row>
    <row r="302" spans="1:83">
      <c r="A302" s="464"/>
      <c r="B302" s="467"/>
      <c r="C302" s="497"/>
      <c r="D302" s="498"/>
      <c r="E302" s="471"/>
      <c r="F302" s="467"/>
      <c r="G302" s="206" t="s">
        <v>551</v>
      </c>
      <c r="H302" s="207"/>
      <c r="I302" s="208"/>
      <c r="J302" s="208"/>
      <c r="K302" s="208"/>
      <c r="L302" s="208"/>
      <c r="M302" s="208"/>
      <c r="N302" s="208"/>
      <c r="O302" s="208"/>
      <c r="P302" s="208"/>
      <c r="Q302" s="208"/>
      <c r="R302" s="208"/>
      <c r="S302" s="208"/>
      <c r="T302" s="209">
        <f t="shared" si="347"/>
        <v>0</v>
      </c>
      <c r="AN302" s="15">
        <v>9</v>
      </c>
      <c r="AO302" s="15">
        <v>1</v>
      </c>
      <c r="AP302" s="15">
        <v>9</v>
      </c>
      <c r="AQ302" s="17">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15">
        <f ca="1">COUNTIF(INDIRECT("H"&amp;(ROW()+12*(($AN302-1)*3+$AO302)-ROW())/12+5):INDIRECT("S"&amp;(ROW()+12*(($AN302-1)*3+$AO302)-ROW())/12+5),AQ302)</f>
        <v>0</v>
      </c>
      <c r="AS302" s="17"/>
      <c r="AU302" s="15">
        <f ca="1">IF(AND(AQ302&gt;0,AR302&gt;0),COUNTIF(AU$6:AU301,"&gt;0")+1,0)</f>
        <v>0</v>
      </c>
      <c r="BE302" s="15">
        <v>3</v>
      </c>
    </row>
    <row r="303" spans="1:83">
      <c r="A303" s="462">
        <v>100</v>
      </c>
      <c r="B303" s="465"/>
      <c r="C303" s="465"/>
      <c r="D303" s="465"/>
      <c r="E303" s="469"/>
      <c r="F303" s="465"/>
      <c r="G303" s="194" t="s">
        <v>104</v>
      </c>
      <c r="H303" s="195"/>
      <c r="I303" s="196" t="str">
        <f t="shared" ref="I303:S304" si="401">IF(H303="","",H303)</f>
        <v/>
      </c>
      <c r="J303" s="196" t="str">
        <f t="shared" si="401"/>
        <v/>
      </c>
      <c r="K303" s="196" t="str">
        <f t="shared" si="401"/>
        <v/>
      </c>
      <c r="L303" s="196" t="str">
        <f t="shared" si="401"/>
        <v/>
      </c>
      <c r="M303" s="196" t="str">
        <f t="shared" si="401"/>
        <v/>
      </c>
      <c r="N303" s="196" t="str">
        <f t="shared" si="401"/>
        <v/>
      </c>
      <c r="O303" s="196" t="str">
        <f t="shared" si="401"/>
        <v/>
      </c>
      <c r="P303" s="196" t="str">
        <f t="shared" si="401"/>
        <v/>
      </c>
      <c r="Q303" s="196" t="str">
        <f t="shared" si="401"/>
        <v/>
      </c>
      <c r="R303" s="196" t="str">
        <f t="shared" si="401"/>
        <v/>
      </c>
      <c r="S303" s="196" t="str">
        <f t="shared" si="401"/>
        <v/>
      </c>
      <c r="T303" s="197">
        <f t="shared" si="347"/>
        <v>0</v>
      </c>
      <c r="AN303" s="15">
        <v>9</v>
      </c>
      <c r="AO303" s="15">
        <v>1</v>
      </c>
      <c r="AP303" s="15">
        <v>10</v>
      </c>
      <c r="AQ303" s="17">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15">
        <f ca="1">COUNTIF(INDIRECT("H"&amp;(ROW()+12*(($AN303-1)*3+$AO303)-ROW())/12+5):INDIRECT("S"&amp;(ROW()+12*(($AN303-1)*3+$AO303)-ROW())/12+5),AQ303)</f>
        <v>0</v>
      </c>
      <c r="AS303" s="17"/>
      <c r="AU303" s="15">
        <f ca="1">IF(AND(AQ303&gt;0,AR303&gt;0),COUNTIF(AU$6:AU302,"&gt;0")+1,0)</f>
        <v>0</v>
      </c>
      <c r="BE303" s="15">
        <v>1</v>
      </c>
      <c r="BG303" s="15">
        <f t="shared" ref="BG303:BR303" si="402">SUM(H303:H304)</f>
        <v>0</v>
      </c>
      <c r="BH303" s="15">
        <f t="shared" si="402"/>
        <v>0</v>
      </c>
      <c r="BI303" s="15">
        <f t="shared" si="402"/>
        <v>0</v>
      </c>
      <c r="BJ303" s="15">
        <f t="shared" si="402"/>
        <v>0</v>
      </c>
      <c r="BK303" s="15">
        <f t="shared" si="402"/>
        <v>0</v>
      </c>
      <c r="BL303" s="15">
        <f t="shared" si="402"/>
        <v>0</v>
      </c>
      <c r="BM303" s="15">
        <f t="shared" si="402"/>
        <v>0</v>
      </c>
      <c r="BN303" s="15">
        <f t="shared" si="402"/>
        <v>0</v>
      </c>
      <c r="BO303" s="15">
        <f t="shared" si="402"/>
        <v>0</v>
      </c>
      <c r="BP303" s="15">
        <f t="shared" si="402"/>
        <v>0</v>
      </c>
      <c r="BQ303" s="15">
        <f t="shared" si="402"/>
        <v>0</v>
      </c>
      <c r="BR303" s="15">
        <f t="shared" si="402"/>
        <v>0</v>
      </c>
      <c r="BT303" s="15">
        <f t="shared" ref="BT303:CE303" si="403">SUM(U303:U304)</f>
        <v>0</v>
      </c>
      <c r="BU303" s="15">
        <f t="shared" si="403"/>
        <v>0</v>
      </c>
      <c r="BV303" s="15">
        <f t="shared" si="403"/>
        <v>0</v>
      </c>
      <c r="BW303" s="15">
        <f t="shared" si="403"/>
        <v>0</v>
      </c>
      <c r="BX303" s="15">
        <f t="shared" si="403"/>
        <v>0</v>
      </c>
      <c r="BY303" s="15">
        <f t="shared" si="403"/>
        <v>0</v>
      </c>
      <c r="BZ303" s="15">
        <f t="shared" si="403"/>
        <v>0</v>
      </c>
      <c r="CA303" s="15">
        <f t="shared" si="403"/>
        <v>0</v>
      </c>
      <c r="CB303" s="15">
        <f t="shared" si="403"/>
        <v>0</v>
      </c>
      <c r="CC303" s="15">
        <f t="shared" si="403"/>
        <v>0</v>
      </c>
      <c r="CD303" s="15">
        <f t="shared" si="403"/>
        <v>0</v>
      </c>
      <c r="CE303" s="15">
        <f t="shared" si="403"/>
        <v>0</v>
      </c>
    </row>
    <row r="304" spans="1:83">
      <c r="A304" s="463"/>
      <c r="B304" s="466"/>
      <c r="C304" s="496"/>
      <c r="D304" s="496"/>
      <c r="E304" s="470"/>
      <c r="F304" s="466"/>
      <c r="G304" s="200" t="s">
        <v>102</v>
      </c>
      <c r="H304" s="201"/>
      <c r="I304" s="202" t="str">
        <f t="shared" si="401"/>
        <v/>
      </c>
      <c r="J304" s="202" t="str">
        <f t="shared" si="401"/>
        <v/>
      </c>
      <c r="K304" s="202" t="str">
        <f t="shared" si="401"/>
        <v/>
      </c>
      <c r="L304" s="202" t="str">
        <f t="shared" si="401"/>
        <v/>
      </c>
      <c r="M304" s="202" t="str">
        <f t="shared" si="401"/>
        <v/>
      </c>
      <c r="N304" s="202" t="str">
        <f t="shared" si="401"/>
        <v/>
      </c>
      <c r="O304" s="202" t="str">
        <f t="shared" si="401"/>
        <v/>
      </c>
      <c r="P304" s="202" t="str">
        <f t="shared" si="401"/>
        <v/>
      </c>
      <c r="Q304" s="202" t="str">
        <f t="shared" si="401"/>
        <v/>
      </c>
      <c r="R304" s="202" t="str">
        <f t="shared" si="401"/>
        <v/>
      </c>
      <c r="S304" s="202" t="str">
        <f t="shared" si="401"/>
        <v/>
      </c>
      <c r="T304" s="203">
        <f t="shared" si="347"/>
        <v>0</v>
      </c>
      <c r="AN304" s="15">
        <v>9</v>
      </c>
      <c r="AO304" s="15">
        <v>1</v>
      </c>
      <c r="AP304" s="15">
        <v>11</v>
      </c>
      <c r="AQ304" s="17">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15">
        <f ca="1">COUNTIF(INDIRECT("H"&amp;(ROW()+12*(($AN304-1)*3+$AO304)-ROW())/12+5):INDIRECT("S"&amp;(ROW()+12*(($AN304-1)*3+$AO304)-ROW())/12+5),AQ304)</f>
        <v>0</v>
      </c>
      <c r="AS304" s="17"/>
      <c r="AU304" s="15">
        <f ca="1">IF(AND(AQ304&gt;0,AR304&gt;0),COUNTIF(AU$6:AU303,"&gt;0")+1,0)</f>
        <v>0</v>
      </c>
      <c r="BE304" s="15">
        <v>2</v>
      </c>
      <c r="BF304" s="15" t="s">
        <v>318</v>
      </c>
      <c r="BG304" s="15">
        <f t="shared" ref="BG304:BR304" si="404">IF(BG303+BT303&gt;40000,1,0)</f>
        <v>0</v>
      </c>
      <c r="BH304" s="15">
        <f t="shared" si="404"/>
        <v>0</v>
      </c>
      <c r="BI304" s="15">
        <f t="shared" si="404"/>
        <v>0</v>
      </c>
      <c r="BJ304" s="15">
        <f t="shared" si="404"/>
        <v>0</v>
      </c>
      <c r="BK304" s="15">
        <f t="shared" si="404"/>
        <v>0</v>
      </c>
      <c r="BL304" s="15">
        <f t="shared" si="404"/>
        <v>0</v>
      </c>
      <c r="BM304" s="15">
        <f t="shared" si="404"/>
        <v>0</v>
      </c>
      <c r="BN304" s="15">
        <f t="shared" si="404"/>
        <v>0</v>
      </c>
      <c r="BO304" s="15">
        <f t="shared" si="404"/>
        <v>0</v>
      </c>
      <c r="BP304" s="15">
        <f t="shared" si="404"/>
        <v>0</v>
      </c>
      <c r="BQ304" s="15">
        <f t="shared" si="404"/>
        <v>0</v>
      </c>
      <c r="BR304" s="15">
        <f t="shared" si="404"/>
        <v>0</v>
      </c>
    </row>
    <row r="305" spans="1:57">
      <c r="A305" s="464"/>
      <c r="B305" s="467"/>
      <c r="C305" s="497"/>
      <c r="D305" s="498"/>
      <c r="E305" s="471"/>
      <c r="F305" s="467"/>
      <c r="G305" s="206" t="s">
        <v>551</v>
      </c>
      <c r="H305" s="207"/>
      <c r="I305" s="208"/>
      <c r="J305" s="208"/>
      <c r="K305" s="208"/>
      <c r="L305" s="208"/>
      <c r="M305" s="208"/>
      <c r="N305" s="208"/>
      <c r="O305" s="208"/>
      <c r="P305" s="208"/>
      <c r="Q305" s="208"/>
      <c r="R305" s="208"/>
      <c r="S305" s="208"/>
      <c r="T305" s="209">
        <f t="shared" si="347"/>
        <v>0</v>
      </c>
      <c r="AN305" s="15">
        <v>9</v>
      </c>
      <c r="AO305" s="15">
        <v>1</v>
      </c>
      <c r="AP305" s="15">
        <v>12</v>
      </c>
      <c r="AQ305" s="17">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15">
        <f ca="1">COUNTIF(INDIRECT("H"&amp;(ROW()+12*(($AN305-1)*3+$AO305)-ROW())/12+5):INDIRECT("S"&amp;(ROW()+12*(($AN305-1)*3+$AO305)-ROW())/12+5),AQ305)</f>
        <v>0</v>
      </c>
      <c r="AS305" s="17"/>
      <c r="AU305" s="15">
        <f ca="1">IF(AND(AQ305&gt;0,AR305&gt;0),COUNTIF(AU$6:AU304,"&gt;0")+1,0)</f>
        <v>0</v>
      </c>
      <c r="BE305" s="15">
        <v>3</v>
      </c>
    </row>
    <row r="306" spans="1:57">
      <c r="A306" s="491"/>
      <c r="B306" s="492"/>
      <c r="C306" s="492"/>
      <c r="D306" s="492"/>
      <c r="E306" s="494"/>
      <c r="F306" s="492"/>
      <c r="H306" s="303"/>
      <c r="I306" s="304"/>
      <c r="J306" s="304"/>
      <c r="K306" s="304"/>
      <c r="L306" s="304"/>
      <c r="M306" s="304"/>
      <c r="N306" s="304"/>
      <c r="O306" s="304"/>
      <c r="P306" s="304"/>
      <c r="Q306" s="304"/>
      <c r="R306" s="304"/>
      <c r="S306" s="304"/>
      <c r="T306" s="305"/>
      <c r="AN306" s="15">
        <v>9</v>
      </c>
      <c r="AO306" s="15">
        <v>2</v>
      </c>
      <c r="AP306" s="15">
        <v>1</v>
      </c>
      <c r="AQ306" s="17">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15">
        <f ca="1">COUNTIF(INDIRECT("H"&amp;(ROW()+12*(($AN306-1)*3+$AO306)-ROW())/12+5):INDIRECT("S"&amp;(ROW()+12*(($AN306-1)*3+$AO306)-ROW())/12+5),AQ306)</f>
        <v>0</v>
      </c>
      <c r="AS306" s="17"/>
      <c r="AU306" s="15">
        <f ca="1">IF(AND(AQ306&gt;0,AR306&gt;0),COUNTIF(AU$6:AU305,"&gt;0")+1,0)</f>
        <v>0</v>
      </c>
    </row>
    <row r="307" spans="1:57">
      <c r="A307" s="491"/>
      <c r="B307" s="492"/>
      <c r="C307" s="493"/>
      <c r="D307" s="492"/>
      <c r="E307" s="494"/>
      <c r="F307" s="492"/>
      <c r="H307" s="303"/>
      <c r="I307" s="304"/>
      <c r="J307" s="304"/>
      <c r="K307" s="304"/>
      <c r="L307" s="304"/>
      <c r="M307" s="304"/>
      <c r="N307" s="304"/>
      <c r="O307" s="304"/>
      <c r="P307" s="304"/>
      <c r="Q307" s="304"/>
      <c r="R307" s="304"/>
      <c r="S307" s="304"/>
      <c r="T307" s="305"/>
      <c r="AN307" s="15">
        <v>9</v>
      </c>
      <c r="AO307" s="15">
        <v>2</v>
      </c>
      <c r="AP307" s="15">
        <v>2</v>
      </c>
      <c r="AQ307" s="17">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15">
        <f ca="1">COUNTIF(INDIRECT("H"&amp;(ROW()+12*(($AN307-1)*3+$AO307)-ROW())/12+5):INDIRECT("S"&amp;(ROW()+12*(($AN307-1)*3+$AO307)-ROW())/12+5),AQ307)</f>
        <v>0</v>
      </c>
      <c r="AS307" s="17"/>
      <c r="AU307" s="15">
        <f ca="1">IF(AND(AQ307&gt;0,AR307&gt;0),COUNTIF(AU$6:AU306,"&gt;0")+1,0)</f>
        <v>0</v>
      </c>
    </row>
    <row r="308" spans="1:57">
      <c r="A308" s="491"/>
      <c r="B308" s="492"/>
      <c r="C308" s="495"/>
      <c r="D308" s="493"/>
      <c r="E308" s="494"/>
      <c r="F308" s="492"/>
      <c r="H308" s="303"/>
      <c r="I308" s="304"/>
      <c r="J308" s="304"/>
      <c r="K308" s="304"/>
      <c r="L308" s="304"/>
      <c r="M308" s="304"/>
      <c r="N308" s="304"/>
      <c r="O308" s="304"/>
      <c r="P308" s="304"/>
      <c r="Q308" s="304"/>
      <c r="R308" s="304"/>
      <c r="S308" s="304"/>
      <c r="T308" s="305"/>
      <c r="AN308" s="15">
        <v>9</v>
      </c>
      <c r="AO308" s="15">
        <v>2</v>
      </c>
      <c r="AP308" s="15">
        <v>3</v>
      </c>
      <c r="AQ308" s="17">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15">
        <f ca="1">COUNTIF(INDIRECT("H"&amp;(ROW()+12*(($AN308-1)*3+$AO308)-ROW())/12+5):INDIRECT("S"&amp;(ROW()+12*(($AN308-1)*3+$AO308)-ROW())/12+5),AQ308)</f>
        <v>0</v>
      </c>
      <c r="AS308" s="17"/>
      <c r="AU308" s="15">
        <f ca="1">IF(AND(AQ308&gt;0,AR308&gt;0),COUNTIF(AU$6:AU307,"&gt;0")+1,0)</f>
        <v>0</v>
      </c>
    </row>
    <row r="309" spans="1:57">
      <c r="AN309" s="15">
        <v>9</v>
      </c>
      <c r="AO309" s="15">
        <v>2</v>
      </c>
      <c r="AP309" s="15">
        <v>4</v>
      </c>
      <c r="AQ309" s="17">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15">
        <f ca="1">COUNTIF(INDIRECT("H"&amp;(ROW()+12*(($AN309-1)*3+$AO309)-ROW())/12+5):INDIRECT("S"&amp;(ROW()+12*(($AN309-1)*3+$AO309)-ROW())/12+5),AQ309)</f>
        <v>0</v>
      </c>
      <c r="AS309" s="17"/>
      <c r="AU309" s="15">
        <f ca="1">IF(AND(AQ309&gt;0,AR309&gt;0),COUNTIF(AU$6:AU308,"&gt;0")+1,0)</f>
        <v>0</v>
      </c>
    </row>
    <row r="310" spans="1:57">
      <c r="AN310" s="15">
        <v>9</v>
      </c>
      <c r="AO310" s="15">
        <v>2</v>
      </c>
      <c r="AP310" s="15">
        <v>5</v>
      </c>
      <c r="AQ310" s="17">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15">
        <f ca="1">COUNTIF(INDIRECT("H"&amp;(ROW()+12*(($AN310-1)*3+$AO310)-ROW())/12+5):INDIRECT("S"&amp;(ROW()+12*(($AN310-1)*3+$AO310)-ROW())/12+5),AQ310)</f>
        <v>0</v>
      </c>
      <c r="AS310" s="17"/>
      <c r="AU310" s="15">
        <f ca="1">IF(AND(AQ310&gt;0,AR310&gt;0),COUNTIF(AU$6:AU309,"&gt;0")+1,0)</f>
        <v>0</v>
      </c>
    </row>
    <row r="311" spans="1:57">
      <c r="AN311" s="15">
        <v>9</v>
      </c>
      <c r="AO311" s="15">
        <v>2</v>
      </c>
      <c r="AP311" s="15">
        <v>6</v>
      </c>
      <c r="AQ311" s="17">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15">
        <f ca="1">COUNTIF(INDIRECT("H"&amp;(ROW()+12*(($AN311-1)*3+$AO311)-ROW())/12+5):INDIRECT("S"&amp;(ROW()+12*(($AN311-1)*3+$AO311)-ROW())/12+5),AQ311)</f>
        <v>0</v>
      </c>
      <c r="AS311" s="17"/>
      <c r="AU311" s="15">
        <f ca="1">IF(AND(AQ311&gt;0,AR311&gt;0),COUNTIF(AU$6:AU310,"&gt;0")+1,0)</f>
        <v>0</v>
      </c>
    </row>
    <row r="312" spans="1:57">
      <c r="AN312" s="15">
        <v>9</v>
      </c>
      <c r="AO312" s="15">
        <v>2</v>
      </c>
      <c r="AP312" s="15">
        <v>7</v>
      </c>
      <c r="AQ312" s="17">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15">
        <f ca="1">COUNTIF(INDIRECT("H"&amp;(ROW()+12*(($AN312-1)*3+$AO312)-ROW())/12+5):INDIRECT("S"&amp;(ROW()+12*(($AN312-1)*3+$AO312)-ROW())/12+5),AQ312)</f>
        <v>0</v>
      </c>
      <c r="AS312" s="17"/>
      <c r="AU312" s="15">
        <f ca="1">IF(AND(AQ312&gt;0,AR312&gt;0),COUNTIF(AU$6:AU311,"&gt;0")+1,0)</f>
        <v>0</v>
      </c>
    </row>
    <row r="313" spans="1:57">
      <c r="AN313" s="15">
        <v>9</v>
      </c>
      <c r="AO313" s="15">
        <v>2</v>
      </c>
      <c r="AP313" s="15">
        <v>8</v>
      </c>
      <c r="AQ313" s="17">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15">
        <f ca="1">COUNTIF(INDIRECT("H"&amp;(ROW()+12*(($AN313-1)*3+$AO313)-ROW())/12+5):INDIRECT("S"&amp;(ROW()+12*(($AN313-1)*3+$AO313)-ROW())/12+5),AQ313)</f>
        <v>0</v>
      </c>
      <c r="AS313" s="17"/>
      <c r="AU313" s="15">
        <f ca="1">IF(AND(AQ313&gt;0,AR313&gt;0),COUNTIF(AU$6:AU312,"&gt;0")+1,0)</f>
        <v>0</v>
      </c>
    </row>
    <row r="314" spans="1:57">
      <c r="AN314" s="15">
        <v>9</v>
      </c>
      <c r="AO314" s="15">
        <v>2</v>
      </c>
      <c r="AP314" s="15">
        <v>9</v>
      </c>
      <c r="AQ314" s="17">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15">
        <f ca="1">COUNTIF(INDIRECT("H"&amp;(ROW()+12*(($AN314-1)*3+$AO314)-ROW())/12+5):INDIRECT("S"&amp;(ROW()+12*(($AN314-1)*3+$AO314)-ROW())/12+5),AQ314)</f>
        <v>0</v>
      </c>
      <c r="AS314" s="17"/>
      <c r="AU314" s="15">
        <f ca="1">IF(AND(AQ314&gt;0,AR314&gt;0),COUNTIF(AU$6:AU313,"&gt;0")+1,0)</f>
        <v>0</v>
      </c>
    </row>
    <row r="315" spans="1:57">
      <c r="AN315" s="15">
        <v>9</v>
      </c>
      <c r="AO315" s="15">
        <v>2</v>
      </c>
      <c r="AP315" s="15">
        <v>10</v>
      </c>
      <c r="AQ315" s="17">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15">
        <f ca="1">COUNTIF(INDIRECT("H"&amp;(ROW()+12*(($AN315-1)*3+$AO315)-ROW())/12+5):INDIRECT("S"&amp;(ROW()+12*(($AN315-1)*3+$AO315)-ROW())/12+5),AQ315)</f>
        <v>0</v>
      </c>
      <c r="AS315" s="17"/>
      <c r="AU315" s="15">
        <f ca="1">IF(AND(AQ315&gt;0,AR315&gt;0),COUNTIF(AU$6:AU314,"&gt;0")+1,0)</f>
        <v>0</v>
      </c>
    </row>
    <row r="316" spans="1:57">
      <c r="AN316" s="15">
        <v>9</v>
      </c>
      <c r="AO316" s="15">
        <v>2</v>
      </c>
      <c r="AP316" s="15">
        <v>11</v>
      </c>
      <c r="AQ316" s="17">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15">
        <f ca="1">COUNTIF(INDIRECT("H"&amp;(ROW()+12*(($AN316-1)*3+$AO316)-ROW())/12+5):INDIRECT("S"&amp;(ROW()+12*(($AN316-1)*3+$AO316)-ROW())/12+5),AQ316)</f>
        <v>0</v>
      </c>
      <c r="AS316" s="17"/>
      <c r="AU316" s="15">
        <f ca="1">IF(AND(AQ316&gt;0,AR316&gt;0),COUNTIF(AU$6:AU315,"&gt;0")+1,0)</f>
        <v>0</v>
      </c>
    </row>
    <row r="317" spans="1:57">
      <c r="AN317" s="15">
        <v>9</v>
      </c>
      <c r="AO317" s="15">
        <v>2</v>
      </c>
      <c r="AP317" s="15">
        <v>12</v>
      </c>
      <c r="AQ317" s="17">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15">
        <f ca="1">COUNTIF(INDIRECT("H"&amp;(ROW()+12*(($AN317-1)*3+$AO317)-ROW())/12+5):INDIRECT("S"&amp;(ROW()+12*(($AN317-1)*3+$AO317)-ROW())/12+5),AQ317)</f>
        <v>0</v>
      </c>
      <c r="AS317" s="17"/>
      <c r="AU317" s="15">
        <f ca="1">IF(AND(AQ317&gt;0,AR317&gt;0),COUNTIF(AU$6:AU316,"&gt;0")+1,0)</f>
        <v>0</v>
      </c>
    </row>
    <row r="318" spans="1:57">
      <c r="AN318" s="15">
        <v>9</v>
      </c>
      <c r="AO318" s="15">
        <v>3</v>
      </c>
      <c r="AP318" s="15">
        <v>1</v>
      </c>
      <c r="AQ318" s="17">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15">
        <f ca="1">COUNTIF(INDIRECT("H"&amp;(ROW()+12*(($AN318-1)*3+$AO318)-ROW())/12+5):INDIRECT("S"&amp;(ROW()+12*(($AN318-1)*3+$AO318)-ROW())/12+5),AQ318)</f>
        <v>0</v>
      </c>
      <c r="AS318" s="17"/>
      <c r="AU318" s="15">
        <f ca="1">IF(AND(AQ318&gt;0,AR318&gt;0),COUNTIF(AU$6:AU317,"&gt;0")+1,0)</f>
        <v>0</v>
      </c>
    </row>
    <row r="319" spans="1:57">
      <c r="AN319" s="15">
        <v>9</v>
      </c>
      <c r="AO319" s="15">
        <v>3</v>
      </c>
      <c r="AP319" s="15">
        <v>2</v>
      </c>
      <c r="AQ319" s="17">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15">
        <f ca="1">COUNTIF(INDIRECT("H"&amp;(ROW()+12*(($AN319-1)*3+$AO319)-ROW())/12+5):INDIRECT("S"&amp;(ROW()+12*(($AN319-1)*3+$AO319)-ROW())/12+5),AQ319)</f>
        <v>0</v>
      </c>
      <c r="AS319" s="17"/>
      <c r="AU319" s="15">
        <f ca="1">IF(AND(AQ319&gt;0,AR319&gt;0),COUNTIF(AU$6:AU318,"&gt;0")+1,0)</f>
        <v>0</v>
      </c>
    </row>
    <row r="320" spans="1:57">
      <c r="AN320" s="15">
        <v>9</v>
      </c>
      <c r="AO320" s="15">
        <v>3</v>
      </c>
      <c r="AP320" s="15">
        <v>3</v>
      </c>
      <c r="AQ320" s="17">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15">
        <f ca="1">COUNTIF(INDIRECT("H"&amp;(ROW()+12*(($AN320-1)*3+$AO320)-ROW())/12+5):INDIRECT("S"&amp;(ROW()+12*(($AN320-1)*3+$AO320)-ROW())/12+5),AQ320)</f>
        <v>0</v>
      </c>
      <c r="AS320" s="17"/>
      <c r="AU320" s="15">
        <f ca="1">IF(AND(AQ320&gt;0,AR320&gt;0),COUNTIF(AU$6:AU319,"&gt;0")+1,0)</f>
        <v>0</v>
      </c>
    </row>
    <row r="321" spans="40:47">
      <c r="AN321" s="15">
        <v>9</v>
      </c>
      <c r="AO321" s="15">
        <v>3</v>
      </c>
      <c r="AP321" s="15">
        <v>4</v>
      </c>
      <c r="AQ321" s="17">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15">
        <f ca="1">COUNTIF(INDIRECT("H"&amp;(ROW()+12*(($AN321-1)*3+$AO321)-ROW())/12+5):INDIRECT("S"&amp;(ROW()+12*(($AN321-1)*3+$AO321)-ROW())/12+5),AQ321)</f>
        <v>0</v>
      </c>
      <c r="AS321" s="17"/>
      <c r="AU321" s="15">
        <f ca="1">IF(AND(AQ321&gt;0,AR321&gt;0),COUNTIF(AU$6:AU320,"&gt;0")+1,0)</f>
        <v>0</v>
      </c>
    </row>
    <row r="322" spans="40:47">
      <c r="AN322" s="15">
        <v>9</v>
      </c>
      <c r="AO322" s="15">
        <v>3</v>
      </c>
      <c r="AP322" s="15">
        <v>5</v>
      </c>
      <c r="AQ322" s="17">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15">
        <f ca="1">COUNTIF(INDIRECT("H"&amp;(ROW()+12*(($AN322-1)*3+$AO322)-ROW())/12+5):INDIRECT("S"&amp;(ROW()+12*(($AN322-1)*3+$AO322)-ROW())/12+5),AQ322)</f>
        <v>0</v>
      </c>
      <c r="AS322" s="17"/>
      <c r="AU322" s="15">
        <f ca="1">IF(AND(AQ322&gt;0,AR322&gt;0),COUNTIF(AU$6:AU321,"&gt;0")+1,0)</f>
        <v>0</v>
      </c>
    </row>
    <row r="323" spans="40:47">
      <c r="AN323" s="15">
        <v>9</v>
      </c>
      <c r="AO323" s="15">
        <v>3</v>
      </c>
      <c r="AP323" s="15">
        <v>6</v>
      </c>
      <c r="AQ323" s="17">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15">
        <f ca="1">COUNTIF(INDIRECT("H"&amp;(ROW()+12*(($AN323-1)*3+$AO323)-ROW())/12+5):INDIRECT("S"&amp;(ROW()+12*(($AN323-1)*3+$AO323)-ROW())/12+5),AQ323)</f>
        <v>0</v>
      </c>
      <c r="AS323" s="17"/>
      <c r="AU323" s="15">
        <f ca="1">IF(AND(AQ323&gt;0,AR323&gt;0),COUNTIF(AU$6:AU322,"&gt;0")+1,0)</f>
        <v>0</v>
      </c>
    </row>
    <row r="324" spans="40:47">
      <c r="AN324" s="15">
        <v>9</v>
      </c>
      <c r="AO324" s="15">
        <v>3</v>
      </c>
      <c r="AP324" s="15">
        <v>7</v>
      </c>
      <c r="AQ324" s="17">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15">
        <f ca="1">COUNTIF(INDIRECT("H"&amp;(ROW()+12*(($AN324-1)*3+$AO324)-ROW())/12+5):INDIRECT("S"&amp;(ROW()+12*(($AN324-1)*3+$AO324)-ROW())/12+5),AQ324)</f>
        <v>0</v>
      </c>
      <c r="AS324" s="17"/>
      <c r="AU324" s="15">
        <f ca="1">IF(AND(AQ324&gt;0,AR324&gt;0),COUNTIF(AU$6:AU323,"&gt;0")+1,0)</f>
        <v>0</v>
      </c>
    </row>
    <row r="325" spans="40:47">
      <c r="AN325" s="15">
        <v>9</v>
      </c>
      <c r="AO325" s="15">
        <v>3</v>
      </c>
      <c r="AP325" s="15">
        <v>8</v>
      </c>
      <c r="AQ325" s="17">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15">
        <f ca="1">COUNTIF(INDIRECT("H"&amp;(ROW()+12*(($AN325-1)*3+$AO325)-ROW())/12+5):INDIRECT("S"&amp;(ROW()+12*(($AN325-1)*3+$AO325)-ROW())/12+5),AQ325)</f>
        <v>0</v>
      </c>
      <c r="AS325" s="17"/>
      <c r="AU325" s="15">
        <f ca="1">IF(AND(AQ325&gt;0,AR325&gt;0),COUNTIF(AU$6:AU324,"&gt;0")+1,0)</f>
        <v>0</v>
      </c>
    </row>
    <row r="326" spans="40:47">
      <c r="AN326" s="15">
        <v>9</v>
      </c>
      <c r="AO326" s="15">
        <v>3</v>
      </c>
      <c r="AP326" s="15">
        <v>9</v>
      </c>
      <c r="AQ326" s="17">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15">
        <f ca="1">COUNTIF(INDIRECT("H"&amp;(ROW()+12*(($AN326-1)*3+$AO326)-ROW())/12+5):INDIRECT("S"&amp;(ROW()+12*(($AN326-1)*3+$AO326)-ROW())/12+5),AQ326)</f>
        <v>0</v>
      </c>
      <c r="AS326" s="17"/>
      <c r="AU326" s="15">
        <f ca="1">IF(AND(AQ326&gt;0,AR326&gt;0),COUNTIF(AU$6:AU325,"&gt;0")+1,0)</f>
        <v>0</v>
      </c>
    </row>
    <row r="327" spans="40:47">
      <c r="AN327" s="15">
        <v>9</v>
      </c>
      <c r="AO327" s="15">
        <v>3</v>
      </c>
      <c r="AP327" s="15">
        <v>10</v>
      </c>
      <c r="AQ327" s="17">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15">
        <f ca="1">COUNTIF(INDIRECT("H"&amp;(ROW()+12*(($AN327-1)*3+$AO327)-ROW())/12+5):INDIRECT("S"&amp;(ROW()+12*(($AN327-1)*3+$AO327)-ROW())/12+5),AQ327)</f>
        <v>0</v>
      </c>
      <c r="AS327" s="17"/>
      <c r="AU327" s="15">
        <f ca="1">IF(AND(AQ327&gt;0,AR327&gt;0),COUNTIF(AU$6:AU326,"&gt;0")+1,0)</f>
        <v>0</v>
      </c>
    </row>
    <row r="328" spans="40:47">
      <c r="AN328" s="15">
        <v>9</v>
      </c>
      <c r="AO328" s="15">
        <v>3</v>
      </c>
      <c r="AP328" s="15">
        <v>11</v>
      </c>
      <c r="AQ328" s="17">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15">
        <f ca="1">COUNTIF(INDIRECT("H"&amp;(ROW()+12*(($AN328-1)*3+$AO328)-ROW())/12+5):INDIRECT("S"&amp;(ROW()+12*(($AN328-1)*3+$AO328)-ROW())/12+5),AQ328)</f>
        <v>0</v>
      </c>
      <c r="AS328" s="17"/>
      <c r="AU328" s="15">
        <f ca="1">IF(AND(AQ328&gt;0,AR328&gt;0),COUNTIF(AU$6:AU327,"&gt;0")+1,0)</f>
        <v>0</v>
      </c>
    </row>
    <row r="329" spans="40:47">
      <c r="AN329" s="306">
        <v>9</v>
      </c>
      <c r="AO329" s="306">
        <v>3</v>
      </c>
      <c r="AP329" s="306">
        <v>12</v>
      </c>
      <c r="AQ329" s="313">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306">
        <f ca="1">COUNTIF(INDIRECT("H"&amp;(ROW()+12*(($AN329-1)*3+$AO329)-ROW())/12+5):INDIRECT("S"&amp;(ROW()+12*(($AN329-1)*3+$AO329)-ROW())/12+5),AQ329)</f>
        <v>0</v>
      </c>
      <c r="AS329" s="313"/>
      <c r="AT329" s="306"/>
      <c r="AU329" s="306">
        <f ca="1">IF(AND(AQ329&gt;0,AR329&gt;0),COUNTIF(AU$6:AU328,"&gt;0")+1,0)</f>
        <v>0</v>
      </c>
    </row>
    <row r="330" spans="40:47">
      <c r="AN330" s="15">
        <v>10</v>
      </c>
      <c r="AO330" s="15">
        <v>1</v>
      </c>
      <c r="AP330" s="15">
        <v>1</v>
      </c>
      <c r="AQ330" s="17">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15">
        <f ca="1">COUNTIF(INDIRECT("H"&amp;(ROW()+12*(($AN330-1)*3+$AO330)-ROW())/12+5):INDIRECT("S"&amp;(ROW()+12*(($AN330-1)*3+$AO330)-ROW())/12+5),AQ330)</f>
        <v>0</v>
      </c>
      <c r="AS330" s="17"/>
      <c r="AU330" s="15">
        <f ca="1">IF(AND(AQ330&gt;0,AR330&gt;0),COUNTIF(AU$6:AU329,"&gt;0")+1,0)</f>
        <v>0</v>
      </c>
    </row>
    <row r="331" spans="40:47">
      <c r="AN331" s="15">
        <v>10</v>
      </c>
      <c r="AO331" s="15">
        <v>1</v>
      </c>
      <c r="AP331" s="15">
        <v>2</v>
      </c>
      <c r="AQ331" s="17">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15">
        <f ca="1">COUNTIF(INDIRECT("H"&amp;(ROW()+12*(($AN331-1)*3+$AO331)-ROW())/12+5):INDIRECT("S"&amp;(ROW()+12*(($AN331-1)*3+$AO331)-ROW())/12+5),AQ331)</f>
        <v>0</v>
      </c>
      <c r="AS331" s="17"/>
      <c r="AU331" s="15">
        <f ca="1">IF(AND(AQ331&gt;0,AR331&gt;0),COUNTIF(AU$6:AU330,"&gt;0")+1,0)</f>
        <v>0</v>
      </c>
    </row>
    <row r="332" spans="40:47">
      <c r="AN332" s="15">
        <v>10</v>
      </c>
      <c r="AO332" s="15">
        <v>1</v>
      </c>
      <c r="AP332" s="15">
        <v>3</v>
      </c>
      <c r="AQ332" s="17">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15">
        <f ca="1">COUNTIF(INDIRECT("H"&amp;(ROW()+12*(($AN332-1)*3+$AO332)-ROW())/12+5):INDIRECT("S"&amp;(ROW()+12*(($AN332-1)*3+$AO332)-ROW())/12+5),AQ332)</f>
        <v>0</v>
      </c>
      <c r="AS332" s="17"/>
      <c r="AU332" s="15">
        <f ca="1">IF(AND(AQ332&gt;0,AR332&gt;0),COUNTIF(AU$6:AU331,"&gt;0")+1,0)</f>
        <v>0</v>
      </c>
    </row>
    <row r="333" spans="40:47">
      <c r="AN333" s="15">
        <v>10</v>
      </c>
      <c r="AO333" s="15">
        <v>1</v>
      </c>
      <c r="AP333" s="15">
        <v>4</v>
      </c>
      <c r="AQ333" s="17">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15">
        <f ca="1">COUNTIF(INDIRECT("H"&amp;(ROW()+12*(($AN333-1)*3+$AO333)-ROW())/12+5):INDIRECT("S"&amp;(ROW()+12*(($AN333-1)*3+$AO333)-ROW())/12+5),AQ333)</f>
        <v>0</v>
      </c>
      <c r="AS333" s="17"/>
      <c r="AU333" s="15">
        <f ca="1">IF(AND(AQ333&gt;0,AR333&gt;0),COUNTIF(AU$6:AU332,"&gt;0")+1,0)</f>
        <v>0</v>
      </c>
    </row>
    <row r="334" spans="40:47">
      <c r="AN334" s="15">
        <v>10</v>
      </c>
      <c r="AO334" s="15">
        <v>1</v>
      </c>
      <c r="AP334" s="15">
        <v>5</v>
      </c>
      <c r="AQ334" s="17">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15">
        <f ca="1">COUNTIF(INDIRECT("H"&amp;(ROW()+12*(($AN334-1)*3+$AO334)-ROW())/12+5):INDIRECT("S"&amp;(ROW()+12*(($AN334-1)*3+$AO334)-ROW())/12+5),AQ334)</f>
        <v>0</v>
      </c>
      <c r="AS334" s="17"/>
      <c r="AU334" s="15">
        <f ca="1">IF(AND(AQ334&gt;0,AR334&gt;0),COUNTIF(AU$6:AU333,"&gt;0")+1,0)</f>
        <v>0</v>
      </c>
    </row>
    <row r="335" spans="40:47">
      <c r="AN335" s="15">
        <v>10</v>
      </c>
      <c r="AO335" s="15">
        <v>1</v>
      </c>
      <c r="AP335" s="15">
        <v>6</v>
      </c>
      <c r="AQ335" s="17">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15">
        <f ca="1">COUNTIF(INDIRECT("H"&amp;(ROW()+12*(($AN335-1)*3+$AO335)-ROW())/12+5):INDIRECT("S"&amp;(ROW()+12*(($AN335-1)*3+$AO335)-ROW())/12+5),AQ335)</f>
        <v>0</v>
      </c>
      <c r="AS335" s="17"/>
      <c r="AU335" s="15">
        <f ca="1">IF(AND(AQ335&gt;0,AR335&gt;0),COUNTIF(AU$6:AU334,"&gt;0")+1,0)</f>
        <v>0</v>
      </c>
    </row>
    <row r="336" spans="40:47">
      <c r="AN336" s="15">
        <v>10</v>
      </c>
      <c r="AO336" s="15">
        <v>1</v>
      </c>
      <c r="AP336" s="15">
        <v>7</v>
      </c>
      <c r="AQ336" s="17">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15">
        <f ca="1">COUNTIF(INDIRECT("H"&amp;(ROW()+12*(($AN336-1)*3+$AO336)-ROW())/12+5):INDIRECT("S"&amp;(ROW()+12*(($AN336-1)*3+$AO336)-ROW())/12+5),AQ336)</f>
        <v>0</v>
      </c>
      <c r="AS336" s="17"/>
      <c r="AU336" s="15">
        <f ca="1">IF(AND(AQ336&gt;0,AR336&gt;0),COUNTIF(AU$6:AU335,"&gt;0")+1,0)</f>
        <v>0</v>
      </c>
    </row>
    <row r="337" spans="40:47">
      <c r="AN337" s="15">
        <v>10</v>
      </c>
      <c r="AO337" s="15">
        <v>1</v>
      </c>
      <c r="AP337" s="15">
        <v>8</v>
      </c>
      <c r="AQ337" s="17">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15">
        <f ca="1">COUNTIF(INDIRECT("H"&amp;(ROW()+12*(($AN337-1)*3+$AO337)-ROW())/12+5):INDIRECT("S"&amp;(ROW()+12*(($AN337-1)*3+$AO337)-ROW())/12+5),AQ337)</f>
        <v>0</v>
      </c>
      <c r="AS337" s="17"/>
      <c r="AU337" s="15">
        <f ca="1">IF(AND(AQ337&gt;0,AR337&gt;0),COUNTIF(AU$6:AU336,"&gt;0")+1,0)</f>
        <v>0</v>
      </c>
    </row>
    <row r="338" spans="40:47">
      <c r="AN338" s="15">
        <v>10</v>
      </c>
      <c r="AO338" s="15">
        <v>1</v>
      </c>
      <c r="AP338" s="15">
        <v>9</v>
      </c>
      <c r="AQ338" s="17">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15">
        <f ca="1">COUNTIF(INDIRECT("H"&amp;(ROW()+12*(($AN338-1)*3+$AO338)-ROW())/12+5):INDIRECT("S"&amp;(ROW()+12*(($AN338-1)*3+$AO338)-ROW())/12+5),AQ338)</f>
        <v>0</v>
      </c>
      <c r="AS338" s="17"/>
      <c r="AU338" s="15">
        <f ca="1">IF(AND(AQ338&gt;0,AR338&gt;0),COUNTIF(AU$6:AU337,"&gt;0")+1,0)</f>
        <v>0</v>
      </c>
    </row>
    <row r="339" spans="40:47">
      <c r="AN339" s="15">
        <v>10</v>
      </c>
      <c r="AO339" s="15">
        <v>1</v>
      </c>
      <c r="AP339" s="15">
        <v>10</v>
      </c>
      <c r="AQ339" s="17">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15">
        <f ca="1">COUNTIF(INDIRECT("H"&amp;(ROW()+12*(($AN339-1)*3+$AO339)-ROW())/12+5):INDIRECT("S"&amp;(ROW()+12*(($AN339-1)*3+$AO339)-ROW())/12+5),AQ339)</f>
        <v>0</v>
      </c>
      <c r="AS339" s="17"/>
      <c r="AU339" s="15">
        <f ca="1">IF(AND(AQ339&gt;0,AR339&gt;0),COUNTIF(AU$6:AU338,"&gt;0")+1,0)</f>
        <v>0</v>
      </c>
    </row>
    <row r="340" spans="40:47">
      <c r="AN340" s="15">
        <v>10</v>
      </c>
      <c r="AO340" s="15">
        <v>1</v>
      </c>
      <c r="AP340" s="15">
        <v>11</v>
      </c>
      <c r="AQ340" s="17">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15">
        <f ca="1">COUNTIF(INDIRECT("H"&amp;(ROW()+12*(($AN340-1)*3+$AO340)-ROW())/12+5):INDIRECT("S"&amp;(ROW()+12*(($AN340-1)*3+$AO340)-ROW())/12+5),AQ340)</f>
        <v>0</v>
      </c>
      <c r="AS340" s="17"/>
      <c r="AU340" s="15">
        <f ca="1">IF(AND(AQ340&gt;0,AR340&gt;0),COUNTIF(AU$6:AU339,"&gt;0")+1,0)</f>
        <v>0</v>
      </c>
    </row>
    <row r="341" spans="40:47">
      <c r="AN341" s="15">
        <v>10</v>
      </c>
      <c r="AO341" s="15">
        <v>1</v>
      </c>
      <c r="AP341" s="15">
        <v>12</v>
      </c>
      <c r="AQ341" s="17">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15">
        <f ca="1">COUNTIF(INDIRECT("H"&amp;(ROW()+12*(($AN341-1)*3+$AO341)-ROW())/12+5):INDIRECT("S"&amp;(ROW()+12*(($AN341-1)*3+$AO341)-ROW())/12+5),AQ341)</f>
        <v>0</v>
      </c>
      <c r="AS341" s="17"/>
      <c r="AU341" s="15">
        <f ca="1">IF(AND(AQ341&gt;0,AR341&gt;0),COUNTIF(AU$6:AU340,"&gt;0")+1,0)</f>
        <v>0</v>
      </c>
    </row>
    <row r="342" spans="40:47">
      <c r="AN342" s="15">
        <v>10</v>
      </c>
      <c r="AO342" s="15">
        <v>2</v>
      </c>
      <c r="AP342" s="15">
        <v>1</v>
      </c>
      <c r="AQ342" s="17">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15">
        <f ca="1">COUNTIF(INDIRECT("H"&amp;(ROW()+12*(($AN342-1)*3+$AO342)-ROW())/12+5):INDIRECT("S"&amp;(ROW()+12*(($AN342-1)*3+$AO342)-ROW())/12+5),AQ342)</f>
        <v>0</v>
      </c>
      <c r="AS342" s="17"/>
      <c r="AU342" s="15">
        <f ca="1">IF(AND(AQ342&gt;0,AR342&gt;0),COUNTIF(AU$6:AU341,"&gt;0")+1,0)</f>
        <v>0</v>
      </c>
    </row>
    <row r="343" spans="40:47">
      <c r="AN343" s="15">
        <v>10</v>
      </c>
      <c r="AO343" s="15">
        <v>2</v>
      </c>
      <c r="AP343" s="15">
        <v>2</v>
      </c>
      <c r="AQ343" s="17">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15">
        <f ca="1">COUNTIF(INDIRECT("H"&amp;(ROW()+12*(($AN343-1)*3+$AO343)-ROW())/12+5):INDIRECT("S"&amp;(ROW()+12*(($AN343-1)*3+$AO343)-ROW())/12+5),AQ343)</f>
        <v>0</v>
      </c>
      <c r="AS343" s="17"/>
      <c r="AU343" s="15">
        <f ca="1">IF(AND(AQ343&gt;0,AR343&gt;0),COUNTIF(AU$6:AU342,"&gt;0")+1,0)</f>
        <v>0</v>
      </c>
    </row>
    <row r="344" spans="40:47">
      <c r="AN344" s="15">
        <v>10</v>
      </c>
      <c r="AO344" s="15">
        <v>2</v>
      </c>
      <c r="AP344" s="15">
        <v>3</v>
      </c>
      <c r="AQ344" s="17">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15">
        <f ca="1">COUNTIF(INDIRECT("H"&amp;(ROW()+12*(($AN344-1)*3+$AO344)-ROW())/12+5):INDIRECT("S"&amp;(ROW()+12*(($AN344-1)*3+$AO344)-ROW())/12+5),AQ344)</f>
        <v>0</v>
      </c>
      <c r="AS344" s="17"/>
      <c r="AU344" s="15">
        <f ca="1">IF(AND(AQ344&gt;0,AR344&gt;0),COUNTIF(AU$6:AU343,"&gt;0")+1,0)</f>
        <v>0</v>
      </c>
    </row>
    <row r="345" spans="40:47">
      <c r="AN345" s="15">
        <v>10</v>
      </c>
      <c r="AO345" s="15">
        <v>2</v>
      </c>
      <c r="AP345" s="15">
        <v>4</v>
      </c>
      <c r="AQ345" s="17">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15">
        <f ca="1">COUNTIF(INDIRECT("H"&amp;(ROW()+12*(($AN345-1)*3+$AO345)-ROW())/12+5):INDIRECT("S"&amp;(ROW()+12*(($AN345-1)*3+$AO345)-ROW())/12+5),AQ345)</f>
        <v>0</v>
      </c>
      <c r="AS345" s="17"/>
      <c r="AU345" s="15">
        <f ca="1">IF(AND(AQ345&gt;0,AR345&gt;0),COUNTIF(AU$6:AU344,"&gt;0")+1,0)</f>
        <v>0</v>
      </c>
    </row>
    <row r="346" spans="40:47">
      <c r="AN346" s="15">
        <v>10</v>
      </c>
      <c r="AO346" s="15">
        <v>2</v>
      </c>
      <c r="AP346" s="15">
        <v>5</v>
      </c>
      <c r="AQ346" s="17">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15">
        <f ca="1">COUNTIF(INDIRECT("H"&amp;(ROW()+12*(($AN346-1)*3+$AO346)-ROW())/12+5):INDIRECT("S"&amp;(ROW()+12*(($AN346-1)*3+$AO346)-ROW())/12+5),AQ346)</f>
        <v>0</v>
      </c>
      <c r="AS346" s="17"/>
      <c r="AU346" s="15">
        <f ca="1">IF(AND(AQ346&gt;0,AR346&gt;0),COUNTIF(AU$6:AU345,"&gt;0")+1,0)</f>
        <v>0</v>
      </c>
    </row>
    <row r="347" spans="40:47">
      <c r="AN347" s="15">
        <v>10</v>
      </c>
      <c r="AO347" s="15">
        <v>2</v>
      </c>
      <c r="AP347" s="15">
        <v>6</v>
      </c>
      <c r="AQ347" s="17">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15">
        <f ca="1">COUNTIF(INDIRECT("H"&amp;(ROW()+12*(($AN347-1)*3+$AO347)-ROW())/12+5):INDIRECT("S"&amp;(ROW()+12*(($AN347-1)*3+$AO347)-ROW())/12+5),AQ347)</f>
        <v>0</v>
      </c>
      <c r="AS347" s="17"/>
      <c r="AU347" s="15">
        <f ca="1">IF(AND(AQ347&gt;0,AR347&gt;0),COUNTIF(AU$6:AU346,"&gt;0")+1,0)</f>
        <v>0</v>
      </c>
    </row>
    <row r="348" spans="40:47">
      <c r="AN348" s="15">
        <v>10</v>
      </c>
      <c r="AO348" s="15">
        <v>2</v>
      </c>
      <c r="AP348" s="15">
        <v>7</v>
      </c>
      <c r="AQ348" s="17">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15">
        <f ca="1">COUNTIF(INDIRECT("H"&amp;(ROW()+12*(($AN348-1)*3+$AO348)-ROW())/12+5):INDIRECT("S"&amp;(ROW()+12*(($AN348-1)*3+$AO348)-ROW())/12+5),AQ348)</f>
        <v>0</v>
      </c>
      <c r="AS348" s="17"/>
      <c r="AU348" s="15">
        <f ca="1">IF(AND(AQ348&gt;0,AR348&gt;0),COUNTIF(AU$6:AU347,"&gt;0")+1,0)</f>
        <v>0</v>
      </c>
    </row>
    <row r="349" spans="40:47">
      <c r="AN349" s="15">
        <v>10</v>
      </c>
      <c r="AO349" s="15">
        <v>2</v>
      </c>
      <c r="AP349" s="15">
        <v>8</v>
      </c>
      <c r="AQ349" s="17">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15">
        <f ca="1">COUNTIF(INDIRECT("H"&amp;(ROW()+12*(($AN349-1)*3+$AO349)-ROW())/12+5):INDIRECT("S"&amp;(ROW()+12*(($AN349-1)*3+$AO349)-ROW())/12+5),AQ349)</f>
        <v>0</v>
      </c>
      <c r="AS349" s="17"/>
      <c r="AU349" s="15">
        <f ca="1">IF(AND(AQ349&gt;0,AR349&gt;0),COUNTIF(AU$6:AU348,"&gt;0")+1,0)</f>
        <v>0</v>
      </c>
    </row>
    <row r="350" spans="40:47">
      <c r="AN350" s="15">
        <v>10</v>
      </c>
      <c r="AO350" s="15">
        <v>2</v>
      </c>
      <c r="AP350" s="15">
        <v>9</v>
      </c>
      <c r="AQ350" s="17">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15">
        <f ca="1">COUNTIF(INDIRECT("H"&amp;(ROW()+12*(($AN350-1)*3+$AO350)-ROW())/12+5):INDIRECT("S"&amp;(ROW()+12*(($AN350-1)*3+$AO350)-ROW())/12+5),AQ350)</f>
        <v>0</v>
      </c>
      <c r="AS350" s="17"/>
      <c r="AU350" s="15">
        <f ca="1">IF(AND(AQ350&gt;0,AR350&gt;0),COUNTIF(AU$6:AU349,"&gt;0")+1,0)</f>
        <v>0</v>
      </c>
    </row>
    <row r="351" spans="40:47">
      <c r="AN351" s="15">
        <v>10</v>
      </c>
      <c r="AO351" s="15">
        <v>2</v>
      </c>
      <c r="AP351" s="15">
        <v>10</v>
      </c>
      <c r="AQ351" s="17">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15">
        <f ca="1">COUNTIF(INDIRECT("H"&amp;(ROW()+12*(($AN351-1)*3+$AO351)-ROW())/12+5):INDIRECT("S"&amp;(ROW()+12*(($AN351-1)*3+$AO351)-ROW())/12+5),AQ351)</f>
        <v>0</v>
      </c>
      <c r="AS351" s="17"/>
      <c r="AU351" s="15">
        <f ca="1">IF(AND(AQ351&gt;0,AR351&gt;0),COUNTIF(AU$6:AU350,"&gt;0")+1,0)</f>
        <v>0</v>
      </c>
    </row>
    <row r="352" spans="40:47">
      <c r="AN352" s="15">
        <v>10</v>
      </c>
      <c r="AO352" s="15">
        <v>2</v>
      </c>
      <c r="AP352" s="15">
        <v>11</v>
      </c>
      <c r="AQ352" s="17">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15">
        <f ca="1">COUNTIF(INDIRECT("H"&amp;(ROW()+12*(($AN352-1)*3+$AO352)-ROW())/12+5):INDIRECT("S"&amp;(ROW()+12*(($AN352-1)*3+$AO352)-ROW())/12+5),AQ352)</f>
        <v>0</v>
      </c>
      <c r="AS352" s="17"/>
      <c r="AU352" s="15">
        <f ca="1">IF(AND(AQ352&gt;0,AR352&gt;0),COUNTIF(AU$6:AU351,"&gt;0")+1,0)</f>
        <v>0</v>
      </c>
    </row>
    <row r="353" spans="40:47">
      <c r="AN353" s="15">
        <v>10</v>
      </c>
      <c r="AO353" s="15">
        <v>2</v>
      </c>
      <c r="AP353" s="15">
        <v>12</v>
      </c>
      <c r="AQ353" s="17">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15">
        <f ca="1">COUNTIF(INDIRECT("H"&amp;(ROW()+12*(($AN353-1)*3+$AO353)-ROW())/12+5):INDIRECT("S"&amp;(ROW()+12*(($AN353-1)*3+$AO353)-ROW())/12+5),AQ353)</f>
        <v>0</v>
      </c>
      <c r="AS353" s="17"/>
      <c r="AU353" s="15">
        <f ca="1">IF(AND(AQ353&gt;0,AR353&gt;0),COUNTIF(AU$6:AU352,"&gt;0")+1,0)</f>
        <v>0</v>
      </c>
    </row>
    <row r="354" spans="40:47">
      <c r="AN354" s="15">
        <v>10</v>
      </c>
      <c r="AO354" s="15">
        <v>3</v>
      </c>
      <c r="AP354" s="15">
        <v>1</v>
      </c>
      <c r="AQ354" s="17">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15">
        <f ca="1">COUNTIF(INDIRECT("H"&amp;(ROW()+12*(($AN354-1)*3+$AO354)-ROW())/12+5):INDIRECT("S"&amp;(ROW()+12*(($AN354-1)*3+$AO354)-ROW())/12+5),AQ354)</f>
        <v>0</v>
      </c>
      <c r="AS354" s="17"/>
      <c r="AU354" s="15">
        <f ca="1">IF(AND(AQ354&gt;0,AR354&gt;0),COUNTIF(AU$6:AU353,"&gt;0")+1,0)</f>
        <v>0</v>
      </c>
    </row>
    <row r="355" spans="40:47">
      <c r="AN355" s="15">
        <v>10</v>
      </c>
      <c r="AO355" s="15">
        <v>3</v>
      </c>
      <c r="AP355" s="15">
        <v>2</v>
      </c>
      <c r="AQ355" s="17">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15">
        <f ca="1">COUNTIF(INDIRECT("H"&amp;(ROW()+12*(($AN355-1)*3+$AO355)-ROW())/12+5):INDIRECT("S"&amp;(ROW()+12*(($AN355-1)*3+$AO355)-ROW())/12+5),AQ355)</f>
        <v>0</v>
      </c>
      <c r="AS355" s="17"/>
      <c r="AU355" s="15">
        <f ca="1">IF(AND(AQ355&gt;0,AR355&gt;0),COUNTIF(AU$6:AU354,"&gt;0")+1,0)</f>
        <v>0</v>
      </c>
    </row>
    <row r="356" spans="40:47">
      <c r="AN356" s="15">
        <v>10</v>
      </c>
      <c r="AO356" s="15">
        <v>3</v>
      </c>
      <c r="AP356" s="15">
        <v>3</v>
      </c>
      <c r="AQ356" s="17">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15">
        <f ca="1">COUNTIF(INDIRECT("H"&amp;(ROW()+12*(($AN356-1)*3+$AO356)-ROW())/12+5):INDIRECT("S"&amp;(ROW()+12*(($AN356-1)*3+$AO356)-ROW())/12+5),AQ356)</f>
        <v>0</v>
      </c>
      <c r="AS356" s="17"/>
      <c r="AU356" s="15">
        <f ca="1">IF(AND(AQ356&gt;0,AR356&gt;0),COUNTIF(AU$6:AU355,"&gt;0")+1,0)</f>
        <v>0</v>
      </c>
    </row>
    <row r="357" spans="40:47">
      <c r="AN357" s="15">
        <v>10</v>
      </c>
      <c r="AO357" s="15">
        <v>3</v>
      </c>
      <c r="AP357" s="15">
        <v>4</v>
      </c>
      <c r="AQ357" s="17">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15">
        <f ca="1">COUNTIF(INDIRECT("H"&amp;(ROW()+12*(($AN357-1)*3+$AO357)-ROW())/12+5):INDIRECT("S"&amp;(ROW()+12*(($AN357-1)*3+$AO357)-ROW())/12+5),AQ357)</f>
        <v>0</v>
      </c>
      <c r="AS357" s="17"/>
      <c r="AU357" s="15">
        <f ca="1">IF(AND(AQ357&gt;0,AR357&gt;0),COUNTIF(AU$6:AU356,"&gt;0")+1,0)</f>
        <v>0</v>
      </c>
    </row>
    <row r="358" spans="40:47">
      <c r="AN358" s="15">
        <v>10</v>
      </c>
      <c r="AO358" s="15">
        <v>3</v>
      </c>
      <c r="AP358" s="15">
        <v>5</v>
      </c>
      <c r="AQ358" s="17">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15">
        <f ca="1">COUNTIF(INDIRECT("H"&amp;(ROW()+12*(($AN358-1)*3+$AO358)-ROW())/12+5):INDIRECT("S"&amp;(ROW()+12*(($AN358-1)*3+$AO358)-ROW())/12+5),AQ358)</f>
        <v>0</v>
      </c>
      <c r="AS358" s="17"/>
      <c r="AU358" s="15">
        <f ca="1">IF(AND(AQ358&gt;0,AR358&gt;0),COUNTIF(AU$6:AU357,"&gt;0")+1,0)</f>
        <v>0</v>
      </c>
    </row>
    <row r="359" spans="40:47">
      <c r="AN359" s="15">
        <v>10</v>
      </c>
      <c r="AO359" s="15">
        <v>3</v>
      </c>
      <c r="AP359" s="15">
        <v>6</v>
      </c>
      <c r="AQ359" s="17">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15">
        <f ca="1">COUNTIF(INDIRECT("H"&amp;(ROW()+12*(($AN359-1)*3+$AO359)-ROW())/12+5):INDIRECT("S"&amp;(ROW()+12*(($AN359-1)*3+$AO359)-ROW())/12+5),AQ359)</f>
        <v>0</v>
      </c>
      <c r="AS359" s="17"/>
      <c r="AU359" s="15">
        <f ca="1">IF(AND(AQ359&gt;0,AR359&gt;0),COUNTIF(AU$6:AU358,"&gt;0")+1,0)</f>
        <v>0</v>
      </c>
    </row>
    <row r="360" spans="40:47">
      <c r="AN360" s="15">
        <v>10</v>
      </c>
      <c r="AO360" s="15">
        <v>3</v>
      </c>
      <c r="AP360" s="15">
        <v>7</v>
      </c>
      <c r="AQ360" s="17">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15">
        <f ca="1">COUNTIF(INDIRECT("H"&amp;(ROW()+12*(($AN360-1)*3+$AO360)-ROW())/12+5):INDIRECT("S"&amp;(ROW()+12*(($AN360-1)*3+$AO360)-ROW())/12+5),AQ360)</f>
        <v>0</v>
      </c>
      <c r="AS360" s="17"/>
      <c r="AU360" s="15">
        <f ca="1">IF(AND(AQ360&gt;0,AR360&gt;0),COUNTIF(AU$6:AU359,"&gt;0")+1,0)</f>
        <v>0</v>
      </c>
    </row>
    <row r="361" spans="40:47">
      <c r="AN361" s="15">
        <v>10</v>
      </c>
      <c r="AO361" s="15">
        <v>3</v>
      </c>
      <c r="AP361" s="15">
        <v>8</v>
      </c>
      <c r="AQ361" s="17">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15">
        <f ca="1">COUNTIF(INDIRECT("H"&amp;(ROW()+12*(($AN361-1)*3+$AO361)-ROW())/12+5):INDIRECT("S"&amp;(ROW()+12*(($AN361-1)*3+$AO361)-ROW())/12+5),AQ361)</f>
        <v>0</v>
      </c>
      <c r="AS361" s="17"/>
      <c r="AU361" s="15">
        <f ca="1">IF(AND(AQ361&gt;0,AR361&gt;0),COUNTIF(AU$6:AU360,"&gt;0")+1,0)</f>
        <v>0</v>
      </c>
    </row>
    <row r="362" spans="40:47">
      <c r="AN362" s="15">
        <v>10</v>
      </c>
      <c r="AO362" s="15">
        <v>3</v>
      </c>
      <c r="AP362" s="15">
        <v>9</v>
      </c>
      <c r="AQ362" s="17">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15">
        <f ca="1">COUNTIF(INDIRECT("H"&amp;(ROW()+12*(($AN362-1)*3+$AO362)-ROW())/12+5):INDIRECT("S"&amp;(ROW()+12*(($AN362-1)*3+$AO362)-ROW())/12+5),AQ362)</f>
        <v>0</v>
      </c>
      <c r="AS362" s="17"/>
      <c r="AU362" s="15">
        <f ca="1">IF(AND(AQ362&gt;0,AR362&gt;0),COUNTIF(AU$6:AU361,"&gt;0")+1,0)</f>
        <v>0</v>
      </c>
    </row>
    <row r="363" spans="40:47">
      <c r="AN363" s="15">
        <v>10</v>
      </c>
      <c r="AO363" s="15">
        <v>3</v>
      </c>
      <c r="AP363" s="15">
        <v>10</v>
      </c>
      <c r="AQ363" s="17">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15">
        <f ca="1">COUNTIF(INDIRECT("H"&amp;(ROW()+12*(($AN363-1)*3+$AO363)-ROW())/12+5):INDIRECT("S"&amp;(ROW()+12*(($AN363-1)*3+$AO363)-ROW())/12+5),AQ363)</f>
        <v>0</v>
      </c>
      <c r="AS363" s="17"/>
      <c r="AU363" s="15">
        <f ca="1">IF(AND(AQ363&gt;0,AR363&gt;0),COUNTIF(AU$6:AU362,"&gt;0")+1,0)</f>
        <v>0</v>
      </c>
    </row>
    <row r="364" spans="40:47">
      <c r="AN364" s="15">
        <v>10</v>
      </c>
      <c r="AO364" s="15">
        <v>3</v>
      </c>
      <c r="AP364" s="15">
        <v>11</v>
      </c>
      <c r="AQ364" s="17">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15">
        <f ca="1">COUNTIF(INDIRECT("H"&amp;(ROW()+12*(($AN364-1)*3+$AO364)-ROW())/12+5):INDIRECT("S"&amp;(ROW()+12*(($AN364-1)*3+$AO364)-ROW())/12+5),AQ364)</f>
        <v>0</v>
      </c>
      <c r="AS364" s="17"/>
      <c r="AU364" s="15">
        <f ca="1">IF(AND(AQ364&gt;0,AR364&gt;0),COUNTIF(AU$6:AU363,"&gt;0")+1,0)</f>
        <v>0</v>
      </c>
    </row>
    <row r="365" spans="40:47">
      <c r="AN365" s="306">
        <v>10</v>
      </c>
      <c r="AO365" s="306">
        <v>3</v>
      </c>
      <c r="AP365" s="306">
        <v>12</v>
      </c>
      <c r="AQ365" s="313">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306">
        <f ca="1">COUNTIF(INDIRECT("H"&amp;(ROW()+12*(($AN365-1)*3+$AO365)-ROW())/12+5):INDIRECT("S"&amp;(ROW()+12*(($AN365-1)*3+$AO365)-ROW())/12+5),AQ365)</f>
        <v>0</v>
      </c>
      <c r="AS365" s="313"/>
      <c r="AT365" s="306"/>
      <c r="AU365" s="306">
        <f ca="1">IF(AND(AQ365&gt;0,AR365&gt;0),COUNTIF(AU$6:AU364,"&gt;0")+1,0)</f>
        <v>0</v>
      </c>
    </row>
    <row r="366" spans="40:47">
      <c r="AN366" s="15">
        <v>11</v>
      </c>
      <c r="AO366" s="15">
        <v>1</v>
      </c>
      <c r="AP366" s="15">
        <v>1</v>
      </c>
      <c r="AQ366" s="17">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15">
        <f ca="1">COUNTIF(INDIRECT("H"&amp;(ROW()+12*(($AN366-1)*3+$AO366)-ROW())/12+5):INDIRECT("S"&amp;(ROW()+12*(($AN366-1)*3+$AO366)-ROW())/12+5),AQ366)</f>
        <v>0</v>
      </c>
      <c r="AS366" s="17"/>
      <c r="AU366" s="15">
        <f ca="1">IF(AND(AQ366&gt;0,AR366&gt;0),COUNTIF(AU$6:AU365,"&gt;0")+1,0)</f>
        <v>0</v>
      </c>
    </row>
    <row r="367" spans="40:47">
      <c r="AN367" s="15">
        <v>11</v>
      </c>
      <c r="AO367" s="15">
        <v>1</v>
      </c>
      <c r="AP367" s="15">
        <v>2</v>
      </c>
      <c r="AQ367" s="17">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15">
        <f ca="1">COUNTIF(INDIRECT("H"&amp;(ROW()+12*(($AN367-1)*3+$AO367)-ROW())/12+5):INDIRECT("S"&amp;(ROW()+12*(($AN367-1)*3+$AO367)-ROW())/12+5),AQ367)</f>
        <v>0</v>
      </c>
      <c r="AS367" s="17"/>
      <c r="AU367" s="15">
        <f ca="1">IF(AND(AQ367&gt;0,AR367&gt;0),COUNTIF(AU$6:AU366,"&gt;0")+1,0)</f>
        <v>0</v>
      </c>
    </row>
    <row r="368" spans="40:47">
      <c r="AN368" s="15">
        <v>11</v>
      </c>
      <c r="AO368" s="15">
        <v>1</v>
      </c>
      <c r="AP368" s="15">
        <v>3</v>
      </c>
      <c r="AQ368" s="17">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15">
        <f ca="1">COUNTIF(INDIRECT("H"&amp;(ROW()+12*(($AN368-1)*3+$AO368)-ROW())/12+5):INDIRECT("S"&amp;(ROW()+12*(($AN368-1)*3+$AO368)-ROW())/12+5),AQ368)</f>
        <v>0</v>
      </c>
      <c r="AS368" s="17"/>
      <c r="AU368" s="15">
        <f ca="1">IF(AND(AQ368&gt;0,AR368&gt;0),COUNTIF(AU$6:AU367,"&gt;0")+1,0)</f>
        <v>0</v>
      </c>
    </row>
    <row r="369" spans="40:47">
      <c r="AN369" s="15">
        <v>11</v>
      </c>
      <c r="AO369" s="15">
        <v>1</v>
      </c>
      <c r="AP369" s="15">
        <v>4</v>
      </c>
      <c r="AQ369" s="17">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15">
        <f ca="1">COUNTIF(INDIRECT("H"&amp;(ROW()+12*(($AN369-1)*3+$AO369)-ROW())/12+5):INDIRECT("S"&amp;(ROW()+12*(($AN369-1)*3+$AO369)-ROW())/12+5),AQ369)</f>
        <v>0</v>
      </c>
      <c r="AS369" s="17"/>
      <c r="AU369" s="15">
        <f ca="1">IF(AND(AQ369&gt;0,AR369&gt;0),COUNTIF(AU$6:AU368,"&gt;0")+1,0)</f>
        <v>0</v>
      </c>
    </row>
    <row r="370" spans="40:47">
      <c r="AN370" s="15">
        <v>11</v>
      </c>
      <c r="AO370" s="15">
        <v>1</v>
      </c>
      <c r="AP370" s="15">
        <v>5</v>
      </c>
      <c r="AQ370" s="17">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15">
        <f ca="1">COUNTIF(INDIRECT("H"&amp;(ROW()+12*(($AN370-1)*3+$AO370)-ROW())/12+5):INDIRECT("S"&amp;(ROW()+12*(($AN370-1)*3+$AO370)-ROW())/12+5),AQ370)</f>
        <v>0</v>
      </c>
      <c r="AS370" s="17"/>
      <c r="AU370" s="15">
        <f ca="1">IF(AND(AQ370&gt;0,AR370&gt;0),COUNTIF(AU$6:AU369,"&gt;0")+1,0)</f>
        <v>0</v>
      </c>
    </row>
    <row r="371" spans="40:47">
      <c r="AN371" s="15">
        <v>11</v>
      </c>
      <c r="AO371" s="15">
        <v>1</v>
      </c>
      <c r="AP371" s="15">
        <v>6</v>
      </c>
      <c r="AQ371" s="17">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15">
        <f ca="1">COUNTIF(INDIRECT("H"&amp;(ROW()+12*(($AN371-1)*3+$AO371)-ROW())/12+5):INDIRECT("S"&amp;(ROW()+12*(($AN371-1)*3+$AO371)-ROW())/12+5),AQ371)</f>
        <v>0</v>
      </c>
      <c r="AS371" s="17"/>
      <c r="AU371" s="15">
        <f ca="1">IF(AND(AQ371&gt;0,AR371&gt;0),COUNTIF(AU$6:AU370,"&gt;0")+1,0)</f>
        <v>0</v>
      </c>
    </row>
    <row r="372" spans="40:47">
      <c r="AN372" s="15">
        <v>11</v>
      </c>
      <c r="AO372" s="15">
        <v>1</v>
      </c>
      <c r="AP372" s="15">
        <v>7</v>
      </c>
      <c r="AQ372" s="17">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15">
        <f ca="1">COUNTIF(INDIRECT("H"&amp;(ROW()+12*(($AN372-1)*3+$AO372)-ROW())/12+5):INDIRECT("S"&amp;(ROW()+12*(($AN372-1)*3+$AO372)-ROW())/12+5),AQ372)</f>
        <v>0</v>
      </c>
      <c r="AS372" s="17"/>
      <c r="AU372" s="15">
        <f ca="1">IF(AND(AQ372&gt;0,AR372&gt;0),COUNTIF(AU$6:AU371,"&gt;0")+1,0)</f>
        <v>0</v>
      </c>
    </row>
    <row r="373" spans="40:47">
      <c r="AN373" s="15">
        <v>11</v>
      </c>
      <c r="AO373" s="15">
        <v>1</v>
      </c>
      <c r="AP373" s="15">
        <v>8</v>
      </c>
      <c r="AQ373" s="17">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15">
        <f ca="1">COUNTIF(INDIRECT("H"&amp;(ROW()+12*(($AN373-1)*3+$AO373)-ROW())/12+5):INDIRECT("S"&amp;(ROW()+12*(($AN373-1)*3+$AO373)-ROW())/12+5),AQ373)</f>
        <v>0</v>
      </c>
      <c r="AS373" s="17"/>
      <c r="AU373" s="15">
        <f ca="1">IF(AND(AQ373&gt;0,AR373&gt;0),COUNTIF(AU$6:AU372,"&gt;0")+1,0)</f>
        <v>0</v>
      </c>
    </row>
    <row r="374" spans="40:47">
      <c r="AN374" s="15">
        <v>11</v>
      </c>
      <c r="AO374" s="15">
        <v>1</v>
      </c>
      <c r="AP374" s="15">
        <v>9</v>
      </c>
      <c r="AQ374" s="17">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15">
        <f ca="1">COUNTIF(INDIRECT("H"&amp;(ROW()+12*(($AN374-1)*3+$AO374)-ROW())/12+5):INDIRECT("S"&amp;(ROW()+12*(($AN374-1)*3+$AO374)-ROW())/12+5),AQ374)</f>
        <v>0</v>
      </c>
      <c r="AS374" s="17"/>
      <c r="AU374" s="15">
        <f ca="1">IF(AND(AQ374&gt;0,AR374&gt;0),COUNTIF(AU$6:AU373,"&gt;0")+1,0)</f>
        <v>0</v>
      </c>
    </row>
    <row r="375" spans="40:47">
      <c r="AN375" s="15">
        <v>11</v>
      </c>
      <c r="AO375" s="15">
        <v>1</v>
      </c>
      <c r="AP375" s="15">
        <v>10</v>
      </c>
      <c r="AQ375" s="17">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15">
        <f ca="1">COUNTIF(INDIRECT("H"&amp;(ROW()+12*(($AN375-1)*3+$AO375)-ROW())/12+5):INDIRECT("S"&amp;(ROW()+12*(($AN375-1)*3+$AO375)-ROW())/12+5),AQ375)</f>
        <v>0</v>
      </c>
      <c r="AS375" s="17"/>
      <c r="AU375" s="15">
        <f ca="1">IF(AND(AQ375&gt;0,AR375&gt;0),COUNTIF(AU$6:AU374,"&gt;0")+1,0)</f>
        <v>0</v>
      </c>
    </row>
    <row r="376" spans="40:47">
      <c r="AN376" s="15">
        <v>11</v>
      </c>
      <c r="AO376" s="15">
        <v>1</v>
      </c>
      <c r="AP376" s="15">
        <v>11</v>
      </c>
      <c r="AQ376" s="17">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15">
        <f ca="1">COUNTIF(INDIRECT("H"&amp;(ROW()+12*(($AN376-1)*3+$AO376)-ROW())/12+5):INDIRECT("S"&amp;(ROW()+12*(($AN376-1)*3+$AO376)-ROW())/12+5),AQ376)</f>
        <v>0</v>
      </c>
      <c r="AS376" s="17"/>
      <c r="AU376" s="15">
        <f ca="1">IF(AND(AQ376&gt;0,AR376&gt;0),COUNTIF(AU$6:AU375,"&gt;0")+1,0)</f>
        <v>0</v>
      </c>
    </row>
    <row r="377" spans="40:47">
      <c r="AN377" s="15">
        <v>11</v>
      </c>
      <c r="AO377" s="15">
        <v>1</v>
      </c>
      <c r="AP377" s="15">
        <v>12</v>
      </c>
      <c r="AQ377" s="17">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15">
        <f ca="1">COUNTIF(INDIRECT("H"&amp;(ROW()+12*(($AN377-1)*3+$AO377)-ROW())/12+5):INDIRECT("S"&amp;(ROW()+12*(($AN377-1)*3+$AO377)-ROW())/12+5),AQ377)</f>
        <v>0</v>
      </c>
      <c r="AS377" s="17"/>
      <c r="AU377" s="15">
        <f ca="1">IF(AND(AQ377&gt;0,AR377&gt;0),COUNTIF(AU$6:AU376,"&gt;0")+1,0)</f>
        <v>0</v>
      </c>
    </row>
    <row r="378" spans="40:47">
      <c r="AN378" s="15">
        <v>11</v>
      </c>
      <c r="AO378" s="15">
        <v>2</v>
      </c>
      <c r="AP378" s="15">
        <v>1</v>
      </c>
      <c r="AQ378" s="17">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15">
        <f ca="1">COUNTIF(INDIRECT("H"&amp;(ROW()+12*(($AN378-1)*3+$AO378)-ROW())/12+5):INDIRECT("S"&amp;(ROW()+12*(($AN378-1)*3+$AO378)-ROW())/12+5),AQ378)</f>
        <v>0</v>
      </c>
      <c r="AS378" s="17"/>
      <c r="AU378" s="15">
        <f ca="1">IF(AND(AQ378&gt;0,AR378&gt;0),COUNTIF(AU$6:AU377,"&gt;0")+1,0)</f>
        <v>0</v>
      </c>
    </row>
    <row r="379" spans="40:47">
      <c r="AN379" s="15">
        <v>11</v>
      </c>
      <c r="AO379" s="15">
        <v>2</v>
      </c>
      <c r="AP379" s="15">
        <v>2</v>
      </c>
      <c r="AQ379" s="17">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15">
        <f ca="1">COUNTIF(INDIRECT("H"&amp;(ROW()+12*(($AN379-1)*3+$AO379)-ROW())/12+5):INDIRECT("S"&amp;(ROW()+12*(($AN379-1)*3+$AO379)-ROW())/12+5),AQ379)</f>
        <v>0</v>
      </c>
      <c r="AS379" s="17"/>
      <c r="AU379" s="15">
        <f ca="1">IF(AND(AQ379&gt;0,AR379&gt;0),COUNTIF(AU$6:AU378,"&gt;0")+1,0)</f>
        <v>0</v>
      </c>
    </row>
    <row r="380" spans="40:47">
      <c r="AN380" s="15">
        <v>11</v>
      </c>
      <c r="AO380" s="15">
        <v>2</v>
      </c>
      <c r="AP380" s="15">
        <v>3</v>
      </c>
      <c r="AQ380" s="17">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15">
        <f ca="1">COUNTIF(INDIRECT("H"&amp;(ROW()+12*(($AN380-1)*3+$AO380)-ROW())/12+5):INDIRECT("S"&amp;(ROW()+12*(($AN380-1)*3+$AO380)-ROW())/12+5),AQ380)</f>
        <v>0</v>
      </c>
      <c r="AS380" s="17"/>
      <c r="AU380" s="15">
        <f ca="1">IF(AND(AQ380&gt;0,AR380&gt;0),COUNTIF(AU$6:AU379,"&gt;0")+1,0)</f>
        <v>0</v>
      </c>
    </row>
    <row r="381" spans="40:47">
      <c r="AN381" s="15">
        <v>11</v>
      </c>
      <c r="AO381" s="15">
        <v>2</v>
      </c>
      <c r="AP381" s="15">
        <v>4</v>
      </c>
      <c r="AQ381" s="17">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15">
        <f ca="1">COUNTIF(INDIRECT("H"&amp;(ROW()+12*(($AN381-1)*3+$AO381)-ROW())/12+5):INDIRECT("S"&amp;(ROW()+12*(($AN381-1)*3+$AO381)-ROW())/12+5),AQ381)</f>
        <v>0</v>
      </c>
      <c r="AS381" s="17"/>
      <c r="AU381" s="15">
        <f ca="1">IF(AND(AQ381&gt;0,AR381&gt;0),COUNTIF(AU$6:AU380,"&gt;0")+1,0)</f>
        <v>0</v>
      </c>
    </row>
    <row r="382" spans="40:47">
      <c r="AN382" s="15">
        <v>11</v>
      </c>
      <c r="AO382" s="15">
        <v>2</v>
      </c>
      <c r="AP382" s="15">
        <v>5</v>
      </c>
      <c r="AQ382" s="17">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15">
        <f ca="1">COUNTIF(INDIRECT("H"&amp;(ROW()+12*(($AN382-1)*3+$AO382)-ROW())/12+5):INDIRECT("S"&amp;(ROW()+12*(($AN382-1)*3+$AO382)-ROW())/12+5),AQ382)</f>
        <v>0</v>
      </c>
      <c r="AS382" s="17"/>
      <c r="AU382" s="15">
        <f ca="1">IF(AND(AQ382&gt;0,AR382&gt;0),COUNTIF(AU$6:AU381,"&gt;0")+1,0)</f>
        <v>0</v>
      </c>
    </row>
    <row r="383" spans="40:47">
      <c r="AN383" s="15">
        <v>11</v>
      </c>
      <c r="AO383" s="15">
        <v>2</v>
      </c>
      <c r="AP383" s="15">
        <v>6</v>
      </c>
      <c r="AQ383" s="17">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15">
        <f ca="1">COUNTIF(INDIRECT("H"&amp;(ROW()+12*(($AN383-1)*3+$AO383)-ROW())/12+5):INDIRECT("S"&amp;(ROW()+12*(($AN383-1)*3+$AO383)-ROW())/12+5),AQ383)</f>
        <v>0</v>
      </c>
      <c r="AS383" s="17"/>
      <c r="AU383" s="15">
        <f ca="1">IF(AND(AQ383&gt;0,AR383&gt;0),COUNTIF(AU$6:AU382,"&gt;0")+1,0)</f>
        <v>0</v>
      </c>
    </row>
    <row r="384" spans="40:47">
      <c r="AN384" s="15">
        <v>11</v>
      </c>
      <c r="AO384" s="15">
        <v>2</v>
      </c>
      <c r="AP384" s="15">
        <v>7</v>
      </c>
      <c r="AQ384" s="17">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15">
        <f ca="1">COUNTIF(INDIRECT("H"&amp;(ROW()+12*(($AN384-1)*3+$AO384)-ROW())/12+5):INDIRECT("S"&amp;(ROW()+12*(($AN384-1)*3+$AO384)-ROW())/12+5),AQ384)</f>
        <v>0</v>
      </c>
      <c r="AS384" s="17"/>
      <c r="AU384" s="15">
        <f ca="1">IF(AND(AQ384&gt;0,AR384&gt;0),COUNTIF(AU$6:AU383,"&gt;0")+1,0)</f>
        <v>0</v>
      </c>
    </row>
    <row r="385" spans="40:47">
      <c r="AN385" s="15">
        <v>11</v>
      </c>
      <c r="AO385" s="15">
        <v>2</v>
      </c>
      <c r="AP385" s="15">
        <v>8</v>
      </c>
      <c r="AQ385" s="17">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15">
        <f ca="1">COUNTIF(INDIRECT("H"&amp;(ROW()+12*(($AN385-1)*3+$AO385)-ROW())/12+5):INDIRECT("S"&amp;(ROW()+12*(($AN385-1)*3+$AO385)-ROW())/12+5),AQ385)</f>
        <v>0</v>
      </c>
      <c r="AS385" s="17"/>
      <c r="AU385" s="15">
        <f ca="1">IF(AND(AQ385&gt;0,AR385&gt;0),COUNTIF(AU$6:AU384,"&gt;0")+1,0)</f>
        <v>0</v>
      </c>
    </row>
    <row r="386" spans="40:47">
      <c r="AN386" s="15">
        <v>11</v>
      </c>
      <c r="AO386" s="15">
        <v>2</v>
      </c>
      <c r="AP386" s="15">
        <v>9</v>
      </c>
      <c r="AQ386" s="17">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15">
        <f ca="1">COUNTIF(INDIRECT("H"&amp;(ROW()+12*(($AN386-1)*3+$AO386)-ROW())/12+5):INDIRECT("S"&amp;(ROW()+12*(($AN386-1)*3+$AO386)-ROW())/12+5),AQ386)</f>
        <v>0</v>
      </c>
      <c r="AS386" s="17"/>
      <c r="AU386" s="15">
        <f ca="1">IF(AND(AQ386&gt;0,AR386&gt;0),COUNTIF(AU$6:AU385,"&gt;0")+1,0)</f>
        <v>0</v>
      </c>
    </row>
    <row r="387" spans="40:47">
      <c r="AN387" s="15">
        <v>11</v>
      </c>
      <c r="AO387" s="15">
        <v>2</v>
      </c>
      <c r="AP387" s="15">
        <v>10</v>
      </c>
      <c r="AQ387" s="17">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15">
        <f ca="1">COUNTIF(INDIRECT("H"&amp;(ROW()+12*(($AN387-1)*3+$AO387)-ROW())/12+5):INDIRECT("S"&amp;(ROW()+12*(($AN387-1)*3+$AO387)-ROW())/12+5),AQ387)</f>
        <v>0</v>
      </c>
      <c r="AS387" s="17"/>
      <c r="AU387" s="15">
        <f ca="1">IF(AND(AQ387&gt;0,AR387&gt;0),COUNTIF(AU$6:AU386,"&gt;0")+1,0)</f>
        <v>0</v>
      </c>
    </row>
    <row r="388" spans="40:47">
      <c r="AN388" s="15">
        <v>11</v>
      </c>
      <c r="AO388" s="15">
        <v>2</v>
      </c>
      <c r="AP388" s="15">
        <v>11</v>
      </c>
      <c r="AQ388" s="17">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15">
        <f ca="1">COUNTIF(INDIRECT("H"&amp;(ROW()+12*(($AN388-1)*3+$AO388)-ROW())/12+5):INDIRECT("S"&amp;(ROW()+12*(($AN388-1)*3+$AO388)-ROW())/12+5),AQ388)</f>
        <v>0</v>
      </c>
      <c r="AS388" s="17"/>
      <c r="AU388" s="15">
        <f ca="1">IF(AND(AQ388&gt;0,AR388&gt;0),COUNTIF(AU$6:AU387,"&gt;0")+1,0)</f>
        <v>0</v>
      </c>
    </row>
    <row r="389" spans="40:47">
      <c r="AN389" s="15">
        <v>11</v>
      </c>
      <c r="AO389" s="15">
        <v>2</v>
      </c>
      <c r="AP389" s="15">
        <v>12</v>
      </c>
      <c r="AQ389" s="17">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15">
        <f ca="1">COUNTIF(INDIRECT("H"&amp;(ROW()+12*(($AN389-1)*3+$AO389)-ROW())/12+5):INDIRECT("S"&amp;(ROW()+12*(($AN389-1)*3+$AO389)-ROW())/12+5),AQ389)</f>
        <v>0</v>
      </c>
      <c r="AS389" s="17"/>
      <c r="AU389" s="15">
        <f ca="1">IF(AND(AQ389&gt;0,AR389&gt;0),COUNTIF(AU$6:AU388,"&gt;0")+1,0)</f>
        <v>0</v>
      </c>
    </row>
    <row r="390" spans="40:47">
      <c r="AN390" s="15">
        <v>11</v>
      </c>
      <c r="AO390" s="15">
        <v>3</v>
      </c>
      <c r="AP390" s="15">
        <v>1</v>
      </c>
      <c r="AQ390" s="17">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15">
        <f ca="1">COUNTIF(INDIRECT("H"&amp;(ROW()+12*(($AN390-1)*3+$AO390)-ROW())/12+5):INDIRECT("S"&amp;(ROW()+12*(($AN390-1)*3+$AO390)-ROW())/12+5),AQ390)</f>
        <v>0</v>
      </c>
      <c r="AS390" s="17"/>
      <c r="AU390" s="15">
        <f ca="1">IF(AND(AQ390&gt;0,AR390&gt;0),COUNTIF(AU$6:AU389,"&gt;0")+1,0)</f>
        <v>0</v>
      </c>
    </row>
    <row r="391" spans="40:47">
      <c r="AN391" s="15">
        <v>11</v>
      </c>
      <c r="AO391" s="15">
        <v>3</v>
      </c>
      <c r="AP391" s="15">
        <v>2</v>
      </c>
      <c r="AQ391" s="17">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15">
        <f ca="1">COUNTIF(INDIRECT("H"&amp;(ROW()+12*(($AN391-1)*3+$AO391)-ROW())/12+5):INDIRECT("S"&amp;(ROW()+12*(($AN391-1)*3+$AO391)-ROW())/12+5),AQ391)</f>
        <v>0</v>
      </c>
      <c r="AS391" s="17"/>
      <c r="AU391" s="15">
        <f ca="1">IF(AND(AQ391&gt;0,AR391&gt;0),COUNTIF(AU$6:AU390,"&gt;0")+1,0)</f>
        <v>0</v>
      </c>
    </row>
    <row r="392" spans="40:47">
      <c r="AN392" s="15">
        <v>11</v>
      </c>
      <c r="AO392" s="15">
        <v>3</v>
      </c>
      <c r="AP392" s="15">
        <v>3</v>
      </c>
      <c r="AQ392" s="17">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15">
        <f ca="1">COUNTIF(INDIRECT("H"&amp;(ROW()+12*(($AN392-1)*3+$AO392)-ROW())/12+5):INDIRECT("S"&amp;(ROW()+12*(($AN392-1)*3+$AO392)-ROW())/12+5),AQ392)</f>
        <v>0</v>
      </c>
      <c r="AS392" s="17"/>
      <c r="AU392" s="15">
        <f ca="1">IF(AND(AQ392&gt;0,AR392&gt;0),COUNTIF(AU$6:AU391,"&gt;0")+1,0)</f>
        <v>0</v>
      </c>
    </row>
    <row r="393" spans="40:47">
      <c r="AN393" s="15">
        <v>11</v>
      </c>
      <c r="AO393" s="15">
        <v>3</v>
      </c>
      <c r="AP393" s="15">
        <v>4</v>
      </c>
      <c r="AQ393" s="17">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15">
        <f ca="1">COUNTIF(INDIRECT("H"&amp;(ROW()+12*(($AN393-1)*3+$AO393)-ROW())/12+5):INDIRECT("S"&amp;(ROW()+12*(($AN393-1)*3+$AO393)-ROW())/12+5),AQ393)</f>
        <v>0</v>
      </c>
      <c r="AS393" s="17"/>
      <c r="AU393" s="15">
        <f ca="1">IF(AND(AQ393&gt;0,AR393&gt;0),COUNTIF(AU$6:AU392,"&gt;0")+1,0)</f>
        <v>0</v>
      </c>
    </row>
    <row r="394" spans="40:47">
      <c r="AN394" s="15">
        <v>11</v>
      </c>
      <c r="AO394" s="15">
        <v>3</v>
      </c>
      <c r="AP394" s="15">
        <v>5</v>
      </c>
      <c r="AQ394" s="17">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15">
        <f ca="1">COUNTIF(INDIRECT("H"&amp;(ROW()+12*(($AN394-1)*3+$AO394)-ROW())/12+5):INDIRECT("S"&amp;(ROW()+12*(($AN394-1)*3+$AO394)-ROW())/12+5),AQ394)</f>
        <v>0</v>
      </c>
      <c r="AS394" s="17"/>
      <c r="AU394" s="15">
        <f ca="1">IF(AND(AQ394&gt;0,AR394&gt;0),COUNTIF(AU$6:AU393,"&gt;0")+1,0)</f>
        <v>0</v>
      </c>
    </row>
    <row r="395" spans="40:47">
      <c r="AN395" s="15">
        <v>11</v>
      </c>
      <c r="AO395" s="15">
        <v>3</v>
      </c>
      <c r="AP395" s="15">
        <v>6</v>
      </c>
      <c r="AQ395" s="17">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15">
        <f ca="1">COUNTIF(INDIRECT("H"&amp;(ROW()+12*(($AN395-1)*3+$AO395)-ROW())/12+5):INDIRECT("S"&amp;(ROW()+12*(($AN395-1)*3+$AO395)-ROW())/12+5),AQ395)</f>
        <v>0</v>
      </c>
      <c r="AS395" s="17"/>
      <c r="AU395" s="15">
        <f ca="1">IF(AND(AQ395&gt;0,AR395&gt;0),COUNTIF(AU$6:AU394,"&gt;0")+1,0)</f>
        <v>0</v>
      </c>
    </row>
    <row r="396" spans="40:47">
      <c r="AN396" s="15">
        <v>11</v>
      </c>
      <c r="AO396" s="15">
        <v>3</v>
      </c>
      <c r="AP396" s="15">
        <v>7</v>
      </c>
      <c r="AQ396" s="17">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15">
        <f ca="1">COUNTIF(INDIRECT("H"&amp;(ROW()+12*(($AN396-1)*3+$AO396)-ROW())/12+5):INDIRECT("S"&amp;(ROW()+12*(($AN396-1)*3+$AO396)-ROW())/12+5),AQ396)</f>
        <v>0</v>
      </c>
      <c r="AS396" s="17"/>
      <c r="AU396" s="15">
        <f ca="1">IF(AND(AQ396&gt;0,AR396&gt;0),COUNTIF(AU$6:AU395,"&gt;0")+1,0)</f>
        <v>0</v>
      </c>
    </row>
    <row r="397" spans="40:47">
      <c r="AN397" s="15">
        <v>11</v>
      </c>
      <c r="AO397" s="15">
        <v>3</v>
      </c>
      <c r="AP397" s="15">
        <v>8</v>
      </c>
      <c r="AQ397" s="17">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15">
        <f ca="1">COUNTIF(INDIRECT("H"&amp;(ROW()+12*(($AN397-1)*3+$AO397)-ROW())/12+5):INDIRECT("S"&amp;(ROW()+12*(($AN397-1)*3+$AO397)-ROW())/12+5),AQ397)</f>
        <v>0</v>
      </c>
      <c r="AS397" s="17"/>
      <c r="AU397" s="15">
        <f ca="1">IF(AND(AQ397&gt;0,AR397&gt;0),COUNTIF(AU$6:AU396,"&gt;0")+1,0)</f>
        <v>0</v>
      </c>
    </row>
    <row r="398" spans="40:47">
      <c r="AN398" s="15">
        <v>11</v>
      </c>
      <c r="AO398" s="15">
        <v>3</v>
      </c>
      <c r="AP398" s="15">
        <v>9</v>
      </c>
      <c r="AQ398" s="17">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15">
        <f ca="1">COUNTIF(INDIRECT("H"&amp;(ROW()+12*(($AN398-1)*3+$AO398)-ROW())/12+5):INDIRECT("S"&amp;(ROW()+12*(($AN398-1)*3+$AO398)-ROW())/12+5),AQ398)</f>
        <v>0</v>
      </c>
      <c r="AS398" s="17"/>
      <c r="AU398" s="15">
        <f ca="1">IF(AND(AQ398&gt;0,AR398&gt;0),COUNTIF(AU$6:AU397,"&gt;0")+1,0)</f>
        <v>0</v>
      </c>
    </row>
    <row r="399" spans="40:47">
      <c r="AN399" s="15">
        <v>11</v>
      </c>
      <c r="AO399" s="15">
        <v>3</v>
      </c>
      <c r="AP399" s="15">
        <v>10</v>
      </c>
      <c r="AQ399" s="17">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15">
        <f ca="1">COUNTIF(INDIRECT("H"&amp;(ROW()+12*(($AN399-1)*3+$AO399)-ROW())/12+5):INDIRECT("S"&amp;(ROW()+12*(($AN399-1)*3+$AO399)-ROW())/12+5),AQ399)</f>
        <v>0</v>
      </c>
      <c r="AS399" s="17"/>
      <c r="AU399" s="15">
        <f ca="1">IF(AND(AQ399&gt;0,AR399&gt;0),COUNTIF(AU$6:AU398,"&gt;0")+1,0)</f>
        <v>0</v>
      </c>
    </row>
    <row r="400" spans="40:47">
      <c r="AN400" s="15">
        <v>11</v>
      </c>
      <c r="AO400" s="15">
        <v>3</v>
      </c>
      <c r="AP400" s="15">
        <v>11</v>
      </c>
      <c r="AQ400" s="17">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15">
        <f ca="1">COUNTIF(INDIRECT("H"&amp;(ROW()+12*(($AN400-1)*3+$AO400)-ROW())/12+5):INDIRECT("S"&amp;(ROW()+12*(($AN400-1)*3+$AO400)-ROW())/12+5),AQ400)</f>
        <v>0</v>
      </c>
      <c r="AS400" s="17"/>
      <c r="AU400" s="15">
        <f ca="1">IF(AND(AQ400&gt;0,AR400&gt;0),COUNTIF(AU$6:AU399,"&gt;0")+1,0)</f>
        <v>0</v>
      </c>
    </row>
    <row r="401" spans="40:47">
      <c r="AN401" s="306">
        <v>11</v>
      </c>
      <c r="AO401" s="306">
        <v>3</v>
      </c>
      <c r="AP401" s="306">
        <v>12</v>
      </c>
      <c r="AQ401" s="313">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306">
        <f ca="1">COUNTIF(INDIRECT("H"&amp;(ROW()+12*(($AN401-1)*3+$AO401)-ROW())/12+5):INDIRECT("S"&amp;(ROW()+12*(($AN401-1)*3+$AO401)-ROW())/12+5),AQ401)</f>
        <v>0</v>
      </c>
      <c r="AS401" s="313"/>
      <c r="AT401" s="306"/>
      <c r="AU401" s="306">
        <f ca="1">IF(AND(AQ401&gt;0,AR401&gt;0),COUNTIF(AU$6:AU400,"&gt;0")+1,0)</f>
        <v>0</v>
      </c>
    </row>
    <row r="402" spans="40:47">
      <c r="AN402" s="15">
        <v>12</v>
      </c>
      <c r="AO402" s="15">
        <v>1</v>
      </c>
      <c r="AP402" s="15">
        <v>1</v>
      </c>
      <c r="AQ402" s="17">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15">
        <f ca="1">COUNTIF(INDIRECT("H"&amp;(ROW()+12*(($AN402-1)*3+$AO402)-ROW())/12+5):INDIRECT("S"&amp;(ROW()+12*(($AN402-1)*3+$AO402)-ROW())/12+5),AQ402)</f>
        <v>0</v>
      </c>
      <c r="AS402" s="17"/>
      <c r="AU402" s="15">
        <f ca="1">IF(AND(AQ402&gt;0,AR402&gt;0),COUNTIF(AU$6:AU401,"&gt;0")+1,0)</f>
        <v>0</v>
      </c>
    </row>
    <row r="403" spans="40:47">
      <c r="AN403" s="15">
        <v>12</v>
      </c>
      <c r="AO403" s="15">
        <v>1</v>
      </c>
      <c r="AP403" s="15">
        <v>2</v>
      </c>
      <c r="AQ403" s="17">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15">
        <f ca="1">COUNTIF(INDIRECT("H"&amp;(ROW()+12*(($AN403-1)*3+$AO403)-ROW())/12+5):INDIRECT("S"&amp;(ROW()+12*(($AN403-1)*3+$AO403)-ROW())/12+5),AQ403)</f>
        <v>0</v>
      </c>
      <c r="AS403" s="17"/>
      <c r="AU403" s="15">
        <f ca="1">IF(AND(AQ403&gt;0,AR403&gt;0),COUNTIF(AU$6:AU402,"&gt;0")+1,0)</f>
        <v>0</v>
      </c>
    </row>
    <row r="404" spans="40:47">
      <c r="AN404" s="15">
        <v>12</v>
      </c>
      <c r="AO404" s="15">
        <v>1</v>
      </c>
      <c r="AP404" s="15">
        <v>3</v>
      </c>
      <c r="AQ404" s="17">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15">
        <f ca="1">COUNTIF(INDIRECT("H"&amp;(ROW()+12*(($AN404-1)*3+$AO404)-ROW())/12+5):INDIRECT("S"&amp;(ROW()+12*(($AN404-1)*3+$AO404)-ROW())/12+5),AQ404)</f>
        <v>0</v>
      </c>
      <c r="AS404" s="17"/>
      <c r="AU404" s="15">
        <f ca="1">IF(AND(AQ404&gt;0,AR404&gt;0),COUNTIF(AU$6:AU403,"&gt;0")+1,0)</f>
        <v>0</v>
      </c>
    </row>
    <row r="405" spans="40:47">
      <c r="AN405" s="15">
        <v>12</v>
      </c>
      <c r="AO405" s="15">
        <v>1</v>
      </c>
      <c r="AP405" s="15">
        <v>4</v>
      </c>
      <c r="AQ405" s="17">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15">
        <f ca="1">COUNTIF(INDIRECT("H"&amp;(ROW()+12*(($AN405-1)*3+$AO405)-ROW())/12+5):INDIRECT("S"&amp;(ROW()+12*(($AN405-1)*3+$AO405)-ROW())/12+5),AQ405)</f>
        <v>0</v>
      </c>
      <c r="AS405" s="17"/>
      <c r="AU405" s="15">
        <f ca="1">IF(AND(AQ405&gt;0,AR405&gt;0),COUNTIF(AU$6:AU404,"&gt;0")+1,0)</f>
        <v>0</v>
      </c>
    </row>
    <row r="406" spans="40:47">
      <c r="AN406" s="15">
        <v>12</v>
      </c>
      <c r="AO406" s="15">
        <v>1</v>
      </c>
      <c r="AP406" s="15">
        <v>5</v>
      </c>
      <c r="AQ406" s="17">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15">
        <f ca="1">COUNTIF(INDIRECT("H"&amp;(ROW()+12*(($AN406-1)*3+$AO406)-ROW())/12+5):INDIRECT("S"&amp;(ROW()+12*(($AN406-1)*3+$AO406)-ROW())/12+5),AQ406)</f>
        <v>0</v>
      </c>
      <c r="AS406" s="17"/>
      <c r="AU406" s="15">
        <f ca="1">IF(AND(AQ406&gt;0,AR406&gt;0),COUNTIF(AU$6:AU405,"&gt;0")+1,0)</f>
        <v>0</v>
      </c>
    </row>
    <row r="407" spans="40:47">
      <c r="AN407" s="15">
        <v>12</v>
      </c>
      <c r="AO407" s="15">
        <v>1</v>
      </c>
      <c r="AP407" s="15">
        <v>6</v>
      </c>
      <c r="AQ407" s="17">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15">
        <f ca="1">COUNTIF(INDIRECT("H"&amp;(ROW()+12*(($AN407-1)*3+$AO407)-ROW())/12+5):INDIRECT("S"&amp;(ROW()+12*(($AN407-1)*3+$AO407)-ROW())/12+5),AQ407)</f>
        <v>0</v>
      </c>
      <c r="AS407" s="17"/>
      <c r="AU407" s="15">
        <f ca="1">IF(AND(AQ407&gt;0,AR407&gt;0),COUNTIF(AU$6:AU406,"&gt;0")+1,0)</f>
        <v>0</v>
      </c>
    </row>
    <row r="408" spans="40:47">
      <c r="AN408" s="15">
        <v>12</v>
      </c>
      <c r="AO408" s="15">
        <v>1</v>
      </c>
      <c r="AP408" s="15">
        <v>7</v>
      </c>
      <c r="AQ408" s="17">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15">
        <f ca="1">COUNTIF(INDIRECT("H"&amp;(ROW()+12*(($AN408-1)*3+$AO408)-ROW())/12+5):INDIRECT("S"&amp;(ROW()+12*(($AN408-1)*3+$AO408)-ROW())/12+5),AQ408)</f>
        <v>0</v>
      </c>
      <c r="AS408" s="17"/>
      <c r="AU408" s="15">
        <f ca="1">IF(AND(AQ408&gt;0,AR408&gt;0),COUNTIF(AU$6:AU407,"&gt;0")+1,0)</f>
        <v>0</v>
      </c>
    </row>
    <row r="409" spans="40:47">
      <c r="AN409" s="15">
        <v>12</v>
      </c>
      <c r="AO409" s="15">
        <v>1</v>
      </c>
      <c r="AP409" s="15">
        <v>8</v>
      </c>
      <c r="AQ409" s="17">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15">
        <f ca="1">COUNTIF(INDIRECT("H"&amp;(ROW()+12*(($AN409-1)*3+$AO409)-ROW())/12+5):INDIRECT("S"&amp;(ROW()+12*(($AN409-1)*3+$AO409)-ROW())/12+5),AQ409)</f>
        <v>0</v>
      </c>
      <c r="AS409" s="17"/>
      <c r="AU409" s="15">
        <f ca="1">IF(AND(AQ409&gt;0,AR409&gt;0),COUNTIF(AU$6:AU408,"&gt;0")+1,0)</f>
        <v>0</v>
      </c>
    </row>
    <row r="410" spans="40:47">
      <c r="AN410" s="15">
        <v>12</v>
      </c>
      <c r="AO410" s="15">
        <v>1</v>
      </c>
      <c r="AP410" s="15">
        <v>9</v>
      </c>
      <c r="AQ410" s="17">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15">
        <f ca="1">COUNTIF(INDIRECT("H"&amp;(ROW()+12*(($AN410-1)*3+$AO410)-ROW())/12+5):INDIRECT("S"&amp;(ROW()+12*(($AN410-1)*3+$AO410)-ROW())/12+5),AQ410)</f>
        <v>0</v>
      </c>
      <c r="AS410" s="17"/>
      <c r="AU410" s="15">
        <f ca="1">IF(AND(AQ410&gt;0,AR410&gt;0),COUNTIF(AU$6:AU409,"&gt;0")+1,0)</f>
        <v>0</v>
      </c>
    </row>
    <row r="411" spans="40:47">
      <c r="AN411" s="15">
        <v>12</v>
      </c>
      <c r="AO411" s="15">
        <v>1</v>
      </c>
      <c r="AP411" s="15">
        <v>10</v>
      </c>
      <c r="AQ411" s="17">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15">
        <f ca="1">COUNTIF(INDIRECT("H"&amp;(ROW()+12*(($AN411-1)*3+$AO411)-ROW())/12+5):INDIRECT("S"&amp;(ROW()+12*(($AN411-1)*3+$AO411)-ROW())/12+5),AQ411)</f>
        <v>0</v>
      </c>
      <c r="AS411" s="17"/>
      <c r="AU411" s="15">
        <f ca="1">IF(AND(AQ411&gt;0,AR411&gt;0),COUNTIF(AU$6:AU410,"&gt;0")+1,0)</f>
        <v>0</v>
      </c>
    </row>
    <row r="412" spans="40:47">
      <c r="AN412" s="15">
        <v>12</v>
      </c>
      <c r="AO412" s="15">
        <v>1</v>
      </c>
      <c r="AP412" s="15">
        <v>11</v>
      </c>
      <c r="AQ412" s="17">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15">
        <f ca="1">COUNTIF(INDIRECT("H"&amp;(ROW()+12*(($AN412-1)*3+$AO412)-ROW())/12+5):INDIRECT("S"&amp;(ROW()+12*(($AN412-1)*3+$AO412)-ROW())/12+5),AQ412)</f>
        <v>0</v>
      </c>
      <c r="AS412" s="17"/>
      <c r="AU412" s="15">
        <f ca="1">IF(AND(AQ412&gt;0,AR412&gt;0),COUNTIF(AU$6:AU411,"&gt;0")+1,0)</f>
        <v>0</v>
      </c>
    </row>
    <row r="413" spans="40:47">
      <c r="AN413" s="15">
        <v>12</v>
      </c>
      <c r="AO413" s="15">
        <v>1</v>
      </c>
      <c r="AP413" s="15">
        <v>12</v>
      </c>
      <c r="AQ413" s="17">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15">
        <f ca="1">COUNTIF(INDIRECT("H"&amp;(ROW()+12*(($AN413-1)*3+$AO413)-ROW())/12+5):INDIRECT("S"&amp;(ROW()+12*(($AN413-1)*3+$AO413)-ROW())/12+5),AQ413)</f>
        <v>0</v>
      </c>
      <c r="AS413" s="17"/>
      <c r="AU413" s="15">
        <f ca="1">IF(AND(AQ413&gt;0,AR413&gt;0),COUNTIF(AU$6:AU412,"&gt;0")+1,0)</f>
        <v>0</v>
      </c>
    </row>
    <row r="414" spans="40:47">
      <c r="AN414" s="15">
        <v>12</v>
      </c>
      <c r="AO414" s="15">
        <v>2</v>
      </c>
      <c r="AP414" s="15">
        <v>1</v>
      </c>
      <c r="AQ414" s="17">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15">
        <f ca="1">COUNTIF(INDIRECT("H"&amp;(ROW()+12*(($AN414-1)*3+$AO414)-ROW())/12+5):INDIRECT("S"&amp;(ROW()+12*(($AN414-1)*3+$AO414)-ROW())/12+5),AQ414)</f>
        <v>0</v>
      </c>
      <c r="AS414" s="17"/>
      <c r="AU414" s="15">
        <f ca="1">IF(AND(AQ414&gt;0,AR414&gt;0),COUNTIF(AU$6:AU413,"&gt;0")+1,0)</f>
        <v>0</v>
      </c>
    </row>
    <row r="415" spans="40:47">
      <c r="AN415" s="15">
        <v>12</v>
      </c>
      <c r="AO415" s="15">
        <v>2</v>
      </c>
      <c r="AP415" s="15">
        <v>2</v>
      </c>
      <c r="AQ415" s="17">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15">
        <f ca="1">COUNTIF(INDIRECT("H"&amp;(ROW()+12*(($AN415-1)*3+$AO415)-ROW())/12+5):INDIRECT("S"&amp;(ROW()+12*(($AN415-1)*3+$AO415)-ROW())/12+5),AQ415)</f>
        <v>0</v>
      </c>
      <c r="AS415" s="17"/>
      <c r="AU415" s="15">
        <f ca="1">IF(AND(AQ415&gt;0,AR415&gt;0),COUNTIF(AU$6:AU414,"&gt;0")+1,0)</f>
        <v>0</v>
      </c>
    </row>
    <row r="416" spans="40:47">
      <c r="AN416" s="15">
        <v>12</v>
      </c>
      <c r="AO416" s="15">
        <v>2</v>
      </c>
      <c r="AP416" s="15">
        <v>3</v>
      </c>
      <c r="AQ416" s="17">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15">
        <f ca="1">COUNTIF(INDIRECT("H"&amp;(ROW()+12*(($AN416-1)*3+$AO416)-ROW())/12+5):INDIRECT("S"&amp;(ROW()+12*(($AN416-1)*3+$AO416)-ROW())/12+5),AQ416)</f>
        <v>0</v>
      </c>
      <c r="AS416" s="17"/>
      <c r="AU416" s="15">
        <f ca="1">IF(AND(AQ416&gt;0,AR416&gt;0),COUNTIF(AU$6:AU415,"&gt;0")+1,0)</f>
        <v>0</v>
      </c>
    </row>
    <row r="417" spans="40:47">
      <c r="AN417" s="15">
        <v>12</v>
      </c>
      <c r="AO417" s="15">
        <v>2</v>
      </c>
      <c r="AP417" s="15">
        <v>4</v>
      </c>
      <c r="AQ417" s="17">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15">
        <f ca="1">COUNTIF(INDIRECT("H"&amp;(ROW()+12*(($AN417-1)*3+$AO417)-ROW())/12+5):INDIRECT("S"&amp;(ROW()+12*(($AN417-1)*3+$AO417)-ROW())/12+5),AQ417)</f>
        <v>0</v>
      </c>
      <c r="AS417" s="17"/>
      <c r="AU417" s="15">
        <f ca="1">IF(AND(AQ417&gt;0,AR417&gt;0),COUNTIF(AU$6:AU416,"&gt;0")+1,0)</f>
        <v>0</v>
      </c>
    </row>
    <row r="418" spans="40:47">
      <c r="AN418" s="15">
        <v>12</v>
      </c>
      <c r="AO418" s="15">
        <v>2</v>
      </c>
      <c r="AP418" s="15">
        <v>5</v>
      </c>
      <c r="AQ418" s="17">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15">
        <f ca="1">COUNTIF(INDIRECT("H"&amp;(ROW()+12*(($AN418-1)*3+$AO418)-ROW())/12+5):INDIRECT("S"&amp;(ROW()+12*(($AN418-1)*3+$AO418)-ROW())/12+5),AQ418)</f>
        <v>0</v>
      </c>
      <c r="AS418" s="17"/>
      <c r="AU418" s="15">
        <f ca="1">IF(AND(AQ418&gt;0,AR418&gt;0),COUNTIF(AU$6:AU417,"&gt;0")+1,0)</f>
        <v>0</v>
      </c>
    </row>
    <row r="419" spans="40:47">
      <c r="AN419" s="15">
        <v>12</v>
      </c>
      <c r="AO419" s="15">
        <v>2</v>
      </c>
      <c r="AP419" s="15">
        <v>6</v>
      </c>
      <c r="AQ419" s="17">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15">
        <f ca="1">COUNTIF(INDIRECT("H"&amp;(ROW()+12*(($AN419-1)*3+$AO419)-ROW())/12+5):INDIRECT("S"&amp;(ROW()+12*(($AN419-1)*3+$AO419)-ROW())/12+5),AQ419)</f>
        <v>0</v>
      </c>
      <c r="AS419" s="17"/>
      <c r="AU419" s="15">
        <f ca="1">IF(AND(AQ419&gt;0,AR419&gt;0),COUNTIF(AU$6:AU418,"&gt;0")+1,0)</f>
        <v>0</v>
      </c>
    </row>
    <row r="420" spans="40:47">
      <c r="AN420" s="15">
        <v>12</v>
      </c>
      <c r="AO420" s="15">
        <v>2</v>
      </c>
      <c r="AP420" s="15">
        <v>7</v>
      </c>
      <c r="AQ420" s="17">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15">
        <f ca="1">COUNTIF(INDIRECT("H"&amp;(ROW()+12*(($AN420-1)*3+$AO420)-ROW())/12+5):INDIRECT("S"&amp;(ROW()+12*(($AN420-1)*3+$AO420)-ROW())/12+5),AQ420)</f>
        <v>0</v>
      </c>
      <c r="AS420" s="17"/>
      <c r="AU420" s="15">
        <f ca="1">IF(AND(AQ420&gt;0,AR420&gt;0),COUNTIF(AU$6:AU419,"&gt;0")+1,0)</f>
        <v>0</v>
      </c>
    </row>
    <row r="421" spans="40:47">
      <c r="AN421" s="15">
        <v>12</v>
      </c>
      <c r="AO421" s="15">
        <v>2</v>
      </c>
      <c r="AP421" s="15">
        <v>8</v>
      </c>
      <c r="AQ421" s="17">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15">
        <f ca="1">COUNTIF(INDIRECT("H"&amp;(ROW()+12*(($AN421-1)*3+$AO421)-ROW())/12+5):INDIRECT("S"&amp;(ROW()+12*(($AN421-1)*3+$AO421)-ROW())/12+5),AQ421)</f>
        <v>0</v>
      </c>
      <c r="AS421" s="17"/>
      <c r="AU421" s="15">
        <f ca="1">IF(AND(AQ421&gt;0,AR421&gt;0),COUNTIF(AU$6:AU420,"&gt;0")+1,0)</f>
        <v>0</v>
      </c>
    </row>
    <row r="422" spans="40:47">
      <c r="AN422" s="15">
        <v>12</v>
      </c>
      <c r="AO422" s="15">
        <v>2</v>
      </c>
      <c r="AP422" s="15">
        <v>9</v>
      </c>
      <c r="AQ422" s="17">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15">
        <f ca="1">COUNTIF(INDIRECT("H"&amp;(ROW()+12*(($AN422-1)*3+$AO422)-ROW())/12+5):INDIRECT("S"&amp;(ROW()+12*(($AN422-1)*3+$AO422)-ROW())/12+5),AQ422)</f>
        <v>0</v>
      </c>
      <c r="AS422" s="17"/>
      <c r="AU422" s="15">
        <f ca="1">IF(AND(AQ422&gt;0,AR422&gt;0),COUNTIF(AU$6:AU421,"&gt;0")+1,0)</f>
        <v>0</v>
      </c>
    </row>
    <row r="423" spans="40:47">
      <c r="AN423" s="15">
        <v>12</v>
      </c>
      <c r="AO423" s="15">
        <v>2</v>
      </c>
      <c r="AP423" s="15">
        <v>10</v>
      </c>
      <c r="AQ423" s="17">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15">
        <f ca="1">COUNTIF(INDIRECT("H"&amp;(ROW()+12*(($AN423-1)*3+$AO423)-ROW())/12+5):INDIRECT("S"&amp;(ROW()+12*(($AN423-1)*3+$AO423)-ROW())/12+5),AQ423)</f>
        <v>0</v>
      </c>
      <c r="AS423" s="17"/>
      <c r="AU423" s="15">
        <f ca="1">IF(AND(AQ423&gt;0,AR423&gt;0),COUNTIF(AU$6:AU422,"&gt;0")+1,0)</f>
        <v>0</v>
      </c>
    </row>
    <row r="424" spans="40:47">
      <c r="AN424" s="15">
        <v>12</v>
      </c>
      <c r="AO424" s="15">
        <v>2</v>
      </c>
      <c r="AP424" s="15">
        <v>11</v>
      </c>
      <c r="AQ424" s="17">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15">
        <f ca="1">COUNTIF(INDIRECT("H"&amp;(ROW()+12*(($AN424-1)*3+$AO424)-ROW())/12+5):INDIRECT("S"&amp;(ROW()+12*(($AN424-1)*3+$AO424)-ROW())/12+5),AQ424)</f>
        <v>0</v>
      </c>
      <c r="AS424" s="17"/>
      <c r="AU424" s="15">
        <f ca="1">IF(AND(AQ424&gt;0,AR424&gt;0),COUNTIF(AU$6:AU423,"&gt;0")+1,0)</f>
        <v>0</v>
      </c>
    </row>
    <row r="425" spans="40:47">
      <c r="AN425" s="15">
        <v>12</v>
      </c>
      <c r="AO425" s="15">
        <v>2</v>
      </c>
      <c r="AP425" s="15">
        <v>12</v>
      </c>
      <c r="AQ425" s="17">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15">
        <f ca="1">COUNTIF(INDIRECT("H"&amp;(ROW()+12*(($AN425-1)*3+$AO425)-ROW())/12+5):INDIRECT("S"&amp;(ROW()+12*(($AN425-1)*3+$AO425)-ROW())/12+5),AQ425)</f>
        <v>0</v>
      </c>
      <c r="AS425" s="17"/>
      <c r="AU425" s="15">
        <f ca="1">IF(AND(AQ425&gt;0,AR425&gt;0),COUNTIF(AU$6:AU424,"&gt;0")+1,0)</f>
        <v>0</v>
      </c>
    </row>
    <row r="426" spans="40:47">
      <c r="AN426" s="15">
        <v>12</v>
      </c>
      <c r="AO426" s="15">
        <v>3</v>
      </c>
      <c r="AP426" s="15">
        <v>1</v>
      </c>
      <c r="AQ426" s="17">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15">
        <f ca="1">COUNTIF(INDIRECT("H"&amp;(ROW()+12*(($AN426-1)*3+$AO426)-ROW())/12+5):INDIRECT("S"&amp;(ROW()+12*(($AN426-1)*3+$AO426)-ROW())/12+5),AQ426)</f>
        <v>0</v>
      </c>
      <c r="AS426" s="17"/>
      <c r="AU426" s="15">
        <f ca="1">IF(AND(AQ426&gt;0,AR426&gt;0),COUNTIF(AU$6:AU425,"&gt;0")+1,0)</f>
        <v>0</v>
      </c>
    </row>
    <row r="427" spans="40:47">
      <c r="AN427" s="15">
        <v>12</v>
      </c>
      <c r="AO427" s="15">
        <v>3</v>
      </c>
      <c r="AP427" s="15">
        <v>2</v>
      </c>
      <c r="AQ427" s="17">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15">
        <f ca="1">COUNTIF(INDIRECT("H"&amp;(ROW()+12*(($AN427-1)*3+$AO427)-ROW())/12+5):INDIRECT("S"&amp;(ROW()+12*(($AN427-1)*3+$AO427)-ROW())/12+5),AQ427)</f>
        <v>0</v>
      </c>
      <c r="AS427" s="17"/>
      <c r="AU427" s="15">
        <f ca="1">IF(AND(AQ427&gt;0,AR427&gt;0),COUNTIF(AU$6:AU426,"&gt;0")+1,0)</f>
        <v>0</v>
      </c>
    </row>
    <row r="428" spans="40:47">
      <c r="AN428" s="15">
        <v>12</v>
      </c>
      <c r="AO428" s="15">
        <v>3</v>
      </c>
      <c r="AP428" s="15">
        <v>3</v>
      </c>
      <c r="AQ428" s="17">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15">
        <f ca="1">COUNTIF(INDIRECT("H"&amp;(ROW()+12*(($AN428-1)*3+$AO428)-ROW())/12+5):INDIRECT("S"&amp;(ROW()+12*(($AN428-1)*3+$AO428)-ROW())/12+5),AQ428)</f>
        <v>0</v>
      </c>
      <c r="AS428" s="17"/>
      <c r="AU428" s="15">
        <f ca="1">IF(AND(AQ428&gt;0,AR428&gt;0),COUNTIF(AU$6:AU427,"&gt;0")+1,0)</f>
        <v>0</v>
      </c>
    </row>
    <row r="429" spans="40:47">
      <c r="AN429" s="15">
        <v>12</v>
      </c>
      <c r="AO429" s="15">
        <v>3</v>
      </c>
      <c r="AP429" s="15">
        <v>4</v>
      </c>
      <c r="AQ429" s="17">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15">
        <f ca="1">COUNTIF(INDIRECT("H"&amp;(ROW()+12*(($AN429-1)*3+$AO429)-ROW())/12+5):INDIRECT("S"&amp;(ROW()+12*(($AN429-1)*3+$AO429)-ROW())/12+5),AQ429)</f>
        <v>0</v>
      </c>
      <c r="AS429" s="17"/>
      <c r="AU429" s="15">
        <f ca="1">IF(AND(AQ429&gt;0,AR429&gt;0),COUNTIF(AU$6:AU428,"&gt;0")+1,0)</f>
        <v>0</v>
      </c>
    </row>
    <row r="430" spans="40:47">
      <c r="AN430" s="15">
        <v>12</v>
      </c>
      <c r="AO430" s="15">
        <v>3</v>
      </c>
      <c r="AP430" s="15">
        <v>5</v>
      </c>
      <c r="AQ430" s="17">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15">
        <f ca="1">COUNTIF(INDIRECT("H"&amp;(ROW()+12*(($AN430-1)*3+$AO430)-ROW())/12+5):INDIRECT("S"&amp;(ROW()+12*(($AN430-1)*3+$AO430)-ROW())/12+5),AQ430)</f>
        <v>0</v>
      </c>
      <c r="AS430" s="17"/>
      <c r="AU430" s="15">
        <f ca="1">IF(AND(AQ430&gt;0,AR430&gt;0),COUNTIF(AU$6:AU429,"&gt;0")+1,0)</f>
        <v>0</v>
      </c>
    </row>
    <row r="431" spans="40:47">
      <c r="AN431" s="15">
        <v>12</v>
      </c>
      <c r="AO431" s="15">
        <v>3</v>
      </c>
      <c r="AP431" s="15">
        <v>6</v>
      </c>
      <c r="AQ431" s="17">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15">
        <f ca="1">COUNTIF(INDIRECT("H"&amp;(ROW()+12*(($AN431-1)*3+$AO431)-ROW())/12+5):INDIRECT("S"&amp;(ROW()+12*(($AN431-1)*3+$AO431)-ROW())/12+5),AQ431)</f>
        <v>0</v>
      </c>
      <c r="AS431" s="17"/>
      <c r="AU431" s="15">
        <f ca="1">IF(AND(AQ431&gt;0,AR431&gt;0),COUNTIF(AU$6:AU430,"&gt;0")+1,0)</f>
        <v>0</v>
      </c>
    </row>
    <row r="432" spans="40:47">
      <c r="AN432" s="15">
        <v>12</v>
      </c>
      <c r="AO432" s="15">
        <v>3</v>
      </c>
      <c r="AP432" s="15">
        <v>7</v>
      </c>
      <c r="AQ432" s="17">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15">
        <f ca="1">COUNTIF(INDIRECT("H"&amp;(ROW()+12*(($AN432-1)*3+$AO432)-ROW())/12+5):INDIRECT("S"&amp;(ROW()+12*(($AN432-1)*3+$AO432)-ROW())/12+5),AQ432)</f>
        <v>0</v>
      </c>
      <c r="AS432" s="17"/>
      <c r="AU432" s="15">
        <f ca="1">IF(AND(AQ432&gt;0,AR432&gt;0),COUNTIF(AU$6:AU431,"&gt;0")+1,0)</f>
        <v>0</v>
      </c>
    </row>
    <row r="433" spans="40:47">
      <c r="AN433" s="15">
        <v>12</v>
      </c>
      <c r="AO433" s="15">
        <v>3</v>
      </c>
      <c r="AP433" s="15">
        <v>8</v>
      </c>
      <c r="AQ433" s="17">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15">
        <f ca="1">COUNTIF(INDIRECT("H"&amp;(ROW()+12*(($AN433-1)*3+$AO433)-ROW())/12+5):INDIRECT("S"&amp;(ROW()+12*(($AN433-1)*3+$AO433)-ROW())/12+5),AQ433)</f>
        <v>0</v>
      </c>
      <c r="AS433" s="17"/>
      <c r="AU433" s="15">
        <f ca="1">IF(AND(AQ433&gt;0,AR433&gt;0),COUNTIF(AU$6:AU432,"&gt;0")+1,0)</f>
        <v>0</v>
      </c>
    </row>
    <row r="434" spans="40:47">
      <c r="AN434" s="15">
        <v>12</v>
      </c>
      <c r="AO434" s="15">
        <v>3</v>
      </c>
      <c r="AP434" s="15">
        <v>9</v>
      </c>
      <c r="AQ434" s="17">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15">
        <f ca="1">COUNTIF(INDIRECT("H"&amp;(ROW()+12*(($AN434-1)*3+$AO434)-ROW())/12+5):INDIRECT("S"&amp;(ROW()+12*(($AN434-1)*3+$AO434)-ROW())/12+5),AQ434)</f>
        <v>0</v>
      </c>
      <c r="AS434" s="17"/>
      <c r="AU434" s="15">
        <f ca="1">IF(AND(AQ434&gt;0,AR434&gt;0),COUNTIF(AU$6:AU433,"&gt;0")+1,0)</f>
        <v>0</v>
      </c>
    </row>
    <row r="435" spans="40:47">
      <c r="AN435" s="15">
        <v>12</v>
      </c>
      <c r="AO435" s="15">
        <v>3</v>
      </c>
      <c r="AP435" s="15">
        <v>10</v>
      </c>
      <c r="AQ435" s="17">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15">
        <f ca="1">COUNTIF(INDIRECT("H"&amp;(ROW()+12*(($AN435-1)*3+$AO435)-ROW())/12+5):INDIRECT("S"&amp;(ROW()+12*(($AN435-1)*3+$AO435)-ROW())/12+5),AQ435)</f>
        <v>0</v>
      </c>
      <c r="AS435" s="17"/>
      <c r="AU435" s="15">
        <f ca="1">IF(AND(AQ435&gt;0,AR435&gt;0),COUNTIF(AU$6:AU434,"&gt;0")+1,0)</f>
        <v>0</v>
      </c>
    </row>
    <row r="436" spans="40:47">
      <c r="AN436" s="15">
        <v>12</v>
      </c>
      <c r="AO436" s="15">
        <v>3</v>
      </c>
      <c r="AP436" s="15">
        <v>11</v>
      </c>
      <c r="AQ436" s="17">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15">
        <f ca="1">COUNTIF(INDIRECT("H"&amp;(ROW()+12*(($AN436-1)*3+$AO436)-ROW())/12+5):INDIRECT("S"&amp;(ROW()+12*(($AN436-1)*3+$AO436)-ROW())/12+5),AQ436)</f>
        <v>0</v>
      </c>
      <c r="AS436" s="17"/>
      <c r="AU436" s="15">
        <f ca="1">IF(AND(AQ436&gt;0,AR436&gt;0),COUNTIF(AU$6:AU435,"&gt;0")+1,0)</f>
        <v>0</v>
      </c>
    </row>
    <row r="437" spans="40:47">
      <c r="AN437" s="306">
        <v>12</v>
      </c>
      <c r="AO437" s="306">
        <v>3</v>
      </c>
      <c r="AP437" s="306">
        <v>12</v>
      </c>
      <c r="AQ437" s="313">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306">
        <f ca="1">COUNTIF(INDIRECT("H"&amp;(ROW()+12*(($AN437-1)*3+$AO437)-ROW())/12+5):INDIRECT("S"&amp;(ROW()+12*(($AN437-1)*3+$AO437)-ROW())/12+5),AQ437)</f>
        <v>0</v>
      </c>
      <c r="AS437" s="313"/>
      <c r="AT437" s="306"/>
      <c r="AU437" s="306">
        <f ca="1">IF(AND(AQ437&gt;0,AR437&gt;0),COUNTIF(AU$6:AU436,"&gt;0")+1,0)</f>
        <v>0</v>
      </c>
    </row>
    <row r="438" spans="40:47">
      <c r="AN438" s="15">
        <v>13</v>
      </c>
      <c r="AO438" s="15">
        <v>1</v>
      </c>
      <c r="AP438" s="15">
        <v>1</v>
      </c>
      <c r="AQ438" s="17">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15">
        <f ca="1">COUNTIF(INDIRECT("H"&amp;(ROW()+12*(($AN438-1)*3+$AO438)-ROW())/12+5):INDIRECT("S"&amp;(ROW()+12*(($AN438-1)*3+$AO438)-ROW())/12+5),AQ438)</f>
        <v>0</v>
      </c>
      <c r="AS438" s="17"/>
      <c r="AU438" s="15">
        <f ca="1">IF(AND(AQ438&gt;0,AR438&gt;0),COUNTIF(AU$6:AU437,"&gt;0")+1,0)</f>
        <v>0</v>
      </c>
    </row>
    <row r="439" spans="40:47">
      <c r="AN439" s="15">
        <v>13</v>
      </c>
      <c r="AO439" s="15">
        <v>1</v>
      </c>
      <c r="AP439" s="15">
        <v>2</v>
      </c>
      <c r="AQ439" s="17">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15">
        <f ca="1">COUNTIF(INDIRECT("H"&amp;(ROW()+12*(($AN439-1)*3+$AO439)-ROW())/12+5):INDIRECT("S"&amp;(ROW()+12*(($AN439-1)*3+$AO439)-ROW())/12+5),AQ439)</f>
        <v>0</v>
      </c>
      <c r="AS439" s="17"/>
      <c r="AU439" s="15">
        <f ca="1">IF(AND(AQ439&gt;0,AR439&gt;0),COUNTIF(AU$6:AU438,"&gt;0")+1,0)</f>
        <v>0</v>
      </c>
    </row>
    <row r="440" spans="40:47">
      <c r="AN440" s="15">
        <v>13</v>
      </c>
      <c r="AO440" s="15">
        <v>1</v>
      </c>
      <c r="AP440" s="15">
        <v>3</v>
      </c>
      <c r="AQ440" s="17">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15">
        <f ca="1">COUNTIF(INDIRECT("H"&amp;(ROW()+12*(($AN440-1)*3+$AO440)-ROW())/12+5):INDIRECT("S"&amp;(ROW()+12*(($AN440-1)*3+$AO440)-ROW())/12+5),AQ440)</f>
        <v>0</v>
      </c>
      <c r="AS440" s="17"/>
      <c r="AU440" s="15">
        <f ca="1">IF(AND(AQ440&gt;0,AR440&gt;0),COUNTIF(AU$6:AU439,"&gt;0")+1,0)</f>
        <v>0</v>
      </c>
    </row>
    <row r="441" spans="40:47">
      <c r="AN441" s="15">
        <v>13</v>
      </c>
      <c r="AO441" s="15">
        <v>1</v>
      </c>
      <c r="AP441" s="15">
        <v>4</v>
      </c>
      <c r="AQ441" s="17">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15">
        <f ca="1">COUNTIF(INDIRECT("H"&amp;(ROW()+12*(($AN441-1)*3+$AO441)-ROW())/12+5):INDIRECT("S"&amp;(ROW()+12*(($AN441-1)*3+$AO441)-ROW())/12+5),AQ441)</f>
        <v>0</v>
      </c>
      <c r="AS441" s="17"/>
      <c r="AU441" s="15">
        <f ca="1">IF(AND(AQ441&gt;0,AR441&gt;0),COUNTIF(AU$6:AU440,"&gt;0")+1,0)</f>
        <v>0</v>
      </c>
    </row>
    <row r="442" spans="40:47">
      <c r="AN442" s="15">
        <v>13</v>
      </c>
      <c r="AO442" s="15">
        <v>1</v>
      </c>
      <c r="AP442" s="15">
        <v>5</v>
      </c>
      <c r="AQ442" s="17">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15">
        <f ca="1">COUNTIF(INDIRECT("H"&amp;(ROW()+12*(($AN442-1)*3+$AO442)-ROW())/12+5):INDIRECT("S"&amp;(ROW()+12*(($AN442-1)*3+$AO442)-ROW())/12+5),AQ442)</f>
        <v>0</v>
      </c>
      <c r="AS442" s="17"/>
      <c r="AU442" s="15">
        <f ca="1">IF(AND(AQ442&gt;0,AR442&gt;0),COUNTIF(AU$6:AU441,"&gt;0")+1,0)</f>
        <v>0</v>
      </c>
    </row>
    <row r="443" spans="40:47">
      <c r="AN443" s="15">
        <v>13</v>
      </c>
      <c r="AO443" s="15">
        <v>1</v>
      </c>
      <c r="AP443" s="15">
        <v>6</v>
      </c>
      <c r="AQ443" s="17">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15">
        <f ca="1">COUNTIF(INDIRECT("H"&amp;(ROW()+12*(($AN443-1)*3+$AO443)-ROW())/12+5):INDIRECT("S"&amp;(ROW()+12*(($AN443-1)*3+$AO443)-ROW())/12+5),AQ443)</f>
        <v>0</v>
      </c>
      <c r="AS443" s="17"/>
      <c r="AU443" s="15">
        <f ca="1">IF(AND(AQ443&gt;0,AR443&gt;0),COUNTIF(AU$6:AU442,"&gt;0")+1,0)</f>
        <v>0</v>
      </c>
    </row>
    <row r="444" spans="40:47">
      <c r="AN444" s="15">
        <v>13</v>
      </c>
      <c r="AO444" s="15">
        <v>1</v>
      </c>
      <c r="AP444" s="15">
        <v>7</v>
      </c>
      <c r="AQ444" s="17">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15">
        <f ca="1">COUNTIF(INDIRECT("H"&amp;(ROW()+12*(($AN444-1)*3+$AO444)-ROW())/12+5):INDIRECT("S"&amp;(ROW()+12*(($AN444-1)*3+$AO444)-ROW())/12+5),AQ444)</f>
        <v>0</v>
      </c>
      <c r="AS444" s="17"/>
      <c r="AU444" s="15">
        <f ca="1">IF(AND(AQ444&gt;0,AR444&gt;0),COUNTIF(AU$6:AU443,"&gt;0")+1,0)</f>
        <v>0</v>
      </c>
    </row>
    <row r="445" spans="40:47">
      <c r="AN445" s="15">
        <v>13</v>
      </c>
      <c r="AO445" s="15">
        <v>1</v>
      </c>
      <c r="AP445" s="15">
        <v>8</v>
      </c>
      <c r="AQ445" s="17">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15">
        <f ca="1">COUNTIF(INDIRECT("H"&amp;(ROW()+12*(($AN445-1)*3+$AO445)-ROW())/12+5):INDIRECT("S"&amp;(ROW()+12*(($AN445-1)*3+$AO445)-ROW())/12+5),AQ445)</f>
        <v>0</v>
      </c>
      <c r="AS445" s="17"/>
      <c r="AU445" s="15">
        <f ca="1">IF(AND(AQ445&gt;0,AR445&gt;0),COUNTIF(AU$6:AU444,"&gt;0")+1,0)</f>
        <v>0</v>
      </c>
    </row>
    <row r="446" spans="40:47">
      <c r="AN446" s="15">
        <v>13</v>
      </c>
      <c r="AO446" s="15">
        <v>1</v>
      </c>
      <c r="AP446" s="15">
        <v>9</v>
      </c>
      <c r="AQ446" s="17">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15">
        <f ca="1">COUNTIF(INDIRECT("H"&amp;(ROW()+12*(($AN446-1)*3+$AO446)-ROW())/12+5):INDIRECT("S"&amp;(ROW()+12*(($AN446-1)*3+$AO446)-ROW())/12+5),AQ446)</f>
        <v>0</v>
      </c>
      <c r="AS446" s="17"/>
      <c r="AU446" s="15">
        <f ca="1">IF(AND(AQ446&gt;0,AR446&gt;0),COUNTIF(AU$6:AU445,"&gt;0")+1,0)</f>
        <v>0</v>
      </c>
    </row>
    <row r="447" spans="40:47">
      <c r="AN447" s="15">
        <v>13</v>
      </c>
      <c r="AO447" s="15">
        <v>1</v>
      </c>
      <c r="AP447" s="15">
        <v>10</v>
      </c>
      <c r="AQ447" s="17">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15">
        <f ca="1">COUNTIF(INDIRECT("H"&amp;(ROW()+12*(($AN447-1)*3+$AO447)-ROW())/12+5):INDIRECT("S"&amp;(ROW()+12*(($AN447-1)*3+$AO447)-ROW())/12+5),AQ447)</f>
        <v>0</v>
      </c>
      <c r="AS447" s="17"/>
      <c r="AU447" s="15">
        <f ca="1">IF(AND(AQ447&gt;0,AR447&gt;0),COUNTIF(AU$6:AU446,"&gt;0")+1,0)</f>
        <v>0</v>
      </c>
    </row>
    <row r="448" spans="40:47">
      <c r="AN448" s="15">
        <v>13</v>
      </c>
      <c r="AO448" s="15">
        <v>1</v>
      </c>
      <c r="AP448" s="15">
        <v>11</v>
      </c>
      <c r="AQ448" s="17">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15">
        <f ca="1">COUNTIF(INDIRECT("H"&amp;(ROW()+12*(($AN448-1)*3+$AO448)-ROW())/12+5):INDIRECT("S"&amp;(ROW()+12*(($AN448-1)*3+$AO448)-ROW())/12+5),AQ448)</f>
        <v>0</v>
      </c>
      <c r="AS448" s="17"/>
      <c r="AU448" s="15">
        <f ca="1">IF(AND(AQ448&gt;0,AR448&gt;0),COUNTIF(AU$6:AU447,"&gt;0")+1,0)</f>
        <v>0</v>
      </c>
    </row>
    <row r="449" spans="40:47">
      <c r="AN449" s="15">
        <v>13</v>
      </c>
      <c r="AO449" s="15">
        <v>1</v>
      </c>
      <c r="AP449" s="15">
        <v>12</v>
      </c>
      <c r="AQ449" s="17">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15">
        <f ca="1">COUNTIF(INDIRECT("H"&amp;(ROW()+12*(($AN449-1)*3+$AO449)-ROW())/12+5):INDIRECT("S"&amp;(ROW()+12*(($AN449-1)*3+$AO449)-ROW())/12+5),AQ449)</f>
        <v>0</v>
      </c>
      <c r="AS449" s="17"/>
      <c r="AU449" s="15">
        <f ca="1">IF(AND(AQ449&gt;0,AR449&gt;0),COUNTIF(AU$6:AU448,"&gt;0")+1,0)</f>
        <v>0</v>
      </c>
    </row>
    <row r="450" spans="40:47">
      <c r="AN450" s="15">
        <v>13</v>
      </c>
      <c r="AO450" s="15">
        <v>2</v>
      </c>
      <c r="AP450" s="15">
        <v>1</v>
      </c>
      <c r="AQ450" s="17">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15">
        <f ca="1">COUNTIF(INDIRECT("H"&amp;(ROW()+12*(($AN450-1)*3+$AO450)-ROW())/12+5):INDIRECT("S"&amp;(ROW()+12*(($AN450-1)*3+$AO450)-ROW())/12+5),AQ450)</f>
        <v>0</v>
      </c>
      <c r="AS450" s="17"/>
      <c r="AU450" s="15">
        <f ca="1">IF(AND(AQ450&gt;0,AR450&gt;0),COUNTIF(AU$6:AU449,"&gt;0")+1,0)</f>
        <v>0</v>
      </c>
    </row>
    <row r="451" spans="40:47">
      <c r="AN451" s="15">
        <v>13</v>
      </c>
      <c r="AO451" s="15">
        <v>2</v>
      </c>
      <c r="AP451" s="15">
        <v>2</v>
      </c>
      <c r="AQ451" s="17">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15">
        <f ca="1">COUNTIF(INDIRECT("H"&amp;(ROW()+12*(($AN451-1)*3+$AO451)-ROW())/12+5):INDIRECT("S"&amp;(ROW()+12*(($AN451-1)*3+$AO451)-ROW())/12+5),AQ451)</f>
        <v>0</v>
      </c>
      <c r="AS451" s="17"/>
      <c r="AU451" s="15">
        <f ca="1">IF(AND(AQ451&gt;0,AR451&gt;0),COUNTIF(AU$6:AU450,"&gt;0")+1,0)</f>
        <v>0</v>
      </c>
    </row>
    <row r="452" spans="40:47">
      <c r="AN452" s="15">
        <v>13</v>
      </c>
      <c r="AO452" s="15">
        <v>2</v>
      </c>
      <c r="AP452" s="15">
        <v>3</v>
      </c>
      <c r="AQ452" s="17">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15">
        <f ca="1">COUNTIF(INDIRECT("H"&amp;(ROW()+12*(($AN452-1)*3+$AO452)-ROW())/12+5):INDIRECT("S"&amp;(ROW()+12*(($AN452-1)*3+$AO452)-ROW())/12+5),AQ452)</f>
        <v>0</v>
      </c>
      <c r="AS452" s="17"/>
      <c r="AU452" s="15">
        <f ca="1">IF(AND(AQ452&gt;0,AR452&gt;0),COUNTIF(AU$6:AU451,"&gt;0")+1,0)</f>
        <v>0</v>
      </c>
    </row>
    <row r="453" spans="40:47">
      <c r="AN453" s="15">
        <v>13</v>
      </c>
      <c r="AO453" s="15">
        <v>2</v>
      </c>
      <c r="AP453" s="15">
        <v>4</v>
      </c>
      <c r="AQ453" s="17">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15">
        <f ca="1">COUNTIF(INDIRECT("H"&amp;(ROW()+12*(($AN453-1)*3+$AO453)-ROW())/12+5):INDIRECT("S"&amp;(ROW()+12*(($AN453-1)*3+$AO453)-ROW())/12+5),AQ453)</f>
        <v>0</v>
      </c>
      <c r="AS453" s="17"/>
      <c r="AU453" s="15">
        <f ca="1">IF(AND(AQ453&gt;0,AR453&gt;0),COUNTIF(AU$6:AU452,"&gt;0")+1,0)</f>
        <v>0</v>
      </c>
    </row>
    <row r="454" spans="40:47">
      <c r="AN454" s="15">
        <v>13</v>
      </c>
      <c r="AO454" s="15">
        <v>2</v>
      </c>
      <c r="AP454" s="15">
        <v>5</v>
      </c>
      <c r="AQ454" s="17">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15">
        <f ca="1">COUNTIF(INDIRECT("H"&amp;(ROW()+12*(($AN454-1)*3+$AO454)-ROW())/12+5):INDIRECT("S"&amp;(ROW()+12*(($AN454-1)*3+$AO454)-ROW())/12+5),AQ454)</f>
        <v>0</v>
      </c>
      <c r="AS454" s="17"/>
      <c r="AU454" s="15">
        <f ca="1">IF(AND(AQ454&gt;0,AR454&gt;0),COUNTIF(AU$6:AU453,"&gt;0")+1,0)</f>
        <v>0</v>
      </c>
    </row>
    <row r="455" spans="40:47">
      <c r="AN455" s="15">
        <v>13</v>
      </c>
      <c r="AO455" s="15">
        <v>2</v>
      </c>
      <c r="AP455" s="15">
        <v>6</v>
      </c>
      <c r="AQ455" s="17">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15">
        <f ca="1">COUNTIF(INDIRECT("H"&amp;(ROW()+12*(($AN455-1)*3+$AO455)-ROW())/12+5):INDIRECT("S"&amp;(ROW()+12*(($AN455-1)*3+$AO455)-ROW())/12+5),AQ455)</f>
        <v>0</v>
      </c>
      <c r="AS455" s="17"/>
      <c r="AU455" s="15">
        <f ca="1">IF(AND(AQ455&gt;0,AR455&gt;0),COUNTIF(AU$6:AU454,"&gt;0")+1,0)</f>
        <v>0</v>
      </c>
    </row>
    <row r="456" spans="40:47">
      <c r="AN456" s="15">
        <v>13</v>
      </c>
      <c r="AO456" s="15">
        <v>2</v>
      </c>
      <c r="AP456" s="15">
        <v>7</v>
      </c>
      <c r="AQ456" s="17">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15">
        <f ca="1">COUNTIF(INDIRECT("H"&amp;(ROW()+12*(($AN456-1)*3+$AO456)-ROW())/12+5):INDIRECT("S"&amp;(ROW()+12*(($AN456-1)*3+$AO456)-ROW())/12+5),AQ456)</f>
        <v>0</v>
      </c>
      <c r="AS456" s="17"/>
      <c r="AU456" s="15">
        <f ca="1">IF(AND(AQ456&gt;0,AR456&gt;0),COUNTIF(AU$6:AU455,"&gt;0")+1,0)</f>
        <v>0</v>
      </c>
    </row>
    <row r="457" spans="40:47">
      <c r="AN457" s="15">
        <v>13</v>
      </c>
      <c r="AO457" s="15">
        <v>2</v>
      </c>
      <c r="AP457" s="15">
        <v>8</v>
      </c>
      <c r="AQ457" s="17">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15">
        <f ca="1">COUNTIF(INDIRECT("H"&amp;(ROW()+12*(($AN457-1)*3+$AO457)-ROW())/12+5):INDIRECT("S"&amp;(ROW()+12*(($AN457-1)*3+$AO457)-ROW())/12+5),AQ457)</f>
        <v>0</v>
      </c>
      <c r="AS457" s="17"/>
      <c r="AU457" s="15">
        <f ca="1">IF(AND(AQ457&gt;0,AR457&gt;0),COUNTIF(AU$6:AU456,"&gt;0")+1,0)</f>
        <v>0</v>
      </c>
    </row>
    <row r="458" spans="40:47">
      <c r="AN458" s="15">
        <v>13</v>
      </c>
      <c r="AO458" s="15">
        <v>2</v>
      </c>
      <c r="AP458" s="15">
        <v>9</v>
      </c>
      <c r="AQ458" s="17">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15">
        <f ca="1">COUNTIF(INDIRECT("H"&amp;(ROW()+12*(($AN458-1)*3+$AO458)-ROW())/12+5):INDIRECT("S"&amp;(ROW()+12*(($AN458-1)*3+$AO458)-ROW())/12+5),AQ458)</f>
        <v>0</v>
      </c>
      <c r="AS458" s="17"/>
      <c r="AU458" s="15">
        <f ca="1">IF(AND(AQ458&gt;0,AR458&gt;0),COUNTIF(AU$6:AU457,"&gt;0")+1,0)</f>
        <v>0</v>
      </c>
    </row>
    <row r="459" spans="40:47">
      <c r="AN459" s="15">
        <v>13</v>
      </c>
      <c r="AO459" s="15">
        <v>2</v>
      </c>
      <c r="AP459" s="15">
        <v>10</v>
      </c>
      <c r="AQ459" s="17">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15">
        <f ca="1">COUNTIF(INDIRECT("H"&amp;(ROW()+12*(($AN459-1)*3+$AO459)-ROW())/12+5):INDIRECT("S"&amp;(ROW()+12*(($AN459-1)*3+$AO459)-ROW())/12+5),AQ459)</f>
        <v>0</v>
      </c>
      <c r="AS459" s="17"/>
      <c r="AU459" s="15">
        <f ca="1">IF(AND(AQ459&gt;0,AR459&gt;0),COUNTIF(AU$6:AU458,"&gt;0")+1,0)</f>
        <v>0</v>
      </c>
    </row>
    <row r="460" spans="40:47">
      <c r="AN460" s="15">
        <v>13</v>
      </c>
      <c r="AO460" s="15">
        <v>2</v>
      </c>
      <c r="AP460" s="15">
        <v>11</v>
      </c>
      <c r="AQ460" s="17">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15">
        <f ca="1">COUNTIF(INDIRECT("H"&amp;(ROW()+12*(($AN460-1)*3+$AO460)-ROW())/12+5):INDIRECT("S"&amp;(ROW()+12*(($AN460-1)*3+$AO460)-ROW())/12+5),AQ460)</f>
        <v>0</v>
      </c>
      <c r="AS460" s="17"/>
      <c r="AU460" s="15">
        <f ca="1">IF(AND(AQ460&gt;0,AR460&gt;0),COUNTIF(AU$6:AU459,"&gt;0")+1,0)</f>
        <v>0</v>
      </c>
    </row>
    <row r="461" spans="40:47">
      <c r="AN461" s="15">
        <v>13</v>
      </c>
      <c r="AO461" s="15">
        <v>2</v>
      </c>
      <c r="AP461" s="15">
        <v>12</v>
      </c>
      <c r="AQ461" s="17">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15">
        <f ca="1">COUNTIF(INDIRECT("H"&amp;(ROW()+12*(($AN461-1)*3+$AO461)-ROW())/12+5):INDIRECT("S"&amp;(ROW()+12*(($AN461-1)*3+$AO461)-ROW())/12+5),AQ461)</f>
        <v>0</v>
      </c>
      <c r="AS461" s="17"/>
      <c r="AU461" s="15">
        <f ca="1">IF(AND(AQ461&gt;0,AR461&gt;0),COUNTIF(AU$6:AU460,"&gt;0")+1,0)</f>
        <v>0</v>
      </c>
    </row>
    <row r="462" spans="40:47">
      <c r="AN462" s="15">
        <v>13</v>
      </c>
      <c r="AO462" s="15">
        <v>3</v>
      </c>
      <c r="AP462" s="15">
        <v>1</v>
      </c>
      <c r="AQ462" s="17">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15">
        <f ca="1">COUNTIF(INDIRECT("H"&amp;(ROW()+12*(($AN462-1)*3+$AO462)-ROW())/12+5):INDIRECT("S"&amp;(ROW()+12*(($AN462-1)*3+$AO462)-ROW())/12+5),AQ462)</f>
        <v>0</v>
      </c>
      <c r="AS462" s="17"/>
      <c r="AU462" s="15">
        <f ca="1">IF(AND(AQ462&gt;0,AR462&gt;0),COUNTIF(AU$6:AU461,"&gt;0")+1,0)</f>
        <v>0</v>
      </c>
    </row>
    <row r="463" spans="40:47">
      <c r="AN463" s="15">
        <v>13</v>
      </c>
      <c r="AO463" s="15">
        <v>3</v>
      </c>
      <c r="AP463" s="15">
        <v>2</v>
      </c>
      <c r="AQ463" s="17">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15">
        <f ca="1">COUNTIF(INDIRECT("H"&amp;(ROW()+12*(($AN463-1)*3+$AO463)-ROW())/12+5):INDIRECT("S"&amp;(ROW()+12*(($AN463-1)*3+$AO463)-ROW())/12+5),AQ463)</f>
        <v>0</v>
      </c>
      <c r="AS463" s="17"/>
      <c r="AU463" s="15">
        <f ca="1">IF(AND(AQ463&gt;0,AR463&gt;0),COUNTIF(AU$6:AU462,"&gt;0")+1,0)</f>
        <v>0</v>
      </c>
    </row>
    <row r="464" spans="40:47">
      <c r="AN464" s="15">
        <v>13</v>
      </c>
      <c r="AO464" s="15">
        <v>3</v>
      </c>
      <c r="AP464" s="15">
        <v>3</v>
      </c>
      <c r="AQ464" s="17">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15">
        <f ca="1">COUNTIF(INDIRECT("H"&amp;(ROW()+12*(($AN464-1)*3+$AO464)-ROW())/12+5):INDIRECT("S"&amp;(ROW()+12*(($AN464-1)*3+$AO464)-ROW())/12+5),AQ464)</f>
        <v>0</v>
      </c>
      <c r="AS464" s="17"/>
      <c r="AU464" s="15">
        <f ca="1">IF(AND(AQ464&gt;0,AR464&gt;0),COUNTIF(AU$6:AU463,"&gt;0")+1,0)</f>
        <v>0</v>
      </c>
    </row>
    <row r="465" spans="40:47">
      <c r="AN465" s="15">
        <v>13</v>
      </c>
      <c r="AO465" s="15">
        <v>3</v>
      </c>
      <c r="AP465" s="15">
        <v>4</v>
      </c>
      <c r="AQ465" s="17">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15">
        <f ca="1">COUNTIF(INDIRECT("H"&amp;(ROW()+12*(($AN465-1)*3+$AO465)-ROW())/12+5):INDIRECT("S"&amp;(ROW()+12*(($AN465-1)*3+$AO465)-ROW())/12+5),AQ465)</f>
        <v>0</v>
      </c>
      <c r="AS465" s="17"/>
      <c r="AU465" s="15">
        <f ca="1">IF(AND(AQ465&gt;0,AR465&gt;0),COUNTIF(AU$6:AU464,"&gt;0")+1,0)</f>
        <v>0</v>
      </c>
    </row>
    <row r="466" spans="40:47">
      <c r="AN466" s="15">
        <v>13</v>
      </c>
      <c r="AO466" s="15">
        <v>3</v>
      </c>
      <c r="AP466" s="15">
        <v>5</v>
      </c>
      <c r="AQ466" s="17">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15">
        <f ca="1">COUNTIF(INDIRECT("H"&amp;(ROW()+12*(($AN466-1)*3+$AO466)-ROW())/12+5):INDIRECT("S"&amp;(ROW()+12*(($AN466-1)*3+$AO466)-ROW())/12+5),AQ466)</f>
        <v>0</v>
      </c>
      <c r="AS466" s="17"/>
      <c r="AU466" s="15">
        <f ca="1">IF(AND(AQ466&gt;0,AR466&gt;0),COUNTIF(AU$6:AU465,"&gt;0")+1,0)</f>
        <v>0</v>
      </c>
    </row>
    <row r="467" spans="40:47">
      <c r="AN467" s="15">
        <v>13</v>
      </c>
      <c r="AO467" s="15">
        <v>3</v>
      </c>
      <c r="AP467" s="15">
        <v>6</v>
      </c>
      <c r="AQ467" s="17">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15">
        <f ca="1">COUNTIF(INDIRECT("H"&amp;(ROW()+12*(($AN467-1)*3+$AO467)-ROW())/12+5):INDIRECT("S"&amp;(ROW()+12*(($AN467-1)*3+$AO467)-ROW())/12+5),AQ467)</f>
        <v>0</v>
      </c>
      <c r="AS467" s="17"/>
      <c r="AU467" s="15">
        <f ca="1">IF(AND(AQ467&gt;0,AR467&gt;0),COUNTIF(AU$6:AU466,"&gt;0")+1,0)</f>
        <v>0</v>
      </c>
    </row>
    <row r="468" spans="40:47">
      <c r="AN468" s="15">
        <v>13</v>
      </c>
      <c r="AO468" s="15">
        <v>3</v>
      </c>
      <c r="AP468" s="15">
        <v>7</v>
      </c>
      <c r="AQ468" s="17">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15">
        <f ca="1">COUNTIF(INDIRECT("H"&amp;(ROW()+12*(($AN468-1)*3+$AO468)-ROW())/12+5):INDIRECT("S"&amp;(ROW()+12*(($AN468-1)*3+$AO468)-ROW())/12+5),AQ468)</f>
        <v>0</v>
      </c>
      <c r="AS468" s="17"/>
      <c r="AU468" s="15">
        <f ca="1">IF(AND(AQ468&gt;0,AR468&gt;0),COUNTIF(AU$6:AU467,"&gt;0")+1,0)</f>
        <v>0</v>
      </c>
    </row>
    <row r="469" spans="40:47">
      <c r="AN469" s="15">
        <v>13</v>
      </c>
      <c r="AO469" s="15">
        <v>3</v>
      </c>
      <c r="AP469" s="15">
        <v>8</v>
      </c>
      <c r="AQ469" s="17">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15">
        <f ca="1">COUNTIF(INDIRECT("H"&amp;(ROW()+12*(($AN469-1)*3+$AO469)-ROW())/12+5):INDIRECT("S"&amp;(ROW()+12*(($AN469-1)*3+$AO469)-ROW())/12+5),AQ469)</f>
        <v>0</v>
      </c>
      <c r="AS469" s="17"/>
      <c r="AU469" s="15">
        <f ca="1">IF(AND(AQ469&gt;0,AR469&gt;0),COUNTIF(AU$6:AU468,"&gt;0")+1,0)</f>
        <v>0</v>
      </c>
    </row>
    <row r="470" spans="40:47">
      <c r="AN470" s="15">
        <v>13</v>
      </c>
      <c r="AO470" s="15">
        <v>3</v>
      </c>
      <c r="AP470" s="15">
        <v>9</v>
      </c>
      <c r="AQ470" s="17">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15">
        <f ca="1">COUNTIF(INDIRECT("H"&amp;(ROW()+12*(($AN470-1)*3+$AO470)-ROW())/12+5):INDIRECT("S"&amp;(ROW()+12*(($AN470-1)*3+$AO470)-ROW())/12+5),AQ470)</f>
        <v>0</v>
      </c>
      <c r="AS470" s="17"/>
      <c r="AU470" s="15">
        <f ca="1">IF(AND(AQ470&gt;0,AR470&gt;0),COUNTIF(AU$6:AU469,"&gt;0")+1,0)</f>
        <v>0</v>
      </c>
    </row>
    <row r="471" spans="40:47">
      <c r="AN471" s="15">
        <v>13</v>
      </c>
      <c r="AO471" s="15">
        <v>3</v>
      </c>
      <c r="AP471" s="15">
        <v>10</v>
      </c>
      <c r="AQ471" s="17">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15">
        <f ca="1">COUNTIF(INDIRECT("H"&amp;(ROW()+12*(($AN471-1)*3+$AO471)-ROW())/12+5):INDIRECT("S"&amp;(ROW()+12*(($AN471-1)*3+$AO471)-ROW())/12+5),AQ471)</f>
        <v>0</v>
      </c>
      <c r="AS471" s="17"/>
      <c r="AU471" s="15">
        <f ca="1">IF(AND(AQ471&gt;0,AR471&gt;0),COUNTIF(AU$6:AU470,"&gt;0")+1,0)</f>
        <v>0</v>
      </c>
    </row>
    <row r="472" spans="40:47">
      <c r="AN472" s="15">
        <v>13</v>
      </c>
      <c r="AO472" s="15">
        <v>3</v>
      </c>
      <c r="AP472" s="15">
        <v>11</v>
      </c>
      <c r="AQ472" s="17">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15">
        <f ca="1">COUNTIF(INDIRECT("H"&amp;(ROW()+12*(($AN472-1)*3+$AO472)-ROW())/12+5):INDIRECT("S"&amp;(ROW()+12*(($AN472-1)*3+$AO472)-ROW())/12+5),AQ472)</f>
        <v>0</v>
      </c>
      <c r="AS472" s="17"/>
      <c r="AU472" s="15">
        <f ca="1">IF(AND(AQ472&gt;0,AR472&gt;0),COUNTIF(AU$6:AU471,"&gt;0")+1,0)</f>
        <v>0</v>
      </c>
    </row>
    <row r="473" spans="40:47">
      <c r="AN473" s="306">
        <v>13</v>
      </c>
      <c r="AO473" s="306">
        <v>3</v>
      </c>
      <c r="AP473" s="306">
        <v>12</v>
      </c>
      <c r="AQ473" s="313">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306">
        <f ca="1">COUNTIF(INDIRECT("H"&amp;(ROW()+12*(($AN473-1)*3+$AO473)-ROW())/12+5):INDIRECT("S"&amp;(ROW()+12*(($AN473-1)*3+$AO473)-ROW())/12+5),AQ473)</f>
        <v>0</v>
      </c>
      <c r="AS473" s="313"/>
      <c r="AT473" s="306"/>
      <c r="AU473" s="306">
        <f ca="1">IF(AND(AQ473&gt;0,AR473&gt;0),COUNTIF(AU$6:AU472,"&gt;0")+1,0)</f>
        <v>0</v>
      </c>
    </row>
    <row r="474" spans="40:47">
      <c r="AN474" s="15">
        <v>14</v>
      </c>
      <c r="AO474" s="15">
        <v>1</v>
      </c>
      <c r="AP474" s="15">
        <v>1</v>
      </c>
      <c r="AQ474" s="17">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15">
        <f ca="1">COUNTIF(INDIRECT("H"&amp;(ROW()+12*(($AN474-1)*3+$AO474)-ROW())/12+5):INDIRECT("S"&amp;(ROW()+12*(($AN474-1)*3+$AO474)-ROW())/12+5),AQ474)</f>
        <v>0</v>
      </c>
      <c r="AS474" s="17"/>
      <c r="AU474" s="15">
        <f ca="1">IF(AND(AQ474&gt;0,AR474&gt;0),COUNTIF(AU$6:AU473,"&gt;0")+1,0)</f>
        <v>0</v>
      </c>
    </row>
    <row r="475" spans="40:47">
      <c r="AN475" s="15">
        <v>14</v>
      </c>
      <c r="AO475" s="15">
        <v>1</v>
      </c>
      <c r="AP475" s="15">
        <v>2</v>
      </c>
      <c r="AQ475" s="17">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15">
        <f ca="1">COUNTIF(INDIRECT("H"&amp;(ROW()+12*(($AN475-1)*3+$AO475)-ROW())/12+5):INDIRECT("S"&amp;(ROW()+12*(($AN475-1)*3+$AO475)-ROW())/12+5),AQ475)</f>
        <v>0</v>
      </c>
      <c r="AS475" s="17"/>
      <c r="AU475" s="15">
        <f ca="1">IF(AND(AQ475&gt;0,AR475&gt;0),COUNTIF(AU$6:AU474,"&gt;0")+1,0)</f>
        <v>0</v>
      </c>
    </row>
    <row r="476" spans="40:47">
      <c r="AN476" s="15">
        <v>14</v>
      </c>
      <c r="AO476" s="15">
        <v>1</v>
      </c>
      <c r="AP476" s="15">
        <v>3</v>
      </c>
      <c r="AQ476" s="17">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15">
        <f ca="1">COUNTIF(INDIRECT("H"&amp;(ROW()+12*(($AN476-1)*3+$AO476)-ROW())/12+5):INDIRECT("S"&amp;(ROW()+12*(($AN476-1)*3+$AO476)-ROW())/12+5),AQ476)</f>
        <v>0</v>
      </c>
      <c r="AS476" s="17"/>
      <c r="AU476" s="15">
        <f ca="1">IF(AND(AQ476&gt;0,AR476&gt;0),COUNTIF(AU$6:AU475,"&gt;0")+1,0)</f>
        <v>0</v>
      </c>
    </row>
    <row r="477" spans="40:47">
      <c r="AN477" s="15">
        <v>14</v>
      </c>
      <c r="AO477" s="15">
        <v>1</v>
      </c>
      <c r="AP477" s="15">
        <v>4</v>
      </c>
      <c r="AQ477" s="17">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15">
        <f ca="1">COUNTIF(INDIRECT("H"&amp;(ROW()+12*(($AN477-1)*3+$AO477)-ROW())/12+5):INDIRECT("S"&amp;(ROW()+12*(($AN477-1)*3+$AO477)-ROW())/12+5),AQ477)</f>
        <v>0</v>
      </c>
      <c r="AS477" s="17"/>
      <c r="AU477" s="15">
        <f ca="1">IF(AND(AQ477&gt;0,AR477&gt;0),COUNTIF(AU$6:AU476,"&gt;0")+1,0)</f>
        <v>0</v>
      </c>
    </row>
    <row r="478" spans="40:47">
      <c r="AN478" s="15">
        <v>14</v>
      </c>
      <c r="AO478" s="15">
        <v>1</v>
      </c>
      <c r="AP478" s="15">
        <v>5</v>
      </c>
      <c r="AQ478" s="17">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15">
        <f ca="1">COUNTIF(INDIRECT("H"&amp;(ROW()+12*(($AN478-1)*3+$AO478)-ROW())/12+5):INDIRECT("S"&amp;(ROW()+12*(($AN478-1)*3+$AO478)-ROW())/12+5),AQ478)</f>
        <v>0</v>
      </c>
      <c r="AS478" s="17"/>
      <c r="AU478" s="15">
        <f ca="1">IF(AND(AQ478&gt;0,AR478&gt;0),COUNTIF(AU$6:AU477,"&gt;0")+1,0)</f>
        <v>0</v>
      </c>
    </row>
    <row r="479" spans="40:47">
      <c r="AN479" s="15">
        <v>14</v>
      </c>
      <c r="AO479" s="15">
        <v>1</v>
      </c>
      <c r="AP479" s="15">
        <v>6</v>
      </c>
      <c r="AQ479" s="17">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15">
        <f ca="1">COUNTIF(INDIRECT("H"&amp;(ROW()+12*(($AN479-1)*3+$AO479)-ROW())/12+5):INDIRECT("S"&amp;(ROW()+12*(($AN479-1)*3+$AO479)-ROW())/12+5),AQ479)</f>
        <v>0</v>
      </c>
      <c r="AS479" s="17"/>
      <c r="AU479" s="15">
        <f ca="1">IF(AND(AQ479&gt;0,AR479&gt;0),COUNTIF(AU$6:AU478,"&gt;0")+1,0)</f>
        <v>0</v>
      </c>
    </row>
    <row r="480" spans="40:47">
      <c r="AN480" s="15">
        <v>14</v>
      </c>
      <c r="AO480" s="15">
        <v>1</v>
      </c>
      <c r="AP480" s="15">
        <v>7</v>
      </c>
      <c r="AQ480" s="17">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15">
        <f ca="1">COUNTIF(INDIRECT("H"&amp;(ROW()+12*(($AN480-1)*3+$AO480)-ROW())/12+5):INDIRECT("S"&amp;(ROW()+12*(($AN480-1)*3+$AO480)-ROW())/12+5),AQ480)</f>
        <v>0</v>
      </c>
      <c r="AS480" s="17"/>
      <c r="AU480" s="15">
        <f ca="1">IF(AND(AQ480&gt;0,AR480&gt;0),COUNTIF(AU$6:AU479,"&gt;0")+1,0)</f>
        <v>0</v>
      </c>
    </row>
    <row r="481" spans="40:47">
      <c r="AN481" s="15">
        <v>14</v>
      </c>
      <c r="AO481" s="15">
        <v>1</v>
      </c>
      <c r="AP481" s="15">
        <v>8</v>
      </c>
      <c r="AQ481" s="17">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15">
        <f ca="1">COUNTIF(INDIRECT("H"&amp;(ROW()+12*(($AN481-1)*3+$AO481)-ROW())/12+5):INDIRECT("S"&amp;(ROW()+12*(($AN481-1)*3+$AO481)-ROW())/12+5),AQ481)</f>
        <v>0</v>
      </c>
      <c r="AS481" s="17"/>
      <c r="AU481" s="15">
        <f ca="1">IF(AND(AQ481&gt;0,AR481&gt;0),COUNTIF(AU$6:AU480,"&gt;0")+1,0)</f>
        <v>0</v>
      </c>
    </row>
    <row r="482" spans="40:47">
      <c r="AN482" s="15">
        <v>14</v>
      </c>
      <c r="AO482" s="15">
        <v>1</v>
      </c>
      <c r="AP482" s="15">
        <v>9</v>
      </c>
      <c r="AQ482" s="17">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15">
        <f ca="1">COUNTIF(INDIRECT("H"&amp;(ROW()+12*(($AN482-1)*3+$AO482)-ROW())/12+5):INDIRECT("S"&amp;(ROW()+12*(($AN482-1)*3+$AO482)-ROW())/12+5),AQ482)</f>
        <v>0</v>
      </c>
      <c r="AS482" s="17"/>
      <c r="AU482" s="15">
        <f ca="1">IF(AND(AQ482&gt;0,AR482&gt;0),COUNTIF(AU$6:AU481,"&gt;0")+1,0)</f>
        <v>0</v>
      </c>
    </row>
    <row r="483" spans="40:47">
      <c r="AN483" s="15">
        <v>14</v>
      </c>
      <c r="AO483" s="15">
        <v>1</v>
      </c>
      <c r="AP483" s="15">
        <v>10</v>
      </c>
      <c r="AQ483" s="17">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15">
        <f ca="1">COUNTIF(INDIRECT("H"&amp;(ROW()+12*(($AN483-1)*3+$AO483)-ROW())/12+5):INDIRECT("S"&amp;(ROW()+12*(($AN483-1)*3+$AO483)-ROW())/12+5),AQ483)</f>
        <v>0</v>
      </c>
      <c r="AS483" s="17"/>
      <c r="AU483" s="15">
        <f ca="1">IF(AND(AQ483&gt;0,AR483&gt;0),COUNTIF(AU$6:AU482,"&gt;0")+1,0)</f>
        <v>0</v>
      </c>
    </row>
    <row r="484" spans="40:47">
      <c r="AN484" s="15">
        <v>14</v>
      </c>
      <c r="AO484" s="15">
        <v>1</v>
      </c>
      <c r="AP484" s="15">
        <v>11</v>
      </c>
      <c r="AQ484" s="17">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15">
        <f ca="1">COUNTIF(INDIRECT("H"&amp;(ROW()+12*(($AN484-1)*3+$AO484)-ROW())/12+5):INDIRECT("S"&amp;(ROW()+12*(($AN484-1)*3+$AO484)-ROW())/12+5),AQ484)</f>
        <v>0</v>
      </c>
      <c r="AS484" s="17"/>
      <c r="AU484" s="15">
        <f ca="1">IF(AND(AQ484&gt;0,AR484&gt;0),COUNTIF(AU$6:AU483,"&gt;0")+1,0)</f>
        <v>0</v>
      </c>
    </row>
    <row r="485" spans="40:47">
      <c r="AN485" s="15">
        <v>14</v>
      </c>
      <c r="AO485" s="15">
        <v>1</v>
      </c>
      <c r="AP485" s="15">
        <v>12</v>
      </c>
      <c r="AQ485" s="17">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15">
        <f ca="1">COUNTIF(INDIRECT("H"&amp;(ROW()+12*(($AN485-1)*3+$AO485)-ROW())/12+5):INDIRECT("S"&amp;(ROW()+12*(($AN485-1)*3+$AO485)-ROW())/12+5),AQ485)</f>
        <v>0</v>
      </c>
      <c r="AS485" s="17"/>
      <c r="AU485" s="15">
        <f ca="1">IF(AND(AQ485&gt;0,AR485&gt;0),COUNTIF(AU$6:AU484,"&gt;0")+1,0)</f>
        <v>0</v>
      </c>
    </row>
    <row r="486" spans="40:47">
      <c r="AN486" s="15">
        <v>14</v>
      </c>
      <c r="AO486" s="15">
        <v>2</v>
      </c>
      <c r="AP486" s="15">
        <v>1</v>
      </c>
      <c r="AQ486" s="17">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15">
        <f ca="1">COUNTIF(INDIRECT("H"&amp;(ROW()+12*(($AN486-1)*3+$AO486)-ROW())/12+5):INDIRECT("S"&amp;(ROW()+12*(($AN486-1)*3+$AO486)-ROW())/12+5),AQ486)</f>
        <v>0</v>
      </c>
      <c r="AS486" s="17"/>
      <c r="AU486" s="15">
        <f ca="1">IF(AND(AQ486&gt;0,AR486&gt;0),COUNTIF(AU$6:AU485,"&gt;0")+1,0)</f>
        <v>0</v>
      </c>
    </row>
    <row r="487" spans="40:47">
      <c r="AN487" s="15">
        <v>14</v>
      </c>
      <c r="AO487" s="15">
        <v>2</v>
      </c>
      <c r="AP487" s="15">
        <v>2</v>
      </c>
      <c r="AQ487" s="17">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15">
        <f ca="1">COUNTIF(INDIRECT("H"&amp;(ROW()+12*(($AN487-1)*3+$AO487)-ROW())/12+5):INDIRECT("S"&amp;(ROW()+12*(($AN487-1)*3+$AO487)-ROW())/12+5),AQ487)</f>
        <v>0</v>
      </c>
      <c r="AS487" s="17"/>
      <c r="AU487" s="15">
        <f ca="1">IF(AND(AQ487&gt;0,AR487&gt;0),COUNTIF(AU$6:AU486,"&gt;0")+1,0)</f>
        <v>0</v>
      </c>
    </row>
    <row r="488" spans="40:47">
      <c r="AN488" s="15">
        <v>14</v>
      </c>
      <c r="AO488" s="15">
        <v>2</v>
      </c>
      <c r="AP488" s="15">
        <v>3</v>
      </c>
      <c r="AQ488" s="17">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15">
        <f ca="1">COUNTIF(INDIRECT("H"&amp;(ROW()+12*(($AN488-1)*3+$AO488)-ROW())/12+5):INDIRECT("S"&amp;(ROW()+12*(($AN488-1)*3+$AO488)-ROW())/12+5),AQ488)</f>
        <v>0</v>
      </c>
      <c r="AS488" s="17"/>
      <c r="AU488" s="15">
        <f ca="1">IF(AND(AQ488&gt;0,AR488&gt;0),COUNTIF(AU$6:AU487,"&gt;0")+1,0)</f>
        <v>0</v>
      </c>
    </row>
    <row r="489" spans="40:47">
      <c r="AN489" s="15">
        <v>14</v>
      </c>
      <c r="AO489" s="15">
        <v>2</v>
      </c>
      <c r="AP489" s="15">
        <v>4</v>
      </c>
      <c r="AQ489" s="17">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15">
        <f ca="1">COUNTIF(INDIRECT("H"&amp;(ROW()+12*(($AN489-1)*3+$AO489)-ROW())/12+5):INDIRECT("S"&amp;(ROW()+12*(($AN489-1)*3+$AO489)-ROW())/12+5),AQ489)</f>
        <v>0</v>
      </c>
      <c r="AS489" s="17"/>
      <c r="AU489" s="15">
        <f ca="1">IF(AND(AQ489&gt;0,AR489&gt;0),COUNTIF(AU$6:AU488,"&gt;0")+1,0)</f>
        <v>0</v>
      </c>
    </row>
    <row r="490" spans="40:47">
      <c r="AN490" s="15">
        <v>14</v>
      </c>
      <c r="AO490" s="15">
        <v>2</v>
      </c>
      <c r="AP490" s="15">
        <v>5</v>
      </c>
      <c r="AQ490" s="17">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15">
        <f ca="1">COUNTIF(INDIRECT("H"&amp;(ROW()+12*(($AN490-1)*3+$AO490)-ROW())/12+5):INDIRECT("S"&amp;(ROW()+12*(($AN490-1)*3+$AO490)-ROW())/12+5),AQ490)</f>
        <v>0</v>
      </c>
      <c r="AS490" s="17"/>
      <c r="AU490" s="15">
        <f ca="1">IF(AND(AQ490&gt;0,AR490&gt;0),COUNTIF(AU$6:AU489,"&gt;0")+1,0)</f>
        <v>0</v>
      </c>
    </row>
    <row r="491" spans="40:47">
      <c r="AN491" s="15">
        <v>14</v>
      </c>
      <c r="AO491" s="15">
        <v>2</v>
      </c>
      <c r="AP491" s="15">
        <v>6</v>
      </c>
      <c r="AQ491" s="17">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15">
        <f ca="1">COUNTIF(INDIRECT("H"&amp;(ROW()+12*(($AN491-1)*3+$AO491)-ROW())/12+5):INDIRECT("S"&amp;(ROW()+12*(($AN491-1)*3+$AO491)-ROW())/12+5),AQ491)</f>
        <v>0</v>
      </c>
      <c r="AS491" s="17"/>
      <c r="AU491" s="15">
        <f ca="1">IF(AND(AQ491&gt;0,AR491&gt;0),COUNTIF(AU$6:AU490,"&gt;0")+1,0)</f>
        <v>0</v>
      </c>
    </row>
    <row r="492" spans="40:47">
      <c r="AN492" s="15">
        <v>14</v>
      </c>
      <c r="AO492" s="15">
        <v>2</v>
      </c>
      <c r="AP492" s="15">
        <v>7</v>
      </c>
      <c r="AQ492" s="17">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15">
        <f ca="1">COUNTIF(INDIRECT("H"&amp;(ROW()+12*(($AN492-1)*3+$AO492)-ROW())/12+5):INDIRECT("S"&amp;(ROW()+12*(($AN492-1)*3+$AO492)-ROW())/12+5),AQ492)</f>
        <v>0</v>
      </c>
      <c r="AS492" s="17"/>
      <c r="AU492" s="15">
        <f ca="1">IF(AND(AQ492&gt;0,AR492&gt;0),COUNTIF(AU$6:AU491,"&gt;0")+1,0)</f>
        <v>0</v>
      </c>
    </row>
    <row r="493" spans="40:47">
      <c r="AN493" s="15">
        <v>14</v>
      </c>
      <c r="AO493" s="15">
        <v>2</v>
      </c>
      <c r="AP493" s="15">
        <v>8</v>
      </c>
      <c r="AQ493" s="17">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15">
        <f ca="1">COUNTIF(INDIRECT("H"&amp;(ROW()+12*(($AN493-1)*3+$AO493)-ROW())/12+5):INDIRECT("S"&amp;(ROW()+12*(($AN493-1)*3+$AO493)-ROW())/12+5),AQ493)</f>
        <v>0</v>
      </c>
      <c r="AS493" s="17"/>
      <c r="AU493" s="15">
        <f ca="1">IF(AND(AQ493&gt;0,AR493&gt;0),COUNTIF(AU$6:AU492,"&gt;0")+1,0)</f>
        <v>0</v>
      </c>
    </row>
    <row r="494" spans="40:47">
      <c r="AN494" s="15">
        <v>14</v>
      </c>
      <c r="AO494" s="15">
        <v>2</v>
      </c>
      <c r="AP494" s="15">
        <v>9</v>
      </c>
      <c r="AQ494" s="17">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15">
        <f ca="1">COUNTIF(INDIRECT("H"&amp;(ROW()+12*(($AN494-1)*3+$AO494)-ROW())/12+5):INDIRECT("S"&amp;(ROW()+12*(($AN494-1)*3+$AO494)-ROW())/12+5),AQ494)</f>
        <v>0</v>
      </c>
      <c r="AS494" s="17"/>
      <c r="AU494" s="15">
        <f ca="1">IF(AND(AQ494&gt;0,AR494&gt;0),COUNTIF(AU$6:AU493,"&gt;0")+1,0)</f>
        <v>0</v>
      </c>
    </row>
    <row r="495" spans="40:47">
      <c r="AN495" s="15">
        <v>14</v>
      </c>
      <c r="AO495" s="15">
        <v>2</v>
      </c>
      <c r="AP495" s="15">
        <v>10</v>
      </c>
      <c r="AQ495" s="17">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15">
        <f ca="1">COUNTIF(INDIRECT("H"&amp;(ROW()+12*(($AN495-1)*3+$AO495)-ROW())/12+5):INDIRECT("S"&amp;(ROW()+12*(($AN495-1)*3+$AO495)-ROW())/12+5),AQ495)</f>
        <v>0</v>
      </c>
      <c r="AS495" s="17"/>
      <c r="AU495" s="15">
        <f ca="1">IF(AND(AQ495&gt;0,AR495&gt;0),COUNTIF(AU$6:AU494,"&gt;0")+1,0)</f>
        <v>0</v>
      </c>
    </row>
    <row r="496" spans="40:47">
      <c r="AN496" s="15">
        <v>14</v>
      </c>
      <c r="AO496" s="15">
        <v>2</v>
      </c>
      <c r="AP496" s="15">
        <v>11</v>
      </c>
      <c r="AQ496" s="17">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15">
        <f ca="1">COUNTIF(INDIRECT("H"&amp;(ROW()+12*(($AN496-1)*3+$AO496)-ROW())/12+5):INDIRECT("S"&amp;(ROW()+12*(($AN496-1)*3+$AO496)-ROW())/12+5),AQ496)</f>
        <v>0</v>
      </c>
      <c r="AS496" s="17"/>
      <c r="AU496" s="15">
        <f ca="1">IF(AND(AQ496&gt;0,AR496&gt;0),COUNTIF(AU$6:AU495,"&gt;0")+1,0)</f>
        <v>0</v>
      </c>
    </row>
    <row r="497" spans="40:47">
      <c r="AN497" s="15">
        <v>14</v>
      </c>
      <c r="AO497" s="15">
        <v>2</v>
      </c>
      <c r="AP497" s="15">
        <v>12</v>
      </c>
      <c r="AQ497" s="17">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15">
        <f ca="1">COUNTIF(INDIRECT("H"&amp;(ROW()+12*(($AN497-1)*3+$AO497)-ROW())/12+5):INDIRECT("S"&amp;(ROW()+12*(($AN497-1)*3+$AO497)-ROW())/12+5),AQ497)</f>
        <v>0</v>
      </c>
      <c r="AS497" s="17"/>
      <c r="AU497" s="15">
        <f ca="1">IF(AND(AQ497&gt;0,AR497&gt;0),COUNTIF(AU$6:AU496,"&gt;0")+1,0)</f>
        <v>0</v>
      </c>
    </row>
    <row r="498" spans="40:47">
      <c r="AN498" s="15">
        <v>14</v>
      </c>
      <c r="AO498" s="15">
        <v>3</v>
      </c>
      <c r="AP498" s="15">
        <v>1</v>
      </c>
      <c r="AQ498" s="17">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15">
        <f ca="1">COUNTIF(INDIRECT("H"&amp;(ROW()+12*(($AN498-1)*3+$AO498)-ROW())/12+5):INDIRECT("S"&amp;(ROW()+12*(($AN498-1)*3+$AO498)-ROW())/12+5),AQ498)</f>
        <v>0</v>
      </c>
      <c r="AS498" s="17"/>
      <c r="AU498" s="15">
        <f ca="1">IF(AND(AQ498&gt;0,AR498&gt;0),COUNTIF(AU$6:AU497,"&gt;0")+1,0)</f>
        <v>0</v>
      </c>
    </row>
    <row r="499" spans="40:47">
      <c r="AN499" s="15">
        <v>14</v>
      </c>
      <c r="AO499" s="15">
        <v>3</v>
      </c>
      <c r="AP499" s="15">
        <v>2</v>
      </c>
      <c r="AQ499" s="17">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15">
        <f ca="1">COUNTIF(INDIRECT("H"&amp;(ROW()+12*(($AN499-1)*3+$AO499)-ROW())/12+5):INDIRECT("S"&amp;(ROW()+12*(($AN499-1)*3+$AO499)-ROW())/12+5),AQ499)</f>
        <v>0</v>
      </c>
      <c r="AS499" s="17"/>
      <c r="AU499" s="15">
        <f ca="1">IF(AND(AQ499&gt;0,AR499&gt;0),COUNTIF(AU$6:AU498,"&gt;0")+1,0)</f>
        <v>0</v>
      </c>
    </row>
    <row r="500" spans="40:47">
      <c r="AN500" s="15">
        <v>14</v>
      </c>
      <c r="AO500" s="15">
        <v>3</v>
      </c>
      <c r="AP500" s="15">
        <v>3</v>
      </c>
      <c r="AQ500" s="17">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15">
        <f ca="1">COUNTIF(INDIRECT("H"&amp;(ROW()+12*(($AN500-1)*3+$AO500)-ROW())/12+5):INDIRECT("S"&amp;(ROW()+12*(($AN500-1)*3+$AO500)-ROW())/12+5),AQ500)</f>
        <v>0</v>
      </c>
      <c r="AS500" s="17"/>
      <c r="AU500" s="15">
        <f ca="1">IF(AND(AQ500&gt;0,AR600&gt;0),COUNTIF(AU$6:AU499,"&gt;0")+1,0)</f>
        <v>0</v>
      </c>
    </row>
    <row r="501" spans="40:47">
      <c r="AN501" s="15">
        <v>14</v>
      </c>
      <c r="AO501" s="15">
        <v>3</v>
      </c>
      <c r="AP501" s="15">
        <v>4</v>
      </c>
      <c r="AQ501" s="17">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15">
        <f ca="1">COUNTIF(INDIRECT("H"&amp;(ROW()+12*(($AN501-1)*3+$AO501)-ROW())/12+5):INDIRECT("S"&amp;(ROW()+12*(($AN501-1)*3+$AO501)-ROW())/12+5),AQ501)</f>
        <v>0</v>
      </c>
      <c r="AS501" s="17"/>
      <c r="AU501" s="15">
        <f ca="1">IF(AND(AQ501&gt;0,AR601&gt;0),COUNTIF(AU$6:AU500,"&gt;0")+1,0)</f>
        <v>0</v>
      </c>
    </row>
    <row r="502" spans="40:47">
      <c r="AN502" s="15">
        <v>14</v>
      </c>
      <c r="AO502" s="15">
        <v>3</v>
      </c>
      <c r="AP502" s="15">
        <v>5</v>
      </c>
      <c r="AQ502" s="17">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15">
        <f ca="1">COUNTIF(INDIRECT("H"&amp;(ROW()+12*(($AN502-1)*3+$AO502)-ROW())/12+5):INDIRECT("S"&amp;(ROW()+12*(($AN502-1)*3+$AO502)-ROW())/12+5),AQ502)</f>
        <v>0</v>
      </c>
      <c r="AS502" s="17"/>
      <c r="AU502" s="15">
        <f ca="1">IF(AND(AQ502&gt;0,AR602&gt;0),COUNTIF(AU$6:AU501,"&gt;0")+1,0)</f>
        <v>0</v>
      </c>
    </row>
    <row r="503" spans="40:47">
      <c r="AN503" s="15">
        <v>14</v>
      </c>
      <c r="AO503" s="15">
        <v>3</v>
      </c>
      <c r="AP503" s="15">
        <v>6</v>
      </c>
      <c r="AQ503" s="17">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15">
        <f ca="1">COUNTIF(INDIRECT("H"&amp;(ROW()+12*(($AN503-1)*3+$AO503)-ROW())/12+5):INDIRECT("S"&amp;(ROW()+12*(($AN503-1)*3+$AO503)-ROW())/12+5),AQ503)</f>
        <v>0</v>
      </c>
      <c r="AS503" s="17"/>
      <c r="AU503" s="15">
        <f ca="1">IF(AND(AQ503&gt;0,AR603&gt;0),COUNTIF(AU$6:AU502,"&gt;0")+1,0)</f>
        <v>0</v>
      </c>
    </row>
    <row r="504" spans="40:47">
      <c r="AN504" s="15">
        <v>14</v>
      </c>
      <c r="AO504" s="15">
        <v>3</v>
      </c>
      <c r="AP504" s="15">
        <v>7</v>
      </c>
      <c r="AQ504" s="17">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15">
        <f ca="1">COUNTIF(INDIRECT("H"&amp;(ROW()+12*(($AN504-1)*3+$AO504)-ROW())/12+5):INDIRECT("S"&amp;(ROW()+12*(($AN504-1)*3+$AO504)-ROW())/12+5),AQ504)</f>
        <v>0</v>
      </c>
      <c r="AS504" s="17"/>
      <c r="AU504" s="15">
        <f ca="1">IF(AND(AQ504&gt;0,AR604&gt;0),COUNTIF(AU$6:AU503,"&gt;0")+1,0)</f>
        <v>0</v>
      </c>
    </row>
    <row r="505" spans="40:47">
      <c r="AN505" s="15">
        <v>14</v>
      </c>
      <c r="AO505" s="15">
        <v>3</v>
      </c>
      <c r="AP505" s="15">
        <v>8</v>
      </c>
      <c r="AQ505" s="17">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15">
        <f ca="1">COUNTIF(INDIRECT("H"&amp;(ROW()+12*(($AN505-1)*3+$AO505)-ROW())/12+5):INDIRECT("S"&amp;(ROW()+12*(($AN505-1)*3+$AO505)-ROW())/12+5),AQ505)</f>
        <v>0</v>
      </c>
      <c r="AS505" s="17"/>
      <c r="AU505" s="15">
        <f ca="1">IF(AND(AQ505&gt;0,AR605&gt;0),COUNTIF(AU$6:AU504,"&gt;0")+1,0)</f>
        <v>0</v>
      </c>
    </row>
    <row r="506" spans="40:47">
      <c r="AN506" s="15">
        <v>14</v>
      </c>
      <c r="AO506" s="15">
        <v>3</v>
      </c>
      <c r="AP506" s="15">
        <v>9</v>
      </c>
      <c r="AQ506" s="17">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15">
        <f ca="1">COUNTIF(INDIRECT("H"&amp;(ROW()+12*(($AN506-1)*3+$AO506)-ROW())/12+5):INDIRECT("S"&amp;(ROW()+12*(($AN506-1)*3+$AO506)-ROW())/12+5),AQ506)</f>
        <v>0</v>
      </c>
      <c r="AS506" s="17"/>
      <c r="AU506" s="15">
        <f ca="1">IF(AND(AQ506&gt;0,AR606&gt;0),COUNTIF(AU$6:AU505,"&gt;0")+1,0)</f>
        <v>0</v>
      </c>
    </row>
    <row r="507" spans="40:47">
      <c r="AN507" s="15">
        <v>14</v>
      </c>
      <c r="AO507" s="15">
        <v>3</v>
      </c>
      <c r="AP507" s="15">
        <v>10</v>
      </c>
      <c r="AQ507" s="17">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15">
        <f ca="1">COUNTIF(INDIRECT("H"&amp;(ROW()+12*(($AN507-1)*3+$AO507)-ROW())/12+5):INDIRECT("S"&amp;(ROW()+12*(($AN507-1)*3+$AO507)-ROW())/12+5),AQ507)</f>
        <v>0</v>
      </c>
      <c r="AS507" s="17"/>
      <c r="AU507" s="15">
        <f ca="1">IF(AND(AQ507&gt;0,AR607&gt;0),COUNTIF(AU$6:AU506,"&gt;0")+1,0)</f>
        <v>0</v>
      </c>
    </row>
    <row r="508" spans="40:47">
      <c r="AN508" s="15">
        <v>14</v>
      </c>
      <c r="AO508" s="15">
        <v>3</v>
      </c>
      <c r="AP508" s="15">
        <v>11</v>
      </c>
      <c r="AQ508" s="17">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15">
        <f ca="1">COUNTIF(INDIRECT("H"&amp;(ROW()+12*(($AN508-1)*3+$AO508)-ROW())/12+5):INDIRECT("S"&amp;(ROW()+12*(($AN508-1)*3+$AO508)-ROW())/12+5),AQ508)</f>
        <v>0</v>
      </c>
      <c r="AS508" s="17"/>
      <c r="AU508" s="15">
        <f ca="1">IF(AND(AQ508&gt;0,AR608&gt;0),COUNTIF(AU$6:AU507,"&gt;0")+1,0)</f>
        <v>0</v>
      </c>
    </row>
    <row r="509" spans="40:47">
      <c r="AN509" s="306">
        <v>14</v>
      </c>
      <c r="AO509" s="306">
        <v>3</v>
      </c>
      <c r="AP509" s="306">
        <v>12</v>
      </c>
      <c r="AQ509" s="313">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306">
        <f ca="1">COUNTIF(INDIRECT("H"&amp;(ROW()+12*(($AN509-1)*3+$AO509)-ROW())/12+5):INDIRECT("S"&amp;(ROW()+12*(($AN509-1)*3+$AO509)-ROW())/12+5),AQ509)</f>
        <v>0</v>
      </c>
      <c r="AS509" s="313"/>
      <c r="AT509" s="306"/>
      <c r="AU509" s="306">
        <f ca="1">IF(AND(AQ509&gt;0,AR609&gt;0),COUNTIF(AU$6:AU508,"&gt;0")+1,0)</f>
        <v>0</v>
      </c>
    </row>
    <row r="510" spans="40:47">
      <c r="AN510" s="15">
        <v>15</v>
      </c>
      <c r="AO510" s="15">
        <v>1</v>
      </c>
      <c r="AP510" s="15">
        <v>1</v>
      </c>
      <c r="AQ510" s="17">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15">
        <f ca="1">COUNTIF(INDIRECT("H"&amp;(ROW()+12*(($AN510-1)*3+$AO510)-ROW())/12+5):INDIRECT("S"&amp;(ROW()+12*(($AN510-1)*3+$AO510)-ROW())/12+5),AQ510)</f>
        <v>0</v>
      </c>
      <c r="AS510" s="17"/>
      <c r="AU510" s="15">
        <f ca="1">IF(AND(AQ510&gt;0,AR610&gt;0),COUNTIF(AU$6:AU509,"&gt;0")+1,0)</f>
        <v>0</v>
      </c>
    </row>
    <row r="511" spans="40:47">
      <c r="AN511" s="15">
        <v>15</v>
      </c>
      <c r="AO511" s="15">
        <v>1</v>
      </c>
      <c r="AP511" s="15">
        <v>2</v>
      </c>
      <c r="AQ511" s="17">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15">
        <f ca="1">COUNTIF(INDIRECT("H"&amp;(ROW()+12*(($AN511-1)*3+$AO511)-ROW())/12+5):INDIRECT("S"&amp;(ROW()+12*(($AN511-1)*3+$AO511)-ROW())/12+5),AQ511)</f>
        <v>0</v>
      </c>
      <c r="AS511" s="17"/>
      <c r="AU511" s="15">
        <f ca="1">IF(AND(AQ511&gt;0,AR611&gt;0),COUNTIF(AU$6:AU510,"&gt;0")+1,0)</f>
        <v>0</v>
      </c>
    </row>
    <row r="512" spans="40:47">
      <c r="AN512" s="15">
        <v>15</v>
      </c>
      <c r="AO512" s="15">
        <v>1</v>
      </c>
      <c r="AP512" s="15">
        <v>3</v>
      </c>
      <c r="AQ512" s="17">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15">
        <f ca="1">COUNTIF(INDIRECT("H"&amp;(ROW()+12*(($AN512-1)*3+$AO512)-ROW())/12+5):INDIRECT("S"&amp;(ROW()+12*(($AN512-1)*3+$AO512)-ROW())/12+5),AQ512)</f>
        <v>0</v>
      </c>
      <c r="AS512" s="17"/>
      <c r="AU512" s="15">
        <f ca="1">IF(AND(AQ512&gt;0,AR612&gt;0),COUNTIF(AU$6:AU511,"&gt;0")+1,0)</f>
        <v>0</v>
      </c>
    </row>
    <row r="513" spans="40:47">
      <c r="AN513" s="15">
        <v>15</v>
      </c>
      <c r="AO513" s="15">
        <v>1</v>
      </c>
      <c r="AP513" s="15">
        <v>4</v>
      </c>
      <c r="AQ513" s="17">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15">
        <f ca="1">COUNTIF(INDIRECT("H"&amp;(ROW()+12*(($AN513-1)*3+$AO513)-ROW())/12+5):INDIRECT("S"&amp;(ROW()+12*(($AN513-1)*3+$AO513)-ROW())/12+5),AQ513)</f>
        <v>0</v>
      </c>
      <c r="AS513" s="17"/>
      <c r="AU513" s="15">
        <f ca="1">IF(AND(AQ513&gt;0,AR613&gt;0),COUNTIF(AU$6:AU512,"&gt;0")+1,0)</f>
        <v>0</v>
      </c>
    </row>
    <row r="514" spans="40:47">
      <c r="AN514" s="15">
        <v>15</v>
      </c>
      <c r="AO514" s="15">
        <v>1</v>
      </c>
      <c r="AP514" s="15">
        <v>5</v>
      </c>
      <c r="AQ514" s="17">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15">
        <f ca="1">COUNTIF(INDIRECT("H"&amp;(ROW()+12*(($AN514-1)*3+$AO514)-ROW())/12+5):INDIRECT("S"&amp;(ROW()+12*(($AN514-1)*3+$AO514)-ROW())/12+5),AQ514)</f>
        <v>0</v>
      </c>
      <c r="AS514" s="17"/>
      <c r="AU514" s="15">
        <f ca="1">IF(AND(AQ514&gt;0,AR614&gt;0),COUNTIF(AU$6:AU513,"&gt;0")+1,0)</f>
        <v>0</v>
      </c>
    </row>
    <row r="515" spans="40:47">
      <c r="AN515" s="15">
        <v>15</v>
      </c>
      <c r="AO515" s="15">
        <v>1</v>
      </c>
      <c r="AP515" s="15">
        <v>6</v>
      </c>
      <c r="AQ515" s="17">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15">
        <f ca="1">COUNTIF(INDIRECT("H"&amp;(ROW()+12*(($AN515-1)*3+$AO515)-ROW())/12+5):INDIRECT("S"&amp;(ROW()+12*(($AN515-1)*3+$AO515)-ROW())/12+5),AQ515)</f>
        <v>0</v>
      </c>
      <c r="AS515" s="17"/>
      <c r="AU515" s="15">
        <f ca="1">IF(AND(AQ515&gt;0,AR615&gt;0),COUNTIF(AU$6:AU514,"&gt;0")+1,0)</f>
        <v>0</v>
      </c>
    </row>
    <row r="516" spans="40:47">
      <c r="AN516" s="15">
        <v>15</v>
      </c>
      <c r="AO516" s="15">
        <v>1</v>
      </c>
      <c r="AP516" s="15">
        <v>7</v>
      </c>
      <c r="AQ516" s="17">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15">
        <f ca="1">COUNTIF(INDIRECT("H"&amp;(ROW()+12*(($AN516-1)*3+$AO516)-ROW())/12+5):INDIRECT("S"&amp;(ROW()+12*(($AN516-1)*3+$AO516)-ROW())/12+5),AQ516)</f>
        <v>0</v>
      </c>
      <c r="AS516" s="17"/>
      <c r="AU516" s="15">
        <f ca="1">IF(AND(AQ516&gt;0,AR616&gt;0),COUNTIF(AU$6:AU515,"&gt;0")+1,0)</f>
        <v>0</v>
      </c>
    </row>
    <row r="517" spans="40:47">
      <c r="AN517" s="15">
        <v>15</v>
      </c>
      <c r="AO517" s="15">
        <v>1</v>
      </c>
      <c r="AP517" s="15">
        <v>8</v>
      </c>
      <c r="AQ517" s="17">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15">
        <f ca="1">COUNTIF(INDIRECT("H"&amp;(ROW()+12*(($AN517-1)*3+$AO517)-ROW())/12+5):INDIRECT("S"&amp;(ROW()+12*(($AN517-1)*3+$AO517)-ROW())/12+5),AQ517)</f>
        <v>0</v>
      </c>
      <c r="AS517" s="17"/>
      <c r="AU517" s="15">
        <f ca="1">IF(AND(AQ517&gt;0,AR617&gt;0),COUNTIF(AU$6:AU516,"&gt;0")+1,0)</f>
        <v>0</v>
      </c>
    </row>
    <row r="518" spans="40:47">
      <c r="AN518" s="15">
        <v>15</v>
      </c>
      <c r="AO518" s="15">
        <v>1</v>
      </c>
      <c r="AP518" s="15">
        <v>9</v>
      </c>
      <c r="AQ518" s="17">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15">
        <f ca="1">COUNTIF(INDIRECT("H"&amp;(ROW()+12*(($AN518-1)*3+$AO518)-ROW())/12+5):INDIRECT("S"&amp;(ROW()+12*(($AN518-1)*3+$AO518)-ROW())/12+5),AQ518)</f>
        <v>0</v>
      </c>
      <c r="AS518" s="17"/>
      <c r="AU518" s="15">
        <f ca="1">IF(AND(AQ518&gt;0,AR618&gt;0),COUNTIF(AU$6:AU517,"&gt;0")+1,0)</f>
        <v>0</v>
      </c>
    </row>
    <row r="519" spans="40:47">
      <c r="AN519" s="15">
        <v>15</v>
      </c>
      <c r="AO519" s="15">
        <v>1</v>
      </c>
      <c r="AP519" s="15">
        <v>10</v>
      </c>
      <c r="AQ519" s="17">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15">
        <f ca="1">COUNTIF(INDIRECT("H"&amp;(ROW()+12*(($AN519-1)*3+$AO519)-ROW())/12+5):INDIRECT("S"&amp;(ROW()+12*(($AN519-1)*3+$AO519)-ROW())/12+5),AQ519)</f>
        <v>0</v>
      </c>
      <c r="AS519" s="17"/>
      <c r="AU519" s="15">
        <f ca="1">IF(AND(AQ519&gt;0,AR619&gt;0),COUNTIF(AU$6:AU518,"&gt;0")+1,0)</f>
        <v>0</v>
      </c>
    </row>
    <row r="520" spans="40:47">
      <c r="AN520" s="15">
        <v>15</v>
      </c>
      <c r="AO520" s="15">
        <v>1</v>
      </c>
      <c r="AP520" s="15">
        <v>11</v>
      </c>
      <c r="AQ520" s="17">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15">
        <f ca="1">COUNTIF(INDIRECT("H"&amp;(ROW()+12*(($AN520-1)*3+$AO520)-ROW())/12+5):INDIRECT("S"&amp;(ROW()+12*(($AN520-1)*3+$AO520)-ROW())/12+5),AQ520)</f>
        <v>0</v>
      </c>
      <c r="AS520" s="17"/>
      <c r="AU520" s="15">
        <f ca="1">IF(AND(AQ520&gt;0,AR620&gt;0),COUNTIF(AU$6:AU519,"&gt;0")+1,0)</f>
        <v>0</v>
      </c>
    </row>
    <row r="521" spans="40:47">
      <c r="AN521" s="15">
        <v>15</v>
      </c>
      <c r="AO521" s="15">
        <v>1</v>
      </c>
      <c r="AP521" s="15">
        <v>12</v>
      </c>
      <c r="AQ521" s="17">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15">
        <f ca="1">COUNTIF(INDIRECT("H"&amp;(ROW()+12*(($AN521-1)*3+$AO521)-ROW())/12+5):INDIRECT("S"&amp;(ROW()+12*(($AN521-1)*3+$AO521)-ROW())/12+5),AQ521)</f>
        <v>0</v>
      </c>
      <c r="AS521" s="17"/>
      <c r="AU521" s="15">
        <f ca="1">IF(AND(AQ521&gt;0,AR621&gt;0),COUNTIF(AU$6:AU520,"&gt;0")+1,0)</f>
        <v>0</v>
      </c>
    </row>
    <row r="522" spans="40:47">
      <c r="AN522" s="15">
        <v>15</v>
      </c>
      <c r="AO522" s="15">
        <v>2</v>
      </c>
      <c r="AP522" s="15">
        <v>1</v>
      </c>
      <c r="AQ522" s="17">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15">
        <f ca="1">COUNTIF(INDIRECT("H"&amp;(ROW()+12*(($AN522-1)*3+$AO522)-ROW())/12+5):INDIRECT("S"&amp;(ROW()+12*(($AN522-1)*3+$AO522)-ROW())/12+5),AQ522)</f>
        <v>0</v>
      </c>
      <c r="AS522" s="17"/>
      <c r="AU522" s="15">
        <f ca="1">IF(AND(AQ522&gt;0,AR622&gt;0),COUNTIF(AU$6:AU521,"&gt;0")+1,0)</f>
        <v>0</v>
      </c>
    </row>
    <row r="523" spans="40:47">
      <c r="AN523" s="15">
        <v>15</v>
      </c>
      <c r="AO523" s="15">
        <v>2</v>
      </c>
      <c r="AP523" s="15">
        <v>2</v>
      </c>
      <c r="AQ523" s="17">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15">
        <f ca="1">COUNTIF(INDIRECT("H"&amp;(ROW()+12*(($AN523-1)*3+$AO523)-ROW())/12+5):INDIRECT("S"&amp;(ROW()+12*(($AN523-1)*3+$AO523)-ROW())/12+5),AQ523)</f>
        <v>0</v>
      </c>
      <c r="AS523" s="17"/>
      <c r="AU523" s="15">
        <f ca="1">IF(AND(AQ523&gt;0,AR623&gt;0),COUNTIF(AU$6:AU522,"&gt;0")+1,0)</f>
        <v>0</v>
      </c>
    </row>
    <row r="524" spans="40:47">
      <c r="AN524" s="15">
        <v>15</v>
      </c>
      <c r="AO524" s="15">
        <v>2</v>
      </c>
      <c r="AP524" s="15">
        <v>3</v>
      </c>
      <c r="AQ524" s="17">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15">
        <f ca="1">COUNTIF(INDIRECT("H"&amp;(ROW()+12*(($AN524-1)*3+$AO524)-ROW())/12+5):INDIRECT("S"&amp;(ROW()+12*(($AN524-1)*3+$AO524)-ROW())/12+5),AQ524)</f>
        <v>0</v>
      </c>
      <c r="AS524" s="17"/>
      <c r="AU524" s="15">
        <f ca="1">IF(AND(AQ524&gt;0,AR624&gt;0),COUNTIF(AU$6:AU523,"&gt;0")+1,0)</f>
        <v>0</v>
      </c>
    </row>
    <row r="525" spans="40:47">
      <c r="AN525" s="15">
        <v>15</v>
      </c>
      <c r="AO525" s="15">
        <v>2</v>
      </c>
      <c r="AP525" s="15">
        <v>4</v>
      </c>
      <c r="AQ525" s="17">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15">
        <f ca="1">COUNTIF(INDIRECT("H"&amp;(ROW()+12*(($AN525-1)*3+$AO525)-ROW())/12+5):INDIRECT("S"&amp;(ROW()+12*(($AN525-1)*3+$AO525)-ROW())/12+5),AQ525)</f>
        <v>0</v>
      </c>
      <c r="AS525" s="17"/>
      <c r="AU525" s="15">
        <f ca="1">IF(AND(AQ525&gt;0,AR625&gt;0),COUNTIF(AU$6:AU524,"&gt;0")+1,0)</f>
        <v>0</v>
      </c>
    </row>
    <row r="526" spans="40:47">
      <c r="AN526" s="15">
        <v>15</v>
      </c>
      <c r="AO526" s="15">
        <v>2</v>
      </c>
      <c r="AP526" s="15">
        <v>5</v>
      </c>
      <c r="AQ526" s="17">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15">
        <f ca="1">COUNTIF(INDIRECT("H"&amp;(ROW()+12*(($AN526-1)*3+$AO526)-ROW())/12+5):INDIRECT("S"&amp;(ROW()+12*(($AN526-1)*3+$AO526)-ROW())/12+5),AQ526)</f>
        <v>0</v>
      </c>
      <c r="AS526" s="17"/>
      <c r="AU526" s="15">
        <f ca="1">IF(AND(AQ526&gt;0,AR626&gt;0),COUNTIF(AU$6:AU525,"&gt;0")+1,0)</f>
        <v>0</v>
      </c>
    </row>
    <row r="527" spans="40:47">
      <c r="AN527" s="15">
        <v>15</v>
      </c>
      <c r="AO527" s="15">
        <v>2</v>
      </c>
      <c r="AP527" s="15">
        <v>6</v>
      </c>
      <c r="AQ527" s="17">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15">
        <f ca="1">COUNTIF(INDIRECT("H"&amp;(ROW()+12*(($AN527-1)*3+$AO527)-ROW())/12+5):INDIRECT("S"&amp;(ROW()+12*(($AN527-1)*3+$AO527)-ROW())/12+5),AQ527)</f>
        <v>0</v>
      </c>
      <c r="AS527" s="17"/>
      <c r="AU527" s="15">
        <f ca="1">IF(AND(AQ527&gt;0,AR627&gt;0),COUNTIF(AU$6:AU526,"&gt;0")+1,0)</f>
        <v>0</v>
      </c>
    </row>
    <row r="528" spans="40:47">
      <c r="AN528" s="15">
        <v>15</v>
      </c>
      <c r="AO528" s="15">
        <v>2</v>
      </c>
      <c r="AP528" s="15">
        <v>7</v>
      </c>
      <c r="AQ528" s="17">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15">
        <f ca="1">COUNTIF(INDIRECT("H"&amp;(ROW()+12*(($AN528-1)*3+$AO528)-ROW())/12+5):INDIRECT("S"&amp;(ROW()+12*(($AN528-1)*3+$AO528)-ROW())/12+5),AQ528)</f>
        <v>0</v>
      </c>
      <c r="AS528" s="17"/>
      <c r="AU528" s="15">
        <f ca="1">IF(AND(AQ528&gt;0,AR628&gt;0),COUNTIF(AU$6:AU527,"&gt;0")+1,0)</f>
        <v>0</v>
      </c>
    </row>
    <row r="529" spans="40:47">
      <c r="AN529" s="15">
        <v>15</v>
      </c>
      <c r="AO529" s="15">
        <v>2</v>
      </c>
      <c r="AP529" s="15">
        <v>8</v>
      </c>
      <c r="AQ529" s="17">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15">
        <f ca="1">COUNTIF(INDIRECT("H"&amp;(ROW()+12*(($AN529-1)*3+$AO529)-ROW())/12+5):INDIRECT("S"&amp;(ROW()+12*(($AN529-1)*3+$AO529)-ROW())/12+5),AQ529)</f>
        <v>0</v>
      </c>
      <c r="AS529" s="17"/>
      <c r="AU529" s="15">
        <f ca="1">IF(AND(AQ529&gt;0,AR629&gt;0),COUNTIF(AU$6:AU528,"&gt;0")+1,0)</f>
        <v>0</v>
      </c>
    </row>
    <row r="530" spans="40:47">
      <c r="AN530" s="15">
        <v>15</v>
      </c>
      <c r="AO530" s="15">
        <v>2</v>
      </c>
      <c r="AP530" s="15">
        <v>9</v>
      </c>
      <c r="AQ530" s="17">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15">
        <f ca="1">COUNTIF(INDIRECT("H"&amp;(ROW()+12*(($AN530-1)*3+$AO530)-ROW())/12+5):INDIRECT("S"&amp;(ROW()+12*(($AN530-1)*3+$AO530)-ROW())/12+5),AQ530)</f>
        <v>0</v>
      </c>
      <c r="AS530" s="17"/>
      <c r="AU530" s="15">
        <f ca="1">IF(AND(AQ530&gt;0,AR630&gt;0),COUNTIF(AU$6:AU529,"&gt;0")+1,0)</f>
        <v>0</v>
      </c>
    </row>
    <row r="531" spans="40:47">
      <c r="AN531" s="15">
        <v>15</v>
      </c>
      <c r="AO531" s="15">
        <v>2</v>
      </c>
      <c r="AP531" s="15">
        <v>10</v>
      </c>
      <c r="AQ531" s="17">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15">
        <f ca="1">COUNTIF(INDIRECT("H"&amp;(ROW()+12*(($AN531-1)*3+$AO531)-ROW())/12+5):INDIRECT("S"&amp;(ROW()+12*(($AN531-1)*3+$AO531)-ROW())/12+5),AQ531)</f>
        <v>0</v>
      </c>
      <c r="AS531" s="17"/>
      <c r="AU531" s="15">
        <f ca="1">IF(AND(AQ531&gt;0,AR631&gt;0),COUNTIF(AU$6:AU530,"&gt;0")+1,0)</f>
        <v>0</v>
      </c>
    </row>
    <row r="532" spans="40:47">
      <c r="AN532" s="15">
        <v>15</v>
      </c>
      <c r="AO532" s="15">
        <v>2</v>
      </c>
      <c r="AP532" s="15">
        <v>11</v>
      </c>
      <c r="AQ532" s="17">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15">
        <f ca="1">COUNTIF(INDIRECT("H"&amp;(ROW()+12*(($AN532-1)*3+$AO532)-ROW())/12+5):INDIRECT("S"&amp;(ROW()+12*(($AN532-1)*3+$AO532)-ROW())/12+5),AQ532)</f>
        <v>0</v>
      </c>
      <c r="AS532" s="17"/>
      <c r="AU532" s="15">
        <f ca="1">IF(AND(AQ532&gt;0,AR632&gt;0),COUNTIF(AU$6:AU531,"&gt;0")+1,0)</f>
        <v>0</v>
      </c>
    </row>
    <row r="533" spans="40:47">
      <c r="AN533" s="15">
        <v>15</v>
      </c>
      <c r="AO533" s="15">
        <v>2</v>
      </c>
      <c r="AP533" s="15">
        <v>12</v>
      </c>
      <c r="AQ533" s="17">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15">
        <f ca="1">COUNTIF(INDIRECT("H"&amp;(ROW()+12*(($AN533-1)*3+$AO533)-ROW())/12+5):INDIRECT("S"&amp;(ROW()+12*(($AN533-1)*3+$AO533)-ROW())/12+5),AQ533)</f>
        <v>0</v>
      </c>
      <c r="AS533" s="17"/>
      <c r="AU533" s="15">
        <f ca="1">IF(AND(AQ533&gt;0,AR633&gt;0),COUNTIF(AU$6:AU532,"&gt;0")+1,0)</f>
        <v>0</v>
      </c>
    </row>
    <row r="534" spans="40:47">
      <c r="AN534" s="15">
        <v>15</v>
      </c>
      <c r="AO534" s="15">
        <v>3</v>
      </c>
      <c r="AP534" s="15">
        <v>1</v>
      </c>
      <c r="AQ534" s="17">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15">
        <f ca="1">COUNTIF(INDIRECT("H"&amp;(ROW()+12*(($AN534-1)*3+$AO534)-ROW())/12+5):INDIRECT("S"&amp;(ROW()+12*(($AN534-1)*3+$AO534)-ROW())/12+5),AQ534)</f>
        <v>0</v>
      </c>
      <c r="AS534" s="17"/>
      <c r="AU534" s="15">
        <f ca="1">IF(AND(AQ534&gt;0,AR634&gt;0),COUNTIF(AU$6:AU533,"&gt;0")+1,0)</f>
        <v>0</v>
      </c>
    </row>
    <row r="535" spans="40:47">
      <c r="AN535" s="15">
        <v>15</v>
      </c>
      <c r="AO535" s="15">
        <v>3</v>
      </c>
      <c r="AP535" s="15">
        <v>2</v>
      </c>
      <c r="AQ535" s="17">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15">
        <f ca="1">COUNTIF(INDIRECT("H"&amp;(ROW()+12*(($AN535-1)*3+$AO535)-ROW())/12+5):INDIRECT("S"&amp;(ROW()+12*(($AN535-1)*3+$AO535)-ROW())/12+5),AQ535)</f>
        <v>0</v>
      </c>
      <c r="AS535" s="17"/>
      <c r="AU535" s="15">
        <f ca="1">IF(AND(AQ535&gt;0,AR635&gt;0),COUNTIF(AU$6:AU534,"&gt;0")+1,0)</f>
        <v>0</v>
      </c>
    </row>
    <row r="536" spans="40:47">
      <c r="AN536" s="15">
        <v>15</v>
      </c>
      <c r="AO536" s="15">
        <v>3</v>
      </c>
      <c r="AP536" s="15">
        <v>3</v>
      </c>
      <c r="AQ536" s="17">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15">
        <f ca="1">COUNTIF(INDIRECT("H"&amp;(ROW()+12*(($AN536-1)*3+$AO536)-ROW())/12+5):INDIRECT("S"&amp;(ROW()+12*(($AN536-1)*3+$AO536)-ROW())/12+5),AQ536)</f>
        <v>0</v>
      </c>
      <c r="AS536" s="17"/>
      <c r="AU536" s="15">
        <f ca="1">IF(AND(AQ536&gt;0,AR636&gt;0),COUNTIF(AU$6:AU535,"&gt;0")+1,0)</f>
        <v>0</v>
      </c>
    </row>
    <row r="537" spans="40:47">
      <c r="AN537" s="15">
        <v>15</v>
      </c>
      <c r="AO537" s="15">
        <v>3</v>
      </c>
      <c r="AP537" s="15">
        <v>4</v>
      </c>
      <c r="AQ537" s="17">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15">
        <f ca="1">COUNTIF(INDIRECT("H"&amp;(ROW()+12*(($AN537-1)*3+$AO537)-ROW())/12+5):INDIRECT("S"&amp;(ROW()+12*(($AN537-1)*3+$AO537)-ROW())/12+5),AQ537)</f>
        <v>0</v>
      </c>
      <c r="AS537" s="17"/>
      <c r="AU537" s="15">
        <f ca="1">IF(AND(AQ537&gt;0,AR637&gt;0),COUNTIF(AU$6:AU536,"&gt;0")+1,0)</f>
        <v>0</v>
      </c>
    </row>
    <row r="538" spans="40:47">
      <c r="AN538" s="15">
        <v>15</v>
      </c>
      <c r="AO538" s="15">
        <v>3</v>
      </c>
      <c r="AP538" s="15">
        <v>5</v>
      </c>
      <c r="AQ538" s="17">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15">
        <f ca="1">COUNTIF(INDIRECT("H"&amp;(ROW()+12*(($AN538-1)*3+$AO538)-ROW())/12+5):INDIRECT("S"&amp;(ROW()+12*(($AN538-1)*3+$AO538)-ROW())/12+5),AQ538)</f>
        <v>0</v>
      </c>
      <c r="AS538" s="17"/>
      <c r="AU538" s="15">
        <f ca="1">IF(AND(AQ538&gt;0,AR638&gt;0),COUNTIF(AU$6:AU537,"&gt;0")+1,0)</f>
        <v>0</v>
      </c>
    </row>
    <row r="539" spans="40:47">
      <c r="AN539" s="15">
        <v>15</v>
      </c>
      <c r="AO539" s="15">
        <v>3</v>
      </c>
      <c r="AP539" s="15">
        <v>6</v>
      </c>
      <c r="AQ539" s="17">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15">
        <f ca="1">COUNTIF(INDIRECT("H"&amp;(ROW()+12*(($AN539-1)*3+$AO539)-ROW())/12+5):INDIRECT("S"&amp;(ROW()+12*(($AN539-1)*3+$AO539)-ROW())/12+5),AQ539)</f>
        <v>0</v>
      </c>
      <c r="AS539" s="17"/>
      <c r="AU539" s="15">
        <f ca="1">IF(AND(AQ539&gt;0,AR639&gt;0),COUNTIF(AU$6:AU538,"&gt;0")+1,0)</f>
        <v>0</v>
      </c>
    </row>
    <row r="540" spans="40:47">
      <c r="AN540" s="15">
        <v>15</v>
      </c>
      <c r="AO540" s="15">
        <v>3</v>
      </c>
      <c r="AP540" s="15">
        <v>7</v>
      </c>
      <c r="AQ540" s="17">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15">
        <f ca="1">COUNTIF(INDIRECT("H"&amp;(ROW()+12*(($AN540-1)*3+$AO540)-ROW())/12+5):INDIRECT("S"&amp;(ROW()+12*(($AN540-1)*3+$AO540)-ROW())/12+5),AQ540)</f>
        <v>0</v>
      </c>
      <c r="AS540" s="17"/>
      <c r="AU540" s="15">
        <f ca="1">IF(AND(AQ540&gt;0,AR640&gt;0),COUNTIF(AU$6:AU539,"&gt;0")+1,0)</f>
        <v>0</v>
      </c>
    </row>
    <row r="541" spans="40:47">
      <c r="AN541" s="15">
        <v>15</v>
      </c>
      <c r="AO541" s="15">
        <v>3</v>
      </c>
      <c r="AP541" s="15">
        <v>8</v>
      </c>
      <c r="AQ541" s="17">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15">
        <f ca="1">COUNTIF(INDIRECT("H"&amp;(ROW()+12*(($AN541-1)*3+$AO541)-ROW())/12+5):INDIRECT("S"&amp;(ROW()+12*(($AN541-1)*3+$AO541)-ROW())/12+5),AQ541)</f>
        <v>0</v>
      </c>
      <c r="AS541" s="17"/>
      <c r="AU541" s="15">
        <f ca="1">IF(AND(AQ541&gt;0,AR641&gt;0),COUNTIF(AU$6:AU540,"&gt;0")+1,0)</f>
        <v>0</v>
      </c>
    </row>
    <row r="542" spans="40:47">
      <c r="AN542" s="15">
        <v>15</v>
      </c>
      <c r="AO542" s="15">
        <v>3</v>
      </c>
      <c r="AP542" s="15">
        <v>9</v>
      </c>
      <c r="AQ542" s="17">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15">
        <f ca="1">COUNTIF(INDIRECT("H"&amp;(ROW()+12*(($AN542-1)*3+$AO542)-ROW())/12+5):INDIRECT("S"&amp;(ROW()+12*(($AN542-1)*3+$AO542)-ROW())/12+5),AQ542)</f>
        <v>0</v>
      </c>
      <c r="AS542" s="17"/>
      <c r="AU542" s="15">
        <f ca="1">IF(AND(AQ542&gt;0,AR642&gt;0),COUNTIF(AU$6:AU541,"&gt;0")+1,0)</f>
        <v>0</v>
      </c>
    </row>
    <row r="543" spans="40:47">
      <c r="AN543" s="15">
        <v>15</v>
      </c>
      <c r="AO543" s="15">
        <v>3</v>
      </c>
      <c r="AP543" s="15">
        <v>10</v>
      </c>
      <c r="AQ543" s="17">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15">
        <f ca="1">COUNTIF(INDIRECT("H"&amp;(ROW()+12*(($AN543-1)*3+$AO543)-ROW())/12+5):INDIRECT("S"&amp;(ROW()+12*(($AN543-1)*3+$AO543)-ROW())/12+5),AQ543)</f>
        <v>0</v>
      </c>
      <c r="AS543" s="17"/>
      <c r="AU543" s="15">
        <f ca="1">IF(AND(AQ543&gt;0,AR643&gt;0),COUNTIF(AU$6:AU542,"&gt;0")+1,0)</f>
        <v>0</v>
      </c>
    </row>
    <row r="544" spans="40:47">
      <c r="AN544" s="15">
        <v>15</v>
      </c>
      <c r="AO544" s="15">
        <v>3</v>
      </c>
      <c r="AP544" s="15">
        <v>11</v>
      </c>
      <c r="AQ544" s="17">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15">
        <f ca="1">COUNTIF(INDIRECT("H"&amp;(ROW()+12*(($AN544-1)*3+$AO544)-ROW())/12+5):INDIRECT("S"&amp;(ROW()+12*(($AN544-1)*3+$AO544)-ROW())/12+5),AQ544)</f>
        <v>0</v>
      </c>
      <c r="AS544" s="17"/>
      <c r="AU544" s="15">
        <f ca="1">IF(AND(AQ544&gt;0,AR644&gt;0),COUNTIF(AU$6:AU543,"&gt;0")+1,0)</f>
        <v>0</v>
      </c>
    </row>
    <row r="545" spans="40:47">
      <c r="AN545" s="306">
        <v>15</v>
      </c>
      <c r="AO545" s="306">
        <v>3</v>
      </c>
      <c r="AP545" s="306">
        <v>12</v>
      </c>
      <c r="AQ545" s="313">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306">
        <f ca="1">COUNTIF(INDIRECT("H"&amp;(ROW()+12*(($AN545-1)*3+$AO545)-ROW())/12+5):INDIRECT("S"&amp;(ROW()+12*(($AN545-1)*3+$AO545)-ROW())/12+5),AQ545)</f>
        <v>0</v>
      </c>
      <c r="AS545" s="313"/>
      <c r="AT545" s="306"/>
      <c r="AU545" s="306">
        <f ca="1">IF(AND(AQ545&gt;0,AR645&gt;0),COUNTIF(AU$6:AU544,"&gt;0")+1,0)</f>
        <v>0</v>
      </c>
    </row>
    <row r="546" spans="40:47">
      <c r="AN546" s="15">
        <v>16</v>
      </c>
      <c r="AO546" s="15">
        <v>1</v>
      </c>
      <c r="AP546" s="15">
        <v>1</v>
      </c>
      <c r="AQ546" s="17">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15">
        <f ca="1">COUNTIF(INDIRECT("H"&amp;(ROW()+12*(($AN546-1)*3+$AO546)-ROW())/12+5):INDIRECT("S"&amp;(ROW()+12*(($AN546-1)*3+$AO546)-ROW())/12+5),AQ546)</f>
        <v>0</v>
      </c>
      <c r="AS546" s="17"/>
      <c r="AU546" s="15">
        <f ca="1">IF(AND(AQ546&gt;0,AR646&gt;0),COUNTIF(AU$6:AU545,"&gt;0")+1,0)</f>
        <v>0</v>
      </c>
    </row>
    <row r="547" spans="40:47">
      <c r="AN547" s="15">
        <v>16</v>
      </c>
      <c r="AO547" s="15">
        <v>1</v>
      </c>
      <c r="AP547" s="15">
        <v>2</v>
      </c>
      <c r="AQ547" s="17">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15">
        <f ca="1">COUNTIF(INDIRECT("H"&amp;(ROW()+12*(($AN547-1)*3+$AO547)-ROW())/12+5):INDIRECT("S"&amp;(ROW()+12*(($AN547-1)*3+$AO547)-ROW())/12+5),AQ547)</f>
        <v>0</v>
      </c>
      <c r="AS547" s="17"/>
      <c r="AU547" s="15">
        <f ca="1">IF(AND(AQ547&gt;0,AR647&gt;0),COUNTIF(AU$6:AU546,"&gt;0")+1,0)</f>
        <v>0</v>
      </c>
    </row>
    <row r="548" spans="40:47">
      <c r="AN548" s="15">
        <v>16</v>
      </c>
      <c r="AO548" s="15">
        <v>1</v>
      </c>
      <c r="AP548" s="15">
        <v>3</v>
      </c>
      <c r="AQ548" s="17">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15">
        <f ca="1">COUNTIF(INDIRECT("H"&amp;(ROW()+12*(($AN548-1)*3+$AO548)-ROW())/12+5):INDIRECT("S"&amp;(ROW()+12*(($AN548-1)*3+$AO548)-ROW())/12+5),AQ548)</f>
        <v>0</v>
      </c>
      <c r="AS548" s="17"/>
      <c r="AU548" s="15">
        <f ca="1">IF(AND(AQ548&gt;0,AR648&gt;0),COUNTIF(AU$6:AU547,"&gt;0")+1,0)</f>
        <v>0</v>
      </c>
    </row>
    <row r="549" spans="40:47">
      <c r="AN549" s="15">
        <v>16</v>
      </c>
      <c r="AO549" s="15">
        <v>1</v>
      </c>
      <c r="AP549" s="15">
        <v>4</v>
      </c>
      <c r="AQ549" s="17">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15">
        <f ca="1">COUNTIF(INDIRECT("H"&amp;(ROW()+12*(($AN549-1)*3+$AO549)-ROW())/12+5):INDIRECT("S"&amp;(ROW()+12*(($AN549-1)*3+$AO549)-ROW())/12+5),AQ549)</f>
        <v>0</v>
      </c>
      <c r="AS549" s="17"/>
      <c r="AU549" s="15">
        <f ca="1">IF(AND(AQ549&gt;0,AR649&gt;0),COUNTIF(AU$6:AU548,"&gt;0")+1,0)</f>
        <v>0</v>
      </c>
    </row>
    <row r="550" spans="40:47">
      <c r="AN550" s="15">
        <v>16</v>
      </c>
      <c r="AO550" s="15">
        <v>1</v>
      </c>
      <c r="AP550" s="15">
        <v>5</v>
      </c>
      <c r="AQ550" s="17">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15">
        <f ca="1">COUNTIF(INDIRECT("H"&amp;(ROW()+12*(($AN550-1)*3+$AO550)-ROW())/12+5):INDIRECT("S"&amp;(ROW()+12*(($AN550-1)*3+$AO550)-ROW())/12+5),AQ550)</f>
        <v>0</v>
      </c>
      <c r="AS550" s="17"/>
      <c r="AU550" s="15">
        <f ca="1">IF(AND(AQ550&gt;0,AR650&gt;0),COUNTIF(AU$6:AU549,"&gt;0")+1,0)</f>
        <v>0</v>
      </c>
    </row>
    <row r="551" spans="40:47">
      <c r="AN551" s="15">
        <v>16</v>
      </c>
      <c r="AO551" s="15">
        <v>1</v>
      </c>
      <c r="AP551" s="15">
        <v>6</v>
      </c>
      <c r="AQ551" s="17">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15">
        <f ca="1">COUNTIF(INDIRECT("H"&amp;(ROW()+12*(($AN551-1)*3+$AO551)-ROW())/12+5):INDIRECT("S"&amp;(ROW()+12*(($AN551-1)*3+$AO551)-ROW())/12+5),AQ551)</f>
        <v>0</v>
      </c>
      <c r="AS551" s="17"/>
      <c r="AU551" s="15">
        <f ca="1">IF(AND(AQ551&gt;0,AR651&gt;0),COUNTIF(AU$6:AU550,"&gt;0")+1,0)</f>
        <v>0</v>
      </c>
    </row>
    <row r="552" spans="40:47">
      <c r="AN552" s="15">
        <v>16</v>
      </c>
      <c r="AO552" s="15">
        <v>1</v>
      </c>
      <c r="AP552" s="15">
        <v>7</v>
      </c>
      <c r="AQ552" s="17">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15">
        <f ca="1">COUNTIF(INDIRECT("H"&amp;(ROW()+12*(($AN552-1)*3+$AO552)-ROW())/12+5):INDIRECT("S"&amp;(ROW()+12*(($AN552-1)*3+$AO552)-ROW())/12+5),AQ552)</f>
        <v>0</v>
      </c>
      <c r="AS552" s="17"/>
      <c r="AU552" s="15">
        <f ca="1">IF(AND(AQ552&gt;0,AR652&gt;0),COUNTIF(AU$6:AU551,"&gt;0")+1,0)</f>
        <v>0</v>
      </c>
    </row>
    <row r="553" spans="40:47">
      <c r="AN553" s="15">
        <v>16</v>
      </c>
      <c r="AO553" s="15">
        <v>1</v>
      </c>
      <c r="AP553" s="15">
        <v>8</v>
      </c>
      <c r="AQ553" s="17">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15">
        <f ca="1">COUNTIF(INDIRECT("H"&amp;(ROW()+12*(($AN553-1)*3+$AO553)-ROW())/12+5):INDIRECT("S"&amp;(ROW()+12*(($AN553-1)*3+$AO553)-ROW())/12+5),AQ553)</f>
        <v>0</v>
      </c>
      <c r="AS553" s="17"/>
      <c r="AU553" s="15">
        <f ca="1">IF(AND(AQ553&gt;0,AR653&gt;0),COUNTIF(AU$6:AU552,"&gt;0")+1,0)</f>
        <v>0</v>
      </c>
    </row>
    <row r="554" spans="40:47">
      <c r="AN554" s="15">
        <v>16</v>
      </c>
      <c r="AO554" s="15">
        <v>1</v>
      </c>
      <c r="AP554" s="15">
        <v>9</v>
      </c>
      <c r="AQ554" s="17">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15">
        <f ca="1">COUNTIF(INDIRECT("H"&amp;(ROW()+12*(($AN554-1)*3+$AO554)-ROW())/12+5):INDIRECT("S"&amp;(ROW()+12*(($AN554-1)*3+$AO554)-ROW())/12+5),AQ554)</f>
        <v>0</v>
      </c>
      <c r="AS554" s="17"/>
      <c r="AU554" s="15">
        <f ca="1">IF(AND(AQ554&gt;0,AR654&gt;0),COUNTIF(AU$6:AU553,"&gt;0")+1,0)</f>
        <v>0</v>
      </c>
    </row>
    <row r="555" spans="40:47">
      <c r="AN555" s="15">
        <v>16</v>
      </c>
      <c r="AO555" s="15">
        <v>1</v>
      </c>
      <c r="AP555" s="15">
        <v>10</v>
      </c>
      <c r="AQ555" s="17">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15">
        <f ca="1">COUNTIF(INDIRECT("H"&amp;(ROW()+12*(($AN555-1)*3+$AO555)-ROW())/12+5):INDIRECT("S"&amp;(ROW()+12*(($AN555-1)*3+$AO555)-ROW())/12+5),AQ555)</f>
        <v>0</v>
      </c>
      <c r="AS555" s="17"/>
      <c r="AU555" s="15">
        <f ca="1">IF(AND(AQ555&gt;0,AR655&gt;0),COUNTIF(AU$6:AU554,"&gt;0")+1,0)</f>
        <v>0</v>
      </c>
    </row>
    <row r="556" spans="40:47">
      <c r="AN556" s="15">
        <v>16</v>
      </c>
      <c r="AO556" s="15">
        <v>1</v>
      </c>
      <c r="AP556" s="15">
        <v>11</v>
      </c>
      <c r="AQ556" s="17">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15">
        <f ca="1">COUNTIF(INDIRECT("H"&amp;(ROW()+12*(($AN556-1)*3+$AO556)-ROW())/12+5):INDIRECT("S"&amp;(ROW()+12*(($AN556-1)*3+$AO556)-ROW())/12+5),AQ556)</f>
        <v>0</v>
      </c>
      <c r="AS556" s="17"/>
      <c r="AU556" s="15">
        <f ca="1">IF(AND(AQ556&gt;0,AR656&gt;0),COUNTIF(AU$6:AU555,"&gt;0")+1,0)</f>
        <v>0</v>
      </c>
    </row>
    <row r="557" spans="40:47">
      <c r="AN557" s="15">
        <v>16</v>
      </c>
      <c r="AO557" s="15">
        <v>1</v>
      </c>
      <c r="AP557" s="15">
        <v>12</v>
      </c>
      <c r="AQ557" s="17">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15">
        <f ca="1">COUNTIF(INDIRECT("H"&amp;(ROW()+12*(($AN557-1)*3+$AO557)-ROW())/12+5):INDIRECT("S"&amp;(ROW()+12*(($AN557-1)*3+$AO557)-ROW())/12+5),AQ557)</f>
        <v>0</v>
      </c>
      <c r="AS557" s="17"/>
      <c r="AU557" s="15">
        <f ca="1">IF(AND(AQ557&gt;0,AR657&gt;0),COUNTIF(AU$6:AU556,"&gt;0")+1,0)</f>
        <v>0</v>
      </c>
    </row>
    <row r="558" spans="40:47">
      <c r="AN558" s="15">
        <v>16</v>
      </c>
      <c r="AO558" s="15">
        <v>2</v>
      </c>
      <c r="AP558" s="15">
        <v>1</v>
      </c>
      <c r="AQ558" s="17">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15">
        <f ca="1">COUNTIF(INDIRECT("H"&amp;(ROW()+12*(($AN558-1)*3+$AO558)-ROW())/12+5):INDIRECT("S"&amp;(ROW()+12*(($AN558-1)*3+$AO558)-ROW())/12+5),AQ558)</f>
        <v>0</v>
      </c>
      <c r="AS558" s="17"/>
      <c r="AU558" s="15">
        <f ca="1">IF(AND(AQ558&gt;0,AR658&gt;0),COUNTIF(AU$6:AU557,"&gt;0")+1,0)</f>
        <v>0</v>
      </c>
    </row>
    <row r="559" spans="40:47">
      <c r="AN559" s="15">
        <v>16</v>
      </c>
      <c r="AO559" s="15">
        <v>2</v>
      </c>
      <c r="AP559" s="15">
        <v>2</v>
      </c>
      <c r="AQ559" s="17">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15">
        <f ca="1">COUNTIF(INDIRECT("H"&amp;(ROW()+12*(($AN559-1)*3+$AO559)-ROW())/12+5):INDIRECT("S"&amp;(ROW()+12*(($AN559-1)*3+$AO559)-ROW())/12+5),AQ559)</f>
        <v>0</v>
      </c>
      <c r="AS559" s="17"/>
      <c r="AU559" s="15">
        <f ca="1">IF(AND(AQ559&gt;0,AR659&gt;0),COUNTIF(AU$6:AU558,"&gt;0")+1,0)</f>
        <v>0</v>
      </c>
    </row>
    <row r="560" spans="40:47">
      <c r="AN560" s="15">
        <v>16</v>
      </c>
      <c r="AO560" s="15">
        <v>2</v>
      </c>
      <c r="AP560" s="15">
        <v>3</v>
      </c>
      <c r="AQ560" s="17">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15">
        <f ca="1">COUNTIF(INDIRECT("H"&amp;(ROW()+12*(($AN560-1)*3+$AO560)-ROW())/12+5):INDIRECT("S"&amp;(ROW()+12*(($AN560-1)*3+$AO560)-ROW())/12+5),AQ560)</f>
        <v>0</v>
      </c>
      <c r="AS560" s="17"/>
      <c r="AU560" s="15">
        <f ca="1">IF(AND(AQ560&gt;0,AR660&gt;0),COUNTIF(AU$6:AU559,"&gt;0")+1,0)</f>
        <v>0</v>
      </c>
    </row>
    <row r="561" spans="40:47">
      <c r="AN561" s="15">
        <v>16</v>
      </c>
      <c r="AO561" s="15">
        <v>2</v>
      </c>
      <c r="AP561" s="15">
        <v>4</v>
      </c>
      <c r="AQ561" s="17">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15">
        <f ca="1">COUNTIF(INDIRECT("H"&amp;(ROW()+12*(($AN561-1)*3+$AO561)-ROW())/12+5):INDIRECT("S"&amp;(ROW()+12*(($AN561-1)*3+$AO561)-ROW())/12+5),AQ561)</f>
        <v>0</v>
      </c>
      <c r="AS561" s="17"/>
      <c r="AU561" s="15">
        <f ca="1">IF(AND(AQ561&gt;0,AR661&gt;0),COUNTIF(AU$6:AU560,"&gt;0")+1,0)</f>
        <v>0</v>
      </c>
    </row>
    <row r="562" spans="40:47">
      <c r="AN562" s="15">
        <v>16</v>
      </c>
      <c r="AO562" s="15">
        <v>2</v>
      </c>
      <c r="AP562" s="15">
        <v>5</v>
      </c>
      <c r="AQ562" s="17">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15">
        <f ca="1">COUNTIF(INDIRECT("H"&amp;(ROW()+12*(($AN562-1)*3+$AO562)-ROW())/12+5):INDIRECT("S"&amp;(ROW()+12*(($AN562-1)*3+$AO562)-ROW())/12+5),AQ562)</f>
        <v>0</v>
      </c>
      <c r="AS562" s="17"/>
      <c r="AU562" s="15">
        <f ca="1">IF(AND(AQ562&gt;0,AR662&gt;0),COUNTIF(AU$6:AU561,"&gt;0")+1,0)</f>
        <v>0</v>
      </c>
    </row>
    <row r="563" spans="40:47">
      <c r="AN563" s="15">
        <v>16</v>
      </c>
      <c r="AO563" s="15">
        <v>2</v>
      </c>
      <c r="AP563" s="15">
        <v>6</v>
      </c>
      <c r="AQ563" s="17">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15">
        <f ca="1">COUNTIF(INDIRECT("H"&amp;(ROW()+12*(($AN563-1)*3+$AO563)-ROW())/12+5):INDIRECT("S"&amp;(ROW()+12*(($AN563-1)*3+$AO563)-ROW())/12+5),AQ563)</f>
        <v>0</v>
      </c>
      <c r="AS563" s="17"/>
      <c r="AU563" s="15">
        <f ca="1">IF(AND(AQ563&gt;0,AR663&gt;0),COUNTIF(AU$6:AU562,"&gt;0")+1,0)</f>
        <v>0</v>
      </c>
    </row>
    <row r="564" spans="40:47">
      <c r="AN564" s="15">
        <v>16</v>
      </c>
      <c r="AO564" s="15">
        <v>2</v>
      </c>
      <c r="AP564" s="15">
        <v>7</v>
      </c>
      <c r="AQ564" s="17">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15">
        <f ca="1">COUNTIF(INDIRECT("H"&amp;(ROW()+12*(($AN564-1)*3+$AO564)-ROW())/12+5):INDIRECT("S"&amp;(ROW()+12*(($AN564-1)*3+$AO564)-ROW())/12+5),AQ564)</f>
        <v>0</v>
      </c>
      <c r="AS564" s="17"/>
      <c r="AU564" s="15">
        <f ca="1">IF(AND(AQ564&gt;0,AR664&gt;0),COUNTIF(AU$6:AU563,"&gt;0")+1,0)</f>
        <v>0</v>
      </c>
    </row>
    <row r="565" spans="40:47">
      <c r="AN565" s="15">
        <v>16</v>
      </c>
      <c r="AO565" s="15">
        <v>2</v>
      </c>
      <c r="AP565" s="15">
        <v>8</v>
      </c>
      <c r="AQ565" s="17">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15">
        <f ca="1">COUNTIF(INDIRECT("H"&amp;(ROW()+12*(($AN565-1)*3+$AO565)-ROW())/12+5):INDIRECT("S"&amp;(ROW()+12*(($AN565-1)*3+$AO565)-ROW())/12+5),AQ565)</f>
        <v>0</v>
      </c>
      <c r="AS565" s="17"/>
      <c r="AU565" s="15">
        <f ca="1">IF(AND(AQ565&gt;0,AR665&gt;0),COUNTIF(AU$6:AU564,"&gt;0")+1,0)</f>
        <v>0</v>
      </c>
    </row>
    <row r="566" spans="40:47">
      <c r="AN566" s="15">
        <v>16</v>
      </c>
      <c r="AO566" s="15">
        <v>2</v>
      </c>
      <c r="AP566" s="15">
        <v>9</v>
      </c>
      <c r="AQ566" s="17">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15">
        <f ca="1">COUNTIF(INDIRECT("H"&amp;(ROW()+12*(($AN566-1)*3+$AO566)-ROW())/12+5):INDIRECT("S"&amp;(ROW()+12*(($AN566-1)*3+$AO566)-ROW())/12+5),AQ566)</f>
        <v>0</v>
      </c>
      <c r="AS566" s="17"/>
      <c r="AU566" s="15">
        <f ca="1">IF(AND(AQ566&gt;0,AR666&gt;0),COUNTIF(AU$6:AU565,"&gt;0")+1,0)</f>
        <v>0</v>
      </c>
    </row>
    <row r="567" spans="40:47">
      <c r="AN567" s="15">
        <v>16</v>
      </c>
      <c r="AO567" s="15">
        <v>2</v>
      </c>
      <c r="AP567" s="15">
        <v>10</v>
      </c>
      <c r="AQ567" s="17">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15">
        <f ca="1">COUNTIF(INDIRECT("H"&amp;(ROW()+12*(($AN567-1)*3+$AO567)-ROW())/12+5):INDIRECT("S"&amp;(ROW()+12*(($AN567-1)*3+$AO567)-ROW())/12+5),AQ567)</f>
        <v>0</v>
      </c>
      <c r="AS567" s="17"/>
      <c r="AU567" s="15">
        <f ca="1">IF(AND(AQ567&gt;0,AR667&gt;0),COUNTIF(AU$6:AU566,"&gt;0")+1,0)</f>
        <v>0</v>
      </c>
    </row>
    <row r="568" spans="40:47">
      <c r="AN568" s="15">
        <v>16</v>
      </c>
      <c r="AO568" s="15">
        <v>2</v>
      </c>
      <c r="AP568" s="15">
        <v>11</v>
      </c>
      <c r="AQ568" s="17">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15">
        <f ca="1">COUNTIF(INDIRECT("H"&amp;(ROW()+12*(($AN568-1)*3+$AO568)-ROW())/12+5):INDIRECT("S"&amp;(ROW()+12*(($AN568-1)*3+$AO568)-ROW())/12+5),AQ568)</f>
        <v>0</v>
      </c>
      <c r="AS568" s="17"/>
      <c r="AU568" s="15">
        <f ca="1">IF(AND(AQ568&gt;0,AR668&gt;0),COUNTIF(AU$6:AU567,"&gt;0")+1,0)</f>
        <v>0</v>
      </c>
    </row>
    <row r="569" spans="40:47">
      <c r="AN569" s="15">
        <v>16</v>
      </c>
      <c r="AO569" s="15">
        <v>2</v>
      </c>
      <c r="AP569" s="15">
        <v>12</v>
      </c>
      <c r="AQ569" s="17">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15">
        <f ca="1">COUNTIF(INDIRECT("H"&amp;(ROW()+12*(($AN569-1)*3+$AO569)-ROW())/12+5):INDIRECT("S"&amp;(ROW()+12*(($AN569-1)*3+$AO569)-ROW())/12+5),AQ569)</f>
        <v>0</v>
      </c>
      <c r="AS569" s="17"/>
      <c r="AU569" s="15">
        <f ca="1">IF(AND(AQ569&gt;0,AR669&gt;0),COUNTIF(AU$6:AU568,"&gt;0")+1,0)</f>
        <v>0</v>
      </c>
    </row>
    <row r="570" spans="40:47">
      <c r="AN570" s="15">
        <v>16</v>
      </c>
      <c r="AO570" s="15">
        <v>3</v>
      </c>
      <c r="AP570" s="15">
        <v>1</v>
      </c>
      <c r="AQ570" s="17">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15">
        <f ca="1">COUNTIF(INDIRECT("H"&amp;(ROW()+12*(($AN570-1)*3+$AO570)-ROW())/12+5):INDIRECT("S"&amp;(ROW()+12*(($AN570-1)*3+$AO570)-ROW())/12+5),AQ570)</f>
        <v>0</v>
      </c>
      <c r="AS570" s="17"/>
      <c r="AU570" s="15">
        <f ca="1">IF(AND(AQ570&gt;0,AR670&gt;0),COUNTIF(AU$6:AU569,"&gt;0")+1,0)</f>
        <v>0</v>
      </c>
    </row>
    <row r="571" spans="40:47">
      <c r="AN571" s="15">
        <v>16</v>
      </c>
      <c r="AO571" s="15">
        <v>3</v>
      </c>
      <c r="AP571" s="15">
        <v>2</v>
      </c>
      <c r="AQ571" s="17">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15">
        <f ca="1">COUNTIF(INDIRECT("H"&amp;(ROW()+12*(($AN571-1)*3+$AO571)-ROW())/12+5):INDIRECT("S"&amp;(ROW()+12*(($AN571-1)*3+$AO571)-ROW())/12+5),AQ571)</f>
        <v>0</v>
      </c>
      <c r="AS571" s="17"/>
      <c r="AU571" s="15">
        <f ca="1">IF(AND(AQ571&gt;0,AR671&gt;0),COUNTIF(AU$6:AU570,"&gt;0")+1,0)</f>
        <v>0</v>
      </c>
    </row>
    <row r="572" spans="40:47">
      <c r="AN572" s="15">
        <v>16</v>
      </c>
      <c r="AO572" s="15">
        <v>3</v>
      </c>
      <c r="AP572" s="15">
        <v>3</v>
      </c>
      <c r="AQ572" s="17">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15">
        <f ca="1">COUNTIF(INDIRECT("H"&amp;(ROW()+12*(($AN572-1)*3+$AO572)-ROW())/12+5):INDIRECT("S"&amp;(ROW()+12*(($AN572-1)*3+$AO572)-ROW())/12+5),AQ572)</f>
        <v>0</v>
      </c>
      <c r="AS572" s="17"/>
      <c r="AU572" s="15">
        <f ca="1">IF(AND(AQ572&gt;0,AR672&gt;0),COUNTIF(AU$6:AU571,"&gt;0")+1,0)</f>
        <v>0</v>
      </c>
    </row>
    <row r="573" spans="40:47">
      <c r="AN573" s="15">
        <v>16</v>
      </c>
      <c r="AO573" s="15">
        <v>3</v>
      </c>
      <c r="AP573" s="15">
        <v>4</v>
      </c>
      <c r="AQ573" s="17">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15">
        <f ca="1">COUNTIF(INDIRECT("H"&amp;(ROW()+12*(($AN573-1)*3+$AO573)-ROW())/12+5):INDIRECT("S"&amp;(ROW()+12*(($AN573-1)*3+$AO573)-ROW())/12+5),AQ573)</f>
        <v>0</v>
      </c>
      <c r="AS573" s="17"/>
      <c r="AU573" s="15">
        <f ca="1">IF(AND(AQ573&gt;0,AR673&gt;0),COUNTIF(AU$6:AU572,"&gt;0")+1,0)</f>
        <v>0</v>
      </c>
    </row>
    <row r="574" spans="40:47">
      <c r="AN574" s="15">
        <v>16</v>
      </c>
      <c r="AO574" s="15">
        <v>3</v>
      </c>
      <c r="AP574" s="15">
        <v>5</v>
      </c>
      <c r="AQ574" s="17">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15">
        <f ca="1">COUNTIF(INDIRECT("H"&amp;(ROW()+12*(($AN574-1)*3+$AO574)-ROW())/12+5):INDIRECT("S"&amp;(ROW()+12*(($AN574-1)*3+$AO574)-ROW())/12+5),AQ574)</f>
        <v>0</v>
      </c>
      <c r="AS574" s="17"/>
      <c r="AU574" s="15">
        <f ca="1">IF(AND(AQ574&gt;0,AR674&gt;0),COUNTIF(AU$6:AU573,"&gt;0")+1,0)</f>
        <v>0</v>
      </c>
    </row>
    <row r="575" spans="40:47">
      <c r="AN575" s="15">
        <v>16</v>
      </c>
      <c r="AO575" s="15">
        <v>3</v>
      </c>
      <c r="AP575" s="15">
        <v>6</v>
      </c>
      <c r="AQ575" s="17">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15">
        <f ca="1">COUNTIF(INDIRECT("H"&amp;(ROW()+12*(($AN575-1)*3+$AO575)-ROW())/12+5):INDIRECT("S"&amp;(ROW()+12*(($AN575-1)*3+$AO575)-ROW())/12+5),AQ575)</f>
        <v>0</v>
      </c>
      <c r="AS575" s="17"/>
      <c r="AU575" s="15">
        <f ca="1">IF(AND(AQ575&gt;0,AR675&gt;0),COUNTIF(AU$6:AU574,"&gt;0")+1,0)</f>
        <v>0</v>
      </c>
    </row>
    <row r="576" spans="40:47">
      <c r="AN576" s="15">
        <v>16</v>
      </c>
      <c r="AO576" s="15">
        <v>3</v>
      </c>
      <c r="AP576" s="15">
        <v>7</v>
      </c>
      <c r="AQ576" s="17">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15">
        <f ca="1">COUNTIF(INDIRECT("H"&amp;(ROW()+12*(($AN576-1)*3+$AO576)-ROW())/12+5):INDIRECT("S"&amp;(ROW()+12*(($AN576-1)*3+$AO576)-ROW())/12+5),AQ576)</f>
        <v>0</v>
      </c>
      <c r="AS576" s="17"/>
      <c r="AU576" s="15">
        <f ca="1">IF(AND(AQ576&gt;0,AR676&gt;0),COUNTIF(AU$6:AU575,"&gt;0")+1,0)</f>
        <v>0</v>
      </c>
    </row>
    <row r="577" spans="40:47">
      <c r="AN577" s="15">
        <v>16</v>
      </c>
      <c r="AO577" s="15">
        <v>3</v>
      </c>
      <c r="AP577" s="15">
        <v>8</v>
      </c>
      <c r="AQ577" s="17">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15">
        <f ca="1">COUNTIF(INDIRECT("H"&amp;(ROW()+12*(($AN577-1)*3+$AO577)-ROW())/12+5):INDIRECT("S"&amp;(ROW()+12*(($AN577-1)*3+$AO577)-ROW())/12+5),AQ577)</f>
        <v>0</v>
      </c>
      <c r="AS577" s="17"/>
      <c r="AU577" s="15">
        <f ca="1">IF(AND(AQ577&gt;0,AR677&gt;0),COUNTIF(AU$6:AU576,"&gt;0")+1,0)</f>
        <v>0</v>
      </c>
    </row>
    <row r="578" spans="40:47">
      <c r="AN578" s="15">
        <v>16</v>
      </c>
      <c r="AO578" s="15">
        <v>3</v>
      </c>
      <c r="AP578" s="15">
        <v>9</v>
      </c>
      <c r="AQ578" s="17">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15">
        <f ca="1">COUNTIF(INDIRECT("H"&amp;(ROW()+12*(($AN578-1)*3+$AO578)-ROW())/12+5):INDIRECT("S"&amp;(ROW()+12*(($AN578-1)*3+$AO578)-ROW())/12+5),AQ578)</f>
        <v>0</v>
      </c>
      <c r="AS578" s="17"/>
      <c r="AU578" s="15">
        <f ca="1">IF(AND(AQ578&gt;0,AR678&gt;0),COUNTIF(AU$6:AU577,"&gt;0")+1,0)</f>
        <v>0</v>
      </c>
    </row>
    <row r="579" spans="40:47">
      <c r="AN579" s="15">
        <v>16</v>
      </c>
      <c r="AO579" s="15">
        <v>3</v>
      </c>
      <c r="AP579" s="15">
        <v>10</v>
      </c>
      <c r="AQ579" s="17">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15">
        <f ca="1">COUNTIF(INDIRECT("H"&amp;(ROW()+12*(($AN579-1)*3+$AO579)-ROW())/12+5):INDIRECT("S"&amp;(ROW()+12*(($AN579-1)*3+$AO579)-ROW())/12+5),AQ579)</f>
        <v>0</v>
      </c>
      <c r="AS579" s="17"/>
      <c r="AU579" s="15">
        <f ca="1">IF(AND(AQ579&gt;0,AR679&gt;0),COUNTIF(AU$6:AU578,"&gt;0")+1,0)</f>
        <v>0</v>
      </c>
    </row>
    <row r="580" spans="40:47">
      <c r="AN580" s="15">
        <v>16</v>
      </c>
      <c r="AO580" s="15">
        <v>3</v>
      </c>
      <c r="AP580" s="15">
        <v>11</v>
      </c>
      <c r="AQ580" s="17">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15">
        <f ca="1">COUNTIF(INDIRECT("H"&amp;(ROW()+12*(($AN580-1)*3+$AO580)-ROW())/12+5):INDIRECT("S"&amp;(ROW()+12*(($AN580-1)*3+$AO580)-ROW())/12+5),AQ580)</f>
        <v>0</v>
      </c>
      <c r="AS580" s="17"/>
      <c r="AU580" s="15">
        <f ca="1">IF(AND(AQ580&gt;0,AR680&gt;0),COUNTIF(AU$6:AU579,"&gt;0")+1,0)</f>
        <v>0</v>
      </c>
    </row>
    <row r="581" spans="40:47">
      <c r="AN581" s="306">
        <v>16</v>
      </c>
      <c r="AO581" s="306">
        <v>3</v>
      </c>
      <c r="AP581" s="306">
        <v>12</v>
      </c>
      <c r="AQ581" s="313">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306">
        <f ca="1">COUNTIF(INDIRECT("H"&amp;(ROW()+12*(($AN581-1)*3+$AO581)-ROW())/12+5):INDIRECT("S"&amp;(ROW()+12*(($AN581-1)*3+$AO581)-ROW())/12+5),AQ581)</f>
        <v>0</v>
      </c>
      <c r="AS581" s="313"/>
      <c r="AT581" s="306"/>
      <c r="AU581" s="306">
        <f ca="1">IF(AND(AQ581&gt;0,AR681&gt;0),COUNTIF(AU$6:AU580,"&gt;0")+1,0)</f>
        <v>0</v>
      </c>
    </row>
    <row r="582" spans="40:47">
      <c r="AN582" s="15">
        <v>17</v>
      </c>
      <c r="AO582" s="15">
        <v>1</v>
      </c>
      <c r="AP582" s="15">
        <v>1</v>
      </c>
      <c r="AQ582" s="17">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15">
        <f ca="1">COUNTIF(INDIRECT("H"&amp;(ROW()+12*(($AN582-1)*3+$AO582)-ROW())/12+5):INDIRECT("S"&amp;(ROW()+12*(($AN582-1)*3+$AO582)-ROW())/12+5),AQ582)</f>
        <v>0</v>
      </c>
      <c r="AS582" s="17"/>
      <c r="AU582" s="15">
        <f ca="1">IF(AND(AQ582&gt;0,AR682&gt;0),COUNTIF(AU$6:AU581,"&gt;0")+1,0)</f>
        <v>0</v>
      </c>
    </row>
    <row r="583" spans="40:47">
      <c r="AN583" s="15">
        <v>17</v>
      </c>
      <c r="AO583" s="15">
        <v>1</v>
      </c>
      <c r="AP583" s="15">
        <v>2</v>
      </c>
      <c r="AQ583" s="17">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15">
        <f ca="1">COUNTIF(INDIRECT("H"&amp;(ROW()+12*(($AN583-1)*3+$AO583)-ROW())/12+5):INDIRECT("S"&amp;(ROW()+12*(($AN583-1)*3+$AO583)-ROW())/12+5),AQ583)</f>
        <v>0</v>
      </c>
      <c r="AS583" s="17"/>
      <c r="AU583" s="15">
        <f ca="1">IF(AND(AQ583&gt;0,AR683&gt;0),COUNTIF(AU$6:AU582,"&gt;0")+1,0)</f>
        <v>0</v>
      </c>
    </row>
    <row r="584" spans="40:47">
      <c r="AN584" s="15">
        <v>17</v>
      </c>
      <c r="AO584" s="15">
        <v>1</v>
      </c>
      <c r="AP584" s="15">
        <v>3</v>
      </c>
      <c r="AQ584" s="17">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15">
        <f ca="1">COUNTIF(INDIRECT("H"&amp;(ROW()+12*(($AN584-1)*3+$AO584)-ROW())/12+5):INDIRECT("S"&amp;(ROW()+12*(($AN584-1)*3+$AO584)-ROW())/12+5),AQ584)</f>
        <v>0</v>
      </c>
      <c r="AS584" s="17"/>
      <c r="AU584" s="15">
        <f ca="1">IF(AND(AQ584&gt;0,AR684&gt;0),COUNTIF(AU$6:AU583,"&gt;0")+1,0)</f>
        <v>0</v>
      </c>
    </row>
    <row r="585" spans="40:47">
      <c r="AN585" s="15">
        <v>17</v>
      </c>
      <c r="AO585" s="15">
        <v>1</v>
      </c>
      <c r="AP585" s="15">
        <v>4</v>
      </c>
      <c r="AQ585" s="17">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15">
        <f ca="1">COUNTIF(INDIRECT("H"&amp;(ROW()+12*(($AN585-1)*3+$AO585)-ROW())/12+5):INDIRECT("S"&amp;(ROW()+12*(($AN585-1)*3+$AO585)-ROW())/12+5),AQ585)</f>
        <v>0</v>
      </c>
      <c r="AS585" s="17"/>
      <c r="AU585" s="15">
        <f ca="1">IF(AND(AQ585&gt;0,AR685&gt;0),COUNTIF(AU$6:AU584,"&gt;0")+1,0)</f>
        <v>0</v>
      </c>
    </row>
    <row r="586" spans="40:47">
      <c r="AN586" s="15">
        <v>17</v>
      </c>
      <c r="AO586" s="15">
        <v>1</v>
      </c>
      <c r="AP586" s="15">
        <v>5</v>
      </c>
      <c r="AQ586" s="17">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15">
        <f ca="1">COUNTIF(INDIRECT("H"&amp;(ROW()+12*(($AN586-1)*3+$AO586)-ROW())/12+5):INDIRECT("S"&amp;(ROW()+12*(($AN586-1)*3+$AO586)-ROW())/12+5),AQ586)</f>
        <v>0</v>
      </c>
      <c r="AS586" s="17"/>
      <c r="AU586" s="15">
        <f ca="1">IF(AND(AQ586&gt;0,AR686&gt;0),COUNTIF(AU$6:AU585,"&gt;0")+1,0)</f>
        <v>0</v>
      </c>
    </row>
    <row r="587" spans="40:47">
      <c r="AN587" s="15">
        <v>17</v>
      </c>
      <c r="AO587" s="15">
        <v>1</v>
      </c>
      <c r="AP587" s="15">
        <v>6</v>
      </c>
      <c r="AQ587" s="17">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15">
        <f ca="1">COUNTIF(INDIRECT("H"&amp;(ROW()+12*(($AN587-1)*3+$AO587)-ROW())/12+5):INDIRECT("S"&amp;(ROW()+12*(($AN587-1)*3+$AO587)-ROW())/12+5),AQ587)</f>
        <v>0</v>
      </c>
      <c r="AS587" s="17"/>
      <c r="AU587" s="15">
        <f ca="1">IF(AND(AQ587&gt;0,AR687&gt;0),COUNTIF(AU$6:AU586,"&gt;0")+1,0)</f>
        <v>0</v>
      </c>
    </row>
    <row r="588" spans="40:47">
      <c r="AN588" s="15">
        <v>17</v>
      </c>
      <c r="AO588" s="15">
        <v>1</v>
      </c>
      <c r="AP588" s="15">
        <v>7</v>
      </c>
      <c r="AQ588" s="17">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15">
        <f ca="1">COUNTIF(INDIRECT("H"&amp;(ROW()+12*(($AN588-1)*3+$AO588)-ROW())/12+5):INDIRECT("S"&amp;(ROW()+12*(($AN588-1)*3+$AO588)-ROW())/12+5),AQ588)</f>
        <v>0</v>
      </c>
      <c r="AS588" s="17"/>
      <c r="AU588" s="15">
        <f ca="1">IF(AND(AQ588&gt;0,AR688&gt;0),COUNTIF(AU$6:AU587,"&gt;0")+1,0)</f>
        <v>0</v>
      </c>
    </row>
    <row r="589" spans="40:47">
      <c r="AN589" s="15">
        <v>17</v>
      </c>
      <c r="AO589" s="15">
        <v>1</v>
      </c>
      <c r="AP589" s="15">
        <v>8</v>
      </c>
      <c r="AQ589" s="17">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15">
        <f ca="1">COUNTIF(INDIRECT("H"&amp;(ROW()+12*(($AN589-1)*3+$AO589)-ROW())/12+5):INDIRECT("S"&amp;(ROW()+12*(($AN589-1)*3+$AO589)-ROW())/12+5),AQ589)</f>
        <v>0</v>
      </c>
      <c r="AS589" s="17"/>
      <c r="AU589" s="15">
        <f ca="1">IF(AND(AQ589&gt;0,AR689&gt;0),COUNTIF(AU$6:AU588,"&gt;0")+1,0)</f>
        <v>0</v>
      </c>
    </row>
    <row r="590" spans="40:47">
      <c r="AN590" s="15">
        <v>17</v>
      </c>
      <c r="AO590" s="15">
        <v>1</v>
      </c>
      <c r="AP590" s="15">
        <v>9</v>
      </c>
      <c r="AQ590" s="17">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15">
        <f ca="1">COUNTIF(INDIRECT("H"&amp;(ROW()+12*(($AN590-1)*3+$AO590)-ROW())/12+5):INDIRECT("S"&amp;(ROW()+12*(($AN590-1)*3+$AO590)-ROW())/12+5),AQ590)</f>
        <v>0</v>
      </c>
      <c r="AS590" s="17"/>
      <c r="AU590" s="15">
        <f ca="1">IF(AND(AQ590&gt;0,AR690&gt;0),COUNTIF(AU$6:AU589,"&gt;0")+1,0)</f>
        <v>0</v>
      </c>
    </row>
    <row r="591" spans="40:47">
      <c r="AN591" s="15">
        <v>17</v>
      </c>
      <c r="AO591" s="15">
        <v>1</v>
      </c>
      <c r="AP591" s="15">
        <v>10</v>
      </c>
      <c r="AQ591" s="17">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15">
        <f ca="1">COUNTIF(INDIRECT("H"&amp;(ROW()+12*(($AN591-1)*3+$AO591)-ROW())/12+5):INDIRECT("S"&amp;(ROW()+12*(($AN591-1)*3+$AO591)-ROW())/12+5),AQ591)</f>
        <v>0</v>
      </c>
      <c r="AS591" s="17"/>
      <c r="AU591" s="15">
        <f ca="1">IF(AND(AQ591&gt;0,AR691&gt;0),COUNTIF(AU$6:AU590,"&gt;0")+1,0)</f>
        <v>0</v>
      </c>
    </row>
    <row r="592" spans="40:47">
      <c r="AN592" s="15">
        <v>17</v>
      </c>
      <c r="AO592" s="15">
        <v>1</v>
      </c>
      <c r="AP592" s="15">
        <v>11</v>
      </c>
      <c r="AQ592" s="17">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15">
        <f ca="1">COUNTIF(INDIRECT("H"&amp;(ROW()+12*(($AN592-1)*3+$AO592)-ROW())/12+5):INDIRECT("S"&amp;(ROW()+12*(($AN592-1)*3+$AO592)-ROW())/12+5),AQ592)</f>
        <v>0</v>
      </c>
      <c r="AS592" s="17"/>
      <c r="AU592" s="15">
        <f ca="1">IF(AND(AQ592&gt;0,AR692&gt;0),COUNTIF(AU$6:AU591,"&gt;0")+1,0)</f>
        <v>0</v>
      </c>
    </row>
    <row r="593" spans="40:47">
      <c r="AN593" s="15">
        <v>17</v>
      </c>
      <c r="AO593" s="15">
        <v>1</v>
      </c>
      <c r="AP593" s="15">
        <v>12</v>
      </c>
      <c r="AQ593" s="17">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15">
        <f ca="1">COUNTIF(INDIRECT("H"&amp;(ROW()+12*(($AN593-1)*3+$AO593)-ROW())/12+5):INDIRECT("S"&amp;(ROW()+12*(($AN593-1)*3+$AO593)-ROW())/12+5),AQ593)</f>
        <v>0</v>
      </c>
      <c r="AS593" s="17"/>
      <c r="AU593" s="15">
        <f ca="1">IF(AND(AQ593&gt;0,AR693&gt;0),COUNTIF(AU$6:AU592,"&gt;0")+1,0)</f>
        <v>0</v>
      </c>
    </row>
    <row r="594" spans="40:47">
      <c r="AN594" s="15">
        <v>17</v>
      </c>
      <c r="AO594" s="15">
        <v>2</v>
      </c>
      <c r="AP594" s="15">
        <v>1</v>
      </c>
      <c r="AQ594" s="17">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15">
        <f ca="1">COUNTIF(INDIRECT("H"&amp;(ROW()+12*(($AN594-1)*3+$AO594)-ROW())/12+5):INDIRECT("S"&amp;(ROW()+12*(($AN594-1)*3+$AO594)-ROW())/12+5),AQ594)</f>
        <v>0</v>
      </c>
      <c r="AS594" s="17"/>
      <c r="AU594" s="15">
        <f ca="1">IF(AND(AQ594&gt;0,AR694&gt;0),COUNTIF(AU$6:AU593,"&gt;0")+1,0)</f>
        <v>0</v>
      </c>
    </row>
    <row r="595" spans="40:47">
      <c r="AN595" s="15">
        <v>17</v>
      </c>
      <c r="AO595" s="15">
        <v>2</v>
      </c>
      <c r="AP595" s="15">
        <v>2</v>
      </c>
      <c r="AQ595" s="17">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15">
        <f ca="1">COUNTIF(INDIRECT("H"&amp;(ROW()+12*(($AN595-1)*3+$AO595)-ROW())/12+5):INDIRECT("S"&amp;(ROW()+12*(($AN595-1)*3+$AO595)-ROW())/12+5),AQ595)</f>
        <v>0</v>
      </c>
      <c r="AS595" s="17"/>
      <c r="AU595" s="15">
        <f ca="1">IF(AND(AQ595&gt;0,AR695&gt;0),COUNTIF(AU$6:AU594,"&gt;0")+1,0)</f>
        <v>0</v>
      </c>
    </row>
    <row r="596" spans="40:47">
      <c r="AN596" s="15">
        <v>17</v>
      </c>
      <c r="AO596" s="15">
        <v>2</v>
      </c>
      <c r="AP596" s="15">
        <v>3</v>
      </c>
      <c r="AQ596" s="17">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15">
        <f ca="1">COUNTIF(INDIRECT("H"&amp;(ROW()+12*(($AN596-1)*3+$AO596)-ROW())/12+5):INDIRECT("S"&amp;(ROW()+12*(($AN596-1)*3+$AO596)-ROW())/12+5),AQ596)</f>
        <v>0</v>
      </c>
      <c r="AS596" s="17"/>
      <c r="AU596" s="15">
        <f ca="1">IF(AND(AQ596&gt;0,AR696&gt;0),COUNTIF(AU$6:AU595,"&gt;0")+1,0)</f>
        <v>0</v>
      </c>
    </row>
    <row r="597" spans="40:47">
      <c r="AN597" s="15">
        <v>17</v>
      </c>
      <c r="AO597" s="15">
        <v>2</v>
      </c>
      <c r="AP597" s="15">
        <v>4</v>
      </c>
      <c r="AQ597" s="17">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15">
        <f ca="1">COUNTIF(INDIRECT("H"&amp;(ROW()+12*(($AN597-1)*3+$AO597)-ROW())/12+5):INDIRECT("S"&amp;(ROW()+12*(($AN597-1)*3+$AO597)-ROW())/12+5),AQ597)</f>
        <v>0</v>
      </c>
      <c r="AS597" s="17"/>
      <c r="AU597" s="15">
        <f ca="1">IF(AND(AQ597&gt;0,AR697&gt;0),COUNTIF(AU$6:AU596,"&gt;0")+1,0)</f>
        <v>0</v>
      </c>
    </row>
    <row r="598" spans="40:47">
      <c r="AN598" s="15">
        <v>17</v>
      </c>
      <c r="AO598" s="15">
        <v>2</v>
      </c>
      <c r="AP598" s="15">
        <v>5</v>
      </c>
      <c r="AQ598" s="17">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15">
        <f ca="1">COUNTIF(INDIRECT("H"&amp;(ROW()+12*(($AN598-1)*3+$AO598)-ROW())/12+5):INDIRECT("S"&amp;(ROW()+12*(($AN598-1)*3+$AO598)-ROW())/12+5),AQ598)</f>
        <v>0</v>
      </c>
      <c r="AS598" s="17"/>
      <c r="AU598" s="15">
        <f ca="1">IF(AND(AQ598&gt;0,AR698&gt;0),COUNTIF(AU$6:AU597,"&gt;0")+1,0)</f>
        <v>0</v>
      </c>
    </row>
    <row r="599" spans="40:47">
      <c r="AN599" s="15">
        <v>17</v>
      </c>
      <c r="AO599" s="15">
        <v>2</v>
      </c>
      <c r="AP599" s="15">
        <v>6</v>
      </c>
      <c r="AQ599" s="17">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15">
        <f ca="1">COUNTIF(INDIRECT("H"&amp;(ROW()+12*(($AN599-1)*3+$AO599)-ROW())/12+5):INDIRECT("S"&amp;(ROW()+12*(($AN599-1)*3+$AO599)-ROW())/12+5),AQ599)</f>
        <v>0</v>
      </c>
      <c r="AS599" s="17"/>
      <c r="AU599" s="15">
        <f ca="1">IF(AND(AQ599&gt;0,AR699&gt;0),COUNTIF(AU$6:AU598,"&gt;0")+1,0)</f>
        <v>0</v>
      </c>
    </row>
    <row r="600" spans="40:47">
      <c r="AN600" s="15">
        <v>17</v>
      </c>
      <c r="AO600" s="15">
        <v>2</v>
      </c>
      <c r="AP600" s="15">
        <v>7</v>
      </c>
      <c r="AQ600" s="17">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15">
        <f ca="1">COUNTIF(INDIRECT("H"&amp;(ROW()+12*(($AN600-1)*3+$AO600)-ROW())/12+5):INDIRECT("S"&amp;(ROW()+12*(($AN600-1)*3+$AO600)-ROW())/12+5),AQ600)</f>
        <v>0</v>
      </c>
      <c r="AS600" s="17"/>
      <c r="AU600" s="15">
        <f ca="1">IF(AND(AQ600&gt;0,AR600&gt;0),COUNTIF(AU$6:AU599,"&gt;0")+1,0)</f>
        <v>0</v>
      </c>
    </row>
    <row r="601" spans="40:47">
      <c r="AN601" s="15">
        <v>17</v>
      </c>
      <c r="AO601" s="15">
        <v>2</v>
      </c>
      <c r="AP601" s="15">
        <v>8</v>
      </c>
      <c r="AQ601" s="17">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15">
        <f ca="1">COUNTIF(INDIRECT("H"&amp;(ROW()+12*(($AN601-1)*3+$AO601)-ROW())/12+5):INDIRECT("S"&amp;(ROW()+12*(($AN601-1)*3+$AO601)-ROW())/12+5),AQ601)</f>
        <v>0</v>
      </c>
      <c r="AS601" s="17"/>
      <c r="AU601" s="15">
        <f ca="1">IF(AND(AQ601&gt;0,AR601&gt;0),COUNTIF(AU$6:AU600,"&gt;0")+1,0)</f>
        <v>0</v>
      </c>
    </row>
    <row r="602" spans="40:47">
      <c r="AN602" s="15">
        <v>17</v>
      </c>
      <c r="AO602" s="15">
        <v>2</v>
      </c>
      <c r="AP602" s="15">
        <v>9</v>
      </c>
      <c r="AQ602" s="17">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15">
        <f ca="1">COUNTIF(INDIRECT("H"&amp;(ROW()+12*(($AN602-1)*3+$AO602)-ROW())/12+5):INDIRECT("S"&amp;(ROW()+12*(($AN602-1)*3+$AO602)-ROW())/12+5),AQ602)</f>
        <v>0</v>
      </c>
      <c r="AS602" s="17"/>
      <c r="AU602" s="15">
        <f ca="1">IF(AND(AQ602&gt;0,AR602&gt;0),COUNTIF(AU$6:AU601,"&gt;0")+1,0)</f>
        <v>0</v>
      </c>
    </row>
    <row r="603" spans="40:47">
      <c r="AN603" s="15">
        <v>17</v>
      </c>
      <c r="AO603" s="15">
        <v>2</v>
      </c>
      <c r="AP603" s="15">
        <v>10</v>
      </c>
      <c r="AQ603" s="17">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15">
        <f ca="1">COUNTIF(INDIRECT("H"&amp;(ROW()+12*(($AN603-1)*3+$AO603)-ROW())/12+5):INDIRECT("S"&amp;(ROW()+12*(($AN603-1)*3+$AO603)-ROW())/12+5),AQ603)</f>
        <v>0</v>
      </c>
      <c r="AS603" s="17"/>
      <c r="AU603" s="15">
        <f ca="1">IF(AND(AQ603&gt;0,AR603&gt;0),COUNTIF(AU$6:AU602,"&gt;0")+1,0)</f>
        <v>0</v>
      </c>
    </row>
    <row r="604" spans="40:47">
      <c r="AN604" s="15">
        <v>17</v>
      </c>
      <c r="AO604" s="15">
        <v>2</v>
      </c>
      <c r="AP604" s="15">
        <v>11</v>
      </c>
      <c r="AQ604" s="17">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15">
        <f ca="1">COUNTIF(INDIRECT("H"&amp;(ROW()+12*(($AN604-1)*3+$AO604)-ROW())/12+5):INDIRECT("S"&amp;(ROW()+12*(($AN604-1)*3+$AO604)-ROW())/12+5),AQ604)</f>
        <v>0</v>
      </c>
      <c r="AS604" s="17"/>
      <c r="AU604" s="15">
        <f ca="1">IF(AND(AQ604&gt;0,AR604&gt;0),COUNTIF(AU$6:AU603,"&gt;0")+1,0)</f>
        <v>0</v>
      </c>
    </row>
    <row r="605" spans="40:47">
      <c r="AN605" s="15">
        <v>17</v>
      </c>
      <c r="AO605" s="15">
        <v>2</v>
      </c>
      <c r="AP605" s="15">
        <v>12</v>
      </c>
      <c r="AQ605" s="17">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15">
        <f ca="1">COUNTIF(INDIRECT("H"&amp;(ROW()+12*(($AN605-1)*3+$AO605)-ROW())/12+5):INDIRECT("S"&amp;(ROW()+12*(($AN605-1)*3+$AO605)-ROW())/12+5),AQ605)</f>
        <v>0</v>
      </c>
      <c r="AS605" s="17"/>
      <c r="AU605" s="15">
        <f ca="1">IF(AND(AQ605&gt;0,AR605&gt;0),COUNTIF(AU$6:AU604,"&gt;0")+1,0)</f>
        <v>0</v>
      </c>
    </row>
    <row r="606" spans="40:47">
      <c r="AN606" s="15">
        <v>17</v>
      </c>
      <c r="AO606" s="15">
        <v>3</v>
      </c>
      <c r="AP606" s="15">
        <v>1</v>
      </c>
      <c r="AQ606" s="17">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15">
        <f ca="1">COUNTIF(INDIRECT("H"&amp;(ROW()+12*(($AN606-1)*3+$AO606)-ROW())/12+5):INDIRECT("S"&amp;(ROW()+12*(($AN606-1)*3+$AO606)-ROW())/12+5),AQ606)</f>
        <v>0</v>
      </c>
      <c r="AS606" s="17"/>
      <c r="AU606" s="15">
        <f ca="1">IF(AND(AQ606&gt;0,AR606&gt;0),COUNTIF(AU$6:AU605,"&gt;0")+1,0)</f>
        <v>0</v>
      </c>
    </row>
    <row r="607" spans="40:47">
      <c r="AN607" s="15">
        <v>17</v>
      </c>
      <c r="AO607" s="15">
        <v>3</v>
      </c>
      <c r="AP607" s="15">
        <v>2</v>
      </c>
      <c r="AQ607" s="17">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15">
        <f ca="1">COUNTIF(INDIRECT("H"&amp;(ROW()+12*(($AN607-1)*3+$AO607)-ROW())/12+5):INDIRECT("S"&amp;(ROW()+12*(($AN607-1)*3+$AO607)-ROW())/12+5),AQ607)</f>
        <v>0</v>
      </c>
      <c r="AS607" s="17"/>
      <c r="AU607" s="15">
        <f ca="1">IF(AND(AQ607&gt;0,AR607&gt;0),COUNTIF(AU$6:AU606,"&gt;0")+1,0)</f>
        <v>0</v>
      </c>
    </row>
    <row r="608" spans="40:47">
      <c r="AN608" s="15">
        <v>17</v>
      </c>
      <c r="AO608" s="15">
        <v>3</v>
      </c>
      <c r="AP608" s="15">
        <v>3</v>
      </c>
      <c r="AQ608" s="17">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15">
        <f ca="1">COUNTIF(INDIRECT("H"&amp;(ROW()+12*(($AN608-1)*3+$AO608)-ROW())/12+5):INDIRECT("S"&amp;(ROW()+12*(($AN608-1)*3+$AO608)-ROW())/12+5),AQ608)</f>
        <v>0</v>
      </c>
      <c r="AS608" s="17"/>
      <c r="AU608" s="15">
        <f ca="1">IF(AND(AQ608&gt;0,AR608&gt;0),COUNTIF(AU$6:AU607,"&gt;0")+1,0)</f>
        <v>0</v>
      </c>
    </row>
    <row r="609" spans="40:47">
      <c r="AN609" s="15">
        <v>17</v>
      </c>
      <c r="AO609" s="15">
        <v>3</v>
      </c>
      <c r="AP609" s="15">
        <v>4</v>
      </c>
      <c r="AQ609" s="17">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15">
        <f ca="1">COUNTIF(INDIRECT("H"&amp;(ROW()+12*(($AN609-1)*3+$AO609)-ROW())/12+5):INDIRECT("S"&amp;(ROW()+12*(($AN609-1)*3+$AO609)-ROW())/12+5),AQ609)</f>
        <v>0</v>
      </c>
      <c r="AS609" s="17"/>
      <c r="AU609" s="15">
        <f ca="1">IF(AND(AQ609&gt;0,AR609&gt;0),COUNTIF(AU$6:AU608,"&gt;0")+1,0)</f>
        <v>0</v>
      </c>
    </row>
    <row r="610" spans="40:47">
      <c r="AN610" s="15">
        <v>17</v>
      </c>
      <c r="AO610" s="15">
        <v>3</v>
      </c>
      <c r="AP610" s="15">
        <v>5</v>
      </c>
      <c r="AQ610" s="17">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15">
        <f ca="1">COUNTIF(INDIRECT("H"&amp;(ROW()+12*(($AN610-1)*3+$AO610)-ROW())/12+5):INDIRECT("S"&amp;(ROW()+12*(($AN610-1)*3+$AO610)-ROW())/12+5),AQ610)</f>
        <v>0</v>
      </c>
      <c r="AS610" s="17"/>
      <c r="AU610" s="15">
        <f ca="1">IF(AND(AQ610&gt;0,AR610&gt;0),COUNTIF(AU$6:AU609,"&gt;0")+1,0)</f>
        <v>0</v>
      </c>
    </row>
    <row r="611" spans="40:47">
      <c r="AN611" s="15">
        <v>17</v>
      </c>
      <c r="AO611" s="15">
        <v>3</v>
      </c>
      <c r="AP611" s="15">
        <v>6</v>
      </c>
      <c r="AQ611" s="17">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15">
        <f ca="1">COUNTIF(INDIRECT("H"&amp;(ROW()+12*(($AN611-1)*3+$AO611)-ROW())/12+5):INDIRECT("S"&amp;(ROW()+12*(($AN611-1)*3+$AO611)-ROW())/12+5),AQ611)</f>
        <v>0</v>
      </c>
      <c r="AS611" s="17"/>
      <c r="AU611" s="15">
        <f ca="1">IF(AND(AQ611&gt;0,AR611&gt;0),COUNTIF(AU$6:AU610,"&gt;0")+1,0)</f>
        <v>0</v>
      </c>
    </row>
    <row r="612" spans="40:47">
      <c r="AN612" s="15">
        <v>17</v>
      </c>
      <c r="AO612" s="15">
        <v>3</v>
      </c>
      <c r="AP612" s="15">
        <v>7</v>
      </c>
      <c r="AQ612" s="17">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15">
        <f ca="1">COUNTIF(INDIRECT("H"&amp;(ROW()+12*(($AN612-1)*3+$AO612)-ROW())/12+5):INDIRECT("S"&amp;(ROW()+12*(($AN612-1)*3+$AO612)-ROW())/12+5),AQ612)</f>
        <v>0</v>
      </c>
      <c r="AS612" s="17"/>
      <c r="AU612" s="15">
        <f ca="1">IF(AND(AQ612&gt;0,AR612&gt;0),COUNTIF(AU$6:AU611,"&gt;0")+1,0)</f>
        <v>0</v>
      </c>
    </row>
    <row r="613" spans="40:47">
      <c r="AN613" s="15">
        <v>17</v>
      </c>
      <c r="AO613" s="15">
        <v>3</v>
      </c>
      <c r="AP613" s="15">
        <v>8</v>
      </c>
      <c r="AQ613" s="17">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15">
        <f ca="1">COUNTIF(INDIRECT("H"&amp;(ROW()+12*(($AN613-1)*3+$AO613)-ROW())/12+5):INDIRECT("S"&amp;(ROW()+12*(($AN613-1)*3+$AO613)-ROW())/12+5),AQ613)</f>
        <v>0</v>
      </c>
      <c r="AS613" s="17"/>
      <c r="AU613" s="15">
        <f ca="1">IF(AND(AQ613&gt;0,AR613&gt;0),COUNTIF(AU$6:AU612,"&gt;0")+1,0)</f>
        <v>0</v>
      </c>
    </row>
    <row r="614" spans="40:47">
      <c r="AN614" s="15">
        <v>17</v>
      </c>
      <c r="AO614" s="15">
        <v>3</v>
      </c>
      <c r="AP614" s="15">
        <v>9</v>
      </c>
      <c r="AQ614" s="17">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15">
        <f ca="1">COUNTIF(INDIRECT("H"&amp;(ROW()+12*(($AN614-1)*3+$AO614)-ROW())/12+5):INDIRECT("S"&amp;(ROW()+12*(($AN614-1)*3+$AO614)-ROW())/12+5),AQ614)</f>
        <v>0</v>
      </c>
      <c r="AS614" s="17"/>
      <c r="AU614" s="15">
        <f ca="1">IF(AND(AQ614&gt;0,AR614&gt;0),COUNTIF(AU$6:AU613,"&gt;0")+1,0)</f>
        <v>0</v>
      </c>
    </row>
    <row r="615" spans="40:47">
      <c r="AN615" s="15">
        <v>17</v>
      </c>
      <c r="AO615" s="15">
        <v>3</v>
      </c>
      <c r="AP615" s="15">
        <v>10</v>
      </c>
      <c r="AQ615" s="17">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15">
        <f ca="1">COUNTIF(INDIRECT("H"&amp;(ROW()+12*(($AN615-1)*3+$AO615)-ROW())/12+5):INDIRECT("S"&amp;(ROW()+12*(($AN615-1)*3+$AO615)-ROW())/12+5),AQ615)</f>
        <v>0</v>
      </c>
      <c r="AS615" s="17"/>
      <c r="AU615" s="15">
        <f ca="1">IF(AND(AQ615&gt;0,AR615&gt;0),COUNTIF(AU$6:AU614,"&gt;0")+1,0)</f>
        <v>0</v>
      </c>
    </row>
    <row r="616" spans="40:47">
      <c r="AN616" s="15">
        <v>17</v>
      </c>
      <c r="AO616" s="15">
        <v>3</v>
      </c>
      <c r="AP616" s="15">
        <v>11</v>
      </c>
      <c r="AQ616" s="17">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15">
        <f ca="1">COUNTIF(INDIRECT("H"&amp;(ROW()+12*(($AN616-1)*3+$AO616)-ROW())/12+5):INDIRECT("S"&amp;(ROW()+12*(($AN616-1)*3+$AO616)-ROW())/12+5),AQ616)</f>
        <v>0</v>
      </c>
      <c r="AS616" s="17"/>
      <c r="AU616" s="15">
        <f ca="1">IF(AND(AQ616&gt;0,AR616&gt;0),COUNTIF(AU$6:AU615,"&gt;0")+1,0)</f>
        <v>0</v>
      </c>
    </row>
    <row r="617" spans="40:47">
      <c r="AN617" s="306">
        <v>17</v>
      </c>
      <c r="AO617" s="306">
        <v>3</v>
      </c>
      <c r="AP617" s="306">
        <v>12</v>
      </c>
      <c r="AQ617" s="313">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306">
        <f ca="1">COUNTIF(INDIRECT("H"&amp;(ROW()+12*(($AN617-1)*3+$AO617)-ROW())/12+5):INDIRECT("S"&amp;(ROW()+12*(($AN617-1)*3+$AO617)-ROW())/12+5),AQ617)</f>
        <v>0</v>
      </c>
      <c r="AS617" s="313"/>
      <c r="AT617" s="306"/>
      <c r="AU617" s="306">
        <f ca="1">IF(AND(AQ617&gt;0,AR617&gt;0),COUNTIF(AU$6:AU616,"&gt;0")+1,0)</f>
        <v>0</v>
      </c>
    </row>
    <row r="618" spans="40:47">
      <c r="AN618" s="15">
        <v>18</v>
      </c>
      <c r="AO618" s="15">
        <v>1</v>
      </c>
      <c r="AP618" s="15">
        <v>1</v>
      </c>
      <c r="AQ618" s="17">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15">
        <f ca="1">COUNTIF(INDIRECT("H"&amp;(ROW()+12*(($AN618-1)*3+$AO618)-ROW())/12+5):INDIRECT("S"&amp;(ROW()+12*(($AN618-1)*3+$AO618)-ROW())/12+5),AQ618)</f>
        <v>0</v>
      </c>
      <c r="AS618" s="17"/>
      <c r="AU618" s="15">
        <f ca="1">IF(AND(AQ618&gt;0,AR618&gt;0),COUNTIF(AU$6:AU617,"&gt;0")+1,0)</f>
        <v>0</v>
      </c>
    </row>
    <row r="619" spans="40:47">
      <c r="AN619" s="15">
        <v>18</v>
      </c>
      <c r="AO619" s="15">
        <v>1</v>
      </c>
      <c r="AP619" s="15">
        <v>2</v>
      </c>
      <c r="AQ619" s="17">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15">
        <f ca="1">COUNTIF(INDIRECT("H"&amp;(ROW()+12*(($AN619-1)*3+$AO619)-ROW())/12+5):INDIRECT("S"&amp;(ROW()+12*(($AN619-1)*3+$AO619)-ROW())/12+5),AQ619)</f>
        <v>0</v>
      </c>
      <c r="AS619" s="17"/>
      <c r="AU619" s="15">
        <f ca="1">IF(AND(AQ619&gt;0,AR619&gt;0),COUNTIF(AU$6:AU618,"&gt;0")+1,0)</f>
        <v>0</v>
      </c>
    </row>
    <row r="620" spans="40:47">
      <c r="AN620" s="15">
        <v>18</v>
      </c>
      <c r="AO620" s="15">
        <v>1</v>
      </c>
      <c r="AP620" s="15">
        <v>3</v>
      </c>
      <c r="AQ620" s="17">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15">
        <f ca="1">COUNTIF(INDIRECT("H"&amp;(ROW()+12*(($AN620-1)*3+$AO620)-ROW())/12+5):INDIRECT("S"&amp;(ROW()+12*(($AN620-1)*3+$AO620)-ROW())/12+5),AQ620)</f>
        <v>0</v>
      </c>
      <c r="AS620" s="17"/>
      <c r="AU620" s="15">
        <f ca="1">IF(AND(AQ620&gt;0,AR620&gt;0),COUNTIF(AU$6:AU619,"&gt;0")+1,0)</f>
        <v>0</v>
      </c>
    </row>
    <row r="621" spans="40:47">
      <c r="AN621" s="15">
        <v>18</v>
      </c>
      <c r="AO621" s="15">
        <v>1</v>
      </c>
      <c r="AP621" s="15">
        <v>4</v>
      </c>
      <c r="AQ621" s="17">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15">
        <f ca="1">COUNTIF(INDIRECT("H"&amp;(ROW()+12*(($AN621-1)*3+$AO621)-ROW())/12+5):INDIRECT("S"&amp;(ROW()+12*(($AN621-1)*3+$AO621)-ROW())/12+5),AQ621)</f>
        <v>0</v>
      </c>
      <c r="AS621" s="17"/>
      <c r="AU621" s="15">
        <f ca="1">IF(AND(AQ621&gt;0,AR621&gt;0),COUNTIF(AU$6:AU620,"&gt;0")+1,0)</f>
        <v>0</v>
      </c>
    </row>
    <row r="622" spans="40:47">
      <c r="AN622" s="15">
        <v>18</v>
      </c>
      <c r="AO622" s="15">
        <v>1</v>
      </c>
      <c r="AP622" s="15">
        <v>5</v>
      </c>
      <c r="AQ622" s="17">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15">
        <f ca="1">COUNTIF(INDIRECT("H"&amp;(ROW()+12*(($AN622-1)*3+$AO622)-ROW())/12+5):INDIRECT("S"&amp;(ROW()+12*(($AN622-1)*3+$AO622)-ROW())/12+5),AQ622)</f>
        <v>0</v>
      </c>
      <c r="AS622" s="17"/>
      <c r="AU622" s="15">
        <f ca="1">IF(AND(AQ622&gt;0,AR622&gt;0),COUNTIF(AU$6:AU621,"&gt;0")+1,0)</f>
        <v>0</v>
      </c>
    </row>
    <row r="623" spans="40:47">
      <c r="AN623" s="15">
        <v>18</v>
      </c>
      <c r="AO623" s="15">
        <v>1</v>
      </c>
      <c r="AP623" s="15">
        <v>6</v>
      </c>
      <c r="AQ623" s="17">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15">
        <f ca="1">COUNTIF(INDIRECT("H"&amp;(ROW()+12*(($AN623-1)*3+$AO623)-ROW())/12+5):INDIRECT("S"&amp;(ROW()+12*(($AN623-1)*3+$AO623)-ROW())/12+5),AQ623)</f>
        <v>0</v>
      </c>
      <c r="AS623" s="17"/>
      <c r="AU623" s="15">
        <f ca="1">IF(AND(AQ623&gt;0,AR623&gt;0),COUNTIF(AU$6:AU622,"&gt;0")+1,0)</f>
        <v>0</v>
      </c>
    </row>
    <row r="624" spans="40:47">
      <c r="AN624" s="15">
        <v>18</v>
      </c>
      <c r="AO624" s="15">
        <v>1</v>
      </c>
      <c r="AP624" s="15">
        <v>7</v>
      </c>
      <c r="AQ624" s="17">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15">
        <f ca="1">COUNTIF(INDIRECT("H"&amp;(ROW()+12*(($AN624-1)*3+$AO624)-ROW())/12+5):INDIRECT("S"&amp;(ROW()+12*(($AN624-1)*3+$AO624)-ROW())/12+5),AQ624)</f>
        <v>0</v>
      </c>
      <c r="AS624" s="17"/>
      <c r="AU624" s="15">
        <f ca="1">IF(AND(AQ624&gt;0,AR624&gt;0),COUNTIF(AU$6:AU623,"&gt;0")+1,0)</f>
        <v>0</v>
      </c>
    </row>
    <row r="625" spans="40:47">
      <c r="AN625" s="15">
        <v>18</v>
      </c>
      <c r="AO625" s="15">
        <v>1</v>
      </c>
      <c r="AP625" s="15">
        <v>8</v>
      </c>
      <c r="AQ625" s="17">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15">
        <f ca="1">COUNTIF(INDIRECT("H"&amp;(ROW()+12*(($AN625-1)*3+$AO625)-ROW())/12+5):INDIRECT("S"&amp;(ROW()+12*(($AN625-1)*3+$AO625)-ROW())/12+5),AQ625)</f>
        <v>0</v>
      </c>
      <c r="AS625" s="17"/>
      <c r="AU625" s="15">
        <f ca="1">IF(AND(AQ625&gt;0,AR625&gt;0),COUNTIF(AU$6:AU624,"&gt;0")+1,0)</f>
        <v>0</v>
      </c>
    </row>
    <row r="626" spans="40:47">
      <c r="AN626" s="15">
        <v>18</v>
      </c>
      <c r="AO626" s="15">
        <v>1</v>
      </c>
      <c r="AP626" s="15">
        <v>9</v>
      </c>
      <c r="AQ626" s="17">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15">
        <f ca="1">COUNTIF(INDIRECT("H"&amp;(ROW()+12*(($AN626-1)*3+$AO626)-ROW())/12+5):INDIRECT("S"&amp;(ROW()+12*(($AN626-1)*3+$AO626)-ROW())/12+5),AQ626)</f>
        <v>0</v>
      </c>
      <c r="AS626" s="17"/>
      <c r="AU626" s="15">
        <f ca="1">IF(AND(AQ626&gt;0,AR626&gt;0),COUNTIF(AU$6:AU625,"&gt;0")+1,0)</f>
        <v>0</v>
      </c>
    </row>
    <row r="627" spans="40:47">
      <c r="AN627" s="15">
        <v>18</v>
      </c>
      <c r="AO627" s="15">
        <v>1</v>
      </c>
      <c r="AP627" s="15">
        <v>10</v>
      </c>
      <c r="AQ627" s="17">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15">
        <f ca="1">COUNTIF(INDIRECT("H"&amp;(ROW()+12*(($AN627-1)*3+$AO627)-ROW())/12+5):INDIRECT("S"&amp;(ROW()+12*(($AN627-1)*3+$AO627)-ROW())/12+5),AQ627)</f>
        <v>0</v>
      </c>
      <c r="AS627" s="17"/>
      <c r="AU627" s="15">
        <f ca="1">IF(AND(AQ627&gt;0,AR627&gt;0),COUNTIF(AU$6:AU626,"&gt;0")+1,0)</f>
        <v>0</v>
      </c>
    </row>
    <row r="628" spans="40:47">
      <c r="AN628" s="15">
        <v>18</v>
      </c>
      <c r="AO628" s="15">
        <v>1</v>
      </c>
      <c r="AP628" s="15">
        <v>11</v>
      </c>
      <c r="AQ628" s="17">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15">
        <f ca="1">COUNTIF(INDIRECT("H"&amp;(ROW()+12*(($AN628-1)*3+$AO628)-ROW())/12+5):INDIRECT("S"&amp;(ROW()+12*(($AN628-1)*3+$AO628)-ROW())/12+5),AQ628)</f>
        <v>0</v>
      </c>
      <c r="AS628" s="17"/>
      <c r="AU628" s="15">
        <f ca="1">IF(AND(AQ628&gt;0,AR628&gt;0),COUNTIF(AU$6:AU627,"&gt;0")+1,0)</f>
        <v>0</v>
      </c>
    </row>
    <row r="629" spans="40:47">
      <c r="AN629" s="15">
        <v>18</v>
      </c>
      <c r="AO629" s="15">
        <v>1</v>
      </c>
      <c r="AP629" s="15">
        <v>12</v>
      </c>
      <c r="AQ629" s="17">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15">
        <f ca="1">COUNTIF(INDIRECT("H"&amp;(ROW()+12*(($AN629-1)*3+$AO629)-ROW())/12+5):INDIRECT("S"&amp;(ROW()+12*(($AN629-1)*3+$AO629)-ROW())/12+5),AQ629)</f>
        <v>0</v>
      </c>
      <c r="AS629" s="17"/>
      <c r="AU629" s="15">
        <f ca="1">IF(AND(AQ629&gt;0,AR629&gt;0),COUNTIF(AU$6:AU628,"&gt;0")+1,0)</f>
        <v>0</v>
      </c>
    </row>
    <row r="630" spans="40:47">
      <c r="AN630" s="15">
        <v>18</v>
      </c>
      <c r="AO630" s="15">
        <v>2</v>
      </c>
      <c r="AP630" s="15">
        <v>1</v>
      </c>
      <c r="AQ630" s="17">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15">
        <f ca="1">COUNTIF(INDIRECT("H"&amp;(ROW()+12*(($AN630-1)*3+$AO630)-ROW())/12+5):INDIRECT("S"&amp;(ROW()+12*(($AN630-1)*3+$AO630)-ROW())/12+5),AQ630)</f>
        <v>0</v>
      </c>
      <c r="AS630" s="17"/>
      <c r="AU630" s="15">
        <f ca="1">IF(AND(AQ630&gt;0,AR630&gt;0),COUNTIF(AU$6:AU629,"&gt;0")+1,0)</f>
        <v>0</v>
      </c>
    </row>
    <row r="631" spans="40:47">
      <c r="AN631" s="15">
        <v>18</v>
      </c>
      <c r="AO631" s="15">
        <v>2</v>
      </c>
      <c r="AP631" s="15">
        <v>2</v>
      </c>
      <c r="AQ631" s="17">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15">
        <f ca="1">COUNTIF(INDIRECT("H"&amp;(ROW()+12*(($AN631-1)*3+$AO631)-ROW())/12+5):INDIRECT("S"&amp;(ROW()+12*(($AN631-1)*3+$AO631)-ROW())/12+5),AQ631)</f>
        <v>0</v>
      </c>
      <c r="AS631" s="17"/>
      <c r="AU631" s="15">
        <f ca="1">IF(AND(AQ631&gt;0,AR631&gt;0),COUNTIF(AU$6:AU630,"&gt;0")+1,0)</f>
        <v>0</v>
      </c>
    </row>
    <row r="632" spans="40:47">
      <c r="AN632" s="15">
        <v>18</v>
      </c>
      <c r="AO632" s="15">
        <v>2</v>
      </c>
      <c r="AP632" s="15">
        <v>3</v>
      </c>
      <c r="AQ632" s="17">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15">
        <f ca="1">COUNTIF(INDIRECT("H"&amp;(ROW()+12*(($AN632-1)*3+$AO632)-ROW())/12+5):INDIRECT("S"&amp;(ROW()+12*(($AN632-1)*3+$AO632)-ROW())/12+5),AQ632)</f>
        <v>0</v>
      </c>
      <c r="AS632" s="17"/>
      <c r="AU632" s="15">
        <f ca="1">IF(AND(AQ632&gt;0,AR632&gt;0),COUNTIF(AU$6:AU631,"&gt;0")+1,0)</f>
        <v>0</v>
      </c>
    </row>
    <row r="633" spans="40:47">
      <c r="AN633" s="15">
        <v>18</v>
      </c>
      <c r="AO633" s="15">
        <v>2</v>
      </c>
      <c r="AP633" s="15">
        <v>4</v>
      </c>
      <c r="AQ633" s="17">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15">
        <f ca="1">COUNTIF(INDIRECT("H"&amp;(ROW()+12*(($AN633-1)*3+$AO633)-ROW())/12+5):INDIRECT("S"&amp;(ROW()+12*(($AN633-1)*3+$AO633)-ROW())/12+5),AQ633)</f>
        <v>0</v>
      </c>
      <c r="AS633" s="17"/>
      <c r="AU633" s="15">
        <f ca="1">IF(AND(AQ633&gt;0,AR633&gt;0),COUNTIF(AU$6:AU632,"&gt;0")+1,0)</f>
        <v>0</v>
      </c>
    </row>
    <row r="634" spans="40:47">
      <c r="AN634" s="15">
        <v>18</v>
      </c>
      <c r="AO634" s="15">
        <v>2</v>
      </c>
      <c r="AP634" s="15">
        <v>5</v>
      </c>
      <c r="AQ634" s="17">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15">
        <f ca="1">COUNTIF(INDIRECT("H"&amp;(ROW()+12*(($AN634-1)*3+$AO634)-ROW())/12+5):INDIRECT("S"&amp;(ROW()+12*(($AN634-1)*3+$AO634)-ROW())/12+5),AQ634)</f>
        <v>0</v>
      </c>
      <c r="AS634" s="17"/>
      <c r="AU634" s="15">
        <f ca="1">IF(AND(AQ634&gt;0,AR634&gt;0),COUNTIF(AU$6:AU633,"&gt;0")+1,0)</f>
        <v>0</v>
      </c>
    </row>
    <row r="635" spans="40:47">
      <c r="AN635" s="15">
        <v>18</v>
      </c>
      <c r="AO635" s="15">
        <v>2</v>
      </c>
      <c r="AP635" s="15">
        <v>6</v>
      </c>
      <c r="AQ635" s="17">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15">
        <f ca="1">COUNTIF(INDIRECT("H"&amp;(ROW()+12*(($AN635-1)*3+$AO635)-ROW())/12+5):INDIRECT("S"&amp;(ROW()+12*(($AN635-1)*3+$AO635)-ROW())/12+5),AQ635)</f>
        <v>0</v>
      </c>
      <c r="AS635" s="17"/>
      <c r="AU635" s="15">
        <f ca="1">IF(AND(AQ635&gt;0,AR635&gt;0),COUNTIF(AU$6:AU634,"&gt;0")+1,0)</f>
        <v>0</v>
      </c>
    </row>
    <row r="636" spans="40:47">
      <c r="AN636" s="15">
        <v>18</v>
      </c>
      <c r="AO636" s="15">
        <v>2</v>
      </c>
      <c r="AP636" s="15">
        <v>7</v>
      </c>
      <c r="AQ636" s="17">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15">
        <f ca="1">COUNTIF(INDIRECT("H"&amp;(ROW()+12*(($AN636-1)*3+$AO636)-ROW())/12+5):INDIRECT("S"&amp;(ROW()+12*(($AN636-1)*3+$AO636)-ROW())/12+5),AQ636)</f>
        <v>0</v>
      </c>
      <c r="AS636" s="17"/>
      <c r="AU636" s="15">
        <f ca="1">IF(AND(AQ636&gt;0,AR636&gt;0),COUNTIF(AU$6:AU635,"&gt;0")+1,0)</f>
        <v>0</v>
      </c>
    </row>
    <row r="637" spans="40:47">
      <c r="AN637" s="15">
        <v>18</v>
      </c>
      <c r="AO637" s="15">
        <v>2</v>
      </c>
      <c r="AP637" s="15">
        <v>8</v>
      </c>
      <c r="AQ637" s="17">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15">
        <f ca="1">COUNTIF(INDIRECT("H"&amp;(ROW()+12*(($AN637-1)*3+$AO637)-ROW())/12+5):INDIRECT("S"&amp;(ROW()+12*(($AN637-1)*3+$AO637)-ROW())/12+5),AQ637)</f>
        <v>0</v>
      </c>
      <c r="AS637" s="17"/>
      <c r="AU637" s="15">
        <f ca="1">IF(AND(AQ637&gt;0,AR637&gt;0),COUNTIF(AU$6:AU636,"&gt;0")+1,0)</f>
        <v>0</v>
      </c>
    </row>
    <row r="638" spans="40:47">
      <c r="AN638" s="15">
        <v>18</v>
      </c>
      <c r="AO638" s="15">
        <v>2</v>
      </c>
      <c r="AP638" s="15">
        <v>9</v>
      </c>
      <c r="AQ638" s="17">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15">
        <f ca="1">COUNTIF(INDIRECT("H"&amp;(ROW()+12*(($AN638-1)*3+$AO638)-ROW())/12+5):INDIRECT("S"&amp;(ROW()+12*(($AN638-1)*3+$AO638)-ROW())/12+5),AQ638)</f>
        <v>0</v>
      </c>
      <c r="AS638" s="17"/>
      <c r="AU638" s="15">
        <f ca="1">IF(AND(AQ638&gt;0,AR638&gt;0),COUNTIF(AU$6:AU637,"&gt;0")+1,0)</f>
        <v>0</v>
      </c>
    </row>
    <row r="639" spans="40:47">
      <c r="AN639" s="15">
        <v>18</v>
      </c>
      <c r="AO639" s="15">
        <v>2</v>
      </c>
      <c r="AP639" s="15">
        <v>10</v>
      </c>
      <c r="AQ639" s="17">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15">
        <f ca="1">COUNTIF(INDIRECT("H"&amp;(ROW()+12*(($AN639-1)*3+$AO639)-ROW())/12+5):INDIRECT("S"&amp;(ROW()+12*(($AN639-1)*3+$AO639)-ROW())/12+5),AQ639)</f>
        <v>0</v>
      </c>
      <c r="AS639" s="17"/>
      <c r="AU639" s="15">
        <f ca="1">IF(AND(AQ639&gt;0,AR639&gt;0),COUNTIF(AU$6:AU638,"&gt;0")+1,0)</f>
        <v>0</v>
      </c>
    </row>
    <row r="640" spans="40:47">
      <c r="AN640" s="15">
        <v>18</v>
      </c>
      <c r="AO640" s="15">
        <v>2</v>
      </c>
      <c r="AP640" s="15">
        <v>11</v>
      </c>
      <c r="AQ640" s="17">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15">
        <f ca="1">COUNTIF(INDIRECT("H"&amp;(ROW()+12*(($AN640-1)*3+$AO640)-ROW())/12+5):INDIRECT("S"&amp;(ROW()+12*(($AN640-1)*3+$AO640)-ROW())/12+5),AQ640)</f>
        <v>0</v>
      </c>
      <c r="AS640" s="17"/>
      <c r="AU640" s="15">
        <f ca="1">IF(AND(AQ640&gt;0,AR640&gt;0),COUNTIF(AU$6:AU639,"&gt;0")+1,0)</f>
        <v>0</v>
      </c>
    </row>
    <row r="641" spans="40:47">
      <c r="AN641" s="15">
        <v>18</v>
      </c>
      <c r="AO641" s="15">
        <v>2</v>
      </c>
      <c r="AP641" s="15">
        <v>12</v>
      </c>
      <c r="AQ641" s="17">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15">
        <f ca="1">COUNTIF(INDIRECT("H"&amp;(ROW()+12*(($AN641-1)*3+$AO641)-ROW())/12+5):INDIRECT("S"&amp;(ROW()+12*(($AN641-1)*3+$AO641)-ROW())/12+5),AQ641)</f>
        <v>0</v>
      </c>
      <c r="AS641" s="17"/>
      <c r="AU641" s="15">
        <f ca="1">IF(AND(AQ641&gt;0,AR641&gt;0),COUNTIF(AU$6:AU640,"&gt;0")+1,0)</f>
        <v>0</v>
      </c>
    </row>
    <row r="642" spans="40:47">
      <c r="AN642" s="15">
        <v>18</v>
      </c>
      <c r="AO642" s="15">
        <v>3</v>
      </c>
      <c r="AP642" s="15">
        <v>1</v>
      </c>
      <c r="AQ642" s="17">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15">
        <f ca="1">COUNTIF(INDIRECT("H"&amp;(ROW()+12*(($AN642-1)*3+$AO642)-ROW())/12+5):INDIRECT("S"&amp;(ROW()+12*(($AN642-1)*3+$AO642)-ROW())/12+5),AQ642)</f>
        <v>0</v>
      </c>
      <c r="AS642" s="17"/>
      <c r="AU642" s="15">
        <f ca="1">IF(AND(AQ642&gt;0,AR642&gt;0),COUNTIF(AU$6:AU641,"&gt;0")+1,0)</f>
        <v>0</v>
      </c>
    </row>
    <row r="643" spans="40:47">
      <c r="AN643" s="15">
        <v>18</v>
      </c>
      <c r="AO643" s="15">
        <v>3</v>
      </c>
      <c r="AP643" s="15">
        <v>2</v>
      </c>
      <c r="AQ643" s="17">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15">
        <f ca="1">COUNTIF(INDIRECT("H"&amp;(ROW()+12*(($AN643-1)*3+$AO643)-ROW())/12+5):INDIRECT("S"&amp;(ROW()+12*(($AN643-1)*3+$AO643)-ROW())/12+5),AQ643)</f>
        <v>0</v>
      </c>
      <c r="AS643" s="17"/>
      <c r="AU643" s="15">
        <f ca="1">IF(AND(AQ643&gt;0,AR643&gt;0),COUNTIF(AU$6:AU642,"&gt;0")+1,0)</f>
        <v>0</v>
      </c>
    </row>
    <row r="644" spans="40:47">
      <c r="AN644" s="15">
        <v>18</v>
      </c>
      <c r="AO644" s="15">
        <v>3</v>
      </c>
      <c r="AP644" s="15">
        <v>3</v>
      </c>
      <c r="AQ644" s="17">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15">
        <f ca="1">COUNTIF(INDIRECT("H"&amp;(ROW()+12*(($AN644-1)*3+$AO644)-ROW())/12+5):INDIRECT("S"&amp;(ROW()+12*(($AN644-1)*3+$AO644)-ROW())/12+5),AQ644)</f>
        <v>0</v>
      </c>
      <c r="AS644" s="17"/>
      <c r="AU644" s="15">
        <f ca="1">IF(AND(AQ644&gt;0,AR644&gt;0),COUNTIF(AU$6:AU643,"&gt;0")+1,0)</f>
        <v>0</v>
      </c>
    </row>
    <row r="645" spans="40:47">
      <c r="AN645" s="15">
        <v>18</v>
      </c>
      <c r="AO645" s="15">
        <v>3</v>
      </c>
      <c r="AP645" s="15">
        <v>4</v>
      </c>
      <c r="AQ645" s="17">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15">
        <f ca="1">COUNTIF(INDIRECT("H"&amp;(ROW()+12*(($AN645-1)*3+$AO645)-ROW())/12+5):INDIRECT("S"&amp;(ROW()+12*(($AN645-1)*3+$AO645)-ROW())/12+5),AQ645)</f>
        <v>0</v>
      </c>
      <c r="AS645" s="17"/>
      <c r="AU645" s="15">
        <f ca="1">IF(AND(AQ645&gt;0,AR645&gt;0),COUNTIF(AU$6:AU644,"&gt;0")+1,0)</f>
        <v>0</v>
      </c>
    </row>
    <row r="646" spans="40:47">
      <c r="AN646" s="15">
        <v>18</v>
      </c>
      <c r="AO646" s="15">
        <v>3</v>
      </c>
      <c r="AP646" s="15">
        <v>5</v>
      </c>
      <c r="AQ646" s="17">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15">
        <f ca="1">COUNTIF(INDIRECT("H"&amp;(ROW()+12*(($AN646-1)*3+$AO646)-ROW())/12+5):INDIRECT("S"&amp;(ROW()+12*(($AN646-1)*3+$AO646)-ROW())/12+5),AQ646)</f>
        <v>0</v>
      </c>
      <c r="AS646" s="17"/>
      <c r="AU646" s="15">
        <f ca="1">IF(AND(AQ646&gt;0,AR646&gt;0),COUNTIF(AU$6:AU645,"&gt;0")+1,0)</f>
        <v>0</v>
      </c>
    </row>
    <row r="647" spans="40:47">
      <c r="AN647" s="15">
        <v>18</v>
      </c>
      <c r="AO647" s="15">
        <v>3</v>
      </c>
      <c r="AP647" s="15">
        <v>6</v>
      </c>
      <c r="AQ647" s="17">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15">
        <f ca="1">COUNTIF(INDIRECT("H"&amp;(ROW()+12*(($AN647-1)*3+$AO647)-ROW())/12+5):INDIRECT("S"&amp;(ROW()+12*(($AN647-1)*3+$AO647)-ROW())/12+5),AQ647)</f>
        <v>0</v>
      </c>
      <c r="AS647" s="17"/>
      <c r="AU647" s="15">
        <f ca="1">IF(AND(AQ647&gt;0,AR647&gt;0),COUNTIF(AU$6:AU646,"&gt;0")+1,0)</f>
        <v>0</v>
      </c>
    </row>
    <row r="648" spans="40:47">
      <c r="AN648" s="15">
        <v>18</v>
      </c>
      <c r="AO648" s="15">
        <v>3</v>
      </c>
      <c r="AP648" s="15">
        <v>7</v>
      </c>
      <c r="AQ648" s="17">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15">
        <f ca="1">COUNTIF(INDIRECT("H"&amp;(ROW()+12*(($AN648-1)*3+$AO648)-ROW())/12+5):INDIRECT("S"&amp;(ROW()+12*(($AN648-1)*3+$AO648)-ROW())/12+5),AQ648)</f>
        <v>0</v>
      </c>
      <c r="AS648" s="17"/>
      <c r="AU648" s="15">
        <f ca="1">IF(AND(AQ648&gt;0,AR648&gt;0),COUNTIF(AU$6:AU647,"&gt;0")+1,0)</f>
        <v>0</v>
      </c>
    </row>
    <row r="649" spans="40:47">
      <c r="AN649" s="15">
        <v>18</v>
      </c>
      <c r="AO649" s="15">
        <v>3</v>
      </c>
      <c r="AP649" s="15">
        <v>8</v>
      </c>
      <c r="AQ649" s="17">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15">
        <f ca="1">COUNTIF(INDIRECT("H"&amp;(ROW()+12*(($AN649-1)*3+$AO649)-ROW())/12+5):INDIRECT("S"&amp;(ROW()+12*(($AN649-1)*3+$AO649)-ROW())/12+5),AQ649)</f>
        <v>0</v>
      </c>
      <c r="AS649" s="17"/>
      <c r="AU649" s="15">
        <f ca="1">IF(AND(AQ649&gt;0,AR649&gt;0),COUNTIF(AU$6:AU648,"&gt;0")+1,0)</f>
        <v>0</v>
      </c>
    </row>
    <row r="650" spans="40:47">
      <c r="AN650" s="15">
        <v>18</v>
      </c>
      <c r="AO650" s="15">
        <v>3</v>
      </c>
      <c r="AP650" s="15">
        <v>9</v>
      </c>
      <c r="AQ650" s="17">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15">
        <f ca="1">COUNTIF(INDIRECT("H"&amp;(ROW()+12*(($AN650-1)*3+$AO650)-ROW())/12+5):INDIRECT("S"&amp;(ROW()+12*(($AN650-1)*3+$AO650)-ROW())/12+5),AQ650)</f>
        <v>0</v>
      </c>
      <c r="AS650" s="17"/>
      <c r="AU650" s="15">
        <f ca="1">IF(AND(AQ650&gt;0,AR650&gt;0),COUNTIF(AU$6:AU649,"&gt;0")+1,0)</f>
        <v>0</v>
      </c>
    </row>
    <row r="651" spans="40:47">
      <c r="AN651" s="15">
        <v>18</v>
      </c>
      <c r="AO651" s="15">
        <v>3</v>
      </c>
      <c r="AP651" s="15">
        <v>10</v>
      </c>
      <c r="AQ651" s="17">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15">
        <f ca="1">COUNTIF(INDIRECT("H"&amp;(ROW()+12*(($AN651-1)*3+$AO651)-ROW())/12+5):INDIRECT("S"&amp;(ROW()+12*(($AN651-1)*3+$AO651)-ROW())/12+5),AQ651)</f>
        <v>0</v>
      </c>
      <c r="AS651" s="17"/>
      <c r="AU651" s="15">
        <f ca="1">IF(AND(AQ651&gt;0,AR651&gt;0),COUNTIF(AU$6:AU650,"&gt;0")+1,0)</f>
        <v>0</v>
      </c>
    </row>
    <row r="652" spans="40:47">
      <c r="AN652" s="15">
        <v>18</v>
      </c>
      <c r="AO652" s="15">
        <v>3</v>
      </c>
      <c r="AP652" s="15">
        <v>11</v>
      </c>
      <c r="AQ652" s="17">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15">
        <f ca="1">COUNTIF(INDIRECT("H"&amp;(ROW()+12*(($AN652-1)*3+$AO652)-ROW())/12+5):INDIRECT("S"&amp;(ROW()+12*(($AN652-1)*3+$AO652)-ROW())/12+5),AQ652)</f>
        <v>0</v>
      </c>
      <c r="AS652" s="17"/>
      <c r="AU652" s="15">
        <f ca="1">IF(AND(AQ652&gt;0,AR652&gt;0),COUNTIF(AU$6:AU651,"&gt;0")+1,0)</f>
        <v>0</v>
      </c>
    </row>
    <row r="653" spans="40:47">
      <c r="AN653" s="306">
        <v>18</v>
      </c>
      <c r="AO653" s="306">
        <v>3</v>
      </c>
      <c r="AP653" s="306">
        <v>12</v>
      </c>
      <c r="AQ653" s="313">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306">
        <f ca="1">COUNTIF(INDIRECT("H"&amp;(ROW()+12*(($AN653-1)*3+$AO653)-ROW())/12+5):INDIRECT("S"&amp;(ROW()+12*(($AN653-1)*3+$AO653)-ROW())/12+5),AQ653)</f>
        <v>0</v>
      </c>
      <c r="AS653" s="313"/>
      <c r="AT653" s="306"/>
      <c r="AU653" s="306">
        <f ca="1">IF(AND(AQ653&gt;0,AR653&gt;0),COUNTIF(AU$6:AU652,"&gt;0")+1,0)</f>
        <v>0</v>
      </c>
    </row>
    <row r="654" spans="40:47">
      <c r="AN654" s="15">
        <v>19</v>
      </c>
      <c r="AO654" s="15">
        <v>1</v>
      </c>
      <c r="AP654" s="15">
        <v>1</v>
      </c>
      <c r="AQ654" s="17">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15">
        <f ca="1">COUNTIF(INDIRECT("H"&amp;(ROW()+12*(($AN654-1)*3+$AO654)-ROW())/12+5):INDIRECT("S"&amp;(ROW()+12*(($AN654-1)*3+$AO654)-ROW())/12+5),AQ654)</f>
        <v>0</v>
      </c>
      <c r="AS654" s="17"/>
      <c r="AU654" s="15">
        <f ca="1">IF(AND(AQ654&gt;0,AR654&gt;0),COUNTIF(AU$6:AU653,"&gt;0")+1,0)</f>
        <v>0</v>
      </c>
    </row>
    <row r="655" spans="40:47">
      <c r="AN655" s="15">
        <v>19</v>
      </c>
      <c r="AO655" s="15">
        <v>1</v>
      </c>
      <c r="AP655" s="15">
        <v>2</v>
      </c>
      <c r="AQ655" s="17">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15">
        <f ca="1">COUNTIF(INDIRECT("H"&amp;(ROW()+12*(($AN655-1)*3+$AO655)-ROW())/12+5):INDIRECT("S"&amp;(ROW()+12*(($AN655-1)*3+$AO655)-ROW())/12+5),AQ655)</f>
        <v>0</v>
      </c>
      <c r="AS655" s="17"/>
      <c r="AU655" s="15">
        <f ca="1">IF(AND(AQ655&gt;0,AR655&gt;0),COUNTIF(AU$6:AU654,"&gt;0")+1,0)</f>
        <v>0</v>
      </c>
    </row>
    <row r="656" spans="40:47">
      <c r="AN656" s="15">
        <v>19</v>
      </c>
      <c r="AO656" s="15">
        <v>1</v>
      </c>
      <c r="AP656" s="15">
        <v>3</v>
      </c>
      <c r="AQ656" s="17">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15">
        <f ca="1">COUNTIF(INDIRECT("H"&amp;(ROW()+12*(($AN656-1)*3+$AO656)-ROW())/12+5):INDIRECT("S"&amp;(ROW()+12*(($AN656-1)*3+$AO656)-ROW())/12+5),AQ656)</f>
        <v>0</v>
      </c>
      <c r="AS656" s="17"/>
      <c r="AU656" s="15">
        <f ca="1">IF(AND(AQ656&gt;0,AR656&gt;0),COUNTIF(AU$6:AU655,"&gt;0")+1,0)</f>
        <v>0</v>
      </c>
    </row>
    <row r="657" spans="40:47">
      <c r="AN657" s="15">
        <v>19</v>
      </c>
      <c r="AO657" s="15">
        <v>1</v>
      </c>
      <c r="AP657" s="15">
        <v>4</v>
      </c>
      <c r="AQ657" s="17">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15">
        <f ca="1">COUNTIF(INDIRECT("H"&amp;(ROW()+12*(($AN657-1)*3+$AO657)-ROW())/12+5):INDIRECT("S"&amp;(ROW()+12*(($AN657-1)*3+$AO657)-ROW())/12+5),AQ657)</f>
        <v>0</v>
      </c>
      <c r="AS657" s="17"/>
      <c r="AU657" s="15">
        <f ca="1">IF(AND(AQ657&gt;0,AR657&gt;0),COUNTIF(AU$6:AU656,"&gt;0")+1,0)</f>
        <v>0</v>
      </c>
    </row>
    <row r="658" spans="40:47">
      <c r="AN658" s="15">
        <v>19</v>
      </c>
      <c r="AO658" s="15">
        <v>1</v>
      </c>
      <c r="AP658" s="15">
        <v>5</v>
      </c>
      <c r="AQ658" s="17">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15">
        <f ca="1">COUNTIF(INDIRECT("H"&amp;(ROW()+12*(($AN658-1)*3+$AO658)-ROW())/12+5):INDIRECT("S"&amp;(ROW()+12*(($AN658-1)*3+$AO658)-ROW())/12+5),AQ658)</f>
        <v>0</v>
      </c>
      <c r="AS658" s="17"/>
      <c r="AU658" s="15">
        <f ca="1">IF(AND(AQ658&gt;0,AR658&gt;0),COUNTIF(AU$6:AU657,"&gt;0")+1,0)</f>
        <v>0</v>
      </c>
    </row>
    <row r="659" spans="40:47">
      <c r="AN659" s="15">
        <v>19</v>
      </c>
      <c r="AO659" s="15">
        <v>1</v>
      </c>
      <c r="AP659" s="15">
        <v>6</v>
      </c>
      <c r="AQ659" s="17">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15">
        <f ca="1">COUNTIF(INDIRECT("H"&amp;(ROW()+12*(($AN659-1)*3+$AO659)-ROW())/12+5):INDIRECT("S"&amp;(ROW()+12*(($AN659-1)*3+$AO659)-ROW())/12+5),AQ659)</f>
        <v>0</v>
      </c>
      <c r="AS659" s="17"/>
      <c r="AU659" s="15">
        <f ca="1">IF(AND(AQ659&gt;0,AR659&gt;0),COUNTIF(AU$6:AU658,"&gt;0")+1,0)</f>
        <v>0</v>
      </c>
    </row>
    <row r="660" spans="40:47">
      <c r="AN660" s="15">
        <v>19</v>
      </c>
      <c r="AO660" s="15">
        <v>1</v>
      </c>
      <c r="AP660" s="15">
        <v>7</v>
      </c>
      <c r="AQ660" s="17">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15">
        <f ca="1">COUNTIF(INDIRECT("H"&amp;(ROW()+12*(($AN660-1)*3+$AO660)-ROW())/12+5):INDIRECT("S"&amp;(ROW()+12*(($AN660-1)*3+$AO660)-ROW())/12+5),AQ660)</f>
        <v>0</v>
      </c>
      <c r="AS660" s="17"/>
      <c r="AU660" s="15">
        <f ca="1">IF(AND(AQ660&gt;0,AR660&gt;0),COUNTIF(AU$6:AU659,"&gt;0")+1,0)</f>
        <v>0</v>
      </c>
    </row>
    <row r="661" spans="40:47">
      <c r="AN661" s="15">
        <v>19</v>
      </c>
      <c r="AO661" s="15">
        <v>1</v>
      </c>
      <c r="AP661" s="15">
        <v>8</v>
      </c>
      <c r="AQ661" s="17">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15">
        <f ca="1">COUNTIF(INDIRECT("H"&amp;(ROW()+12*(($AN661-1)*3+$AO661)-ROW())/12+5):INDIRECT("S"&amp;(ROW()+12*(($AN661-1)*3+$AO661)-ROW())/12+5),AQ661)</f>
        <v>0</v>
      </c>
      <c r="AS661" s="17"/>
      <c r="AU661" s="15">
        <f ca="1">IF(AND(AQ661&gt;0,AR661&gt;0),COUNTIF(AU$6:AU660,"&gt;0")+1,0)</f>
        <v>0</v>
      </c>
    </row>
    <row r="662" spans="40:47">
      <c r="AN662" s="15">
        <v>19</v>
      </c>
      <c r="AO662" s="15">
        <v>1</v>
      </c>
      <c r="AP662" s="15">
        <v>9</v>
      </c>
      <c r="AQ662" s="17">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15">
        <f ca="1">COUNTIF(INDIRECT("H"&amp;(ROW()+12*(($AN662-1)*3+$AO662)-ROW())/12+5):INDIRECT("S"&amp;(ROW()+12*(($AN662-1)*3+$AO662)-ROW())/12+5),AQ662)</f>
        <v>0</v>
      </c>
      <c r="AS662" s="17"/>
      <c r="AU662" s="15">
        <f ca="1">IF(AND(AQ662&gt;0,AR662&gt;0),COUNTIF(AU$6:AU661,"&gt;0")+1,0)</f>
        <v>0</v>
      </c>
    </row>
    <row r="663" spans="40:47">
      <c r="AN663" s="15">
        <v>19</v>
      </c>
      <c r="AO663" s="15">
        <v>1</v>
      </c>
      <c r="AP663" s="15">
        <v>10</v>
      </c>
      <c r="AQ663" s="17">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15">
        <f ca="1">COUNTIF(INDIRECT("H"&amp;(ROW()+12*(($AN663-1)*3+$AO663)-ROW())/12+5):INDIRECT("S"&amp;(ROW()+12*(($AN663-1)*3+$AO663)-ROW())/12+5),AQ663)</f>
        <v>0</v>
      </c>
      <c r="AS663" s="17"/>
      <c r="AU663" s="15">
        <f ca="1">IF(AND(AQ663&gt;0,AR663&gt;0),COUNTIF(AU$6:AU662,"&gt;0")+1,0)</f>
        <v>0</v>
      </c>
    </row>
    <row r="664" spans="40:47">
      <c r="AN664" s="15">
        <v>19</v>
      </c>
      <c r="AO664" s="15">
        <v>1</v>
      </c>
      <c r="AP664" s="15">
        <v>11</v>
      </c>
      <c r="AQ664" s="17">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15">
        <f ca="1">COUNTIF(INDIRECT("H"&amp;(ROW()+12*(($AN664-1)*3+$AO664)-ROW())/12+5):INDIRECT("S"&amp;(ROW()+12*(($AN664-1)*3+$AO664)-ROW())/12+5),AQ664)</f>
        <v>0</v>
      </c>
      <c r="AS664" s="17"/>
      <c r="AU664" s="15">
        <f ca="1">IF(AND(AQ664&gt;0,AR664&gt;0),COUNTIF(AU$6:AU663,"&gt;0")+1,0)</f>
        <v>0</v>
      </c>
    </row>
    <row r="665" spans="40:47">
      <c r="AN665" s="15">
        <v>19</v>
      </c>
      <c r="AO665" s="15">
        <v>1</v>
      </c>
      <c r="AP665" s="15">
        <v>12</v>
      </c>
      <c r="AQ665" s="17">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15">
        <f ca="1">COUNTIF(INDIRECT("H"&amp;(ROW()+12*(($AN665-1)*3+$AO665)-ROW())/12+5):INDIRECT("S"&amp;(ROW()+12*(($AN665-1)*3+$AO665)-ROW())/12+5),AQ665)</f>
        <v>0</v>
      </c>
      <c r="AS665" s="17"/>
      <c r="AU665" s="15">
        <f ca="1">IF(AND(AQ665&gt;0,AR665&gt;0),COUNTIF(AU$6:AU664,"&gt;0")+1,0)</f>
        <v>0</v>
      </c>
    </row>
    <row r="666" spans="40:47">
      <c r="AN666" s="15">
        <v>19</v>
      </c>
      <c r="AO666" s="15">
        <v>2</v>
      </c>
      <c r="AP666" s="15">
        <v>1</v>
      </c>
      <c r="AQ666" s="17">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15">
        <f ca="1">COUNTIF(INDIRECT("H"&amp;(ROW()+12*(($AN666-1)*3+$AO666)-ROW())/12+5):INDIRECT("S"&amp;(ROW()+12*(($AN666-1)*3+$AO666)-ROW())/12+5),AQ666)</f>
        <v>0</v>
      </c>
      <c r="AS666" s="17"/>
      <c r="AU666" s="15">
        <f ca="1">IF(AND(AQ666&gt;0,AR666&gt;0),COUNTIF(AU$6:AU665,"&gt;0")+1,0)</f>
        <v>0</v>
      </c>
    </row>
    <row r="667" spans="40:47">
      <c r="AN667" s="15">
        <v>19</v>
      </c>
      <c r="AO667" s="15">
        <v>2</v>
      </c>
      <c r="AP667" s="15">
        <v>2</v>
      </c>
      <c r="AQ667" s="17">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15">
        <f ca="1">COUNTIF(INDIRECT("H"&amp;(ROW()+12*(($AN667-1)*3+$AO667)-ROW())/12+5):INDIRECT("S"&amp;(ROW()+12*(($AN667-1)*3+$AO667)-ROW())/12+5),AQ667)</f>
        <v>0</v>
      </c>
      <c r="AS667" s="17"/>
      <c r="AU667" s="15">
        <f ca="1">IF(AND(AQ667&gt;0,AR667&gt;0),COUNTIF(AU$6:AU666,"&gt;0")+1,0)</f>
        <v>0</v>
      </c>
    </row>
    <row r="668" spans="40:47">
      <c r="AN668" s="15">
        <v>19</v>
      </c>
      <c r="AO668" s="15">
        <v>2</v>
      </c>
      <c r="AP668" s="15">
        <v>3</v>
      </c>
      <c r="AQ668" s="17">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15">
        <f ca="1">COUNTIF(INDIRECT("H"&amp;(ROW()+12*(($AN668-1)*3+$AO668)-ROW())/12+5):INDIRECT("S"&amp;(ROW()+12*(($AN668-1)*3+$AO668)-ROW())/12+5),AQ668)</f>
        <v>0</v>
      </c>
      <c r="AS668" s="17"/>
      <c r="AU668" s="15">
        <f ca="1">IF(AND(AQ668&gt;0,AR668&gt;0),COUNTIF(AU$6:AU667,"&gt;0")+1,0)</f>
        <v>0</v>
      </c>
    </row>
    <row r="669" spans="40:47">
      <c r="AN669" s="15">
        <v>19</v>
      </c>
      <c r="AO669" s="15">
        <v>2</v>
      </c>
      <c r="AP669" s="15">
        <v>4</v>
      </c>
      <c r="AQ669" s="17">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15">
        <f ca="1">COUNTIF(INDIRECT("H"&amp;(ROW()+12*(($AN669-1)*3+$AO669)-ROW())/12+5):INDIRECT("S"&amp;(ROW()+12*(($AN669-1)*3+$AO669)-ROW())/12+5),AQ669)</f>
        <v>0</v>
      </c>
      <c r="AS669" s="17"/>
      <c r="AU669" s="15">
        <f ca="1">IF(AND(AQ669&gt;0,AR669&gt;0),COUNTIF(AU$6:AU668,"&gt;0")+1,0)</f>
        <v>0</v>
      </c>
    </row>
    <row r="670" spans="40:47">
      <c r="AN670" s="15">
        <v>19</v>
      </c>
      <c r="AO670" s="15">
        <v>2</v>
      </c>
      <c r="AP670" s="15">
        <v>5</v>
      </c>
      <c r="AQ670" s="17">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15">
        <f ca="1">COUNTIF(INDIRECT("H"&amp;(ROW()+12*(($AN670-1)*3+$AO670)-ROW())/12+5):INDIRECT("S"&amp;(ROW()+12*(($AN670-1)*3+$AO670)-ROW())/12+5),AQ670)</f>
        <v>0</v>
      </c>
      <c r="AS670" s="17"/>
      <c r="AU670" s="15">
        <f ca="1">IF(AND(AQ670&gt;0,AR670&gt;0),COUNTIF(AU$6:AU669,"&gt;0")+1,0)</f>
        <v>0</v>
      </c>
    </row>
    <row r="671" spans="40:47">
      <c r="AN671" s="15">
        <v>19</v>
      </c>
      <c r="AO671" s="15">
        <v>2</v>
      </c>
      <c r="AP671" s="15">
        <v>6</v>
      </c>
      <c r="AQ671" s="17">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15">
        <f ca="1">COUNTIF(INDIRECT("H"&amp;(ROW()+12*(($AN671-1)*3+$AO671)-ROW())/12+5):INDIRECT("S"&amp;(ROW()+12*(($AN671-1)*3+$AO671)-ROW())/12+5),AQ671)</f>
        <v>0</v>
      </c>
      <c r="AS671" s="17"/>
      <c r="AU671" s="15">
        <f ca="1">IF(AND(AQ671&gt;0,AR671&gt;0),COUNTIF(AU$6:AU670,"&gt;0")+1,0)</f>
        <v>0</v>
      </c>
    </row>
    <row r="672" spans="40:47">
      <c r="AN672" s="15">
        <v>19</v>
      </c>
      <c r="AO672" s="15">
        <v>2</v>
      </c>
      <c r="AP672" s="15">
        <v>7</v>
      </c>
      <c r="AQ672" s="17">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15">
        <f ca="1">COUNTIF(INDIRECT("H"&amp;(ROW()+12*(($AN672-1)*3+$AO672)-ROW())/12+5):INDIRECT("S"&amp;(ROW()+12*(($AN672-1)*3+$AO672)-ROW())/12+5),AQ672)</f>
        <v>0</v>
      </c>
      <c r="AS672" s="17"/>
      <c r="AU672" s="15">
        <f ca="1">IF(AND(AQ672&gt;0,AR672&gt;0),COUNTIF(AU$6:AU671,"&gt;0")+1,0)</f>
        <v>0</v>
      </c>
    </row>
    <row r="673" spans="40:47">
      <c r="AN673" s="15">
        <v>19</v>
      </c>
      <c r="AO673" s="15">
        <v>2</v>
      </c>
      <c r="AP673" s="15">
        <v>8</v>
      </c>
      <c r="AQ673" s="17">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15">
        <f ca="1">COUNTIF(INDIRECT("H"&amp;(ROW()+12*(($AN673-1)*3+$AO673)-ROW())/12+5):INDIRECT("S"&amp;(ROW()+12*(($AN673-1)*3+$AO673)-ROW())/12+5),AQ673)</f>
        <v>0</v>
      </c>
      <c r="AS673" s="17"/>
      <c r="AU673" s="15">
        <f ca="1">IF(AND(AQ673&gt;0,AR673&gt;0),COUNTIF(AU$6:AU672,"&gt;0")+1,0)</f>
        <v>0</v>
      </c>
    </row>
    <row r="674" spans="40:47">
      <c r="AN674" s="15">
        <v>19</v>
      </c>
      <c r="AO674" s="15">
        <v>2</v>
      </c>
      <c r="AP674" s="15">
        <v>9</v>
      </c>
      <c r="AQ674" s="17">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15">
        <f ca="1">COUNTIF(INDIRECT("H"&amp;(ROW()+12*(($AN674-1)*3+$AO674)-ROW())/12+5):INDIRECT("S"&amp;(ROW()+12*(($AN674-1)*3+$AO674)-ROW())/12+5),AQ674)</f>
        <v>0</v>
      </c>
      <c r="AS674" s="17"/>
      <c r="AU674" s="15">
        <f ca="1">IF(AND(AQ674&gt;0,AR674&gt;0),COUNTIF(AU$6:AU673,"&gt;0")+1,0)</f>
        <v>0</v>
      </c>
    </row>
    <row r="675" spans="40:47">
      <c r="AN675" s="15">
        <v>19</v>
      </c>
      <c r="AO675" s="15">
        <v>2</v>
      </c>
      <c r="AP675" s="15">
        <v>10</v>
      </c>
      <c r="AQ675" s="17">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15">
        <f ca="1">COUNTIF(INDIRECT("H"&amp;(ROW()+12*(($AN675-1)*3+$AO675)-ROW())/12+5):INDIRECT("S"&amp;(ROW()+12*(($AN675-1)*3+$AO675)-ROW())/12+5),AQ675)</f>
        <v>0</v>
      </c>
      <c r="AS675" s="17"/>
      <c r="AU675" s="15">
        <f ca="1">IF(AND(AQ675&gt;0,AR675&gt;0),COUNTIF(AU$6:AU674,"&gt;0")+1,0)</f>
        <v>0</v>
      </c>
    </row>
    <row r="676" spans="40:47">
      <c r="AN676" s="15">
        <v>19</v>
      </c>
      <c r="AO676" s="15">
        <v>2</v>
      </c>
      <c r="AP676" s="15">
        <v>11</v>
      </c>
      <c r="AQ676" s="17">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15">
        <f ca="1">COUNTIF(INDIRECT("H"&amp;(ROW()+12*(($AN676-1)*3+$AO676)-ROW())/12+5):INDIRECT("S"&amp;(ROW()+12*(($AN676-1)*3+$AO676)-ROW())/12+5),AQ676)</f>
        <v>0</v>
      </c>
      <c r="AS676" s="17"/>
      <c r="AU676" s="15">
        <f ca="1">IF(AND(AQ676&gt;0,AR676&gt;0),COUNTIF(AU$6:AU675,"&gt;0")+1,0)</f>
        <v>0</v>
      </c>
    </row>
    <row r="677" spans="40:47">
      <c r="AN677" s="15">
        <v>19</v>
      </c>
      <c r="AO677" s="15">
        <v>2</v>
      </c>
      <c r="AP677" s="15">
        <v>12</v>
      </c>
      <c r="AQ677" s="17">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15">
        <f ca="1">COUNTIF(INDIRECT("H"&amp;(ROW()+12*(($AN677-1)*3+$AO677)-ROW())/12+5):INDIRECT("S"&amp;(ROW()+12*(($AN677-1)*3+$AO677)-ROW())/12+5),AQ677)</f>
        <v>0</v>
      </c>
      <c r="AS677" s="17"/>
      <c r="AU677" s="15">
        <f ca="1">IF(AND(AQ677&gt;0,AR677&gt;0),COUNTIF(AU$6:AU676,"&gt;0")+1,0)</f>
        <v>0</v>
      </c>
    </row>
    <row r="678" spans="40:47">
      <c r="AN678" s="15">
        <v>19</v>
      </c>
      <c r="AO678" s="15">
        <v>3</v>
      </c>
      <c r="AP678" s="15">
        <v>1</v>
      </c>
      <c r="AQ678" s="17">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15">
        <f ca="1">COUNTIF(INDIRECT("H"&amp;(ROW()+12*(($AN678-1)*3+$AO678)-ROW())/12+5):INDIRECT("S"&amp;(ROW()+12*(($AN678-1)*3+$AO678)-ROW())/12+5),AQ678)</f>
        <v>0</v>
      </c>
      <c r="AS678" s="17"/>
      <c r="AU678" s="15">
        <f ca="1">IF(AND(AQ678&gt;0,AR678&gt;0),COUNTIF(AU$6:AU677,"&gt;0")+1,0)</f>
        <v>0</v>
      </c>
    </row>
    <row r="679" spans="40:47">
      <c r="AN679" s="15">
        <v>19</v>
      </c>
      <c r="AO679" s="15">
        <v>3</v>
      </c>
      <c r="AP679" s="15">
        <v>2</v>
      </c>
      <c r="AQ679" s="17">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15">
        <f ca="1">COUNTIF(INDIRECT("H"&amp;(ROW()+12*(($AN679-1)*3+$AO679)-ROW())/12+5):INDIRECT("S"&amp;(ROW()+12*(($AN679-1)*3+$AO679)-ROW())/12+5),AQ679)</f>
        <v>0</v>
      </c>
      <c r="AS679" s="17"/>
      <c r="AU679" s="15">
        <f ca="1">IF(AND(AQ679&gt;0,AR679&gt;0),COUNTIF(AU$6:AU678,"&gt;0")+1,0)</f>
        <v>0</v>
      </c>
    </row>
    <row r="680" spans="40:47">
      <c r="AN680" s="15">
        <v>19</v>
      </c>
      <c r="AO680" s="15">
        <v>3</v>
      </c>
      <c r="AP680" s="15">
        <v>3</v>
      </c>
      <c r="AQ680" s="17">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15">
        <f ca="1">COUNTIF(INDIRECT("H"&amp;(ROW()+12*(($AN680-1)*3+$AO680)-ROW())/12+5):INDIRECT("S"&amp;(ROW()+12*(($AN680-1)*3+$AO680)-ROW())/12+5),AQ680)</f>
        <v>0</v>
      </c>
      <c r="AS680" s="17"/>
      <c r="AU680" s="15">
        <f ca="1">IF(AND(AQ680&gt;0,AR680&gt;0),COUNTIF(AU$6:AU679,"&gt;0")+1,0)</f>
        <v>0</v>
      </c>
    </row>
    <row r="681" spans="40:47">
      <c r="AN681" s="15">
        <v>19</v>
      </c>
      <c r="AO681" s="15">
        <v>3</v>
      </c>
      <c r="AP681" s="15">
        <v>4</v>
      </c>
      <c r="AQ681" s="17">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15">
        <f ca="1">COUNTIF(INDIRECT("H"&amp;(ROW()+12*(($AN681-1)*3+$AO681)-ROW())/12+5):INDIRECT("S"&amp;(ROW()+12*(($AN681-1)*3+$AO681)-ROW())/12+5),AQ681)</f>
        <v>0</v>
      </c>
      <c r="AS681" s="17"/>
      <c r="AU681" s="15">
        <f ca="1">IF(AND(AQ681&gt;0,AR681&gt;0),COUNTIF(AU$6:AU680,"&gt;0")+1,0)</f>
        <v>0</v>
      </c>
    </row>
    <row r="682" spans="40:47">
      <c r="AN682" s="15">
        <v>19</v>
      </c>
      <c r="AO682" s="15">
        <v>3</v>
      </c>
      <c r="AP682" s="15">
        <v>5</v>
      </c>
      <c r="AQ682" s="17">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15">
        <f ca="1">COUNTIF(INDIRECT("H"&amp;(ROW()+12*(($AN682-1)*3+$AO682)-ROW())/12+5):INDIRECT("S"&amp;(ROW()+12*(($AN682-1)*3+$AO682)-ROW())/12+5),AQ682)</f>
        <v>0</v>
      </c>
      <c r="AS682" s="17"/>
      <c r="AU682" s="15">
        <f ca="1">IF(AND(AQ682&gt;0,AR682&gt;0),COUNTIF(AU$6:AU681,"&gt;0")+1,0)</f>
        <v>0</v>
      </c>
    </row>
    <row r="683" spans="40:47">
      <c r="AN683" s="15">
        <v>19</v>
      </c>
      <c r="AO683" s="15">
        <v>3</v>
      </c>
      <c r="AP683" s="15">
        <v>6</v>
      </c>
      <c r="AQ683" s="17">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15">
        <f ca="1">COUNTIF(INDIRECT("H"&amp;(ROW()+12*(($AN683-1)*3+$AO683)-ROW())/12+5):INDIRECT("S"&amp;(ROW()+12*(($AN683-1)*3+$AO683)-ROW())/12+5),AQ683)</f>
        <v>0</v>
      </c>
      <c r="AS683" s="17"/>
      <c r="AU683" s="15">
        <f ca="1">IF(AND(AQ683&gt;0,AR683&gt;0),COUNTIF(AU$6:AU682,"&gt;0")+1,0)</f>
        <v>0</v>
      </c>
    </row>
    <row r="684" spans="40:47">
      <c r="AN684" s="15">
        <v>19</v>
      </c>
      <c r="AO684" s="15">
        <v>3</v>
      </c>
      <c r="AP684" s="15">
        <v>7</v>
      </c>
      <c r="AQ684" s="17">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15">
        <f ca="1">COUNTIF(INDIRECT("H"&amp;(ROW()+12*(($AN684-1)*3+$AO684)-ROW())/12+5):INDIRECT("S"&amp;(ROW()+12*(($AN684-1)*3+$AO684)-ROW())/12+5),AQ684)</f>
        <v>0</v>
      </c>
      <c r="AS684" s="17"/>
      <c r="AU684" s="15">
        <f ca="1">IF(AND(AQ684&gt;0,AR684&gt;0),COUNTIF(AU$6:AU683,"&gt;0")+1,0)</f>
        <v>0</v>
      </c>
    </row>
    <row r="685" spans="40:47">
      <c r="AN685" s="15">
        <v>19</v>
      </c>
      <c r="AO685" s="15">
        <v>3</v>
      </c>
      <c r="AP685" s="15">
        <v>8</v>
      </c>
      <c r="AQ685" s="17">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15">
        <f ca="1">COUNTIF(INDIRECT("H"&amp;(ROW()+12*(($AN685-1)*3+$AO685)-ROW())/12+5):INDIRECT("S"&amp;(ROW()+12*(($AN685-1)*3+$AO685)-ROW())/12+5),AQ685)</f>
        <v>0</v>
      </c>
      <c r="AS685" s="17"/>
      <c r="AU685" s="15">
        <f ca="1">IF(AND(AQ685&gt;0,AR685&gt;0),COUNTIF(AU$6:AU684,"&gt;0")+1,0)</f>
        <v>0</v>
      </c>
    </row>
    <row r="686" spans="40:47">
      <c r="AN686" s="15">
        <v>19</v>
      </c>
      <c r="AO686" s="15">
        <v>3</v>
      </c>
      <c r="AP686" s="15">
        <v>9</v>
      </c>
      <c r="AQ686" s="17">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15">
        <f ca="1">COUNTIF(INDIRECT("H"&amp;(ROW()+12*(($AN686-1)*3+$AO686)-ROW())/12+5):INDIRECT("S"&amp;(ROW()+12*(($AN686-1)*3+$AO686)-ROW())/12+5),AQ686)</f>
        <v>0</v>
      </c>
      <c r="AS686" s="17"/>
      <c r="AU686" s="15">
        <f ca="1">IF(AND(AQ686&gt;0,AR686&gt;0),COUNTIF(AU$6:AU685,"&gt;0")+1,0)</f>
        <v>0</v>
      </c>
    </row>
    <row r="687" spans="40:47">
      <c r="AN687" s="15">
        <v>19</v>
      </c>
      <c r="AO687" s="15">
        <v>3</v>
      </c>
      <c r="AP687" s="15">
        <v>10</v>
      </c>
      <c r="AQ687" s="17">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15">
        <f ca="1">COUNTIF(INDIRECT("H"&amp;(ROW()+12*(($AN687-1)*3+$AO687)-ROW())/12+5):INDIRECT("S"&amp;(ROW()+12*(($AN687-1)*3+$AO687)-ROW())/12+5),AQ687)</f>
        <v>0</v>
      </c>
      <c r="AS687" s="17"/>
      <c r="AU687" s="15">
        <f ca="1">IF(AND(AQ687&gt;0,AR687&gt;0),COUNTIF(AU$6:AU686,"&gt;0")+1,0)</f>
        <v>0</v>
      </c>
    </row>
    <row r="688" spans="40:47">
      <c r="AN688" s="15">
        <v>19</v>
      </c>
      <c r="AO688" s="15">
        <v>3</v>
      </c>
      <c r="AP688" s="15">
        <v>11</v>
      </c>
      <c r="AQ688" s="17">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15">
        <f ca="1">COUNTIF(INDIRECT("H"&amp;(ROW()+12*(($AN688-1)*3+$AO688)-ROW())/12+5):INDIRECT("S"&amp;(ROW()+12*(($AN688-1)*3+$AO688)-ROW())/12+5),AQ688)</f>
        <v>0</v>
      </c>
      <c r="AS688" s="17"/>
      <c r="AU688" s="15">
        <f ca="1">IF(AND(AQ688&gt;0,AR688&gt;0),COUNTIF(AU$6:AU687,"&gt;0")+1,0)</f>
        <v>0</v>
      </c>
    </row>
    <row r="689" spans="40:47">
      <c r="AN689" s="306">
        <v>19</v>
      </c>
      <c r="AO689" s="306">
        <v>3</v>
      </c>
      <c r="AP689" s="306">
        <v>12</v>
      </c>
      <c r="AQ689" s="313">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306">
        <f ca="1">COUNTIF(INDIRECT("H"&amp;(ROW()+12*(($AN689-1)*3+$AO689)-ROW())/12+5):INDIRECT("S"&amp;(ROW()+12*(($AN689-1)*3+$AO689)-ROW())/12+5),AQ689)</f>
        <v>0</v>
      </c>
      <c r="AS689" s="313"/>
      <c r="AT689" s="306"/>
      <c r="AU689" s="306">
        <f ca="1">IF(AND(AQ689&gt;0,AR689&gt;0),COUNTIF(AU$6:AU688,"&gt;0")+1,0)</f>
        <v>0</v>
      </c>
    </row>
    <row r="690" spans="40:47">
      <c r="AN690" s="15">
        <v>20</v>
      </c>
      <c r="AO690" s="15">
        <v>1</v>
      </c>
      <c r="AP690" s="15">
        <v>1</v>
      </c>
      <c r="AQ690" s="17">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15">
        <f ca="1">COUNTIF(INDIRECT("H"&amp;(ROW()+12*(($AN690-1)*3+$AO690)-ROW())/12+5):INDIRECT("S"&amp;(ROW()+12*(($AN690-1)*3+$AO690)-ROW())/12+5),AQ690)</f>
        <v>0</v>
      </c>
      <c r="AS690" s="17"/>
      <c r="AU690" s="15">
        <f ca="1">IF(AND(AQ690&gt;0,AR690&gt;0),COUNTIF(AU$6:AU689,"&gt;0")+1,0)</f>
        <v>0</v>
      </c>
    </row>
    <row r="691" spans="40:47">
      <c r="AN691" s="15">
        <v>20</v>
      </c>
      <c r="AO691" s="15">
        <v>1</v>
      </c>
      <c r="AP691" s="15">
        <v>2</v>
      </c>
      <c r="AQ691" s="17">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15">
        <f ca="1">COUNTIF(INDIRECT("H"&amp;(ROW()+12*(($AN691-1)*3+$AO691)-ROW())/12+5):INDIRECT("S"&amp;(ROW()+12*(($AN691-1)*3+$AO691)-ROW())/12+5),AQ691)</f>
        <v>0</v>
      </c>
      <c r="AS691" s="17"/>
      <c r="AU691" s="15">
        <f ca="1">IF(AND(AQ691&gt;0,AR691&gt;0),COUNTIF(AU$6:AU690,"&gt;0")+1,0)</f>
        <v>0</v>
      </c>
    </row>
    <row r="692" spans="40:47">
      <c r="AN692" s="15">
        <v>20</v>
      </c>
      <c r="AO692" s="15">
        <v>1</v>
      </c>
      <c r="AP692" s="15">
        <v>3</v>
      </c>
      <c r="AQ692" s="17">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15">
        <f ca="1">COUNTIF(INDIRECT("H"&amp;(ROW()+12*(($AN692-1)*3+$AO692)-ROW())/12+5):INDIRECT("S"&amp;(ROW()+12*(($AN692-1)*3+$AO692)-ROW())/12+5),AQ692)</f>
        <v>0</v>
      </c>
      <c r="AS692" s="17"/>
      <c r="AU692" s="15">
        <f ca="1">IF(AND(AQ692&gt;0,AR692&gt;0),COUNTIF(AU$6:AU691,"&gt;0")+1,0)</f>
        <v>0</v>
      </c>
    </row>
    <row r="693" spans="40:47">
      <c r="AN693" s="15">
        <v>20</v>
      </c>
      <c r="AO693" s="15">
        <v>1</v>
      </c>
      <c r="AP693" s="15">
        <v>4</v>
      </c>
      <c r="AQ693" s="17">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15">
        <f ca="1">COUNTIF(INDIRECT("H"&amp;(ROW()+12*(($AN693-1)*3+$AO693)-ROW())/12+5):INDIRECT("S"&amp;(ROW()+12*(($AN693-1)*3+$AO693)-ROW())/12+5),AQ693)</f>
        <v>0</v>
      </c>
      <c r="AS693" s="17"/>
      <c r="AU693" s="15">
        <f ca="1">IF(AND(AQ693&gt;0,AR693&gt;0),COUNTIF(AU$6:AU692,"&gt;0")+1,0)</f>
        <v>0</v>
      </c>
    </row>
    <row r="694" spans="40:47">
      <c r="AN694" s="15">
        <v>20</v>
      </c>
      <c r="AO694" s="15">
        <v>1</v>
      </c>
      <c r="AP694" s="15">
        <v>5</v>
      </c>
      <c r="AQ694" s="17">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15">
        <f ca="1">COUNTIF(INDIRECT("H"&amp;(ROW()+12*(($AN694-1)*3+$AO694)-ROW())/12+5):INDIRECT("S"&amp;(ROW()+12*(($AN694-1)*3+$AO694)-ROW())/12+5),AQ694)</f>
        <v>0</v>
      </c>
      <c r="AS694" s="17"/>
      <c r="AU694" s="15">
        <f ca="1">IF(AND(AQ694&gt;0,AR694&gt;0),COUNTIF(AU$6:AU693,"&gt;0")+1,0)</f>
        <v>0</v>
      </c>
    </row>
    <row r="695" spans="40:47">
      <c r="AN695" s="15">
        <v>20</v>
      </c>
      <c r="AO695" s="15">
        <v>1</v>
      </c>
      <c r="AP695" s="15">
        <v>6</v>
      </c>
      <c r="AQ695" s="17">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15">
        <f ca="1">COUNTIF(INDIRECT("H"&amp;(ROW()+12*(($AN695-1)*3+$AO695)-ROW())/12+5):INDIRECT("S"&amp;(ROW()+12*(($AN695-1)*3+$AO695)-ROW())/12+5),AQ695)</f>
        <v>0</v>
      </c>
      <c r="AS695" s="17"/>
      <c r="AU695" s="15">
        <f ca="1">IF(AND(AQ695&gt;0,AR695&gt;0),COUNTIF(AU$6:AU694,"&gt;0")+1,0)</f>
        <v>0</v>
      </c>
    </row>
    <row r="696" spans="40:47">
      <c r="AN696" s="15">
        <v>20</v>
      </c>
      <c r="AO696" s="15">
        <v>1</v>
      </c>
      <c r="AP696" s="15">
        <v>7</v>
      </c>
      <c r="AQ696" s="17">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15">
        <f ca="1">COUNTIF(INDIRECT("H"&amp;(ROW()+12*(($AN696-1)*3+$AO696)-ROW())/12+5):INDIRECT("S"&amp;(ROW()+12*(($AN696-1)*3+$AO696)-ROW())/12+5),AQ696)</f>
        <v>0</v>
      </c>
      <c r="AS696" s="17"/>
      <c r="AU696" s="15">
        <f ca="1">IF(AND(AQ696&gt;0,AR696&gt;0),COUNTIF(AU$6:AU695,"&gt;0")+1,0)</f>
        <v>0</v>
      </c>
    </row>
    <row r="697" spans="40:47">
      <c r="AN697" s="15">
        <v>20</v>
      </c>
      <c r="AO697" s="15">
        <v>1</v>
      </c>
      <c r="AP697" s="15">
        <v>8</v>
      </c>
      <c r="AQ697" s="17">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15">
        <f ca="1">COUNTIF(INDIRECT("H"&amp;(ROW()+12*(($AN697-1)*3+$AO697)-ROW())/12+5):INDIRECT("S"&amp;(ROW()+12*(($AN697-1)*3+$AO697)-ROW())/12+5),AQ697)</f>
        <v>0</v>
      </c>
      <c r="AS697" s="17"/>
      <c r="AU697" s="15">
        <f ca="1">IF(AND(AQ697&gt;0,AR697&gt;0),COUNTIF(AU$6:AU696,"&gt;0")+1,0)</f>
        <v>0</v>
      </c>
    </row>
    <row r="698" spans="40:47">
      <c r="AN698" s="15">
        <v>20</v>
      </c>
      <c r="AO698" s="15">
        <v>1</v>
      </c>
      <c r="AP698" s="15">
        <v>9</v>
      </c>
      <c r="AQ698" s="17">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15">
        <f ca="1">COUNTIF(INDIRECT("H"&amp;(ROW()+12*(($AN698-1)*3+$AO698)-ROW())/12+5):INDIRECT("S"&amp;(ROW()+12*(($AN698-1)*3+$AO698)-ROW())/12+5),AQ698)</f>
        <v>0</v>
      </c>
      <c r="AS698" s="17"/>
      <c r="AU698" s="15">
        <f ca="1">IF(AND(AQ698&gt;0,AR698&gt;0),COUNTIF(AU$6:AU697,"&gt;0")+1,0)</f>
        <v>0</v>
      </c>
    </row>
    <row r="699" spans="40:47">
      <c r="AN699" s="15">
        <v>20</v>
      </c>
      <c r="AO699" s="15">
        <v>1</v>
      </c>
      <c r="AP699" s="15">
        <v>10</v>
      </c>
      <c r="AQ699" s="17">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15">
        <f ca="1">COUNTIF(INDIRECT("H"&amp;(ROW()+12*(($AN699-1)*3+$AO699)-ROW())/12+5):INDIRECT("S"&amp;(ROW()+12*(($AN699-1)*3+$AO699)-ROW())/12+5),AQ699)</f>
        <v>0</v>
      </c>
      <c r="AS699" s="17"/>
      <c r="AU699" s="15">
        <f ca="1">IF(AND(AQ699&gt;0,AR699&gt;0),COUNTIF(AU$6:AU698,"&gt;0")+1,0)</f>
        <v>0</v>
      </c>
    </row>
    <row r="700" spans="40:47">
      <c r="AN700" s="15">
        <v>20</v>
      </c>
      <c r="AO700" s="15">
        <v>1</v>
      </c>
      <c r="AP700" s="15">
        <v>11</v>
      </c>
      <c r="AQ700" s="17">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15">
        <f ca="1">COUNTIF(INDIRECT("H"&amp;(ROW()+12*(($AN700-1)*3+$AO700)-ROW())/12+5):INDIRECT("S"&amp;(ROW()+12*(($AN700-1)*3+$AO700)-ROW())/12+5),AQ700)</f>
        <v>0</v>
      </c>
      <c r="AS700" s="17"/>
      <c r="AU700" s="15">
        <f ca="1">IF(AND(AQ700&gt;0,AR700&gt;0),COUNTIF(AU$6:AU699,"&gt;0")+1,0)</f>
        <v>0</v>
      </c>
    </row>
    <row r="701" spans="40:47">
      <c r="AN701" s="15">
        <v>20</v>
      </c>
      <c r="AO701" s="15">
        <v>1</v>
      </c>
      <c r="AP701" s="15">
        <v>12</v>
      </c>
      <c r="AQ701" s="17">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15">
        <f ca="1">COUNTIF(INDIRECT("H"&amp;(ROW()+12*(($AN701-1)*3+$AO701)-ROW())/12+5):INDIRECT("S"&amp;(ROW()+12*(($AN701-1)*3+$AO701)-ROW())/12+5),AQ701)</f>
        <v>0</v>
      </c>
      <c r="AS701" s="17"/>
      <c r="AU701" s="15">
        <f ca="1">IF(AND(AQ701&gt;0,AR701&gt;0),COUNTIF(AU$6:AU700,"&gt;0")+1,0)</f>
        <v>0</v>
      </c>
    </row>
    <row r="702" spans="40:47">
      <c r="AN702" s="15">
        <v>20</v>
      </c>
      <c r="AO702" s="15">
        <v>2</v>
      </c>
      <c r="AP702" s="15">
        <v>1</v>
      </c>
      <c r="AQ702" s="17">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15">
        <f ca="1">COUNTIF(INDIRECT("H"&amp;(ROW()+12*(($AN702-1)*3+$AO702)-ROW())/12+5):INDIRECT("S"&amp;(ROW()+12*(($AN702-1)*3+$AO702)-ROW())/12+5),AQ702)</f>
        <v>0</v>
      </c>
      <c r="AS702" s="17"/>
      <c r="AU702" s="15">
        <f ca="1">IF(AND(AQ702&gt;0,AR702&gt;0),COUNTIF(AU$6:AU701,"&gt;0")+1,0)</f>
        <v>0</v>
      </c>
    </row>
    <row r="703" spans="40:47">
      <c r="AN703" s="15">
        <v>20</v>
      </c>
      <c r="AO703" s="15">
        <v>2</v>
      </c>
      <c r="AP703" s="15">
        <v>2</v>
      </c>
      <c r="AQ703" s="17">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15">
        <f ca="1">COUNTIF(INDIRECT("H"&amp;(ROW()+12*(($AN703-1)*3+$AO703)-ROW())/12+5):INDIRECT("S"&amp;(ROW()+12*(($AN703-1)*3+$AO703)-ROW())/12+5),AQ703)</f>
        <v>0</v>
      </c>
      <c r="AS703" s="17"/>
      <c r="AU703" s="15">
        <f ca="1">IF(AND(AQ703&gt;0,AR703&gt;0),COUNTIF(AU$6:AU702,"&gt;0")+1,0)</f>
        <v>0</v>
      </c>
    </row>
    <row r="704" spans="40:47">
      <c r="AN704" s="15">
        <v>20</v>
      </c>
      <c r="AO704" s="15">
        <v>2</v>
      </c>
      <c r="AP704" s="15">
        <v>3</v>
      </c>
      <c r="AQ704" s="17">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15">
        <f ca="1">COUNTIF(INDIRECT("H"&amp;(ROW()+12*(($AN704-1)*3+$AO704)-ROW())/12+5):INDIRECT("S"&amp;(ROW()+12*(($AN704-1)*3+$AO704)-ROW())/12+5),AQ704)</f>
        <v>0</v>
      </c>
      <c r="AS704" s="17"/>
      <c r="AU704" s="15">
        <f ca="1">IF(AND(AQ704&gt;0,AR704&gt;0),COUNTIF(AU$6:AU703,"&gt;0")+1,0)</f>
        <v>0</v>
      </c>
    </row>
    <row r="705" spans="40:47">
      <c r="AN705" s="15">
        <v>20</v>
      </c>
      <c r="AO705" s="15">
        <v>2</v>
      </c>
      <c r="AP705" s="15">
        <v>4</v>
      </c>
      <c r="AQ705" s="17">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15">
        <f ca="1">COUNTIF(INDIRECT("H"&amp;(ROW()+12*(($AN705-1)*3+$AO705)-ROW())/12+5):INDIRECT("S"&amp;(ROW()+12*(($AN705-1)*3+$AO705)-ROW())/12+5),AQ705)</f>
        <v>0</v>
      </c>
      <c r="AS705" s="17"/>
      <c r="AU705" s="15">
        <f ca="1">IF(AND(AQ705&gt;0,AR705&gt;0),COUNTIF(AU$6:AU704,"&gt;0")+1,0)</f>
        <v>0</v>
      </c>
    </row>
    <row r="706" spans="40:47">
      <c r="AN706" s="15">
        <v>20</v>
      </c>
      <c r="AO706" s="15">
        <v>2</v>
      </c>
      <c r="AP706" s="15">
        <v>5</v>
      </c>
      <c r="AQ706" s="17">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15">
        <f ca="1">COUNTIF(INDIRECT("H"&amp;(ROW()+12*(($AN706-1)*3+$AO706)-ROW())/12+5):INDIRECT("S"&amp;(ROW()+12*(($AN706-1)*3+$AO706)-ROW())/12+5),AQ706)</f>
        <v>0</v>
      </c>
      <c r="AS706" s="17"/>
      <c r="AU706" s="15">
        <f ca="1">IF(AND(AQ706&gt;0,AR706&gt;0),COUNTIF(AU$6:AU705,"&gt;0")+1,0)</f>
        <v>0</v>
      </c>
    </row>
    <row r="707" spans="40:47">
      <c r="AN707" s="15">
        <v>20</v>
      </c>
      <c r="AO707" s="15">
        <v>2</v>
      </c>
      <c r="AP707" s="15">
        <v>6</v>
      </c>
      <c r="AQ707" s="17">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15">
        <f ca="1">COUNTIF(INDIRECT("H"&amp;(ROW()+12*(($AN707-1)*3+$AO707)-ROW())/12+5):INDIRECT("S"&amp;(ROW()+12*(($AN707-1)*3+$AO707)-ROW())/12+5),AQ707)</f>
        <v>0</v>
      </c>
      <c r="AS707" s="17"/>
      <c r="AU707" s="15">
        <f ca="1">IF(AND(AQ707&gt;0,AR707&gt;0),COUNTIF(AU$6:AU706,"&gt;0")+1,0)</f>
        <v>0</v>
      </c>
    </row>
    <row r="708" spans="40:47">
      <c r="AN708" s="15">
        <v>20</v>
      </c>
      <c r="AO708" s="15">
        <v>2</v>
      </c>
      <c r="AP708" s="15">
        <v>7</v>
      </c>
      <c r="AQ708" s="17">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15">
        <f ca="1">COUNTIF(INDIRECT("H"&amp;(ROW()+12*(($AN708-1)*3+$AO708)-ROW())/12+5):INDIRECT("S"&amp;(ROW()+12*(($AN708-1)*3+$AO708)-ROW())/12+5),AQ708)</f>
        <v>0</v>
      </c>
      <c r="AS708" s="17"/>
      <c r="AU708" s="15">
        <f ca="1">IF(AND(AQ708&gt;0,AR708&gt;0),COUNTIF(AU$6:AU707,"&gt;0")+1,0)</f>
        <v>0</v>
      </c>
    </row>
    <row r="709" spans="40:47">
      <c r="AN709" s="15">
        <v>20</v>
      </c>
      <c r="AO709" s="15">
        <v>2</v>
      </c>
      <c r="AP709" s="15">
        <v>8</v>
      </c>
      <c r="AQ709" s="17">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15">
        <f ca="1">COUNTIF(INDIRECT("H"&amp;(ROW()+12*(($AN709-1)*3+$AO709)-ROW())/12+5):INDIRECT("S"&amp;(ROW()+12*(($AN709-1)*3+$AO709)-ROW())/12+5),AQ709)</f>
        <v>0</v>
      </c>
      <c r="AS709" s="17"/>
      <c r="AU709" s="15">
        <f ca="1">IF(AND(AQ709&gt;0,AR709&gt;0),COUNTIF(AU$6:AU708,"&gt;0")+1,0)</f>
        <v>0</v>
      </c>
    </row>
    <row r="710" spans="40:47">
      <c r="AN710" s="15">
        <v>20</v>
      </c>
      <c r="AO710" s="15">
        <v>2</v>
      </c>
      <c r="AP710" s="15">
        <v>9</v>
      </c>
      <c r="AQ710" s="17">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15">
        <f ca="1">COUNTIF(INDIRECT("H"&amp;(ROW()+12*(($AN710-1)*3+$AO710)-ROW())/12+5):INDIRECT("S"&amp;(ROW()+12*(($AN710-1)*3+$AO710)-ROW())/12+5),AQ710)</f>
        <v>0</v>
      </c>
      <c r="AS710" s="17"/>
      <c r="AU710" s="15">
        <f ca="1">IF(AND(AQ710&gt;0,AR710&gt;0),COUNTIF(AU$6:AU709,"&gt;0")+1,0)</f>
        <v>0</v>
      </c>
    </row>
    <row r="711" spans="40:47">
      <c r="AN711" s="15">
        <v>20</v>
      </c>
      <c r="AO711" s="15">
        <v>2</v>
      </c>
      <c r="AP711" s="15">
        <v>10</v>
      </c>
      <c r="AQ711" s="17">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15">
        <f ca="1">COUNTIF(INDIRECT("H"&amp;(ROW()+12*(($AN711-1)*3+$AO711)-ROW())/12+5):INDIRECT("S"&amp;(ROW()+12*(($AN711-1)*3+$AO711)-ROW())/12+5),AQ711)</f>
        <v>0</v>
      </c>
      <c r="AS711" s="17"/>
      <c r="AU711" s="15">
        <f ca="1">IF(AND(AQ711&gt;0,AR711&gt;0),COUNTIF(AU$6:AU710,"&gt;0")+1,0)</f>
        <v>0</v>
      </c>
    </row>
    <row r="712" spans="40:47">
      <c r="AN712" s="15">
        <v>20</v>
      </c>
      <c r="AO712" s="15">
        <v>2</v>
      </c>
      <c r="AP712" s="15">
        <v>11</v>
      </c>
      <c r="AQ712" s="17">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15">
        <f ca="1">COUNTIF(INDIRECT("H"&amp;(ROW()+12*(($AN712-1)*3+$AO712)-ROW())/12+5):INDIRECT("S"&amp;(ROW()+12*(($AN712-1)*3+$AO712)-ROW())/12+5),AQ712)</f>
        <v>0</v>
      </c>
      <c r="AS712" s="17"/>
      <c r="AU712" s="15">
        <f ca="1">IF(AND(AQ712&gt;0,AR712&gt;0),COUNTIF(AU$6:AU711,"&gt;0")+1,0)</f>
        <v>0</v>
      </c>
    </row>
    <row r="713" spans="40:47">
      <c r="AN713" s="15">
        <v>20</v>
      </c>
      <c r="AO713" s="15">
        <v>2</v>
      </c>
      <c r="AP713" s="15">
        <v>12</v>
      </c>
      <c r="AQ713" s="17">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15">
        <f ca="1">COUNTIF(INDIRECT("H"&amp;(ROW()+12*(($AN713-1)*3+$AO713)-ROW())/12+5):INDIRECT("S"&amp;(ROW()+12*(($AN713-1)*3+$AO713)-ROW())/12+5),AQ713)</f>
        <v>0</v>
      </c>
      <c r="AS713" s="17"/>
      <c r="AU713" s="15">
        <f ca="1">IF(AND(AQ713&gt;0,AR713&gt;0),COUNTIF(AU$6:AU712,"&gt;0")+1,0)</f>
        <v>0</v>
      </c>
    </row>
    <row r="714" spans="40:47">
      <c r="AN714" s="15">
        <v>20</v>
      </c>
      <c r="AO714" s="15">
        <v>3</v>
      </c>
      <c r="AP714" s="15">
        <v>1</v>
      </c>
      <c r="AQ714" s="17">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15">
        <f ca="1">COUNTIF(INDIRECT("H"&amp;(ROW()+12*(($AN714-1)*3+$AO714)-ROW())/12+5):INDIRECT("S"&amp;(ROW()+12*(($AN714-1)*3+$AO714)-ROW())/12+5),AQ714)</f>
        <v>0</v>
      </c>
      <c r="AS714" s="17"/>
      <c r="AU714" s="15">
        <f ca="1">IF(AND(AQ714&gt;0,AR714&gt;0),COUNTIF(AU$6:AU713,"&gt;0")+1,0)</f>
        <v>0</v>
      </c>
    </row>
    <row r="715" spans="40:47">
      <c r="AN715" s="15">
        <v>20</v>
      </c>
      <c r="AO715" s="15">
        <v>3</v>
      </c>
      <c r="AP715" s="15">
        <v>2</v>
      </c>
      <c r="AQ715" s="17">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15">
        <f ca="1">COUNTIF(INDIRECT("H"&amp;(ROW()+12*(($AN715-1)*3+$AO715)-ROW())/12+5):INDIRECT("S"&amp;(ROW()+12*(($AN715-1)*3+$AO715)-ROW())/12+5),AQ715)</f>
        <v>0</v>
      </c>
      <c r="AS715" s="17"/>
      <c r="AU715" s="15">
        <f ca="1">IF(AND(AQ715&gt;0,AR715&gt;0),COUNTIF(AU$6:AU714,"&gt;0")+1,0)</f>
        <v>0</v>
      </c>
    </row>
    <row r="716" spans="40:47">
      <c r="AN716" s="15">
        <v>20</v>
      </c>
      <c r="AO716" s="15">
        <v>3</v>
      </c>
      <c r="AP716" s="15">
        <v>3</v>
      </c>
      <c r="AQ716" s="17">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15">
        <f ca="1">COUNTIF(INDIRECT("H"&amp;(ROW()+12*(($AN716-1)*3+$AO716)-ROW())/12+5):INDIRECT("S"&amp;(ROW()+12*(($AN716-1)*3+$AO716)-ROW())/12+5),AQ716)</f>
        <v>0</v>
      </c>
      <c r="AS716" s="17"/>
      <c r="AU716" s="15">
        <f ca="1">IF(AND(AQ716&gt;0,AR716&gt;0),COUNTIF(AU$6:AU715,"&gt;0")+1,0)</f>
        <v>0</v>
      </c>
    </row>
    <row r="717" spans="40:47">
      <c r="AN717" s="15">
        <v>20</v>
      </c>
      <c r="AO717" s="15">
        <v>3</v>
      </c>
      <c r="AP717" s="15">
        <v>4</v>
      </c>
      <c r="AQ717" s="17">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15">
        <f ca="1">COUNTIF(INDIRECT("H"&amp;(ROW()+12*(($AN717-1)*3+$AO717)-ROW())/12+5):INDIRECT("S"&amp;(ROW()+12*(($AN717-1)*3+$AO717)-ROW())/12+5),AQ717)</f>
        <v>0</v>
      </c>
      <c r="AS717" s="17"/>
      <c r="AU717" s="15">
        <f ca="1">IF(AND(AQ717&gt;0,AR717&gt;0),COUNTIF(AU$6:AU716,"&gt;0")+1,0)</f>
        <v>0</v>
      </c>
    </row>
    <row r="718" spans="40:47">
      <c r="AN718" s="15">
        <v>20</v>
      </c>
      <c r="AO718" s="15">
        <v>3</v>
      </c>
      <c r="AP718" s="15">
        <v>5</v>
      </c>
      <c r="AQ718" s="17">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15">
        <f ca="1">COUNTIF(INDIRECT("H"&amp;(ROW()+12*(($AN718-1)*3+$AO718)-ROW())/12+5):INDIRECT("S"&amp;(ROW()+12*(($AN718-1)*3+$AO718)-ROW())/12+5),AQ718)</f>
        <v>0</v>
      </c>
      <c r="AS718" s="17"/>
      <c r="AU718" s="15">
        <f ca="1">IF(AND(AQ718&gt;0,AR718&gt;0),COUNTIF(AU$6:AU717,"&gt;0")+1,0)</f>
        <v>0</v>
      </c>
    </row>
    <row r="719" spans="40:47">
      <c r="AN719" s="15">
        <v>20</v>
      </c>
      <c r="AO719" s="15">
        <v>3</v>
      </c>
      <c r="AP719" s="15">
        <v>6</v>
      </c>
      <c r="AQ719" s="17">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15">
        <f ca="1">COUNTIF(INDIRECT("H"&amp;(ROW()+12*(($AN719-1)*3+$AO719)-ROW())/12+5):INDIRECT("S"&amp;(ROW()+12*(($AN719-1)*3+$AO719)-ROW())/12+5),AQ719)</f>
        <v>0</v>
      </c>
      <c r="AS719" s="17"/>
      <c r="AU719" s="15">
        <f ca="1">IF(AND(AQ719&gt;0,AR719&gt;0),COUNTIF(AU$6:AU718,"&gt;0")+1,0)</f>
        <v>0</v>
      </c>
    </row>
    <row r="720" spans="40:47">
      <c r="AN720" s="15">
        <v>20</v>
      </c>
      <c r="AO720" s="15">
        <v>3</v>
      </c>
      <c r="AP720" s="15">
        <v>7</v>
      </c>
      <c r="AQ720" s="17">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15">
        <f ca="1">COUNTIF(INDIRECT("H"&amp;(ROW()+12*(($AN720-1)*3+$AO720)-ROW())/12+5):INDIRECT("S"&amp;(ROW()+12*(($AN720-1)*3+$AO720)-ROW())/12+5),AQ720)</f>
        <v>0</v>
      </c>
      <c r="AS720" s="17"/>
      <c r="AU720" s="15">
        <f ca="1">IF(AND(AQ720&gt;0,AR720&gt;0),COUNTIF(AU$6:AU719,"&gt;0")+1,0)</f>
        <v>0</v>
      </c>
    </row>
    <row r="721" spans="40:47">
      <c r="AN721" s="15">
        <v>20</v>
      </c>
      <c r="AO721" s="15">
        <v>3</v>
      </c>
      <c r="AP721" s="15">
        <v>8</v>
      </c>
      <c r="AQ721" s="17">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15">
        <f ca="1">COUNTIF(INDIRECT("H"&amp;(ROW()+12*(($AN721-1)*3+$AO721)-ROW())/12+5):INDIRECT("S"&amp;(ROW()+12*(($AN721-1)*3+$AO721)-ROW())/12+5),AQ721)</f>
        <v>0</v>
      </c>
      <c r="AS721" s="17"/>
      <c r="AU721" s="15">
        <f ca="1">IF(AND(AQ721&gt;0,AR721&gt;0),COUNTIF(AU$6:AU720,"&gt;0")+1,0)</f>
        <v>0</v>
      </c>
    </row>
    <row r="722" spans="40:47">
      <c r="AN722" s="15">
        <v>20</v>
      </c>
      <c r="AO722" s="15">
        <v>3</v>
      </c>
      <c r="AP722" s="15">
        <v>9</v>
      </c>
      <c r="AQ722" s="17">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15">
        <f ca="1">COUNTIF(INDIRECT("H"&amp;(ROW()+12*(($AN722-1)*3+$AO722)-ROW())/12+5):INDIRECT("S"&amp;(ROW()+12*(($AN722-1)*3+$AO722)-ROW())/12+5),AQ722)</f>
        <v>0</v>
      </c>
      <c r="AS722" s="17"/>
      <c r="AU722" s="15">
        <f ca="1">IF(AND(AQ722&gt;0,AR722&gt;0),COUNTIF(AU$6:AU721,"&gt;0")+1,0)</f>
        <v>0</v>
      </c>
    </row>
    <row r="723" spans="40:47">
      <c r="AN723" s="15">
        <v>20</v>
      </c>
      <c r="AO723" s="15">
        <v>3</v>
      </c>
      <c r="AP723" s="15">
        <v>10</v>
      </c>
      <c r="AQ723" s="17">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15">
        <f ca="1">COUNTIF(INDIRECT("H"&amp;(ROW()+12*(($AN723-1)*3+$AO723)-ROW())/12+5):INDIRECT("S"&amp;(ROW()+12*(($AN723-1)*3+$AO723)-ROW())/12+5),AQ723)</f>
        <v>0</v>
      </c>
      <c r="AS723" s="17"/>
      <c r="AU723" s="15">
        <f ca="1">IF(AND(AQ723&gt;0,AR723&gt;0),COUNTIF(AU$6:AU722,"&gt;0")+1,0)</f>
        <v>0</v>
      </c>
    </row>
    <row r="724" spans="40:47">
      <c r="AN724" s="15">
        <v>20</v>
      </c>
      <c r="AO724" s="15">
        <v>3</v>
      </c>
      <c r="AP724" s="15">
        <v>11</v>
      </c>
      <c r="AQ724" s="17">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15">
        <f ca="1">COUNTIF(INDIRECT("H"&amp;(ROW()+12*(($AN724-1)*3+$AO724)-ROW())/12+5):INDIRECT("S"&amp;(ROW()+12*(($AN724-1)*3+$AO724)-ROW())/12+5),AQ724)</f>
        <v>0</v>
      </c>
      <c r="AS724" s="17"/>
      <c r="AU724" s="15">
        <f ca="1">IF(AND(AQ724&gt;0,AR724&gt;0),COUNTIF(AU$6:AU723,"&gt;0")+1,0)</f>
        <v>0</v>
      </c>
    </row>
    <row r="725" spans="40:47">
      <c r="AN725" s="306">
        <v>20</v>
      </c>
      <c r="AO725" s="306">
        <v>3</v>
      </c>
      <c r="AP725" s="306">
        <v>12</v>
      </c>
      <c r="AQ725" s="313">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306">
        <f ca="1">COUNTIF(INDIRECT("H"&amp;(ROW()+12*(($AN725-1)*3+$AO725)-ROW())/12+5):INDIRECT("S"&amp;(ROW()+12*(($AN725-1)*3+$AO725)-ROW())/12+5),AQ725)</f>
        <v>0</v>
      </c>
      <c r="AS725" s="313"/>
      <c r="AT725" s="306"/>
      <c r="AU725" s="306">
        <f ca="1">IF(AND(AQ725&gt;0,AR725&gt;0),COUNTIF(AU$6:AU724,"&gt;0")+1,0)</f>
        <v>0</v>
      </c>
    </row>
    <row r="726" spans="40:47">
      <c r="AN726" s="15">
        <v>21</v>
      </c>
      <c r="AO726" s="15">
        <v>1</v>
      </c>
      <c r="AP726" s="15">
        <v>1</v>
      </c>
      <c r="AQ726" s="15">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15">
        <f ca="1">COUNTIF(INDIRECT("H"&amp;(ROW()+12*(($AN726-1)*3+$AO726)-ROW())/12+5):INDIRECT("S"&amp;(ROW()+12*(($AN726-1)*3+$AO726)-ROW())/12+5),AQ726)</f>
        <v>0</v>
      </c>
      <c r="AU726" s="15">
        <f ca="1">IF(AND(AQ726&gt;0,AR726&gt;0),COUNTIF(AU$6:AU725,"&gt;0")+1,0)</f>
        <v>0</v>
      </c>
    </row>
    <row r="727" spans="40:47">
      <c r="AN727" s="15">
        <v>21</v>
      </c>
      <c r="AO727" s="15">
        <v>1</v>
      </c>
      <c r="AP727" s="15">
        <v>2</v>
      </c>
      <c r="AQ727" s="15">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15">
        <f ca="1">COUNTIF(INDIRECT("H"&amp;(ROW()+12*(($AN727-1)*3+$AO727)-ROW())/12+5):INDIRECT("S"&amp;(ROW()+12*(($AN727-1)*3+$AO727)-ROW())/12+5),AQ727)</f>
        <v>0</v>
      </c>
      <c r="AU727" s="15">
        <f ca="1">IF(AND(AQ727&gt;0,AR727&gt;0),COUNTIF(AU$6:AU726,"&gt;0")+1,0)</f>
        <v>0</v>
      </c>
    </row>
    <row r="728" spans="40:47">
      <c r="AN728" s="15">
        <v>21</v>
      </c>
      <c r="AO728" s="15">
        <v>1</v>
      </c>
      <c r="AP728" s="15">
        <v>3</v>
      </c>
      <c r="AQ728" s="15">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15">
        <f ca="1">COUNTIF(INDIRECT("H"&amp;(ROW()+12*(($AN728-1)*3+$AO728)-ROW())/12+5):INDIRECT("S"&amp;(ROW()+12*(($AN728-1)*3+$AO728)-ROW())/12+5),AQ728)</f>
        <v>0</v>
      </c>
      <c r="AU728" s="15">
        <f ca="1">IF(AND(AQ728&gt;0,AR728&gt;0),COUNTIF(AU$6:AU727,"&gt;0")+1,0)</f>
        <v>0</v>
      </c>
    </row>
    <row r="729" spans="40:47">
      <c r="AN729" s="15">
        <v>21</v>
      </c>
      <c r="AO729" s="15">
        <v>1</v>
      </c>
      <c r="AP729" s="15">
        <v>4</v>
      </c>
      <c r="AQ729" s="15">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15">
        <f ca="1">COUNTIF(INDIRECT("H"&amp;(ROW()+12*(($AN729-1)*3+$AO729)-ROW())/12+5):INDIRECT("S"&amp;(ROW()+12*(($AN729-1)*3+$AO729)-ROW())/12+5),AQ729)</f>
        <v>0</v>
      </c>
      <c r="AU729" s="15">
        <f ca="1">IF(AND(AQ729&gt;0,AR729&gt;0),COUNTIF(AU$6:AU728,"&gt;0")+1,0)</f>
        <v>0</v>
      </c>
    </row>
    <row r="730" spans="40:47">
      <c r="AN730" s="15">
        <v>21</v>
      </c>
      <c r="AO730" s="15">
        <v>1</v>
      </c>
      <c r="AP730" s="15">
        <v>5</v>
      </c>
      <c r="AQ730" s="15">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15">
        <f ca="1">COUNTIF(INDIRECT("H"&amp;(ROW()+12*(($AN730-1)*3+$AO730)-ROW())/12+5):INDIRECT("S"&amp;(ROW()+12*(($AN730-1)*3+$AO730)-ROW())/12+5),AQ730)</f>
        <v>0</v>
      </c>
      <c r="AU730" s="15">
        <f ca="1">IF(AND(AQ730&gt;0,AR730&gt;0),COUNTIF(AU$6:AU729,"&gt;0")+1,0)</f>
        <v>0</v>
      </c>
    </row>
    <row r="731" spans="40:47">
      <c r="AN731" s="15">
        <v>21</v>
      </c>
      <c r="AO731" s="15">
        <v>1</v>
      </c>
      <c r="AP731" s="15">
        <v>6</v>
      </c>
      <c r="AQ731" s="15">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15">
        <f ca="1">COUNTIF(INDIRECT("H"&amp;(ROW()+12*(($AN731-1)*3+$AO731)-ROW())/12+5):INDIRECT("S"&amp;(ROW()+12*(($AN731-1)*3+$AO731)-ROW())/12+5),AQ731)</f>
        <v>0</v>
      </c>
      <c r="AU731" s="15">
        <f ca="1">IF(AND(AQ731&gt;0,AR731&gt;0),COUNTIF(AU$6:AU730,"&gt;0")+1,0)</f>
        <v>0</v>
      </c>
    </row>
    <row r="732" spans="40:47">
      <c r="AN732" s="15">
        <v>21</v>
      </c>
      <c r="AO732" s="15">
        <v>1</v>
      </c>
      <c r="AP732" s="15">
        <v>7</v>
      </c>
      <c r="AQ732" s="15">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15">
        <f ca="1">COUNTIF(INDIRECT("H"&amp;(ROW()+12*(($AN732-1)*3+$AO732)-ROW())/12+5):INDIRECT("S"&amp;(ROW()+12*(($AN732-1)*3+$AO732)-ROW())/12+5),AQ732)</f>
        <v>0</v>
      </c>
      <c r="AU732" s="15">
        <f ca="1">IF(AND(AQ732&gt;0,AR732&gt;0),COUNTIF(AU$6:AU731,"&gt;0")+1,0)</f>
        <v>0</v>
      </c>
    </row>
    <row r="733" spans="40:47">
      <c r="AN733" s="15">
        <v>21</v>
      </c>
      <c r="AO733" s="15">
        <v>1</v>
      </c>
      <c r="AP733" s="15">
        <v>8</v>
      </c>
      <c r="AQ733" s="15">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15">
        <f ca="1">COUNTIF(INDIRECT("H"&amp;(ROW()+12*(($AN733-1)*3+$AO733)-ROW())/12+5):INDIRECT("S"&amp;(ROW()+12*(($AN733-1)*3+$AO733)-ROW())/12+5),AQ733)</f>
        <v>0</v>
      </c>
      <c r="AU733" s="15">
        <f ca="1">IF(AND(AQ733&gt;0,AR733&gt;0),COUNTIF(AU$6:AU732,"&gt;0")+1,0)</f>
        <v>0</v>
      </c>
    </row>
    <row r="734" spans="40:47">
      <c r="AN734" s="15">
        <v>21</v>
      </c>
      <c r="AO734" s="15">
        <v>1</v>
      </c>
      <c r="AP734" s="15">
        <v>9</v>
      </c>
      <c r="AQ734" s="15">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15">
        <f ca="1">COUNTIF(INDIRECT("H"&amp;(ROW()+12*(($AN734-1)*3+$AO734)-ROW())/12+5):INDIRECT("S"&amp;(ROW()+12*(($AN734-1)*3+$AO734)-ROW())/12+5),AQ734)</f>
        <v>0</v>
      </c>
      <c r="AU734" s="15">
        <f ca="1">IF(AND(AQ734&gt;0,AR734&gt;0),COUNTIF(AU$6:AU733,"&gt;0")+1,0)</f>
        <v>0</v>
      </c>
    </row>
    <row r="735" spans="40:47">
      <c r="AN735" s="15">
        <v>21</v>
      </c>
      <c r="AO735" s="15">
        <v>1</v>
      </c>
      <c r="AP735" s="15">
        <v>10</v>
      </c>
      <c r="AQ735" s="15">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15">
        <f ca="1">COUNTIF(INDIRECT("H"&amp;(ROW()+12*(($AN735-1)*3+$AO735)-ROW())/12+5):INDIRECT("S"&amp;(ROW()+12*(($AN735-1)*3+$AO735)-ROW())/12+5),AQ735)</f>
        <v>0</v>
      </c>
      <c r="AU735" s="15">
        <f ca="1">IF(AND(AQ735&gt;0,AR735&gt;0),COUNTIF(AU$6:AU734,"&gt;0")+1,0)</f>
        <v>0</v>
      </c>
    </row>
    <row r="736" spans="40:47">
      <c r="AN736" s="15">
        <v>21</v>
      </c>
      <c r="AO736" s="15">
        <v>1</v>
      </c>
      <c r="AP736" s="15">
        <v>11</v>
      </c>
      <c r="AQ736" s="15">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15">
        <f ca="1">COUNTIF(INDIRECT("H"&amp;(ROW()+12*(($AN736-1)*3+$AO736)-ROW())/12+5):INDIRECT("S"&amp;(ROW()+12*(($AN736-1)*3+$AO736)-ROW())/12+5),AQ736)</f>
        <v>0</v>
      </c>
      <c r="AU736" s="15">
        <f ca="1">IF(AND(AQ736&gt;0,AR736&gt;0),COUNTIF(AU$6:AU735,"&gt;0")+1,0)</f>
        <v>0</v>
      </c>
    </row>
    <row r="737" spans="40:47">
      <c r="AN737" s="15">
        <v>21</v>
      </c>
      <c r="AO737" s="15">
        <v>1</v>
      </c>
      <c r="AP737" s="15">
        <v>12</v>
      </c>
      <c r="AQ737" s="15">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15">
        <f ca="1">COUNTIF(INDIRECT("H"&amp;(ROW()+12*(($AN737-1)*3+$AO737)-ROW())/12+5):INDIRECT("S"&amp;(ROW()+12*(($AN737-1)*3+$AO737)-ROW())/12+5),AQ737)</f>
        <v>0</v>
      </c>
      <c r="AU737" s="15">
        <f ca="1">IF(AND(AQ737&gt;0,AR737&gt;0),COUNTIF(AU$6:AU736,"&gt;0")+1,0)</f>
        <v>0</v>
      </c>
    </row>
    <row r="738" spans="40:47">
      <c r="AN738" s="15">
        <v>21</v>
      </c>
      <c r="AO738" s="15">
        <v>2</v>
      </c>
      <c r="AP738" s="15">
        <v>1</v>
      </c>
      <c r="AQ738" s="15">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15">
        <f ca="1">COUNTIF(INDIRECT("H"&amp;(ROW()+12*(($AN738-1)*3+$AO738)-ROW())/12+5):INDIRECT("S"&amp;(ROW()+12*(($AN738-1)*3+$AO738)-ROW())/12+5),AQ738)</f>
        <v>0</v>
      </c>
      <c r="AU738" s="15">
        <f ca="1">IF(AND(AQ738&gt;0,AR738&gt;0),COUNTIF(AU$6:AU737,"&gt;0")+1,0)</f>
        <v>0</v>
      </c>
    </row>
    <row r="739" spans="40:47">
      <c r="AN739" s="15">
        <v>21</v>
      </c>
      <c r="AO739" s="15">
        <v>2</v>
      </c>
      <c r="AP739" s="15">
        <v>2</v>
      </c>
      <c r="AQ739" s="15">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15">
        <f ca="1">COUNTIF(INDIRECT("H"&amp;(ROW()+12*(($AN739-1)*3+$AO739)-ROW())/12+5):INDIRECT("S"&amp;(ROW()+12*(($AN739-1)*3+$AO739)-ROW())/12+5),AQ739)</f>
        <v>0</v>
      </c>
      <c r="AU739" s="15">
        <f ca="1">IF(AND(AQ739&gt;0,AR739&gt;0),COUNTIF(AU$6:AU738,"&gt;0")+1,0)</f>
        <v>0</v>
      </c>
    </row>
    <row r="740" spans="40:47">
      <c r="AN740" s="15">
        <v>21</v>
      </c>
      <c r="AO740" s="15">
        <v>2</v>
      </c>
      <c r="AP740" s="15">
        <v>3</v>
      </c>
      <c r="AQ740" s="15">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15">
        <f ca="1">COUNTIF(INDIRECT("H"&amp;(ROW()+12*(($AN740-1)*3+$AO740)-ROW())/12+5):INDIRECT("S"&amp;(ROW()+12*(($AN740-1)*3+$AO740)-ROW())/12+5),AQ740)</f>
        <v>0</v>
      </c>
      <c r="AU740" s="15">
        <f ca="1">IF(AND(AQ740&gt;0,AR740&gt;0),COUNTIF(AU$6:AU739,"&gt;0")+1,0)</f>
        <v>0</v>
      </c>
    </row>
    <row r="741" spans="40:47">
      <c r="AN741" s="15">
        <v>21</v>
      </c>
      <c r="AO741" s="15">
        <v>2</v>
      </c>
      <c r="AP741" s="15">
        <v>4</v>
      </c>
      <c r="AQ741" s="15">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15">
        <f ca="1">COUNTIF(INDIRECT("H"&amp;(ROW()+12*(($AN741-1)*3+$AO741)-ROW())/12+5):INDIRECT("S"&amp;(ROW()+12*(($AN741-1)*3+$AO741)-ROW())/12+5),AQ741)</f>
        <v>0</v>
      </c>
      <c r="AU741" s="15">
        <f ca="1">IF(AND(AQ741&gt;0,AR741&gt;0),COUNTIF(AU$6:AU740,"&gt;0")+1,0)</f>
        <v>0</v>
      </c>
    </row>
    <row r="742" spans="40:47">
      <c r="AN742" s="15">
        <v>21</v>
      </c>
      <c r="AO742" s="15">
        <v>2</v>
      </c>
      <c r="AP742" s="15">
        <v>5</v>
      </c>
      <c r="AQ742" s="15">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15">
        <f ca="1">COUNTIF(INDIRECT("H"&amp;(ROW()+12*(($AN742-1)*3+$AO742)-ROW())/12+5):INDIRECT("S"&amp;(ROW()+12*(($AN742-1)*3+$AO742)-ROW())/12+5),AQ742)</f>
        <v>0</v>
      </c>
      <c r="AU742" s="15">
        <f ca="1">IF(AND(AQ742&gt;0,AR742&gt;0),COUNTIF(AU$6:AU741,"&gt;0")+1,0)</f>
        <v>0</v>
      </c>
    </row>
    <row r="743" spans="40:47">
      <c r="AN743" s="15">
        <v>21</v>
      </c>
      <c r="AO743" s="15">
        <v>2</v>
      </c>
      <c r="AP743" s="15">
        <v>6</v>
      </c>
      <c r="AQ743" s="15">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15">
        <f ca="1">COUNTIF(INDIRECT("H"&amp;(ROW()+12*(($AN743-1)*3+$AO743)-ROW())/12+5):INDIRECT("S"&amp;(ROW()+12*(($AN743-1)*3+$AO743)-ROW())/12+5),AQ743)</f>
        <v>0</v>
      </c>
      <c r="AU743" s="15">
        <f ca="1">IF(AND(AQ743&gt;0,AR743&gt;0),COUNTIF(AU$6:AU742,"&gt;0")+1,0)</f>
        <v>0</v>
      </c>
    </row>
    <row r="744" spans="40:47">
      <c r="AN744" s="15">
        <v>21</v>
      </c>
      <c r="AO744" s="15">
        <v>2</v>
      </c>
      <c r="AP744" s="15">
        <v>7</v>
      </c>
      <c r="AQ744" s="15">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15">
        <f ca="1">COUNTIF(INDIRECT("H"&amp;(ROW()+12*(($AN744-1)*3+$AO744)-ROW())/12+5):INDIRECT("S"&amp;(ROW()+12*(($AN744-1)*3+$AO744)-ROW())/12+5),AQ744)</f>
        <v>0</v>
      </c>
      <c r="AU744" s="15">
        <f ca="1">IF(AND(AQ744&gt;0,AR744&gt;0),COUNTIF(AU$6:AU743,"&gt;0")+1,0)</f>
        <v>0</v>
      </c>
    </row>
    <row r="745" spans="40:47">
      <c r="AN745" s="15">
        <v>21</v>
      </c>
      <c r="AO745" s="15">
        <v>2</v>
      </c>
      <c r="AP745" s="15">
        <v>8</v>
      </c>
      <c r="AQ745" s="15">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15">
        <f ca="1">COUNTIF(INDIRECT("H"&amp;(ROW()+12*(($AN745-1)*3+$AO745)-ROW())/12+5):INDIRECT("S"&amp;(ROW()+12*(($AN745-1)*3+$AO745)-ROW())/12+5),AQ745)</f>
        <v>0</v>
      </c>
      <c r="AU745" s="15">
        <f ca="1">IF(AND(AQ745&gt;0,AR745&gt;0),COUNTIF(AU$6:AU744,"&gt;0")+1,0)</f>
        <v>0</v>
      </c>
    </row>
    <row r="746" spans="40:47">
      <c r="AN746" s="15">
        <v>21</v>
      </c>
      <c r="AO746" s="15">
        <v>2</v>
      </c>
      <c r="AP746" s="15">
        <v>9</v>
      </c>
      <c r="AQ746" s="15">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15">
        <f ca="1">COUNTIF(INDIRECT("H"&amp;(ROW()+12*(($AN746-1)*3+$AO746)-ROW())/12+5):INDIRECT("S"&amp;(ROW()+12*(($AN746-1)*3+$AO746)-ROW())/12+5),AQ746)</f>
        <v>0</v>
      </c>
      <c r="AU746" s="15">
        <f ca="1">IF(AND(AQ746&gt;0,AR746&gt;0),COUNTIF(AU$6:AU745,"&gt;0")+1,0)</f>
        <v>0</v>
      </c>
    </row>
    <row r="747" spans="40:47">
      <c r="AN747" s="15">
        <v>21</v>
      </c>
      <c r="AO747" s="15">
        <v>2</v>
      </c>
      <c r="AP747" s="15">
        <v>10</v>
      </c>
      <c r="AQ747" s="15">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15">
        <f ca="1">COUNTIF(INDIRECT("H"&amp;(ROW()+12*(($AN747-1)*3+$AO747)-ROW())/12+5):INDIRECT("S"&amp;(ROW()+12*(($AN747-1)*3+$AO747)-ROW())/12+5),AQ747)</f>
        <v>0</v>
      </c>
      <c r="AU747" s="15">
        <f ca="1">IF(AND(AQ747&gt;0,AR747&gt;0),COUNTIF(AU$6:AU746,"&gt;0")+1,0)</f>
        <v>0</v>
      </c>
    </row>
    <row r="748" spans="40:47">
      <c r="AN748" s="15">
        <v>21</v>
      </c>
      <c r="AO748" s="15">
        <v>2</v>
      </c>
      <c r="AP748" s="15">
        <v>11</v>
      </c>
      <c r="AQ748" s="15">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15">
        <f ca="1">COUNTIF(INDIRECT("H"&amp;(ROW()+12*(($AN748-1)*3+$AO748)-ROW())/12+5):INDIRECT("S"&amp;(ROW()+12*(($AN748-1)*3+$AO748)-ROW())/12+5),AQ748)</f>
        <v>0</v>
      </c>
      <c r="AU748" s="15">
        <f ca="1">IF(AND(AQ748&gt;0,AR748&gt;0),COUNTIF(AU$6:AU747,"&gt;0")+1,0)</f>
        <v>0</v>
      </c>
    </row>
    <row r="749" spans="40:47">
      <c r="AN749" s="15">
        <v>21</v>
      </c>
      <c r="AO749" s="15">
        <v>2</v>
      </c>
      <c r="AP749" s="15">
        <v>12</v>
      </c>
      <c r="AQ749" s="15">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15">
        <f ca="1">COUNTIF(INDIRECT("H"&amp;(ROW()+12*(($AN749-1)*3+$AO749)-ROW())/12+5):INDIRECT("S"&amp;(ROW()+12*(($AN749-1)*3+$AO749)-ROW())/12+5),AQ749)</f>
        <v>0</v>
      </c>
      <c r="AU749" s="15">
        <f ca="1">IF(AND(AQ749&gt;0,AR749&gt;0),COUNTIF(AU$6:AU748,"&gt;0")+1,0)</f>
        <v>0</v>
      </c>
    </row>
    <row r="750" spans="40:47">
      <c r="AN750" s="15">
        <v>21</v>
      </c>
      <c r="AO750" s="15">
        <v>3</v>
      </c>
      <c r="AP750" s="15">
        <v>1</v>
      </c>
      <c r="AQ750" s="15">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15">
        <f ca="1">COUNTIF(INDIRECT("H"&amp;(ROW()+12*(($AN750-1)*3+$AO750)-ROW())/12+5):INDIRECT("S"&amp;(ROW()+12*(($AN750-1)*3+$AO750)-ROW())/12+5),AQ750)</f>
        <v>0</v>
      </c>
      <c r="AU750" s="15">
        <f ca="1">IF(AND(AQ750&gt;0,AR750&gt;0),COUNTIF(AU$6:AU749,"&gt;0")+1,0)</f>
        <v>0</v>
      </c>
    </row>
    <row r="751" spans="40:47">
      <c r="AN751" s="15">
        <v>21</v>
      </c>
      <c r="AO751" s="15">
        <v>3</v>
      </c>
      <c r="AP751" s="15">
        <v>2</v>
      </c>
      <c r="AQ751" s="15">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15">
        <f ca="1">COUNTIF(INDIRECT("H"&amp;(ROW()+12*(($AN751-1)*3+$AO751)-ROW())/12+5):INDIRECT("S"&amp;(ROW()+12*(($AN751-1)*3+$AO751)-ROW())/12+5),AQ751)</f>
        <v>0</v>
      </c>
      <c r="AU751" s="15">
        <f ca="1">IF(AND(AQ751&gt;0,AR751&gt;0),COUNTIF(AU$6:AU750,"&gt;0")+1,0)</f>
        <v>0</v>
      </c>
    </row>
    <row r="752" spans="40:47">
      <c r="AN752" s="15">
        <v>21</v>
      </c>
      <c r="AO752" s="15">
        <v>3</v>
      </c>
      <c r="AP752" s="15">
        <v>3</v>
      </c>
      <c r="AQ752" s="15">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15">
        <f ca="1">COUNTIF(INDIRECT("H"&amp;(ROW()+12*(($AN752-1)*3+$AO752)-ROW())/12+5):INDIRECT("S"&amp;(ROW()+12*(($AN752-1)*3+$AO752)-ROW())/12+5),AQ752)</f>
        <v>0</v>
      </c>
      <c r="AU752" s="15">
        <f ca="1">IF(AND(AQ752&gt;0,AR752&gt;0),COUNTIF(AU$6:AU751,"&gt;0")+1,0)</f>
        <v>0</v>
      </c>
    </row>
    <row r="753" spans="40:47">
      <c r="AN753" s="15">
        <v>21</v>
      </c>
      <c r="AO753" s="15">
        <v>3</v>
      </c>
      <c r="AP753" s="15">
        <v>4</v>
      </c>
      <c r="AQ753" s="15">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15">
        <f ca="1">COUNTIF(INDIRECT("H"&amp;(ROW()+12*(($AN753-1)*3+$AO753)-ROW())/12+5):INDIRECT("S"&amp;(ROW()+12*(($AN753-1)*3+$AO753)-ROW())/12+5),AQ753)</f>
        <v>0</v>
      </c>
      <c r="AU753" s="15">
        <f ca="1">IF(AND(AQ753&gt;0,AR753&gt;0),COUNTIF(AU$6:AU752,"&gt;0")+1,0)</f>
        <v>0</v>
      </c>
    </row>
    <row r="754" spans="40:47">
      <c r="AN754" s="15">
        <v>21</v>
      </c>
      <c r="AO754" s="15">
        <v>3</v>
      </c>
      <c r="AP754" s="15">
        <v>5</v>
      </c>
      <c r="AQ754" s="15">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15">
        <f ca="1">COUNTIF(INDIRECT("H"&amp;(ROW()+12*(($AN754-1)*3+$AO754)-ROW())/12+5):INDIRECT("S"&amp;(ROW()+12*(($AN754-1)*3+$AO754)-ROW())/12+5),AQ754)</f>
        <v>0</v>
      </c>
      <c r="AU754" s="15">
        <f ca="1">IF(AND(AQ754&gt;0,AR754&gt;0),COUNTIF(AU$6:AU753,"&gt;0")+1,0)</f>
        <v>0</v>
      </c>
    </row>
    <row r="755" spans="40:47">
      <c r="AN755" s="15">
        <v>21</v>
      </c>
      <c r="AO755" s="15">
        <v>3</v>
      </c>
      <c r="AP755" s="15">
        <v>6</v>
      </c>
      <c r="AQ755" s="15">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15">
        <f ca="1">COUNTIF(INDIRECT("H"&amp;(ROW()+12*(($AN755-1)*3+$AO755)-ROW())/12+5):INDIRECT("S"&amp;(ROW()+12*(($AN755-1)*3+$AO755)-ROW())/12+5),AQ755)</f>
        <v>0</v>
      </c>
      <c r="AU755" s="15">
        <f ca="1">IF(AND(AQ755&gt;0,AR755&gt;0),COUNTIF(AU$6:AU754,"&gt;0")+1,0)</f>
        <v>0</v>
      </c>
    </row>
    <row r="756" spans="40:47">
      <c r="AN756" s="15">
        <v>21</v>
      </c>
      <c r="AO756" s="15">
        <v>3</v>
      </c>
      <c r="AP756" s="15">
        <v>7</v>
      </c>
      <c r="AQ756" s="15">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15">
        <f ca="1">COUNTIF(INDIRECT("H"&amp;(ROW()+12*(($AN756-1)*3+$AO756)-ROW())/12+5):INDIRECT("S"&amp;(ROW()+12*(($AN756-1)*3+$AO756)-ROW())/12+5),AQ756)</f>
        <v>0</v>
      </c>
      <c r="AU756" s="15">
        <f ca="1">IF(AND(AQ756&gt;0,AR756&gt;0),COUNTIF(AU$6:AU755,"&gt;0")+1,0)</f>
        <v>0</v>
      </c>
    </row>
    <row r="757" spans="40:47">
      <c r="AN757" s="15">
        <v>21</v>
      </c>
      <c r="AO757" s="15">
        <v>3</v>
      </c>
      <c r="AP757" s="15">
        <v>8</v>
      </c>
      <c r="AQ757" s="15">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15">
        <f ca="1">COUNTIF(INDIRECT("H"&amp;(ROW()+12*(($AN757-1)*3+$AO757)-ROW())/12+5):INDIRECT("S"&amp;(ROW()+12*(($AN757-1)*3+$AO757)-ROW())/12+5),AQ757)</f>
        <v>0</v>
      </c>
      <c r="AU757" s="15">
        <f ca="1">IF(AND(AQ757&gt;0,AR757&gt;0),COUNTIF(AU$6:AU756,"&gt;0")+1,0)</f>
        <v>0</v>
      </c>
    </row>
    <row r="758" spans="40:47">
      <c r="AN758" s="15">
        <v>21</v>
      </c>
      <c r="AO758" s="15">
        <v>3</v>
      </c>
      <c r="AP758" s="15">
        <v>9</v>
      </c>
      <c r="AQ758" s="15">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15">
        <f ca="1">COUNTIF(INDIRECT("H"&amp;(ROW()+12*(($AN758-1)*3+$AO758)-ROW())/12+5):INDIRECT("S"&amp;(ROW()+12*(($AN758-1)*3+$AO758)-ROW())/12+5),AQ758)</f>
        <v>0</v>
      </c>
      <c r="AU758" s="15">
        <f ca="1">IF(AND(AQ758&gt;0,AR758&gt;0),COUNTIF(AU$6:AU757,"&gt;0")+1,0)</f>
        <v>0</v>
      </c>
    </row>
    <row r="759" spans="40:47">
      <c r="AN759" s="15">
        <v>21</v>
      </c>
      <c r="AO759" s="15">
        <v>3</v>
      </c>
      <c r="AP759" s="15">
        <v>10</v>
      </c>
      <c r="AQ759" s="15">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15">
        <f ca="1">COUNTIF(INDIRECT("H"&amp;(ROW()+12*(($AN759-1)*3+$AO759)-ROW())/12+5):INDIRECT("S"&amp;(ROW()+12*(($AN759-1)*3+$AO759)-ROW())/12+5),AQ759)</f>
        <v>0</v>
      </c>
      <c r="AU759" s="15">
        <f ca="1">IF(AND(AQ759&gt;0,AR759&gt;0),COUNTIF(AU$6:AU758,"&gt;0")+1,0)</f>
        <v>0</v>
      </c>
    </row>
    <row r="760" spans="40:47">
      <c r="AN760" s="15">
        <v>21</v>
      </c>
      <c r="AO760" s="15">
        <v>3</v>
      </c>
      <c r="AP760" s="15">
        <v>11</v>
      </c>
      <c r="AQ760" s="15">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15">
        <f ca="1">COUNTIF(INDIRECT("H"&amp;(ROW()+12*(($AN760-1)*3+$AO760)-ROW())/12+5):INDIRECT("S"&amp;(ROW()+12*(($AN760-1)*3+$AO760)-ROW())/12+5),AQ760)</f>
        <v>0</v>
      </c>
      <c r="AU760" s="15">
        <f ca="1">IF(AND(AQ760&gt;0,AR760&gt;0),COUNTIF(AU$6:AU759,"&gt;0")+1,0)</f>
        <v>0</v>
      </c>
    </row>
    <row r="761" spans="40:47">
      <c r="AN761" s="306">
        <v>21</v>
      </c>
      <c r="AO761" s="306">
        <v>3</v>
      </c>
      <c r="AP761" s="306">
        <v>12</v>
      </c>
      <c r="AQ761" s="306">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306">
        <f ca="1">COUNTIF(INDIRECT("H"&amp;(ROW()+12*(($AN761-1)*3+$AO761)-ROW())/12+5):INDIRECT("S"&amp;(ROW()+12*(($AN761-1)*3+$AO761)-ROW())/12+5),AQ761)</f>
        <v>0</v>
      </c>
      <c r="AS761" s="306"/>
      <c r="AT761" s="306"/>
      <c r="AU761" s="306">
        <f ca="1">IF(AND(AQ761&gt;0,AR761&gt;0),COUNTIF(AU$6:AU760,"&gt;0")+1,0)</f>
        <v>0</v>
      </c>
    </row>
    <row r="762" spans="40:47">
      <c r="AN762" s="15">
        <v>22</v>
      </c>
      <c r="AO762" s="15">
        <v>1</v>
      </c>
      <c r="AP762" s="15">
        <v>1</v>
      </c>
      <c r="AQ762" s="15">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15">
        <f ca="1">COUNTIF(INDIRECT("H"&amp;(ROW()+12*(($AN762-1)*3+$AO762)-ROW())/12+5):INDIRECT("S"&amp;(ROW()+12*(($AN762-1)*3+$AO762)-ROW())/12+5),AQ762)</f>
        <v>0</v>
      </c>
      <c r="AU762" s="15">
        <f ca="1">IF(AND(AQ762&gt;0,AR762&gt;0),COUNTIF(AU$6:AU761,"&gt;0")+1,0)</f>
        <v>0</v>
      </c>
    </row>
    <row r="763" spans="40:47">
      <c r="AN763" s="15">
        <v>22</v>
      </c>
      <c r="AO763" s="15">
        <v>1</v>
      </c>
      <c r="AP763" s="15">
        <v>2</v>
      </c>
      <c r="AQ763" s="15">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15">
        <f ca="1">COUNTIF(INDIRECT("H"&amp;(ROW()+12*(($AN763-1)*3+$AO763)-ROW())/12+5):INDIRECT("S"&amp;(ROW()+12*(($AN763-1)*3+$AO763)-ROW())/12+5),AQ763)</f>
        <v>0</v>
      </c>
      <c r="AU763" s="15">
        <f ca="1">IF(AND(AQ763&gt;0,AR763&gt;0),COUNTIF(AU$6:AU762,"&gt;0")+1,0)</f>
        <v>0</v>
      </c>
    </row>
    <row r="764" spans="40:47">
      <c r="AN764" s="15">
        <v>22</v>
      </c>
      <c r="AO764" s="15">
        <v>1</v>
      </c>
      <c r="AP764" s="15">
        <v>3</v>
      </c>
      <c r="AQ764" s="15">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15">
        <f ca="1">COUNTIF(INDIRECT("H"&amp;(ROW()+12*(($AN764-1)*3+$AO764)-ROW())/12+5):INDIRECT("S"&amp;(ROW()+12*(($AN764-1)*3+$AO764)-ROW())/12+5),AQ764)</f>
        <v>0</v>
      </c>
      <c r="AU764" s="15">
        <f ca="1">IF(AND(AQ764&gt;0,AR764&gt;0),COUNTIF(AU$6:AU763,"&gt;0")+1,0)</f>
        <v>0</v>
      </c>
    </row>
    <row r="765" spans="40:47">
      <c r="AN765" s="15">
        <v>22</v>
      </c>
      <c r="AO765" s="15">
        <v>1</v>
      </c>
      <c r="AP765" s="15">
        <v>4</v>
      </c>
      <c r="AQ765" s="15">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15">
        <f ca="1">COUNTIF(INDIRECT("H"&amp;(ROW()+12*(($AN765-1)*3+$AO765)-ROW())/12+5):INDIRECT("S"&amp;(ROW()+12*(($AN765-1)*3+$AO765)-ROW())/12+5),AQ765)</f>
        <v>0</v>
      </c>
      <c r="AU765" s="15">
        <f ca="1">IF(AND(AQ765&gt;0,AR765&gt;0),COUNTIF(AU$6:AU764,"&gt;0")+1,0)</f>
        <v>0</v>
      </c>
    </row>
    <row r="766" spans="40:47">
      <c r="AN766" s="15">
        <v>22</v>
      </c>
      <c r="AO766" s="15">
        <v>1</v>
      </c>
      <c r="AP766" s="15">
        <v>5</v>
      </c>
      <c r="AQ766" s="15">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15">
        <f ca="1">COUNTIF(INDIRECT("H"&amp;(ROW()+12*(($AN766-1)*3+$AO766)-ROW())/12+5):INDIRECT("S"&amp;(ROW()+12*(($AN766-1)*3+$AO766)-ROW())/12+5),AQ766)</f>
        <v>0</v>
      </c>
      <c r="AU766" s="15">
        <f ca="1">IF(AND(AQ766&gt;0,AR766&gt;0),COUNTIF(AU$6:AU765,"&gt;0")+1,0)</f>
        <v>0</v>
      </c>
    </row>
    <row r="767" spans="40:47">
      <c r="AN767" s="15">
        <v>22</v>
      </c>
      <c r="AO767" s="15">
        <v>1</v>
      </c>
      <c r="AP767" s="15">
        <v>6</v>
      </c>
      <c r="AQ767" s="15">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15">
        <f ca="1">COUNTIF(INDIRECT("H"&amp;(ROW()+12*(($AN767-1)*3+$AO767)-ROW())/12+5):INDIRECT("S"&amp;(ROW()+12*(($AN767-1)*3+$AO767)-ROW())/12+5),AQ767)</f>
        <v>0</v>
      </c>
      <c r="AU767" s="15">
        <f ca="1">IF(AND(AQ767&gt;0,AR767&gt;0),COUNTIF(AU$6:AU766,"&gt;0")+1,0)</f>
        <v>0</v>
      </c>
    </row>
    <row r="768" spans="40:47">
      <c r="AN768" s="15">
        <v>22</v>
      </c>
      <c r="AO768" s="15">
        <v>1</v>
      </c>
      <c r="AP768" s="15">
        <v>7</v>
      </c>
      <c r="AQ768" s="15">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15">
        <f ca="1">COUNTIF(INDIRECT("H"&amp;(ROW()+12*(($AN768-1)*3+$AO768)-ROW())/12+5):INDIRECT("S"&amp;(ROW()+12*(($AN768-1)*3+$AO768)-ROW())/12+5),AQ768)</f>
        <v>0</v>
      </c>
      <c r="AU768" s="15">
        <f ca="1">IF(AND(AQ768&gt;0,AR768&gt;0),COUNTIF(AU$6:AU767,"&gt;0")+1,0)</f>
        <v>0</v>
      </c>
    </row>
    <row r="769" spans="40:47">
      <c r="AN769" s="15">
        <v>22</v>
      </c>
      <c r="AO769" s="15">
        <v>1</v>
      </c>
      <c r="AP769" s="15">
        <v>8</v>
      </c>
      <c r="AQ769" s="15">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15">
        <f ca="1">COUNTIF(INDIRECT("H"&amp;(ROW()+12*(($AN769-1)*3+$AO769)-ROW())/12+5):INDIRECT("S"&amp;(ROW()+12*(($AN769-1)*3+$AO769)-ROW())/12+5),AQ769)</f>
        <v>0</v>
      </c>
      <c r="AU769" s="15">
        <f ca="1">IF(AND(AQ769&gt;0,AR769&gt;0),COUNTIF(AU$6:AU768,"&gt;0")+1,0)</f>
        <v>0</v>
      </c>
    </row>
    <row r="770" spans="40:47">
      <c r="AN770" s="15">
        <v>22</v>
      </c>
      <c r="AO770" s="15">
        <v>1</v>
      </c>
      <c r="AP770" s="15">
        <v>9</v>
      </c>
      <c r="AQ770" s="15">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15">
        <f ca="1">COUNTIF(INDIRECT("H"&amp;(ROW()+12*(($AN770-1)*3+$AO770)-ROW())/12+5):INDIRECT("S"&amp;(ROW()+12*(($AN770-1)*3+$AO770)-ROW())/12+5),AQ770)</f>
        <v>0</v>
      </c>
      <c r="AU770" s="15">
        <f ca="1">IF(AND(AQ770&gt;0,AR770&gt;0),COUNTIF(AU$6:AU769,"&gt;0")+1,0)</f>
        <v>0</v>
      </c>
    </row>
    <row r="771" spans="40:47">
      <c r="AN771" s="15">
        <v>22</v>
      </c>
      <c r="AO771" s="15">
        <v>1</v>
      </c>
      <c r="AP771" s="15">
        <v>10</v>
      </c>
      <c r="AQ771" s="15">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15">
        <f ca="1">COUNTIF(INDIRECT("H"&amp;(ROW()+12*(($AN771-1)*3+$AO771)-ROW())/12+5):INDIRECT("S"&amp;(ROW()+12*(($AN771-1)*3+$AO771)-ROW())/12+5),AQ771)</f>
        <v>0</v>
      </c>
      <c r="AU771" s="15">
        <f ca="1">IF(AND(AQ771&gt;0,AR771&gt;0),COUNTIF(AU$6:AU770,"&gt;0")+1,0)</f>
        <v>0</v>
      </c>
    </row>
    <row r="772" spans="40:47">
      <c r="AN772" s="15">
        <v>22</v>
      </c>
      <c r="AO772" s="15">
        <v>1</v>
      </c>
      <c r="AP772" s="15">
        <v>11</v>
      </c>
      <c r="AQ772" s="15">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15">
        <f ca="1">COUNTIF(INDIRECT("H"&amp;(ROW()+12*(($AN772-1)*3+$AO772)-ROW())/12+5):INDIRECT("S"&amp;(ROW()+12*(($AN772-1)*3+$AO772)-ROW())/12+5),AQ772)</f>
        <v>0</v>
      </c>
      <c r="AU772" s="15">
        <f ca="1">IF(AND(AQ772&gt;0,AR772&gt;0),COUNTIF(AU$6:AU771,"&gt;0")+1,0)</f>
        <v>0</v>
      </c>
    </row>
    <row r="773" spans="40:47">
      <c r="AN773" s="15">
        <v>22</v>
      </c>
      <c r="AO773" s="15">
        <v>1</v>
      </c>
      <c r="AP773" s="15">
        <v>12</v>
      </c>
      <c r="AQ773" s="15">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15">
        <f ca="1">COUNTIF(INDIRECT("H"&amp;(ROW()+12*(($AN773-1)*3+$AO773)-ROW())/12+5):INDIRECT("S"&amp;(ROW()+12*(($AN773-1)*3+$AO773)-ROW())/12+5),AQ773)</f>
        <v>0</v>
      </c>
      <c r="AU773" s="15">
        <f ca="1">IF(AND(AQ773&gt;0,AR773&gt;0),COUNTIF(AU$6:AU772,"&gt;0")+1,0)</f>
        <v>0</v>
      </c>
    </row>
    <row r="774" spans="40:47">
      <c r="AN774" s="15">
        <v>22</v>
      </c>
      <c r="AO774" s="15">
        <v>2</v>
      </c>
      <c r="AP774" s="15">
        <v>1</v>
      </c>
      <c r="AQ774" s="15">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15">
        <f ca="1">COUNTIF(INDIRECT("H"&amp;(ROW()+12*(($AN774-1)*3+$AO774)-ROW())/12+5):INDIRECT("S"&amp;(ROW()+12*(($AN774-1)*3+$AO774)-ROW())/12+5),AQ774)</f>
        <v>0</v>
      </c>
      <c r="AU774" s="15">
        <f ca="1">IF(AND(AQ774&gt;0,AR774&gt;0),COUNTIF(AU$6:AU773,"&gt;0")+1,0)</f>
        <v>0</v>
      </c>
    </row>
    <row r="775" spans="40:47">
      <c r="AN775" s="15">
        <v>22</v>
      </c>
      <c r="AO775" s="15">
        <v>2</v>
      </c>
      <c r="AP775" s="15">
        <v>2</v>
      </c>
      <c r="AQ775" s="15">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15">
        <f ca="1">COUNTIF(INDIRECT("H"&amp;(ROW()+12*(($AN775-1)*3+$AO775)-ROW())/12+5):INDIRECT("S"&amp;(ROW()+12*(($AN775-1)*3+$AO775)-ROW())/12+5),AQ775)</f>
        <v>0</v>
      </c>
      <c r="AU775" s="15">
        <f ca="1">IF(AND(AQ775&gt;0,AR775&gt;0),COUNTIF(AU$6:AU774,"&gt;0")+1,0)</f>
        <v>0</v>
      </c>
    </row>
    <row r="776" spans="40:47">
      <c r="AN776" s="15">
        <v>22</v>
      </c>
      <c r="AO776" s="15">
        <v>2</v>
      </c>
      <c r="AP776" s="15">
        <v>3</v>
      </c>
      <c r="AQ776" s="15">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15">
        <f ca="1">COUNTIF(INDIRECT("H"&amp;(ROW()+12*(($AN776-1)*3+$AO776)-ROW())/12+5):INDIRECT("S"&amp;(ROW()+12*(($AN776-1)*3+$AO776)-ROW())/12+5),AQ776)</f>
        <v>0</v>
      </c>
      <c r="AU776" s="15">
        <f ca="1">IF(AND(AQ776&gt;0,AR776&gt;0),COUNTIF(AU$6:AU775,"&gt;0")+1,0)</f>
        <v>0</v>
      </c>
    </row>
    <row r="777" spans="40:47">
      <c r="AN777" s="15">
        <v>22</v>
      </c>
      <c r="AO777" s="15">
        <v>2</v>
      </c>
      <c r="AP777" s="15">
        <v>4</v>
      </c>
      <c r="AQ777" s="15">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15">
        <f ca="1">COUNTIF(INDIRECT("H"&amp;(ROW()+12*(($AN777-1)*3+$AO777)-ROW())/12+5):INDIRECT("S"&amp;(ROW()+12*(($AN777-1)*3+$AO777)-ROW())/12+5),AQ777)</f>
        <v>0</v>
      </c>
      <c r="AU777" s="15">
        <f ca="1">IF(AND(AQ777&gt;0,AR777&gt;0),COUNTIF(AU$6:AU776,"&gt;0")+1,0)</f>
        <v>0</v>
      </c>
    </row>
    <row r="778" spans="40:47">
      <c r="AN778" s="15">
        <v>22</v>
      </c>
      <c r="AO778" s="15">
        <v>2</v>
      </c>
      <c r="AP778" s="15">
        <v>5</v>
      </c>
      <c r="AQ778" s="15">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15">
        <f ca="1">COUNTIF(INDIRECT("H"&amp;(ROW()+12*(($AN778-1)*3+$AO778)-ROW())/12+5):INDIRECT("S"&amp;(ROW()+12*(($AN778-1)*3+$AO778)-ROW())/12+5),AQ778)</f>
        <v>0</v>
      </c>
      <c r="AU778" s="15">
        <f ca="1">IF(AND(AQ778&gt;0,AR778&gt;0),COUNTIF(AU$6:AU777,"&gt;0")+1,0)</f>
        <v>0</v>
      </c>
    </row>
    <row r="779" spans="40:47">
      <c r="AN779" s="15">
        <v>22</v>
      </c>
      <c r="AO779" s="15">
        <v>2</v>
      </c>
      <c r="AP779" s="15">
        <v>6</v>
      </c>
      <c r="AQ779" s="15">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15">
        <f ca="1">COUNTIF(INDIRECT("H"&amp;(ROW()+12*(($AN779-1)*3+$AO779)-ROW())/12+5):INDIRECT("S"&amp;(ROW()+12*(($AN779-1)*3+$AO779)-ROW())/12+5),AQ779)</f>
        <v>0</v>
      </c>
      <c r="AU779" s="15">
        <f ca="1">IF(AND(AQ779&gt;0,AR779&gt;0),COUNTIF(AU$6:AU778,"&gt;0")+1,0)</f>
        <v>0</v>
      </c>
    </row>
    <row r="780" spans="40:47">
      <c r="AN780" s="15">
        <v>22</v>
      </c>
      <c r="AO780" s="15">
        <v>2</v>
      </c>
      <c r="AP780" s="15">
        <v>7</v>
      </c>
      <c r="AQ780" s="15">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15">
        <f ca="1">COUNTIF(INDIRECT("H"&amp;(ROW()+12*(($AN780-1)*3+$AO780)-ROW())/12+5):INDIRECT("S"&amp;(ROW()+12*(($AN780-1)*3+$AO780)-ROW())/12+5),AQ780)</f>
        <v>0</v>
      </c>
      <c r="AU780" s="15">
        <f ca="1">IF(AND(AQ780&gt;0,AR780&gt;0),COUNTIF(AU$6:AU779,"&gt;0")+1,0)</f>
        <v>0</v>
      </c>
    </row>
    <row r="781" spans="40:47">
      <c r="AN781" s="15">
        <v>22</v>
      </c>
      <c r="AO781" s="15">
        <v>2</v>
      </c>
      <c r="AP781" s="15">
        <v>8</v>
      </c>
      <c r="AQ781" s="15">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15">
        <f ca="1">COUNTIF(INDIRECT("H"&amp;(ROW()+12*(($AN781-1)*3+$AO781)-ROW())/12+5):INDIRECT("S"&amp;(ROW()+12*(($AN781-1)*3+$AO781)-ROW())/12+5),AQ781)</f>
        <v>0</v>
      </c>
      <c r="AU781" s="15">
        <f ca="1">IF(AND(AQ781&gt;0,AR781&gt;0),COUNTIF(AU$6:AU780,"&gt;0")+1,0)</f>
        <v>0</v>
      </c>
    </row>
    <row r="782" spans="40:47">
      <c r="AN782" s="15">
        <v>22</v>
      </c>
      <c r="AO782" s="15">
        <v>2</v>
      </c>
      <c r="AP782" s="15">
        <v>9</v>
      </c>
      <c r="AQ782" s="15">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15">
        <f ca="1">COUNTIF(INDIRECT("H"&amp;(ROW()+12*(($AN782-1)*3+$AO782)-ROW())/12+5):INDIRECT("S"&amp;(ROW()+12*(($AN782-1)*3+$AO782)-ROW())/12+5),AQ782)</f>
        <v>0</v>
      </c>
      <c r="AU782" s="15">
        <f ca="1">IF(AND(AQ782&gt;0,AR782&gt;0),COUNTIF(AU$6:AU781,"&gt;0")+1,0)</f>
        <v>0</v>
      </c>
    </row>
    <row r="783" spans="40:47">
      <c r="AN783" s="15">
        <v>22</v>
      </c>
      <c r="AO783" s="15">
        <v>2</v>
      </c>
      <c r="AP783" s="15">
        <v>10</v>
      </c>
      <c r="AQ783" s="15">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15">
        <f ca="1">COUNTIF(INDIRECT("H"&amp;(ROW()+12*(($AN783-1)*3+$AO783)-ROW())/12+5):INDIRECT("S"&amp;(ROW()+12*(($AN783-1)*3+$AO783)-ROW())/12+5),AQ783)</f>
        <v>0</v>
      </c>
      <c r="AU783" s="15">
        <f ca="1">IF(AND(AQ783&gt;0,AR783&gt;0),COUNTIF(AU$6:AU782,"&gt;0")+1,0)</f>
        <v>0</v>
      </c>
    </row>
    <row r="784" spans="40:47">
      <c r="AN784" s="15">
        <v>22</v>
      </c>
      <c r="AO784" s="15">
        <v>2</v>
      </c>
      <c r="AP784" s="15">
        <v>11</v>
      </c>
      <c r="AQ784" s="15">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15">
        <f ca="1">COUNTIF(INDIRECT("H"&amp;(ROW()+12*(($AN784-1)*3+$AO784)-ROW())/12+5):INDIRECT("S"&amp;(ROW()+12*(($AN784-1)*3+$AO784)-ROW())/12+5),AQ784)</f>
        <v>0</v>
      </c>
      <c r="AU784" s="15">
        <f ca="1">IF(AND(AQ784&gt;0,AR784&gt;0),COUNTIF(AU$6:AU783,"&gt;0")+1,0)</f>
        <v>0</v>
      </c>
    </row>
    <row r="785" spans="40:47">
      <c r="AN785" s="15">
        <v>22</v>
      </c>
      <c r="AO785" s="15">
        <v>2</v>
      </c>
      <c r="AP785" s="15">
        <v>12</v>
      </c>
      <c r="AQ785" s="15">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15">
        <f ca="1">COUNTIF(INDIRECT("H"&amp;(ROW()+12*(($AN785-1)*3+$AO785)-ROW())/12+5):INDIRECT("S"&amp;(ROW()+12*(($AN785-1)*3+$AO785)-ROW())/12+5),AQ785)</f>
        <v>0</v>
      </c>
      <c r="AU785" s="15">
        <f ca="1">IF(AND(AQ785&gt;0,AR785&gt;0),COUNTIF(AU$6:AU784,"&gt;0")+1,0)</f>
        <v>0</v>
      </c>
    </row>
    <row r="786" spans="40:47">
      <c r="AN786" s="15">
        <v>22</v>
      </c>
      <c r="AO786" s="15">
        <v>3</v>
      </c>
      <c r="AP786" s="15">
        <v>1</v>
      </c>
      <c r="AQ786" s="15">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15">
        <f ca="1">COUNTIF(INDIRECT("H"&amp;(ROW()+12*(($AN786-1)*3+$AO786)-ROW())/12+5):INDIRECT("S"&amp;(ROW()+12*(($AN786-1)*3+$AO786)-ROW())/12+5),AQ786)</f>
        <v>0</v>
      </c>
      <c r="AU786" s="15">
        <f ca="1">IF(AND(AQ786&gt;0,AR786&gt;0),COUNTIF(AU$6:AU785,"&gt;0")+1,0)</f>
        <v>0</v>
      </c>
    </row>
    <row r="787" spans="40:47">
      <c r="AN787" s="15">
        <v>22</v>
      </c>
      <c r="AO787" s="15">
        <v>3</v>
      </c>
      <c r="AP787" s="15">
        <v>2</v>
      </c>
      <c r="AQ787" s="15">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15">
        <f ca="1">COUNTIF(INDIRECT("H"&amp;(ROW()+12*(($AN787-1)*3+$AO787)-ROW())/12+5):INDIRECT("S"&amp;(ROW()+12*(($AN787-1)*3+$AO787)-ROW())/12+5),AQ787)</f>
        <v>0</v>
      </c>
      <c r="AU787" s="15">
        <f ca="1">IF(AND(AQ787&gt;0,AR787&gt;0),COUNTIF(AU$6:AU786,"&gt;0")+1,0)</f>
        <v>0</v>
      </c>
    </row>
    <row r="788" spans="40:47">
      <c r="AN788" s="15">
        <v>22</v>
      </c>
      <c r="AO788" s="15">
        <v>3</v>
      </c>
      <c r="AP788" s="15">
        <v>3</v>
      </c>
      <c r="AQ788" s="15">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15">
        <f ca="1">COUNTIF(INDIRECT("H"&amp;(ROW()+12*(($AN788-1)*3+$AO788)-ROW())/12+5):INDIRECT("S"&amp;(ROW()+12*(($AN788-1)*3+$AO788)-ROW())/12+5),AQ788)</f>
        <v>0</v>
      </c>
      <c r="AU788" s="15">
        <f ca="1">IF(AND(AQ788&gt;0,AR788&gt;0),COUNTIF(AU$6:AU787,"&gt;0")+1,0)</f>
        <v>0</v>
      </c>
    </row>
    <row r="789" spans="40:47">
      <c r="AN789" s="15">
        <v>22</v>
      </c>
      <c r="AO789" s="15">
        <v>3</v>
      </c>
      <c r="AP789" s="15">
        <v>4</v>
      </c>
      <c r="AQ789" s="15">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15">
        <f ca="1">COUNTIF(INDIRECT("H"&amp;(ROW()+12*(($AN789-1)*3+$AO789)-ROW())/12+5):INDIRECT("S"&amp;(ROW()+12*(($AN789-1)*3+$AO789)-ROW())/12+5),AQ789)</f>
        <v>0</v>
      </c>
      <c r="AU789" s="15">
        <f ca="1">IF(AND(AQ789&gt;0,AR789&gt;0),COUNTIF(AU$6:AU788,"&gt;0")+1,0)</f>
        <v>0</v>
      </c>
    </row>
    <row r="790" spans="40:47">
      <c r="AN790" s="15">
        <v>22</v>
      </c>
      <c r="AO790" s="15">
        <v>3</v>
      </c>
      <c r="AP790" s="15">
        <v>5</v>
      </c>
      <c r="AQ790" s="15">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15">
        <f ca="1">COUNTIF(INDIRECT("H"&amp;(ROW()+12*(($AN790-1)*3+$AO790)-ROW())/12+5):INDIRECT("S"&amp;(ROW()+12*(($AN790-1)*3+$AO790)-ROW())/12+5),AQ790)</f>
        <v>0</v>
      </c>
      <c r="AU790" s="15">
        <f ca="1">IF(AND(AQ790&gt;0,AR790&gt;0),COUNTIF(AU$6:AU789,"&gt;0")+1,0)</f>
        <v>0</v>
      </c>
    </row>
    <row r="791" spans="40:47">
      <c r="AN791" s="15">
        <v>22</v>
      </c>
      <c r="AO791" s="15">
        <v>3</v>
      </c>
      <c r="AP791" s="15">
        <v>6</v>
      </c>
      <c r="AQ791" s="15">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15">
        <f ca="1">COUNTIF(INDIRECT("H"&amp;(ROW()+12*(($AN791-1)*3+$AO791)-ROW())/12+5):INDIRECT("S"&amp;(ROW()+12*(($AN791-1)*3+$AO791)-ROW())/12+5),AQ791)</f>
        <v>0</v>
      </c>
      <c r="AU791" s="15">
        <f ca="1">IF(AND(AQ791&gt;0,AR791&gt;0),COUNTIF(AU$6:AU790,"&gt;0")+1,0)</f>
        <v>0</v>
      </c>
    </row>
    <row r="792" spans="40:47">
      <c r="AN792" s="15">
        <v>22</v>
      </c>
      <c r="AO792" s="15">
        <v>3</v>
      </c>
      <c r="AP792" s="15">
        <v>7</v>
      </c>
      <c r="AQ792" s="15">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15">
        <f ca="1">COUNTIF(INDIRECT("H"&amp;(ROW()+12*(($AN792-1)*3+$AO792)-ROW())/12+5):INDIRECT("S"&amp;(ROW()+12*(($AN792-1)*3+$AO792)-ROW())/12+5),AQ792)</f>
        <v>0</v>
      </c>
      <c r="AU792" s="15">
        <f ca="1">IF(AND(AQ792&gt;0,AR792&gt;0),COUNTIF(AU$6:AU791,"&gt;0")+1,0)</f>
        <v>0</v>
      </c>
    </row>
    <row r="793" spans="40:47">
      <c r="AN793" s="15">
        <v>22</v>
      </c>
      <c r="AO793" s="15">
        <v>3</v>
      </c>
      <c r="AP793" s="15">
        <v>8</v>
      </c>
      <c r="AQ793" s="15">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15">
        <f ca="1">COUNTIF(INDIRECT("H"&amp;(ROW()+12*(($AN793-1)*3+$AO793)-ROW())/12+5):INDIRECT("S"&amp;(ROW()+12*(($AN793-1)*3+$AO793)-ROW())/12+5),AQ793)</f>
        <v>0</v>
      </c>
      <c r="AU793" s="15">
        <f ca="1">IF(AND(AQ793&gt;0,AR793&gt;0),COUNTIF(AU$6:AU792,"&gt;0")+1,0)</f>
        <v>0</v>
      </c>
    </row>
    <row r="794" spans="40:47">
      <c r="AN794" s="15">
        <v>22</v>
      </c>
      <c r="AO794" s="15">
        <v>3</v>
      </c>
      <c r="AP794" s="15">
        <v>9</v>
      </c>
      <c r="AQ794" s="15">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15">
        <f ca="1">COUNTIF(INDIRECT("H"&amp;(ROW()+12*(($AN794-1)*3+$AO794)-ROW())/12+5):INDIRECT("S"&amp;(ROW()+12*(($AN794-1)*3+$AO794)-ROW())/12+5),AQ794)</f>
        <v>0</v>
      </c>
      <c r="AU794" s="15">
        <f ca="1">IF(AND(AQ794&gt;0,AR794&gt;0),COUNTIF(AU$6:AU793,"&gt;0")+1,0)</f>
        <v>0</v>
      </c>
    </row>
    <row r="795" spans="40:47">
      <c r="AN795" s="15">
        <v>22</v>
      </c>
      <c r="AO795" s="15">
        <v>3</v>
      </c>
      <c r="AP795" s="15">
        <v>10</v>
      </c>
      <c r="AQ795" s="15">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15">
        <f ca="1">COUNTIF(INDIRECT("H"&amp;(ROW()+12*(($AN795-1)*3+$AO795)-ROW())/12+5):INDIRECT("S"&amp;(ROW()+12*(($AN795-1)*3+$AO795)-ROW())/12+5),AQ795)</f>
        <v>0</v>
      </c>
      <c r="AU795" s="15">
        <f ca="1">IF(AND(AQ795&gt;0,AR795&gt;0),COUNTIF(AU$6:AU794,"&gt;0")+1,0)</f>
        <v>0</v>
      </c>
    </row>
    <row r="796" spans="40:47">
      <c r="AN796" s="15">
        <v>22</v>
      </c>
      <c r="AO796" s="15">
        <v>3</v>
      </c>
      <c r="AP796" s="15">
        <v>11</v>
      </c>
      <c r="AQ796" s="15">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15">
        <f ca="1">COUNTIF(INDIRECT("H"&amp;(ROW()+12*(($AN796-1)*3+$AO796)-ROW())/12+5):INDIRECT("S"&amp;(ROW()+12*(($AN796-1)*3+$AO796)-ROW())/12+5),AQ796)</f>
        <v>0</v>
      </c>
      <c r="AU796" s="15">
        <f ca="1">IF(AND(AQ796&gt;0,AR796&gt;0),COUNTIF(AU$6:AU795,"&gt;0")+1,0)</f>
        <v>0</v>
      </c>
    </row>
    <row r="797" spans="40:47">
      <c r="AN797" s="306">
        <v>22</v>
      </c>
      <c r="AO797" s="306">
        <v>3</v>
      </c>
      <c r="AP797" s="306">
        <v>12</v>
      </c>
      <c r="AQ797" s="306">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306">
        <f ca="1">COUNTIF(INDIRECT("H"&amp;(ROW()+12*(($AN797-1)*3+$AO797)-ROW())/12+5):INDIRECT("S"&amp;(ROW()+12*(($AN797-1)*3+$AO797)-ROW())/12+5),AQ797)</f>
        <v>0</v>
      </c>
      <c r="AS797" s="306"/>
      <c r="AT797" s="306"/>
      <c r="AU797" s="306">
        <f ca="1">IF(AND(AQ797&gt;0,AR797&gt;0),COUNTIF(AU$6:AU796,"&gt;0")+1,0)</f>
        <v>0</v>
      </c>
    </row>
    <row r="798" spans="40:47">
      <c r="AN798" s="15">
        <v>23</v>
      </c>
      <c r="AO798" s="15">
        <v>1</v>
      </c>
      <c r="AP798" s="15">
        <v>1</v>
      </c>
      <c r="AQ798" s="15">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15">
        <f ca="1">COUNTIF(INDIRECT("H"&amp;(ROW()+12*(($AN798-1)*3+$AO798)-ROW())/12+5):INDIRECT("S"&amp;(ROW()+12*(($AN798-1)*3+$AO798)-ROW())/12+5),AQ798)</f>
        <v>0</v>
      </c>
      <c r="AU798" s="15">
        <f ca="1">IF(AND(AQ798&gt;0,AR798&gt;0),COUNTIF(AU$6:AU797,"&gt;0")+1,0)</f>
        <v>0</v>
      </c>
    </row>
    <row r="799" spans="40:47">
      <c r="AN799" s="15">
        <v>23</v>
      </c>
      <c r="AO799" s="15">
        <v>1</v>
      </c>
      <c r="AP799" s="15">
        <v>2</v>
      </c>
      <c r="AQ799" s="15">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15">
        <f ca="1">COUNTIF(INDIRECT("H"&amp;(ROW()+12*(($AN799-1)*3+$AO799)-ROW())/12+5):INDIRECT("S"&amp;(ROW()+12*(($AN799-1)*3+$AO799)-ROW())/12+5),AQ799)</f>
        <v>0</v>
      </c>
      <c r="AU799" s="15">
        <f ca="1">IF(AND(AQ799&gt;0,AR799&gt;0),COUNTIF(AU$6:AU798,"&gt;0")+1,0)</f>
        <v>0</v>
      </c>
    </row>
    <row r="800" spans="40:47">
      <c r="AN800" s="15">
        <v>23</v>
      </c>
      <c r="AO800" s="15">
        <v>1</v>
      </c>
      <c r="AP800" s="15">
        <v>3</v>
      </c>
      <c r="AQ800" s="15">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15">
        <f ca="1">COUNTIF(INDIRECT("H"&amp;(ROW()+12*(($AN800-1)*3+$AO800)-ROW())/12+5):INDIRECT("S"&amp;(ROW()+12*(($AN800-1)*3+$AO800)-ROW())/12+5),AQ800)</f>
        <v>0</v>
      </c>
      <c r="AU800" s="15">
        <f ca="1">IF(AND(AQ800&gt;0,AR800&gt;0),COUNTIF(AU$6:AU799,"&gt;0")+1,0)</f>
        <v>0</v>
      </c>
    </row>
    <row r="801" spans="40:47">
      <c r="AN801" s="15">
        <v>23</v>
      </c>
      <c r="AO801" s="15">
        <v>1</v>
      </c>
      <c r="AP801" s="15">
        <v>4</v>
      </c>
      <c r="AQ801" s="15">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15">
        <f ca="1">COUNTIF(INDIRECT("H"&amp;(ROW()+12*(($AN801-1)*3+$AO801)-ROW())/12+5):INDIRECT("S"&amp;(ROW()+12*(($AN801-1)*3+$AO801)-ROW())/12+5),AQ801)</f>
        <v>0</v>
      </c>
      <c r="AU801" s="15">
        <f ca="1">IF(AND(AQ801&gt;0,AR801&gt;0),COUNTIF(AU$6:AU800,"&gt;0")+1,0)</f>
        <v>0</v>
      </c>
    </row>
    <row r="802" spans="40:47">
      <c r="AN802" s="15">
        <v>23</v>
      </c>
      <c r="AO802" s="15">
        <v>1</v>
      </c>
      <c r="AP802" s="15">
        <v>5</v>
      </c>
      <c r="AQ802" s="15">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15">
        <f ca="1">COUNTIF(INDIRECT("H"&amp;(ROW()+12*(($AN802-1)*3+$AO802)-ROW())/12+5):INDIRECT("S"&amp;(ROW()+12*(($AN802-1)*3+$AO802)-ROW())/12+5),AQ802)</f>
        <v>0</v>
      </c>
      <c r="AU802" s="15">
        <f ca="1">IF(AND(AQ802&gt;0,AR802&gt;0),COUNTIF(AU$6:AU801,"&gt;0")+1,0)</f>
        <v>0</v>
      </c>
    </row>
    <row r="803" spans="40:47">
      <c r="AN803" s="15">
        <v>23</v>
      </c>
      <c r="AO803" s="15">
        <v>1</v>
      </c>
      <c r="AP803" s="15">
        <v>6</v>
      </c>
      <c r="AQ803" s="15">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15">
        <f ca="1">COUNTIF(INDIRECT("H"&amp;(ROW()+12*(($AN803-1)*3+$AO803)-ROW())/12+5):INDIRECT("S"&amp;(ROW()+12*(($AN803-1)*3+$AO803)-ROW())/12+5),AQ803)</f>
        <v>0</v>
      </c>
      <c r="AU803" s="15">
        <f ca="1">IF(AND(AQ803&gt;0,AR803&gt;0),COUNTIF(AU$6:AU802,"&gt;0")+1,0)</f>
        <v>0</v>
      </c>
    </row>
    <row r="804" spans="40:47">
      <c r="AN804" s="15">
        <v>23</v>
      </c>
      <c r="AO804" s="15">
        <v>1</v>
      </c>
      <c r="AP804" s="15">
        <v>7</v>
      </c>
      <c r="AQ804" s="15">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15">
        <f ca="1">COUNTIF(INDIRECT("H"&amp;(ROW()+12*(($AN804-1)*3+$AO804)-ROW())/12+5):INDIRECT("S"&amp;(ROW()+12*(($AN804-1)*3+$AO804)-ROW())/12+5),AQ804)</f>
        <v>0</v>
      </c>
      <c r="AU804" s="15">
        <f ca="1">IF(AND(AQ804&gt;0,AR804&gt;0),COUNTIF(AU$6:AU803,"&gt;0")+1,0)</f>
        <v>0</v>
      </c>
    </row>
    <row r="805" spans="40:47">
      <c r="AN805" s="15">
        <v>23</v>
      </c>
      <c r="AO805" s="15">
        <v>1</v>
      </c>
      <c r="AP805" s="15">
        <v>8</v>
      </c>
      <c r="AQ805" s="15">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15">
        <f ca="1">COUNTIF(INDIRECT("H"&amp;(ROW()+12*(($AN805-1)*3+$AO805)-ROW())/12+5):INDIRECT("S"&amp;(ROW()+12*(($AN805-1)*3+$AO805)-ROW())/12+5),AQ805)</f>
        <v>0</v>
      </c>
      <c r="AU805" s="15">
        <f ca="1">IF(AND(AQ805&gt;0,AR805&gt;0),COUNTIF(AU$6:AU804,"&gt;0")+1,0)</f>
        <v>0</v>
      </c>
    </row>
    <row r="806" spans="40:47">
      <c r="AN806" s="15">
        <v>23</v>
      </c>
      <c r="AO806" s="15">
        <v>1</v>
      </c>
      <c r="AP806" s="15">
        <v>9</v>
      </c>
      <c r="AQ806" s="15">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15">
        <f ca="1">COUNTIF(INDIRECT("H"&amp;(ROW()+12*(($AN806-1)*3+$AO806)-ROW())/12+5):INDIRECT("S"&amp;(ROW()+12*(($AN806-1)*3+$AO806)-ROW())/12+5),AQ806)</f>
        <v>0</v>
      </c>
      <c r="AU806" s="15">
        <f ca="1">IF(AND(AQ806&gt;0,AR806&gt;0),COUNTIF(AU$6:AU805,"&gt;0")+1,0)</f>
        <v>0</v>
      </c>
    </row>
    <row r="807" spans="40:47">
      <c r="AN807" s="15">
        <v>23</v>
      </c>
      <c r="AO807" s="15">
        <v>1</v>
      </c>
      <c r="AP807" s="15">
        <v>10</v>
      </c>
      <c r="AQ807" s="15">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15">
        <f ca="1">COUNTIF(INDIRECT("H"&amp;(ROW()+12*(($AN807-1)*3+$AO807)-ROW())/12+5):INDIRECT("S"&amp;(ROW()+12*(($AN807-1)*3+$AO807)-ROW())/12+5),AQ807)</f>
        <v>0</v>
      </c>
      <c r="AU807" s="15">
        <f ca="1">IF(AND(AQ807&gt;0,AR807&gt;0),COUNTIF(AU$6:AU806,"&gt;0")+1,0)</f>
        <v>0</v>
      </c>
    </row>
    <row r="808" spans="40:47">
      <c r="AN808" s="15">
        <v>23</v>
      </c>
      <c r="AO808" s="15">
        <v>1</v>
      </c>
      <c r="AP808" s="15">
        <v>11</v>
      </c>
      <c r="AQ808" s="15">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15">
        <f ca="1">COUNTIF(INDIRECT("H"&amp;(ROW()+12*(($AN808-1)*3+$AO808)-ROW())/12+5):INDIRECT("S"&amp;(ROW()+12*(($AN808-1)*3+$AO808)-ROW())/12+5),AQ808)</f>
        <v>0</v>
      </c>
      <c r="AU808" s="15">
        <f ca="1">IF(AND(AQ808&gt;0,AR808&gt;0),COUNTIF(AU$6:AU807,"&gt;0")+1,0)</f>
        <v>0</v>
      </c>
    </row>
    <row r="809" spans="40:47">
      <c r="AN809" s="15">
        <v>23</v>
      </c>
      <c r="AO809" s="15">
        <v>1</v>
      </c>
      <c r="AP809" s="15">
        <v>12</v>
      </c>
      <c r="AQ809" s="15">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15">
        <f ca="1">COUNTIF(INDIRECT("H"&amp;(ROW()+12*(($AN809-1)*3+$AO809)-ROW())/12+5):INDIRECT("S"&amp;(ROW()+12*(($AN809-1)*3+$AO809)-ROW())/12+5),AQ809)</f>
        <v>0</v>
      </c>
      <c r="AU809" s="15">
        <f ca="1">IF(AND(AQ809&gt;0,AR809&gt;0),COUNTIF(AU$6:AU808,"&gt;0")+1,0)</f>
        <v>0</v>
      </c>
    </row>
    <row r="810" spans="40:47">
      <c r="AN810" s="15">
        <v>23</v>
      </c>
      <c r="AO810" s="15">
        <v>2</v>
      </c>
      <c r="AP810" s="15">
        <v>1</v>
      </c>
      <c r="AQ810" s="15">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15">
        <f ca="1">COUNTIF(INDIRECT("H"&amp;(ROW()+12*(($AN810-1)*3+$AO810)-ROW())/12+5):INDIRECT("S"&amp;(ROW()+12*(($AN810-1)*3+$AO810)-ROW())/12+5),AQ810)</f>
        <v>0</v>
      </c>
      <c r="AU810" s="15">
        <f ca="1">IF(AND(AQ810&gt;0,AR810&gt;0),COUNTIF(AU$6:AU809,"&gt;0")+1,0)</f>
        <v>0</v>
      </c>
    </row>
    <row r="811" spans="40:47">
      <c r="AN811" s="15">
        <v>23</v>
      </c>
      <c r="AO811" s="15">
        <v>2</v>
      </c>
      <c r="AP811" s="15">
        <v>2</v>
      </c>
      <c r="AQ811" s="15">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15">
        <f ca="1">COUNTIF(INDIRECT("H"&amp;(ROW()+12*(($AN811-1)*3+$AO811)-ROW())/12+5):INDIRECT("S"&amp;(ROW()+12*(($AN811-1)*3+$AO811)-ROW())/12+5),AQ811)</f>
        <v>0</v>
      </c>
      <c r="AU811" s="15">
        <f ca="1">IF(AND(AQ811&gt;0,AR811&gt;0),COUNTIF(AU$6:AU810,"&gt;0")+1,0)</f>
        <v>0</v>
      </c>
    </row>
    <row r="812" spans="40:47">
      <c r="AN812" s="15">
        <v>23</v>
      </c>
      <c r="AO812" s="15">
        <v>2</v>
      </c>
      <c r="AP812" s="15">
        <v>3</v>
      </c>
      <c r="AQ812" s="15">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15">
        <f ca="1">COUNTIF(INDIRECT("H"&amp;(ROW()+12*(($AN812-1)*3+$AO812)-ROW())/12+5):INDIRECT("S"&amp;(ROW()+12*(($AN812-1)*3+$AO812)-ROW())/12+5),AQ812)</f>
        <v>0</v>
      </c>
      <c r="AU812" s="15">
        <f ca="1">IF(AND(AQ812&gt;0,AR812&gt;0),COUNTIF(AU$6:AU811,"&gt;0")+1,0)</f>
        <v>0</v>
      </c>
    </row>
    <row r="813" spans="40:47">
      <c r="AN813" s="15">
        <v>23</v>
      </c>
      <c r="AO813" s="15">
        <v>2</v>
      </c>
      <c r="AP813" s="15">
        <v>4</v>
      </c>
      <c r="AQ813" s="15">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15">
        <f ca="1">COUNTIF(INDIRECT("H"&amp;(ROW()+12*(($AN813-1)*3+$AO813)-ROW())/12+5):INDIRECT("S"&amp;(ROW()+12*(($AN813-1)*3+$AO813)-ROW())/12+5),AQ813)</f>
        <v>0</v>
      </c>
      <c r="AU813" s="15">
        <f ca="1">IF(AND(AQ813&gt;0,AR813&gt;0),COUNTIF(AU$6:AU812,"&gt;0")+1,0)</f>
        <v>0</v>
      </c>
    </row>
    <row r="814" spans="40:47">
      <c r="AN814" s="15">
        <v>23</v>
      </c>
      <c r="AO814" s="15">
        <v>2</v>
      </c>
      <c r="AP814" s="15">
        <v>5</v>
      </c>
      <c r="AQ814" s="15">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15">
        <f ca="1">COUNTIF(INDIRECT("H"&amp;(ROW()+12*(($AN814-1)*3+$AO814)-ROW())/12+5):INDIRECT("S"&amp;(ROW()+12*(($AN814-1)*3+$AO814)-ROW())/12+5),AQ814)</f>
        <v>0</v>
      </c>
      <c r="AU814" s="15">
        <f ca="1">IF(AND(AQ814&gt;0,AR814&gt;0),COUNTIF(AU$6:AU813,"&gt;0")+1,0)</f>
        <v>0</v>
      </c>
    </row>
    <row r="815" spans="40:47">
      <c r="AN815" s="15">
        <v>23</v>
      </c>
      <c r="AO815" s="15">
        <v>2</v>
      </c>
      <c r="AP815" s="15">
        <v>6</v>
      </c>
      <c r="AQ815" s="15">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15">
        <f ca="1">COUNTIF(INDIRECT("H"&amp;(ROW()+12*(($AN815-1)*3+$AO815)-ROW())/12+5):INDIRECT("S"&amp;(ROW()+12*(($AN815-1)*3+$AO815)-ROW())/12+5),AQ815)</f>
        <v>0</v>
      </c>
      <c r="AU815" s="15">
        <f ca="1">IF(AND(AQ815&gt;0,AR815&gt;0),COUNTIF(AU$6:AU814,"&gt;0")+1,0)</f>
        <v>0</v>
      </c>
    </row>
    <row r="816" spans="40:47">
      <c r="AN816" s="15">
        <v>23</v>
      </c>
      <c r="AO816" s="15">
        <v>2</v>
      </c>
      <c r="AP816" s="15">
        <v>7</v>
      </c>
      <c r="AQ816" s="15">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15">
        <f ca="1">COUNTIF(INDIRECT("H"&amp;(ROW()+12*(($AN816-1)*3+$AO816)-ROW())/12+5):INDIRECT("S"&amp;(ROW()+12*(($AN816-1)*3+$AO816)-ROW())/12+5),AQ816)</f>
        <v>0</v>
      </c>
      <c r="AU816" s="15">
        <f ca="1">IF(AND(AQ816&gt;0,AR816&gt;0),COUNTIF(AU$6:AU815,"&gt;0")+1,0)</f>
        <v>0</v>
      </c>
    </row>
    <row r="817" spans="40:47">
      <c r="AN817" s="15">
        <v>23</v>
      </c>
      <c r="AO817" s="15">
        <v>2</v>
      </c>
      <c r="AP817" s="15">
        <v>8</v>
      </c>
      <c r="AQ817" s="15">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15">
        <f ca="1">COUNTIF(INDIRECT("H"&amp;(ROW()+12*(($AN817-1)*3+$AO817)-ROW())/12+5):INDIRECT("S"&amp;(ROW()+12*(($AN817-1)*3+$AO817)-ROW())/12+5),AQ817)</f>
        <v>0</v>
      </c>
      <c r="AU817" s="15">
        <f ca="1">IF(AND(AQ817&gt;0,AR817&gt;0),COUNTIF(AU$6:AU816,"&gt;0")+1,0)</f>
        <v>0</v>
      </c>
    </row>
    <row r="818" spans="40:47">
      <c r="AN818" s="15">
        <v>23</v>
      </c>
      <c r="AO818" s="15">
        <v>2</v>
      </c>
      <c r="AP818" s="15">
        <v>9</v>
      </c>
      <c r="AQ818" s="15">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15">
        <f ca="1">COUNTIF(INDIRECT("H"&amp;(ROW()+12*(($AN818-1)*3+$AO818)-ROW())/12+5):INDIRECT("S"&amp;(ROW()+12*(($AN818-1)*3+$AO818)-ROW())/12+5),AQ818)</f>
        <v>0</v>
      </c>
      <c r="AU818" s="15">
        <f ca="1">IF(AND(AQ818&gt;0,AR818&gt;0),COUNTIF(AU$6:AU817,"&gt;0")+1,0)</f>
        <v>0</v>
      </c>
    </row>
    <row r="819" spans="40:47">
      <c r="AN819" s="15">
        <v>23</v>
      </c>
      <c r="AO819" s="15">
        <v>2</v>
      </c>
      <c r="AP819" s="15">
        <v>10</v>
      </c>
      <c r="AQ819" s="15">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15">
        <f ca="1">COUNTIF(INDIRECT("H"&amp;(ROW()+12*(($AN819-1)*3+$AO819)-ROW())/12+5):INDIRECT("S"&amp;(ROW()+12*(($AN819-1)*3+$AO819)-ROW())/12+5),AQ819)</f>
        <v>0</v>
      </c>
      <c r="AU819" s="15">
        <f ca="1">IF(AND(AQ819&gt;0,AR819&gt;0),COUNTIF(AU$6:AU818,"&gt;0")+1,0)</f>
        <v>0</v>
      </c>
    </row>
    <row r="820" spans="40:47">
      <c r="AN820" s="15">
        <v>23</v>
      </c>
      <c r="AO820" s="15">
        <v>2</v>
      </c>
      <c r="AP820" s="15">
        <v>11</v>
      </c>
      <c r="AQ820" s="15">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15">
        <f ca="1">COUNTIF(INDIRECT("H"&amp;(ROW()+12*(($AN820-1)*3+$AO820)-ROW())/12+5):INDIRECT("S"&amp;(ROW()+12*(($AN820-1)*3+$AO820)-ROW())/12+5),AQ820)</f>
        <v>0</v>
      </c>
      <c r="AU820" s="15">
        <f ca="1">IF(AND(AQ820&gt;0,AR820&gt;0),COUNTIF(AU$6:AU819,"&gt;0")+1,0)</f>
        <v>0</v>
      </c>
    </row>
    <row r="821" spans="40:47">
      <c r="AN821" s="15">
        <v>23</v>
      </c>
      <c r="AO821" s="15">
        <v>2</v>
      </c>
      <c r="AP821" s="15">
        <v>12</v>
      </c>
      <c r="AQ821" s="15">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15">
        <f ca="1">COUNTIF(INDIRECT("H"&amp;(ROW()+12*(($AN821-1)*3+$AO821)-ROW())/12+5):INDIRECT("S"&amp;(ROW()+12*(($AN821-1)*3+$AO821)-ROW())/12+5),AQ821)</f>
        <v>0</v>
      </c>
      <c r="AU821" s="15">
        <f ca="1">IF(AND(AQ821&gt;0,AR821&gt;0),COUNTIF(AU$6:AU820,"&gt;0")+1,0)</f>
        <v>0</v>
      </c>
    </row>
    <row r="822" spans="40:47">
      <c r="AN822" s="15">
        <v>23</v>
      </c>
      <c r="AO822" s="15">
        <v>3</v>
      </c>
      <c r="AP822" s="15">
        <v>1</v>
      </c>
      <c r="AQ822" s="15">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15">
        <f ca="1">COUNTIF(INDIRECT("H"&amp;(ROW()+12*(($AN822-1)*3+$AO822)-ROW())/12+5):INDIRECT("S"&amp;(ROW()+12*(($AN822-1)*3+$AO822)-ROW())/12+5),AQ822)</f>
        <v>0</v>
      </c>
      <c r="AU822" s="15">
        <f ca="1">IF(AND(AQ822&gt;0,AR822&gt;0),COUNTIF(AU$6:AU821,"&gt;0")+1,0)</f>
        <v>0</v>
      </c>
    </row>
    <row r="823" spans="40:47">
      <c r="AN823" s="15">
        <v>23</v>
      </c>
      <c r="AO823" s="15">
        <v>3</v>
      </c>
      <c r="AP823" s="15">
        <v>2</v>
      </c>
      <c r="AQ823" s="15">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15">
        <f ca="1">COUNTIF(INDIRECT("H"&amp;(ROW()+12*(($AN823-1)*3+$AO823)-ROW())/12+5):INDIRECT("S"&amp;(ROW()+12*(($AN823-1)*3+$AO823)-ROW())/12+5),AQ823)</f>
        <v>0</v>
      </c>
      <c r="AU823" s="15">
        <f ca="1">IF(AND(AQ823&gt;0,AR823&gt;0),COUNTIF(AU$6:AU822,"&gt;0")+1,0)</f>
        <v>0</v>
      </c>
    </row>
    <row r="824" spans="40:47">
      <c r="AN824" s="15">
        <v>23</v>
      </c>
      <c r="AO824" s="15">
        <v>3</v>
      </c>
      <c r="AP824" s="15">
        <v>3</v>
      </c>
      <c r="AQ824" s="15">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15">
        <f ca="1">COUNTIF(INDIRECT("H"&amp;(ROW()+12*(($AN824-1)*3+$AO824)-ROW())/12+5):INDIRECT("S"&amp;(ROW()+12*(($AN824-1)*3+$AO824)-ROW())/12+5),AQ824)</f>
        <v>0</v>
      </c>
      <c r="AU824" s="15">
        <f ca="1">IF(AND(AQ824&gt;0,AR824&gt;0),COUNTIF(AU$6:AU823,"&gt;0")+1,0)</f>
        <v>0</v>
      </c>
    </row>
    <row r="825" spans="40:47">
      <c r="AN825" s="15">
        <v>23</v>
      </c>
      <c r="AO825" s="15">
        <v>3</v>
      </c>
      <c r="AP825" s="15">
        <v>4</v>
      </c>
      <c r="AQ825" s="15">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15">
        <f ca="1">COUNTIF(INDIRECT("H"&amp;(ROW()+12*(($AN825-1)*3+$AO825)-ROW())/12+5):INDIRECT("S"&amp;(ROW()+12*(($AN825-1)*3+$AO825)-ROW())/12+5),AQ825)</f>
        <v>0</v>
      </c>
      <c r="AU825" s="15">
        <f ca="1">IF(AND(AQ825&gt;0,AR825&gt;0),COUNTIF(AU$6:AU824,"&gt;0")+1,0)</f>
        <v>0</v>
      </c>
    </row>
    <row r="826" spans="40:47">
      <c r="AN826" s="15">
        <v>23</v>
      </c>
      <c r="AO826" s="15">
        <v>3</v>
      </c>
      <c r="AP826" s="15">
        <v>5</v>
      </c>
      <c r="AQ826" s="15">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15">
        <f ca="1">COUNTIF(INDIRECT("H"&amp;(ROW()+12*(($AN826-1)*3+$AO826)-ROW())/12+5):INDIRECT("S"&amp;(ROW()+12*(($AN826-1)*3+$AO826)-ROW())/12+5),AQ826)</f>
        <v>0</v>
      </c>
      <c r="AU826" s="15">
        <f ca="1">IF(AND(AQ826&gt;0,AR826&gt;0),COUNTIF(AU$6:AU825,"&gt;0")+1,0)</f>
        <v>0</v>
      </c>
    </row>
    <row r="827" spans="40:47">
      <c r="AN827" s="15">
        <v>23</v>
      </c>
      <c r="AO827" s="15">
        <v>3</v>
      </c>
      <c r="AP827" s="15">
        <v>6</v>
      </c>
      <c r="AQ827" s="15">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15">
        <f ca="1">COUNTIF(INDIRECT("H"&amp;(ROW()+12*(($AN827-1)*3+$AO827)-ROW())/12+5):INDIRECT("S"&amp;(ROW()+12*(($AN827-1)*3+$AO827)-ROW())/12+5),AQ827)</f>
        <v>0</v>
      </c>
      <c r="AU827" s="15">
        <f ca="1">IF(AND(AQ827&gt;0,AR827&gt;0),COUNTIF(AU$6:AU826,"&gt;0")+1,0)</f>
        <v>0</v>
      </c>
    </row>
    <row r="828" spans="40:47">
      <c r="AN828" s="15">
        <v>23</v>
      </c>
      <c r="AO828" s="15">
        <v>3</v>
      </c>
      <c r="AP828" s="15">
        <v>7</v>
      </c>
      <c r="AQ828" s="15">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15">
        <f ca="1">COUNTIF(INDIRECT("H"&amp;(ROW()+12*(($AN828-1)*3+$AO828)-ROW())/12+5):INDIRECT("S"&amp;(ROW()+12*(($AN828-1)*3+$AO828)-ROW())/12+5),AQ828)</f>
        <v>0</v>
      </c>
      <c r="AU828" s="15">
        <f ca="1">IF(AND(AQ828&gt;0,AR828&gt;0),COUNTIF(AU$6:AU827,"&gt;0")+1,0)</f>
        <v>0</v>
      </c>
    </row>
    <row r="829" spans="40:47">
      <c r="AN829" s="15">
        <v>23</v>
      </c>
      <c r="AO829" s="15">
        <v>3</v>
      </c>
      <c r="AP829" s="15">
        <v>8</v>
      </c>
      <c r="AQ829" s="15">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15">
        <f ca="1">COUNTIF(INDIRECT("H"&amp;(ROW()+12*(($AN829-1)*3+$AO829)-ROW())/12+5):INDIRECT("S"&amp;(ROW()+12*(($AN829-1)*3+$AO829)-ROW())/12+5),AQ829)</f>
        <v>0</v>
      </c>
      <c r="AU829" s="15">
        <f ca="1">IF(AND(AQ829&gt;0,AR829&gt;0),COUNTIF(AU$6:AU828,"&gt;0")+1,0)</f>
        <v>0</v>
      </c>
    </row>
    <row r="830" spans="40:47">
      <c r="AN830" s="15">
        <v>23</v>
      </c>
      <c r="AO830" s="15">
        <v>3</v>
      </c>
      <c r="AP830" s="15">
        <v>9</v>
      </c>
      <c r="AQ830" s="15">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15">
        <f ca="1">COUNTIF(INDIRECT("H"&amp;(ROW()+12*(($AN830-1)*3+$AO830)-ROW())/12+5):INDIRECT("S"&amp;(ROW()+12*(($AN830-1)*3+$AO830)-ROW())/12+5),AQ830)</f>
        <v>0</v>
      </c>
      <c r="AU830" s="15">
        <f ca="1">IF(AND(AQ830&gt;0,AR830&gt;0),COUNTIF(AU$6:AU829,"&gt;0")+1,0)</f>
        <v>0</v>
      </c>
    </row>
    <row r="831" spans="40:47">
      <c r="AN831" s="15">
        <v>23</v>
      </c>
      <c r="AO831" s="15">
        <v>3</v>
      </c>
      <c r="AP831" s="15">
        <v>10</v>
      </c>
      <c r="AQ831" s="15">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15">
        <f ca="1">COUNTIF(INDIRECT("H"&amp;(ROW()+12*(($AN831-1)*3+$AO831)-ROW())/12+5):INDIRECT("S"&amp;(ROW()+12*(($AN831-1)*3+$AO831)-ROW())/12+5),AQ831)</f>
        <v>0</v>
      </c>
      <c r="AU831" s="15">
        <f ca="1">IF(AND(AQ831&gt;0,AR831&gt;0),COUNTIF(AU$6:AU830,"&gt;0")+1,0)</f>
        <v>0</v>
      </c>
    </row>
    <row r="832" spans="40:47">
      <c r="AN832" s="15">
        <v>23</v>
      </c>
      <c r="AO832" s="15">
        <v>3</v>
      </c>
      <c r="AP832" s="15">
        <v>11</v>
      </c>
      <c r="AQ832" s="15">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15">
        <f ca="1">COUNTIF(INDIRECT("H"&amp;(ROW()+12*(($AN832-1)*3+$AO832)-ROW())/12+5):INDIRECT("S"&amp;(ROW()+12*(($AN832-1)*3+$AO832)-ROW())/12+5),AQ832)</f>
        <v>0</v>
      </c>
      <c r="AU832" s="15">
        <f ca="1">IF(AND(AQ832&gt;0,AR832&gt;0),COUNTIF(AU$6:AU831,"&gt;0")+1,0)</f>
        <v>0</v>
      </c>
    </row>
    <row r="833" spans="40:47">
      <c r="AN833" s="306">
        <v>23</v>
      </c>
      <c r="AO833" s="306">
        <v>3</v>
      </c>
      <c r="AP833" s="306">
        <v>12</v>
      </c>
      <c r="AQ833" s="306">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306">
        <f ca="1">COUNTIF(INDIRECT("H"&amp;(ROW()+12*(($AN833-1)*3+$AO833)-ROW())/12+5):INDIRECT("S"&amp;(ROW()+12*(($AN833-1)*3+$AO833)-ROW())/12+5),AQ833)</f>
        <v>0</v>
      </c>
      <c r="AS833" s="306"/>
      <c r="AT833" s="306"/>
      <c r="AU833" s="306">
        <f ca="1">IF(AND(AQ833&gt;0,AR833&gt;0),COUNTIF(AU$6:AU832,"&gt;0")+1,0)</f>
        <v>0</v>
      </c>
    </row>
    <row r="834" spans="40:47">
      <c r="AN834" s="15">
        <v>24</v>
      </c>
      <c r="AO834" s="15">
        <v>1</v>
      </c>
      <c r="AP834" s="15">
        <v>1</v>
      </c>
      <c r="AQ834" s="15">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15">
        <f ca="1">COUNTIF(INDIRECT("H"&amp;(ROW()+12*(($AN834-1)*3+$AO834)-ROW())/12+5):INDIRECT("S"&amp;(ROW()+12*(($AN834-1)*3+$AO834)-ROW())/12+5),AQ834)</f>
        <v>0</v>
      </c>
      <c r="AU834" s="15">
        <f ca="1">IF(AND(AQ834&gt;0,AR834&gt;0),COUNTIF(AU$6:AU833,"&gt;0")+1,0)</f>
        <v>0</v>
      </c>
    </row>
    <row r="835" spans="40:47">
      <c r="AN835" s="15">
        <v>24</v>
      </c>
      <c r="AO835" s="15">
        <v>1</v>
      </c>
      <c r="AP835" s="15">
        <v>2</v>
      </c>
      <c r="AQ835" s="15">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15">
        <f ca="1">COUNTIF(INDIRECT("H"&amp;(ROW()+12*(($AN835-1)*3+$AO835)-ROW())/12+5):INDIRECT("S"&amp;(ROW()+12*(($AN835-1)*3+$AO835)-ROW())/12+5),AQ835)</f>
        <v>0</v>
      </c>
      <c r="AU835" s="15">
        <f ca="1">IF(AND(AQ835&gt;0,AR835&gt;0),COUNTIF(AU$6:AU834,"&gt;0")+1,0)</f>
        <v>0</v>
      </c>
    </row>
    <row r="836" spans="40:47">
      <c r="AN836" s="15">
        <v>24</v>
      </c>
      <c r="AO836" s="15">
        <v>1</v>
      </c>
      <c r="AP836" s="15">
        <v>3</v>
      </c>
      <c r="AQ836" s="15">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15">
        <f ca="1">COUNTIF(INDIRECT("H"&amp;(ROW()+12*(($AN836-1)*3+$AO836)-ROW())/12+5):INDIRECT("S"&amp;(ROW()+12*(($AN836-1)*3+$AO836)-ROW())/12+5),AQ836)</f>
        <v>0</v>
      </c>
      <c r="AU836" s="15">
        <f ca="1">IF(AND(AQ836&gt;0,AR836&gt;0),COUNTIF(AU$6:AU835,"&gt;0")+1,0)</f>
        <v>0</v>
      </c>
    </row>
    <row r="837" spans="40:47">
      <c r="AN837" s="15">
        <v>24</v>
      </c>
      <c r="AO837" s="15">
        <v>1</v>
      </c>
      <c r="AP837" s="15">
        <v>4</v>
      </c>
      <c r="AQ837" s="15">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15">
        <f ca="1">COUNTIF(INDIRECT("H"&amp;(ROW()+12*(($AN837-1)*3+$AO837)-ROW())/12+5):INDIRECT("S"&amp;(ROW()+12*(($AN837-1)*3+$AO837)-ROW())/12+5),AQ837)</f>
        <v>0</v>
      </c>
      <c r="AU837" s="15">
        <f ca="1">IF(AND(AQ837&gt;0,AR837&gt;0),COUNTIF(AU$6:AU836,"&gt;0")+1,0)</f>
        <v>0</v>
      </c>
    </row>
    <row r="838" spans="40:47">
      <c r="AN838" s="15">
        <v>24</v>
      </c>
      <c r="AO838" s="15">
        <v>1</v>
      </c>
      <c r="AP838" s="15">
        <v>5</v>
      </c>
      <c r="AQ838" s="15">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15">
        <f ca="1">COUNTIF(INDIRECT("H"&amp;(ROW()+12*(($AN838-1)*3+$AO838)-ROW())/12+5):INDIRECT("S"&amp;(ROW()+12*(($AN838-1)*3+$AO838)-ROW())/12+5),AQ838)</f>
        <v>0</v>
      </c>
      <c r="AU838" s="15">
        <f ca="1">IF(AND(AQ838&gt;0,AR838&gt;0),COUNTIF(AU$6:AU837,"&gt;0")+1,0)</f>
        <v>0</v>
      </c>
    </row>
    <row r="839" spans="40:47">
      <c r="AN839" s="15">
        <v>24</v>
      </c>
      <c r="AO839" s="15">
        <v>1</v>
      </c>
      <c r="AP839" s="15">
        <v>6</v>
      </c>
      <c r="AQ839" s="15">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15">
        <f ca="1">COUNTIF(INDIRECT("H"&amp;(ROW()+12*(($AN839-1)*3+$AO839)-ROW())/12+5):INDIRECT("S"&amp;(ROW()+12*(($AN839-1)*3+$AO839)-ROW())/12+5),AQ839)</f>
        <v>0</v>
      </c>
      <c r="AU839" s="15">
        <f ca="1">IF(AND(AQ839&gt;0,AR839&gt;0),COUNTIF(AU$6:AU838,"&gt;0")+1,0)</f>
        <v>0</v>
      </c>
    </row>
    <row r="840" spans="40:47">
      <c r="AN840" s="15">
        <v>24</v>
      </c>
      <c r="AO840" s="15">
        <v>1</v>
      </c>
      <c r="AP840" s="15">
        <v>7</v>
      </c>
      <c r="AQ840" s="15">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15">
        <f ca="1">COUNTIF(INDIRECT("H"&amp;(ROW()+12*(($AN840-1)*3+$AO840)-ROW())/12+5):INDIRECT("S"&amp;(ROW()+12*(($AN840-1)*3+$AO840)-ROW())/12+5),AQ840)</f>
        <v>0</v>
      </c>
      <c r="AU840" s="15">
        <f ca="1">IF(AND(AQ840&gt;0,AR840&gt;0),COUNTIF(AU$6:AU839,"&gt;0")+1,0)</f>
        <v>0</v>
      </c>
    </row>
    <row r="841" spans="40:47">
      <c r="AN841" s="15">
        <v>24</v>
      </c>
      <c r="AO841" s="15">
        <v>1</v>
      </c>
      <c r="AP841" s="15">
        <v>8</v>
      </c>
      <c r="AQ841" s="15">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15">
        <f ca="1">COUNTIF(INDIRECT("H"&amp;(ROW()+12*(($AN841-1)*3+$AO841)-ROW())/12+5):INDIRECT("S"&amp;(ROW()+12*(($AN841-1)*3+$AO841)-ROW())/12+5),AQ841)</f>
        <v>0</v>
      </c>
      <c r="AU841" s="15">
        <f ca="1">IF(AND(AQ841&gt;0,AR841&gt;0),COUNTIF(AU$6:AU840,"&gt;0")+1,0)</f>
        <v>0</v>
      </c>
    </row>
    <row r="842" spans="40:47">
      <c r="AN842" s="15">
        <v>24</v>
      </c>
      <c r="AO842" s="15">
        <v>1</v>
      </c>
      <c r="AP842" s="15">
        <v>9</v>
      </c>
      <c r="AQ842" s="15">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15">
        <f ca="1">COUNTIF(INDIRECT("H"&amp;(ROW()+12*(($AN842-1)*3+$AO842)-ROW())/12+5):INDIRECT("S"&amp;(ROW()+12*(($AN842-1)*3+$AO842)-ROW())/12+5),AQ842)</f>
        <v>0</v>
      </c>
      <c r="AU842" s="15">
        <f ca="1">IF(AND(AQ842&gt;0,AR842&gt;0),COUNTIF(AU$6:AU841,"&gt;0")+1,0)</f>
        <v>0</v>
      </c>
    </row>
    <row r="843" spans="40:47">
      <c r="AN843" s="15">
        <v>24</v>
      </c>
      <c r="AO843" s="15">
        <v>1</v>
      </c>
      <c r="AP843" s="15">
        <v>10</v>
      </c>
      <c r="AQ843" s="15">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15">
        <f ca="1">COUNTIF(INDIRECT("H"&amp;(ROW()+12*(($AN843-1)*3+$AO843)-ROW())/12+5):INDIRECT("S"&amp;(ROW()+12*(($AN843-1)*3+$AO843)-ROW())/12+5),AQ843)</f>
        <v>0</v>
      </c>
      <c r="AU843" s="15">
        <f ca="1">IF(AND(AQ843&gt;0,AR843&gt;0),COUNTIF(AU$6:AU842,"&gt;0")+1,0)</f>
        <v>0</v>
      </c>
    </row>
    <row r="844" spans="40:47">
      <c r="AN844" s="15">
        <v>24</v>
      </c>
      <c r="AO844" s="15">
        <v>1</v>
      </c>
      <c r="AP844" s="15">
        <v>11</v>
      </c>
      <c r="AQ844" s="15">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15">
        <f ca="1">COUNTIF(INDIRECT("H"&amp;(ROW()+12*(($AN844-1)*3+$AO844)-ROW())/12+5):INDIRECT("S"&amp;(ROW()+12*(($AN844-1)*3+$AO844)-ROW())/12+5),AQ844)</f>
        <v>0</v>
      </c>
      <c r="AU844" s="15">
        <f ca="1">IF(AND(AQ844&gt;0,AR844&gt;0),COUNTIF(AU$6:AU843,"&gt;0")+1,0)</f>
        <v>0</v>
      </c>
    </row>
    <row r="845" spans="40:47">
      <c r="AN845" s="15">
        <v>24</v>
      </c>
      <c r="AO845" s="15">
        <v>1</v>
      </c>
      <c r="AP845" s="15">
        <v>12</v>
      </c>
      <c r="AQ845" s="15">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15">
        <f ca="1">COUNTIF(INDIRECT("H"&amp;(ROW()+12*(($AN845-1)*3+$AO845)-ROW())/12+5):INDIRECT("S"&amp;(ROW()+12*(($AN845-1)*3+$AO845)-ROW())/12+5),AQ845)</f>
        <v>0</v>
      </c>
      <c r="AU845" s="15">
        <f ca="1">IF(AND(AQ845&gt;0,AR845&gt;0),COUNTIF(AU$6:AU844,"&gt;0")+1,0)</f>
        <v>0</v>
      </c>
    </row>
    <row r="846" spans="40:47">
      <c r="AN846" s="15">
        <v>24</v>
      </c>
      <c r="AO846" s="15">
        <v>2</v>
      </c>
      <c r="AP846" s="15">
        <v>1</v>
      </c>
      <c r="AQ846" s="15">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15">
        <f ca="1">COUNTIF(INDIRECT("H"&amp;(ROW()+12*(($AN846-1)*3+$AO846)-ROW())/12+5):INDIRECT("S"&amp;(ROW()+12*(($AN846-1)*3+$AO846)-ROW())/12+5),AQ846)</f>
        <v>0</v>
      </c>
      <c r="AU846" s="15">
        <f ca="1">IF(AND(AQ846&gt;0,AR846&gt;0),COUNTIF(AU$6:AU845,"&gt;0")+1,0)</f>
        <v>0</v>
      </c>
    </row>
    <row r="847" spans="40:47">
      <c r="AN847" s="15">
        <v>24</v>
      </c>
      <c r="AO847" s="15">
        <v>2</v>
      </c>
      <c r="AP847" s="15">
        <v>2</v>
      </c>
      <c r="AQ847" s="15">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15">
        <f ca="1">COUNTIF(INDIRECT("H"&amp;(ROW()+12*(($AN847-1)*3+$AO847)-ROW())/12+5):INDIRECT("S"&amp;(ROW()+12*(($AN847-1)*3+$AO847)-ROW())/12+5),AQ847)</f>
        <v>0</v>
      </c>
      <c r="AU847" s="15">
        <f ca="1">IF(AND(AQ847&gt;0,AR847&gt;0),COUNTIF(AU$6:AU846,"&gt;0")+1,0)</f>
        <v>0</v>
      </c>
    </row>
    <row r="848" spans="40:47">
      <c r="AN848" s="15">
        <v>24</v>
      </c>
      <c r="AO848" s="15">
        <v>2</v>
      </c>
      <c r="AP848" s="15">
        <v>3</v>
      </c>
      <c r="AQ848" s="15">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15">
        <f ca="1">COUNTIF(INDIRECT("H"&amp;(ROW()+12*(($AN848-1)*3+$AO848)-ROW())/12+5):INDIRECT("S"&amp;(ROW()+12*(($AN848-1)*3+$AO848)-ROW())/12+5),AQ848)</f>
        <v>0</v>
      </c>
      <c r="AU848" s="15">
        <f ca="1">IF(AND(AQ848&gt;0,AR848&gt;0),COUNTIF(AU$6:AU847,"&gt;0")+1,0)</f>
        <v>0</v>
      </c>
    </row>
    <row r="849" spans="40:47">
      <c r="AN849" s="15">
        <v>24</v>
      </c>
      <c r="AO849" s="15">
        <v>2</v>
      </c>
      <c r="AP849" s="15">
        <v>4</v>
      </c>
      <c r="AQ849" s="15">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15">
        <f ca="1">COUNTIF(INDIRECT("H"&amp;(ROW()+12*(($AN849-1)*3+$AO849)-ROW())/12+5):INDIRECT("S"&amp;(ROW()+12*(($AN849-1)*3+$AO849)-ROW())/12+5),AQ849)</f>
        <v>0</v>
      </c>
      <c r="AU849" s="15">
        <f ca="1">IF(AND(AQ849&gt;0,AR849&gt;0),COUNTIF(AU$6:AU848,"&gt;0")+1,0)</f>
        <v>0</v>
      </c>
    </row>
    <row r="850" spans="40:47">
      <c r="AN850" s="15">
        <v>24</v>
      </c>
      <c r="AO850" s="15">
        <v>2</v>
      </c>
      <c r="AP850" s="15">
        <v>5</v>
      </c>
      <c r="AQ850" s="15">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15">
        <f ca="1">COUNTIF(INDIRECT("H"&amp;(ROW()+12*(($AN850-1)*3+$AO850)-ROW())/12+5):INDIRECT("S"&amp;(ROW()+12*(($AN850-1)*3+$AO850)-ROW())/12+5),AQ850)</f>
        <v>0</v>
      </c>
      <c r="AU850" s="15">
        <f ca="1">IF(AND(AQ850&gt;0,AR850&gt;0),COUNTIF(AU$6:AU849,"&gt;0")+1,0)</f>
        <v>0</v>
      </c>
    </row>
    <row r="851" spans="40:47">
      <c r="AN851" s="15">
        <v>24</v>
      </c>
      <c r="AO851" s="15">
        <v>2</v>
      </c>
      <c r="AP851" s="15">
        <v>6</v>
      </c>
      <c r="AQ851" s="15">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15">
        <f ca="1">COUNTIF(INDIRECT("H"&amp;(ROW()+12*(($AN851-1)*3+$AO851)-ROW())/12+5):INDIRECT("S"&amp;(ROW()+12*(($AN851-1)*3+$AO851)-ROW())/12+5),AQ851)</f>
        <v>0</v>
      </c>
      <c r="AU851" s="15">
        <f ca="1">IF(AND(AQ851&gt;0,AR851&gt;0),COUNTIF(AU$6:AU850,"&gt;0")+1,0)</f>
        <v>0</v>
      </c>
    </row>
    <row r="852" spans="40:47">
      <c r="AN852" s="15">
        <v>24</v>
      </c>
      <c r="AO852" s="15">
        <v>2</v>
      </c>
      <c r="AP852" s="15">
        <v>7</v>
      </c>
      <c r="AQ852" s="15">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15">
        <f ca="1">COUNTIF(INDIRECT("H"&amp;(ROW()+12*(($AN852-1)*3+$AO852)-ROW())/12+5):INDIRECT("S"&amp;(ROW()+12*(($AN852-1)*3+$AO852)-ROW())/12+5),AQ852)</f>
        <v>0</v>
      </c>
      <c r="AU852" s="15">
        <f ca="1">IF(AND(AQ852&gt;0,AR852&gt;0),COUNTIF(AU$6:AU851,"&gt;0")+1,0)</f>
        <v>0</v>
      </c>
    </row>
    <row r="853" spans="40:47">
      <c r="AN853" s="15">
        <v>24</v>
      </c>
      <c r="AO853" s="15">
        <v>2</v>
      </c>
      <c r="AP853" s="15">
        <v>8</v>
      </c>
      <c r="AQ853" s="15">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15">
        <f ca="1">COUNTIF(INDIRECT("H"&amp;(ROW()+12*(($AN853-1)*3+$AO853)-ROW())/12+5):INDIRECT("S"&amp;(ROW()+12*(($AN853-1)*3+$AO853)-ROW())/12+5),AQ853)</f>
        <v>0</v>
      </c>
      <c r="AU853" s="15">
        <f ca="1">IF(AND(AQ853&gt;0,AR853&gt;0),COUNTIF(AU$6:AU852,"&gt;0")+1,0)</f>
        <v>0</v>
      </c>
    </row>
    <row r="854" spans="40:47">
      <c r="AN854" s="15">
        <v>24</v>
      </c>
      <c r="AO854" s="15">
        <v>2</v>
      </c>
      <c r="AP854" s="15">
        <v>9</v>
      </c>
      <c r="AQ854" s="15">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15">
        <f ca="1">COUNTIF(INDIRECT("H"&amp;(ROW()+12*(($AN854-1)*3+$AO854)-ROW())/12+5):INDIRECT("S"&amp;(ROW()+12*(($AN854-1)*3+$AO854)-ROW())/12+5),AQ854)</f>
        <v>0</v>
      </c>
      <c r="AU854" s="15">
        <f ca="1">IF(AND(AQ854&gt;0,AR854&gt;0),COUNTIF(AU$6:AU853,"&gt;0")+1,0)</f>
        <v>0</v>
      </c>
    </row>
    <row r="855" spans="40:47">
      <c r="AN855" s="15">
        <v>24</v>
      </c>
      <c r="AO855" s="15">
        <v>2</v>
      </c>
      <c r="AP855" s="15">
        <v>10</v>
      </c>
      <c r="AQ855" s="15">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15">
        <f ca="1">COUNTIF(INDIRECT("H"&amp;(ROW()+12*(($AN855-1)*3+$AO855)-ROW())/12+5):INDIRECT("S"&amp;(ROW()+12*(($AN855-1)*3+$AO855)-ROW())/12+5),AQ855)</f>
        <v>0</v>
      </c>
      <c r="AU855" s="15">
        <f ca="1">IF(AND(AQ855&gt;0,AR855&gt;0),COUNTIF(AU$6:AU854,"&gt;0")+1,0)</f>
        <v>0</v>
      </c>
    </row>
    <row r="856" spans="40:47">
      <c r="AN856" s="15">
        <v>24</v>
      </c>
      <c r="AO856" s="15">
        <v>2</v>
      </c>
      <c r="AP856" s="15">
        <v>11</v>
      </c>
      <c r="AQ856" s="15">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15">
        <f ca="1">COUNTIF(INDIRECT("H"&amp;(ROW()+12*(($AN856-1)*3+$AO856)-ROW())/12+5):INDIRECT("S"&amp;(ROW()+12*(($AN856-1)*3+$AO856)-ROW())/12+5),AQ856)</f>
        <v>0</v>
      </c>
      <c r="AU856" s="15">
        <f ca="1">IF(AND(AQ856&gt;0,AR856&gt;0),COUNTIF(AU$6:AU855,"&gt;0")+1,0)</f>
        <v>0</v>
      </c>
    </row>
    <row r="857" spans="40:47">
      <c r="AN857" s="15">
        <v>24</v>
      </c>
      <c r="AO857" s="15">
        <v>2</v>
      </c>
      <c r="AP857" s="15">
        <v>12</v>
      </c>
      <c r="AQ857" s="15">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15">
        <f ca="1">COUNTIF(INDIRECT("H"&amp;(ROW()+12*(($AN857-1)*3+$AO857)-ROW())/12+5):INDIRECT("S"&amp;(ROW()+12*(($AN857-1)*3+$AO857)-ROW())/12+5),AQ857)</f>
        <v>0</v>
      </c>
      <c r="AU857" s="15">
        <f ca="1">IF(AND(AQ857&gt;0,AR857&gt;0),COUNTIF(AU$6:AU856,"&gt;0")+1,0)</f>
        <v>0</v>
      </c>
    </row>
    <row r="858" spans="40:47">
      <c r="AN858" s="15">
        <v>24</v>
      </c>
      <c r="AO858" s="15">
        <v>3</v>
      </c>
      <c r="AP858" s="15">
        <v>1</v>
      </c>
      <c r="AQ858" s="15">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15">
        <f ca="1">COUNTIF(INDIRECT("H"&amp;(ROW()+12*(($AN858-1)*3+$AO858)-ROW())/12+5):INDIRECT("S"&amp;(ROW()+12*(($AN858-1)*3+$AO858)-ROW())/12+5),AQ858)</f>
        <v>0</v>
      </c>
      <c r="AU858" s="15">
        <f ca="1">IF(AND(AQ858&gt;0,AR858&gt;0),COUNTIF(AU$6:AU857,"&gt;0")+1,0)</f>
        <v>0</v>
      </c>
    </row>
    <row r="859" spans="40:47">
      <c r="AN859" s="15">
        <v>24</v>
      </c>
      <c r="AO859" s="15">
        <v>3</v>
      </c>
      <c r="AP859" s="15">
        <v>2</v>
      </c>
      <c r="AQ859" s="15">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15">
        <f ca="1">COUNTIF(INDIRECT("H"&amp;(ROW()+12*(($AN859-1)*3+$AO859)-ROW())/12+5):INDIRECT("S"&amp;(ROW()+12*(($AN859-1)*3+$AO859)-ROW())/12+5),AQ859)</f>
        <v>0</v>
      </c>
      <c r="AU859" s="15">
        <f ca="1">IF(AND(AQ859&gt;0,AR859&gt;0),COUNTIF(AU$6:AU858,"&gt;0")+1,0)</f>
        <v>0</v>
      </c>
    </row>
    <row r="860" spans="40:47">
      <c r="AN860" s="15">
        <v>24</v>
      </c>
      <c r="AO860" s="15">
        <v>3</v>
      </c>
      <c r="AP860" s="15">
        <v>3</v>
      </c>
      <c r="AQ860" s="15">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15">
        <f ca="1">COUNTIF(INDIRECT("H"&amp;(ROW()+12*(($AN860-1)*3+$AO860)-ROW())/12+5):INDIRECT("S"&amp;(ROW()+12*(($AN860-1)*3+$AO860)-ROW())/12+5),AQ860)</f>
        <v>0</v>
      </c>
      <c r="AU860" s="15">
        <f ca="1">IF(AND(AQ860&gt;0,AR860&gt;0),COUNTIF(AU$6:AU859,"&gt;0")+1,0)</f>
        <v>0</v>
      </c>
    </row>
    <row r="861" spans="40:47">
      <c r="AN861" s="15">
        <v>24</v>
      </c>
      <c r="AO861" s="15">
        <v>3</v>
      </c>
      <c r="AP861" s="15">
        <v>4</v>
      </c>
      <c r="AQ861" s="15">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15">
        <f ca="1">COUNTIF(INDIRECT("H"&amp;(ROW()+12*(($AN861-1)*3+$AO861)-ROW())/12+5):INDIRECT("S"&amp;(ROW()+12*(($AN861-1)*3+$AO861)-ROW())/12+5),AQ861)</f>
        <v>0</v>
      </c>
      <c r="AU861" s="15">
        <f ca="1">IF(AND(AQ861&gt;0,AR861&gt;0),COUNTIF(AU$6:AU860,"&gt;0")+1,0)</f>
        <v>0</v>
      </c>
    </row>
    <row r="862" spans="40:47">
      <c r="AN862" s="15">
        <v>24</v>
      </c>
      <c r="AO862" s="15">
        <v>3</v>
      </c>
      <c r="AP862" s="15">
        <v>5</v>
      </c>
      <c r="AQ862" s="15">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15">
        <f ca="1">COUNTIF(INDIRECT("H"&amp;(ROW()+12*(($AN862-1)*3+$AO862)-ROW())/12+5):INDIRECT("S"&amp;(ROW()+12*(($AN862-1)*3+$AO862)-ROW())/12+5),AQ862)</f>
        <v>0</v>
      </c>
      <c r="AU862" s="15">
        <f ca="1">IF(AND(AQ862&gt;0,AR862&gt;0),COUNTIF(AU$6:AU861,"&gt;0")+1,0)</f>
        <v>0</v>
      </c>
    </row>
    <row r="863" spans="40:47">
      <c r="AN863" s="15">
        <v>24</v>
      </c>
      <c r="AO863" s="15">
        <v>3</v>
      </c>
      <c r="AP863" s="15">
        <v>6</v>
      </c>
      <c r="AQ863" s="15">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15">
        <f ca="1">COUNTIF(INDIRECT("H"&amp;(ROW()+12*(($AN863-1)*3+$AO863)-ROW())/12+5):INDIRECT("S"&amp;(ROW()+12*(($AN863-1)*3+$AO863)-ROW())/12+5),AQ863)</f>
        <v>0</v>
      </c>
      <c r="AU863" s="15">
        <f ca="1">IF(AND(AQ863&gt;0,AR863&gt;0),COUNTIF(AU$6:AU862,"&gt;0")+1,0)</f>
        <v>0</v>
      </c>
    </row>
    <row r="864" spans="40:47">
      <c r="AN864" s="15">
        <v>24</v>
      </c>
      <c r="AO864" s="15">
        <v>3</v>
      </c>
      <c r="AP864" s="15">
        <v>7</v>
      </c>
      <c r="AQ864" s="15">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15">
        <f ca="1">COUNTIF(INDIRECT("H"&amp;(ROW()+12*(($AN864-1)*3+$AO864)-ROW())/12+5):INDIRECT("S"&amp;(ROW()+12*(($AN864-1)*3+$AO864)-ROW())/12+5),AQ864)</f>
        <v>0</v>
      </c>
      <c r="AU864" s="15">
        <f ca="1">IF(AND(AQ864&gt;0,AR864&gt;0),COUNTIF(AU$6:AU863,"&gt;0")+1,0)</f>
        <v>0</v>
      </c>
    </row>
    <row r="865" spans="40:47">
      <c r="AN865" s="15">
        <v>24</v>
      </c>
      <c r="AO865" s="15">
        <v>3</v>
      </c>
      <c r="AP865" s="15">
        <v>8</v>
      </c>
      <c r="AQ865" s="15">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15">
        <f ca="1">COUNTIF(INDIRECT("H"&amp;(ROW()+12*(($AN865-1)*3+$AO865)-ROW())/12+5):INDIRECT("S"&amp;(ROW()+12*(($AN865-1)*3+$AO865)-ROW())/12+5),AQ865)</f>
        <v>0</v>
      </c>
      <c r="AU865" s="15">
        <f ca="1">IF(AND(AQ865&gt;0,AR865&gt;0),COUNTIF(AU$6:AU864,"&gt;0")+1,0)</f>
        <v>0</v>
      </c>
    </row>
    <row r="866" spans="40:47">
      <c r="AN866" s="15">
        <v>24</v>
      </c>
      <c r="AO866" s="15">
        <v>3</v>
      </c>
      <c r="AP866" s="15">
        <v>9</v>
      </c>
      <c r="AQ866" s="15">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15">
        <f ca="1">COUNTIF(INDIRECT("H"&amp;(ROW()+12*(($AN866-1)*3+$AO866)-ROW())/12+5):INDIRECT("S"&amp;(ROW()+12*(($AN866-1)*3+$AO866)-ROW())/12+5),AQ866)</f>
        <v>0</v>
      </c>
      <c r="AU866" s="15">
        <f ca="1">IF(AND(AQ866&gt;0,AR866&gt;0),COUNTIF(AU$6:AU865,"&gt;0")+1,0)</f>
        <v>0</v>
      </c>
    </row>
    <row r="867" spans="40:47">
      <c r="AN867" s="15">
        <v>24</v>
      </c>
      <c r="AO867" s="15">
        <v>3</v>
      </c>
      <c r="AP867" s="15">
        <v>10</v>
      </c>
      <c r="AQ867" s="15">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15">
        <f ca="1">COUNTIF(INDIRECT("H"&amp;(ROW()+12*(($AN867-1)*3+$AO867)-ROW())/12+5):INDIRECT("S"&amp;(ROW()+12*(($AN867-1)*3+$AO867)-ROW())/12+5),AQ867)</f>
        <v>0</v>
      </c>
      <c r="AU867" s="15">
        <f ca="1">IF(AND(AQ867&gt;0,AR867&gt;0),COUNTIF(AU$6:AU866,"&gt;0")+1,0)</f>
        <v>0</v>
      </c>
    </row>
    <row r="868" spans="40:47">
      <c r="AN868" s="15">
        <v>24</v>
      </c>
      <c r="AO868" s="15">
        <v>3</v>
      </c>
      <c r="AP868" s="15">
        <v>11</v>
      </c>
      <c r="AQ868" s="15">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15">
        <f ca="1">COUNTIF(INDIRECT("H"&amp;(ROW()+12*(($AN868-1)*3+$AO868)-ROW())/12+5):INDIRECT("S"&amp;(ROW()+12*(($AN868-1)*3+$AO868)-ROW())/12+5),AQ868)</f>
        <v>0</v>
      </c>
      <c r="AU868" s="15">
        <f ca="1">IF(AND(AQ868&gt;0,AR868&gt;0),COUNTIF(AU$6:AU867,"&gt;0")+1,0)</f>
        <v>0</v>
      </c>
    </row>
    <row r="869" spans="40:47">
      <c r="AN869" s="306">
        <v>24</v>
      </c>
      <c r="AO869" s="306">
        <v>3</v>
      </c>
      <c r="AP869" s="306">
        <v>12</v>
      </c>
      <c r="AQ869" s="306">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306">
        <f ca="1">COUNTIF(INDIRECT("H"&amp;(ROW()+12*(($AN869-1)*3+$AO869)-ROW())/12+5):INDIRECT("S"&amp;(ROW()+12*(($AN869-1)*3+$AO869)-ROW())/12+5),AQ869)</f>
        <v>0</v>
      </c>
      <c r="AS869" s="306"/>
      <c r="AT869" s="306"/>
      <c r="AU869" s="306">
        <f ca="1">IF(AND(AQ869&gt;0,AR869&gt;0),COUNTIF(AU$6:AU868,"&gt;0")+1,0)</f>
        <v>0</v>
      </c>
    </row>
    <row r="870" spans="40:47">
      <c r="AN870" s="15">
        <v>25</v>
      </c>
      <c r="AO870" s="15">
        <v>1</v>
      </c>
      <c r="AP870" s="15">
        <v>1</v>
      </c>
      <c r="AQ870" s="15">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15">
        <f ca="1">COUNTIF(INDIRECT("H"&amp;(ROW()+12*(($AN870-1)*3+$AO870)-ROW())/12+5):INDIRECT("S"&amp;(ROW()+12*(($AN870-1)*3+$AO870)-ROW())/12+5),AQ870)</f>
        <v>0</v>
      </c>
      <c r="AU870" s="15">
        <f ca="1">IF(AND(AQ870&gt;0,AR870&gt;0),COUNTIF(AU$6:AU869,"&gt;0")+1,0)</f>
        <v>0</v>
      </c>
    </row>
    <row r="871" spans="40:47">
      <c r="AN871" s="15">
        <v>25</v>
      </c>
      <c r="AO871" s="15">
        <v>1</v>
      </c>
      <c r="AP871" s="15">
        <v>2</v>
      </c>
      <c r="AQ871" s="15">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15">
        <f ca="1">COUNTIF(INDIRECT("H"&amp;(ROW()+12*(($AN871-1)*3+$AO871)-ROW())/12+5):INDIRECT("S"&amp;(ROW()+12*(($AN871-1)*3+$AO871)-ROW())/12+5),AQ871)</f>
        <v>0</v>
      </c>
      <c r="AU871" s="15">
        <f ca="1">IF(AND(AQ871&gt;0,AR871&gt;0),COUNTIF(AU$6:AU870,"&gt;0")+1,0)</f>
        <v>0</v>
      </c>
    </row>
    <row r="872" spans="40:47">
      <c r="AN872" s="15">
        <v>25</v>
      </c>
      <c r="AO872" s="15">
        <v>1</v>
      </c>
      <c r="AP872" s="15">
        <v>3</v>
      </c>
      <c r="AQ872" s="15">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15">
        <f ca="1">COUNTIF(INDIRECT("H"&amp;(ROW()+12*(($AN872-1)*3+$AO872)-ROW())/12+5):INDIRECT("S"&amp;(ROW()+12*(($AN872-1)*3+$AO872)-ROW())/12+5),AQ872)</f>
        <v>0</v>
      </c>
      <c r="AU872" s="15">
        <f ca="1">IF(AND(AQ872&gt;0,AR872&gt;0),COUNTIF(AU$6:AU871,"&gt;0")+1,0)</f>
        <v>0</v>
      </c>
    </row>
    <row r="873" spans="40:47">
      <c r="AN873" s="15">
        <v>25</v>
      </c>
      <c r="AO873" s="15">
        <v>1</v>
      </c>
      <c r="AP873" s="15">
        <v>4</v>
      </c>
      <c r="AQ873" s="15">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15">
        <f ca="1">COUNTIF(INDIRECT("H"&amp;(ROW()+12*(($AN873-1)*3+$AO873)-ROW())/12+5):INDIRECT("S"&amp;(ROW()+12*(($AN873-1)*3+$AO873)-ROW())/12+5),AQ873)</f>
        <v>0</v>
      </c>
      <c r="AU873" s="15">
        <f ca="1">IF(AND(AQ873&gt;0,AR873&gt;0),COUNTIF(AU$6:AU872,"&gt;0")+1,0)</f>
        <v>0</v>
      </c>
    </row>
    <row r="874" spans="40:47">
      <c r="AN874" s="15">
        <v>25</v>
      </c>
      <c r="AO874" s="15">
        <v>1</v>
      </c>
      <c r="AP874" s="15">
        <v>5</v>
      </c>
      <c r="AQ874" s="15">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15">
        <f ca="1">COUNTIF(INDIRECT("H"&amp;(ROW()+12*(($AN874-1)*3+$AO874)-ROW())/12+5):INDIRECT("S"&amp;(ROW()+12*(($AN874-1)*3+$AO874)-ROW())/12+5),AQ874)</f>
        <v>0</v>
      </c>
      <c r="AU874" s="15">
        <f ca="1">IF(AND(AQ874&gt;0,AR874&gt;0),COUNTIF(AU$6:AU873,"&gt;0")+1,0)</f>
        <v>0</v>
      </c>
    </row>
    <row r="875" spans="40:47">
      <c r="AN875" s="15">
        <v>25</v>
      </c>
      <c r="AO875" s="15">
        <v>1</v>
      </c>
      <c r="AP875" s="15">
        <v>6</v>
      </c>
      <c r="AQ875" s="15">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15">
        <f ca="1">COUNTIF(INDIRECT("H"&amp;(ROW()+12*(($AN875-1)*3+$AO875)-ROW())/12+5):INDIRECT("S"&amp;(ROW()+12*(($AN875-1)*3+$AO875)-ROW())/12+5),AQ875)</f>
        <v>0</v>
      </c>
      <c r="AU875" s="15">
        <f ca="1">IF(AND(AQ875&gt;0,AR875&gt;0),COUNTIF(AU$6:AU874,"&gt;0")+1,0)</f>
        <v>0</v>
      </c>
    </row>
    <row r="876" spans="40:47">
      <c r="AN876" s="15">
        <v>25</v>
      </c>
      <c r="AO876" s="15">
        <v>1</v>
      </c>
      <c r="AP876" s="15">
        <v>7</v>
      </c>
      <c r="AQ876" s="15">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15">
        <f ca="1">COUNTIF(INDIRECT("H"&amp;(ROW()+12*(($AN876-1)*3+$AO876)-ROW())/12+5):INDIRECT("S"&amp;(ROW()+12*(($AN876-1)*3+$AO876)-ROW())/12+5),AQ876)</f>
        <v>0</v>
      </c>
      <c r="AU876" s="15">
        <f ca="1">IF(AND(AQ876&gt;0,AR876&gt;0),COUNTIF(AU$6:AU875,"&gt;0")+1,0)</f>
        <v>0</v>
      </c>
    </row>
    <row r="877" spans="40:47">
      <c r="AN877" s="15">
        <v>25</v>
      </c>
      <c r="AO877" s="15">
        <v>1</v>
      </c>
      <c r="AP877" s="15">
        <v>8</v>
      </c>
      <c r="AQ877" s="15">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15">
        <f ca="1">COUNTIF(INDIRECT("H"&amp;(ROW()+12*(($AN877-1)*3+$AO877)-ROW())/12+5):INDIRECT("S"&amp;(ROW()+12*(($AN877-1)*3+$AO877)-ROW())/12+5),AQ877)</f>
        <v>0</v>
      </c>
      <c r="AU877" s="15">
        <f ca="1">IF(AND(AQ877&gt;0,AR877&gt;0),COUNTIF(AU$6:AU876,"&gt;0")+1,0)</f>
        <v>0</v>
      </c>
    </row>
    <row r="878" spans="40:47">
      <c r="AN878" s="15">
        <v>25</v>
      </c>
      <c r="AO878" s="15">
        <v>1</v>
      </c>
      <c r="AP878" s="15">
        <v>9</v>
      </c>
      <c r="AQ878" s="15">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15">
        <f ca="1">COUNTIF(INDIRECT("H"&amp;(ROW()+12*(($AN878-1)*3+$AO878)-ROW())/12+5):INDIRECT("S"&amp;(ROW()+12*(($AN878-1)*3+$AO878)-ROW())/12+5),AQ878)</f>
        <v>0</v>
      </c>
      <c r="AU878" s="15">
        <f ca="1">IF(AND(AQ878&gt;0,AR878&gt;0),COUNTIF(AU$6:AU877,"&gt;0")+1,0)</f>
        <v>0</v>
      </c>
    </row>
    <row r="879" spans="40:47">
      <c r="AN879" s="15">
        <v>25</v>
      </c>
      <c r="AO879" s="15">
        <v>1</v>
      </c>
      <c r="AP879" s="15">
        <v>10</v>
      </c>
      <c r="AQ879" s="15">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15">
        <f ca="1">COUNTIF(INDIRECT("H"&amp;(ROW()+12*(($AN879-1)*3+$AO879)-ROW())/12+5):INDIRECT("S"&amp;(ROW()+12*(($AN879-1)*3+$AO879)-ROW())/12+5),AQ879)</f>
        <v>0</v>
      </c>
      <c r="AU879" s="15">
        <f ca="1">IF(AND(AQ879&gt;0,AR879&gt;0),COUNTIF(AU$6:AU878,"&gt;0")+1,0)</f>
        <v>0</v>
      </c>
    </row>
    <row r="880" spans="40:47">
      <c r="AN880" s="15">
        <v>25</v>
      </c>
      <c r="AO880" s="15">
        <v>1</v>
      </c>
      <c r="AP880" s="15">
        <v>11</v>
      </c>
      <c r="AQ880" s="15">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15">
        <f ca="1">COUNTIF(INDIRECT("H"&amp;(ROW()+12*(($AN880-1)*3+$AO880)-ROW())/12+5):INDIRECT("S"&amp;(ROW()+12*(($AN880-1)*3+$AO880)-ROW())/12+5),AQ880)</f>
        <v>0</v>
      </c>
      <c r="AU880" s="15">
        <f ca="1">IF(AND(AQ880&gt;0,AR880&gt;0),COUNTIF(AU$6:AU879,"&gt;0")+1,0)</f>
        <v>0</v>
      </c>
    </row>
    <row r="881" spans="40:47">
      <c r="AN881" s="15">
        <v>25</v>
      </c>
      <c r="AO881" s="15">
        <v>1</v>
      </c>
      <c r="AP881" s="15">
        <v>12</v>
      </c>
      <c r="AQ881" s="15">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15">
        <f ca="1">COUNTIF(INDIRECT("H"&amp;(ROW()+12*(($AN881-1)*3+$AO881)-ROW())/12+5):INDIRECT("S"&amp;(ROW()+12*(($AN881-1)*3+$AO881)-ROW())/12+5),AQ881)</f>
        <v>0</v>
      </c>
      <c r="AU881" s="15">
        <f ca="1">IF(AND(AQ881&gt;0,AR881&gt;0),COUNTIF(AU$6:AU880,"&gt;0")+1,0)</f>
        <v>0</v>
      </c>
    </row>
    <row r="882" spans="40:47">
      <c r="AN882" s="15">
        <v>25</v>
      </c>
      <c r="AO882" s="15">
        <v>2</v>
      </c>
      <c r="AP882" s="15">
        <v>1</v>
      </c>
      <c r="AQ882" s="15">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15">
        <f ca="1">COUNTIF(INDIRECT("H"&amp;(ROW()+12*(($AN882-1)*3+$AO882)-ROW())/12+5):INDIRECT("S"&amp;(ROW()+12*(($AN882-1)*3+$AO882)-ROW())/12+5),AQ882)</f>
        <v>0</v>
      </c>
      <c r="AU882" s="15">
        <f ca="1">IF(AND(AQ882&gt;0,AR882&gt;0),COUNTIF(AU$6:AU881,"&gt;0")+1,0)</f>
        <v>0</v>
      </c>
    </row>
    <row r="883" spans="40:47">
      <c r="AN883" s="15">
        <v>25</v>
      </c>
      <c r="AO883" s="15">
        <v>2</v>
      </c>
      <c r="AP883" s="15">
        <v>2</v>
      </c>
      <c r="AQ883" s="15">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15">
        <f ca="1">COUNTIF(INDIRECT("H"&amp;(ROW()+12*(($AN883-1)*3+$AO883)-ROW())/12+5):INDIRECT("S"&amp;(ROW()+12*(($AN883-1)*3+$AO883)-ROW())/12+5),AQ883)</f>
        <v>0</v>
      </c>
      <c r="AU883" s="15">
        <f ca="1">IF(AND(AQ883&gt;0,AR883&gt;0),COUNTIF(AU$6:AU882,"&gt;0")+1,0)</f>
        <v>0</v>
      </c>
    </row>
    <row r="884" spans="40:47">
      <c r="AN884" s="15">
        <v>25</v>
      </c>
      <c r="AO884" s="15">
        <v>2</v>
      </c>
      <c r="AP884" s="15">
        <v>3</v>
      </c>
      <c r="AQ884" s="15">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15">
        <f ca="1">COUNTIF(INDIRECT("H"&amp;(ROW()+12*(($AN884-1)*3+$AO884)-ROW())/12+5):INDIRECT("S"&amp;(ROW()+12*(($AN884-1)*3+$AO884)-ROW())/12+5),AQ884)</f>
        <v>0</v>
      </c>
      <c r="AU884" s="15">
        <f ca="1">IF(AND(AQ884&gt;0,AR884&gt;0),COUNTIF(AU$6:AU883,"&gt;0")+1,0)</f>
        <v>0</v>
      </c>
    </row>
    <row r="885" spans="40:47">
      <c r="AN885" s="15">
        <v>25</v>
      </c>
      <c r="AO885" s="15">
        <v>2</v>
      </c>
      <c r="AP885" s="15">
        <v>4</v>
      </c>
      <c r="AQ885" s="15">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15">
        <f ca="1">COUNTIF(INDIRECT("H"&amp;(ROW()+12*(($AN885-1)*3+$AO885)-ROW())/12+5):INDIRECT("S"&amp;(ROW()+12*(($AN885-1)*3+$AO885)-ROW())/12+5),AQ885)</f>
        <v>0</v>
      </c>
      <c r="AU885" s="15">
        <f ca="1">IF(AND(AQ885&gt;0,AR885&gt;0),COUNTIF(AU$6:AU884,"&gt;0")+1,0)</f>
        <v>0</v>
      </c>
    </row>
    <row r="886" spans="40:47">
      <c r="AN886" s="15">
        <v>25</v>
      </c>
      <c r="AO886" s="15">
        <v>2</v>
      </c>
      <c r="AP886" s="15">
        <v>5</v>
      </c>
      <c r="AQ886" s="15">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15">
        <f ca="1">COUNTIF(INDIRECT("H"&amp;(ROW()+12*(($AN886-1)*3+$AO886)-ROW())/12+5):INDIRECT("S"&amp;(ROW()+12*(($AN886-1)*3+$AO886)-ROW())/12+5),AQ886)</f>
        <v>0</v>
      </c>
      <c r="AU886" s="15">
        <f ca="1">IF(AND(AQ886&gt;0,AR886&gt;0),COUNTIF(AU$6:AU885,"&gt;0")+1,0)</f>
        <v>0</v>
      </c>
    </row>
    <row r="887" spans="40:47">
      <c r="AN887" s="15">
        <v>25</v>
      </c>
      <c r="AO887" s="15">
        <v>2</v>
      </c>
      <c r="AP887" s="15">
        <v>6</v>
      </c>
      <c r="AQ887" s="15">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15">
        <f ca="1">COUNTIF(INDIRECT("H"&amp;(ROW()+12*(($AN887-1)*3+$AO887)-ROW())/12+5):INDIRECT("S"&amp;(ROW()+12*(($AN887-1)*3+$AO887)-ROW())/12+5),AQ887)</f>
        <v>0</v>
      </c>
      <c r="AU887" s="15">
        <f ca="1">IF(AND(AQ887&gt;0,AR887&gt;0),COUNTIF(AU$6:AU886,"&gt;0")+1,0)</f>
        <v>0</v>
      </c>
    </row>
    <row r="888" spans="40:47">
      <c r="AN888" s="15">
        <v>25</v>
      </c>
      <c r="AO888" s="15">
        <v>2</v>
      </c>
      <c r="AP888" s="15">
        <v>7</v>
      </c>
      <c r="AQ888" s="15">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15">
        <f ca="1">COUNTIF(INDIRECT("H"&amp;(ROW()+12*(($AN888-1)*3+$AO888)-ROW())/12+5):INDIRECT("S"&amp;(ROW()+12*(($AN888-1)*3+$AO888)-ROW())/12+5),AQ888)</f>
        <v>0</v>
      </c>
      <c r="AU888" s="15">
        <f ca="1">IF(AND(AQ888&gt;0,AR888&gt;0),COUNTIF(AU$6:AU887,"&gt;0")+1,0)</f>
        <v>0</v>
      </c>
    </row>
    <row r="889" spans="40:47">
      <c r="AN889" s="15">
        <v>25</v>
      </c>
      <c r="AO889" s="15">
        <v>2</v>
      </c>
      <c r="AP889" s="15">
        <v>8</v>
      </c>
      <c r="AQ889" s="15">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15">
        <f ca="1">COUNTIF(INDIRECT("H"&amp;(ROW()+12*(($AN889-1)*3+$AO889)-ROW())/12+5):INDIRECT("S"&amp;(ROW()+12*(($AN889-1)*3+$AO889)-ROW())/12+5),AQ889)</f>
        <v>0</v>
      </c>
      <c r="AU889" s="15">
        <f ca="1">IF(AND(AQ889&gt;0,AR889&gt;0),COUNTIF(AU$6:AU888,"&gt;0")+1,0)</f>
        <v>0</v>
      </c>
    </row>
    <row r="890" spans="40:47">
      <c r="AN890" s="15">
        <v>25</v>
      </c>
      <c r="AO890" s="15">
        <v>2</v>
      </c>
      <c r="AP890" s="15">
        <v>9</v>
      </c>
      <c r="AQ890" s="15">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15">
        <f ca="1">COUNTIF(INDIRECT("H"&amp;(ROW()+12*(($AN890-1)*3+$AO890)-ROW())/12+5):INDIRECT("S"&amp;(ROW()+12*(($AN890-1)*3+$AO890)-ROW())/12+5),AQ890)</f>
        <v>0</v>
      </c>
      <c r="AU890" s="15">
        <f ca="1">IF(AND(AQ890&gt;0,AR890&gt;0),COUNTIF(AU$6:AU889,"&gt;0")+1,0)</f>
        <v>0</v>
      </c>
    </row>
    <row r="891" spans="40:47">
      <c r="AN891" s="15">
        <v>25</v>
      </c>
      <c r="AO891" s="15">
        <v>2</v>
      </c>
      <c r="AP891" s="15">
        <v>10</v>
      </c>
      <c r="AQ891" s="15">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15">
        <f ca="1">COUNTIF(INDIRECT("H"&amp;(ROW()+12*(($AN891-1)*3+$AO891)-ROW())/12+5):INDIRECT("S"&amp;(ROW()+12*(($AN891-1)*3+$AO891)-ROW())/12+5),AQ891)</f>
        <v>0</v>
      </c>
      <c r="AU891" s="15">
        <f ca="1">IF(AND(AQ891&gt;0,AR891&gt;0),COUNTIF(AU$6:AU890,"&gt;0")+1,0)</f>
        <v>0</v>
      </c>
    </row>
    <row r="892" spans="40:47">
      <c r="AN892" s="15">
        <v>25</v>
      </c>
      <c r="AO892" s="15">
        <v>2</v>
      </c>
      <c r="AP892" s="15">
        <v>11</v>
      </c>
      <c r="AQ892" s="15">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15">
        <f ca="1">COUNTIF(INDIRECT("H"&amp;(ROW()+12*(($AN892-1)*3+$AO892)-ROW())/12+5):INDIRECT("S"&amp;(ROW()+12*(($AN892-1)*3+$AO892)-ROW())/12+5),AQ892)</f>
        <v>0</v>
      </c>
      <c r="AU892" s="15">
        <f ca="1">IF(AND(AQ892&gt;0,AR892&gt;0),COUNTIF(AU$6:AU891,"&gt;0")+1,0)</f>
        <v>0</v>
      </c>
    </row>
    <row r="893" spans="40:47">
      <c r="AN893" s="15">
        <v>25</v>
      </c>
      <c r="AO893" s="15">
        <v>2</v>
      </c>
      <c r="AP893" s="15">
        <v>12</v>
      </c>
      <c r="AQ893" s="15">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15">
        <f ca="1">COUNTIF(INDIRECT("H"&amp;(ROW()+12*(($AN893-1)*3+$AO893)-ROW())/12+5):INDIRECT("S"&amp;(ROW()+12*(($AN893-1)*3+$AO893)-ROW())/12+5),AQ893)</f>
        <v>0</v>
      </c>
      <c r="AU893" s="15">
        <f ca="1">IF(AND(AQ893&gt;0,AR893&gt;0),COUNTIF(AU$6:AU892,"&gt;0")+1,0)</f>
        <v>0</v>
      </c>
    </row>
    <row r="894" spans="40:47">
      <c r="AN894" s="15">
        <v>25</v>
      </c>
      <c r="AO894" s="15">
        <v>3</v>
      </c>
      <c r="AP894" s="15">
        <v>1</v>
      </c>
      <c r="AQ894" s="15">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15">
        <f ca="1">COUNTIF(INDIRECT("H"&amp;(ROW()+12*(($AN894-1)*3+$AO894)-ROW())/12+5):INDIRECT("S"&amp;(ROW()+12*(($AN894-1)*3+$AO894)-ROW())/12+5),AQ894)</f>
        <v>0</v>
      </c>
      <c r="AU894" s="15">
        <f ca="1">IF(AND(AQ894&gt;0,AR894&gt;0),COUNTIF(AU$6:AU893,"&gt;0")+1,0)</f>
        <v>0</v>
      </c>
    </row>
    <row r="895" spans="40:47">
      <c r="AN895" s="15">
        <v>25</v>
      </c>
      <c r="AO895" s="15">
        <v>3</v>
      </c>
      <c r="AP895" s="15">
        <v>2</v>
      </c>
      <c r="AQ895" s="15">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15">
        <f ca="1">COUNTIF(INDIRECT("H"&amp;(ROW()+12*(($AN895-1)*3+$AO895)-ROW())/12+5):INDIRECT("S"&amp;(ROW()+12*(($AN895-1)*3+$AO895)-ROW())/12+5),AQ895)</f>
        <v>0</v>
      </c>
      <c r="AU895" s="15">
        <f ca="1">IF(AND(AQ895&gt;0,AR895&gt;0),COUNTIF(AU$6:AU894,"&gt;0")+1,0)</f>
        <v>0</v>
      </c>
    </row>
    <row r="896" spans="40:47">
      <c r="AN896" s="15">
        <v>25</v>
      </c>
      <c r="AO896" s="15">
        <v>3</v>
      </c>
      <c r="AP896" s="15">
        <v>3</v>
      </c>
      <c r="AQ896" s="15">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15">
        <f ca="1">COUNTIF(INDIRECT("H"&amp;(ROW()+12*(($AN896-1)*3+$AO896)-ROW())/12+5):INDIRECT("S"&amp;(ROW()+12*(($AN896-1)*3+$AO896)-ROW())/12+5),AQ896)</f>
        <v>0</v>
      </c>
      <c r="AU896" s="15">
        <f ca="1">IF(AND(AQ896&gt;0,AR896&gt;0),COUNTIF(AU$6:AU895,"&gt;0")+1,0)</f>
        <v>0</v>
      </c>
    </row>
    <row r="897" spans="40:47">
      <c r="AN897" s="15">
        <v>25</v>
      </c>
      <c r="AO897" s="15">
        <v>3</v>
      </c>
      <c r="AP897" s="15">
        <v>4</v>
      </c>
      <c r="AQ897" s="15">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15">
        <f ca="1">COUNTIF(INDIRECT("H"&amp;(ROW()+12*(($AN897-1)*3+$AO897)-ROW())/12+5):INDIRECT("S"&amp;(ROW()+12*(($AN897-1)*3+$AO897)-ROW())/12+5),AQ897)</f>
        <v>0</v>
      </c>
      <c r="AU897" s="15">
        <f ca="1">IF(AND(AQ897&gt;0,AR897&gt;0),COUNTIF(AU$6:AU896,"&gt;0")+1,0)</f>
        <v>0</v>
      </c>
    </row>
    <row r="898" spans="40:47">
      <c r="AN898" s="15">
        <v>25</v>
      </c>
      <c r="AO898" s="15">
        <v>3</v>
      </c>
      <c r="AP898" s="15">
        <v>5</v>
      </c>
      <c r="AQ898" s="15">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15">
        <f ca="1">COUNTIF(INDIRECT("H"&amp;(ROW()+12*(($AN898-1)*3+$AO898)-ROW())/12+5):INDIRECT("S"&amp;(ROW()+12*(($AN898-1)*3+$AO898)-ROW())/12+5),AQ898)</f>
        <v>0</v>
      </c>
      <c r="AU898" s="15">
        <f ca="1">IF(AND(AQ898&gt;0,AR898&gt;0),COUNTIF(AU$6:AU897,"&gt;0")+1,0)</f>
        <v>0</v>
      </c>
    </row>
    <row r="899" spans="40:47">
      <c r="AN899" s="15">
        <v>25</v>
      </c>
      <c r="AO899" s="15">
        <v>3</v>
      </c>
      <c r="AP899" s="15">
        <v>6</v>
      </c>
      <c r="AQ899" s="15">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15">
        <f ca="1">COUNTIF(INDIRECT("H"&amp;(ROW()+12*(($AN899-1)*3+$AO899)-ROW())/12+5):INDIRECT("S"&amp;(ROW()+12*(($AN899-1)*3+$AO899)-ROW())/12+5),AQ899)</f>
        <v>0</v>
      </c>
      <c r="AU899" s="15">
        <f ca="1">IF(AND(AQ899&gt;0,AR899&gt;0),COUNTIF(AU$6:AU898,"&gt;0")+1,0)</f>
        <v>0</v>
      </c>
    </row>
    <row r="900" spans="40:47">
      <c r="AN900" s="15">
        <v>25</v>
      </c>
      <c r="AO900" s="15">
        <v>3</v>
      </c>
      <c r="AP900" s="15">
        <v>7</v>
      </c>
      <c r="AQ900" s="15">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15">
        <f ca="1">COUNTIF(INDIRECT("H"&amp;(ROW()+12*(($AN900-1)*3+$AO900)-ROW())/12+5):INDIRECT("S"&amp;(ROW()+12*(($AN900-1)*3+$AO900)-ROW())/12+5),AQ900)</f>
        <v>0</v>
      </c>
      <c r="AU900" s="15">
        <f ca="1">IF(AND(AQ900&gt;0,AR900&gt;0),COUNTIF(AU$6:AU899,"&gt;0")+1,0)</f>
        <v>0</v>
      </c>
    </row>
    <row r="901" spans="40:47">
      <c r="AN901" s="15">
        <v>25</v>
      </c>
      <c r="AO901" s="15">
        <v>3</v>
      </c>
      <c r="AP901" s="15">
        <v>8</v>
      </c>
      <c r="AQ901" s="15">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15">
        <f ca="1">COUNTIF(INDIRECT("H"&amp;(ROW()+12*(($AN901-1)*3+$AO901)-ROW())/12+5):INDIRECT("S"&amp;(ROW()+12*(($AN901-1)*3+$AO901)-ROW())/12+5),AQ901)</f>
        <v>0</v>
      </c>
      <c r="AU901" s="15">
        <f ca="1">IF(AND(AQ901&gt;0,AR901&gt;0),COUNTIF(AU$6:AU900,"&gt;0")+1,0)</f>
        <v>0</v>
      </c>
    </row>
    <row r="902" spans="40:47">
      <c r="AN902" s="15">
        <v>25</v>
      </c>
      <c r="AO902" s="15">
        <v>3</v>
      </c>
      <c r="AP902" s="15">
        <v>9</v>
      </c>
      <c r="AQ902" s="15">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15">
        <f ca="1">COUNTIF(INDIRECT("H"&amp;(ROW()+12*(($AN902-1)*3+$AO902)-ROW())/12+5):INDIRECT("S"&amp;(ROW()+12*(($AN902-1)*3+$AO902)-ROW())/12+5),AQ902)</f>
        <v>0</v>
      </c>
      <c r="AU902" s="15">
        <f ca="1">IF(AND(AQ902&gt;0,AR902&gt;0),COUNTIF(AU$6:AU901,"&gt;0")+1,0)</f>
        <v>0</v>
      </c>
    </row>
    <row r="903" spans="40:47">
      <c r="AN903" s="15">
        <v>25</v>
      </c>
      <c r="AO903" s="15">
        <v>3</v>
      </c>
      <c r="AP903" s="15">
        <v>10</v>
      </c>
      <c r="AQ903" s="15">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15">
        <f ca="1">COUNTIF(INDIRECT("H"&amp;(ROW()+12*(($AN903-1)*3+$AO903)-ROW())/12+5):INDIRECT("S"&amp;(ROW()+12*(($AN903-1)*3+$AO903)-ROW())/12+5),AQ903)</f>
        <v>0</v>
      </c>
      <c r="AU903" s="15">
        <f ca="1">IF(AND(AQ903&gt;0,AR903&gt;0),COUNTIF(AU$6:AU902,"&gt;0")+1,0)</f>
        <v>0</v>
      </c>
    </row>
    <row r="904" spans="40:47">
      <c r="AN904" s="15">
        <v>25</v>
      </c>
      <c r="AO904" s="15">
        <v>3</v>
      </c>
      <c r="AP904" s="15">
        <v>11</v>
      </c>
      <c r="AQ904" s="15">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15">
        <f ca="1">COUNTIF(INDIRECT("H"&amp;(ROW()+12*(($AN904-1)*3+$AO904)-ROW())/12+5):INDIRECT("S"&amp;(ROW()+12*(($AN904-1)*3+$AO904)-ROW())/12+5),AQ904)</f>
        <v>0</v>
      </c>
      <c r="AU904" s="15">
        <f ca="1">IF(AND(AQ904&gt;0,AR904&gt;0),COUNTIF(AU$6:AU903,"&gt;0")+1,0)</f>
        <v>0</v>
      </c>
    </row>
    <row r="905" spans="40:47">
      <c r="AN905" s="306">
        <v>25</v>
      </c>
      <c r="AO905" s="306">
        <v>3</v>
      </c>
      <c r="AP905" s="306">
        <v>12</v>
      </c>
      <c r="AQ905" s="306">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306">
        <f ca="1">COUNTIF(INDIRECT("H"&amp;(ROW()+12*(($AN905-1)*3+$AO905)-ROW())/12+5):INDIRECT("S"&amp;(ROW()+12*(($AN905-1)*3+$AO905)-ROW())/12+5),AQ905)</f>
        <v>0</v>
      </c>
      <c r="AS905" s="306"/>
      <c r="AT905" s="306"/>
      <c r="AU905" s="306">
        <f ca="1">IF(AND(AQ905&gt;0,AR905&gt;0),COUNTIF(AU$6:AU904,"&gt;0")+1,0)</f>
        <v>0</v>
      </c>
    </row>
    <row r="906" spans="40:47">
      <c r="AN906" s="15">
        <v>26</v>
      </c>
      <c r="AO906" s="15">
        <v>1</v>
      </c>
      <c r="AP906" s="15">
        <v>1</v>
      </c>
      <c r="AQ906" s="15">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15">
        <f ca="1">COUNTIF(INDIRECT("H"&amp;(ROW()+12*(($AN906-1)*3+$AO906)-ROW())/12+5):INDIRECT("S"&amp;(ROW()+12*(($AN906-1)*3+$AO906)-ROW())/12+5),AQ906)</f>
        <v>0</v>
      </c>
      <c r="AU906" s="15">
        <f ca="1">IF(AND(AQ906&gt;0,AR906&gt;0),COUNTIF(AU$6:AU905,"&gt;0")+1,0)</f>
        <v>0</v>
      </c>
    </row>
    <row r="907" spans="40:47">
      <c r="AN907" s="15">
        <v>26</v>
      </c>
      <c r="AO907" s="15">
        <v>1</v>
      </c>
      <c r="AP907" s="15">
        <v>2</v>
      </c>
      <c r="AQ907" s="15">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15">
        <f ca="1">COUNTIF(INDIRECT("H"&amp;(ROW()+12*(($AN907-1)*3+$AO907)-ROW())/12+5):INDIRECT("S"&amp;(ROW()+12*(($AN907-1)*3+$AO907)-ROW())/12+5),AQ907)</f>
        <v>0</v>
      </c>
      <c r="AU907" s="15">
        <f ca="1">IF(AND(AQ907&gt;0,AR907&gt;0),COUNTIF(AU$6:AU906,"&gt;0")+1,0)</f>
        <v>0</v>
      </c>
    </row>
    <row r="908" spans="40:47">
      <c r="AN908" s="15">
        <v>26</v>
      </c>
      <c r="AO908" s="15">
        <v>1</v>
      </c>
      <c r="AP908" s="15">
        <v>3</v>
      </c>
      <c r="AQ908" s="15">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15">
        <f ca="1">COUNTIF(INDIRECT("H"&amp;(ROW()+12*(($AN908-1)*3+$AO908)-ROW())/12+5):INDIRECT("S"&amp;(ROW()+12*(($AN908-1)*3+$AO908)-ROW())/12+5),AQ908)</f>
        <v>0</v>
      </c>
      <c r="AU908" s="15">
        <f ca="1">IF(AND(AQ908&gt;0,AR908&gt;0),COUNTIF(AU$6:AU907,"&gt;0")+1,0)</f>
        <v>0</v>
      </c>
    </row>
    <row r="909" spans="40:47">
      <c r="AN909" s="15">
        <v>26</v>
      </c>
      <c r="AO909" s="15">
        <v>1</v>
      </c>
      <c r="AP909" s="15">
        <v>4</v>
      </c>
      <c r="AQ909" s="15">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15">
        <f ca="1">COUNTIF(INDIRECT("H"&amp;(ROW()+12*(($AN909-1)*3+$AO909)-ROW())/12+5):INDIRECT("S"&amp;(ROW()+12*(($AN909-1)*3+$AO909)-ROW())/12+5),AQ909)</f>
        <v>0</v>
      </c>
      <c r="AU909" s="15">
        <f ca="1">IF(AND(AQ909&gt;0,AR909&gt;0),COUNTIF(AU$6:AU908,"&gt;0")+1,0)</f>
        <v>0</v>
      </c>
    </row>
    <row r="910" spans="40:47">
      <c r="AN910" s="15">
        <v>26</v>
      </c>
      <c r="AO910" s="15">
        <v>1</v>
      </c>
      <c r="AP910" s="15">
        <v>5</v>
      </c>
      <c r="AQ910" s="15">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15">
        <f ca="1">COUNTIF(INDIRECT("H"&amp;(ROW()+12*(($AN910-1)*3+$AO910)-ROW())/12+5):INDIRECT("S"&amp;(ROW()+12*(($AN910-1)*3+$AO910)-ROW())/12+5),AQ910)</f>
        <v>0</v>
      </c>
      <c r="AU910" s="15">
        <f ca="1">IF(AND(AQ910&gt;0,AR910&gt;0),COUNTIF(AU$6:AU909,"&gt;0")+1,0)</f>
        <v>0</v>
      </c>
    </row>
    <row r="911" spans="40:47">
      <c r="AN911" s="15">
        <v>26</v>
      </c>
      <c r="AO911" s="15">
        <v>1</v>
      </c>
      <c r="AP911" s="15">
        <v>6</v>
      </c>
      <c r="AQ911" s="15">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15">
        <f ca="1">COUNTIF(INDIRECT("H"&amp;(ROW()+12*(($AN911-1)*3+$AO911)-ROW())/12+5):INDIRECT("S"&amp;(ROW()+12*(($AN911-1)*3+$AO911)-ROW())/12+5),AQ911)</f>
        <v>0</v>
      </c>
      <c r="AU911" s="15">
        <f ca="1">IF(AND(AQ911&gt;0,AR911&gt;0),COUNTIF(AU$6:AU910,"&gt;0")+1,0)</f>
        <v>0</v>
      </c>
    </row>
    <row r="912" spans="40:47">
      <c r="AN912" s="15">
        <v>26</v>
      </c>
      <c r="AO912" s="15">
        <v>1</v>
      </c>
      <c r="AP912" s="15">
        <v>7</v>
      </c>
      <c r="AQ912" s="15">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15">
        <f ca="1">COUNTIF(INDIRECT("H"&amp;(ROW()+12*(($AN912-1)*3+$AO912)-ROW())/12+5):INDIRECT("S"&amp;(ROW()+12*(($AN912-1)*3+$AO912)-ROW())/12+5),AQ912)</f>
        <v>0</v>
      </c>
      <c r="AU912" s="15">
        <f ca="1">IF(AND(AQ912&gt;0,AR912&gt;0),COUNTIF(AU$6:AU911,"&gt;0")+1,0)</f>
        <v>0</v>
      </c>
    </row>
    <row r="913" spans="40:47">
      <c r="AN913" s="15">
        <v>26</v>
      </c>
      <c r="AO913" s="15">
        <v>1</v>
      </c>
      <c r="AP913" s="15">
        <v>8</v>
      </c>
      <c r="AQ913" s="15">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15">
        <f ca="1">COUNTIF(INDIRECT("H"&amp;(ROW()+12*(($AN913-1)*3+$AO913)-ROW())/12+5):INDIRECT("S"&amp;(ROW()+12*(($AN913-1)*3+$AO913)-ROW())/12+5),AQ913)</f>
        <v>0</v>
      </c>
      <c r="AU913" s="15">
        <f ca="1">IF(AND(AQ913&gt;0,AR913&gt;0),COUNTIF(AU$6:AU912,"&gt;0")+1,0)</f>
        <v>0</v>
      </c>
    </row>
    <row r="914" spans="40:47">
      <c r="AN914" s="15">
        <v>26</v>
      </c>
      <c r="AO914" s="15">
        <v>1</v>
      </c>
      <c r="AP914" s="15">
        <v>9</v>
      </c>
      <c r="AQ914" s="15">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15">
        <f ca="1">COUNTIF(INDIRECT("H"&amp;(ROW()+12*(($AN914-1)*3+$AO914)-ROW())/12+5):INDIRECT("S"&amp;(ROW()+12*(($AN914-1)*3+$AO914)-ROW())/12+5),AQ914)</f>
        <v>0</v>
      </c>
      <c r="AU914" s="15">
        <f ca="1">IF(AND(AQ914&gt;0,AR914&gt;0),COUNTIF(AU$6:AU913,"&gt;0")+1,0)</f>
        <v>0</v>
      </c>
    </row>
    <row r="915" spans="40:47">
      <c r="AN915" s="15">
        <v>26</v>
      </c>
      <c r="AO915" s="15">
        <v>1</v>
      </c>
      <c r="AP915" s="15">
        <v>10</v>
      </c>
      <c r="AQ915" s="15">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15">
        <f ca="1">COUNTIF(INDIRECT("H"&amp;(ROW()+12*(($AN915-1)*3+$AO915)-ROW())/12+5):INDIRECT("S"&amp;(ROW()+12*(($AN915-1)*3+$AO915)-ROW())/12+5),AQ915)</f>
        <v>0</v>
      </c>
      <c r="AU915" s="15">
        <f ca="1">IF(AND(AQ915&gt;0,AR915&gt;0),COUNTIF(AU$6:AU914,"&gt;0")+1,0)</f>
        <v>0</v>
      </c>
    </row>
    <row r="916" spans="40:47">
      <c r="AN916" s="15">
        <v>26</v>
      </c>
      <c r="AO916" s="15">
        <v>1</v>
      </c>
      <c r="AP916" s="15">
        <v>11</v>
      </c>
      <c r="AQ916" s="15">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15">
        <f ca="1">COUNTIF(INDIRECT("H"&amp;(ROW()+12*(($AN916-1)*3+$AO916)-ROW())/12+5):INDIRECT("S"&amp;(ROW()+12*(($AN916-1)*3+$AO916)-ROW())/12+5),AQ916)</f>
        <v>0</v>
      </c>
      <c r="AU916" s="15">
        <f ca="1">IF(AND(AQ916&gt;0,AR916&gt;0),COUNTIF(AU$6:AU915,"&gt;0")+1,0)</f>
        <v>0</v>
      </c>
    </row>
    <row r="917" spans="40:47">
      <c r="AN917" s="15">
        <v>26</v>
      </c>
      <c r="AO917" s="15">
        <v>1</v>
      </c>
      <c r="AP917" s="15">
        <v>12</v>
      </c>
      <c r="AQ917" s="15">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15">
        <f ca="1">COUNTIF(INDIRECT("H"&amp;(ROW()+12*(($AN917-1)*3+$AO917)-ROW())/12+5):INDIRECT("S"&amp;(ROW()+12*(($AN917-1)*3+$AO917)-ROW())/12+5),AQ917)</f>
        <v>0</v>
      </c>
      <c r="AU917" s="15">
        <f ca="1">IF(AND(AQ917&gt;0,AR917&gt;0),COUNTIF(AU$6:AU916,"&gt;0")+1,0)</f>
        <v>0</v>
      </c>
    </row>
    <row r="918" spans="40:47">
      <c r="AN918" s="15">
        <v>26</v>
      </c>
      <c r="AO918" s="15">
        <v>2</v>
      </c>
      <c r="AP918" s="15">
        <v>1</v>
      </c>
      <c r="AQ918" s="15">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15">
        <f ca="1">COUNTIF(INDIRECT("H"&amp;(ROW()+12*(($AN918-1)*3+$AO918)-ROW())/12+5):INDIRECT("S"&amp;(ROW()+12*(($AN918-1)*3+$AO918)-ROW())/12+5),AQ918)</f>
        <v>0</v>
      </c>
      <c r="AU918" s="15">
        <f ca="1">IF(AND(AQ918&gt;0,AR918&gt;0),COUNTIF(AU$6:AU917,"&gt;0")+1,0)</f>
        <v>0</v>
      </c>
    </row>
    <row r="919" spans="40:47">
      <c r="AN919" s="15">
        <v>26</v>
      </c>
      <c r="AO919" s="15">
        <v>2</v>
      </c>
      <c r="AP919" s="15">
        <v>2</v>
      </c>
      <c r="AQ919" s="15">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15">
        <f ca="1">COUNTIF(INDIRECT("H"&amp;(ROW()+12*(($AN919-1)*3+$AO919)-ROW())/12+5):INDIRECT("S"&amp;(ROW()+12*(($AN919-1)*3+$AO919)-ROW())/12+5),AQ919)</f>
        <v>0</v>
      </c>
      <c r="AU919" s="15">
        <f ca="1">IF(AND(AQ919&gt;0,AR919&gt;0),COUNTIF(AU$6:AU918,"&gt;0")+1,0)</f>
        <v>0</v>
      </c>
    </row>
    <row r="920" spans="40:47">
      <c r="AN920" s="15">
        <v>26</v>
      </c>
      <c r="AO920" s="15">
        <v>2</v>
      </c>
      <c r="AP920" s="15">
        <v>3</v>
      </c>
      <c r="AQ920" s="15">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15">
        <f ca="1">COUNTIF(INDIRECT("H"&amp;(ROW()+12*(($AN920-1)*3+$AO920)-ROW())/12+5):INDIRECT("S"&amp;(ROW()+12*(($AN920-1)*3+$AO920)-ROW())/12+5),AQ920)</f>
        <v>0</v>
      </c>
      <c r="AU920" s="15">
        <f ca="1">IF(AND(AQ920&gt;0,AR920&gt;0),COUNTIF(AU$6:AU919,"&gt;0")+1,0)</f>
        <v>0</v>
      </c>
    </row>
    <row r="921" spans="40:47">
      <c r="AN921" s="15">
        <v>26</v>
      </c>
      <c r="AO921" s="15">
        <v>2</v>
      </c>
      <c r="AP921" s="15">
        <v>4</v>
      </c>
      <c r="AQ921" s="15">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15">
        <f ca="1">COUNTIF(INDIRECT("H"&amp;(ROW()+12*(($AN921-1)*3+$AO921)-ROW())/12+5):INDIRECT("S"&amp;(ROW()+12*(($AN921-1)*3+$AO921)-ROW())/12+5),AQ921)</f>
        <v>0</v>
      </c>
      <c r="AU921" s="15">
        <f ca="1">IF(AND(AQ921&gt;0,AR921&gt;0),COUNTIF(AU$6:AU920,"&gt;0")+1,0)</f>
        <v>0</v>
      </c>
    </row>
    <row r="922" spans="40:47">
      <c r="AN922" s="15">
        <v>26</v>
      </c>
      <c r="AO922" s="15">
        <v>2</v>
      </c>
      <c r="AP922" s="15">
        <v>5</v>
      </c>
      <c r="AQ922" s="15">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15">
        <f ca="1">COUNTIF(INDIRECT("H"&amp;(ROW()+12*(($AN922-1)*3+$AO922)-ROW())/12+5):INDIRECT("S"&amp;(ROW()+12*(($AN922-1)*3+$AO922)-ROW())/12+5),AQ922)</f>
        <v>0</v>
      </c>
      <c r="AU922" s="15">
        <f ca="1">IF(AND(AQ922&gt;0,AR922&gt;0),COUNTIF(AU$6:AU921,"&gt;0")+1,0)</f>
        <v>0</v>
      </c>
    </row>
    <row r="923" spans="40:47">
      <c r="AN923" s="15">
        <v>26</v>
      </c>
      <c r="AO923" s="15">
        <v>2</v>
      </c>
      <c r="AP923" s="15">
        <v>6</v>
      </c>
      <c r="AQ923" s="15">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15">
        <f ca="1">COUNTIF(INDIRECT("H"&amp;(ROW()+12*(($AN923-1)*3+$AO923)-ROW())/12+5):INDIRECT("S"&amp;(ROW()+12*(($AN923-1)*3+$AO923)-ROW())/12+5),AQ923)</f>
        <v>0</v>
      </c>
      <c r="AU923" s="15">
        <f ca="1">IF(AND(AQ923&gt;0,AR923&gt;0),COUNTIF(AU$6:AU922,"&gt;0")+1,0)</f>
        <v>0</v>
      </c>
    </row>
    <row r="924" spans="40:47">
      <c r="AN924" s="15">
        <v>26</v>
      </c>
      <c r="AO924" s="15">
        <v>2</v>
      </c>
      <c r="AP924" s="15">
        <v>7</v>
      </c>
      <c r="AQ924" s="15">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15">
        <f ca="1">COUNTIF(INDIRECT("H"&amp;(ROW()+12*(($AN924-1)*3+$AO924)-ROW())/12+5):INDIRECT("S"&amp;(ROW()+12*(($AN924-1)*3+$AO924)-ROW())/12+5),AQ924)</f>
        <v>0</v>
      </c>
      <c r="AU924" s="15">
        <f ca="1">IF(AND(AQ924&gt;0,AR924&gt;0),COUNTIF(AU$6:AU923,"&gt;0")+1,0)</f>
        <v>0</v>
      </c>
    </row>
    <row r="925" spans="40:47">
      <c r="AN925" s="15">
        <v>26</v>
      </c>
      <c r="AO925" s="15">
        <v>2</v>
      </c>
      <c r="AP925" s="15">
        <v>8</v>
      </c>
      <c r="AQ925" s="15">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15">
        <f ca="1">COUNTIF(INDIRECT("H"&amp;(ROW()+12*(($AN925-1)*3+$AO925)-ROW())/12+5):INDIRECT("S"&amp;(ROW()+12*(($AN925-1)*3+$AO925)-ROW())/12+5),AQ925)</f>
        <v>0</v>
      </c>
      <c r="AU925" s="15">
        <f ca="1">IF(AND(AQ925&gt;0,AR925&gt;0),COUNTIF(AU$6:AU924,"&gt;0")+1,0)</f>
        <v>0</v>
      </c>
    </row>
    <row r="926" spans="40:47">
      <c r="AN926" s="15">
        <v>26</v>
      </c>
      <c r="AO926" s="15">
        <v>2</v>
      </c>
      <c r="AP926" s="15">
        <v>9</v>
      </c>
      <c r="AQ926" s="15">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15">
        <f ca="1">COUNTIF(INDIRECT("H"&amp;(ROW()+12*(($AN926-1)*3+$AO926)-ROW())/12+5):INDIRECT("S"&amp;(ROW()+12*(($AN926-1)*3+$AO926)-ROW())/12+5),AQ926)</f>
        <v>0</v>
      </c>
      <c r="AU926" s="15">
        <f ca="1">IF(AND(AQ926&gt;0,AR926&gt;0),COUNTIF(AU$6:AU925,"&gt;0")+1,0)</f>
        <v>0</v>
      </c>
    </row>
    <row r="927" spans="40:47">
      <c r="AN927" s="15">
        <v>26</v>
      </c>
      <c r="AO927" s="15">
        <v>2</v>
      </c>
      <c r="AP927" s="15">
        <v>10</v>
      </c>
      <c r="AQ927" s="15">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15">
        <f ca="1">COUNTIF(INDIRECT("H"&amp;(ROW()+12*(($AN927-1)*3+$AO927)-ROW())/12+5):INDIRECT("S"&amp;(ROW()+12*(($AN927-1)*3+$AO927)-ROW())/12+5),AQ927)</f>
        <v>0</v>
      </c>
      <c r="AU927" s="15">
        <f ca="1">IF(AND(AQ927&gt;0,AR927&gt;0),COUNTIF(AU$6:AU926,"&gt;0")+1,0)</f>
        <v>0</v>
      </c>
    </row>
    <row r="928" spans="40:47">
      <c r="AN928" s="15">
        <v>26</v>
      </c>
      <c r="AO928" s="15">
        <v>2</v>
      </c>
      <c r="AP928" s="15">
        <v>11</v>
      </c>
      <c r="AQ928" s="15">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15">
        <f ca="1">COUNTIF(INDIRECT("H"&amp;(ROW()+12*(($AN928-1)*3+$AO928)-ROW())/12+5):INDIRECT("S"&amp;(ROW()+12*(($AN928-1)*3+$AO928)-ROW())/12+5),AQ928)</f>
        <v>0</v>
      </c>
      <c r="AU928" s="15">
        <f ca="1">IF(AND(AQ928&gt;0,AR928&gt;0),COUNTIF(AU$6:AU927,"&gt;0")+1,0)</f>
        <v>0</v>
      </c>
    </row>
    <row r="929" spans="40:47">
      <c r="AN929" s="15">
        <v>26</v>
      </c>
      <c r="AO929" s="15">
        <v>2</v>
      </c>
      <c r="AP929" s="15">
        <v>12</v>
      </c>
      <c r="AQ929" s="15">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15">
        <f ca="1">COUNTIF(INDIRECT("H"&amp;(ROW()+12*(($AN929-1)*3+$AO929)-ROW())/12+5):INDIRECT("S"&amp;(ROW()+12*(($AN929-1)*3+$AO929)-ROW())/12+5),AQ929)</f>
        <v>0</v>
      </c>
      <c r="AU929" s="15">
        <f ca="1">IF(AND(AQ929&gt;0,AR929&gt;0),COUNTIF(AU$6:AU928,"&gt;0")+1,0)</f>
        <v>0</v>
      </c>
    </row>
    <row r="930" spans="40:47">
      <c r="AN930" s="15">
        <v>26</v>
      </c>
      <c r="AO930" s="15">
        <v>3</v>
      </c>
      <c r="AP930" s="15">
        <v>1</v>
      </c>
      <c r="AQ930" s="15">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15">
        <f ca="1">COUNTIF(INDIRECT("H"&amp;(ROW()+12*(($AN930-1)*3+$AO930)-ROW())/12+5):INDIRECT("S"&amp;(ROW()+12*(($AN930-1)*3+$AO930)-ROW())/12+5),AQ930)</f>
        <v>0</v>
      </c>
      <c r="AU930" s="15">
        <f ca="1">IF(AND(AQ930&gt;0,AR930&gt;0),COUNTIF(AU$6:AU929,"&gt;0")+1,0)</f>
        <v>0</v>
      </c>
    </row>
    <row r="931" spans="40:47">
      <c r="AN931" s="15">
        <v>26</v>
      </c>
      <c r="AO931" s="15">
        <v>3</v>
      </c>
      <c r="AP931" s="15">
        <v>2</v>
      </c>
      <c r="AQ931" s="15">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15">
        <f ca="1">COUNTIF(INDIRECT("H"&amp;(ROW()+12*(($AN931-1)*3+$AO931)-ROW())/12+5):INDIRECT("S"&amp;(ROW()+12*(($AN931-1)*3+$AO931)-ROW())/12+5),AQ931)</f>
        <v>0</v>
      </c>
      <c r="AU931" s="15">
        <f ca="1">IF(AND(AQ931&gt;0,AR931&gt;0),COUNTIF(AU$6:AU930,"&gt;0")+1,0)</f>
        <v>0</v>
      </c>
    </row>
    <row r="932" spans="40:47">
      <c r="AN932" s="15">
        <v>26</v>
      </c>
      <c r="AO932" s="15">
        <v>3</v>
      </c>
      <c r="AP932" s="15">
        <v>3</v>
      </c>
      <c r="AQ932" s="15">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15">
        <f ca="1">COUNTIF(INDIRECT("H"&amp;(ROW()+12*(($AN932-1)*3+$AO932)-ROW())/12+5):INDIRECT("S"&amp;(ROW()+12*(($AN932-1)*3+$AO932)-ROW())/12+5),AQ932)</f>
        <v>0</v>
      </c>
      <c r="AU932" s="15">
        <f ca="1">IF(AND(AQ932&gt;0,AR932&gt;0),COUNTIF(AU$6:AU931,"&gt;0")+1,0)</f>
        <v>0</v>
      </c>
    </row>
    <row r="933" spans="40:47">
      <c r="AN933" s="15">
        <v>26</v>
      </c>
      <c r="AO933" s="15">
        <v>3</v>
      </c>
      <c r="AP933" s="15">
        <v>4</v>
      </c>
      <c r="AQ933" s="15">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15">
        <f ca="1">COUNTIF(INDIRECT("H"&amp;(ROW()+12*(($AN933-1)*3+$AO933)-ROW())/12+5):INDIRECT("S"&amp;(ROW()+12*(($AN933-1)*3+$AO933)-ROW())/12+5),AQ933)</f>
        <v>0</v>
      </c>
      <c r="AU933" s="15">
        <f ca="1">IF(AND(AQ933&gt;0,AR933&gt;0),COUNTIF(AU$6:AU932,"&gt;0")+1,0)</f>
        <v>0</v>
      </c>
    </row>
    <row r="934" spans="40:47">
      <c r="AN934" s="15">
        <v>26</v>
      </c>
      <c r="AO934" s="15">
        <v>3</v>
      </c>
      <c r="AP934" s="15">
        <v>5</v>
      </c>
      <c r="AQ934" s="15">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15">
        <f ca="1">COUNTIF(INDIRECT("H"&amp;(ROW()+12*(($AN934-1)*3+$AO934)-ROW())/12+5):INDIRECT("S"&amp;(ROW()+12*(($AN934-1)*3+$AO934)-ROW())/12+5),AQ934)</f>
        <v>0</v>
      </c>
      <c r="AU934" s="15">
        <f ca="1">IF(AND(AQ934&gt;0,AR934&gt;0),COUNTIF(AU$6:AU933,"&gt;0")+1,0)</f>
        <v>0</v>
      </c>
    </row>
    <row r="935" spans="40:47">
      <c r="AN935" s="15">
        <v>26</v>
      </c>
      <c r="AO935" s="15">
        <v>3</v>
      </c>
      <c r="AP935" s="15">
        <v>6</v>
      </c>
      <c r="AQ935" s="15">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15">
        <f ca="1">COUNTIF(INDIRECT("H"&amp;(ROW()+12*(($AN935-1)*3+$AO935)-ROW())/12+5):INDIRECT("S"&amp;(ROW()+12*(($AN935-1)*3+$AO935)-ROW())/12+5),AQ935)</f>
        <v>0</v>
      </c>
      <c r="AU935" s="15">
        <f ca="1">IF(AND(AQ935&gt;0,AR935&gt;0),COUNTIF(AU$6:AU934,"&gt;0")+1,0)</f>
        <v>0</v>
      </c>
    </row>
    <row r="936" spans="40:47">
      <c r="AN936" s="15">
        <v>26</v>
      </c>
      <c r="AO936" s="15">
        <v>3</v>
      </c>
      <c r="AP936" s="15">
        <v>7</v>
      </c>
      <c r="AQ936" s="15">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15">
        <f ca="1">COUNTIF(INDIRECT("H"&amp;(ROW()+12*(($AN936-1)*3+$AO936)-ROW())/12+5):INDIRECT("S"&amp;(ROW()+12*(($AN936-1)*3+$AO936)-ROW())/12+5),AQ936)</f>
        <v>0</v>
      </c>
      <c r="AU936" s="15">
        <f ca="1">IF(AND(AQ936&gt;0,AR936&gt;0),COUNTIF(AU$6:AU935,"&gt;0")+1,0)</f>
        <v>0</v>
      </c>
    </row>
    <row r="937" spans="40:47">
      <c r="AN937" s="15">
        <v>26</v>
      </c>
      <c r="AO937" s="15">
        <v>3</v>
      </c>
      <c r="AP937" s="15">
        <v>8</v>
      </c>
      <c r="AQ937" s="15">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15">
        <f ca="1">COUNTIF(INDIRECT("H"&amp;(ROW()+12*(($AN937-1)*3+$AO937)-ROW())/12+5):INDIRECT("S"&amp;(ROW()+12*(($AN937-1)*3+$AO937)-ROW())/12+5),AQ937)</f>
        <v>0</v>
      </c>
      <c r="AU937" s="15">
        <f ca="1">IF(AND(AQ937&gt;0,AR937&gt;0),COUNTIF(AU$6:AU936,"&gt;0")+1,0)</f>
        <v>0</v>
      </c>
    </row>
    <row r="938" spans="40:47">
      <c r="AN938" s="15">
        <v>26</v>
      </c>
      <c r="AO938" s="15">
        <v>3</v>
      </c>
      <c r="AP938" s="15">
        <v>9</v>
      </c>
      <c r="AQ938" s="15">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15">
        <f ca="1">COUNTIF(INDIRECT("H"&amp;(ROW()+12*(($AN938-1)*3+$AO938)-ROW())/12+5):INDIRECT("S"&amp;(ROW()+12*(($AN938-1)*3+$AO938)-ROW())/12+5),AQ938)</f>
        <v>0</v>
      </c>
      <c r="AU938" s="15">
        <f ca="1">IF(AND(AQ938&gt;0,AR938&gt;0),COUNTIF(AU$6:AU937,"&gt;0")+1,0)</f>
        <v>0</v>
      </c>
    </row>
    <row r="939" spans="40:47">
      <c r="AN939" s="15">
        <v>26</v>
      </c>
      <c r="AO939" s="15">
        <v>3</v>
      </c>
      <c r="AP939" s="15">
        <v>10</v>
      </c>
      <c r="AQ939" s="15">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15">
        <f ca="1">COUNTIF(INDIRECT("H"&amp;(ROW()+12*(($AN939-1)*3+$AO939)-ROW())/12+5):INDIRECT("S"&amp;(ROW()+12*(($AN939-1)*3+$AO939)-ROW())/12+5),AQ939)</f>
        <v>0</v>
      </c>
      <c r="AU939" s="15">
        <f ca="1">IF(AND(AQ939&gt;0,AR939&gt;0),COUNTIF(AU$6:AU938,"&gt;0")+1,0)</f>
        <v>0</v>
      </c>
    </row>
    <row r="940" spans="40:47">
      <c r="AN940" s="15">
        <v>26</v>
      </c>
      <c r="AO940" s="15">
        <v>3</v>
      </c>
      <c r="AP940" s="15">
        <v>11</v>
      </c>
      <c r="AQ940" s="15">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15">
        <f ca="1">COUNTIF(INDIRECT("H"&amp;(ROW()+12*(($AN940-1)*3+$AO940)-ROW())/12+5):INDIRECT("S"&amp;(ROW()+12*(($AN940-1)*3+$AO940)-ROW())/12+5),AQ940)</f>
        <v>0</v>
      </c>
      <c r="AU940" s="15">
        <f ca="1">IF(AND(AQ940&gt;0,AR940&gt;0),COUNTIF(AU$6:AU939,"&gt;0")+1,0)</f>
        <v>0</v>
      </c>
    </row>
    <row r="941" spans="40:47">
      <c r="AN941" s="306">
        <v>26</v>
      </c>
      <c r="AO941" s="306">
        <v>3</v>
      </c>
      <c r="AP941" s="306">
        <v>12</v>
      </c>
      <c r="AQ941" s="306">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306">
        <f ca="1">COUNTIF(INDIRECT("H"&amp;(ROW()+12*(($AN941-1)*3+$AO941)-ROW())/12+5):INDIRECT("S"&amp;(ROW()+12*(($AN941-1)*3+$AO941)-ROW())/12+5),AQ941)</f>
        <v>0</v>
      </c>
      <c r="AS941" s="306"/>
      <c r="AT941" s="306"/>
      <c r="AU941" s="306">
        <f ca="1">IF(AND(AQ941&gt;0,AR941&gt;0),COUNTIF(AU$6:AU940,"&gt;0")+1,0)</f>
        <v>0</v>
      </c>
    </row>
    <row r="942" spans="40:47">
      <c r="AN942" s="15">
        <v>27</v>
      </c>
      <c r="AO942" s="15">
        <v>1</v>
      </c>
      <c r="AP942" s="15">
        <v>1</v>
      </c>
      <c r="AQ942" s="15">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15">
        <f ca="1">COUNTIF(INDIRECT("H"&amp;(ROW()+12*(($AN942-1)*3+$AO942)-ROW())/12+5):INDIRECT("S"&amp;(ROW()+12*(($AN942-1)*3+$AO942)-ROW())/12+5),AQ942)</f>
        <v>0</v>
      </c>
      <c r="AU942" s="15">
        <f ca="1">IF(AND(AQ942&gt;0,AR942&gt;0),COUNTIF(AU$6:AU941,"&gt;0")+1,0)</f>
        <v>0</v>
      </c>
    </row>
    <row r="943" spans="40:47">
      <c r="AN943" s="15">
        <v>27</v>
      </c>
      <c r="AO943" s="15">
        <v>1</v>
      </c>
      <c r="AP943" s="15">
        <v>2</v>
      </c>
      <c r="AQ943" s="15">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15">
        <f ca="1">COUNTIF(INDIRECT("H"&amp;(ROW()+12*(($AN943-1)*3+$AO943)-ROW())/12+5):INDIRECT("S"&amp;(ROW()+12*(($AN943-1)*3+$AO943)-ROW())/12+5),AQ943)</f>
        <v>0</v>
      </c>
      <c r="AU943" s="15">
        <f ca="1">IF(AND(AQ943&gt;0,AR943&gt;0),COUNTIF(AU$6:AU942,"&gt;0")+1,0)</f>
        <v>0</v>
      </c>
    </row>
    <row r="944" spans="40:47">
      <c r="AN944" s="15">
        <v>27</v>
      </c>
      <c r="AO944" s="15">
        <v>1</v>
      </c>
      <c r="AP944" s="15">
        <v>3</v>
      </c>
      <c r="AQ944" s="15">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15">
        <f ca="1">COUNTIF(INDIRECT("H"&amp;(ROW()+12*(($AN944-1)*3+$AO944)-ROW())/12+5):INDIRECT("S"&amp;(ROW()+12*(($AN944-1)*3+$AO944)-ROW())/12+5),AQ944)</f>
        <v>0</v>
      </c>
      <c r="AU944" s="15">
        <f ca="1">IF(AND(AQ944&gt;0,AR944&gt;0),COUNTIF(AU$6:AU943,"&gt;0")+1,0)</f>
        <v>0</v>
      </c>
    </row>
    <row r="945" spans="40:47">
      <c r="AN945" s="15">
        <v>27</v>
      </c>
      <c r="AO945" s="15">
        <v>1</v>
      </c>
      <c r="AP945" s="15">
        <v>4</v>
      </c>
      <c r="AQ945" s="15">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15">
        <f ca="1">COUNTIF(INDIRECT("H"&amp;(ROW()+12*(($AN945-1)*3+$AO945)-ROW())/12+5):INDIRECT("S"&amp;(ROW()+12*(($AN945-1)*3+$AO945)-ROW())/12+5),AQ945)</f>
        <v>0</v>
      </c>
      <c r="AU945" s="15">
        <f ca="1">IF(AND(AQ945&gt;0,AR945&gt;0),COUNTIF(AU$6:AU944,"&gt;0")+1,0)</f>
        <v>0</v>
      </c>
    </row>
    <row r="946" spans="40:47">
      <c r="AN946" s="15">
        <v>27</v>
      </c>
      <c r="AO946" s="15">
        <v>1</v>
      </c>
      <c r="AP946" s="15">
        <v>5</v>
      </c>
      <c r="AQ946" s="15">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15">
        <f ca="1">COUNTIF(INDIRECT("H"&amp;(ROW()+12*(($AN946-1)*3+$AO946)-ROW())/12+5):INDIRECT("S"&amp;(ROW()+12*(($AN946-1)*3+$AO946)-ROW())/12+5),AQ946)</f>
        <v>0</v>
      </c>
      <c r="AU946" s="15">
        <f ca="1">IF(AND(AQ946&gt;0,AR946&gt;0),COUNTIF(AU$6:AU945,"&gt;0")+1,0)</f>
        <v>0</v>
      </c>
    </row>
    <row r="947" spans="40:47">
      <c r="AN947" s="15">
        <v>27</v>
      </c>
      <c r="AO947" s="15">
        <v>1</v>
      </c>
      <c r="AP947" s="15">
        <v>6</v>
      </c>
      <c r="AQ947" s="15">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15">
        <f ca="1">COUNTIF(INDIRECT("H"&amp;(ROW()+12*(($AN947-1)*3+$AO947)-ROW())/12+5):INDIRECT("S"&amp;(ROW()+12*(($AN947-1)*3+$AO947)-ROW())/12+5),AQ947)</f>
        <v>0</v>
      </c>
      <c r="AU947" s="15">
        <f ca="1">IF(AND(AQ947&gt;0,AR947&gt;0),COUNTIF(AU$6:AU946,"&gt;0")+1,0)</f>
        <v>0</v>
      </c>
    </row>
    <row r="948" spans="40:47">
      <c r="AN948" s="15">
        <v>27</v>
      </c>
      <c r="AO948" s="15">
        <v>1</v>
      </c>
      <c r="AP948" s="15">
        <v>7</v>
      </c>
      <c r="AQ948" s="15">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15">
        <f ca="1">COUNTIF(INDIRECT("H"&amp;(ROW()+12*(($AN948-1)*3+$AO948)-ROW())/12+5):INDIRECT("S"&amp;(ROW()+12*(($AN948-1)*3+$AO948)-ROW())/12+5),AQ948)</f>
        <v>0</v>
      </c>
      <c r="AU948" s="15">
        <f ca="1">IF(AND(AQ948&gt;0,AR948&gt;0),COUNTIF(AU$6:AU947,"&gt;0")+1,0)</f>
        <v>0</v>
      </c>
    </row>
    <row r="949" spans="40:47">
      <c r="AN949" s="15">
        <v>27</v>
      </c>
      <c r="AO949" s="15">
        <v>1</v>
      </c>
      <c r="AP949" s="15">
        <v>8</v>
      </c>
      <c r="AQ949" s="15">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15">
        <f ca="1">COUNTIF(INDIRECT("H"&amp;(ROW()+12*(($AN949-1)*3+$AO949)-ROW())/12+5):INDIRECT("S"&amp;(ROW()+12*(($AN949-1)*3+$AO949)-ROW())/12+5),AQ949)</f>
        <v>0</v>
      </c>
      <c r="AU949" s="15">
        <f ca="1">IF(AND(AQ949&gt;0,AR949&gt;0),COUNTIF(AU$6:AU948,"&gt;0")+1,0)</f>
        <v>0</v>
      </c>
    </row>
    <row r="950" spans="40:47">
      <c r="AN950" s="15">
        <v>27</v>
      </c>
      <c r="AO950" s="15">
        <v>1</v>
      </c>
      <c r="AP950" s="15">
        <v>9</v>
      </c>
      <c r="AQ950" s="15">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15">
        <f ca="1">COUNTIF(INDIRECT("H"&amp;(ROW()+12*(($AN950-1)*3+$AO950)-ROW())/12+5):INDIRECT("S"&amp;(ROW()+12*(($AN950-1)*3+$AO950)-ROW())/12+5),AQ950)</f>
        <v>0</v>
      </c>
      <c r="AU950" s="15">
        <f ca="1">IF(AND(AQ950&gt;0,AR950&gt;0),COUNTIF(AU$6:AU949,"&gt;0")+1,0)</f>
        <v>0</v>
      </c>
    </row>
    <row r="951" spans="40:47">
      <c r="AN951" s="15">
        <v>27</v>
      </c>
      <c r="AO951" s="15">
        <v>1</v>
      </c>
      <c r="AP951" s="15">
        <v>10</v>
      </c>
      <c r="AQ951" s="15">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15">
        <f ca="1">COUNTIF(INDIRECT("H"&amp;(ROW()+12*(($AN951-1)*3+$AO951)-ROW())/12+5):INDIRECT("S"&amp;(ROW()+12*(($AN951-1)*3+$AO951)-ROW())/12+5),AQ951)</f>
        <v>0</v>
      </c>
      <c r="AU951" s="15">
        <f ca="1">IF(AND(AQ951&gt;0,AR951&gt;0),COUNTIF(AU$6:AU950,"&gt;0")+1,0)</f>
        <v>0</v>
      </c>
    </row>
    <row r="952" spans="40:47">
      <c r="AN952" s="15">
        <v>27</v>
      </c>
      <c r="AO952" s="15">
        <v>1</v>
      </c>
      <c r="AP952" s="15">
        <v>11</v>
      </c>
      <c r="AQ952" s="15">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15">
        <f ca="1">COUNTIF(INDIRECT("H"&amp;(ROW()+12*(($AN952-1)*3+$AO952)-ROW())/12+5):INDIRECT("S"&amp;(ROW()+12*(($AN952-1)*3+$AO952)-ROW())/12+5),AQ952)</f>
        <v>0</v>
      </c>
      <c r="AU952" s="15">
        <f ca="1">IF(AND(AQ952&gt;0,AR952&gt;0),COUNTIF(AU$6:AU951,"&gt;0")+1,0)</f>
        <v>0</v>
      </c>
    </row>
    <row r="953" spans="40:47">
      <c r="AN953" s="15">
        <v>27</v>
      </c>
      <c r="AO953" s="15">
        <v>1</v>
      </c>
      <c r="AP953" s="15">
        <v>12</v>
      </c>
      <c r="AQ953" s="15">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15">
        <f ca="1">COUNTIF(INDIRECT("H"&amp;(ROW()+12*(($AN953-1)*3+$AO953)-ROW())/12+5):INDIRECT("S"&amp;(ROW()+12*(($AN953-1)*3+$AO953)-ROW())/12+5),AQ953)</f>
        <v>0</v>
      </c>
      <c r="AU953" s="15">
        <f ca="1">IF(AND(AQ953&gt;0,AR953&gt;0),COUNTIF(AU$6:AU952,"&gt;0")+1,0)</f>
        <v>0</v>
      </c>
    </row>
    <row r="954" spans="40:47">
      <c r="AN954" s="15">
        <v>27</v>
      </c>
      <c r="AO954" s="15">
        <v>2</v>
      </c>
      <c r="AP954" s="15">
        <v>1</v>
      </c>
      <c r="AQ954" s="15">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15">
        <f ca="1">COUNTIF(INDIRECT("H"&amp;(ROW()+12*(($AN954-1)*3+$AO954)-ROW())/12+5):INDIRECT("S"&amp;(ROW()+12*(($AN954-1)*3+$AO954)-ROW())/12+5),AQ954)</f>
        <v>0</v>
      </c>
      <c r="AU954" s="15">
        <f ca="1">IF(AND(AQ954&gt;0,AR954&gt;0),COUNTIF(AU$6:AU953,"&gt;0")+1,0)</f>
        <v>0</v>
      </c>
    </row>
    <row r="955" spans="40:47">
      <c r="AN955" s="15">
        <v>27</v>
      </c>
      <c r="AO955" s="15">
        <v>2</v>
      </c>
      <c r="AP955" s="15">
        <v>2</v>
      </c>
      <c r="AQ955" s="15">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15">
        <f ca="1">COUNTIF(INDIRECT("H"&amp;(ROW()+12*(($AN955-1)*3+$AO955)-ROW())/12+5):INDIRECT("S"&amp;(ROW()+12*(($AN955-1)*3+$AO955)-ROW())/12+5),AQ955)</f>
        <v>0</v>
      </c>
      <c r="AU955" s="15">
        <f ca="1">IF(AND(AQ955&gt;0,AR955&gt;0),COUNTIF(AU$6:AU954,"&gt;0")+1,0)</f>
        <v>0</v>
      </c>
    </row>
    <row r="956" spans="40:47">
      <c r="AN956" s="15">
        <v>27</v>
      </c>
      <c r="AO956" s="15">
        <v>2</v>
      </c>
      <c r="AP956" s="15">
        <v>3</v>
      </c>
      <c r="AQ956" s="15">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15">
        <f ca="1">COUNTIF(INDIRECT("H"&amp;(ROW()+12*(($AN956-1)*3+$AO956)-ROW())/12+5):INDIRECT("S"&amp;(ROW()+12*(($AN956-1)*3+$AO956)-ROW())/12+5),AQ956)</f>
        <v>0</v>
      </c>
      <c r="AU956" s="15">
        <f ca="1">IF(AND(AQ956&gt;0,AR956&gt;0),COUNTIF(AU$6:AU955,"&gt;0")+1,0)</f>
        <v>0</v>
      </c>
    </row>
    <row r="957" spans="40:47">
      <c r="AN957" s="15">
        <v>27</v>
      </c>
      <c r="AO957" s="15">
        <v>2</v>
      </c>
      <c r="AP957" s="15">
        <v>4</v>
      </c>
      <c r="AQ957" s="15">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15">
        <f ca="1">COUNTIF(INDIRECT("H"&amp;(ROW()+12*(($AN957-1)*3+$AO957)-ROW())/12+5):INDIRECT("S"&amp;(ROW()+12*(($AN957-1)*3+$AO957)-ROW())/12+5),AQ957)</f>
        <v>0</v>
      </c>
      <c r="AU957" s="15">
        <f ca="1">IF(AND(AQ957&gt;0,AR957&gt;0),COUNTIF(AU$6:AU956,"&gt;0")+1,0)</f>
        <v>0</v>
      </c>
    </row>
    <row r="958" spans="40:47">
      <c r="AN958" s="15">
        <v>27</v>
      </c>
      <c r="AO958" s="15">
        <v>2</v>
      </c>
      <c r="AP958" s="15">
        <v>5</v>
      </c>
      <c r="AQ958" s="15">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15">
        <f ca="1">COUNTIF(INDIRECT("H"&amp;(ROW()+12*(($AN958-1)*3+$AO958)-ROW())/12+5):INDIRECT("S"&amp;(ROW()+12*(($AN958-1)*3+$AO958)-ROW())/12+5),AQ958)</f>
        <v>0</v>
      </c>
      <c r="AU958" s="15">
        <f ca="1">IF(AND(AQ958&gt;0,AR958&gt;0),COUNTIF(AU$6:AU957,"&gt;0")+1,0)</f>
        <v>0</v>
      </c>
    </row>
    <row r="959" spans="40:47">
      <c r="AN959" s="15">
        <v>27</v>
      </c>
      <c r="AO959" s="15">
        <v>2</v>
      </c>
      <c r="AP959" s="15">
        <v>6</v>
      </c>
      <c r="AQ959" s="15">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15">
        <f ca="1">COUNTIF(INDIRECT("H"&amp;(ROW()+12*(($AN959-1)*3+$AO959)-ROW())/12+5):INDIRECT("S"&amp;(ROW()+12*(($AN959-1)*3+$AO959)-ROW())/12+5),AQ959)</f>
        <v>0</v>
      </c>
      <c r="AU959" s="15">
        <f ca="1">IF(AND(AQ959&gt;0,AR959&gt;0),COUNTIF(AU$6:AU958,"&gt;0")+1,0)</f>
        <v>0</v>
      </c>
    </row>
    <row r="960" spans="40:47">
      <c r="AN960" s="15">
        <v>27</v>
      </c>
      <c r="AO960" s="15">
        <v>2</v>
      </c>
      <c r="AP960" s="15">
        <v>7</v>
      </c>
      <c r="AQ960" s="15">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15">
        <f ca="1">COUNTIF(INDIRECT("H"&amp;(ROW()+12*(($AN960-1)*3+$AO960)-ROW())/12+5):INDIRECT("S"&amp;(ROW()+12*(($AN960-1)*3+$AO960)-ROW())/12+5),AQ960)</f>
        <v>0</v>
      </c>
      <c r="AU960" s="15">
        <f ca="1">IF(AND(AQ960&gt;0,AR960&gt;0),COUNTIF(AU$6:AU959,"&gt;0")+1,0)</f>
        <v>0</v>
      </c>
    </row>
    <row r="961" spans="40:47">
      <c r="AN961" s="15">
        <v>27</v>
      </c>
      <c r="AO961" s="15">
        <v>2</v>
      </c>
      <c r="AP961" s="15">
        <v>8</v>
      </c>
      <c r="AQ961" s="15">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15">
        <f ca="1">COUNTIF(INDIRECT("H"&amp;(ROW()+12*(($AN961-1)*3+$AO961)-ROW())/12+5):INDIRECT("S"&amp;(ROW()+12*(($AN961-1)*3+$AO961)-ROW())/12+5),AQ961)</f>
        <v>0</v>
      </c>
      <c r="AU961" s="15">
        <f ca="1">IF(AND(AQ961&gt;0,AR961&gt;0),COUNTIF(AU$6:AU960,"&gt;0")+1,0)</f>
        <v>0</v>
      </c>
    </row>
    <row r="962" spans="40:47">
      <c r="AN962" s="15">
        <v>27</v>
      </c>
      <c r="AO962" s="15">
        <v>2</v>
      </c>
      <c r="AP962" s="15">
        <v>9</v>
      </c>
      <c r="AQ962" s="15">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15">
        <f ca="1">COUNTIF(INDIRECT("H"&amp;(ROW()+12*(($AN962-1)*3+$AO962)-ROW())/12+5):INDIRECT("S"&amp;(ROW()+12*(($AN962-1)*3+$AO962)-ROW())/12+5),AQ962)</f>
        <v>0</v>
      </c>
      <c r="AU962" s="15">
        <f ca="1">IF(AND(AQ962&gt;0,AR962&gt;0),COUNTIF(AU$6:AU961,"&gt;0")+1,0)</f>
        <v>0</v>
      </c>
    </row>
    <row r="963" spans="40:47">
      <c r="AN963" s="15">
        <v>27</v>
      </c>
      <c r="AO963" s="15">
        <v>2</v>
      </c>
      <c r="AP963" s="15">
        <v>10</v>
      </c>
      <c r="AQ963" s="15">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15">
        <f ca="1">COUNTIF(INDIRECT("H"&amp;(ROW()+12*(($AN963-1)*3+$AO963)-ROW())/12+5):INDIRECT("S"&amp;(ROW()+12*(($AN963-1)*3+$AO963)-ROW())/12+5),AQ963)</f>
        <v>0</v>
      </c>
      <c r="AU963" s="15">
        <f ca="1">IF(AND(AQ963&gt;0,AR963&gt;0),COUNTIF(AU$6:AU962,"&gt;0")+1,0)</f>
        <v>0</v>
      </c>
    </row>
    <row r="964" spans="40:47">
      <c r="AN964" s="15">
        <v>27</v>
      </c>
      <c r="AO964" s="15">
        <v>2</v>
      </c>
      <c r="AP964" s="15">
        <v>11</v>
      </c>
      <c r="AQ964" s="15">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15">
        <f ca="1">COUNTIF(INDIRECT("H"&amp;(ROW()+12*(($AN964-1)*3+$AO964)-ROW())/12+5):INDIRECT("S"&amp;(ROW()+12*(($AN964-1)*3+$AO964)-ROW())/12+5),AQ964)</f>
        <v>0</v>
      </c>
      <c r="AU964" s="15">
        <f ca="1">IF(AND(AQ964&gt;0,AR964&gt;0),COUNTIF(AU$6:AU963,"&gt;0")+1,0)</f>
        <v>0</v>
      </c>
    </row>
    <row r="965" spans="40:47">
      <c r="AN965" s="15">
        <v>27</v>
      </c>
      <c r="AO965" s="15">
        <v>2</v>
      </c>
      <c r="AP965" s="15">
        <v>12</v>
      </c>
      <c r="AQ965" s="15">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15">
        <f ca="1">COUNTIF(INDIRECT("H"&amp;(ROW()+12*(($AN965-1)*3+$AO965)-ROW())/12+5):INDIRECT("S"&amp;(ROW()+12*(($AN965-1)*3+$AO965)-ROW())/12+5),AQ965)</f>
        <v>0</v>
      </c>
      <c r="AU965" s="15">
        <f ca="1">IF(AND(AQ965&gt;0,AR965&gt;0),COUNTIF(AU$6:AU964,"&gt;0")+1,0)</f>
        <v>0</v>
      </c>
    </row>
    <row r="966" spans="40:47">
      <c r="AN966" s="15">
        <v>27</v>
      </c>
      <c r="AO966" s="15">
        <v>3</v>
      </c>
      <c r="AP966" s="15">
        <v>1</v>
      </c>
      <c r="AQ966" s="15">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15">
        <f ca="1">COUNTIF(INDIRECT("H"&amp;(ROW()+12*(($AN966-1)*3+$AO966)-ROW())/12+5):INDIRECT("S"&amp;(ROW()+12*(($AN966-1)*3+$AO966)-ROW())/12+5),AQ966)</f>
        <v>0</v>
      </c>
      <c r="AU966" s="15">
        <f ca="1">IF(AND(AQ966&gt;0,AR966&gt;0),COUNTIF(AU$6:AU965,"&gt;0")+1,0)</f>
        <v>0</v>
      </c>
    </row>
    <row r="967" spans="40:47">
      <c r="AN967" s="15">
        <v>27</v>
      </c>
      <c r="AO967" s="15">
        <v>3</v>
      </c>
      <c r="AP967" s="15">
        <v>2</v>
      </c>
      <c r="AQ967" s="15">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15">
        <f ca="1">COUNTIF(INDIRECT("H"&amp;(ROW()+12*(($AN967-1)*3+$AO967)-ROW())/12+5):INDIRECT("S"&amp;(ROW()+12*(($AN967-1)*3+$AO967)-ROW())/12+5),AQ967)</f>
        <v>0</v>
      </c>
      <c r="AU967" s="15">
        <f ca="1">IF(AND(AQ967&gt;0,AR967&gt;0),COUNTIF(AU$6:AU966,"&gt;0")+1,0)</f>
        <v>0</v>
      </c>
    </row>
    <row r="968" spans="40:47">
      <c r="AN968" s="15">
        <v>27</v>
      </c>
      <c r="AO968" s="15">
        <v>3</v>
      </c>
      <c r="AP968" s="15">
        <v>3</v>
      </c>
      <c r="AQ968" s="15">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15">
        <f ca="1">COUNTIF(INDIRECT("H"&amp;(ROW()+12*(($AN968-1)*3+$AO968)-ROW())/12+5):INDIRECT("S"&amp;(ROW()+12*(($AN968-1)*3+$AO968)-ROW())/12+5),AQ968)</f>
        <v>0</v>
      </c>
      <c r="AU968" s="15">
        <f ca="1">IF(AND(AQ968&gt;0,AR968&gt;0),COUNTIF(AU$6:AU967,"&gt;0")+1,0)</f>
        <v>0</v>
      </c>
    </row>
    <row r="969" spans="40:47">
      <c r="AN969" s="15">
        <v>27</v>
      </c>
      <c r="AO969" s="15">
        <v>3</v>
      </c>
      <c r="AP969" s="15">
        <v>4</v>
      </c>
      <c r="AQ969" s="15">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15">
        <f ca="1">COUNTIF(INDIRECT("H"&amp;(ROW()+12*(($AN969-1)*3+$AO969)-ROW())/12+5):INDIRECT("S"&amp;(ROW()+12*(($AN969-1)*3+$AO969)-ROW())/12+5),AQ969)</f>
        <v>0</v>
      </c>
      <c r="AU969" s="15">
        <f ca="1">IF(AND(AQ969&gt;0,AR969&gt;0),COUNTIF(AU$6:AU968,"&gt;0")+1,0)</f>
        <v>0</v>
      </c>
    </row>
    <row r="970" spans="40:47">
      <c r="AN970" s="15">
        <v>27</v>
      </c>
      <c r="AO970" s="15">
        <v>3</v>
      </c>
      <c r="AP970" s="15">
        <v>5</v>
      </c>
      <c r="AQ970" s="15">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15">
        <f ca="1">COUNTIF(INDIRECT("H"&amp;(ROW()+12*(($AN970-1)*3+$AO970)-ROW())/12+5):INDIRECT("S"&amp;(ROW()+12*(($AN970-1)*3+$AO970)-ROW())/12+5),AQ970)</f>
        <v>0</v>
      </c>
      <c r="AU970" s="15">
        <f ca="1">IF(AND(AQ970&gt;0,AR970&gt;0),COUNTIF(AU$6:AU969,"&gt;0")+1,0)</f>
        <v>0</v>
      </c>
    </row>
    <row r="971" spans="40:47">
      <c r="AN971" s="15">
        <v>27</v>
      </c>
      <c r="AO971" s="15">
        <v>3</v>
      </c>
      <c r="AP971" s="15">
        <v>6</v>
      </c>
      <c r="AQ971" s="15">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15">
        <f ca="1">COUNTIF(INDIRECT("H"&amp;(ROW()+12*(($AN971-1)*3+$AO971)-ROW())/12+5):INDIRECT("S"&amp;(ROW()+12*(($AN971-1)*3+$AO971)-ROW())/12+5),AQ971)</f>
        <v>0</v>
      </c>
      <c r="AU971" s="15">
        <f ca="1">IF(AND(AQ971&gt;0,AR971&gt;0),COUNTIF(AU$6:AU970,"&gt;0")+1,0)</f>
        <v>0</v>
      </c>
    </row>
    <row r="972" spans="40:47">
      <c r="AN972" s="15">
        <v>27</v>
      </c>
      <c r="AO972" s="15">
        <v>3</v>
      </c>
      <c r="AP972" s="15">
        <v>7</v>
      </c>
      <c r="AQ972" s="15">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15">
        <f ca="1">COUNTIF(INDIRECT("H"&amp;(ROW()+12*(($AN972-1)*3+$AO972)-ROW())/12+5):INDIRECT("S"&amp;(ROW()+12*(($AN972-1)*3+$AO972)-ROW())/12+5),AQ972)</f>
        <v>0</v>
      </c>
      <c r="AU972" s="15">
        <f ca="1">IF(AND(AQ972&gt;0,AR972&gt;0),COUNTIF(AU$6:AU971,"&gt;0")+1,0)</f>
        <v>0</v>
      </c>
    </row>
    <row r="973" spans="40:47">
      <c r="AN973" s="15">
        <v>27</v>
      </c>
      <c r="AO973" s="15">
        <v>3</v>
      </c>
      <c r="AP973" s="15">
        <v>8</v>
      </c>
      <c r="AQ973" s="15">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15">
        <f ca="1">COUNTIF(INDIRECT("H"&amp;(ROW()+12*(($AN973-1)*3+$AO973)-ROW())/12+5):INDIRECT("S"&amp;(ROW()+12*(($AN973-1)*3+$AO973)-ROW())/12+5),AQ973)</f>
        <v>0</v>
      </c>
      <c r="AU973" s="15">
        <f ca="1">IF(AND(AQ973&gt;0,AR973&gt;0),COUNTIF(AU$6:AU972,"&gt;0")+1,0)</f>
        <v>0</v>
      </c>
    </row>
    <row r="974" spans="40:47">
      <c r="AN974" s="15">
        <v>27</v>
      </c>
      <c r="AO974" s="15">
        <v>3</v>
      </c>
      <c r="AP974" s="15">
        <v>9</v>
      </c>
      <c r="AQ974" s="15">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15">
        <f ca="1">COUNTIF(INDIRECT("H"&amp;(ROW()+12*(($AN974-1)*3+$AO974)-ROW())/12+5):INDIRECT("S"&amp;(ROW()+12*(($AN974-1)*3+$AO974)-ROW())/12+5),AQ974)</f>
        <v>0</v>
      </c>
      <c r="AU974" s="15">
        <f ca="1">IF(AND(AQ974&gt;0,AR974&gt;0),COUNTIF(AU$6:AU973,"&gt;0")+1,0)</f>
        <v>0</v>
      </c>
    </row>
    <row r="975" spans="40:47">
      <c r="AN975" s="15">
        <v>27</v>
      </c>
      <c r="AO975" s="15">
        <v>3</v>
      </c>
      <c r="AP975" s="15">
        <v>10</v>
      </c>
      <c r="AQ975" s="15">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15">
        <f ca="1">COUNTIF(INDIRECT("H"&amp;(ROW()+12*(($AN975-1)*3+$AO975)-ROW())/12+5):INDIRECT("S"&amp;(ROW()+12*(($AN975-1)*3+$AO975)-ROW())/12+5),AQ975)</f>
        <v>0</v>
      </c>
      <c r="AU975" s="15">
        <f ca="1">IF(AND(AQ975&gt;0,AR975&gt;0),COUNTIF(AU$6:AU974,"&gt;0")+1,0)</f>
        <v>0</v>
      </c>
    </row>
    <row r="976" spans="40:47">
      <c r="AN976" s="15">
        <v>27</v>
      </c>
      <c r="AO976" s="15">
        <v>3</v>
      </c>
      <c r="AP976" s="15">
        <v>11</v>
      </c>
      <c r="AQ976" s="15">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15">
        <f ca="1">COUNTIF(INDIRECT("H"&amp;(ROW()+12*(($AN976-1)*3+$AO976)-ROW())/12+5):INDIRECT("S"&amp;(ROW()+12*(($AN976-1)*3+$AO976)-ROW())/12+5),AQ976)</f>
        <v>0</v>
      </c>
      <c r="AU976" s="15">
        <f ca="1">IF(AND(AQ976&gt;0,AR976&gt;0),COUNTIF(AU$6:AU975,"&gt;0")+1,0)</f>
        <v>0</v>
      </c>
    </row>
    <row r="977" spans="40:47">
      <c r="AN977" s="306">
        <v>27</v>
      </c>
      <c r="AO977" s="306">
        <v>3</v>
      </c>
      <c r="AP977" s="306">
        <v>12</v>
      </c>
      <c r="AQ977" s="306">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306">
        <f ca="1">COUNTIF(INDIRECT("H"&amp;(ROW()+12*(($AN977-1)*3+$AO977)-ROW())/12+5):INDIRECT("S"&amp;(ROW()+12*(($AN977-1)*3+$AO977)-ROW())/12+5),AQ977)</f>
        <v>0</v>
      </c>
      <c r="AS977" s="306"/>
      <c r="AT977" s="306"/>
      <c r="AU977" s="306">
        <f ca="1">IF(AND(AQ977&gt;0,AR977&gt;0),COUNTIF(AU$6:AU976,"&gt;0")+1,0)</f>
        <v>0</v>
      </c>
    </row>
    <row r="978" spans="40:47">
      <c r="AN978" s="15">
        <v>28</v>
      </c>
      <c r="AO978" s="15">
        <v>1</v>
      </c>
      <c r="AP978" s="15">
        <v>1</v>
      </c>
      <c r="AQ978" s="15">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15">
        <f ca="1">COUNTIF(INDIRECT("H"&amp;(ROW()+12*(($AN978-1)*3+$AO978)-ROW())/12+5):INDIRECT("S"&amp;(ROW()+12*(($AN978-1)*3+$AO978)-ROW())/12+5),AQ978)</f>
        <v>0</v>
      </c>
      <c r="AU978" s="15">
        <f ca="1">IF(AND(AQ978&gt;0,AR978&gt;0),COUNTIF(AU$6:AU977,"&gt;0")+1,0)</f>
        <v>0</v>
      </c>
    </row>
    <row r="979" spans="40:47">
      <c r="AN979" s="15">
        <v>28</v>
      </c>
      <c r="AO979" s="15">
        <v>1</v>
      </c>
      <c r="AP979" s="15">
        <v>2</v>
      </c>
      <c r="AQ979" s="15">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15">
        <f ca="1">COUNTIF(INDIRECT("H"&amp;(ROW()+12*(($AN979-1)*3+$AO979)-ROW())/12+5):INDIRECT("S"&amp;(ROW()+12*(($AN979-1)*3+$AO979)-ROW())/12+5),AQ979)</f>
        <v>0</v>
      </c>
      <c r="AU979" s="15">
        <f ca="1">IF(AND(AQ979&gt;0,AR979&gt;0),COUNTIF(AU$6:AU978,"&gt;0")+1,0)</f>
        <v>0</v>
      </c>
    </row>
    <row r="980" spans="40:47">
      <c r="AN980" s="15">
        <v>28</v>
      </c>
      <c r="AO980" s="15">
        <v>1</v>
      </c>
      <c r="AP980" s="15">
        <v>3</v>
      </c>
      <c r="AQ980" s="15">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15">
        <f ca="1">COUNTIF(INDIRECT("H"&amp;(ROW()+12*(($AN980-1)*3+$AO980)-ROW())/12+5):INDIRECT("S"&amp;(ROW()+12*(($AN980-1)*3+$AO980)-ROW())/12+5),AQ980)</f>
        <v>0</v>
      </c>
      <c r="AU980" s="15">
        <f ca="1">IF(AND(AQ980&gt;0,AR980&gt;0),COUNTIF(AU$6:AU979,"&gt;0")+1,0)</f>
        <v>0</v>
      </c>
    </row>
    <row r="981" spans="40:47">
      <c r="AN981" s="15">
        <v>28</v>
      </c>
      <c r="AO981" s="15">
        <v>1</v>
      </c>
      <c r="AP981" s="15">
        <v>4</v>
      </c>
      <c r="AQ981" s="15">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15">
        <f ca="1">COUNTIF(INDIRECT("H"&amp;(ROW()+12*(($AN981-1)*3+$AO981)-ROW())/12+5):INDIRECT("S"&amp;(ROW()+12*(($AN981-1)*3+$AO981)-ROW())/12+5),AQ981)</f>
        <v>0</v>
      </c>
      <c r="AU981" s="15">
        <f ca="1">IF(AND(AQ981&gt;0,AR981&gt;0),COUNTIF(AU$6:AU980,"&gt;0")+1,0)</f>
        <v>0</v>
      </c>
    </row>
    <row r="982" spans="40:47">
      <c r="AN982" s="15">
        <v>28</v>
      </c>
      <c r="AO982" s="15">
        <v>1</v>
      </c>
      <c r="AP982" s="15">
        <v>5</v>
      </c>
      <c r="AQ982" s="15">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15">
        <f ca="1">COUNTIF(INDIRECT("H"&amp;(ROW()+12*(($AN982-1)*3+$AO982)-ROW())/12+5):INDIRECT("S"&amp;(ROW()+12*(($AN982-1)*3+$AO982)-ROW())/12+5),AQ982)</f>
        <v>0</v>
      </c>
      <c r="AU982" s="15">
        <f ca="1">IF(AND(AQ982&gt;0,AR982&gt;0),COUNTIF(AU$6:AU981,"&gt;0")+1,0)</f>
        <v>0</v>
      </c>
    </row>
    <row r="983" spans="40:47">
      <c r="AN983" s="15">
        <v>28</v>
      </c>
      <c r="AO983" s="15">
        <v>1</v>
      </c>
      <c r="AP983" s="15">
        <v>6</v>
      </c>
      <c r="AQ983" s="15">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15">
        <f ca="1">COUNTIF(INDIRECT("H"&amp;(ROW()+12*(($AN983-1)*3+$AO983)-ROW())/12+5):INDIRECT("S"&amp;(ROW()+12*(($AN983-1)*3+$AO983)-ROW())/12+5),AQ983)</f>
        <v>0</v>
      </c>
      <c r="AU983" s="15">
        <f ca="1">IF(AND(AQ983&gt;0,AR983&gt;0),COUNTIF(AU$6:AU982,"&gt;0")+1,0)</f>
        <v>0</v>
      </c>
    </row>
    <row r="984" spans="40:47">
      <c r="AN984" s="15">
        <v>28</v>
      </c>
      <c r="AO984" s="15">
        <v>1</v>
      </c>
      <c r="AP984" s="15">
        <v>7</v>
      </c>
      <c r="AQ984" s="15">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15">
        <f ca="1">COUNTIF(INDIRECT("H"&amp;(ROW()+12*(($AN984-1)*3+$AO984)-ROW())/12+5):INDIRECT("S"&amp;(ROW()+12*(($AN984-1)*3+$AO984)-ROW())/12+5),AQ984)</f>
        <v>0</v>
      </c>
      <c r="AU984" s="15">
        <f ca="1">IF(AND(AQ984&gt;0,AR984&gt;0),COUNTIF(AU$6:AU983,"&gt;0")+1,0)</f>
        <v>0</v>
      </c>
    </row>
    <row r="985" spans="40:47">
      <c r="AN985" s="15">
        <v>28</v>
      </c>
      <c r="AO985" s="15">
        <v>1</v>
      </c>
      <c r="AP985" s="15">
        <v>8</v>
      </c>
      <c r="AQ985" s="15">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15">
        <f ca="1">COUNTIF(INDIRECT("H"&amp;(ROW()+12*(($AN985-1)*3+$AO985)-ROW())/12+5):INDIRECT("S"&amp;(ROW()+12*(($AN985-1)*3+$AO985)-ROW())/12+5),AQ985)</f>
        <v>0</v>
      </c>
      <c r="AU985" s="15">
        <f ca="1">IF(AND(AQ985&gt;0,AR985&gt;0),COUNTIF(AU$6:AU984,"&gt;0")+1,0)</f>
        <v>0</v>
      </c>
    </row>
    <row r="986" spans="40:47">
      <c r="AN986" s="15">
        <v>28</v>
      </c>
      <c r="AO986" s="15">
        <v>1</v>
      </c>
      <c r="AP986" s="15">
        <v>9</v>
      </c>
      <c r="AQ986" s="15">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15">
        <f ca="1">COUNTIF(INDIRECT("H"&amp;(ROW()+12*(($AN986-1)*3+$AO986)-ROW())/12+5):INDIRECT("S"&amp;(ROW()+12*(($AN986-1)*3+$AO986)-ROW())/12+5),AQ986)</f>
        <v>0</v>
      </c>
      <c r="AU986" s="15">
        <f ca="1">IF(AND(AQ986&gt;0,AR986&gt;0),COUNTIF(AU$6:AU985,"&gt;0")+1,0)</f>
        <v>0</v>
      </c>
    </row>
    <row r="987" spans="40:47">
      <c r="AN987" s="15">
        <v>28</v>
      </c>
      <c r="AO987" s="15">
        <v>1</v>
      </c>
      <c r="AP987" s="15">
        <v>10</v>
      </c>
      <c r="AQ987" s="15">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15">
        <f ca="1">COUNTIF(INDIRECT("H"&amp;(ROW()+12*(($AN987-1)*3+$AO987)-ROW())/12+5):INDIRECT("S"&amp;(ROW()+12*(($AN987-1)*3+$AO987)-ROW())/12+5),AQ987)</f>
        <v>0</v>
      </c>
      <c r="AU987" s="15">
        <f ca="1">IF(AND(AQ987&gt;0,AR987&gt;0),COUNTIF(AU$6:AU986,"&gt;0")+1,0)</f>
        <v>0</v>
      </c>
    </row>
    <row r="988" spans="40:47">
      <c r="AN988" s="15">
        <v>28</v>
      </c>
      <c r="AO988" s="15">
        <v>1</v>
      </c>
      <c r="AP988" s="15">
        <v>11</v>
      </c>
      <c r="AQ988" s="15">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15">
        <f ca="1">COUNTIF(INDIRECT("H"&amp;(ROW()+12*(($AN988-1)*3+$AO988)-ROW())/12+5):INDIRECT("S"&amp;(ROW()+12*(($AN988-1)*3+$AO988)-ROW())/12+5),AQ988)</f>
        <v>0</v>
      </c>
      <c r="AU988" s="15">
        <f ca="1">IF(AND(AQ988&gt;0,AR988&gt;0),COUNTIF(AU$6:AU987,"&gt;0")+1,0)</f>
        <v>0</v>
      </c>
    </row>
    <row r="989" spans="40:47">
      <c r="AN989" s="15">
        <v>28</v>
      </c>
      <c r="AO989" s="15">
        <v>1</v>
      </c>
      <c r="AP989" s="15">
        <v>12</v>
      </c>
      <c r="AQ989" s="15">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15">
        <f ca="1">COUNTIF(INDIRECT("H"&amp;(ROW()+12*(($AN989-1)*3+$AO989)-ROW())/12+5):INDIRECT("S"&amp;(ROW()+12*(($AN989-1)*3+$AO989)-ROW())/12+5),AQ989)</f>
        <v>0</v>
      </c>
      <c r="AU989" s="15">
        <f ca="1">IF(AND(AQ989&gt;0,AR989&gt;0),COUNTIF(AU$6:AU988,"&gt;0")+1,0)</f>
        <v>0</v>
      </c>
    </row>
    <row r="990" spans="40:47">
      <c r="AN990" s="15">
        <v>28</v>
      </c>
      <c r="AO990" s="15">
        <v>2</v>
      </c>
      <c r="AP990" s="15">
        <v>1</v>
      </c>
      <c r="AQ990" s="15">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15">
        <f ca="1">COUNTIF(INDIRECT("H"&amp;(ROW()+12*(($AN990-1)*3+$AO990)-ROW())/12+5):INDIRECT("S"&amp;(ROW()+12*(($AN990-1)*3+$AO990)-ROW())/12+5),AQ990)</f>
        <v>0</v>
      </c>
      <c r="AU990" s="15">
        <f ca="1">IF(AND(AQ990&gt;0,AR990&gt;0),COUNTIF(AU$6:AU989,"&gt;0")+1,0)</f>
        <v>0</v>
      </c>
    </row>
    <row r="991" spans="40:47">
      <c r="AN991" s="15">
        <v>28</v>
      </c>
      <c r="AO991" s="15">
        <v>2</v>
      </c>
      <c r="AP991" s="15">
        <v>2</v>
      </c>
      <c r="AQ991" s="15">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15">
        <f ca="1">COUNTIF(INDIRECT("H"&amp;(ROW()+12*(($AN991-1)*3+$AO991)-ROW())/12+5):INDIRECT("S"&amp;(ROW()+12*(($AN991-1)*3+$AO991)-ROW())/12+5),AQ991)</f>
        <v>0</v>
      </c>
      <c r="AU991" s="15">
        <f ca="1">IF(AND(AQ991&gt;0,AR991&gt;0),COUNTIF(AU$6:AU990,"&gt;0")+1,0)</f>
        <v>0</v>
      </c>
    </row>
    <row r="992" spans="40:47">
      <c r="AN992" s="15">
        <v>28</v>
      </c>
      <c r="AO992" s="15">
        <v>2</v>
      </c>
      <c r="AP992" s="15">
        <v>3</v>
      </c>
      <c r="AQ992" s="15">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15">
        <f ca="1">COUNTIF(INDIRECT("H"&amp;(ROW()+12*(($AN992-1)*3+$AO992)-ROW())/12+5):INDIRECT("S"&amp;(ROW()+12*(($AN992-1)*3+$AO992)-ROW())/12+5),AQ992)</f>
        <v>0</v>
      </c>
      <c r="AU992" s="15">
        <f ca="1">IF(AND(AQ992&gt;0,AR992&gt;0),COUNTIF(AU$6:AU991,"&gt;0")+1,0)</f>
        <v>0</v>
      </c>
    </row>
    <row r="993" spans="40:47">
      <c r="AN993" s="15">
        <v>28</v>
      </c>
      <c r="AO993" s="15">
        <v>2</v>
      </c>
      <c r="AP993" s="15">
        <v>4</v>
      </c>
      <c r="AQ993" s="15">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15">
        <f ca="1">COUNTIF(INDIRECT("H"&amp;(ROW()+12*(($AN993-1)*3+$AO993)-ROW())/12+5):INDIRECT("S"&amp;(ROW()+12*(($AN993-1)*3+$AO993)-ROW())/12+5),AQ993)</f>
        <v>0</v>
      </c>
      <c r="AU993" s="15">
        <f ca="1">IF(AND(AQ993&gt;0,AR993&gt;0),COUNTIF(AU$6:AU992,"&gt;0")+1,0)</f>
        <v>0</v>
      </c>
    </row>
    <row r="994" spans="40:47">
      <c r="AN994" s="15">
        <v>28</v>
      </c>
      <c r="AO994" s="15">
        <v>2</v>
      </c>
      <c r="AP994" s="15">
        <v>5</v>
      </c>
      <c r="AQ994" s="15">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15">
        <f ca="1">COUNTIF(INDIRECT("H"&amp;(ROW()+12*(($AN994-1)*3+$AO994)-ROW())/12+5):INDIRECT("S"&amp;(ROW()+12*(($AN994-1)*3+$AO994)-ROW())/12+5),AQ994)</f>
        <v>0</v>
      </c>
      <c r="AU994" s="15">
        <f ca="1">IF(AND(AQ994&gt;0,AR994&gt;0),COUNTIF(AU$6:AU993,"&gt;0")+1,0)</f>
        <v>0</v>
      </c>
    </row>
    <row r="995" spans="40:47">
      <c r="AN995" s="15">
        <v>28</v>
      </c>
      <c r="AO995" s="15">
        <v>2</v>
      </c>
      <c r="AP995" s="15">
        <v>6</v>
      </c>
      <c r="AQ995" s="15">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15">
        <f ca="1">COUNTIF(INDIRECT("H"&amp;(ROW()+12*(($AN995-1)*3+$AO995)-ROW())/12+5):INDIRECT("S"&amp;(ROW()+12*(($AN995-1)*3+$AO995)-ROW())/12+5),AQ995)</f>
        <v>0</v>
      </c>
      <c r="AU995" s="15">
        <f ca="1">IF(AND(AQ995&gt;0,AR995&gt;0),COUNTIF(AU$6:AU994,"&gt;0")+1,0)</f>
        <v>0</v>
      </c>
    </row>
    <row r="996" spans="40:47">
      <c r="AN996" s="15">
        <v>28</v>
      </c>
      <c r="AO996" s="15">
        <v>2</v>
      </c>
      <c r="AP996" s="15">
        <v>7</v>
      </c>
      <c r="AQ996" s="15">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15">
        <f ca="1">COUNTIF(INDIRECT("H"&amp;(ROW()+12*(($AN996-1)*3+$AO996)-ROW())/12+5):INDIRECT("S"&amp;(ROW()+12*(($AN996-1)*3+$AO996)-ROW())/12+5),AQ996)</f>
        <v>0</v>
      </c>
      <c r="AU996" s="15">
        <f ca="1">IF(AND(AQ996&gt;0,AR996&gt;0),COUNTIF(AU$6:AU995,"&gt;0")+1,0)</f>
        <v>0</v>
      </c>
    </row>
    <row r="997" spans="40:47">
      <c r="AN997" s="15">
        <v>28</v>
      </c>
      <c r="AO997" s="15">
        <v>2</v>
      </c>
      <c r="AP997" s="15">
        <v>8</v>
      </c>
      <c r="AQ997" s="15">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15">
        <f ca="1">COUNTIF(INDIRECT("H"&amp;(ROW()+12*(($AN997-1)*3+$AO997)-ROW())/12+5):INDIRECT("S"&amp;(ROW()+12*(($AN997-1)*3+$AO997)-ROW())/12+5),AQ997)</f>
        <v>0</v>
      </c>
      <c r="AU997" s="15">
        <f ca="1">IF(AND(AQ997&gt;0,AR997&gt;0),COUNTIF(AU$6:AU996,"&gt;0")+1,0)</f>
        <v>0</v>
      </c>
    </row>
    <row r="998" spans="40:47">
      <c r="AN998" s="15">
        <v>28</v>
      </c>
      <c r="AO998" s="15">
        <v>2</v>
      </c>
      <c r="AP998" s="15">
        <v>9</v>
      </c>
      <c r="AQ998" s="15">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15">
        <f ca="1">COUNTIF(INDIRECT("H"&amp;(ROW()+12*(($AN998-1)*3+$AO998)-ROW())/12+5):INDIRECT("S"&amp;(ROW()+12*(($AN998-1)*3+$AO998)-ROW())/12+5),AQ998)</f>
        <v>0</v>
      </c>
      <c r="AU998" s="15">
        <f ca="1">IF(AND(AQ998&gt;0,AR998&gt;0),COUNTIF(AU$6:AU997,"&gt;0")+1,0)</f>
        <v>0</v>
      </c>
    </row>
    <row r="999" spans="40:47">
      <c r="AN999" s="15">
        <v>28</v>
      </c>
      <c r="AO999" s="15">
        <v>2</v>
      </c>
      <c r="AP999" s="15">
        <v>10</v>
      </c>
      <c r="AQ999" s="15">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15">
        <f ca="1">COUNTIF(INDIRECT("H"&amp;(ROW()+12*(($AN999-1)*3+$AO999)-ROW())/12+5):INDIRECT("S"&amp;(ROW()+12*(($AN999-1)*3+$AO999)-ROW())/12+5),AQ999)</f>
        <v>0</v>
      </c>
      <c r="AU999" s="15">
        <f ca="1">IF(AND(AQ999&gt;0,AR999&gt;0),COUNTIF(AU$6:AU998,"&gt;0")+1,0)</f>
        <v>0</v>
      </c>
    </row>
    <row r="1000" spans="40:47">
      <c r="AN1000" s="15">
        <v>28</v>
      </c>
      <c r="AO1000" s="15">
        <v>2</v>
      </c>
      <c r="AP1000" s="15">
        <v>11</v>
      </c>
      <c r="AQ1000" s="15">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15">
        <f ca="1">COUNTIF(INDIRECT("H"&amp;(ROW()+12*(($AN1000-1)*3+$AO1000)-ROW())/12+5):INDIRECT("S"&amp;(ROW()+12*(($AN1000-1)*3+$AO1000)-ROW())/12+5),AQ1000)</f>
        <v>0</v>
      </c>
      <c r="AU1000" s="15">
        <f ca="1">IF(AND(AQ1000&gt;0,AR1000&gt;0),COUNTIF(AU$6:AU999,"&gt;0")+1,0)</f>
        <v>0</v>
      </c>
    </row>
    <row r="1001" spans="40:47">
      <c r="AN1001" s="15">
        <v>28</v>
      </c>
      <c r="AO1001" s="15">
        <v>2</v>
      </c>
      <c r="AP1001" s="15">
        <v>12</v>
      </c>
      <c r="AQ1001" s="15">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15">
        <f ca="1">COUNTIF(INDIRECT("H"&amp;(ROW()+12*(($AN1001-1)*3+$AO1001)-ROW())/12+5):INDIRECT("S"&amp;(ROW()+12*(($AN1001-1)*3+$AO1001)-ROW())/12+5),AQ1001)</f>
        <v>0</v>
      </c>
      <c r="AU1001" s="15">
        <f ca="1">IF(AND(AQ1001&gt;0,AR1001&gt;0),COUNTIF(AU$6:AU1000,"&gt;0")+1,0)</f>
        <v>0</v>
      </c>
    </row>
    <row r="1002" spans="40:47">
      <c r="AN1002" s="15">
        <v>28</v>
      </c>
      <c r="AO1002" s="15">
        <v>3</v>
      </c>
      <c r="AP1002" s="15">
        <v>1</v>
      </c>
      <c r="AQ1002" s="15">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15">
        <f ca="1">COUNTIF(INDIRECT("H"&amp;(ROW()+12*(($AN1002-1)*3+$AO1002)-ROW())/12+5):INDIRECT("S"&amp;(ROW()+12*(($AN1002-1)*3+$AO1002)-ROW())/12+5),AQ1002)</f>
        <v>0</v>
      </c>
      <c r="AU1002" s="15">
        <f ca="1">IF(AND(AQ1002&gt;0,AR1002&gt;0),COUNTIF(AU$6:AU1001,"&gt;0")+1,0)</f>
        <v>0</v>
      </c>
    </row>
    <row r="1003" spans="40:47">
      <c r="AN1003" s="15">
        <v>28</v>
      </c>
      <c r="AO1003" s="15">
        <v>3</v>
      </c>
      <c r="AP1003" s="15">
        <v>2</v>
      </c>
      <c r="AQ1003" s="15">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15">
        <f ca="1">COUNTIF(INDIRECT("H"&amp;(ROW()+12*(($AN1003-1)*3+$AO1003)-ROW())/12+5):INDIRECT("S"&amp;(ROW()+12*(($AN1003-1)*3+$AO1003)-ROW())/12+5),AQ1003)</f>
        <v>0</v>
      </c>
      <c r="AU1003" s="15">
        <f ca="1">IF(AND(AQ1003&gt;0,AR1003&gt;0),COUNTIF(AU$6:AU1002,"&gt;0")+1,0)</f>
        <v>0</v>
      </c>
    </row>
    <row r="1004" spans="40:47">
      <c r="AN1004" s="15">
        <v>28</v>
      </c>
      <c r="AO1004" s="15">
        <v>3</v>
      </c>
      <c r="AP1004" s="15">
        <v>3</v>
      </c>
      <c r="AQ1004" s="15">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15">
        <f ca="1">COUNTIF(INDIRECT("H"&amp;(ROW()+12*(($AN1004-1)*3+$AO1004)-ROW())/12+5):INDIRECT("S"&amp;(ROW()+12*(($AN1004-1)*3+$AO1004)-ROW())/12+5),AQ1004)</f>
        <v>0</v>
      </c>
      <c r="AU1004" s="15">
        <f ca="1">IF(AND(AQ1004&gt;0,AR1004&gt;0),COUNTIF(AU$6:AU1003,"&gt;0")+1,0)</f>
        <v>0</v>
      </c>
    </row>
    <row r="1005" spans="40:47">
      <c r="AN1005" s="15">
        <v>28</v>
      </c>
      <c r="AO1005" s="15">
        <v>3</v>
      </c>
      <c r="AP1005" s="15">
        <v>4</v>
      </c>
      <c r="AQ1005" s="15">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15">
        <f ca="1">COUNTIF(INDIRECT("H"&amp;(ROW()+12*(($AN1005-1)*3+$AO1005)-ROW())/12+5):INDIRECT("S"&amp;(ROW()+12*(($AN1005-1)*3+$AO1005)-ROW())/12+5),AQ1005)</f>
        <v>0</v>
      </c>
      <c r="AU1005" s="15">
        <f ca="1">IF(AND(AQ1005&gt;0,AR1005&gt;0),COUNTIF(AU$6:AU1004,"&gt;0")+1,0)</f>
        <v>0</v>
      </c>
    </row>
    <row r="1006" spans="40:47">
      <c r="AN1006" s="15">
        <v>28</v>
      </c>
      <c r="AO1006" s="15">
        <v>3</v>
      </c>
      <c r="AP1006" s="15">
        <v>5</v>
      </c>
      <c r="AQ1006" s="15">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15">
        <f ca="1">COUNTIF(INDIRECT("H"&amp;(ROW()+12*(($AN1006-1)*3+$AO1006)-ROW())/12+5):INDIRECT("S"&amp;(ROW()+12*(($AN1006-1)*3+$AO1006)-ROW())/12+5),AQ1006)</f>
        <v>0</v>
      </c>
      <c r="AU1006" s="15">
        <f ca="1">IF(AND(AQ1006&gt;0,AR1006&gt;0),COUNTIF(AU$6:AU1005,"&gt;0")+1,0)</f>
        <v>0</v>
      </c>
    </row>
    <row r="1007" spans="40:47">
      <c r="AN1007" s="15">
        <v>28</v>
      </c>
      <c r="AO1007" s="15">
        <v>3</v>
      </c>
      <c r="AP1007" s="15">
        <v>6</v>
      </c>
      <c r="AQ1007" s="15">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15">
        <f ca="1">COUNTIF(INDIRECT("H"&amp;(ROW()+12*(($AN1007-1)*3+$AO1007)-ROW())/12+5):INDIRECT("S"&amp;(ROW()+12*(($AN1007-1)*3+$AO1007)-ROW())/12+5),AQ1007)</f>
        <v>0</v>
      </c>
      <c r="AU1007" s="15">
        <f ca="1">IF(AND(AQ1007&gt;0,AR1007&gt;0),COUNTIF(AU$6:AU1006,"&gt;0")+1,0)</f>
        <v>0</v>
      </c>
    </row>
    <row r="1008" spans="40:47">
      <c r="AN1008" s="15">
        <v>28</v>
      </c>
      <c r="AO1008" s="15">
        <v>3</v>
      </c>
      <c r="AP1008" s="15">
        <v>7</v>
      </c>
      <c r="AQ1008" s="15">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15">
        <f ca="1">COUNTIF(INDIRECT("H"&amp;(ROW()+12*(($AN1008-1)*3+$AO1008)-ROW())/12+5):INDIRECT("S"&amp;(ROW()+12*(($AN1008-1)*3+$AO1008)-ROW())/12+5),AQ1008)</f>
        <v>0</v>
      </c>
      <c r="AU1008" s="15">
        <f ca="1">IF(AND(AQ1008&gt;0,AR1008&gt;0),COUNTIF(AU$6:AU1007,"&gt;0")+1,0)</f>
        <v>0</v>
      </c>
    </row>
    <row r="1009" spans="40:47">
      <c r="AN1009" s="15">
        <v>28</v>
      </c>
      <c r="AO1009" s="15">
        <v>3</v>
      </c>
      <c r="AP1009" s="15">
        <v>8</v>
      </c>
      <c r="AQ1009" s="15">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15">
        <f ca="1">COUNTIF(INDIRECT("H"&amp;(ROW()+12*(($AN1009-1)*3+$AO1009)-ROW())/12+5):INDIRECT("S"&amp;(ROW()+12*(($AN1009-1)*3+$AO1009)-ROW())/12+5),AQ1009)</f>
        <v>0</v>
      </c>
      <c r="AU1009" s="15">
        <f ca="1">IF(AND(AQ1009&gt;0,AR1009&gt;0),COUNTIF(AU$6:AU1008,"&gt;0")+1,0)</f>
        <v>0</v>
      </c>
    </row>
    <row r="1010" spans="40:47">
      <c r="AN1010" s="15">
        <v>28</v>
      </c>
      <c r="AO1010" s="15">
        <v>3</v>
      </c>
      <c r="AP1010" s="15">
        <v>9</v>
      </c>
      <c r="AQ1010" s="15">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15">
        <f ca="1">COUNTIF(INDIRECT("H"&amp;(ROW()+12*(($AN1010-1)*3+$AO1010)-ROW())/12+5):INDIRECT("S"&amp;(ROW()+12*(($AN1010-1)*3+$AO1010)-ROW())/12+5),AQ1010)</f>
        <v>0</v>
      </c>
      <c r="AU1010" s="15">
        <f ca="1">IF(AND(AQ1010&gt;0,AR1010&gt;0),COUNTIF(AU$6:AU1009,"&gt;0")+1,0)</f>
        <v>0</v>
      </c>
    </row>
    <row r="1011" spans="40:47">
      <c r="AN1011" s="15">
        <v>28</v>
      </c>
      <c r="AO1011" s="15">
        <v>3</v>
      </c>
      <c r="AP1011" s="15">
        <v>10</v>
      </c>
      <c r="AQ1011" s="15">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15">
        <f ca="1">COUNTIF(INDIRECT("H"&amp;(ROW()+12*(($AN1011-1)*3+$AO1011)-ROW())/12+5):INDIRECT("S"&amp;(ROW()+12*(($AN1011-1)*3+$AO1011)-ROW())/12+5),AQ1011)</f>
        <v>0</v>
      </c>
      <c r="AU1011" s="15">
        <f ca="1">IF(AND(AQ1011&gt;0,AR1011&gt;0),COUNTIF(AU$6:AU1010,"&gt;0")+1,0)</f>
        <v>0</v>
      </c>
    </row>
    <row r="1012" spans="40:47">
      <c r="AN1012" s="15">
        <v>28</v>
      </c>
      <c r="AO1012" s="15">
        <v>3</v>
      </c>
      <c r="AP1012" s="15">
        <v>11</v>
      </c>
      <c r="AQ1012" s="15">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15">
        <f ca="1">COUNTIF(INDIRECT("H"&amp;(ROW()+12*(($AN1012-1)*3+$AO1012)-ROW())/12+5):INDIRECT("S"&amp;(ROW()+12*(($AN1012-1)*3+$AO1012)-ROW())/12+5),AQ1012)</f>
        <v>0</v>
      </c>
      <c r="AU1012" s="15">
        <f ca="1">IF(AND(AQ1012&gt;0,AR1012&gt;0),COUNTIF(AU$6:AU1011,"&gt;0")+1,0)</f>
        <v>0</v>
      </c>
    </row>
    <row r="1013" spans="40:47">
      <c r="AN1013" s="306">
        <v>28</v>
      </c>
      <c r="AO1013" s="306">
        <v>3</v>
      </c>
      <c r="AP1013" s="306">
        <v>12</v>
      </c>
      <c r="AQ1013" s="306">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306">
        <f ca="1">COUNTIF(INDIRECT("H"&amp;(ROW()+12*(($AN1013-1)*3+$AO1013)-ROW())/12+5):INDIRECT("S"&amp;(ROW()+12*(($AN1013-1)*3+$AO1013)-ROW())/12+5),AQ1013)</f>
        <v>0</v>
      </c>
      <c r="AS1013" s="306"/>
      <c r="AT1013" s="306"/>
      <c r="AU1013" s="306">
        <f ca="1">IF(AND(AQ1013&gt;0,AR1013&gt;0),COUNTIF(AU$6:AU1012,"&gt;0")+1,0)</f>
        <v>0</v>
      </c>
    </row>
    <row r="1014" spans="40:47">
      <c r="AN1014" s="15">
        <v>29</v>
      </c>
      <c r="AO1014" s="15">
        <v>1</v>
      </c>
      <c r="AP1014" s="15">
        <v>1</v>
      </c>
      <c r="AQ1014" s="15">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15">
        <f ca="1">COUNTIF(INDIRECT("H"&amp;(ROW()+12*(($AN1014-1)*3+$AO1014)-ROW())/12+5):INDIRECT("S"&amp;(ROW()+12*(($AN1014-1)*3+$AO1014)-ROW())/12+5),AQ1014)</f>
        <v>0</v>
      </c>
      <c r="AU1014" s="15">
        <f ca="1">IF(AND(AQ1014&gt;0,AR1014&gt;0),COUNTIF(AU$6:AU1013,"&gt;0")+1,0)</f>
        <v>0</v>
      </c>
    </row>
    <row r="1015" spans="40:47">
      <c r="AN1015" s="15">
        <v>29</v>
      </c>
      <c r="AO1015" s="15">
        <v>1</v>
      </c>
      <c r="AP1015" s="15">
        <v>2</v>
      </c>
      <c r="AQ1015" s="15">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15">
        <f ca="1">COUNTIF(INDIRECT("H"&amp;(ROW()+12*(($AN1015-1)*3+$AO1015)-ROW())/12+5):INDIRECT("S"&amp;(ROW()+12*(($AN1015-1)*3+$AO1015)-ROW())/12+5),AQ1015)</f>
        <v>0</v>
      </c>
      <c r="AU1015" s="15">
        <f ca="1">IF(AND(AQ1015&gt;0,AR1015&gt;0),COUNTIF(AU$6:AU1014,"&gt;0")+1,0)</f>
        <v>0</v>
      </c>
    </row>
    <row r="1016" spans="40:47">
      <c r="AN1016" s="15">
        <v>29</v>
      </c>
      <c r="AO1016" s="15">
        <v>1</v>
      </c>
      <c r="AP1016" s="15">
        <v>3</v>
      </c>
      <c r="AQ1016" s="15">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15">
        <f ca="1">COUNTIF(INDIRECT("H"&amp;(ROW()+12*(($AN1016-1)*3+$AO1016)-ROW())/12+5):INDIRECT("S"&amp;(ROW()+12*(($AN1016-1)*3+$AO1016)-ROW())/12+5),AQ1016)</f>
        <v>0</v>
      </c>
      <c r="AU1016" s="15">
        <f ca="1">IF(AND(AQ1016&gt;0,AR1016&gt;0),COUNTIF(AU$6:AU1015,"&gt;0")+1,0)</f>
        <v>0</v>
      </c>
    </row>
    <row r="1017" spans="40:47">
      <c r="AN1017" s="15">
        <v>29</v>
      </c>
      <c r="AO1017" s="15">
        <v>1</v>
      </c>
      <c r="AP1017" s="15">
        <v>4</v>
      </c>
      <c r="AQ1017" s="15">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15">
        <f ca="1">COUNTIF(INDIRECT("H"&amp;(ROW()+12*(($AN1017-1)*3+$AO1017)-ROW())/12+5):INDIRECT("S"&amp;(ROW()+12*(($AN1017-1)*3+$AO1017)-ROW())/12+5),AQ1017)</f>
        <v>0</v>
      </c>
      <c r="AU1017" s="15">
        <f ca="1">IF(AND(AQ1017&gt;0,AR1017&gt;0),COUNTIF(AU$6:AU1016,"&gt;0")+1,0)</f>
        <v>0</v>
      </c>
    </row>
    <row r="1018" spans="40:47">
      <c r="AN1018" s="15">
        <v>29</v>
      </c>
      <c r="AO1018" s="15">
        <v>1</v>
      </c>
      <c r="AP1018" s="15">
        <v>5</v>
      </c>
      <c r="AQ1018" s="15">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15">
        <f ca="1">COUNTIF(INDIRECT("H"&amp;(ROW()+12*(($AN1018-1)*3+$AO1018)-ROW())/12+5):INDIRECT("S"&amp;(ROW()+12*(($AN1018-1)*3+$AO1018)-ROW())/12+5),AQ1018)</f>
        <v>0</v>
      </c>
      <c r="AU1018" s="15">
        <f ca="1">IF(AND(AQ1018&gt;0,AR1018&gt;0),COUNTIF(AU$6:AU1017,"&gt;0")+1,0)</f>
        <v>0</v>
      </c>
    </row>
    <row r="1019" spans="40:47">
      <c r="AN1019" s="15">
        <v>29</v>
      </c>
      <c r="AO1019" s="15">
        <v>1</v>
      </c>
      <c r="AP1019" s="15">
        <v>6</v>
      </c>
      <c r="AQ1019" s="15">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15">
        <f ca="1">COUNTIF(INDIRECT("H"&amp;(ROW()+12*(($AN1019-1)*3+$AO1019)-ROW())/12+5):INDIRECT("S"&amp;(ROW()+12*(($AN1019-1)*3+$AO1019)-ROW())/12+5),AQ1019)</f>
        <v>0</v>
      </c>
      <c r="AU1019" s="15">
        <f ca="1">IF(AND(AQ1019&gt;0,AR1019&gt;0),COUNTIF(AU$6:AU1018,"&gt;0")+1,0)</f>
        <v>0</v>
      </c>
    </row>
    <row r="1020" spans="40:47">
      <c r="AN1020" s="15">
        <v>29</v>
      </c>
      <c r="AO1020" s="15">
        <v>1</v>
      </c>
      <c r="AP1020" s="15">
        <v>7</v>
      </c>
      <c r="AQ1020" s="15">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15">
        <f ca="1">COUNTIF(INDIRECT("H"&amp;(ROW()+12*(($AN1020-1)*3+$AO1020)-ROW())/12+5):INDIRECT("S"&amp;(ROW()+12*(($AN1020-1)*3+$AO1020)-ROW())/12+5),AQ1020)</f>
        <v>0</v>
      </c>
      <c r="AU1020" s="15">
        <f ca="1">IF(AND(AQ1020&gt;0,AR1020&gt;0),COUNTIF(AU$6:AU1019,"&gt;0")+1,0)</f>
        <v>0</v>
      </c>
    </row>
    <row r="1021" spans="40:47">
      <c r="AN1021" s="15">
        <v>29</v>
      </c>
      <c r="AO1021" s="15">
        <v>1</v>
      </c>
      <c r="AP1021" s="15">
        <v>8</v>
      </c>
      <c r="AQ1021" s="15">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15">
        <f ca="1">COUNTIF(INDIRECT("H"&amp;(ROW()+12*(($AN1021-1)*3+$AO1021)-ROW())/12+5):INDIRECT("S"&amp;(ROW()+12*(($AN1021-1)*3+$AO1021)-ROW())/12+5),AQ1021)</f>
        <v>0</v>
      </c>
      <c r="AU1021" s="15">
        <f ca="1">IF(AND(AQ1021&gt;0,AR1021&gt;0),COUNTIF(AU$6:AU1020,"&gt;0")+1,0)</f>
        <v>0</v>
      </c>
    </row>
    <row r="1022" spans="40:47">
      <c r="AN1022" s="15">
        <v>29</v>
      </c>
      <c r="AO1022" s="15">
        <v>1</v>
      </c>
      <c r="AP1022" s="15">
        <v>9</v>
      </c>
      <c r="AQ1022" s="15">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15">
        <f ca="1">COUNTIF(INDIRECT("H"&amp;(ROW()+12*(($AN1022-1)*3+$AO1022)-ROW())/12+5):INDIRECT("S"&amp;(ROW()+12*(($AN1022-1)*3+$AO1022)-ROW())/12+5),AQ1022)</f>
        <v>0</v>
      </c>
      <c r="AU1022" s="15">
        <f ca="1">IF(AND(AQ1022&gt;0,AR1022&gt;0),COUNTIF(AU$6:AU1021,"&gt;0")+1,0)</f>
        <v>0</v>
      </c>
    </row>
    <row r="1023" spans="40:47">
      <c r="AN1023" s="15">
        <v>29</v>
      </c>
      <c r="AO1023" s="15">
        <v>1</v>
      </c>
      <c r="AP1023" s="15">
        <v>10</v>
      </c>
      <c r="AQ1023" s="15">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15">
        <f ca="1">COUNTIF(INDIRECT("H"&amp;(ROW()+12*(($AN1023-1)*3+$AO1023)-ROW())/12+5):INDIRECT("S"&amp;(ROW()+12*(($AN1023-1)*3+$AO1023)-ROW())/12+5),AQ1023)</f>
        <v>0</v>
      </c>
      <c r="AU1023" s="15">
        <f ca="1">IF(AND(AQ1023&gt;0,AR1023&gt;0),COUNTIF(AU$6:AU1022,"&gt;0")+1,0)</f>
        <v>0</v>
      </c>
    </row>
    <row r="1024" spans="40:47">
      <c r="AN1024" s="15">
        <v>29</v>
      </c>
      <c r="AO1024" s="15">
        <v>1</v>
      </c>
      <c r="AP1024" s="15">
        <v>11</v>
      </c>
      <c r="AQ1024" s="15">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15">
        <f ca="1">COUNTIF(INDIRECT("H"&amp;(ROW()+12*(($AN1024-1)*3+$AO1024)-ROW())/12+5):INDIRECT("S"&amp;(ROW()+12*(($AN1024-1)*3+$AO1024)-ROW())/12+5),AQ1024)</f>
        <v>0</v>
      </c>
      <c r="AU1024" s="15">
        <f ca="1">IF(AND(AQ1024&gt;0,AR1024&gt;0),COUNTIF(AU$6:AU1023,"&gt;0")+1,0)</f>
        <v>0</v>
      </c>
    </row>
    <row r="1025" spans="40:47">
      <c r="AN1025" s="15">
        <v>29</v>
      </c>
      <c r="AO1025" s="15">
        <v>1</v>
      </c>
      <c r="AP1025" s="15">
        <v>12</v>
      </c>
      <c r="AQ1025" s="15">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15">
        <f ca="1">COUNTIF(INDIRECT("H"&amp;(ROW()+12*(($AN1025-1)*3+$AO1025)-ROW())/12+5):INDIRECT("S"&amp;(ROW()+12*(($AN1025-1)*3+$AO1025)-ROW())/12+5),AQ1025)</f>
        <v>0</v>
      </c>
      <c r="AU1025" s="15">
        <f ca="1">IF(AND(AQ1025&gt;0,AR1025&gt;0),COUNTIF(AU$6:AU1024,"&gt;0")+1,0)</f>
        <v>0</v>
      </c>
    </row>
    <row r="1026" spans="40:47">
      <c r="AN1026" s="15">
        <v>29</v>
      </c>
      <c r="AO1026" s="15">
        <v>2</v>
      </c>
      <c r="AP1026" s="15">
        <v>1</v>
      </c>
      <c r="AQ1026" s="15">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15">
        <f ca="1">COUNTIF(INDIRECT("H"&amp;(ROW()+12*(($AN1026-1)*3+$AO1026)-ROW())/12+5):INDIRECT("S"&amp;(ROW()+12*(($AN1026-1)*3+$AO1026)-ROW())/12+5),AQ1026)</f>
        <v>0</v>
      </c>
      <c r="AU1026" s="15">
        <f ca="1">IF(AND(AQ1026&gt;0,AR1026&gt;0),COUNTIF(AU$6:AU1025,"&gt;0")+1,0)</f>
        <v>0</v>
      </c>
    </row>
    <row r="1027" spans="40:47">
      <c r="AN1027" s="15">
        <v>29</v>
      </c>
      <c r="AO1027" s="15">
        <v>2</v>
      </c>
      <c r="AP1027" s="15">
        <v>2</v>
      </c>
      <c r="AQ1027" s="15">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15">
        <f ca="1">COUNTIF(INDIRECT("H"&amp;(ROW()+12*(($AN1027-1)*3+$AO1027)-ROW())/12+5):INDIRECT("S"&amp;(ROW()+12*(($AN1027-1)*3+$AO1027)-ROW())/12+5),AQ1027)</f>
        <v>0</v>
      </c>
      <c r="AU1027" s="15">
        <f ca="1">IF(AND(AQ1027&gt;0,AR1027&gt;0),COUNTIF(AU$6:AU1026,"&gt;0")+1,0)</f>
        <v>0</v>
      </c>
    </row>
    <row r="1028" spans="40:47">
      <c r="AN1028" s="15">
        <v>29</v>
      </c>
      <c r="AO1028" s="15">
        <v>2</v>
      </c>
      <c r="AP1028" s="15">
        <v>3</v>
      </c>
      <c r="AQ1028" s="15">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15">
        <f ca="1">COUNTIF(INDIRECT("H"&amp;(ROW()+12*(($AN1028-1)*3+$AO1028)-ROW())/12+5):INDIRECT("S"&amp;(ROW()+12*(($AN1028-1)*3+$AO1028)-ROW())/12+5),AQ1028)</f>
        <v>0</v>
      </c>
      <c r="AU1028" s="15">
        <f ca="1">IF(AND(AQ1028&gt;0,AR1028&gt;0),COUNTIF(AU$6:AU1027,"&gt;0")+1,0)</f>
        <v>0</v>
      </c>
    </row>
    <row r="1029" spans="40:47">
      <c r="AN1029" s="15">
        <v>29</v>
      </c>
      <c r="AO1029" s="15">
        <v>2</v>
      </c>
      <c r="AP1029" s="15">
        <v>4</v>
      </c>
      <c r="AQ1029" s="15">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15">
        <f ca="1">COUNTIF(INDIRECT("H"&amp;(ROW()+12*(($AN1029-1)*3+$AO1029)-ROW())/12+5):INDIRECT("S"&amp;(ROW()+12*(($AN1029-1)*3+$AO1029)-ROW())/12+5),AQ1029)</f>
        <v>0</v>
      </c>
      <c r="AU1029" s="15">
        <f ca="1">IF(AND(AQ1029&gt;0,AR1029&gt;0),COUNTIF(AU$6:AU1028,"&gt;0")+1,0)</f>
        <v>0</v>
      </c>
    </row>
    <row r="1030" spans="40:47">
      <c r="AN1030" s="15">
        <v>29</v>
      </c>
      <c r="AO1030" s="15">
        <v>2</v>
      </c>
      <c r="AP1030" s="15">
        <v>5</v>
      </c>
      <c r="AQ1030" s="15">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15">
        <f ca="1">COUNTIF(INDIRECT("H"&amp;(ROW()+12*(($AN1030-1)*3+$AO1030)-ROW())/12+5):INDIRECT("S"&amp;(ROW()+12*(($AN1030-1)*3+$AO1030)-ROW())/12+5),AQ1030)</f>
        <v>0</v>
      </c>
      <c r="AU1030" s="15">
        <f ca="1">IF(AND(AQ1030&gt;0,AR1030&gt;0),COUNTIF(AU$6:AU1029,"&gt;0")+1,0)</f>
        <v>0</v>
      </c>
    </row>
    <row r="1031" spans="40:47">
      <c r="AN1031" s="15">
        <v>29</v>
      </c>
      <c r="AO1031" s="15">
        <v>2</v>
      </c>
      <c r="AP1031" s="15">
        <v>6</v>
      </c>
      <c r="AQ1031" s="15">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15">
        <f ca="1">COUNTIF(INDIRECT("H"&amp;(ROW()+12*(($AN1031-1)*3+$AO1031)-ROW())/12+5):INDIRECT("S"&amp;(ROW()+12*(($AN1031-1)*3+$AO1031)-ROW())/12+5),AQ1031)</f>
        <v>0</v>
      </c>
      <c r="AU1031" s="15">
        <f ca="1">IF(AND(AQ1031&gt;0,AR1031&gt;0),COUNTIF(AU$6:AU1030,"&gt;0")+1,0)</f>
        <v>0</v>
      </c>
    </row>
    <row r="1032" spans="40:47">
      <c r="AN1032" s="15">
        <v>29</v>
      </c>
      <c r="AO1032" s="15">
        <v>2</v>
      </c>
      <c r="AP1032" s="15">
        <v>7</v>
      </c>
      <c r="AQ1032" s="15">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15">
        <f ca="1">COUNTIF(INDIRECT("H"&amp;(ROW()+12*(($AN1032-1)*3+$AO1032)-ROW())/12+5):INDIRECT("S"&amp;(ROW()+12*(($AN1032-1)*3+$AO1032)-ROW())/12+5),AQ1032)</f>
        <v>0</v>
      </c>
      <c r="AU1032" s="15">
        <f ca="1">IF(AND(AQ1032&gt;0,AR1032&gt;0),COUNTIF(AU$6:AU1031,"&gt;0")+1,0)</f>
        <v>0</v>
      </c>
    </row>
    <row r="1033" spans="40:47">
      <c r="AN1033" s="15">
        <v>29</v>
      </c>
      <c r="AO1033" s="15">
        <v>2</v>
      </c>
      <c r="AP1033" s="15">
        <v>8</v>
      </c>
      <c r="AQ1033" s="15">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15">
        <f ca="1">COUNTIF(INDIRECT("H"&amp;(ROW()+12*(($AN1033-1)*3+$AO1033)-ROW())/12+5):INDIRECT("S"&amp;(ROW()+12*(($AN1033-1)*3+$AO1033)-ROW())/12+5),AQ1033)</f>
        <v>0</v>
      </c>
      <c r="AU1033" s="15">
        <f ca="1">IF(AND(AQ1033&gt;0,AR1033&gt;0),COUNTIF(AU$6:AU1032,"&gt;0")+1,0)</f>
        <v>0</v>
      </c>
    </row>
    <row r="1034" spans="40:47">
      <c r="AN1034" s="15">
        <v>29</v>
      </c>
      <c r="AO1034" s="15">
        <v>2</v>
      </c>
      <c r="AP1034" s="15">
        <v>9</v>
      </c>
      <c r="AQ1034" s="15">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15">
        <f ca="1">COUNTIF(INDIRECT("H"&amp;(ROW()+12*(($AN1034-1)*3+$AO1034)-ROW())/12+5):INDIRECT("S"&amp;(ROW()+12*(($AN1034-1)*3+$AO1034)-ROW())/12+5),AQ1034)</f>
        <v>0</v>
      </c>
      <c r="AU1034" s="15">
        <f ca="1">IF(AND(AQ1034&gt;0,AR1034&gt;0),COUNTIF(AU$6:AU1033,"&gt;0")+1,0)</f>
        <v>0</v>
      </c>
    </row>
    <row r="1035" spans="40:47">
      <c r="AN1035" s="15">
        <v>29</v>
      </c>
      <c r="AO1035" s="15">
        <v>2</v>
      </c>
      <c r="AP1035" s="15">
        <v>10</v>
      </c>
      <c r="AQ1035" s="15">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15">
        <f ca="1">COUNTIF(INDIRECT("H"&amp;(ROW()+12*(($AN1035-1)*3+$AO1035)-ROW())/12+5):INDIRECT("S"&amp;(ROW()+12*(($AN1035-1)*3+$AO1035)-ROW())/12+5),AQ1035)</f>
        <v>0</v>
      </c>
      <c r="AU1035" s="15">
        <f ca="1">IF(AND(AQ1035&gt;0,AR1035&gt;0),COUNTIF(AU$6:AU1034,"&gt;0")+1,0)</f>
        <v>0</v>
      </c>
    </row>
    <row r="1036" spans="40:47">
      <c r="AN1036" s="15">
        <v>29</v>
      </c>
      <c r="AO1036" s="15">
        <v>2</v>
      </c>
      <c r="AP1036" s="15">
        <v>11</v>
      </c>
      <c r="AQ1036" s="15">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15">
        <f ca="1">COUNTIF(INDIRECT("H"&amp;(ROW()+12*(($AN1036-1)*3+$AO1036)-ROW())/12+5):INDIRECT("S"&amp;(ROW()+12*(($AN1036-1)*3+$AO1036)-ROW())/12+5),AQ1036)</f>
        <v>0</v>
      </c>
      <c r="AU1036" s="15">
        <f ca="1">IF(AND(AQ1036&gt;0,AR1036&gt;0),COUNTIF(AU$6:AU1035,"&gt;0")+1,0)</f>
        <v>0</v>
      </c>
    </row>
    <row r="1037" spans="40:47">
      <c r="AN1037" s="15">
        <v>29</v>
      </c>
      <c r="AO1037" s="15">
        <v>2</v>
      </c>
      <c r="AP1037" s="15">
        <v>12</v>
      </c>
      <c r="AQ1037" s="15">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15">
        <f ca="1">COUNTIF(INDIRECT("H"&amp;(ROW()+12*(($AN1037-1)*3+$AO1037)-ROW())/12+5):INDIRECT("S"&amp;(ROW()+12*(($AN1037-1)*3+$AO1037)-ROW())/12+5),AQ1037)</f>
        <v>0</v>
      </c>
      <c r="AU1037" s="15">
        <f ca="1">IF(AND(AQ1037&gt;0,AR1037&gt;0),COUNTIF(AU$6:AU1036,"&gt;0")+1,0)</f>
        <v>0</v>
      </c>
    </row>
    <row r="1038" spans="40:47">
      <c r="AN1038" s="15">
        <v>29</v>
      </c>
      <c r="AO1038" s="15">
        <v>3</v>
      </c>
      <c r="AP1038" s="15">
        <v>1</v>
      </c>
      <c r="AQ1038" s="15">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15">
        <f ca="1">COUNTIF(INDIRECT("H"&amp;(ROW()+12*(($AN1038-1)*3+$AO1038)-ROW())/12+5):INDIRECT("S"&amp;(ROW()+12*(($AN1038-1)*3+$AO1038)-ROW())/12+5),AQ1038)</f>
        <v>0</v>
      </c>
      <c r="AU1038" s="15">
        <f ca="1">IF(AND(AQ1038&gt;0,AR1038&gt;0),COUNTIF(AU$6:AU1037,"&gt;0")+1,0)</f>
        <v>0</v>
      </c>
    </row>
    <row r="1039" spans="40:47">
      <c r="AN1039" s="15">
        <v>29</v>
      </c>
      <c r="AO1039" s="15">
        <v>3</v>
      </c>
      <c r="AP1039" s="15">
        <v>2</v>
      </c>
      <c r="AQ1039" s="15">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15">
        <f ca="1">COUNTIF(INDIRECT("H"&amp;(ROW()+12*(($AN1039-1)*3+$AO1039)-ROW())/12+5):INDIRECT("S"&amp;(ROW()+12*(($AN1039-1)*3+$AO1039)-ROW())/12+5),AQ1039)</f>
        <v>0</v>
      </c>
      <c r="AU1039" s="15">
        <f ca="1">IF(AND(AQ1039&gt;0,AR1039&gt;0),COUNTIF(AU$6:AU1038,"&gt;0")+1,0)</f>
        <v>0</v>
      </c>
    </row>
    <row r="1040" spans="40:47">
      <c r="AN1040" s="15">
        <v>29</v>
      </c>
      <c r="AO1040" s="15">
        <v>3</v>
      </c>
      <c r="AP1040" s="15">
        <v>3</v>
      </c>
      <c r="AQ1040" s="15">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15">
        <f ca="1">COUNTIF(INDIRECT("H"&amp;(ROW()+12*(($AN1040-1)*3+$AO1040)-ROW())/12+5):INDIRECT("S"&amp;(ROW()+12*(($AN1040-1)*3+$AO1040)-ROW())/12+5),AQ1040)</f>
        <v>0</v>
      </c>
      <c r="AU1040" s="15">
        <f ca="1">IF(AND(AQ1040&gt;0,AR1040&gt;0),COUNTIF(AU$6:AU1039,"&gt;0")+1,0)</f>
        <v>0</v>
      </c>
    </row>
    <row r="1041" spans="40:47">
      <c r="AN1041" s="15">
        <v>29</v>
      </c>
      <c r="AO1041" s="15">
        <v>3</v>
      </c>
      <c r="AP1041" s="15">
        <v>4</v>
      </c>
      <c r="AQ1041" s="15">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15">
        <f ca="1">COUNTIF(INDIRECT("H"&amp;(ROW()+12*(($AN1041-1)*3+$AO1041)-ROW())/12+5):INDIRECT("S"&amp;(ROW()+12*(($AN1041-1)*3+$AO1041)-ROW())/12+5),AQ1041)</f>
        <v>0</v>
      </c>
      <c r="AU1041" s="15">
        <f ca="1">IF(AND(AQ1041&gt;0,AR1041&gt;0),COUNTIF(AU$6:AU1040,"&gt;0")+1,0)</f>
        <v>0</v>
      </c>
    </row>
    <row r="1042" spans="40:47">
      <c r="AN1042" s="15">
        <v>29</v>
      </c>
      <c r="AO1042" s="15">
        <v>3</v>
      </c>
      <c r="AP1042" s="15">
        <v>5</v>
      </c>
      <c r="AQ1042" s="15">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15">
        <f ca="1">COUNTIF(INDIRECT("H"&amp;(ROW()+12*(($AN1042-1)*3+$AO1042)-ROW())/12+5):INDIRECT("S"&amp;(ROW()+12*(($AN1042-1)*3+$AO1042)-ROW())/12+5),AQ1042)</f>
        <v>0</v>
      </c>
      <c r="AU1042" s="15">
        <f ca="1">IF(AND(AQ1042&gt;0,AR1042&gt;0),COUNTIF(AU$6:AU1041,"&gt;0")+1,0)</f>
        <v>0</v>
      </c>
    </row>
    <row r="1043" spans="40:47">
      <c r="AN1043" s="15">
        <v>29</v>
      </c>
      <c r="AO1043" s="15">
        <v>3</v>
      </c>
      <c r="AP1043" s="15">
        <v>6</v>
      </c>
      <c r="AQ1043" s="15">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15">
        <f ca="1">COUNTIF(INDIRECT("H"&amp;(ROW()+12*(($AN1043-1)*3+$AO1043)-ROW())/12+5):INDIRECT("S"&amp;(ROW()+12*(($AN1043-1)*3+$AO1043)-ROW())/12+5),AQ1043)</f>
        <v>0</v>
      </c>
      <c r="AU1043" s="15">
        <f ca="1">IF(AND(AQ1043&gt;0,AR1043&gt;0),COUNTIF(AU$6:AU1042,"&gt;0")+1,0)</f>
        <v>0</v>
      </c>
    </row>
    <row r="1044" spans="40:47">
      <c r="AN1044" s="15">
        <v>29</v>
      </c>
      <c r="AO1044" s="15">
        <v>3</v>
      </c>
      <c r="AP1044" s="15">
        <v>7</v>
      </c>
      <c r="AQ1044" s="15">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15">
        <f ca="1">COUNTIF(INDIRECT("H"&amp;(ROW()+12*(($AN1044-1)*3+$AO1044)-ROW())/12+5):INDIRECT("S"&amp;(ROW()+12*(($AN1044-1)*3+$AO1044)-ROW())/12+5),AQ1044)</f>
        <v>0</v>
      </c>
      <c r="AU1044" s="15">
        <f ca="1">IF(AND(AQ1044&gt;0,AR1044&gt;0),COUNTIF(AU$6:AU1043,"&gt;0")+1,0)</f>
        <v>0</v>
      </c>
    </row>
    <row r="1045" spans="40:47">
      <c r="AN1045" s="15">
        <v>29</v>
      </c>
      <c r="AO1045" s="15">
        <v>3</v>
      </c>
      <c r="AP1045" s="15">
        <v>8</v>
      </c>
      <c r="AQ1045" s="15">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15">
        <f ca="1">COUNTIF(INDIRECT("H"&amp;(ROW()+12*(($AN1045-1)*3+$AO1045)-ROW())/12+5):INDIRECT("S"&amp;(ROW()+12*(($AN1045-1)*3+$AO1045)-ROW())/12+5),AQ1045)</f>
        <v>0</v>
      </c>
      <c r="AU1045" s="15">
        <f ca="1">IF(AND(AQ1045&gt;0,AR1045&gt;0),COUNTIF(AU$6:AU1044,"&gt;0")+1,0)</f>
        <v>0</v>
      </c>
    </row>
    <row r="1046" spans="40:47">
      <c r="AN1046" s="15">
        <v>29</v>
      </c>
      <c r="AO1046" s="15">
        <v>3</v>
      </c>
      <c r="AP1046" s="15">
        <v>9</v>
      </c>
      <c r="AQ1046" s="15">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15">
        <f ca="1">COUNTIF(INDIRECT("H"&amp;(ROW()+12*(($AN1046-1)*3+$AO1046)-ROW())/12+5):INDIRECT("S"&amp;(ROW()+12*(($AN1046-1)*3+$AO1046)-ROW())/12+5),AQ1046)</f>
        <v>0</v>
      </c>
      <c r="AU1046" s="15">
        <f ca="1">IF(AND(AQ1046&gt;0,AR1046&gt;0),COUNTIF(AU$6:AU1045,"&gt;0")+1,0)</f>
        <v>0</v>
      </c>
    </row>
    <row r="1047" spans="40:47">
      <c r="AN1047" s="15">
        <v>29</v>
      </c>
      <c r="AO1047" s="15">
        <v>3</v>
      </c>
      <c r="AP1047" s="15">
        <v>10</v>
      </c>
      <c r="AQ1047" s="15">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15">
        <f ca="1">COUNTIF(INDIRECT("H"&amp;(ROW()+12*(($AN1047-1)*3+$AO1047)-ROW())/12+5):INDIRECT("S"&amp;(ROW()+12*(($AN1047-1)*3+$AO1047)-ROW())/12+5),AQ1047)</f>
        <v>0</v>
      </c>
      <c r="AU1047" s="15">
        <f ca="1">IF(AND(AQ1047&gt;0,AR1047&gt;0),COUNTIF(AU$6:AU1046,"&gt;0")+1,0)</f>
        <v>0</v>
      </c>
    </row>
    <row r="1048" spans="40:47">
      <c r="AN1048" s="15">
        <v>29</v>
      </c>
      <c r="AO1048" s="15">
        <v>3</v>
      </c>
      <c r="AP1048" s="15">
        <v>11</v>
      </c>
      <c r="AQ1048" s="15">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15">
        <f ca="1">COUNTIF(INDIRECT("H"&amp;(ROW()+12*(($AN1048-1)*3+$AO1048)-ROW())/12+5):INDIRECT("S"&amp;(ROW()+12*(($AN1048-1)*3+$AO1048)-ROW())/12+5),AQ1048)</f>
        <v>0</v>
      </c>
      <c r="AU1048" s="15">
        <f ca="1">IF(AND(AQ1048&gt;0,AR1048&gt;0),COUNTIF(AU$6:AU1047,"&gt;0")+1,0)</f>
        <v>0</v>
      </c>
    </row>
    <row r="1049" spans="40:47">
      <c r="AN1049" s="306">
        <v>29</v>
      </c>
      <c r="AO1049" s="306">
        <v>3</v>
      </c>
      <c r="AP1049" s="306">
        <v>12</v>
      </c>
      <c r="AQ1049" s="306">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306">
        <f ca="1">COUNTIF(INDIRECT("H"&amp;(ROW()+12*(($AN1049-1)*3+$AO1049)-ROW())/12+5):INDIRECT("S"&amp;(ROW()+12*(($AN1049-1)*3+$AO1049)-ROW())/12+5),AQ1049)</f>
        <v>0</v>
      </c>
      <c r="AS1049" s="306"/>
      <c r="AT1049" s="306"/>
      <c r="AU1049" s="306">
        <f ca="1">IF(AND(AQ1049&gt;0,AR1049&gt;0),COUNTIF(AU$6:AU1048,"&gt;0")+1,0)</f>
        <v>0</v>
      </c>
    </row>
    <row r="1050" spans="40:47">
      <c r="AN1050" s="15">
        <v>30</v>
      </c>
      <c r="AO1050" s="15">
        <v>1</v>
      </c>
      <c r="AP1050" s="15">
        <v>1</v>
      </c>
      <c r="AQ1050" s="15">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15">
        <f ca="1">COUNTIF(INDIRECT("H"&amp;(ROW()+12*(($AN1050-1)*3+$AO1050)-ROW())/12+5):INDIRECT("S"&amp;(ROW()+12*(($AN1050-1)*3+$AO1050)-ROW())/12+5),AQ1050)</f>
        <v>0</v>
      </c>
      <c r="AU1050" s="15">
        <f ca="1">IF(AND(AQ1050&gt;0,AR1050&gt;0),COUNTIF(AU$6:AU1049,"&gt;0")+1,0)</f>
        <v>0</v>
      </c>
    </row>
    <row r="1051" spans="40:47">
      <c r="AN1051" s="15">
        <v>30</v>
      </c>
      <c r="AO1051" s="15">
        <v>1</v>
      </c>
      <c r="AP1051" s="15">
        <v>2</v>
      </c>
      <c r="AQ1051" s="15">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15">
        <f ca="1">COUNTIF(INDIRECT("H"&amp;(ROW()+12*(($AN1051-1)*3+$AO1051)-ROW())/12+5):INDIRECT("S"&amp;(ROW()+12*(($AN1051-1)*3+$AO1051)-ROW())/12+5),AQ1051)</f>
        <v>0</v>
      </c>
      <c r="AU1051" s="15">
        <f ca="1">IF(AND(AQ1051&gt;0,AR1051&gt;0),COUNTIF(AU$6:AU1050,"&gt;0")+1,0)</f>
        <v>0</v>
      </c>
    </row>
    <row r="1052" spans="40:47">
      <c r="AN1052" s="15">
        <v>30</v>
      </c>
      <c r="AO1052" s="15">
        <v>1</v>
      </c>
      <c r="AP1052" s="15">
        <v>3</v>
      </c>
      <c r="AQ1052" s="15">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15">
        <f ca="1">COUNTIF(INDIRECT("H"&amp;(ROW()+12*(($AN1052-1)*3+$AO1052)-ROW())/12+5):INDIRECT("S"&amp;(ROW()+12*(($AN1052-1)*3+$AO1052)-ROW())/12+5),AQ1052)</f>
        <v>0</v>
      </c>
      <c r="AU1052" s="15">
        <f ca="1">IF(AND(AQ1052&gt;0,AR1052&gt;0),COUNTIF(AU$6:AU1051,"&gt;0")+1,0)</f>
        <v>0</v>
      </c>
    </row>
    <row r="1053" spans="40:47">
      <c r="AN1053" s="15">
        <v>30</v>
      </c>
      <c r="AO1053" s="15">
        <v>1</v>
      </c>
      <c r="AP1053" s="15">
        <v>4</v>
      </c>
      <c r="AQ1053" s="15">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15">
        <f ca="1">COUNTIF(INDIRECT("H"&amp;(ROW()+12*(($AN1053-1)*3+$AO1053)-ROW())/12+5):INDIRECT("S"&amp;(ROW()+12*(($AN1053-1)*3+$AO1053)-ROW())/12+5),AQ1053)</f>
        <v>0</v>
      </c>
      <c r="AU1053" s="15">
        <f ca="1">IF(AND(AQ1053&gt;0,AR1053&gt;0),COUNTIF(AU$6:AU1052,"&gt;0")+1,0)</f>
        <v>0</v>
      </c>
    </row>
    <row r="1054" spans="40:47">
      <c r="AN1054" s="15">
        <v>30</v>
      </c>
      <c r="AO1054" s="15">
        <v>1</v>
      </c>
      <c r="AP1054" s="15">
        <v>5</v>
      </c>
      <c r="AQ1054" s="15">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15">
        <f ca="1">COUNTIF(INDIRECT("H"&amp;(ROW()+12*(($AN1054-1)*3+$AO1054)-ROW())/12+5):INDIRECT("S"&amp;(ROW()+12*(($AN1054-1)*3+$AO1054)-ROW())/12+5),AQ1054)</f>
        <v>0</v>
      </c>
      <c r="AU1054" s="15">
        <f ca="1">IF(AND(AQ1054&gt;0,AR1054&gt;0),COUNTIF(AU$6:AU1053,"&gt;0")+1,0)</f>
        <v>0</v>
      </c>
    </row>
    <row r="1055" spans="40:47">
      <c r="AN1055" s="15">
        <v>30</v>
      </c>
      <c r="AO1055" s="15">
        <v>1</v>
      </c>
      <c r="AP1055" s="15">
        <v>6</v>
      </c>
      <c r="AQ1055" s="15">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15">
        <f ca="1">COUNTIF(INDIRECT("H"&amp;(ROW()+12*(($AN1055-1)*3+$AO1055)-ROW())/12+5):INDIRECT("S"&amp;(ROW()+12*(($AN1055-1)*3+$AO1055)-ROW())/12+5),AQ1055)</f>
        <v>0</v>
      </c>
      <c r="AU1055" s="15">
        <f ca="1">IF(AND(AQ1055&gt;0,AR1055&gt;0),COUNTIF(AU$6:AU1054,"&gt;0")+1,0)</f>
        <v>0</v>
      </c>
    </row>
    <row r="1056" spans="40:47">
      <c r="AN1056" s="15">
        <v>30</v>
      </c>
      <c r="AO1056" s="15">
        <v>1</v>
      </c>
      <c r="AP1056" s="15">
        <v>7</v>
      </c>
      <c r="AQ1056" s="15">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15">
        <f ca="1">COUNTIF(INDIRECT("H"&amp;(ROW()+12*(($AN1056-1)*3+$AO1056)-ROW())/12+5):INDIRECT("S"&amp;(ROW()+12*(($AN1056-1)*3+$AO1056)-ROW())/12+5),AQ1056)</f>
        <v>0</v>
      </c>
      <c r="AU1056" s="15">
        <f ca="1">IF(AND(AQ1056&gt;0,AR1056&gt;0),COUNTIF(AU$6:AU1055,"&gt;0")+1,0)</f>
        <v>0</v>
      </c>
    </row>
    <row r="1057" spans="40:47">
      <c r="AN1057" s="15">
        <v>30</v>
      </c>
      <c r="AO1057" s="15">
        <v>1</v>
      </c>
      <c r="AP1057" s="15">
        <v>8</v>
      </c>
      <c r="AQ1057" s="15">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15">
        <f ca="1">COUNTIF(INDIRECT("H"&amp;(ROW()+12*(($AN1057-1)*3+$AO1057)-ROW())/12+5):INDIRECT("S"&amp;(ROW()+12*(($AN1057-1)*3+$AO1057)-ROW())/12+5),AQ1057)</f>
        <v>0</v>
      </c>
      <c r="AU1057" s="15">
        <f ca="1">IF(AND(AQ1057&gt;0,AR1057&gt;0),COUNTIF(AU$6:AU1056,"&gt;0")+1,0)</f>
        <v>0</v>
      </c>
    </row>
    <row r="1058" spans="40:47">
      <c r="AN1058" s="15">
        <v>30</v>
      </c>
      <c r="AO1058" s="15">
        <v>1</v>
      </c>
      <c r="AP1058" s="15">
        <v>9</v>
      </c>
      <c r="AQ1058" s="15">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15">
        <f ca="1">COUNTIF(INDIRECT("H"&amp;(ROW()+12*(($AN1058-1)*3+$AO1058)-ROW())/12+5):INDIRECT("S"&amp;(ROW()+12*(($AN1058-1)*3+$AO1058)-ROW())/12+5),AQ1058)</f>
        <v>0</v>
      </c>
      <c r="AU1058" s="15">
        <f ca="1">IF(AND(AQ1058&gt;0,AR1058&gt;0),COUNTIF(AU$6:AU1057,"&gt;0")+1,0)</f>
        <v>0</v>
      </c>
    </row>
    <row r="1059" spans="40:47">
      <c r="AN1059" s="15">
        <v>30</v>
      </c>
      <c r="AO1059" s="15">
        <v>1</v>
      </c>
      <c r="AP1059" s="15">
        <v>10</v>
      </c>
      <c r="AQ1059" s="15">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15">
        <f ca="1">COUNTIF(INDIRECT("H"&amp;(ROW()+12*(($AN1059-1)*3+$AO1059)-ROW())/12+5):INDIRECT("S"&amp;(ROW()+12*(($AN1059-1)*3+$AO1059)-ROW())/12+5),AQ1059)</f>
        <v>0</v>
      </c>
      <c r="AU1059" s="15">
        <f ca="1">IF(AND(AQ1059&gt;0,AR1059&gt;0),COUNTIF(AU$6:AU1058,"&gt;0")+1,0)</f>
        <v>0</v>
      </c>
    </row>
    <row r="1060" spans="40:47">
      <c r="AN1060" s="15">
        <v>30</v>
      </c>
      <c r="AO1060" s="15">
        <v>1</v>
      </c>
      <c r="AP1060" s="15">
        <v>11</v>
      </c>
      <c r="AQ1060" s="15">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15">
        <f ca="1">COUNTIF(INDIRECT("H"&amp;(ROW()+12*(($AN1060-1)*3+$AO1060)-ROW())/12+5):INDIRECT("S"&amp;(ROW()+12*(($AN1060-1)*3+$AO1060)-ROW())/12+5),AQ1060)</f>
        <v>0</v>
      </c>
      <c r="AU1060" s="15">
        <f ca="1">IF(AND(AQ1060&gt;0,AR1060&gt;0),COUNTIF(AU$6:AU1059,"&gt;0")+1,0)</f>
        <v>0</v>
      </c>
    </row>
    <row r="1061" spans="40:47">
      <c r="AN1061" s="15">
        <v>30</v>
      </c>
      <c r="AO1061" s="15">
        <v>1</v>
      </c>
      <c r="AP1061" s="15">
        <v>12</v>
      </c>
      <c r="AQ1061" s="15">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15">
        <f ca="1">COUNTIF(INDIRECT("H"&amp;(ROW()+12*(($AN1061-1)*3+$AO1061)-ROW())/12+5):INDIRECT("S"&amp;(ROW()+12*(($AN1061-1)*3+$AO1061)-ROW())/12+5),AQ1061)</f>
        <v>0</v>
      </c>
      <c r="AU1061" s="15">
        <f ca="1">IF(AND(AQ1061&gt;0,AR1061&gt;0),COUNTIF(AU$6:AU1060,"&gt;0")+1,0)</f>
        <v>0</v>
      </c>
    </row>
    <row r="1062" spans="40:47">
      <c r="AN1062" s="15">
        <v>30</v>
      </c>
      <c r="AO1062" s="15">
        <v>2</v>
      </c>
      <c r="AP1062" s="15">
        <v>1</v>
      </c>
      <c r="AQ1062" s="15">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15">
        <f ca="1">COUNTIF(INDIRECT("H"&amp;(ROW()+12*(($AN1062-1)*3+$AO1062)-ROW())/12+5):INDIRECT("S"&amp;(ROW()+12*(($AN1062-1)*3+$AO1062)-ROW())/12+5),AQ1062)</f>
        <v>0</v>
      </c>
      <c r="AU1062" s="15">
        <f ca="1">IF(AND(AQ1062&gt;0,AR1062&gt;0),COUNTIF(AU$6:AU1061,"&gt;0")+1,0)</f>
        <v>0</v>
      </c>
    </row>
    <row r="1063" spans="40:47">
      <c r="AN1063" s="15">
        <v>30</v>
      </c>
      <c r="AO1063" s="15">
        <v>2</v>
      </c>
      <c r="AP1063" s="15">
        <v>2</v>
      </c>
      <c r="AQ1063" s="15">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15">
        <f ca="1">COUNTIF(INDIRECT("H"&amp;(ROW()+12*(($AN1063-1)*3+$AO1063)-ROW())/12+5):INDIRECT("S"&amp;(ROW()+12*(($AN1063-1)*3+$AO1063)-ROW())/12+5),AQ1063)</f>
        <v>0</v>
      </c>
      <c r="AU1063" s="15">
        <f ca="1">IF(AND(AQ1063&gt;0,AR1063&gt;0),COUNTIF(AU$6:AU1062,"&gt;0")+1,0)</f>
        <v>0</v>
      </c>
    </row>
    <row r="1064" spans="40:47">
      <c r="AN1064" s="15">
        <v>30</v>
      </c>
      <c r="AO1064" s="15">
        <v>2</v>
      </c>
      <c r="AP1064" s="15">
        <v>3</v>
      </c>
      <c r="AQ1064" s="15">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15">
        <f ca="1">COUNTIF(INDIRECT("H"&amp;(ROW()+12*(($AN1064-1)*3+$AO1064)-ROW())/12+5):INDIRECT("S"&amp;(ROW()+12*(($AN1064-1)*3+$AO1064)-ROW())/12+5),AQ1064)</f>
        <v>0</v>
      </c>
      <c r="AU1064" s="15">
        <f ca="1">IF(AND(AQ1064&gt;0,AR1064&gt;0),COUNTIF(AU$6:AU1063,"&gt;0")+1,0)</f>
        <v>0</v>
      </c>
    </row>
    <row r="1065" spans="40:47">
      <c r="AN1065" s="15">
        <v>30</v>
      </c>
      <c r="AO1065" s="15">
        <v>2</v>
      </c>
      <c r="AP1065" s="15">
        <v>4</v>
      </c>
      <c r="AQ1065" s="15">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15">
        <f ca="1">COUNTIF(INDIRECT("H"&amp;(ROW()+12*(($AN1065-1)*3+$AO1065)-ROW())/12+5):INDIRECT("S"&amp;(ROW()+12*(($AN1065-1)*3+$AO1065)-ROW())/12+5),AQ1065)</f>
        <v>0</v>
      </c>
      <c r="AU1065" s="15">
        <f ca="1">IF(AND(AQ1065&gt;0,AR1065&gt;0),COUNTIF(AU$6:AU1064,"&gt;0")+1,0)</f>
        <v>0</v>
      </c>
    </row>
    <row r="1066" spans="40:47">
      <c r="AN1066" s="15">
        <v>30</v>
      </c>
      <c r="AO1066" s="15">
        <v>2</v>
      </c>
      <c r="AP1066" s="15">
        <v>5</v>
      </c>
      <c r="AQ1066" s="15">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15">
        <f ca="1">COUNTIF(INDIRECT("H"&amp;(ROW()+12*(($AN1066-1)*3+$AO1066)-ROW())/12+5):INDIRECT("S"&amp;(ROW()+12*(($AN1066-1)*3+$AO1066)-ROW())/12+5),AQ1066)</f>
        <v>0</v>
      </c>
      <c r="AU1066" s="15">
        <f ca="1">IF(AND(AQ1066&gt;0,AR1066&gt;0),COUNTIF(AU$6:AU1065,"&gt;0")+1,0)</f>
        <v>0</v>
      </c>
    </row>
    <row r="1067" spans="40:47">
      <c r="AN1067" s="15">
        <v>30</v>
      </c>
      <c r="AO1067" s="15">
        <v>2</v>
      </c>
      <c r="AP1067" s="15">
        <v>6</v>
      </c>
      <c r="AQ1067" s="15">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15">
        <f ca="1">COUNTIF(INDIRECT("H"&amp;(ROW()+12*(($AN1067-1)*3+$AO1067)-ROW())/12+5):INDIRECT("S"&amp;(ROW()+12*(($AN1067-1)*3+$AO1067)-ROW())/12+5),AQ1067)</f>
        <v>0</v>
      </c>
      <c r="AU1067" s="15">
        <f ca="1">IF(AND(AQ1067&gt;0,AR1067&gt;0),COUNTIF(AU$6:AU1066,"&gt;0")+1,0)</f>
        <v>0</v>
      </c>
    </row>
    <row r="1068" spans="40:47">
      <c r="AN1068" s="15">
        <v>30</v>
      </c>
      <c r="AO1068" s="15">
        <v>2</v>
      </c>
      <c r="AP1068" s="15">
        <v>7</v>
      </c>
      <c r="AQ1068" s="15">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15">
        <f ca="1">COUNTIF(INDIRECT("H"&amp;(ROW()+12*(($AN1068-1)*3+$AO1068)-ROW())/12+5):INDIRECT("S"&amp;(ROW()+12*(($AN1068-1)*3+$AO1068)-ROW())/12+5),AQ1068)</f>
        <v>0</v>
      </c>
      <c r="AU1068" s="15">
        <f ca="1">IF(AND(AQ1068&gt;0,AR1068&gt;0),COUNTIF(AU$6:AU1067,"&gt;0")+1,0)</f>
        <v>0</v>
      </c>
    </row>
    <row r="1069" spans="40:47">
      <c r="AN1069" s="15">
        <v>30</v>
      </c>
      <c r="AO1069" s="15">
        <v>2</v>
      </c>
      <c r="AP1069" s="15">
        <v>8</v>
      </c>
      <c r="AQ1069" s="15">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15">
        <f ca="1">COUNTIF(INDIRECT("H"&amp;(ROW()+12*(($AN1069-1)*3+$AO1069)-ROW())/12+5):INDIRECT("S"&amp;(ROW()+12*(($AN1069-1)*3+$AO1069)-ROW())/12+5),AQ1069)</f>
        <v>0</v>
      </c>
      <c r="AU1069" s="15">
        <f ca="1">IF(AND(AQ1069&gt;0,AR1069&gt;0),COUNTIF(AU$6:AU1068,"&gt;0")+1,0)</f>
        <v>0</v>
      </c>
    </row>
    <row r="1070" spans="40:47">
      <c r="AN1070" s="15">
        <v>30</v>
      </c>
      <c r="AO1070" s="15">
        <v>2</v>
      </c>
      <c r="AP1070" s="15">
        <v>9</v>
      </c>
      <c r="AQ1070" s="15">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15">
        <f ca="1">COUNTIF(INDIRECT("H"&amp;(ROW()+12*(($AN1070-1)*3+$AO1070)-ROW())/12+5):INDIRECT("S"&amp;(ROW()+12*(($AN1070-1)*3+$AO1070)-ROW())/12+5),AQ1070)</f>
        <v>0</v>
      </c>
      <c r="AU1070" s="15">
        <f ca="1">IF(AND(AQ1070&gt;0,AR1070&gt;0),COUNTIF(AU$6:AU1069,"&gt;0")+1,0)</f>
        <v>0</v>
      </c>
    </row>
    <row r="1071" spans="40:47">
      <c r="AN1071" s="15">
        <v>30</v>
      </c>
      <c r="AO1071" s="15">
        <v>2</v>
      </c>
      <c r="AP1071" s="15">
        <v>10</v>
      </c>
      <c r="AQ1071" s="15">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15">
        <f ca="1">COUNTIF(INDIRECT("H"&amp;(ROW()+12*(($AN1071-1)*3+$AO1071)-ROW())/12+5):INDIRECT("S"&amp;(ROW()+12*(($AN1071-1)*3+$AO1071)-ROW())/12+5),AQ1071)</f>
        <v>0</v>
      </c>
      <c r="AU1071" s="15">
        <f ca="1">IF(AND(AQ1071&gt;0,AR1071&gt;0),COUNTIF(AU$6:AU1070,"&gt;0")+1,0)</f>
        <v>0</v>
      </c>
    </row>
    <row r="1072" spans="40:47">
      <c r="AN1072" s="15">
        <v>30</v>
      </c>
      <c r="AO1072" s="15">
        <v>2</v>
      </c>
      <c r="AP1072" s="15">
        <v>11</v>
      </c>
      <c r="AQ1072" s="15">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15">
        <f ca="1">COUNTIF(INDIRECT("H"&amp;(ROW()+12*(($AN1072-1)*3+$AO1072)-ROW())/12+5):INDIRECT("S"&amp;(ROW()+12*(($AN1072-1)*3+$AO1072)-ROW())/12+5),AQ1072)</f>
        <v>0</v>
      </c>
      <c r="AU1072" s="15">
        <f ca="1">IF(AND(AQ1072&gt;0,AR1072&gt;0),COUNTIF(AU$6:AU1071,"&gt;0")+1,0)</f>
        <v>0</v>
      </c>
    </row>
    <row r="1073" spans="40:47">
      <c r="AN1073" s="15">
        <v>30</v>
      </c>
      <c r="AO1073" s="15">
        <v>2</v>
      </c>
      <c r="AP1073" s="15">
        <v>12</v>
      </c>
      <c r="AQ1073" s="15">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15">
        <f ca="1">COUNTIF(INDIRECT("H"&amp;(ROW()+12*(($AN1073-1)*3+$AO1073)-ROW())/12+5):INDIRECT("S"&amp;(ROW()+12*(($AN1073-1)*3+$AO1073)-ROW())/12+5),AQ1073)</f>
        <v>0</v>
      </c>
      <c r="AU1073" s="15">
        <f ca="1">IF(AND(AQ1073&gt;0,AR1073&gt;0),COUNTIF(AU$6:AU1072,"&gt;0")+1,0)</f>
        <v>0</v>
      </c>
    </row>
    <row r="1074" spans="40:47">
      <c r="AN1074" s="15">
        <v>30</v>
      </c>
      <c r="AO1074" s="15">
        <v>3</v>
      </c>
      <c r="AP1074" s="15">
        <v>1</v>
      </c>
      <c r="AQ1074" s="15">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15">
        <f ca="1">COUNTIF(INDIRECT("H"&amp;(ROW()+12*(($AN1074-1)*3+$AO1074)-ROW())/12+5):INDIRECT("S"&amp;(ROW()+12*(($AN1074-1)*3+$AO1074)-ROW())/12+5),AQ1074)</f>
        <v>0</v>
      </c>
      <c r="AU1074" s="15">
        <f ca="1">IF(AND(AQ1074&gt;0,AR1074&gt;0),COUNTIF(AU$6:AU1073,"&gt;0")+1,0)</f>
        <v>0</v>
      </c>
    </row>
    <row r="1075" spans="40:47">
      <c r="AN1075" s="15">
        <v>30</v>
      </c>
      <c r="AO1075" s="15">
        <v>3</v>
      </c>
      <c r="AP1075" s="15">
        <v>2</v>
      </c>
      <c r="AQ1075" s="15">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15">
        <f ca="1">COUNTIF(INDIRECT("H"&amp;(ROW()+12*(($AN1075-1)*3+$AO1075)-ROW())/12+5):INDIRECT("S"&amp;(ROW()+12*(($AN1075-1)*3+$AO1075)-ROW())/12+5),AQ1075)</f>
        <v>0</v>
      </c>
      <c r="AU1075" s="15">
        <f ca="1">IF(AND(AQ1075&gt;0,AR1075&gt;0),COUNTIF(AU$6:AU1074,"&gt;0")+1,0)</f>
        <v>0</v>
      </c>
    </row>
    <row r="1076" spans="40:47">
      <c r="AN1076" s="15">
        <v>30</v>
      </c>
      <c r="AO1076" s="15">
        <v>3</v>
      </c>
      <c r="AP1076" s="15">
        <v>3</v>
      </c>
      <c r="AQ1076" s="15">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15">
        <f ca="1">COUNTIF(INDIRECT("H"&amp;(ROW()+12*(($AN1076-1)*3+$AO1076)-ROW())/12+5):INDIRECT("S"&amp;(ROW()+12*(($AN1076-1)*3+$AO1076)-ROW())/12+5),AQ1076)</f>
        <v>0</v>
      </c>
      <c r="AU1076" s="15">
        <f ca="1">IF(AND(AQ1076&gt;0,AR1076&gt;0),COUNTIF(AU$6:AU1075,"&gt;0")+1,0)</f>
        <v>0</v>
      </c>
    </row>
    <row r="1077" spans="40:47">
      <c r="AN1077" s="15">
        <v>30</v>
      </c>
      <c r="AO1077" s="15">
        <v>3</v>
      </c>
      <c r="AP1077" s="15">
        <v>4</v>
      </c>
      <c r="AQ1077" s="15">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15">
        <f ca="1">COUNTIF(INDIRECT("H"&amp;(ROW()+12*(($AN1077-1)*3+$AO1077)-ROW())/12+5):INDIRECT("S"&amp;(ROW()+12*(($AN1077-1)*3+$AO1077)-ROW())/12+5),AQ1077)</f>
        <v>0</v>
      </c>
      <c r="AU1077" s="15">
        <f ca="1">IF(AND(AQ1077&gt;0,AR1077&gt;0),COUNTIF(AU$6:AU1076,"&gt;0")+1,0)</f>
        <v>0</v>
      </c>
    </row>
    <row r="1078" spans="40:47">
      <c r="AN1078" s="15">
        <v>30</v>
      </c>
      <c r="AO1078" s="15">
        <v>3</v>
      </c>
      <c r="AP1078" s="15">
        <v>5</v>
      </c>
      <c r="AQ1078" s="15">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15">
        <f ca="1">COUNTIF(INDIRECT("H"&amp;(ROW()+12*(($AN1078-1)*3+$AO1078)-ROW())/12+5):INDIRECT("S"&amp;(ROW()+12*(($AN1078-1)*3+$AO1078)-ROW())/12+5),AQ1078)</f>
        <v>0</v>
      </c>
      <c r="AU1078" s="15">
        <f ca="1">IF(AND(AQ1078&gt;0,AR1078&gt;0),COUNTIF(AU$6:AU1077,"&gt;0")+1,0)</f>
        <v>0</v>
      </c>
    </row>
    <row r="1079" spans="40:47">
      <c r="AN1079" s="15">
        <v>30</v>
      </c>
      <c r="AO1079" s="15">
        <v>3</v>
      </c>
      <c r="AP1079" s="15">
        <v>6</v>
      </c>
      <c r="AQ1079" s="15">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15">
        <f ca="1">COUNTIF(INDIRECT("H"&amp;(ROW()+12*(($AN1079-1)*3+$AO1079)-ROW())/12+5):INDIRECT("S"&amp;(ROW()+12*(($AN1079-1)*3+$AO1079)-ROW())/12+5),AQ1079)</f>
        <v>0</v>
      </c>
      <c r="AU1079" s="15">
        <f ca="1">IF(AND(AQ1079&gt;0,AR1079&gt;0),COUNTIF(AU$6:AU1078,"&gt;0")+1,0)</f>
        <v>0</v>
      </c>
    </row>
    <row r="1080" spans="40:47">
      <c r="AN1080" s="15">
        <v>30</v>
      </c>
      <c r="AO1080" s="15">
        <v>3</v>
      </c>
      <c r="AP1080" s="15">
        <v>7</v>
      </c>
      <c r="AQ1080" s="15">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15">
        <f ca="1">COUNTIF(INDIRECT("H"&amp;(ROW()+12*(($AN1080-1)*3+$AO1080)-ROW())/12+5):INDIRECT("S"&amp;(ROW()+12*(($AN1080-1)*3+$AO1080)-ROW())/12+5),AQ1080)</f>
        <v>0</v>
      </c>
      <c r="AU1080" s="15">
        <f ca="1">IF(AND(AQ1080&gt;0,AR1080&gt;0),COUNTIF(AU$6:AU1079,"&gt;0")+1,0)</f>
        <v>0</v>
      </c>
    </row>
    <row r="1081" spans="40:47">
      <c r="AN1081" s="15">
        <v>30</v>
      </c>
      <c r="AO1081" s="15">
        <v>3</v>
      </c>
      <c r="AP1081" s="15">
        <v>8</v>
      </c>
      <c r="AQ1081" s="15">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15">
        <f ca="1">COUNTIF(INDIRECT("H"&amp;(ROW()+12*(($AN1081-1)*3+$AO1081)-ROW())/12+5):INDIRECT("S"&amp;(ROW()+12*(($AN1081-1)*3+$AO1081)-ROW())/12+5),AQ1081)</f>
        <v>0</v>
      </c>
      <c r="AU1081" s="15">
        <f ca="1">IF(AND(AQ1081&gt;0,AR1081&gt;0),COUNTIF(AU$6:AU1080,"&gt;0")+1,0)</f>
        <v>0</v>
      </c>
    </row>
    <row r="1082" spans="40:47">
      <c r="AN1082" s="15">
        <v>30</v>
      </c>
      <c r="AO1082" s="15">
        <v>3</v>
      </c>
      <c r="AP1082" s="15">
        <v>9</v>
      </c>
      <c r="AQ1082" s="15">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15">
        <f ca="1">COUNTIF(INDIRECT("H"&amp;(ROW()+12*(($AN1082-1)*3+$AO1082)-ROW())/12+5):INDIRECT("S"&amp;(ROW()+12*(($AN1082-1)*3+$AO1082)-ROW())/12+5),AQ1082)</f>
        <v>0</v>
      </c>
      <c r="AU1082" s="15">
        <f ca="1">IF(AND(AQ1082&gt;0,AR1082&gt;0),COUNTIF(AU$6:AU1081,"&gt;0")+1,0)</f>
        <v>0</v>
      </c>
    </row>
    <row r="1083" spans="40:47">
      <c r="AN1083" s="15">
        <v>30</v>
      </c>
      <c r="AO1083" s="15">
        <v>3</v>
      </c>
      <c r="AP1083" s="15">
        <v>10</v>
      </c>
      <c r="AQ1083" s="15">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15">
        <f ca="1">COUNTIF(INDIRECT("H"&amp;(ROW()+12*(($AN1083-1)*3+$AO1083)-ROW())/12+5):INDIRECT("S"&amp;(ROW()+12*(($AN1083-1)*3+$AO1083)-ROW())/12+5),AQ1083)</f>
        <v>0</v>
      </c>
      <c r="AU1083" s="15">
        <f ca="1">IF(AND(AQ1083&gt;0,AR1083&gt;0),COUNTIF(AU$6:AU1082,"&gt;0")+1,0)</f>
        <v>0</v>
      </c>
    </row>
    <row r="1084" spans="40:47">
      <c r="AN1084" s="15">
        <v>30</v>
      </c>
      <c r="AO1084" s="15">
        <v>3</v>
      </c>
      <c r="AP1084" s="15">
        <v>11</v>
      </c>
      <c r="AQ1084" s="15">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15">
        <f ca="1">COUNTIF(INDIRECT("H"&amp;(ROW()+12*(($AN1084-1)*3+$AO1084)-ROW())/12+5):INDIRECT("S"&amp;(ROW()+12*(($AN1084-1)*3+$AO1084)-ROW())/12+5),AQ1084)</f>
        <v>0</v>
      </c>
      <c r="AU1084" s="15">
        <f ca="1">IF(AND(AQ1084&gt;0,AR1084&gt;0),COUNTIF(AU$6:AU1083,"&gt;0")+1,0)</f>
        <v>0</v>
      </c>
    </row>
    <row r="1085" spans="40:47">
      <c r="AN1085" s="306">
        <v>30</v>
      </c>
      <c r="AO1085" s="306">
        <v>3</v>
      </c>
      <c r="AP1085" s="306">
        <v>12</v>
      </c>
      <c r="AQ1085" s="15">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15">
        <f ca="1">COUNTIF(INDIRECT("H"&amp;(ROW()+12*(($AN1085-1)*3+$AO1085)-ROW())/12+5):INDIRECT("S"&amp;(ROW()+12*(($AN1085-1)*3+$AO1085)-ROW())/12+5),AQ1085)</f>
        <v>0</v>
      </c>
      <c r="AU1085" s="15">
        <f ca="1">IF(AND(AQ1085&gt;0,AR1085&gt;0),COUNTIF(AU$6:AU1084,"&gt;0")+1,0)</f>
        <v>0</v>
      </c>
    </row>
    <row r="1086" spans="40:47">
      <c r="AN1086" s="15">
        <v>31</v>
      </c>
      <c r="AO1086" s="15">
        <v>1</v>
      </c>
      <c r="AP1086" s="15">
        <v>1</v>
      </c>
      <c r="AQ1086" s="15">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15">
        <f ca="1">COUNTIF(INDIRECT("H"&amp;(ROW()+12*(($AN1086-1)*3+$AO1086)-ROW())/12+5):INDIRECT("S"&amp;(ROW()+12*(($AN1086-1)*3+$AO1086)-ROW())/12+5),AQ1086)</f>
        <v>0</v>
      </c>
      <c r="AU1086" s="15">
        <f ca="1">IF(AND(AQ1086&gt;0,AR1086&gt;0),COUNTIF(AU$6:AU1085,"&gt;0")+1,0)</f>
        <v>0</v>
      </c>
    </row>
    <row r="1087" spans="40:47">
      <c r="AN1087" s="15">
        <v>31</v>
      </c>
      <c r="AO1087" s="15">
        <v>1</v>
      </c>
      <c r="AP1087" s="15">
        <v>2</v>
      </c>
      <c r="AQ1087" s="15">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15">
        <f ca="1">COUNTIF(INDIRECT("H"&amp;(ROW()+12*(($AN1087-1)*3+$AO1087)-ROW())/12+5):INDIRECT("S"&amp;(ROW()+12*(($AN1087-1)*3+$AO1087)-ROW())/12+5),AQ1087)</f>
        <v>0</v>
      </c>
      <c r="AU1087" s="15">
        <f ca="1">IF(AND(AQ1087&gt;0,AR1087&gt;0),COUNTIF(AU$6:AU1086,"&gt;0")+1,0)</f>
        <v>0</v>
      </c>
    </row>
    <row r="1088" spans="40:47">
      <c r="AN1088" s="15">
        <v>31</v>
      </c>
      <c r="AO1088" s="15">
        <v>1</v>
      </c>
      <c r="AP1088" s="15">
        <v>3</v>
      </c>
      <c r="AQ1088" s="15">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15">
        <f ca="1">COUNTIF(INDIRECT("H"&amp;(ROW()+12*(($AN1088-1)*3+$AO1088)-ROW())/12+5):INDIRECT("S"&amp;(ROW()+12*(($AN1088-1)*3+$AO1088)-ROW())/12+5),AQ1088)</f>
        <v>0</v>
      </c>
      <c r="AU1088" s="15">
        <f ca="1">IF(AND(AQ1088&gt;0,AR1088&gt;0),COUNTIF(AU$6:AU1087,"&gt;0")+1,0)</f>
        <v>0</v>
      </c>
    </row>
    <row r="1089" spans="40:47">
      <c r="AN1089" s="15">
        <v>31</v>
      </c>
      <c r="AO1089" s="15">
        <v>1</v>
      </c>
      <c r="AP1089" s="15">
        <v>4</v>
      </c>
      <c r="AQ1089" s="15">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15">
        <f ca="1">COUNTIF(INDIRECT("H"&amp;(ROW()+12*(($AN1089-1)*3+$AO1089)-ROW())/12+5):INDIRECT("S"&amp;(ROW()+12*(($AN1089-1)*3+$AO1089)-ROW())/12+5),AQ1089)</f>
        <v>0</v>
      </c>
      <c r="AU1089" s="15">
        <f ca="1">IF(AND(AQ1089&gt;0,AR1089&gt;0),COUNTIF(AU$6:AU1088,"&gt;0")+1,0)</f>
        <v>0</v>
      </c>
    </row>
    <row r="1090" spans="40:47">
      <c r="AN1090" s="15">
        <v>31</v>
      </c>
      <c r="AO1090" s="15">
        <v>1</v>
      </c>
      <c r="AP1090" s="15">
        <v>5</v>
      </c>
      <c r="AQ1090" s="15">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15">
        <f ca="1">COUNTIF(INDIRECT("H"&amp;(ROW()+12*(($AN1090-1)*3+$AO1090)-ROW())/12+5):INDIRECT("S"&amp;(ROW()+12*(($AN1090-1)*3+$AO1090)-ROW())/12+5),AQ1090)</f>
        <v>0</v>
      </c>
      <c r="AU1090" s="15">
        <f ca="1">IF(AND(AQ1090&gt;0,AR1090&gt;0),COUNTIF(AU$6:AU1089,"&gt;0")+1,0)</f>
        <v>0</v>
      </c>
    </row>
    <row r="1091" spans="40:47">
      <c r="AN1091" s="15">
        <v>31</v>
      </c>
      <c r="AO1091" s="15">
        <v>1</v>
      </c>
      <c r="AP1091" s="15">
        <v>6</v>
      </c>
      <c r="AQ1091" s="15">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15">
        <f ca="1">COUNTIF(INDIRECT("H"&amp;(ROW()+12*(($AN1091-1)*3+$AO1091)-ROW())/12+5):INDIRECT("S"&amp;(ROW()+12*(($AN1091-1)*3+$AO1091)-ROW())/12+5),AQ1091)</f>
        <v>0</v>
      </c>
      <c r="AU1091" s="15">
        <f ca="1">IF(AND(AQ1091&gt;0,AR1091&gt;0),COUNTIF(AU$6:AU1090,"&gt;0")+1,0)</f>
        <v>0</v>
      </c>
    </row>
    <row r="1092" spans="40:47">
      <c r="AN1092" s="15">
        <v>31</v>
      </c>
      <c r="AO1092" s="15">
        <v>1</v>
      </c>
      <c r="AP1092" s="15">
        <v>7</v>
      </c>
      <c r="AQ1092" s="15">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15">
        <f ca="1">COUNTIF(INDIRECT("H"&amp;(ROW()+12*(($AN1092-1)*3+$AO1092)-ROW())/12+5):INDIRECT("S"&amp;(ROW()+12*(($AN1092-1)*3+$AO1092)-ROW())/12+5),AQ1092)</f>
        <v>0</v>
      </c>
      <c r="AU1092" s="15">
        <f ca="1">IF(AND(AQ1092&gt;0,AR1092&gt;0),COUNTIF(AU$6:AU1091,"&gt;0")+1,0)</f>
        <v>0</v>
      </c>
    </row>
    <row r="1093" spans="40:47">
      <c r="AN1093" s="15">
        <v>31</v>
      </c>
      <c r="AO1093" s="15">
        <v>1</v>
      </c>
      <c r="AP1093" s="15">
        <v>8</v>
      </c>
      <c r="AQ1093" s="15">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15">
        <f ca="1">COUNTIF(INDIRECT("H"&amp;(ROW()+12*(($AN1093-1)*3+$AO1093)-ROW())/12+5):INDIRECT("S"&amp;(ROW()+12*(($AN1093-1)*3+$AO1093)-ROW())/12+5),AQ1093)</f>
        <v>0</v>
      </c>
      <c r="AU1093" s="15">
        <f ca="1">IF(AND(AQ1093&gt;0,AR1093&gt;0),COUNTIF(AU$6:AU1092,"&gt;0")+1,0)</f>
        <v>0</v>
      </c>
    </row>
    <row r="1094" spans="40:47">
      <c r="AN1094" s="15">
        <v>31</v>
      </c>
      <c r="AO1094" s="15">
        <v>1</v>
      </c>
      <c r="AP1094" s="15">
        <v>9</v>
      </c>
      <c r="AQ1094" s="15">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15">
        <f ca="1">COUNTIF(INDIRECT("H"&amp;(ROW()+12*(($AN1094-1)*3+$AO1094)-ROW())/12+5):INDIRECT("S"&amp;(ROW()+12*(($AN1094-1)*3+$AO1094)-ROW())/12+5),AQ1094)</f>
        <v>0</v>
      </c>
      <c r="AU1094" s="15">
        <f ca="1">IF(AND(AQ1094&gt;0,AR1094&gt;0),COUNTIF(AU$6:AU1093,"&gt;0")+1,0)</f>
        <v>0</v>
      </c>
    </row>
    <row r="1095" spans="40:47">
      <c r="AN1095" s="15">
        <v>31</v>
      </c>
      <c r="AO1095" s="15">
        <v>1</v>
      </c>
      <c r="AP1095" s="15">
        <v>10</v>
      </c>
      <c r="AQ1095" s="15">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15">
        <f ca="1">COUNTIF(INDIRECT("H"&amp;(ROW()+12*(($AN1095-1)*3+$AO1095)-ROW())/12+5):INDIRECT("S"&amp;(ROW()+12*(($AN1095-1)*3+$AO1095)-ROW())/12+5),AQ1095)</f>
        <v>0</v>
      </c>
      <c r="AU1095" s="15">
        <f ca="1">IF(AND(AQ1095&gt;0,AR1095&gt;0),COUNTIF(AU$6:AU1094,"&gt;0")+1,0)</f>
        <v>0</v>
      </c>
    </row>
    <row r="1096" spans="40:47">
      <c r="AN1096" s="15">
        <v>31</v>
      </c>
      <c r="AO1096" s="15">
        <v>1</v>
      </c>
      <c r="AP1096" s="15">
        <v>11</v>
      </c>
      <c r="AQ1096" s="15">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15">
        <f ca="1">COUNTIF(INDIRECT("H"&amp;(ROW()+12*(($AN1096-1)*3+$AO1096)-ROW())/12+5):INDIRECT("S"&amp;(ROW()+12*(($AN1096-1)*3+$AO1096)-ROW())/12+5),AQ1096)</f>
        <v>0</v>
      </c>
      <c r="AU1096" s="15">
        <f ca="1">IF(AND(AQ1096&gt;0,AR1096&gt;0),COUNTIF(AU$6:AU1095,"&gt;0")+1,0)</f>
        <v>0</v>
      </c>
    </row>
    <row r="1097" spans="40:47">
      <c r="AN1097" s="15">
        <v>31</v>
      </c>
      <c r="AO1097" s="15">
        <v>1</v>
      </c>
      <c r="AP1097" s="15">
        <v>12</v>
      </c>
      <c r="AQ1097" s="15">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15">
        <f ca="1">COUNTIF(INDIRECT("H"&amp;(ROW()+12*(($AN1097-1)*3+$AO1097)-ROW())/12+5):INDIRECT("S"&amp;(ROW()+12*(($AN1097-1)*3+$AO1097)-ROW())/12+5),AQ1097)</f>
        <v>0</v>
      </c>
      <c r="AU1097" s="15">
        <f ca="1">IF(AND(AQ1097&gt;0,AR1097&gt;0),COUNTIF(AU$6:AU1096,"&gt;0")+1,0)</f>
        <v>0</v>
      </c>
    </row>
    <row r="1098" spans="40:47">
      <c r="AN1098" s="15">
        <v>31</v>
      </c>
      <c r="AO1098" s="15">
        <v>2</v>
      </c>
      <c r="AP1098" s="15">
        <v>1</v>
      </c>
      <c r="AQ1098" s="15">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15">
        <f ca="1">COUNTIF(INDIRECT("H"&amp;(ROW()+12*(($AN1098-1)*3+$AO1098)-ROW())/12+5):INDIRECT("S"&amp;(ROW()+12*(($AN1098-1)*3+$AO1098)-ROW())/12+5),AQ1098)</f>
        <v>0</v>
      </c>
      <c r="AU1098" s="15">
        <f ca="1">IF(AND(AQ1098&gt;0,AR1098&gt;0),COUNTIF(AU$6:AU1097,"&gt;0")+1,0)</f>
        <v>0</v>
      </c>
    </row>
    <row r="1099" spans="40:47">
      <c r="AN1099" s="15">
        <v>31</v>
      </c>
      <c r="AO1099" s="15">
        <v>2</v>
      </c>
      <c r="AP1099" s="15">
        <v>2</v>
      </c>
      <c r="AQ1099" s="15">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15">
        <f ca="1">COUNTIF(INDIRECT("H"&amp;(ROW()+12*(($AN1099-1)*3+$AO1099)-ROW())/12+5):INDIRECT("S"&amp;(ROW()+12*(($AN1099-1)*3+$AO1099)-ROW())/12+5),AQ1099)</f>
        <v>0</v>
      </c>
      <c r="AU1099" s="15">
        <f ca="1">IF(AND(AQ1099&gt;0,AR1099&gt;0),COUNTIF(AU$6:AU1098,"&gt;0")+1,0)</f>
        <v>0</v>
      </c>
    </row>
    <row r="1100" spans="40:47">
      <c r="AN1100" s="15">
        <v>31</v>
      </c>
      <c r="AO1100" s="15">
        <v>2</v>
      </c>
      <c r="AP1100" s="15">
        <v>3</v>
      </c>
      <c r="AQ1100" s="15">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15">
        <f ca="1">COUNTIF(INDIRECT("H"&amp;(ROW()+12*(($AN1100-1)*3+$AO1100)-ROW())/12+5):INDIRECT("S"&amp;(ROW()+12*(($AN1100-1)*3+$AO1100)-ROW())/12+5),AQ1100)</f>
        <v>0</v>
      </c>
      <c r="AU1100" s="15">
        <f ca="1">IF(AND(AQ1100&gt;0,AR1100&gt;0),COUNTIF(AU$6:AU1099,"&gt;0")+1,0)</f>
        <v>0</v>
      </c>
    </row>
    <row r="1101" spans="40:47">
      <c r="AN1101" s="15">
        <v>31</v>
      </c>
      <c r="AO1101" s="15">
        <v>2</v>
      </c>
      <c r="AP1101" s="15">
        <v>4</v>
      </c>
      <c r="AQ1101" s="15">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15">
        <f ca="1">COUNTIF(INDIRECT("H"&amp;(ROW()+12*(($AN1101-1)*3+$AO1101)-ROW())/12+5):INDIRECT("S"&amp;(ROW()+12*(($AN1101-1)*3+$AO1101)-ROW())/12+5),AQ1101)</f>
        <v>0</v>
      </c>
      <c r="AU1101" s="15">
        <f ca="1">IF(AND(AQ1101&gt;0,AR1101&gt;0),COUNTIF(AU$6:AU1100,"&gt;0")+1,0)</f>
        <v>0</v>
      </c>
    </row>
    <row r="1102" spans="40:47">
      <c r="AN1102" s="15">
        <v>31</v>
      </c>
      <c r="AO1102" s="15">
        <v>2</v>
      </c>
      <c r="AP1102" s="15">
        <v>5</v>
      </c>
      <c r="AQ1102" s="15">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15">
        <f ca="1">COUNTIF(INDIRECT("H"&amp;(ROW()+12*(($AN1102-1)*3+$AO1102)-ROW())/12+5):INDIRECT("S"&amp;(ROW()+12*(($AN1102-1)*3+$AO1102)-ROW())/12+5),AQ1102)</f>
        <v>0</v>
      </c>
      <c r="AU1102" s="15">
        <f ca="1">IF(AND(AQ1102&gt;0,AR1102&gt;0),COUNTIF(AU$6:AU1101,"&gt;0")+1,0)</f>
        <v>0</v>
      </c>
    </row>
    <row r="1103" spans="40:47">
      <c r="AN1103" s="15">
        <v>31</v>
      </c>
      <c r="AO1103" s="15">
        <v>2</v>
      </c>
      <c r="AP1103" s="15">
        <v>6</v>
      </c>
      <c r="AQ1103" s="15">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15">
        <f ca="1">COUNTIF(INDIRECT("H"&amp;(ROW()+12*(($AN1103-1)*3+$AO1103)-ROW())/12+5):INDIRECT("S"&amp;(ROW()+12*(($AN1103-1)*3+$AO1103)-ROW())/12+5),AQ1103)</f>
        <v>0</v>
      </c>
      <c r="AU1103" s="15">
        <f ca="1">IF(AND(AQ1103&gt;0,AR1103&gt;0),COUNTIF(AU$6:AU1102,"&gt;0")+1,0)</f>
        <v>0</v>
      </c>
    </row>
    <row r="1104" spans="40:47">
      <c r="AN1104" s="15">
        <v>31</v>
      </c>
      <c r="AO1104" s="15">
        <v>2</v>
      </c>
      <c r="AP1104" s="15">
        <v>7</v>
      </c>
      <c r="AQ1104" s="15">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15">
        <f ca="1">COUNTIF(INDIRECT("H"&amp;(ROW()+12*(($AN1104-1)*3+$AO1104)-ROW())/12+5):INDIRECT("S"&amp;(ROW()+12*(($AN1104-1)*3+$AO1104)-ROW())/12+5),AQ1104)</f>
        <v>0</v>
      </c>
      <c r="AU1104" s="15">
        <f ca="1">IF(AND(AQ1104&gt;0,AR1104&gt;0),COUNTIF(AU$6:AU1103,"&gt;0")+1,0)</f>
        <v>0</v>
      </c>
    </row>
    <row r="1105" spans="40:47">
      <c r="AN1105" s="15">
        <v>31</v>
      </c>
      <c r="AO1105" s="15">
        <v>2</v>
      </c>
      <c r="AP1105" s="15">
        <v>8</v>
      </c>
      <c r="AQ1105" s="15">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15">
        <f ca="1">COUNTIF(INDIRECT("H"&amp;(ROW()+12*(($AN1105-1)*3+$AO1105)-ROW())/12+5):INDIRECT("S"&amp;(ROW()+12*(($AN1105-1)*3+$AO1105)-ROW())/12+5),AQ1105)</f>
        <v>0</v>
      </c>
      <c r="AU1105" s="15">
        <f ca="1">IF(AND(AQ1105&gt;0,AR1105&gt;0),COUNTIF(AU$6:AU1104,"&gt;0")+1,0)</f>
        <v>0</v>
      </c>
    </row>
    <row r="1106" spans="40:47">
      <c r="AN1106" s="15">
        <v>31</v>
      </c>
      <c r="AO1106" s="15">
        <v>2</v>
      </c>
      <c r="AP1106" s="15">
        <v>9</v>
      </c>
      <c r="AQ1106" s="15">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15">
        <f ca="1">COUNTIF(INDIRECT("H"&amp;(ROW()+12*(($AN1106-1)*3+$AO1106)-ROW())/12+5):INDIRECT("S"&amp;(ROW()+12*(($AN1106-1)*3+$AO1106)-ROW())/12+5),AQ1106)</f>
        <v>0</v>
      </c>
      <c r="AU1106" s="15">
        <f ca="1">IF(AND(AQ1106&gt;0,AR1106&gt;0),COUNTIF(AU$6:AU1105,"&gt;0")+1,0)</f>
        <v>0</v>
      </c>
    </row>
    <row r="1107" spans="40:47">
      <c r="AN1107" s="15">
        <v>31</v>
      </c>
      <c r="AO1107" s="15">
        <v>2</v>
      </c>
      <c r="AP1107" s="15">
        <v>10</v>
      </c>
      <c r="AQ1107" s="15">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15">
        <f ca="1">COUNTIF(INDIRECT("H"&amp;(ROW()+12*(($AN1107-1)*3+$AO1107)-ROW())/12+5):INDIRECT("S"&amp;(ROW()+12*(($AN1107-1)*3+$AO1107)-ROW())/12+5),AQ1107)</f>
        <v>0</v>
      </c>
      <c r="AU1107" s="15">
        <f ca="1">IF(AND(AQ1107&gt;0,AR1107&gt;0),COUNTIF(AU$6:AU1106,"&gt;0")+1,0)</f>
        <v>0</v>
      </c>
    </row>
    <row r="1108" spans="40:47">
      <c r="AN1108" s="15">
        <v>31</v>
      </c>
      <c r="AO1108" s="15">
        <v>2</v>
      </c>
      <c r="AP1108" s="15">
        <v>11</v>
      </c>
      <c r="AQ1108" s="15">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15">
        <f ca="1">COUNTIF(INDIRECT("H"&amp;(ROW()+12*(($AN1108-1)*3+$AO1108)-ROW())/12+5):INDIRECT("S"&amp;(ROW()+12*(($AN1108-1)*3+$AO1108)-ROW())/12+5),AQ1108)</f>
        <v>0</v>
      </c>
      <c r="AU1108" s="15">
        <f ca="1">IF(AND(AQ1108&gt;0,AR1108&gt;0),COUNTIF(AU$6:AU1107,"&gt;0")+1,0)</f>
        <v>0</v>
      </c>
    </row>
    <row r="1109" spans="40:47">
      <c r="AN1109" s="15">
        <v>31</v>
      </c>
      <c r="AO1109" s="15">
        <v>2</v>
      </c>
      <c r="AP1109" s="15">
        <v>12</v>
      </c>
      <c r="AQ1109" s="15">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15">
        <f ca="1">COUNTIF(INDIRECT("H"&amp;(ROW()+12*(($AN1109-1)*3+$AO1109)-ROW())/12+5):INDIRECT("S"&amp;(ROW()+12*(($AN1109-1)*3+$AO1109)-ROW())/12+5),AQ1109)</f>
        <v>0</v>
      </c>
      <c r="AU1109" s="15">
        <f ca="1">IF(AND(AQ1109&gt;0,AR1109&gt;0),COUNTIF(AU$6:AU1108,"&gt;0")+1,0)</f>
        <v>0</v>
      </c>
    </row>
    <row r="1110" spans="40:47">
      <c r="AN1110" s="15">
        <v>31</v>
      </c>
      <c r="AO1110" s="15">
        <v>3</v>
      </c>
      <c r="AP1110" s="15">
        <v>1</v>
      </c>
      <c r="AQ1110" s="15">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15">
        <f ca="1">COUNTIF(INDIRECT("H"&amp;(ROW()+12*(($AN1110-1)*3+$AO1110)-ROW())/12+5):INDIRECT("S"&amp;(ROW()+12*(($AN1110-1)*3+$AO1110)-ROW())/12+5),AQ1110)</f>
        <v>0</v>
      </c>
      <c r="AU1110" s="15">
        <f ca="1">IF(AND(AQ1110&gt;0,AR1110&gt;0),COUNTIF(AU$6:AU1109,"&gt;0")+1,0)</f>
        <v>0</v>
      </c>
    </row>
    <row r="1111" spans="40:47">
      <c r="AN1111" s="15">
        <v>31</v>
      </c>
      <c r="AO1111" s="15">
        <v>3</v>
      </c>
      <c r="AP1111" s="15">
        <v>2</v>
      </c>
      <c r="AQ1111" s="15">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15">
        <f ca="1">COUNTIF(INDIRECT("H"&amp;(ROW()+12*(($AN1111-1)*3+$AO1111)-ROW())/12+5):INDIRECT("S"&amp;(ROW()+12*(($AN1111-1)*3+$AO1111)-ROW())/12+5),AQ1111)</f>
        <v>0</v>
      </c>
      <c r="AU1111" s="15">
        <f ca="1">IF(AND(AQ1111&gt;0,AR1111&gt;0),COUNTIF(AU$6:AU1110,"&gt;0")+1,0)</f>
        <v>0</v>
      </c>
    </row>
    <row r="1112" spans="40:47">
      <c r="AN1112" s="15">
        <v>31</v>
      </c>
      <c r="AO1112" s="15">
        <v>3</v>
      </c>
      <c r="AP1112" s="15">
        <v>3</v>
      </c>
      <c r="AQ1112" s="15">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15">
        <f ca="1">COUNTIF(INDIRECT("H"&amp;(ROW()+12*(($AN1112-1)*3+$AO1112)-ROW())/12+5):INDIRECT("S"&amp;(ROW()+12*(($AN1112-1)*3+$AO1112)-ROW())/12+5),AQ1112)</f>
        <v>0</v>
      </c>
      <c r="AU1112" s="15">
        <f ca="1">IF(AND(AQ1112&gt;0,AR1112&gt;0),COUNTIF(AU$6:AU1111,"&gt;0")+1,0)</f>
        <v>0</v>
      </c>
    </row>
    <row r="1113" spans="40:47">
      <c r="AN1113" s="15">
        <v>31</v>
      </c>
      <c r="AO1113" s="15">
        <v>3</v>
      </c>
      <c r="AP1113" s="15">
        <v>4</v>
      </c>
      <c r="AQ1113" s="15">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15">
        <f ca="1">COUNTIF(INDIRECT("H"&amp;(ROW()+12*(($AN1113-1)*3+$AO1113)-ROW())/12+5):INDIRECT("S"&amp;(ROW()+12*(($AN1113-1)*3+$AO1113)-ROW())/12+5),AQ1113)</f>
        <v>0</v>
      </c>
      <c r="AU1113" s="15">
        <f ca="1">IF(AND(AQ1113&gt;0,AR1113&gt;0),COUNTIF(AU$6:AU1112,"&gt;0")+1,0)</f>
        <v>0</v>
      </c>
    </row>
    <row r="1114" spans="40:47">
      <c r="AN1114" s="15">
        <v>31</v>
      </c>
      <c r="AO1114" s="15">
        <v>3</v>
      </c>
      <c r="AP1114" s="15">
        <v>5</v>
      </c>
      <c r="AQ1114" s="15">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15">
        <f ca="1">COUNTIF(INDIRECT("H"&amp;(ROW()+12*(($AN1114-1)*3+$AO1114)-ROW())/12+5):INDIRECT("S"&amp;(ROW()+12*(($AN1114-1)*3+$AO1114)-ROW())/12+5),AQ1114)</f>
        <v>0</v>
      </c>
      <c r="AU1114" s="15">
        <f ca="1">IF(AND(AQ1114&gt;0,AR1114&gt;0),COUNTIF(AU$6:AU1113,"&gt;0")+1,0)</f>
        <v>0</v>
      </c>
    </row>
    <row r="1115" spans="40:47">
      <c r="AN1115" s="15">
        <v>31</v>
      </c>
      <c r="AO1115" s="15">
        <v>3</v>
      </c>
      <c r="AP1115" s="15">
        <v>6</v>
      </c>
      <c r="AQ1115" s="15">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15">
        <f ca="1">COUNTIF(INDIRECT("H"&amp;(ROW()+12*(($AN1115-1)*3+$AO1115)-ROW())/12+5):INDIRECT("S"&amp;(ROW()+12*(($AN1115-1)*3+$AO1115)-ROW())/12+5),AQ1115)</f>
        <v>0</v>
      </c>
      <c r="AU1115" s="15">
        <f ca="1">IF(AND(AQ1115&gt;0,AR1115&gt;0),COUNTIF(AU$6:AU1114,"&gt;0")+1,0)</f>
        <v>0</v>
      </c>
    </row>
    <row r="1116" spans="40:47">
      <c r="AN1116" s="15">
        <v>31</v>
      </c>
      <c r="AO1116" s="15">
        <v>3</v>
      </c>
      <c r="AP1116" s="15">
        <v>7</v>
      </c>
      <c r="AQ1116" s="15">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15">
        <f ca="1">COUNTIF(INDIRECT("H"&amp;(ROW()+12*(($AN1116-1)*3+$AO1116)-ROW())/12+5):INDIRECT("S"&amp;(ROW()+12*(($AN1116-1)*3+$AO1116)-ROW())/12+5),AQ1116)</f>
        <v>0</v>
      </c>
      <c r="AU1116" s="15">
        <f ca="1">IF(AND(AQ1116&gt;0,AR1116&gt;0),COUNTIF(AU$6:AU1115,"&gt;0")+1,0)</f>
        <v>0</v>
      </c>
    </row>
    <row r="1117" spans="40:47">
      <c r="AN1117" s="15">
        <v>31</v>
      </c>
      <c r="AO1117" s="15">
        <v>3</v>
      </c>
      <c r="AP1117" s="15">
        <v>8</v>
      </c>
      <c r="AQ1117" s="15">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15">
        <f ca="1">COUNTIF(INDIRECT("H"&amp;(ROW()+12*(($AN1117-1)*3+$AO1117)-ROW())/12+5):INDIRECT("S"&amp;(ROW()+12*(($AN1117-1)*3+$AO1117)-ROW())/12+5),AQ1117)</f>
        <v>0</v>
      </c>
      <c r="AU1117" s="15">
        <f ca="1">IF(AND(AQ1117&gt;0,AR1117&gt;0),COUNTIF(AU$6:AU1116,"&gt;0")+1,0)</f>
        <v>0</v>
      </c>
    </row>
    <row r="1118" spans="40:47">
      <c r="AN1118" s="15">
        <v>31</v>
      </c>
      <c r="AO1118" s="15">
        <v>3</v>
      </c>
      <c r="AP1118" s="15">
        <v>9</v>
      </c>
      <c r="AQ1118" s="15">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15">
        <f ca="1">COUNTIF(INDIRECT("H"&amp;(ROW()+12*(($AN1118-1)*3+$AO1118)-ROW())/12+5):INDIRECT("S"&amp;(ROW()+12*(($AN1118-1)*3+$AO1118)-ROW())/12+5),AQ1118)</f>
        <v>0</v>
      </c>
      <c r="AU1118" s="15">
        <f ca="1">IF(AND(AQ1118&gt;0,AR1118&gt;0),COUNTIF(AU$6:AU1117,"&gt;0")+1,0)</f>
        <v>0</v>
      </c>
    </row>
    <row r="1119" spans="40:47">
      <c r="AN1119" s="15">
        <v>31</v>
      </c>
      <c r="AO1119" s="15">
        <v>3</v>
      </c>
      <c r="AP1119" s="15">
        <v>10</v>
      </c>
      <c r="AQ1119" s="15">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15">
        <f ca="1">COUNTIF(INDIRECT("H"&amp;(ROW()+12*(($AN1119-1)*3+$AO1119)-ROW())/12+5):INDIRECT("S"&amp;(ROW()+12*(($AN1119-1)*3+$AO1119)-ROW())/12+5),AQ1119)</f>
        <v>0</v>
      </c>
      <c r="AU1119" s="15">
        <f ca="1">IF(AND(AQ1119&gt;0,AR1119&gt;0),COUNTIF(AU$6:AU1118,"&gt;0")+1,0)</f>
        <v>0</v>
      </c>
    </row>
    <row r="1120" spans="40:47">
      <c r="AN1120" s="15">
        <v>31</v>
      </c>
      <c r="AO1120" s="15">
        <v>3</v>
      </c>
      <c r="AP1120" s="15">
        <v>11</v>
      </c>
      <c r="AQ1120" s="15">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15">
        <f ca="1">COUNTIF(INDIRECT("H"&amp;(ROW()+12*(($AN1120-1)*3+$AO1120)-ROW())/12+5):INDIRECT("S"&amp;(ROW()+12*(($AN1120-1)*3+$AO1120)-ROW())/12+5),AQ1120)</f>
        <v>0</v>
      </c>
      <c r="AU1120" s="15">
        <f ca="1">IF(AND(AQ1120&gt;0,AR1120&gt;0),COUNTIF(AU$6:AU1119,"&gt;0")+1,0)</f>
        <v>0</v>
      </c>
    </row>
    <row r="1121" spans="40:47">
      <c r="AN1121" s="306">
        <v>31</v>
      </c>
      <c r="AO1121" s="306">
        <v>3</v>
      </c>
      <c r="AP1121" s="306">
        <v>12</v>
      </c>
      <c r="AQ1121" s="15">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15">
        <f ca="1">COUNTIF(INDIRECT("H"&amp;(ROW()+12*(($AN1121-1)*3+$AO1121)-ROW())/12+5):INDIRECT("S"&amp;(ROW()+12*(($AN1121-1)*3+$AO1121)-ROW())/12+5),AQ1121)</f>
        <v>0</v>
      </c>
      <c r="AU1121" s="15">
        <f ca="1">IF(AND(AQ1121&gt;0,AR1121&gt;0),COUNTIF(AU$6:AU1120,"&gt;0")+1,0)</f>
        <v>0</v>
      </c>
    </row>
    <row r="1122" spans="40:47">
      <c r="AN1122" s="15">
        <v>32</v>
      </c>
      <c r="AO1122" s="15">
        <v>1</v>
      </c>
      <c r="AP1122" s="15">
        <v>1</v>
      </c>
      <c r="AQ1122" s="15">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15">
        <f ca="1">COUNTIF(INDIRECT("H"&amp;(ROW()+12*(($AN1122-1)*3+$AO1122)-ROW())/12+5):INDIRECT("S"&amp;(ROW()+12*(($AN1122-1)*3+$AO1122)-ROW())/12+5),AQ1122)</f>
        <v>0</v>
      </c>
      <c r="AU1122" s="15">
        <f ca="1">IF(AND(AQ1122&gt;0,AR1122&gt;0),COUNTIF(AU$6:AU1121,"&gt;0")+1,0)</f>
        <v>0</v>
      </c>
    </row>
    <row r="1123" spans="40:47">
      <c r="AN1123" s="15">
        <v>32</v>
      </c>
      <c r="AO1123" s="15">
        <v>1</v>
      </c>
      <c r="AP1123" s="15">
        <v>2</v>
      </c>
      <c r="AQ1123" s="15">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15">
        <f ca="1">COUNTIF(INDIRECT("H"&amp;(ROW()+12*(($AN1123-1)*3+$AO1123)-ROW())/12+5):INDIRECT("S"&amp;(ROW()+12*(($AN1123-1)*3+$AO1123)-ROW())/12+5),AQ1123)</f>
        <v>0</v>
      </c>
      <c r="AU1123" s="15">
        <f ca="1">IF(AND(AQ1123&gt;0,AR1123&gt;0),COUNTIF(AU$6:AU1122,"&gt;0")+1,0)</f>
        <v>0</v>
      </c>
    </row>
    <row r="1124" spans="40:47">
      <c r="AN1124" s="15">
        <v>32</v>
      </c>
      <c r="AO1124" s="15">
        <v>1</v>
      </c>
      <c r="AP1124" s="15">
        <v>3</v>
      </c>
      <c r="AQ1124" s="15">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15">
        <f ca="1">COUNTIF(INDIRECT("H"&amp;(ROW()+12*(($AN1124-1)*3+$AO1124)-ROW())/12+5):INDIRECT("S"&amp;(ROW()+12*(($AN1124-1)*3+$AO1124)-ROW())/12+5),AQ1124)</f>
        <v>0</v>
      </c>
      <c r="AU1124" s="15">
        <f ca="1">IF(AND(AQ1124&gt;0,AR1124&gt;0),COUNTIF(AU$6:AU1123,"&gt;0")+1,0)</f>
        <v>0</v>
      </c>
    </row>
    <row r="1125" spans="40:47">
      <c r="AN1125" s="15">
        <v>32</v>
      </c>
      <c r="AO1125" s="15">
        <v>1</v>
      </c>
      <c r="AP1125" s="15">
        <v>4</v>
      </c>
      <c r="AQ1125" s="15">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15">
        <f ca="1">COUNTIF(INDIRECT("H"&amp;(ROW()+12*(($AN1125-1)*3+$AO1125)-ROW())/12+5):INDIRECT("S"&amp;(ROW()+12*(($AN1125-1)*3+$AO1125)-ROW())/12+5),AQ1125)</f>
        <v>0</v>
      </c>
      <c r="AU1125" s="15">
        <f ca="1">IF(AND(AQ1125&gt;0,AR1125&gt;0),COUNTIF(AU$6:AU1124,"&gt;0")+1,0)</f>
        <v>0</v>
      </c>
    </row>
    <row r="1126" spans="40:47">
      <c r="AN1126" s="15">
        <v>32</v>
      </c>
      <c r="AO1126" s="15">
        <v>1</v>
      </c>
      <c r="AP1126" s="15">
        <v>5</v>
      </c>
      <c r="AQ1126" s="15">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15">
        <f ca="1">COUNTIF(INDIRECT("H"&amp;(ROW()+12*(($AN1126-1)*3+$AO1126)-ROW())/12+5):INDIRECT("S"&amp;(ROW()+12*(($AN1126-1)*3+$AO1126)-ROW())/12+5),AQ1126)</f>
        <v>0</v>
      </c>
      <c r="AU1126" s="15">
        <f ca="1">IF(AND(AQ1126&gt;0,AR1126&gt;0),COUNTIF(AU$6:AU1125,"&gt;0")+1,0)</f>
        <v>0</v>
      </c>
    </row>
    <row r="1127" spans="40:47">
      <c r="AN1127" s="15">
        <v>32</v>
      </c>
      <c r="AO1127" s="15">
        <v>1</v>
      </c>
      <c r="AP1127" s="15">
        <v>6</v>
      </c>
      <c r="AQ1127" s="15">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15">
        <f ca="1">COUNTIF(INDIRECT("H"&amp;(ROW()+12*(($AN1127-1)*3+$AO1127)-ROW())/12+5):INDIRECT("S"&amp;(ROW()+12*(($AN1127-1)*3+$AO1127)-ROW())/12+5),AQ1127)</f>
        <v>0</v>
      </c>
      <c r="AU1127" s="15">
        <f ca="1">IF(AND(AQ1127&gt;0,AR1127&gt;0),COUNTIF(AU$6:AU1126,"&gt;0")+1,0)</f>
        <v>0</v>
      </c>
    </row>
    <row r="1128" spans="40:47">
      <c r="AN1128" s="15">
        <v>32</v>
      </c>
      <c r="AO1128" s="15">
        <v>1</v>
      </c>
      <c r="AP1128" s="15">
        <v>7</v>
      </c>
      <c r="AQ1128" s="15">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15">
        <f ca="1">COUNTIF(INDIRECT("H"&amp;(ROW()+12*(($AN1128-1)*3+$AO1128)-ROW())/12+5):INDIRECT("S"&amp;(ROW()+12*(($AN1128-1)*3+$AO1128)-ROW())/12+5),AQ1128)</f>
        <v>0</v>
      </c>
      <c r="AU1128" s="15">
        <f ca="1">IF(AND(AQ1128&gt;0,AR1128&gt;0),COUNTIF(AU$6:AU1127,"&gt;0")+1,0)</f>
        <v>0</v>
      </c>
    </row>
    <row r="1129" spans="40:47">
      <c r="AN1129" s="15">
        <v>32</v>
      </c>
      <c r="AO1129" s="15">
        <v>1</v>
      </c>
      <c r="AP1129" s="15">
        <v>8</v>
      </c>
      <c r="AQ1129" s="15">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15">
        <f ca="1">COUNTIF(INDIRECT("H"&amp;(ROW()+12*(($AN1129-1)*3+$AO1129)-ROW())/12+5):INDIRECT("S"&amp;(ROW()+12*(($AN1129-1)*3+$AO1129)-ROW())/12+5),AQ1129)</f>
        <v>0</v>
      </c>
      <c r="AU1129" s="15">
        <f ca="1">IF(AND(AQ1129&gt;0,AR1129&gt;0),COUNTIF(AU$6:AU1128,"&gt;0")+1,0)</f>
        <v>0</v>
      </c>
    </row>
    <row r="1130" spans="40:47">
      <c r="AN1130" s="15">
        <v>32</v>
      </c>
      <c r="AO1130" s="15">
        <v>1</v>
      </c>
      <c r="AP1130" s="15">
        <v>9</v>
      </c>
      <c r="AQ1130" s="15">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15">
        <f ca="1">COUNTIF(INDIRECT("H"&amp;(ROW()+12*(($AN1130-1)*3+$AO1130)-ROW())/12+5):INDIRECT("S"&amp;(ROW()+12*(($AN1130-1)*3+$AO1130)-ROW())/12+5),AQ1130)</f>
        <v>0</v>
      </c>
      <c r="AU1130" s="15">
        <f ca="1">IF(AND(AQ1130&gt;0,AR1130&gt;0),COUNTIF(AU$6:AU1129,"&gt;0")+1,0)</f>
        <v>0</v>
      </c>
    </row>
    <row r="1131" spans="40:47">
      <c r="AN1131" s="15">
        <v>32</v>
      </c>
      <c r="AO1131" s="15">
        <v>1</v>
      </c>
      <c r="AP1131" s="15">
        <v>10</v>
      </c>
      <c r="AQ1131" s="15">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15">
        <f ca="1">COUNTIF(INDIRECT("H"&amp;(ROW()+12*(($AN1131-1)*3+$AO1131)-ROW())/12+5):INDIRECT("S"&amp;(ROW()+12*(($AN1131-1)*3+$AO1131)-ROW())/12+5),AQ1131)</f>
        <v>0</v>
      </c>
      <c r="AU1131" s="15">
        <f ca="1">IF(AND(AQ1131&gt;0,AR1131&gt;0),COUNTIF(AU$6:AU1130,"&gt;0")+1,0)</f>
        <v>0</v>
      </c>
    </row>
    <row r="1132" spans="40:47">
      <c r="AN1132" s="15">
        <v>32</v>
      </c>
      <c r="AO1132" s="15">
        <v>1</v>
      </c>
      <c r="AP1132" s="15">
        <v>11</v>
      </c>
      <c r="AQ1132" s="15">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15">
        <f ca="1">COUNTIF(INDIRECT("H"&amp;(ROW()+12*(($AN1132-1)*3+$AO1132)-ROW())/12+5):INDIRECT("S"&amp;(ROW()+12*(($AN1132-1)*3+$AO1132)-ROW())/12+5),AQ1132)</f>
        <v>0</v>
      </c>
      <c r="AU1132" s="15">
        <f ca="1">IF(AND(AQ1132&gt;0,AR1132&gt;0),COUNTIF(AU$6:AU1131,"&gt;0")+1,0)</f>
        <v>0</v>
      </c>
    </row>
    <row r="1133" spans="40:47">
      <c r="AN1133" s="15">
        <v>32</v>
      </c>
      <c r="AO1133" s="15">
        <v>1</v>
      </c>
      <c r="AP1133" s="15">
        <v>12</v>
      </c>
      <c r="AQ1133" s="15">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15">
        <f ca="1">COUNTIF(INDIRECT("H"&amp;(ROW()+12*(($AN1133-1)*3+$AO1133)-ROW())/12+5):INDIRECT("S"&amp;(ROW()+12*(($AN1133-1)*3+$AO1133)-ROW())/12+5),AQ1133)</f>
        <v>0</v>
      </c>
      <c r="AU1133" s="15">
        <f ca="1">IF(AND(AQ1133&gt;0,AR1133&gt;0),COUNTIF(AU$6:AU1132,"&gt;0")+1,0)</f>
        <v>0</v>
      </c>
    </row>
    <row r="1134" spans="40:47">
      <c r="AN1134" s="15">
        <v>32</v>
      </c>
      <c r="AO1134" s="15">
        <v>2</v>
      </c>
      <c r="AP1134" s="15">
        <v>1</v>
      </c>
      <c r="AQ1134" s="15">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15">
        <f ca="1">COUNTIF(INDIRECT("H"&amp;(ROW()+12*(($AN1134-1)*3+$AO1134)-ROW())/12+5):INDIRECT("S"&amp;(ROW()+12*(($AN1134-1)*3+$AO1134)-ROW())/12+5),AQ1134)</f>
        <v>0</v>
      </c>
      <c r="AU1134" s="15">
        <f ca="1">IF(AND(AQ1134&gt;0,AR1134&gt;0),COUNTIF(AU$6:AU1133,"&gt;0")+1,0)</f>
        <v>0</v>
      </c>
    </row>
    <row r="1135" spans="40:47">
      <c r="AN1135" s="15">
        <v>32</v>
      </c>
      <c r="AO1135" s="15">
        <v>2</v>
      </c>
      <c r="AP1135" s="15">
        <v>2</v>
      </c>
      <c r="AQ1135" s="15">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15">
        <f ca="1">COUNTIF(INDIRECT("H"&amp;(ROW()+12*(($AN1135-1)*3+$AO1135)-ROW())/12+5):INDIRECT("S"&amp;(ROW()+12*(($AN1135-1)*3+$AO1135)-ROW())/12+5),AQ1135)</f>
        <v>0</v>
      </c>
      <c r="AU1135" s="15">
        <f ca="1">IF(AND(AQ1135&gt;0,AR1135&gt;0),COUNTIF(AU$6:AU1134,"&gt;0")+1,0)</f>
        <v>0</v>
      </c>
    </row>
    <row r="1136" spans="40:47">
      <c r="AN1136" s="15">
        <v>32</v>
      </c>
      <c r="AO1136" s="15">
        <v>2</v>
      </c>
      <c r="AP1136" s="15">
        <v>3</v>
      </c>
      <c r="AQ1136" s="15">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15">
        <f ca="1">COUNTIF(INDIRECT("H"&amp;(ROW()+12*(($AN1136-1)*3+$AO1136)-ROW())/12+5):INDIRECT("S"&amp;(ROW()+12*(($AN1136-1)*3+$AO1136)-ROW())/12+5),AQ1136)</f>
        <v>0</v>
      </c>
      <c r="AU1136" s="15">
        <f ca="1">IF(AND(AQ1136&gt;0,AR1136&gt;0),COUNTIF(AU$6:AU1135,"&gt;0")+1,0)</f>
        <v>0</v>
      </c>
    </row>
    <row r="1137" spans="40:47">
      <c r="AN1137" s="15">
        <v>32</v>
      </c>
      <c r="AO1137" s="15">
        <v>2</v>
      </c>
      <c r="AP1137" s="15">
        <v>4</v>
      </c>
      <c r="AQ1137" s="15">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15">
        <f ca="1">COUNTIF(INDIRECT("H"&amp;(ROW()+12*(($AN1137-1)*3+$AO1137)-ROW())/12+5):INDIRECT("S"&amp;(ROW()+12*(($AN1137-1)*3+$AO1137)-ROW())/12+5),AQ1137)</f>
        <v>0</v>
      </c>
      <c r="AU1137" s="15">
        <f ca="1">IF(AND(AQ1137&gt;0,AR1137&gt;0),COUNTIF(AU$6:AU1136,"&gt;0")+1,0)</f>
        <v>0</v>
      </c>
    </row>
    <row r="1138" spans="40:47">
      <c r="AN1138" s="15">
        <v>32</v>
      </c>
      <c r="AO1138" s="15">
        <v>2</v>
      </c>
      <c r="AP1138" s="15">
        <v>5</v>
      </c>
      <c r="AQ1138" s="15">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15">
        <f ca="1">COUNTIF(INDIRECT("H"&amp;(ROW()+12*(($AN1138-1)*3+$AO1138)-ROW())/12+5):INDIRECT("S"&amp;(ROW()+12*(($AN1138-1)*3+$AO1138)-ROW())/12+5),AQ1138)</f>
        <v>0</v>
      </c>
      <c r="AU1138" s="15">
        <f ca="1">IF(AND(AQ1138&gt;0,AR1138&gt;0),COUNTIF(AU$6:AU1137,"&gt;0")+1,0)</f>
        <v>0</v>
      </c>
    </row>
    <row r="1139" spans="40:47">
      <c r="AN1139" s="15">
        <v>32</v>
      </c>
      <c r="AO1139" s="15">
        <v>2</v>
      </c>
      <c r="AP1139" s="15">
        <v>6</v>
      </c>
      <c r="AQ1139" s="15">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15">
        <f ca="1">COUNTIF(INDIRECT("H"&amp;(ROW()+12*(($AN1139-1)*3+$AO1139)-ROW())/12+5):INDIRECT("S"&amp;(ROW()+12*(($AN1139-1)*3+$AO1139)-ROW())/12+5),AQ1139)</f>
        <v>0</v>
      </c>
      <c r="AU1139" s="15">
        <f ca="1">IF(AND(AQ1139&gt;0,AR1139&gt;0),COUNTIF(AU$6:AU1138,"&gt;0")+1,0)</f>
        <v>0</v>
      </c>
    </row>
    <row r="1140" spans="40:47">
      <c r="AN1140" s="15">
        <v>32</v>
      </c>
      <c r="AO1140" s="15">
        <v>2</v>
      </c>
      <c r="AP1140" s="15">
        <v>7</v>
      </c>
      <c r="AQ1140" s="15">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15">
        <f ca="1">COUNTIF(INDIRECT("H"&amp;(ROW()+12*(($AN1140-1)*3+$AO1140)-ROW())/12+5):INDIRECT("S"&amp;(ROW()+12*(($AN1140-1)*3+$AO1140)-ROW())/12+5),AQ1140)</f>
        <v>0</v>
      </c>
      <c r="AU1140" s="15">
        <f ca="1">IF(AND(AQ1140&gt;0,AR1140&gt;0),COUNTIF(AU$6:AU1139,"&gt;0")+1,0)</f>
        <v>0</v>
      </c>
    </row>
    <row r="1141" spans="40:47">
      <c r="AN1141" s="15">
        <v>32</v>
      </c>
      <c r="AO1141" s="15">
        <v>2</v>
      </c>
      <c r="AP1141" s="15">
        <v>8</v>
      </c>
      <c r="AQ1141" s="15">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15">
        <f ca="1">COUNTIF(INDIRECT("H"&amp;(ROW()+12*(($AN1141-1)*3+$AO1141)-ROW())/12+5):INDIRECT("S"&amp;(ROW()+12*(($AN1141-1)*3+$AO1141)-ROW())/12+5),AQ1141)</f>
        <v>0</v>
      </c>
      <c r="AU1141" s="15">
        <f ca="1">IF(AND(AQ1141&gt;0,AR1141&gt;0),COUNTIF(AU$6:AU1140,"&gt;0")+1,0)</f>
        <v>0</v>
      </c>
    </row>
    <row r="1142" spans="40:47">
      <c r="AN1142" s="15">
        <v>32</v>
      </c>
      <c r="AO1142" s="15">
        <v>2</v>
      </c>
      <c r="AP1142" s="15">
        <v>9</v>
      </c>
      <c r="AQ1142" s="15">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15">
        <f ca="1">COUNTIF(INDIRECT("H"&amp;(ROW()+12*(($AN1142-1)*3+$AO1142)-ROW())/12+5):INDIRECT("S"&amp;(ROW()+12*(($AN1142-1)*3+$AO1142)-ROW())/12+5),AQ1142)</f>
        <v>0</v>
      </c>
      <c r="AU1142" s="15">
        <f ca="1">IF(AND(AQ1142&gt;0,AR1142&gt;0),COUNTIF(AU$6:AU1141,"&gt;0")+1,0)</f>
        <v>0</v>
      </c>
    </row>
    <row r="1143" spans="40:47">
      <c r="AN1143" s="15">
        <v>32</v>
      </c>
      <c r="AO1143" s="15">
        <v>2</v>
      </c>
      <c r="AP1143" s="15">
        <v>10</v>
      </c>
      <c r="AQ1143" s="15">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15">
        <f ca="1">COUNTIF(INDIRECT("H"&amp;(ROW()+12*(($AN1143-1)*3+$AO1143)-ROW())/12+5):INDIRECT("S"&amp;(ROW()+12*(($AN1143-1)*3+$AO1143)-ROW())/12+5),AQ1143)</f>
        <v>0</v>
      </c>
      <c r="AU1143" s="15">
        <f ca="1">IF(AND(AQ1143&gt;0,AR1143&gt;0),COUNTIF(AU$6:AU1142,"&gt;0")+1,0)</f>
        <v>0</v>
      </c>
    </row>
    <row r="1144" spans="40:47">
      <c r="AN1144" s="15">
        <v>32</v>
      </c>
      <c r="AO1144" s="15">
        <v>2</v>
      </c>
      <c r="AP1144" s="15">
        <v>11</v>
      </c>
      <c r="AQ1144" s="15">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15">
        <f ca="1">COUNTIF(INDIRECT("H"&amp;(ROW()+12*(($AN1144-1)*3+$AO1144)-ROW())/12+5):INDIRECT("S"&amp;(ROW()+12*(($AN1144-1)*3+$AO1144)-ROW())/12+5),AQ1144)</f>
        <v>0</v>
      </c>
      <c r="AU1144" s="15">
        <f ca="1">IF(AND(AQ1144&gt;0,AR1144&gt;0),COUNTIF(AU$6:AU1143,"&gt;0")+1,0)</f>
        <v>0</v>
      </c>
    </row>
    <row r="1145" spans="40:47">
      <c r="AN1145" s="15">
        <v>32</v>
      </c>
      <c r="AO1145" s="15">
        <v>2</v>
      </c>
      <c r="AP1145" s="15">
        <v>12</v>
      </c>
      <c r="AQ1145" s="15">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15">
        <f ca="1">COUNTIF(INDIRECT("H"&amp;(ROW()+12*(($AN1145-1)*3+$AO1145)-ROW())/12+5):INDIRECT("S"&amp;(ROW()+12*(($AN1145-1)*3+$AO1145)-ROW())/12+5),AQ1145)</f>
        <v>0</v>
      </c>
      <c r="AU1145" s="15">
        <f ca="1">IF(AND(AQ1145&gt;0,AR1145&gt;0),COUNTIF(AU$6:AU1144,"&gt;0")+1,0)</f>
        <v>0</v>
      </c>
    </row>
    <row r="1146" spans="40:47">
      <c r="AN1146" s="15">
        <v>32</v>
      </c>
      <c r="AO1146" s="15">
        <v>3</v>
      </c>
      <c r="AP1146" s="15">
        <v>1</v>
      </c>
      <c r="AQ1146" s="15">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15">
        <f ca="1">COUNTIF(INDIRECT("H"&amp;(ROW()+12*(($AN1146-1)*3+$AO1146)-ROW())/12+5):INDIRECT("S"&amp;(ROW()+12*(($AN1146-1)*3+$AO1146)-ROW())/12+5),AQ1146)</f>
        <v>0</v>
      </c>
      <c r="AU1146" s="15">
        <f ca="1">IF(AND(AQ1146&gt;0,AR1146&gt;0),COUNTIF(AU$6:AU1145,"&gt;0")+1,0)</f>
        <v>0</v>
      </c>
    </row>
    <row r="1147" spans="40:47">
      <c r="AN1147" s="15">
        <v>32</v>
      </c>
      <c r="AO1147" s="15">
        <v>3</v>
      </c>
      <c r="AP1147" s="15">
        <v>2</v>
      </c>
      <c r="AQ1147" s="15">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15">
        <f ca="1">COUNTIF(INDIRECT("H"&amp;(ROW()+12*(($AN1147-1)*3+$AO1147)-ROW())/12+5):INDIRECT("S"&amp;(ROW()+12*(($AN1147-1)*3+$AO1147)-ROW())/12+5),AQ1147)</f>
        <v>0</v>
      </c>
      <c r="AU1147" s="15">
        <f ca="1">IF(AND(AQ1147&gt;0,AR1147&gt;0),COUNTIF(AU$6:AU1146,"&gt;0")+1,0)</f>
        <v>0</v>
      </c>
    </row>
    <row r="1148" spans="40:47">
      <c r="AN1148" s="15">
        <v>32</v>
      </c>
      <c r="AO1148" s="15">
        <v>3</v>
      </c>
      <c r="AP1148" s="15">
        <v>3</v>
      </c>
      <c r="AQ1148" s="15">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15">
        <f ca="1">COUNTIF(INDIRECT("H"&amp;(ROW()+12*(($AN1148-1)*3+$AO1148)-ROW())/12+5):INDIRECT("S"&amp;(ROW()+12*(($AN1148-1)*3+$AO1148)-ROW())/12+5),AQ1148)</f>
        <v>0</v>
      </c>
      <c r="AU1148" s="15">
        <f ca="1">IF(AND(AQ1148&gt;0,AR1148&gt;0),COUNTIF(AU$6:AU1147,"&gt;0")+1,0)</f>
        <v>0</v>
      </c>
    </row>
    <row r="1149" spans="40:47">
      <c r="AN1149" s="15">
        <v>32</v>
      </c>
      <c r="AO1149" s="15">
        <v>3</v>
      </c>
      <c r="AP1149" s="15">
        <v>4</v>
      </c>
      <c r="AQ1149" s="15">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15">
        <f ca="1">COUNTIF(INDIRECT("H"&amp;(ROW()+12*(($AN1149-1)*3+$AO1149)-ROW())/12+5):INDIRECT("S"&amp;(ROW()+12*(($AN1149-1)*3+$AO1149)-ROW())/12+5),AQ1149)</f>
        <v>0</v>
      </c>
      <c r="AU1149" s="15">
        <f ca="1">IF(AND(AQ1149&gt;0,AR1149&gt;0),COUNTIF(AU$6:AU1148,"&gt;0")+1,0)</f>
        <v>0</v>
      </c>
    </row>
    <row r="1150" spans="40:47">
      <c r="AN1150" s="15">
        <v>32</v>
      </c>
      <c r="AO1150" s="15">
        <v>3</v>
      </c>
      <c r="AP1150" s="15">
        <v>5</v>
      </c>
      <c r="AQ1150" s="15">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15">
        <f ca="1">COUNTIF(INDIRECT("H"&amp;(ROW()+12*(($AN1150-1)*3+$AO1150)-ROW())/12+5):INDIRECT("S"&amp;(ROW()+12*(($AN1150-1)*3+$AO1150)-ROW())/12+5),AQ1150)</f>
        <v>0</v>
      </c>
      <c r="AU1150" s="15">
        <f ca="1">IF(AND(AQ1150&gt;0,AR1150&gt;0),COUNTIF(AU$6:AU1149,"&gt;0")+1,0)</f>
        <v>0</v>
      </c>
    </row>
    <row r="1151" spans="40:47">
      <c r="AN1151" s="15">
        <v>32</v>
      </c>
      <c r="AO1151" s="15">
        <v>3</v>
      </c>
      <c r="AP1151" s="15">
        <v>6</v>
      </c>
      <c r="AQ1151" s="15">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15">
        <f ca="1">COUNTIF(INDIRECT("H"&amp;(ROW()+12*(($AN1151-1)*3+$AO1151)-ROW())/12+5):INDIRECT("S"&amp;(ROW()+12*(($AN1151-1)*3+$AO1151)-ROW())/12+5),AQ1151)</f>
        <v>0</v>
      </c>
      <c r="AU1151" s="15">
        <f ca="1">IF(AND(AQ1151&gt;0,AR1151&gt;0),COUNTIF(AU$6:AU1150,"&gt;0")+1,0)</f>
        <v>0</v>
      </c>
    </row>
    <row r="1152" spans="40:47">
      <c r="AN1152" s="15">
        <v>32</v>
      </c>
      <c r="AO1152" s="15">
        <v>3</v>
      </c>
      <c r="AP1152" s="15">
        <v>7</v>
      </c>
      <c r="AQ1152" s="15">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15">
        <f ca="1">COUNTIF(INDIRECT("H"&amp;(ROW()+12*(($AN1152-1)*3+$AO1152)-ROW())/12+5):INDIRECT("S"&amp;(ROW()+12*(($AN1152-1)*3+$AO1152)-ROW())/12+5),AQ1152)</f>
        <v>0</v>
      </c>
      <c r="AU1152" s="15">
        <f ca="1">IF(AND(AQ1152&gt;0,AR1152&gt;0),COUNTIF(AU$6:AU1151,"&gt;0")+1,0)</f>
        <v>0</v>
      </c>
    </row>
    <row r="1153" spans="40:47">
      <c r="AN1153" s="15">
        <v>32</v>
      </c>
      <c r="AO1153" s="15">
        <v>3</v>
      </c>
      <c r="AP1153" s="15">
        <v>8</v>
      </c>
      <c r="AQ1153" s="15">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15">
        <f ca="1">COUNTIF(INDIRECT("H"&amp;(ROW()+12*(($AN1153-1)*3+$AO1153)-ROW())/12+5):INDIRECT("S"&amp;(ROW()+12*(($AN1153-1)*3+$AO1153)-ROW())/12+5),AQ1153)</f>
        <v>0</v>
      </c>
      <c r="AU1153" s="15">
        <f ca="1">IF(AND(AQ1153&gt;0,AR1153&gt;0),COUNTIF(AU$6:AU1152,"&gt;0")+1,0)</f>
        <v>0</v>
      </c>
    </row>
    <row r="1154" spans="40:47">
      <c r="AN1154" s="15">
        <v>32</v>
      </c>
      <c r="AO1154" s="15">
        <v>3</v>
      </c>
      <c r="AP1154" s="15">
        <v>9</v>
      </c>
      <c r="AQ1154" s="15">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15">
        <f ca="1">COUNTIF(INDIRECT("H"&amp;(ROW()+12*(($AN1154-1)*3+$AO1154)-ROW())/12+5):INDIRECT("S"&amp;(ROW()+12*(($AN1154-1)*3+$AO1154)-ROW())/12+5),AQ1154)</f>
        <v>0</v>
      </c>
      <c r="AU1154" s="15">
        <f ca="1">IF(AND(AQ1154&gt;0,AR1154&gt;0),COUNTIF(AU$6:AU1153,"&gt;0")+1,0)</f>
        <v>0</v>
      </c>
    </row>
    <row r="1155" spans="40:47">
      <c r="AN1155" s="15">
        <v>32</v>
      </c>
      <c r="AO1155" s="15">
        <v>3</v>
      </c>
      <c r="AP1155" s="15">
        <v>10</v>
      </c>
      <c r="AQ1155" s="15">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15">
        <f ca="1">COUNTIF(INDIRECT("H"&amp;(ROW()+12*(($AN1155-1)*3+$AO1155)-ROW())/12+5):INDIRECT("S"&amp;(ROW()+12*(($AN1155-1)*3+$AO1155)-ROW())/12+5),AQ1155)</f>
        <v>0</v>
      </c>
      <c r="AU1155" s="15">
        <f ca="1">IF(AND(AQ1155&gt;0,AR1155&gt;0),COUNTIF(AU$6:AU1154,"&gt;0")+1,0)</f>
        <v>0</v>
      </c>
    </row>
    <row r="1156" spans="40:47">
      <c r="AN1156" s="15">
        <v>32</v>
      </c>
      <c r="AO1156" s="15">
        <v>3</v>
      </c>
      <c r="AP1156" s="15">
        <v>11</v>
      </c>
      <c r="AQ1156" s="15">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15">
        <f ca="1">COUNTIF(INDIRECT("H"&amp;(ROW()+12*(($AN1156-1)*3+$AO1156)-ROW())/12+5):INDIRECT("S"&amp;(ROW()+12*(($AN1156-1)*3+$AO1156)-ROW())/12+5),AQ1156)</f>
        <v>0</v>
      </c>
      <c r="AU1156" s="15">
        <f ca="1">IF(AND(AQ1156&gt;0,AR1156&gt;0),COUNTIF(AU$6:AU1155,"&gt;0")+1,0)</f>
        <v>0</v>
      </c>
    </row>
    <row r="1157" spans="40:47">
      <c r="AN1157" s="306">
        <v>32</v>
      </c>
      <c r="AO1157" s="306">
        <v>3</v>
      </c>
      <c r="AP1157" s="306">
        <v>12</v>
      </c>
      <c r="AQ1157" s="15">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15">
        <f ca="1">COUNTIF(INDIRECT("H"&amp;(ROW()+12*(($AN1157-1)*3+$AO1157)-ROW())/12+5):INDIRECT("S"&amp;(ROW()+12*(($AN1157-1)*3+$AO1157)-ROW())/12+5),AQ1157)</f>
        <v>0</v>
      </c>
      <c r="AU1157" s="15">
        <f ca="1">IF(AND(AQ1157&gt;0,AR1157&gt;0),COUNTIF(AU$6:AU1156,"&gt;0")+1,0)</f>
        <v>0</v>
      </c>
    </row>
    <row r="1158" spans="40:47">
      <c r="AN1158" s="15">
        <v>33</v>
      </c>
      <c r="AO1158" s="15">
        <v>1</v>
      </c>
      <c r="AP1158" s="15">
        <v>1</v>
      </c>
      <c r="AQ1158" s="15">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15">
        <f ca="1">COUNTIF(INDIRECT("H"&amp;(ROW()+12*(($AN1158-1)*3+$AO1158)-ROW())/12+5):INDIRECT("S"&amp;(ROW()+12*(($AN1158-1)*3+$AO1158)-ROW())/12+5),AQ1158)</f>
        <v>0</v>
      </c>
      <c r="AU1158" s="15">
        <f ca="1">IF(AND(AQ1158&gt;0,AR1158&gt;0),COUNTIF(AU$6:AU1157,"&gt;0")+1,0)</f>
        <v>0</v>
      </c>
    </row>
    <row r="1159" spans="40:47">
      <c r="AN1159" s="15">
        <v>33</v>
      </c>
      <c r="AO1159" s="15">
        <v>1</v>
      </c>
      <c r="AP1159" s="15">
        <v>2</v>
      </c>
      <c r="AQ1159" s="15">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15">
        <f ca="1">COUNTIF(INDIRECT("H"&amp;(ROW()+12*(($AN1159-1)*3+$AO1159)-ROW())/12+5):INDIRECT("S"&amp;(ROW()+12*(($AN1159-1)*3+$AO1159)-ROW())/12+5),AQ1159)</f>
        <v>0</v>
      </c>
      <c r="AU1159" s="15">
        <f ca="1">IF(AND(AQ1159&gt;0,AR1159&gt;0),COUNTIF(AU$6:AU1158,"&gt;0")+1,0)</f>
        <v>0</v>
      </c>
    </row>
    <row r="1160" spans="40:47">
      <c r="AN1160" s="15">
        <v>33</v>
      </c>
      <c r="AO1160" s="15">
        <v>1</v>
      </c>
      <c r="AP1160" s="15">
        <v>3</v>
      </c>
      <c r="AQ1160" s="15">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15">
        <f ca="1">COUNTIF(INDIRECT("H"&amp;(ROW()+12*(($AN1160-1)*3+$AO1160)-ROW())/12+5):INDIRECT("S"&amp;(ROW()+12*(($AN1160-1)*3+$AO1160)-ROW())/12+5),AQ1160)</f>
        <v>0</v>
      </c>
      <c r="AU1160" s="15">
        <f ca="1">IF(AND(AQ1160&gt;0,AR1160&gt;0),COUNTIF(AU$6:AU1159,"&gt;0")+1,0)</f>
        <v>0</v>
      </c>
    </row>
    <row r="1161" spans="40:47">
      <c r="AN1161" s="15">
        <v>33</v>
      </c>
      <c r="AO1161" s="15">
        <v>1</v>
      </c>
      <c r="AP1161" s="15">
        <v>4</v>
      </c>
      <c r="AQ1161" s="15">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15">
        <f ca="1">COUNTIF(INDIRECT("H"&amp;(ROW()+12*(($AN1161-1)*3+$AO1161)-ROW())/12+5):INDIRECT("S"&amp;(ROW()+12*(($AN1161-1)*3+$AO1161)-ROW())/12+5),AQ1161)</f>
        <v>0</v>
      </c>
      <c r="AU1161" s="15">
        <f ca="1">IF(AND(AQ1161&gt;0,AR1161&gt;0),COUNTIF(AU$6:AU1160,"&gt;0")+1,0)</f>
        <v>0</v>
      </c>
    </row>
    <row r="1162" spans="40:47">
      <c r="AN1162" s="15">
        <v>33</v>
      </c>
      <c r="AO1162" s="15">
        <v>1</v>
      </c>
      <c r="AP1162" s="15">
        <v>5</v>
      </c>
      <c r="AQ1162" s="15">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15">
        <f ca="1">COUNTIF(INDIRECT("H"&amp;(ROW()+12*(($AN1162-1)*3+$AO1162)-ROW())/12+5):INDIRECT("S"&amp;(ROW()+12*(($AN1162-1)*3+$AO1162)-ROW())/12+5),AQ1162)</f>
        <v>0</v>
      </c>
      <c r="AU1162" s="15">
        <f ca="1">IF(AND(AQ1162&gt;0,AR1162&gt;0),COUNTIF(AU$6:AU1161,"&gt;0")+1,0)</f>
        <v>0</v>
      </c>
    </row>
    <row r="1163" spans="40:47">
      <c r="AN1163" s="15">
        <v>33</v>
      </c>
      <c r="AO1163" s="15">
        <v>1</v>
      </c>
      <c r="AP1163" s="15">
        <v>6</v>
      </c>
      <c r="AQ1163" s="15">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15">
        <f ca="1">COUNTIF(INDIRECT("H"&amp;(ROW()+12*(($AN1163-1)*3+$AO1163)-ROW())/12+5):INDIRECT("S"&amp;(ROW()+12*(($AN1163-1)*3+$AO1163)-ROW())/12+5),AQ1163)</f>
        <v>0</v>
      </c>
      <c r="AU1163" s="15">
        <f ca="1">IF(AND(AQ1163&gt;0,AR1163&gt;0),COUNTIF(AU$6:AU1162,"&gt;0")+1,0)</f>
        <v>0</v>
      </c>
    </row>
    <row r="1164" spans="40:47">
      <c r="AN1164" s="15">
        <v>33</v>
      </c>
      <c r="AO1164" s="15">
        <v>1</v>
      </c>
      <c r="AP1164" s="15">
        <v>7</v>
      </c>
      <c r="AQ1164" s="15">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15">
        <f ca="1">COUNTIF(INDIRECT("H"&amp;(ROW()+12*(($AN1164-1)*3+$AO1164)-ROW())/12+5):INDIRECT("S"&amp;(ROW()+12*(($AN1164-1)*3+$AO1164)-ROW())/12+5),AQ1164)</f>
        <v>0</v>
      </c>
      <c r="AU1164" s="15">
        <f ca="1">IF(AND(AQ1164&gt;0,AR1164&gt;0),COUNTIF(AU$6:AU1163,"&gt;0")+1,0)</f>
        <v>0</v>
      </c>
    </row>
    <row r="1165" spans="40:47">
      <c r="AN1165" s="15">
        <v>33</v>
      </c>
      <c r="AO1165" s="15">
        <v>1</v>
      </c>
      <c r="AP1165" s="15">
        <v>8</v>
      </c>
      <c r="AQ1165" s="15">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15">
        <f ca="1">COUNTIF(INDIRECT("H"&amp;(ROW()+12*(($AN1165-1)*3+$AO1165)-ROW())/12+5):INDIRECT("S"&amp;(ROW()+12*(($AN1165-1)*3+$AO1165)-ROW())/12+5),AQ1165)</f>
        <v>0</v>
      </c>
      <c r="AU1165" s="15">
        <f ca="1">IF(AND(AQ1165&gt;0,AR1165&gt;0),COUNTIF(AU$6:AU1164,"&gt;0")+1,0)</f>
        <v>0</v>
      </c>
    </row>
    <row r="1166" spans="40:47">
      <c r="AN1166" s="15">
        <v>33</v>
      </c>
      <c r="AO1166" s="15">
        <v>1</v>
      </c>
      <c r="AP1166" s="15">
        <v>9</v>
      </c>
      <c r="AQ1166" s="15">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15">
        <f ca="1">COUNTIF(INDIRECT("H"&amp;(ROW()+12*(($AN1166-1)*3+$AO1166)-ROW())/12+5):INDIRECT("S"&amp;(ROW()+12*(($AN1166-1)*3+$AO1166)-ROW())/12+5),AQ1166)</f>
        <v>0</v>
      </c>
      <c r="AU1166" s="15">
        <f ca="1">IF(AND(AQ1166&gt;0,AR1166&gt;0),COUNTIF(AU$6:AU1165,"&gt;0")+1,0)</f>
        <v>0</v>
      </c>
    </row>
    <row r="1167" spans="40:47">
      <c r="AN1167" s="15">
        <v>33</v>
      </c>
      <c r="AO1167" s="15">
        <v>1</v>
      </c>
      <c r="AP1167" s="15">
        <v>10</v>
      </c>
      <c r="AQ1167" s="15">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15">
        <f ca="1">COUNTIF(INDIRECT("H"&amp;(ROW()+12*(($AN1167-1)*3+$AO1167)-ROW())/12+5):INDIRECT("S"&amp;(ROW()+12*(($AN1167-1)*3+$AO1167)-ROW())/12+5),AQ1167)</f>
        <v>0</v>
      </c>
      <c r="AU1167" s="15">
        <f ca="1">IF(AND(AQ1167&gt;0,AR1167&gt;0),COUNTIF(AU$6:AU1166,"&gt;0")+1,0)</f>
        <v>0</v>
      </c>
    </row>
    <row r="1168" spans="40:47">
      <c r="AN1168" s="15">
        <v>33</v>
      </c>
      <c r="AO1168" s="15">
        <v>1</v>
      </c>
      <c r="AP1168" s="15">
        <v>11</v>
      </c>
      <c r="AQ1168" s="15">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15">
        <f ca="1">COUNTIF(INDIRECT("H"&amp;(ROW()+12*(($AN1168-1)*3+$AO1168)-ROW())/12+5):INDIRECT("S"&amp;(ROW()+12*(($AN1168-1)*3+$AO1168)-ROW())/12+5),AQ1168)</f>
        <v>0</v>
      </c>
      <c r="AU1168" s="15">
        <f ca="1">IF(AND(AQ1168&gt;0,AR1168&gt;0),COUNTIF(AU$6:AU1167,"&gt;0")+1,0)</f>
        <v>0</v>
      </c>
    </row>
    <row r="1169" spans="40:47">
      <c r="AN1169" s="15">
        <v>33</v>
      </c>
      <c r="AO1169" s="15">
        <v>1</v>
      </c>
      <c r="AP1169" s="15">
        <v>12</v>
      </c>
      <c r="AQ1169" s="15">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15">
        <f ca="1">COUNTIF(INDIRECT("H"&amp;(ROW()+12*(($AN1169-1)*3+$AO1169)-ROW())/12+5):INDIRECT("S"&amp;(ROW()+12*(($AN1169-1)*3+$AO1169)-ROW())/12+5),AQ1169)</f>
        <v>0</v>
      </c>
      <c r="AU1169" s="15">
        <f ca="1">IF(AND(AQ1169&gt;0,AR1169&gt;0),COUNTIF(AU$6:AU1168,"&gt;0")+1,0)</f>
        <v>0</v>
      </c>
    </row>
    <row r="1170" spans="40:47">
      <c r="AN1170" s="15">
        <v>33</v>
      </c>
      <c r="AO1170" s="15">
        <v>2</v>
      </c>
      <c r="AP1170" s="15">
        <v>1</v>
      </c>
      <c r="AQ1170" s="15">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15">
        <f ca="1">COUNTIF(INDIRECT("H"&amp;(ROW()+12*(($AN1170-1)*3+$AO1170)-ROW())/12+5):INDIRECT("S"&amp;(ROW()+12*(($AN1170-1)*3+$AO1170)-ROW())/12+5),AQ1170)</f>
        <v>0</v>
      </c>
      <c r="AU1170" s="15">
        <f ca="1">IF(AND(AQ1170&gt;0,AR1170&gt;0),COUNTIF(AU$6:AU1169,"&gt;0")+1,0)</f>
        <v>0</v>
      </c>
    </row>
    <row r="1171" spans="40:47">
      <c r="AN1171" s="15">
        <v>33</v>
      </c>
      <c r="AO1171" s="15">
        <v>2</v>
      </c>
      <c r="AP1171" s="15">
        <v>2</v>
      </c>
      <c r="AQ1171" s="15">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15">
        <f ca="1">COUNTIF(INDIRECT("H"&amp;(ROW()+12*(($AN1171-1)*3+$AO1171)-ROW())/12+5):INDIRECT("S"&amp;(ROW()+12*(($AN1171-1)*3+$AO1171)-ROW())/12+5),AQ1171)</f>
        <v>0</v>
      </c>
      <c r="AU1171" s="15">
        <f ca="1">IF(AND(AQ1171&gt;0,AR1171&gt;0),COUNTIF(AU$6:AU1170,"&gt;0")+1,0)</f>
        <v>0</v>
      </c>
    </row>
    <row r="1172" spans="40:47">
      <c r="AN1172" s="15">
        <v>33</v>
      </c>
      <c r="AO1172" s="15">
        <v>2</v>
      </c>
      <c r="AP1172" s="15">
        <v>3</v>
      </c>
      <c r="AQ1172" s="15">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15">
        <f ca="1">COUNTIF(INDIRECT("H"&amp;(ROW()+12*(($AN1172-1)*3+$AO1172)-ROW())/12+5):INDIRECT("S"&amp;(ROW()+12*(($AN1172-1)*3+$AO1172)-ROW())/12+5),AQ1172)</f>
        <v>0</v>
      </c>
      <c r="AU1172" s="15">
        <f ca="1">IF(AND(AQ1172&gt;0,AR1172&gt;0),COUNTIF(AU$6:AU1171,"&gt;0")+1,0)</f>
        <v>0</v>
      </c>
    </row>
    <row r="1173" spans="40:47">
      <c r="AN1173" s="15">
        <v>33</v>
      </c>
      <c r="AO1173" s="15">
        <v>2</v>
      </c>
      <c r="AP1173" s="15">
        <v>4</v>
      </c>
      <c r="AQ1173" s="15">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15">
        <f ca="1">COUNTIF(INDIRECT("H"&amp;(ROW()+12*(($AN1173-1)*3+$AO1173)-ROW())/12+5):INDIRECT("S"&amp;(ROW()+12*(($AN1173-1)*3+$AO1173)-ROW())/12+5),AQ1173)</f>
        <v>0</v>
      </c>
      <c r="AU1173" s="15">
        <f ca="1">IF(AND(AQ1173&gt;0,AR1173&gt;0),COUNTIF(AU$6:AU1172,"&gt;0")+1,0)</f>
        <v>0</v>
      </c>
    </row>
    <row r="1174" spans="40:47">
      <c r="AN1174" s="15">
        <v>33</v>
      </c>
      <c r="AO1174" s="15">
        <v>2</v>
      </c>
      <c r="AP1174" s="15">
        <v>5</v>
      </c>
      <c r="AQ1174" s="15">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15">
        <f ca="1">COUNTIF(INDIRECT("H"&amp;(ROW()+12*(($AN1174-1)*3+$AO1174)-ROW())/12+5):INDIRECT("S"&amp;(ROW()+12*(($AN1174-1)*3+$AO1174)-ROW())/12+5),AQ1174)</f>
        <v>0</v>
      </c>
      <c r="AU1174" s="15">
        <f ca="1">IF(AND(AQ1174&gt;0,AR1174&gt;0),COUNTIF(AU$6:AU1173,"&gt;0")+1,0)</f>
        <v>0</v>
      </c>
    </row>
    <row r="1175" spans="40:47">
      <c r="AN1175" s="15">
        <v>33</v>
      </c>
      <c r="AO1175" s="15">
        <v>2</v>
      </c>
      <c r="AP1175" s="15">
        <v>6</v>
      </c>
      <c r="AQ1175" s="15">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15">
        <f ca="1">COUNTIF(INDIRECT("H"&amp;(ROW()+12*(($AN1175-1)*3+$AO1175)-ROW())/12+5):INDIRECT("S"&amp;(ROW()+12*(($AN1175-1)*3+$AO1175)-ROW())/12+5),AQ1175)</f>
        <v>0</v>
      </c>
      <c r="AU1175" s="15">
        <f ca="1">IF(AND(AQ1175&gt;0,AR1175&gt;0),COUNTIF(AU$6:AU1174,"&gt;0")+1,0)</f>
        <v>0</v>
      </c>
    </row>
    <row r="1176" spans="40:47">
      <c r="AN1176" s="15">
        <v>33</v>
      </c>
      <c r="AO1176" s="15">
        <v>2</v>
      </c>
      <c r="AP1176" s="15">
        <v>7</v>
      </c>
      <c r="AQ1176" s="15">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15">
        <f ca="1">COUNTIF(INDIRECT("H"&amp;(ROW()+12*(($AN1176-1)*3+$AO1176)-ROW())/12+5):INDIRECT("S"&amp;(ROW()+12*(($AN1176-1)*3+$AO1176)-ROW())/12+5),AQ1176)</f>
        <v>0</v>
      </c>
      <c r="AU1176" s="15">
        <f ca="1">IF(AND(AQ1176&gt;0,AR1176&gt;0),COUNTIF(AU$6:AU1175,"&gt;0")+1,0)</f>
        <v>0</v>
      </c>
    </row>
    <row r="1177" spans="40:47">
      <c r="AN1177" s="15">
        <v>33</v>
      </c>
      <c r="AO1177" s="15">
        <v>2</v>
      </c>
      <c r="AP1177" s="15">
        <v>8</v>
      </c>
      <c r="AQ1177" s="15">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15">
        <f ca="1">COUNTIF(INDIRECT("H"&amp;(ROW()+12*(($AN1177-1)*3+$AO1177)-ROW())/12+5):INDIRECT("S"&amp;(ROW()+12*(($AN1177-1)*3+$AO1177)-ROW())/12+5),AQ1177)</f>
        <v>0</v>
      </c>
      <c r="AU1177" s="15">
        <f ca="1">IF(AND(AQ1177&gt;0,AR1177&gt;0),COUNTIF(AU$6:AU1176,"&gt;0")+1,0)</f>
        <v>0</v>
      </c>
    </row>
    <row r="1178" spans="40:47">
      <c r="AN1178" s="15">
        <v>33</v>
      </c>
      <c r="AO1178" s="15">
        <v>2</v>
      </c>
      <c r="AP1178" s="15">
        <v>9</v>
      </c>
      <c r="AQ1178" s="15">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15">
        <f ca="1">COUNTIF(INDIRECT("H"&amp;(ROW()+12*(($AN1178-1)*3+$AO1178)-ROW())/12+5):INDIRECT("S"&amp;(ROW()+12*(($AN1178-1)*3+$AO1178)-ROW())/12+5),AQ1178)</f>
        <v>0</v>
      </c>
      <c r="AU1178" s="15">
        <f ca="1">IF(AND(AQ1178&gt;0,AR1178&gt;0),COUNTIF(AU$6:AU1177,"&gt;0")+1,0)</f>
        <v>0</v>
      </c>
    </row>
    <row r="1179" spans="40:47">
      <c r="AN1179" s="15">
        <v>33</v>
      </c>
      <c r="AO1179" s="15">
        <v>2</v>
      </c>
      <c r="AP1179" s="15">
        <v>10</v>
      </c>
      <c r="AQ1179" s="15">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15">
        <f ca="1">COUNTIF(INDIRECT("H"&amp;(ROW()+12*(($AN1179-1)*3+$AO1179)-ROW())/12+5):INDIRECT("S"&amp;(ROW()+12*(($AN1179-1)*3+$AO1179)-ROW())/12+5),AQ1179)</f>
        <v>0</v>
      </c>
      <c r="AU1179" s="15">
        <f ca="1">IF(AND(AQ1179&gt;0,AR1179&gt;0),COUNTIF(AU$6:AU1178,"&gt;0")+1,0)</f>
        <v>0</v>
      </c>
    </row>
    <row r="1180" spans="40:47">
      <c r="AN1180" s="15">
        <v>33</v>
      </c>
      <c r="AO1180" s="15">
        <v>2</v>
      </c>
      <c r="AP1180" s="15">
        <v>11</v>
      </c>
      <c r="AQ1180" s="15">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15">
        <f ca="1">COUNTIF(INDIRECT("H"&amp;(ROW()+12*(($AN1180-1)*3+$AO1180)-ROW())/12+5):INDIRECT("S"&amp;(ROW()+12*(($AN1180-1)*3+$AO1180)-ROW())/12+5),AQ1180)</f>
        <v>0</v>
      </c>
      <c r="AU1180" s="15">
        <f ca="1">IF(AND(AQ1180&gt;0,AR1180&gt;0),COUNTIF(AU$6:AU1179,"&gt;0")+1,0)</f>
        <v>0</v>
      </c>
    </row>
    <row r="1181" spans="40:47">
      <c r="AN1181" s="15">
        <v>33</v>
      </c>
      <c r="AO1181" s="15">
        <v>2</v>
      </c>
      <c r="AP1181" s="15">
        <v>12</v>
      </c>
      <c r="AQ1181" s="15">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15">
        <f ca="1">COUNTIF(INDIRECT("H"&amp;(ROW()+12*(($AN1181-1)*3+$AO1181)-ROW())/12+5):INDIRECT("S"&amp;(ROW()+12*(($AN1181-1)*3+$AO1181)-ROW())/12+5),AQ1181)</f>
        <v>0</v>
      </c>
      <c r="AU1181" s="15">
        <f ca="1">IF(AND(AQ1181&gt;0,AR1181&gt;0),COUNTIF(AU$6:AU1180,"&gt;0")+1,0)</f>
        <v>0</v>
      </c>
    </row>
    <row r="1182" spans="40:47">
      <c r="AN1182" s="15">
        <v>33</v>
      </c>
      <c r="AO1182" s="15">
        <v>3</v>
      </c>
      <c r="AP1182" s="15">
        <v>1</v>
      </c>
      <c r="AQ1182" s="15">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15">
        <f ca="1">COUNTIF(INDIRECT("H"&amp;(ROW()+12*(($AN1182-1)*3+$AO1182)-ROW())/12+5):INDIRECT("S"&amp;(ROW()+12*(($AN1182-1)*3+$AO1182)-ROW())/12+5),AQ1182)</f>
        <v>0</v>
      </c>
      <c r="AU1182" s="15">
        <f ca="1">IF(AND(AQ1182&gt;0,AR1182&gt;0),COUNTIF(AU$6:AU1181,"&gt;0")+1,0)</f>
        <v>0</v>
      </c>
    </row>
    <row r="1183" spans="40:47">
      <c r="AN1183" s="15">
        <v>33</v>
      </c>
      <c r="AO1183" s="15">
        <v>3</v>
      </c>
      <c r="AP1183" s="15">
        <v>2</v>
      </c>
      <c r="AQ1183" s="15">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15">
        <f ca="1">COUNTIF(INDIRECT("H"&amp;(ROW()+12*(($AN1183-1)*3+$AO1183)-ROW())/12+5):INDIRECT("S"&amp;(ROW()+12*(($AN1183-1)*3+$AO1183)-ROW())/12+5),AQ1183)</f>
        <v>0</v>
      </c>
      <c r="AU1183" s="15">
        <f ca="1">IF(AND(AQ1183&gt;0,AR1183&gt;0),COUNTIF(AU$6:AU1182,"&gt;0")+1,0)</f>
        <v>0</v>
      </c>
    </row>
    <row r="1184" spans="40:47">
      <c r="AN1184" s="15">
        <v>33</v>
      </c>
      <c r="AO1184" s="15">
        <v>3</v>
      </c>
      <c r="AP1184" s="15">
        <v>3</v>
      </c>
      <c r="AQ1184" s="15">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15">
        <f ca="1">COUNTIF(INDIRECT("H"&amp;(ROW()+12*(($AN1184-1)*3+$AO1184)-ROW())/12+5):INDIRECT("S"&amp;(ROW()+12*(($AN1184-1)*3+$AO1184)-ROW())/12+5),AQ1184)</f>
        <v>0</v>
      </c>
      <c r="AU1184" s="15">
        <f ca="1">IF(AND(AQ1184&gt;0,AR1184&gt;0),COUNTIF(AU$6:AU1183,"&gt;0")+1,0)</f>
        <v>0</v>
      </c>
    </row>
    <row r="1185" spans="40:47">
      <c r="AN1185" s="15">
        <v>33</v>
      </c>
      <c r="AO1185" s="15">
        <v>3</v>
      </c>
      <c r="AP1185" s="15">
        <v>4</v>
      </c>
      <c r="AQ1185" s="15">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15">
        <f ca="1">COUNTIF(INDIRECT("H"&amp;(ROW()+12*(($AN1185-1)*3+$AO1185)-ROW())/12+5):INDIRECT("S"&amp;(ROW()+12*(($AN1185-1)*3+$AO1185)-ROW())/12+5),AQ1185)</f>
        <v>0</v>
      </c>
      <c r="AU1185" s="15">
        <f ca="1">IF(AND(AQ1185&gt;0,AR1185&gt;0),COUNTIF(AU$6:AU1184,"&gt;0")+1,0)</f>
        <v>0</v>
      </c>
    </row>
    <row r="1186" spans="40:47">
      <c r="AN1186" s="15">
        <v>33</v>
      </c>
      <c r="AO1186" s="15">
        <v>3</v>
      </c>
      <c r="AP1186" s="15">
        <v>5</v>
      </c>
      <c r="AQ1186" s="15">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15">
        <f ca="1">COUNTIF(INDIRECT("H"&amp;(ROW()+12*(($AN1186-1)*3+$AO1186)-ROW())/12+5):INDIRECT("S"&amp;(ROW()+12*(($AN1186-1)*3+$AO1186)-ROW())/12+5),AQ1186)</f>
        <v>0</v>
      </c>
      <c r="AU1186" s="15">
        <f ca="1">IF(AND(AQ1186&gt;0,AR1186&gt;0),COUNTIF(AU$6:AU1185,"&gt;0")+1,0)</f>
        <v>0</v>
      </c>
    </row>
    <row r="1187" spans="40:47">
      <c r="AN1187" s="15">
        <v>33</v>
      </c>
      <c r="AO1187" s="15">
        <v>3</v>
      </c>
      <c r="AP1187" s="15">
        <v>6</v>
      </c>
      <c r="AQ1187" s="15">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15">
        <f ca="1">COUNTIF(INDIRECT("H"&amp;(ROW()+12*(($AN1187-1)*3+$AO1187)-ROW())/12+5):INDIRECT("S"&amp;(ROW()+12*(($AN1187-1)*3+$AO1187)-ROW())/12+5),AQ1187)</f>
        <v>0</v>
      </c>
      <c r="AU1187" s="15">
        <f ca="1">IF(AND(AQ1187&gt;0,AR1187&gt;0),COUNTIF(AU$6:AU1186,"&gt;0")+1,0)</f>
        <v>0</v>
      </c>
    </row>
    <row r="1188" spans="40:47">
      <c r="AN1188" s="15">
        <v>33</v>
      </c>
      <c r="AO1188" s="15">
        <v>3</v>
      </c>
      <c r="AP1188" s="15">
        <v>7</v>
      </c>
      <c r="AQ1188" s="15">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15">
        <f ca="1">COUNTIF(INDIRECT("H"&amp;(ROW()+12*(($AN1188-1)*3+$AO1188)-ROW())/12+5):INDIRECT("S"&amp;(ROW()+12*(($AN1188-1)*3+$AO1188)-ROW())/12+5),AQ1188)</f>
        <v>0</v>
      </c>
      <c r="AU1188" s="15">
        <f ca="1">IF(AND(AQ1188&gt;0,AR1188&gt;0),COUNTIF(AU$6:AU1187,"&gt;0")+1,0)</f>
        <v>0</v>
      </c>
    </row>
    <row r="1189" spans="40:47">
      <c r="AN1189" s="15">
        <v>33</v>
      </c>
      <c r="AO1189" s="15">
        <v>3</v>
      </c>
      <c r="AP1189" s="15">
        <v>8</v>
      </c>
      <c r="AQ1189" s="15">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15">
        <f ca="1">COUNTIF(INDIRECT("H"&amp;(ROW()+12*(($AN1189-1)*3+$AO1189)-ROW())/12+5):INDIRECT("S"&amp;(ROW()+12*(($AN1189-1)*3+$AO1189)-ROW())/12+5),AQ1189)</f>
        <v>0</v>
      </c>
      <c r="AU1189" s="15">
        <f ca="1">IF(AND(AQ1189&gt;0,AR1189&gt;0),COUNTIF(AU$6:AU1188,"&gt;0")+1,0)</f>
        <v>0</v>
      </c>
    </row>
    <row r="1190" spans="40:47">
      <c r="AN1190" s="15">
        <v>33</v>
      </c>
      <c r="AO1190" s="15">
        <v>3</v>
      </c>
      <c r="AP1190" s="15">
        <v>9</v>
      </c>
      <c r="AQ1190" s="15">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15">
        <f ca="1">COUNTIF(INDIRECT("H"&amp;(ROW()+12*(($AN1190-1)*3+$AO1190)-ROW())/12+5):INDIRECT("S"&amp;(ROW()+12*(($AN1190-1)*3+$AO1190)-ROW())/12+5),AQ1190)</f>
        <v>0</v>
      </c>
      <c r="AU1190" s="15">
        <f ca="1">IF(AND(AQ1190&gt;0,AR1190&gt;0),COUNTIF(AU$6:AU1189,"&gt;0")+1,0)</f>
        <v>0</v>
      </c>
    </row>
    <row r="1191" spans="40:47">
      <c r="AN1191" s="15">
        <v>33</v>
      </c>
      <c r="AO1191" s="15">
        <v>3</v>
      </c>
      <c r="AP1191" s="15">
        <v>10</v>
      </c>
      <c r="AQ1191" s="15">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15">
        <f ca="1">COUNTIF(INDIRECT("H"&amp;(ROW()+12*(($AN1191-1)*3+$AO1191)-ROW())/12+5):INDIRECT("S"&amp;(ROW()+12*(($AN1191-1)*3+$AO1191)-ROW())/12+5),AQ1191)</f>
        <v>0</v>
      </c>
      <c r="AU1191" s="15">
        <f ca="1">IF(AND(AQ1191&gt;0,AR1191&gt;0),COUNTIF(AU$6:AU1190,"&gt;0")+1,0)</f>
        <v>0</v>
      </c>
    </row>
    <row r="1192" spans="40:47">
      <c r="AN1192" s="15">
        <v>33</v>
      </c>
      <c r="AO1192" s="15">
        <v>3</v>
      </c>
      <c r="AP1192" s="15">
        <v>11</v>
      </c>
      <c r="AQ1192" s="15">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15">
        <f ca="1">COUNTIF(INDIRECT("H"&amp;(ROW()+12*(($AN1192-1)*3+$AO1192)-ROW())/12+5):INDIRECT("S"&amp;(ROW()+12*(($AN1192-1)*3+$AO1192)-ROW())/12+5),AQ1192)</f>
        <v>0</v>
      </c>
      <c r="AU1192" s="15">
        <f ca="1">IF(AND(AQ1192&gt;0,AR1192&gt;0),COUNTIF(AU$6:AU1191,"&gt;0")+1,0)</f>
        <v>0</v>
      </c>
    </row>
    <row r="1193" spans="40:47">
      <c r="AN1193" s="306">
        <v>33</v>
      </c>
      <c r="AO1193" s="306">
        <v>3</v>
      </c>
      <c r="AP1193" s="306">
        <v>12</v>
      </c>
      <c r="AQ1193" s="15">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15">
        <f ca="1">COUNTIF(INDIRECT("H"&amp;(ROW()+12*(($AN1193-1)*3+$AO1193)-ROW())/12+5):INDIRECT("S"&amp;(ROW()+12*(($AN1193-1)*3+$AO1193)-ROW())/12+5),AQ1193)</f>
        <v>0</v>
      </c>
      <c r="AU1193" s="15">
        <f ca="1">IF(AND(AQ1193&gt;0,AR1193&gt;0),COUNTIF(AU$6:AU1192,"&gt;0")+1,0)</f>
        <v>0</v>
      </c>
    </row>
    <row r="1194" spans="40:47">
      <c r="AN1194" s="15">
        <v>34</v>
      </c>
      <c r="AO1194" s="15">
        <v>1</v>
      </c>
      <c r="AP1194" s="15">
        <v>1</v>
      </c>
      <c r="AQ1194" s="15">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15">
        <f ca="1">COUNTIF(INDIRECT("H"&amp;(ROW()+12*(($AN1194-1)*3+$AO1194)-ROW())/12+5):INDIRECT("S"&amp;(ROW()+12*(($AN1194-1)*3+$AO1194)-ROW())/12+5),AQ1194)</f>
        <v>0</v>
      </c>
      <c r="AU1194" s="15">
        <f ca="1">IF(AND(AQ1194&gt;0,AR1194&gt;0),COUNTIF(AU$6:AU1193,"&gt;0")+1,0)</f>
        <v>0</v>
      </c>
    </row>
    <row r="1195" spans="40:47">
      <c r="AN1195" s="15">
        <v>34</v>
      </c>
      <c r="AO1195" s="15">
        <v>1</v>
      </c>
      <c r="AP1195" s="15">
        <v>2</v>
      </c>
      <c r="AQ1195" s="15">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15">
        <f ca="1">COUNTIF(INDIRECT("H"&amp;(ROW()+12*(($AN1195-1)*3+$AO1195)-ROW())/12+5):INDIRECT("S"&amp;(ROW()+12*(($AN1195-1)*3+$AO1195)-ROW())/12+5),AQ1195)</f>
        <v>0</v>
      </c>
      <c r="AU1195" s="15">
        <f ca="1">IF(AND(AQ1195&gt;0,AR1195&gt;0),COUNTIF(AU$6:AU1194,"&gt;0")+1,0)</f>
        <v>0</v>
      </c>
    </row>
    <row r="1196" spans="40:47">
      <c r="AN1196" s="15">
        <v>34</v>
      </c>
      <c r="AO1196" s="15">
        <v>1</v>
      </c>
      <c r="AP1196" s="15">
        <v>3</v>
      </c>
      <c r="AQ1196" s="15">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15">
        <f ca="1">COUNTIF(INDIRECT("H"&amp;(ROW()+12*(($AN1196-1)*3+$AO1196)-ROW())/12+5):INDIRECT("S"&amp;(ROW()+12*(($AN1196-1)*3+$AO1196)-ROW())/12+5),AQ1196)</f>
        <v>0</v>
      </c>
      <c r="AU1196" s="15">
        <f ca="1">IF(AND(AQ1196&gt;0,AR1196&gt;0),COUNTIF(AU$6:AU1195,"&gt;0")+1,0)</f>
        <v>0</v>
      </c>
    </row>
    <row r="1197" spans="40:47">
      <c r="AN1197" s="15">
        <v>34</v>
      </c>
      <c r="AO1197" s="15">
        <v>1</v>
      </c>
      <c r="AP1197" s="15">
        <v>4</v>
      </c>
      <c r="AQ1197" s="15">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15">
        <f ca="1">COUNTIF(INDIRECT("H"&amp;(ROW()+12*(($AN1197-1)*3+$AO1197)-ROW())/12+5):INDIRECT("S"&amp;(ROW()+12*(($AN1197-1)*3+$AO1197)-ROW())/12+5),AQ1197)</f>
        <v>0</v>
      </c>
      <c r="AU1197" s="15">
        <f ca="1">IF(AND(AQ1197&gt;0,AR1197&gt;0),COUNTIF(AU$6:AU1196,"&gt;0")+1,0)</f>
        <v>0</v>
      </c>
    </row>
    <row r="1198" spans="40:47">
      <c r="AN1198" s="15">
        <v>34</v>
      </c>
      <c r="AO1198" s="15">
        <v>1</v>
      </c>
      <c r="AP1198" s="15">
        <v>5</v>
      </c>
      <c r="AQ1198" s="15">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15">
        <f ca="1">COUNTIF(INDIRECT("H"&amp;(ROW()+12*(($AN1198-1)*3+$AO1198)-ROW())/12+5):INDIRECT("S"&amp;(ROW()+12*(($AN1198-1)*3+$AO1198)-ROW())/12+5),AQ1198)</f>
        <v>0</v>
      </c>
      <c r="AU1198" s="15">
        <f ca="1">IF(AND(AQ1198&gt;0,AR1198&gt;0),COUNTIF(AU$6:AU1197,"&gt;0")+1,0)</f>
        <v>0</v>
      </c>
    </row>
    <row r="1199" spans="40:47">
      <c r="AN1199" s="15">
        <v>34</v>
      </c>
      <c r="AO1199" s="15">
        <v>1</v>
      </c>
      <c r="AP1199" s="15">
        <v>6</v>
      </c>
      <c r="AQ1199" s="15">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15">
        <f ca="1">COUNTIF(INDIRECT("H"&amp;(ROW()+12*(($AN1199-1)*3+$AO1199)-ROW())/12+5):INDIRECT("S"&amp;(ROW()+12*(($AN1199-1)*3+$AO1199)-ROW())/12+5),AQ1199)</f>
        <v>0</v>
      </c>
      <c r="AU1199" s="15">
        <f ca="1">IF(AND(AQ1199&gt;0,AR1199&gt;0),COUNTIF(AU$6:AU1198,"&gt;0")+1,0)</f>
        <v>0</v>
      </c>
    </row>
    <row r="1200" spans="40:47">
      <c r="AN1200" s="15">
        <v>34</v>
      </c>
      <c r="AO1200" s="15">
        <v>1</v>
      </c>
      <c r="AP1200" s="15">
        <v>7</v>
      </c>
      <c r="AQ1200" s="15">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15">
        <f ca="1">COUNTIF(INDIRECT("H"&amp;(ROW()+12*(($AN1200-1)*3+$AO1200)-ROW())/12+5):INDIRECT("S"&amp;(ROW()+12*(($AN1200-1)*3+$AO1200)-ROW())/12+5),AQ1200)</f>
        <v>0</v>
      </c>
      <c r="AU1200" s="15">
        <f ca="1">IF(AND(AQ1200&gt;0,AR1200&gt;0),COUNTIF(AU$6:AU1199,"&gt;0")+1,0)</f>
        <v>0</v>
      </c>
    </row>
    <row r="1201" spans="40:47">
      <c r="AN1201" s="15">
        <v>34</v>
      </c>
      <c r="AO1201" s="15">
        <v>1</v>
      </c>
      <c r="AP1201" s="15">
        <v>8</v>
      </c>
      <c r="AQ1201" s="15">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15">
        <f ca="1">COUNTIF(INDIRECT("H"&amp;(ROW()+12*(($AN1201-1)*3+$AO1201)-ROW())/12+5):INDIRECT("S"&amp;(ROW()+12*(($AN1201-1)*3+$AO1201)-ROW())/12+5),AQ1201)</f>
        <v>0</v>
      </c>
      <c r="AU1201" s="15">
        <f ca="1">IF(AND(AQ1201&gt;0,AR1201&gt;0),COUNTIF(AU$6:AU1200,"&gt;0")+1,0)</f>
        <v>0</v>
      </c>
    </row>
    <row r="1202" spans="40:47">
      <c r="AN1202" s="15">
        <v>34</v>
      </c>
      <c r="AO1202" s="15">
        <v>1</v>
      </c>
      <c r="AP1202" s="15">
        <v>9</v>
      </c>
      <c r="AQ1202" s="15">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15">
        <f ca="1">COUNTIF(INDIRECT("H"&amp;(ROW()+12*(($AN1202-1)*3+$AO1202)-ROW())/12+5):INDIRECT("S"&amp;(ROW()+12*(($AN1202-1)*3+$AO1202)-ROW())/12+5),AQ1202)</f>
        <v>0</v>
      </c>
      <c r="AU1202" s="15">
        <f ca="1">IF(AND(AQ1202&gt;0,AR1202&gt;0),COUNTIF(AU$6:AU1201,"&gt;0")+1,0)</f>
        <v>0</v>
      </c>
    </row>
    <row r="1203" spans="40:47">
      <c r="AN1203" s="15">
        <v>34</v>
      </c>
      <c r="AO1203" s="15">
        <v>1</v>
      </c>
      <c r="AP1203" s="15">
        <v>10</v>
      </c>
      <c r="AQ1203" s="15">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15">
        <f ca="1">COUNTIF(INDIRECT("H"&amp;(ROW()+12*(($AN1203-1)*3+$AO1203)-ROW())/12+5):INDIRECT("S"&amp;(ROW()+12*(($AN1203-1)*3+$AO1203)-ROW())/12+5),AQ1203)</f>
        <v>0</v>
      </c>
      <c r="AU1203" s="15">
        <f ca="1">IF(AND(AQ1203&gt;0,AR1203&gt;0),COUNTIF(AU$6:AU1202,"&gt;0")+1,0)</f>
        <v>0</v>
      </c>
    </row>
    <row r="1204" spans="40:47">
      <c r="AN1204" s="15">
        <v>34</v>
      </c>
      <c r="AO1204" s="15">
        <v>1</v>
      </c>
      <c r="AP1204" s="15">
        <v>11</v>
      </c>
      <c r="AQ1204" s="15">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15">
        <f ca="1">COUNTIF(INDIRECT("H"&amp;(ROW()+12*(($AN1204-1)*3+$AO1204)-ROW())/12+5):INDIRECT("S"&amp;(ROW()+12*(($AN1204-1)*3+$AO1204)-ROW())/12+5),AQ1204)</f>
        <v>0</v>
      </c>
      <c r="AU1204" s="15">
        <f ca="1">IF(AND(AQ1204&gt;0,AR1204&gt;0),COUNTIF(AU$6:AU1203,"&gt;0")+1,0)</f>
        <v>0</v>
      </c>
    </row>
    <row r="1205" spans="40:47">
      <c r="AN1205" s="15">
        <v>34</v>
      </c>
      <c r="AO1205" s="15">
        <v>1</v>
      </c>
      <c r="AP1205" s="15">
        <v>12</v>
      </c>
      <c r="AQ1205" s="15">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15">
        <f ca="1">COUNTIF(INDIRECT("H"&amp;(ROW()+12*(($AN1205-1)*3+$AO1205)-ROW())/12+5):INDIRECT("S"&amp;(ROW()+12*(($AN1205-1)*3+$AO1205)-ROW())/12+5),AQ1205)</f>
        <v>0</v>
      </c>
      <c r="AU1205" s="15">
        <f ca="1">IF(AND(AQ1205&gt;0,AR1205&gt;0),COUNTIF(AU$6:AU1204,"&gt;0")+1,0)</f>
        <v>0</v>
      </c>
    </row>
    <row r="1206" spans="40:47">
      <c r="AN1206" s="15">
        <v>34</v>
      </c>
      <c r="AO1206" s="15">
        <v>2</v>
      </c>
      <c r="AP1206" s="15">
        <v>1</v>
      </c>
      <c r="AQ1206" s="15">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15">
        <f ca="1">COUNTIF(INDIRECT("H"&amp;(ROW()+12*(($AN1206-1)*3+$AO1206)-ROW())/12+5):INDIRECT("S"&amp;(ROW()+12*(($AN1206-1)*3+$AO1206)-ROW())/12+5),AQ1206)</f>
        <v>0</v>
      </c>
      <c r="AU1206" s="15">
        <f ca="1">IF(AND(AQ1206&gt;0,AR1206&gt;0),COUNTIF(AU$6:AU1205,"&gt;0")+1,0)</f>
        <v>0</v>
      </c>
    </row>
    <row r="1207" spans="40:47">
      <c r="AN1207" s="15">
        <v>34</v>
      </c>
      <c r="AO1207" s="15">
        <v>2</v>
      </c>
      <c r="AP1207" s="15">
        <v>2</v>
      </c>
      <c r="AQ1207" s="15">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15">
        <f ca="1">COUNTIF(INDIRECT("H"&amp;(ROW()+12*(($AN1207-1)*3+$AO1207)-ROW())/12+5):INDIRECT("S"&amp;(ROW()+12*(($AN1207-1)*3+$AO1207)-ROW())/12+5),AQ1207)</f>
        <v>0</v>
      </c>
      <c r="AU1207" s="15">
        <f ca="1">IF(AND(AQ1207&gt;0,AR1207&gt;0),COUNTIF(AU$6:AU1206,"&gt;0")+1,0)</f>
        <v>0</v>
      </c>
    </row>
    <row r="1208" spans="40:47">
      <c r="AN1208" s="15">
        <v>34</v>
      </c>
      <c r="AO1208" s="15">
        <v>2</v>
      </c>
      <c r="AP1208" s="15">
        <v>3</v>
      </c>
      <c r="AQ1208" s="15">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15">
        <f ca="1">COUNTIF(INDIRECT("H"&amp;(ROW()+12*(($AN1208-1)*3+$AO1208)-ROW())/12+5):INDIRECT("S"&amp;(ROW()+12*(($AN1208-1)*3+$AO1208)-ROW())/12+5),AQ1208)</f>
        <v>0</v>
      </c>
      <c r="AU1208" s="15">
        <f ca="1">IF(AND(AQ1208&gt;0,AR1208&gt;0),COUNTIF(AU$6:AU1207,"&gt;0")+1,0)</f>
        <v>0</v>
      </c>
    </row>
    <row r="1209" spans="40:47">
      <c r="AN1209" s="15">
        <v>34</v>
      </c>
      <c r="AO1209" s="15">
        <v>2</v>
      </c>
      <c r="AP1209" s="15">
        <v>4</v>
      </c>
      <c r="AQ1209" s="15">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15">
        <f ca="1">COUNTIF(INDIRECT("H"&amp;(ROW()+12*(($AN1209-1)*3+$AO1209)-ROW())/12+5):INDIRECT("S"&amp;(ROW()+12*(($AN1209-1)*3+$AO1209)-ROW())/12+5),AQ1209)</f>
        <v>0</v>
      </c>
      <c r="AU1209" s="15">
        <f ca="1">IF(AND(AQ1209&gt;0,AR1209&gt;0),COUNTIF(AU$6:AU1208,"&gt;0")+1,0)</f>
        <v>0</v>
      </c>
    </row>
    <row r="1210" spans="40:47">
      <c r="AN1210" s="15">
        <v>34</v>
      </c>
      <c r="AO1210" s="15">
        <v>2</v>
      </c>
      <c r="AP1210" s="15">
        <v>5</v>
      </c>
      <c r="AQ1210" s="15">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15">
        <f ca="1">COUNTIF(INDIRECT("H"&amp;(ROW()+12*(($AN1210-1)*3+$AO1210)-ROW())/12+5):INDIRECT("S"&amp;(ROW()+12*(($AN1210-1)*3+$AO1210)-ROW())/12+5),AQ1210)</f>
        <v>0</v>
      </c>
      <c r="AU1210" s="15">
        <f ca="1">IF(AND(AQ1210&gt;0,AR1210&gt;0),COUNTIF(AU$6:AU1209,"&gt;0")+1,0)</f>
        <v>0</v>
      </c>
    </row>
    <row r="1211" spans="40:47">
      <c r="AN1211" s="15">
        <v>34</v>
      </c>
      <c r="AO1211" s="15">
        <v>2</v>
      </c>
      <c r="AP1211" s="15">
        <v>6</v>
      </c>
      <c r="AQ1211" s="15">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15">
        <f ca="1">COUNTIF(INDIRECT("H"&amp;(ROW()+12*(($AN1211-1)*3+$AO1211)-ROW())/12+5):INDIRECT("S"&amp;(ROW()+12*(($AN1211-1)*3+$AO1211)-ROW())/12+5),AQ1211)</f>
        <v>0</v>
      </c>
      <c r="AU1211" s="15">
        <f ca="1">IF(AND(AQ1211&gt;0,AR1211&gt;0),COUNTIF(AU$6:AU1210,"&gt;0")+1,0)</f>
        <v>0</v>
      </c>
    </row>
    <row r="1212" spans="40:47">
      <c r="AN1212" s="15">
        <v>34</v>
      </c>
      <c r="AO1212" s="15">
        <v>2</v>
      </c>
      <c r="AP1212" s="15">
        <v>7</v>
      </c>
      <c r="AQ1212" s="15">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15">
        <f ca="1">COUNTIF(INDIRECT("H"&amp;(ROW()+12*(($AN1212-1)*3+$AO1212)-ROW())/12+5):INDIRECT("S"&amp;(ROW()+12*(($AN1212-1)*3+$AO1212)-ROW())/12+5),AQ1212)</f>
        <v>0</v>
      </c>
      <c r="AU1212" s="15">
        <f ca="1">IF(AND(AQ1212&gt;0,AR1212&gt;0),COUNTIF(AU$6:AU1211,"&gt;0")+1,0)</f>
        <v>0</v>
      </c>
    </row>
    <row r="1213" spans="40:47">
      <c r="AN1213" s="15">
        <v>34</v>
      </c>
      <c r="AO1213" s="15">
        <v>2</v>
      </c>
      <c r="AP1213" s="15">
        <v>8</v>
      </c>
      <c r="AQ1213" s="15">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15">
        <f ca="1">COUNTIF(INDIRECT("H"&amp;(ROW()+12*(($AN1213-1)*3+$AO1213)-ROW())/12+5):INDIRECT("S"&amp;(ROW()+12*(($AN1213-1)*3+$AO1213)-ROW())/12+5),AQ1213)</f>
        <v>0</v>
      </c>
      <c r="AU1213" s="15">
        <f ca="1">IF(AND(AQ1213&gt;0,AR1213&gt;0),COUNTIF(AU$6:AU1212,"&gt;0")+1,0)</f>
        <v>0</v>
      </c>
    </row>
    <row r="1214" spans="40:47">
      <c r="AN1214" s="15">
        <v>34</v>
      </c>
      <c r="AO1214" s="15">
        <v>2</v>
      </c>
      <c r="AP1214" s="15">
        <v>9</v>
      </c>
      <c r="AQ1214" s="15">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15">
        <f ca="1">COUNTIF(INDIRECT("H"&amp;(ROW()+12*(($AN1214-1)*3+$AO1214)-ROW())/12+5):INDIRECT("S"&amp;(ROW()+12*(($AN1214-1)*3+$AO1214)-ROW())/12+5),AQ1214)</f>
        <v>0</v>
      </c>
      <c r="AU1214" s="15">
        <f ca="1">IF(AND(AQ1214&gt;0,AR1214&gt;0),COUNTIF(AU$6:AU1213,"&gt;0")+1,0)</f>
        <v>0</v>
      </c>
    </row>
    <row r="1215" spans="40:47">
      <c r="AN1215" s="15">
        <v>34</v>
      </c>
      <c r="AO1215" s="15">
        <v>2</v>
      </c>
      <c r="AP1215" s="15">
        <v>10</v>
      </c>
      <c r="AQ1215" s="15">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15">
        <f ca="1">COUNTIF(INDIRECT("H"&amp;(ROW()+12*(($AN1215-1)*3+$AO1215)-ROW())/12+5):INDIRECT("S"&amp;(ROW()+12*(($AN1215-1)*3+$AO1215)-ROW())/12+5),AQ1215)</f>
        <v>0</v>
      </c>
      <c r="AU1215" s="15">
        <f ca="1">IF(AND(AQ1215&gt;0,AR1215&gt;0),COUNTIF(AU$6:AU1214,"&gt;0")+1,0)</f>
        <v>0</v>
      </c>
    </row>
    <row r="1216" spans="40:47">
      <c r="AN1216" s="15">
        <v>34</v>
      </c>
      <c r="AO1216" s="15">
        <v>2</v>
      </c>
      <c r="AP1216" s="15">
        <v>11</v>
      </c>
      <c r="AQ1216" s="15">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15">
        <f ca="1">COUNTIF(INDIRECT("H"&amp;(ROW()+12*(($AN1216-1)*3+$AO1216)-ROW())/12+5):INDIRECT("S"&amp;(ROW()+12*(($AN1216-1)*3+$AO1216)-ROW())/12+5),AQ1216)</f>
        <v>0</v>
      </c>
      <c r="AU1216" s="15">
        <f ca="1">IF(AND(AQ1216&gt;0,AR1216&gt;0),COUNTIF(AU$6:AU1215,"&gt;0")+1,0)</f>
        <v>0</v>
      </c>
    </row>
    <row r="1217" spans="40:47">
      <c r="AN1217" s="15">
        <v>34</v>
      </c>
      <c r="AO1217" s="15">
        <v>2</v>
      </c>
      <c r="AP1217" s="15">
        <v>12</v>
      </c>
      <c r="AQ1217" s="15">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15">
        <f ca="1">COUNTIF(INDIRECT("H"&amp;(ROW()+12*(($AN1217-1)*3+$AO1217)-ROW())/12+5):INDIRECT("S"&amp;(ROW()+12*(($AN1217-1)*3+$AO1217)-ROW())/12+5),AQ1217)</f>
        <v>0</v>
      </c>
      <c r="AU1217" s="15">
        <f ca="1">IF(AND(AQ1217&gt;0,AR1217&gt;0),COUNTIF(AU$6:AU1216,"&gt;0")+1,0)</f>
        <v>0</v>
      </c>
    </row>
    <row r="1218" spans="40:47">
      <c r="AN1218" s="15">
        <v>34</v>
      </c>
      <c r="AO1218" s="15">
        <v>3</v>
      </c>
      <c r="AP1218" s="15">
        <v>1</v>
      </c>
      <c r="AQ1218" s="15">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15">
        <f ca="1">COUNTIF(INDIRECT("H"&amp;(ROW()+12*(($AN1218-1)*3+$AO1218)-ROW())/12+5):INDIRECT("S"&amp;(ROW()+12*(($AN1218-1)*3+$AO1218)-ROW())/12+5),AQ1218)</f>
        <v>0</v>
      </c>
      <c r="AU1218" s="15">
        <f ca="1">IF(AND(AQ1218&gt;0,AR1218&gt;0),COUNTIF(AU$6:AU1217,"&gt;0")+1,0)</f>
        <v>0</v>
      </c>
    </row>
    <row r="1219" spans="40:47">
      <c r="AN1219" s="15">
        <v>34</v>
      </c>
      <c r="AO1219" s="15">
        <v>3</v>
      </c>
      <c r="AP1219" s="15">
        <v>2</v>
      </c>
      <c r="AQ1219" s="15">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15">
        <f ca="1">COUNTIF(INDIRECT("H"&amp;(ROW()+12*(($AN1219-1)*3+$AO1219)-ROW())/12+5):INDIRECT("S"&amp;(ROW()+12*(($AN1219-1)*3+$AO1219)-ROW())/12+5),AQ1219)</f>
        <v>0</v>
      </c>
      <c r="AU1219" s="15">
        <f ca="1">IF(AND(AQ1219&gt;0,AR1219&gt;0),COUNTIF(AU$6:AU1218,"&gt;0")+1,0)</f>
        <v>0</v>
      </c>
    </row>
    <row r="1220" spans="40:47">
      <c r="AN1220" s="15">
        <v>34</v>
      </c>
      <c r="AO1220" s="15">
        <v>3</v>
      </c>
      <c r="AP1220" s="15">
        <v>3</v>
      </c>
      <c r="AQ1220" s="15">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15">
        <f ca="1">COUNTIF(INDIRECT("H"&amp;(ROW()+12*(($AN1220-1)*3+$AO1220)-ROW())/12+5):INDIRECT("S"&amp;(ROW()+12*(($AN1220-1)*3+$AO1220)-ROW())/12+5),AQ1220)</f>
        <v>0</v>
      </c>
      <c r="AU1220" s="15">
        <f ca="1">IF(AND(AQ1220&gt;0,AR1220&gt;0),COUNTIF(AU$6:AU1219,"&gt;0")+1,0)</f>
        <v>0</v>
      </c>
    </row>
    <row r="1221" spans="40:47">
      <c r="AN1221" s="15">
        <v>34</v>
      </c>
      <c r="AO1221" s="15">
        <v>3</v>
      </c>
      <c r="AP1221" s="15">
        <v>4</v>
      </c>
      <c r="AQ1221" s="15">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15">
        <f ca="1">COUNTIF(INDIRECT("H"&amp;(ROW()+12*(($AN1221-1)*3+$AO1221)-ROW())/12+5):INDIRECT("S"&amp;(ROW()+12*(($AN1221-1)*3+$AO1221)-ROW())/12+5),AQ1221)</f>
        <v>0</v>
      </c>
      <c r="AU1221" s="15">
        <f ca="1">IF(AND(AQ1221&gt;0,AR1221&gt;0),COUNTIF(AU$6:AU1220,"&gt;0")+1,0)</f>
        <v>0</v>
      </c>
    </row>
    <row r="1222" spans="40:47">
      <c r="AN1222" s="15">
        <v>34</v>
      </c>
      <c r="AO1222" s="15">
        <v>3</v>
      </c>
      <c r="AP1222" s="15">
        <v>5</v>
      </c>
      <c r="AQ1222" s="15">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15">
        <f ca="1">COUNTIF(INDIRECT("H"&amp;(ROW()+12*(($AN1222-1)*3+$AO1222)-ROW())/12+5):INDIRECT("S"&amp;(ROW()+12*(($AN1222-1)*3+$AO1222)-ROW())/12+5),AQ1222)</f>
        <v>0</v>
      </c>
      <c r="AU1222" s="15">
        <f ca="1">IF(AND(AQ1222&gt;0,AR1222&gt;0),COUNTIF(AU$6:AU1221,"&gt;0")+1,0)</f>
        <v>0</v>
      </c>
    </row>
    <row r="1223" spans="40:47">
      <c r="AN1223" s="15">
        <v>34</v>
      </c>
      <c r="AO1223" s="15">
        <v>3</v>
      </c>
      <c r="AP1223" s="15">
        <v>6</v>
      </c>
      <c r="AQ1223" s="15">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15">
        <f ca="1">COUNTIF(INDIRECT("H"&amp;(ROW()+12*(($AN1223-1)*3+$AO1223)-ROW())/12+5):INDIRECT("S"&amp;(ROW()+12*(($AN1223-1)*3+$AO1223)-ROW())/12+5),AQ1223)</f>
        <v>0</v>
      </c>
      <c r="AU1223" s="15">
        <f ca="1">IF(AND(AQ1223&gt;0,AR1223&gt;0),COUNTIF(AU$6:AU1222,"&gt;0")+1,0)</f>
        <v>0</v>
      </c>
    </row>
    <row r="1224" spans="40:47">
      <c r="AN1224" s="15">
        <v>34</v>
      </c>
      <c r="AO1224" s="15">
        <v>3</v>
      </c>
      <c r="AP1224" s="15">
        <v>7</v>
      </c>
      <c r="AQ1224" s="15">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15">
        <f ca="1">COUNTIF(INDIRECT("H"&amp;(ROW()+12*(($AN1224-1)*3+$AO1224)-ROW())/12+5):INDIRECT("S"&amp;(ROW()+12*(($AN1224-1)*3+$AO1224)-ROW())/12+5),AQ1224)</f>
        <v>0</v>
      </c>
      <c r="AU1224" s="15">
        <f ca="1">IF(AND(AQ1224&gt;0,AR1224&gt;0),COUNTIF(AU$6:AU1223,"&gt;0")+1,0)</f>
        <v>0</v>
      </c>
    </row>
    <row r="1225" spans="40:47">
      <c r="AN1225" s="15">
        <v>34</v>
      </c>
      <c r="AO1225" s="15">
        <v>3</v>
      </c>
      <c r="AP1225" s="15">
        <v>8</v>
      </c>
      <c r="AQ1225" s="15">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15">
        <f ca="1">COUNTIF(INDIRECT("H"&amp;(ROW()+12*(($AN1225-1)*3+$AO1225)-ROW())/12+5):INDIRECT("S"&amp;(ROW()+12*(($AN1225-1)*3+$AO1225)-ROW())/12+5),AQ1225)</f>
        <v>0</v>
      </c>
      <c r="AU1225" s="15">
        <f ca="1">IF(AND(AQ1225&gt;0,AR1225&gt;0),COUNTIF(AU$6:AU1224,"&gt;0")+1,0)</f>
        <v>0</v>
      </c>
    </row>
    <row r="1226" spans="40:47">
      <c r="AN1226" s="15">
        <v>34</v>
      </c>
      <c r="AO1226" s="15">
        <v>3</v>
      </c>
      <c r="AP1226" s="15">
        <v>9</v>
      </c>
      <c r="AQ1226" s="15">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15">
        <f ca="1">COUNTIF(INDIRECT("H"&amp;(ROW()+12*(($AN1226-1)*3+$AO1226)-ROW())/12+5):INDIRECT("S"&amp;(ROW()+12*(($AN1226-1)*3+$AO1226)-ROW())/12+5),AQ1226)</f>
        <v>0</v>
      </c>
      <c r="AU1226" s="15">
        <f ca="1">IF(AND(AQ1226&gt;0,AR1226&gt;0),COUNTIF(AU$6:AU1225,"&gt;0")+1,0)</f>
        <v>0</v>
      </c>
    </row>
    <row r="1227" spans="40:47">
      <c r="AN1227" s="15">
        <v>34</v>
      </c>
      <c r="AO1227" s="15">
        <v>3</v>
      </c>
      <c r="AP1227" s="15">
        <v>10</v>
      </c>
      <c r="AQ1227" s="15">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15">
        <f ca="1">COUNTIF(INDIRECT("H"&amp;(ROW()+12*(($AN1227-1)*3+$AO1227)-ROW())/12+5):INDIRECT("S"&amp;(ROW()+12*(($AN1227-1)*3+$AO1227)-ROW())/12+5),AQ1227)</f>
        <v>0</v>
      </c>
      <c r="AU1227" s="15">
        <f ca="1">IF(AND(AQ1227&gt;0,AR1227&gt;0),COUNTIF(AU$6:AU1226,"&gt;0")+1,0)</f>
        <v>0</v>
      </c>
    </row>
    <row r="1228" spans="40:47">
      <c r="AN1228" s="15">
        <v>34</v>
      </c>
      <c r="AO1228" s="15">
        <v>3</v>
      </c>
      <c r="AP1228" s="15">
        <v>11</v>
      </c>
      <c r="AQ1228" s="15">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15">
        <f ca="1">COUNTIF(INDIRECT("H"&amp;(ROW()+12*(($AN1228-1)*3+$AO1228)-ROW())/12+5):INDIRECT("S"&amp;(ROW()+12*(($AN1228-1)*3+$AO1228)-ROW())/12+5),AQ1228)</f>
        <v>0</v>
      </c>
      <c r="AU1228" s="15">
        <f ca="1">IF(AND(AQ1228&gt;0,AR1228&gt;0),COUNTIF(AU$6:AU1227,"&gt;0")+1,0)</f>
        <v>0</v>
      </c>
    </row>
    <row r="1229" spans="40:47">
      <c r="AN1229" s="306">
        <v>34</v>
      </c>
      <c r="AO1229" s="306">
        <v>3</v>
      </c>
      <c r="AP1229" s="306">
        <v>12</v>
      </c>
      <c r="AQ1229" s="15">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15">
        <f ca="1">COUNTIF(INDIRECT("H"&amp;(ROW()+12*(($AN1229-1)*3+$AO1229)-ROW())/12+5):INDIRECT("S"&amp;(ROW()+12*(($AN1229-1)*3+$AO1229)-ROW())/12+5),AQ1229)</f>
        <v>0</v>
      </c>
      <c r="AU1229" s="15">
        <f ca="1">IF(AND(AQ1229&gt;0,AR1229&gt;0),COUNTIF(AU$6:AU1228,"&gt;0")+1,0)</f>
        <v>0</v>
      </c>
    </row>
    <row r="1230" spans="40:47">
      <c r="AN1230" s="15">
        <v>35</v>
      </c>
      <c r="AO1230" s="15">
        <v>1</v>
      </c>
      <c r="AP1230" s="15">
        <v>1</v>
      </c>
      <c r="AQ1230" s="15">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15">
        <f ca="1">COUNTIF(INDIRECT("H"&amp;(ROW()+12*(($AN1230-1)*3+$AO1230)-ROW())/12+5):INDIRECT("S"&amp;(ROW()+12*(($AN1230-1)*3+$AO1230)-ROW())/12+5),AQ1230)</f>
        <v>0</v>
      </c>
      <c r="AU1230" s="15">
        <f ca="1">IF(AND(AQ1230&gt;0,AR1230&gt;0),COUNTIF(AU$6:AU1229,"&gt;0")+1,0)</f>
        <v>0</v>
      </c>
    </row>
    <row r="1231" spans="40:47">
      <c r="AN1231" s="15">
        <v>35</v>
      </c>
      <c r="AO1231" s="15">
        <v>1</v>
      </c>
      <c r="AP1231" s="15">
        <v>2</v>
      </c>
      <c r="AQ1231" s="15">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15">
        <f ca="1">COUNTIF(INDIRECT("H"&amp;(ROW()+12*(($AN1231-1)*3+$AO1231)-ROW())/12+5):INDIRECT("S"&amp;(ROW()+12*(($AN1231-1)*3+$AO1231)-ROW())/12+5),AQ1231)</f>
        <v>0</v>
      </c>
      <c r="AU1231" s="15">
        <f ca="1">IF(AND(AQ1231&gt;0,AR1231&gt;0),COUNTIF(AU$6:AU1230,"&gt;0")+1,0)</f>
        <v>0</v>
      </c>
    </row>
    <row r="1232" spans="40:47">
      <c r="AN1232" s="15">
        <v>35</v>
      </c>
      <c r="AO1232" s="15">
        <v>1</v>
      </c>
      <c r="AP1232" s="15">
        <v>3</v>
      </c>
      <c r="AQ1232" s="15">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15">
        <f ca="1">COUNTIF(INDIRECT("H"&amp;(ROW()+12*(($AN1232-1)*3+$AO1232)-ROW())/12+5):INDIRECT("S"&amp;(ROW()+12*(($AN1232-1)*3+$AO1232)-ROW())/12+5),AQ1232)</f>
        <v>0</v>
      </c>
      <c r="AU1232" s="15">
        <f ca="1">IF(AND(AQ1232&gt;0,AR1232&gt;0),COUNTIF(AU$6:AU1231,"&gt;0")+1,0)</f>
        <v>0</v>
      </c>
    </row>
    <row r="1233" spans="40:47">
      <c r="AN1233" s="15">
        <v>35</v>
      </c>
      <c r="AO1233" s="15">
        <v>1</v>
      </c>
      <c r="AP1233" s="15">
        <v>4</v>
      </c>
      <c r="AQ1233" s="15">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15">
        <f ca="1">COUNTIF(INDIRECT("H"&amp;(ROW()+12*(($AN1233-1)*3+$AO1233)-ROW())/12+5):INDIRECT("S"&amp;(ROW()+12*(($AN1233-1)*3+$AO1233)-ROW())/12+5),AQ1233)</f>
        <v>0</v>
      </c>
      <c r="AU1233" s="15">
        <f ca="1">IF(AND(AQ1233&gt;0,AR1233&gt;0),COUNTIF(AU$6:AU1232,"&gt;0")+1,0)</f>
        <v>0</v>
      </c>
    </row>
    <row r="1234" spans="40:47">
      <c r="AN1234" s="15">
        <v>35</v>
      </c>
      <c r="AO1234" s="15">
        <v>1</v>
      </c>
      <c r="AP1234" s="15">
        <v>5</v>
      </c>
      <c r="AQ1234" s="15">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15">
        <f ca="1">COUNTIF(INDIRECT("H"&amp;(ROW()+12*(($AN1234-1)*3+$AO1234)-ROW())/12+5):INDIRECT("S"&amp;(ROW()+12*(($AN1234-1)*3+$AO1234)-ROW())/12+5),AQ1234)</f>
        <v>0</v>
      </c>
      <c r="AU1234" s="15">
        <f ca="1">IF(AND(AQ1234&gt;0,AR1234&gt;0),COUNTIF(AU$6:AU1233,"&gt;0")+1,0)</f>
        <v>0</v>
      </c>
    </row>
    <row r="1235" spans="40:47">
      <c r="AN1235" s="15">
        <v>35</v>
      </c>
      <c r="AO1235" s="15">
        <v>1</v>
      </c>
      <c r="AP1235" s="15">
        <v>6</v>
      </c>
      <c r="AQ1235" s="15">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15">
        <f ca="1">COUNTIF(INDIRECT("H"&amp;(ROW()+12*(($AN1235-1)*3+$AO1235)-ROW())/12+5):INDIRECT("S"&amp;(ROW()+12*(($AN1235-1)*3+$AO1235)-ROW())/12+5),AQ1235)</f>
        <v>0</v>
      </c>
      <c r="AU1235" s="15">
        <f ca="1">IF(AND(AQ1235&gt;0,AR1235&gt;0),COUNTIF(AU$6:AU1234,"&gt;0")+1,0)</f>
        <v>0</v>
      </c>
    </row>
    <row r="1236" spans="40:47">
      <c r="AN1236" s="15">
        <v>35</v>
      </c>
      <c r="AO1236" s="15">
        <v>1</v>
      </c>
      <c r="AP1236" s="15">
        <v>7</v>
      </c>
      <c r="AQ1236" s="15">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15">
        <f ca="1">COUNTIF(INDIRECT("H"&amp;(ROW()+12*(($AN1236-1)*3+$AO1236)-ROW())/12+5):INDIRECT("S"&amp;(ROW()+12*(($AN1236-1)*3+$AO1236)-ROW())/12+5),AQ1236)</f>
        <v>0</v>
      </c>
      <c r="AU1236" s="15">
        <f ca="1">IF(AND(AQ1236&gt;0,AR1236&gt;0),COUNTIF(AU$6:AU1235,"&gt;0")+1,0)</f>
        <v>0</v>
      </c>
    </row>
    <row r="1237" spans="40:47">
      <c r="AN1237" s="15">
        <v>35</v>
      </c>
      <c r="AO1237" s="15">
        <v>1</v>
      </c>
      <c r="AP1237" s="15">
        <v>8</v>
      </c>
      <c r="AQ1237" s="15">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15">
        <f ca="1">COUNTIF(INDIRECT("H"&amp;(ROW()+12*(($AN1237-1)*3+$AO1237)-ROW())/12+5):INDIRECT("S"&amp;(ROW()+12*(($AN1237-1)*3+$AO1237)-ROW())/12+5),AQ1237)</f>
        <v>0</v>
      </c>
      <c r="AU1237" s="15">
        <f ca="1">IF(AND(AQ1237&gt;0,AR1237&gt;0),COUNTIF(AU$6:AU1236,"&gt;0")+1,0)</f>
        <v>0</v>
      </c>
    </row>
    <row r="1238" spans="40:47">
      <c r="AN1238" s="15">
        <v>35</v>
      </c>
      <c r="AO1238" s="15">
        <v>1</v>
      </c>
      <c r="AP1238" s="15">
        <v>9</v>
      </c>
      <c r="AQ1238" s="15">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15">
        <f ca="1">COUNTIF(INDIRECT("H"&amp;(ROW()+12*(($AN1238-1)*3+$AO1238)-ROW())/12+5):INDIRECT("S"&amp;(ROW()+12*(($AN1238-1)*3+$AO1238)-ROW())/12+5),AQ1238)</f>
        <v>0</v>
      </c>
      <c r="AU1238" s="15">
        <f ca="1">IF(AND(AQ1238&gt;0,AR1238&gt;0),COUNTIF(AU$6:AU1237,"&gt;0")+1,0)</f>
        <v>0</v>
      </c>
    </row>
    <row r="1239" spans="40:47">
      <c r="AN1239" s="15">
        <v>35</v>
      </c>
      <c r="AO1239" s="15">
        <v>1</v>
      </c>
      <c r="AP1239" s="15">
        <v>10</v>
      </c>
      <c r="AQ1239" s="15">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15">
        <f ca="1">COUNTIF(INDIRECT("H"&amp;(ROW()+12*(($AN1239-1)*3+$AO1239)-ROW())/12+5):INDIRECT("S"&amp;(ROW()+12*(($AN1239-1)*3+$AO1239)-ROW())/12+5),AQ1239)</f>
        <v>0</v>
      </c>
      <c r="AU1239" s="15">
        <f ca="1">IF(AND(AQ1239&gt;0,AR1239&gt;0),COUNTIF(AU$6:AU1238,"&gt;0")+1,0)</f>
        <v>0</v>
      </c>
    </row>
    <row r="1240" spans="40:47">
      <c r="AN1240" s="15">
        <v>35</v>
      </c>
      <c r="AO1240" s="15">
        <v>1</v>
      </c>
      <c r="AP1240" s="15">
        <v>11</v>
      </c>
      <c r="AQ1240" s="15">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15">
        <f ca="1">COUNTIF(INDIRECT("H"&amp;(ROW()+12*(($AN1240-1)*3+$AO1240)-ROW())/12+5):INDIRECT("S"&amp;(ROW()+12*(($AN1240-1)*3+$AO1240)-ROW())/12+5),AQ1240)</f>
        <v>0</v>
      </c>
      <c r="AU1240" s="15">
        <f ca="1">IF(AND(AQ1240&gt;0,AR1240&gt;0),COUNTIF(AU$6:AU1239,"&gt;0")+1,0)</f>
        <v>0</v>
      </c>
    </row>
    <row r="1241" spans="40:47">
      <c r="AN1241" s="15">
        <v>35</v>
      </c>
      <c r="AO1241" s="15">
        <v>1</v>
      </c>
      <c r="AP1241" s="15">
        <v>12</v>
      </c>
      <c r="AQ1241" s="15">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15">
        <f ca="1">COUNTIF(INDIRECT("H"&amp;(ROW()+12*(($AN1241-1)*3+$AO1241)-ROW())/12+5):INDIRECT("S"&amp;(ROW()+12*(($AN1241-1)*3+$AO1241)-ROW())/12+5),AQ1241)</f>
        <v>0</v>
      </c>
      <c r="AU1241" s="15">
        <f ca="1">IF(AND(AQ1241&gt;0,AR1241&gt;0),COUNTIF(AU$6:AU1240,"&gt;0")+1,0)</f>
        <v>0</v>
      </c>
    </row>
    <row r="1242" spans="40:47">
      <c r="AN1242" s="15">
        <v>35</v>
      </c>
      <c r="AO1242" s="15">
        <v>2</v>
      </c>
      <c r="AP1242" s="15">
        <v>1</v>
      </c>
      <c r="AQ1242" s="15">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15">
        <f ca="1">COUNTIF(INDIRECT("H"&amp;(ROW()+12*(($AN1242-1)*3+$AO1242)-ROW())/12+5):INDIRECT("S"&amp;(ROW()+12*(($AN1242-1)*3+$AO1242)-ROW())/12+5),AQ1242)</f>
        <v>0</v>
      </c>
      <c r="AU1242" s="15">
        <f ca="1">IF(AND(AQ1242&gt;0,AR1242&gt;0),COUNTIF(AU$6:AU1241,"&gt;0")+1,0)</f>
        <v>0</v>
      </c>
    </row>
    <row r="1243" spans="40:47">
      <c r="AN1243" s="15">
        <v>35</v>
      </c>
      <c r="AO1243" s="15">
        <v>2</v>
      </c>
      <c r="AP1243" s="15">
        <v>2</v>
      </c>
      <c r="AQ1243" s="15">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15">
        <f ca="1">COUNTIF(INDIRECT("H"&amp;(ROW()+12*(($AN1243-1)*3+$AO1243)-ROW())/12+5):INDIRECT("S"&amp;(ROW()+12*(($AN1243-1)*3+$AO1243)-ROW())/12+5),AQ1243)</f>
        <v>0</v>
      </c>
      <c r="AU1243" s="15">
        <f ca="1">IF(AND(AQ1243&gt;0,AR1243&gt;0),COUNTIF(AU$6:AU1242,"&gt;0")+1,0)</f>
        <v>0</v>
      </c>
    </row>
    <row r="1244" spans="40:47">
      <c r="AN1244" s="15">
        <v>35</v>
      </c>
      <c r="AO1244" s="15">
        <v>2</v>
      </c>
      <c r="AP1244" s="15">
        <v>3</v>
      </c>
      <c r="AQ1244" s="15">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15">
        <f ca="1">COUNTIF(INDIRECT("H"&amp;(ROW()+12*(($AN1244-1)*3+$AO1244)-ROW())/12+5):INDIRECT("S"&amp;(ROW()+12*(($AN1244-1)*3+$AO1244)-ROW())/12+5),AQ1244)</f>
        <v>0</v>
      </c>
      <c r="AU1244" s="15">
        <f ca="1">IF(AND(AQ1244&gt;0,AR1244&gt;0),COUNTIF(AU$6:AU1243,"&gt;0")+1,0)</f>
        <v>0</v>
      </c>
    </row>
    <row r="1245" spans="40:47">
      <c r="AN1245" s="15">
        <v>35</v>
      </c>
      <c r="AO1245" s="15">
        <v>2</v>
      </c>
      <c r="AP1245" s="15">
        <v>4</v>
      </c>
      <c r="AQ1245" s="15">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15">
        <f ca="1">COUNTIF(INDIRECT("H"&amp;(ROW()+12*(($AN1245-1)*3+$AO1245)-ROW())/12+5):INDIRECT("S"&amp;(ROW()+12*(($AN1245-1)*3+$AO1245)-ROW())/12+5),AQ1245)</f>
        <v>0</v>
      </c>
      <c r="AU1245" s="15">
        <f ca="1">IF(AND(AQ1245&gt;0,AR1245&gt;0),COUNTIF(AU$6:AU1244,"&gt;0")+1,0)</f>
        <v>0</v>
      </c>
    </row>
    <row r="1246" spans="40:47">
      <c r="AN1246" s="15">
        <v>35</v>
      </c>
      <c r="AO1246" s="15">
        <v>2</v>
      </c>
      <c r="AP1246" s="15">
        <v>5</v>
      </c>
      <c r="AQ1246" s="15">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15">
        <f ca="1">COUNTIF(INDIRECT("H"&amp;(ROW()+12*(($AN1246-1)*3+$AO1246)-ROW())/12+5):INDIRECT("S"&amp;(ROW()+12*(($AN1246-1)*3+$AO1246)-ROW())/12+5),AQ1246)</f>
        <v>0</v>
      </c>
      <c r="AU1246" s="15">
        <f ca="1">IF(AND(AQ1246&gt;0,AR1246&gt;0),COUNTIF(AU$6:AU1245,"&gt;0")+1,0)</f>
        <v>0</v>
      </c>
    </row>
    <row r="1247" spans="40:47">
      <c r="AN1247" s="15">
        <v>35</v>
      </c>
      <c r="AO1247" s="15">
        <v>2</v>
      </c>
      <c r="AP1247" s="15">
        <v>6</v>
      </c>
      <c r="AQ1247" s="15">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15">
        <f ca="1">COUNTIF(INDIRECT("H"&amp;(ROW()+12*(($AN1247-1)*3+$AO1247)-ROW())/12+5):INDIRECT("S"&amp;(ROW()+12*(($AN1247-1)*3+$AO1247)-ROW())/12+5),AQ1247)</f>
        <v>0</v>
      </c>
      <c r="AU1247" s="15">
        <f ca="1">IF(AND(AQ1247&gt;0,AR1247&gt;0),COUNTIF(AU$6:AU1246,"&gt;0")+1,0)</f>
        <v>0</v>
      </c>
    </row>
    <row r="1248" spans="40:47">
      <c r="AN1248" s="15">
        <v>35</v>
      </c>
      <c r="AO1248" s="15">
        <v>2</v>
      </c>
      <c r="AP1248" s="15">
        <v>7</v>
      </c>
      <c r="AQ1248" s="15">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15">
        <f ca="1">COUNTIF(INDIRECT("H"&amp;(ROW()+12*(($AN1248-1)*3+$AO1248)-ROW())/12+5):INDIRECT("S"&amp;(ROW()+12*(($AN1248-1)*3+$AO1248)-ROW())/12+5),AQ1248)</f>
        <v>0</v>
      </c>
      <c r="AU1248" s="15">
        <f ca="1">IF(AND(AQ1248&gt;0,AR1248&gt;0),COUNTIF(AU$6:AU1247,"&gt;0")+1,0)</f>
        <v>0</v>
      </c>
    </row>
    <row r="1249" spans="40:47">
      <c r="AN1249" s="15">
        <v>35</v>
      </c>
      <c r="AO1249" s="15">
        <v>2</v>
      </c>
      <c r="AP1249" s="15">
        <v>8</v>
      </c>
      <c r="AQ1249" s="15">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15">
        <f ca="1">COUNTIF(INDIRECT("H"&amp;(ROW()+12*(($AN1249-1)*3+$AO1249)-ROW())/12+5):INDIRECT("S"&amp;(ROW()+12*(($AN1249-1)*3+$AO1249)-ROW())/12+5),AQ1249)</f>
        <v>0</v>
      </c>
      <c r="AU1249" s="15">
        <f ca="1">IF(AND(AQ1249&gt;0,AR1249&gt;0),COUNTIF(AU$6:AU1248,"&gt;0")+1,0)</f>
        <v>0</v>
      </c>
    </row>
    <row r="1250" spans="40:47">
      <c r="AN1250" s="15">
        <v>35</v>
      </c>
      <c r="AO1250" s="15">
        <v>2</v>
      </c>
      <c r="AP1250" s="15">
        <v>9</v>
      </c>
      <c r="AQ1250" s="15">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15">
        <f ca="1">COUNTIF(INDIRECT("H"&amp;(ROW()+12*(($AN1250-1)*3+$AO1250)-ROW())/12+5):INDIRECT("S"&amp;(ROW()+12*(($AN1250-1)*3+$AO1250)-ROW())/12+5),AQ1250)</f>
        <v>0</v>
      </c>
      <c r="AU1250" s="15">
        <f ca="1">IF(AND(AQ1250&gt;0,AR1250&gt;0),COUNTIF(AU$6:AU1249,"&gt;0")+1,0)</f>
        <v>0</v>
      </c>
    </row>
    <row r="1251" spans="40:47">
      <c r="AN1251" s="15">
        <v>35</v>
      </c>
      <c r="AO1251" s="15">
        <v>2</v>
      </c>
      <c r="AP1251" s="15">
        <v>10</v>
      </c>
      <c r="AQ1251" s="15">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15">
        <f ca="1">COUNTIF(INDIRECT("H"&amp;(ROW()+12*(($AN1251-1)*3+$AO1251)-ROW())/12+5):INDIRECT("S"&amp;(ROW()+12*(($AN1251-1)*3+$AO1251)-ROW())/12+5),AQ1251)</f>
        <v>0</v>
      </c>
      <c r="AU1251" s="15">
        <f ca="1">IF(AND(AQ1251&gt;0,AR1251&gt;0),COUNTIF(AU$6:AU1250,"&gt;0")+1,0)</f>
        <v>0</v>
      </c>
    </row>
    <row r="1252" spans="40:47">
      <c r="AN1252" s="15">
        <v>35</v>
      </c>
      <c r="AO1252" s="15">
        <v>2</v>
      </c>
      <c r="AP1252" s="15">
        <v>11</v>
      </c>
      <c r="AQ1252" s="15">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15">
        <f ca="1">COUNTIF(INDIRECT("H"&amp;(ROW()+12*(($AN1252-1)*3+$AO1252)-ROW())/12+5):INDIRECT("S"&amp;(ROW()+12*(($AN1252-1)*3+$AO1252)-ROW())/12+5),AQ1252)</f>
        <v>0</v>
      </c>
      <c r="AU1252" s="15">
        <f ca="1">IF(AND(AQ1252&gt;0,AR1252&gt;0),COUNTIF(AU$6:AU1251,"&gt;0")+1,0)</f>
        <v>0</v>
      </c>
    </row>
    <row r="1253" spans="40:47">
      <c r="AN1253" s="15">
        <v>35</v>
      </c>
      <c r="AO1253" s="15">
        <v>2</v>
      </c>
      <c r="AP1253" s="15">
        <v>12</v>
      </c>
      <c r="AQ1253" s="15">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15">
        <f ca="1">COUNTIF(INDIRECT("H"&amp;(ROW()+12*(($AN1253-1)*3+$AO1253)-ROW())/12+5):INDIRECT("S"&amp;(ROW()+12*(($AN1253-1)*3+$AO1253)-ROW())/12+5),AQ1253)</f>
        <v>0</v>
      </c>
      <c r="AU1253" s="15">
        <f ca="1">IF(AND(AQ1253&gt;0,AR1253&gt;0),COUNTIF(AU$6:AU1252,"&gt;0")+1,0)</f>
        <v>0</v>
      </c>
    </row>
    <row r="1254" spans="40:47">
      <c r="AN1254" s="15">
        <v>35</v>
      </c>
      <c r="AO1254" s="15">
        <v>3</v>
      </c>
      <c r="AP1254" s="15">
        <v>1</v>
      </c>
      <c r="AQ1254" s="15">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15">
        <f ca="1">COUNTIF(INDIRECT("H"&amp;(ROW()+12*(($AN1254-1)*3+$AO1254)-ROW())/12+5):INDIRECT("S"&amp;(ROW()+12*(($AN1254-1)*3+$AO1254)-ROW())/12+5),AQ1254)</f>
        <v>0</v>
      </c>
      <c r="AU1254" s="15">
        <f ca="1">IF(AND(AQ1254&gt;0,AR1254&gt;0),COUNTIF(AU$6:AU1253,"&gt;0")+1,0)</f>
        <v>0</v>
      </c>
    </row>
    <row r="1255" spans="40:47">
      <c r="AN1255" s="15">
        <v>35</v>
      </c>
      <c r="AO1255" s="15">
        <v>3</v>
      </c>
      <c r="AP1255" s="15">
        <v>2</v>
      </c>
      <c r="AQ1255" s="15">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15">
        <f ca="1">COUNTIF(INDIRECT("H"&amp;(ROW()+12*(($AN1255-1)*3+$AO1255)-ROW())/12+5):INDIRECT("S"&amp;(ROW()+12*(($AN1255-1)*3+$AO1255)-ROW())/12+5),AQ1255)</f>
        <v>0</v>
      </c>
      <c r="AU1255" s="15">
        <f ca="1">IF(AND(AQ1255&gt;0,AR1255&gt;0),COUNTIF(AU$6:AU1254,"&gt;0")+1,0)</f>
        <v>0</v>
      </c>
    </row>
    <row r="1256" spans="40:47">
      <c r="AN1256" s="15">
        <v>35</v>
      </c>
      <c r="AO1256" s="15">
        <v>3</v>
      </c>
      <c r="AP1256" s="15">
        <v>3</v>
      </c>
      <c r="AQ1256" s="15">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15">
        <f ca="1">COUNTIF(INDIRECT("H"&amp;(ROW()+12*(($AN1256-1)*3+$AO1256)-ROW())/12+5):INDIRECT("S"&amp;(ROW()+12*(($AN1256-1)*3+$AO1256)-ROW())/12+5),AQ1256)</f>
        <v>0</v>
      </c>
      <c r="AU1256" s="15">
        <f ca="1">IF(AND(AQ1256&gt;0,AR1256&gt;0),COUNTIF(AU$6:AU1255,"&gt;0")+1,0)</f>
        <v>0</v>
      </c>
    </row>
    <row r="1257" spans="40:47">
      <c r="AN1257" s="15">
        <v>35</v>
      </c>
      <c r="AO1257" s="15">
        <v>3</v>
      </c>
      <c r="AP1257" s="15">
        <v>4</v>
      </c>
      <c r="AQ1257" s="15">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15">
        <f ca="1">COUNTIF(INDIRECT("H"&amp;(ROW()+12*(($AN1257-1)*3+$AO1257)-ROW())/12+5):INDIRECT("S"&amp;(ROW()+12*(($AN1257-1)*3+$AO1257)-ROW())/12+5),AQ1257)</f>
        <v>0</v>
      </c>
      <c r="AU1257" s="15">
        <f ca="1">IF(AND(AQ1257&gt;0,AR1257&gt;0),COUNTIF(AU$6:AU1256,"&gt;0")+1,0)</f>
        <v>0</v>
      </c>
    </row>
    <row r="1258" spans="40:47">
      <c r="AN1258" s="15">
        <v>35</v>
      </c>
      <c r="AO1258" s="15">
        <v>3</v>
      </c>
      <c r="AP1258" s="15">
        <v>5</v>
      </c>
      <c r="AQ1258" s="15">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15">
        <f ca="1">COUNTIF(INDIRECT("H"&amp;(ROW()+12*(($AN1258-1)*3+$AO1258)-ROW())/12+5):INDIRECT("S"&amp;(ROW()+12*(($AN1258-1)*3+$AO1258)-ROW())/12+5),AQ1258)</f>
        <v>0</v>
      </c>
      <c r="AU1258" s="15">
        <f ca="1">IF(AND(AQ1258&gt;0,AR1258&gt;0),COUNTIF(AU$6:AU1257,"&gt;0")+1,0)</f>
        <v>0</v>
      </c>
    </row>
    <row r="1259" spans="40:47">
      <c r="AN1259" s="15">
        <v>35</v>
      </c>
      <c r="AO1259" s="15">
        <v>3</v>
      </c>
      <c r="AP1259" s="15">
        <v>6</v>
      </c>
      <c r="AQ1259" s="15">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15">
        <f ca="1">COUNTIF(INDIRECT("H"&amp;(ROW()+12*(($AN1259-1)*3+$AO1259)-ROW())/12+5):INDIRECT("S"&amp;(ROW()+12*(($AN1259-1)*3+$AO1259)-ROW())/12+5),AQ1259)</f>
        <v>0</v>
      </c>
      <c r="AU1259" s="15">
        <f ca="1">IF(AND(AQ1259&gt;0,AR1259&gt;0),COUNTIF(AU$6:AU1258,"&gt;0")+1,0)</f>
        <v>0</v>
      </c>
    </row>
    <row r="1260" spans="40:47">
      <c r="AN1260" s="15">
        <v>35</v>
      </c>
      <c r="AO1260" s="15">
        <v>3</v>
      </c>
      <c r="AP1260" s="15">
        <v>7</v>
      </c>
      <c r="AQ1260" s="15">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15">
        <f ca="1">COUNTIF(INDIRECT("H"&amp;(ROW()+12*(($AN1260-1)*3+$AO1260)-ROW())/12+5):INDIRECT("S"&amp;(ROW()+12*(($AN1260-1)*3+$AO1260)-ROW())/12+5),AQ1260)</f>
        <v>0</v>
      </c>
      <c r="AU1260" s="15">
        <f ca="1">IF(AND(AQ1260&gt;0,AR1260&gt;0),COUNTIF(AU$6:AU1259,"&gt;0")+1,0)</f>
        <v>0</v>
      </c>
    </row>
    <row r="1261" spans="40:47">
      <c r="AN1261" s="15">
        <v>35</v>
      </c>
      <c r="AO1261" s="15">
        <v>3</v>
      </c>
      <c r="AP1261" s="15">
        <v>8</v>
      </c>
      <c r="AQ1261" s="15">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15">
        <f ca="1">COUNTIF(INDIRECT("H"&amp;(ROW()+12*(($AN1261-1)*3+$AO1261)-ROW())/12+5):INDIRECT("S"&amp;(ROW()+12*(($AN1261-1)*3+$AO1261)-ROW())/12+5),AQ1261)</f>
        <v>0</v>
      </c>
      <c r="AU1261" s="15">
        <f ca="1">IF(AND(AQ1261&gt;0,AR1261&gt;0),COUNTIF(AU$6:AU1260,"&gt;0")+1,0)</f>
        <v>0</v>
      </c>
    </row>
    <row r="1262" spans="40:47">
      <c r="AN1262" s="15">
        <v>35</v>
      </c>
      <c r="AO1262" s="15">
        <v>3</v>
      </c>
      <c r="AP1262" s="15">
        <v>9</v>
      </c>
      <c r="AQ1262" s="15">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15">
        <f ca="1">COUNTIF(INDIRECT("H"&amp;(ROW()+12*(($AN1262-1)*3+$AO1262)-ROW())/12+5):INDIRECT("S"&amp;(ROW()+12*(($AN1262-1)*3+$AO1262)-ROW())/12+5),AQ1262)</f>
        <v>0</v>
      </c>
      <c r="AU1262" s="15">
        <f ca="1">IF(AND(AQ1262&gt;0,AR1262&gt;0),COUNTIF(AU$6:AU1261,"&gt;0")+1,0)</f>
        <v>0</v>
      </c>
    </row>
    <row r="1263" spans="40:47">
      <c r="AN1263" s="15">
        <v>35</v>
      </c>
      <c r="AO1263" s="15">
        <v>3</v>
      </c>
      <c r="AP1263" s="15">
        <v>10</v>
      </c>
      <c r="AQ1263" s="15">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15">
        <f ca="1">COUNTIF(INDIRECT("H"&amp;(ROW()+12*(($AN1263-1)*3+$AO1263)-ROW())/12+5):INDIRECT("S"&amp;(ROW()+12*(($AN1263-1)*3+$AO1263)-ROW())/12+5),AQ1263)</f>
        <v>0</v>
      </c>
      <c r="AU1263" s="15">
        <f ca="1">IF(AND(AQ1263&gt;0,AR1263&gt;0),COUNTIF(AU$6:AU1262,"&gt;0")+1,0)</f>
        <v>0</v>
      </c>
    </row>
    <row r="1264" spans="40:47">
      <c r="AN1264" s="15">
        <v>35</v>
      </c>
      <c r="AO1264" s="15">
        <v>3</v>
      </c>
      <c r="AP1264" s="15">
        <v>11</v>
      </c>
      <c r="AQ1264" s="15">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15">
        <f ca="1">COUNTIF(INDIRECT("H"&amp;(ROW()+12*(($AN1264-1)*3+$AO1264)-ROW())/12+5):INDIRECT("S"&amp;(ROW()+12*(($AN1264-1)*3+$AO1264)-ROW())/12+5),AQ1264)</f>
        <v>0</v>
      </c>
      <c r="AU1264" s="15">
        <f ca="1">IF(AND(AQ1264&gt;0,AR1264&gt;0),COUNTIF(AU$6:AU1263,"&gt;0")+1,0)</f>
        <v>0</v>
      </c>
    </row>
    <row r="1265" spans="40:47">
      <c r="AN1265" s="306">
        <v>35</v>
      </c>
      <c r="AO1265" s="306">
        <v>3</v>
      </c>
      <c r="AP1265" s="306">
        <v>12</v>
      </c>
      <c r="AQ1265" s="15">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15">
        <f ca="1">COUNTIF(INDIRECT("H"&amp;(ROW()+12*(($AN1265-1)*3+$AO1265)-ROW())/12+5):INDIRECT("S"&amp;(ROW()+12*(($AN1265-1)*3+$AO1265)-ROW())/12+5),AQ1265)</f>
        <v>0</v>
      </c>
      <c r="AU1265" s="15">
        <f ca="1">IF(AND(AQ1265&gt;0,AR1265&gt;0),COUNTIF(AU$6:AU1264,"&gt;0")+1,0)</f>
        <v>0</v>
      </c>
    </row>
    <row r="1266" spans="40:47">
      <c r="AN1266" s="15">
        <v>36</v>
      </c>
      <c r="AO1266" s="15">
        <v>1</v>
      </c>
      <c r="AP1266" s="15">
        <v>1</v>
      </c>
      <c r="AQ1266" s="15">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15">
        <f ca="1">COUNTIF(INDIRECT("H"&amp;(ROW()+12*(($AN1266-1)*3+$AO1266)-ROW())/12+5):INDIRECT("S"&amp;(ROW()+12*(($AN1266-1)*3+$AO1266)-ROW())/12+5),AQ1266)</f>
        <v>0</v>
      </c>
      <c r="AU1266" s="15">
        <f ca="1">IF(AND(AQ1266&gt;0,AR1266&gt;0),COUNTIF(AU$6:AU1265,"&gt;0")+1,0)</f>
        <v>0</v>
      </c>
    </row>
    <row r="1267" spans="40:47">
      <c r="AN1267" s="15">
        <v>36</v>
      </c>
      <c r="AO1267" s="15">
        <v>1</v>
      </c>
      <c r="AP1267" s="15">
        <v>2</v>
      </c>
      <c r="AQ1267" s="15">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15">
        <f ca="1">COUNTIF(INDIRECT("H"&amp;(ROW()+12*(($AN1267-1)*3+$AO1267)-ROW())/12+5):INDIRECT("S"&amp;(ROW()+12*(($AN1267-1)*3+$AO1267)-ROW())/12+5),AQ1267)</f>
        <v>0</v>
      </c>
      <c r="AU1267" s="15">
        <f ca="1">IF(AND(AQ1267&gt;0,AR1267&gt;0),COUNTIF(AU$6:AU1266,"&gt;0")+1,0)</f>
        <v>0</v>
      </c>
    </row>
    <row r="1268" spans="40:47">
      <c r="AN1268" s="15">
        <v>36</v>
      </c>
      <c r="AO1268" s="15">
        <v>1</v>
      </c>
      <c r="AP1268" s="15">
        <v>3</v>
      </c>
      <c r="AQ1268" s="15">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15">
        <f ca="1">COUNTIF(INDIRECT("H"&amp;(ROW()+12*(($AN1268-1)*3+$AO1268)-ROW())/12+5):INDIRECT("S"&amp;(ROW()+12*(($AN1268-1)*3+$AO1268)-ROW())/12+5),AQ1268)</f>
        <v>0</v>
      </c>
      <c r="AU1268" s="15">
        <f ca="1">IF(AND(AQ1268&gt;0,AR1268&gt;0),COUNTIF(AU$6:AU1267,"&gt;0")+1,0)</f>
        <v>0</v>
      </c>
    </row>
    <row r="1269" spans="40:47">
      <c r="AN1269" s="15">
        <v>36</v>
      </c>
      <c r="AO1269" s="15">
        <v>1</v>
      </c>
      <c r="AP1269" s="15">
        <v>4</v>
      </c>
      <c r="AQ1269" s="15">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15">
        <f ca="1">COUNTIF(INDIRECT("H"&amp;(ROW()+12*(($AN1269-1)*3+$AO1269)-ROW())/12+5):INDIRECT("S"&amp;(ROW()+12*(($AN1269-1)*3+$AO1269)-ROW())/12+5),AQ1269)</f>
        <v>0</v>
      </c>
      <c r="AU1269" s="15">
        <f ca="1">IF(AND(AQ1269&gt;0,AR1269&gt;0),COUNTIF(AU$6:AU1268,"&gt;0")+1,0)</f>
        <v>0</v>
      </c>
    </row>
    <row r="1270" spans="40:47">
      <c r="AN1270" s="15">
        <v>36</v>
      </c>
      <c r="AO1270" s="15">
        <v>1</v>
      </c>
      <c r="AP1270" s="15">
        <v>5</v>
      </c>
      <c r="AQ1270" s="15">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15">
        <f ca="1">COUNTIF(INDIRECT("H"&amp;(ROW()+12*(($AN1270-1)*3+$AO1270)-ROW())/12+5):INDIRECT("S"&amp;(ROW()+12*(($AN1270-1)*3+$AO1270)-ROW())/12+5),AQ1270)</f>
        <v>0</v>
      </c>
      <c r="AU1270" s="15">
        <f ca="1">IF(AND(AQ1270&gt;0,AR1270&gt;0),COUNTIF(AU$6:AU1269,"&gt;0")+1,0)</f>
        <v>0</v>
      </c>
    </row>
    <row r="1271" spans="40:47">
      <c r="AN1271" s="15">
        <v>36</v>
      </c>
      <c r="AO1271" s="15">
        <v>1</v>
      </c>
      <c r="AP1271" s="15">
        <v>6</v>
      </c>
      <c r="AQ1271" s="15">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15">
        <f ca="1">COUNTIF(INDIRECT("H"&amp;(ROW()+12*(($AN1271-1)*3+$AO1271)-ROW())/12+5):INDIRECT("S"&amp;(ROW()+12*(($AN1271-1)*3+$AO1271)-ROW())/12+5),AQ1271)</f>
        <v>0</v>
      </c>
      <c r="AU1271" s="15">
        <f ca="1">IF(AND(AQ1271&gt;0,AR1271&gt;0),COUNTIF(AU$6:AU1270,"&gt;0")+1,0)</f>
        <v>0</v>
      </c>
    </row>
    <row r="1272" spans="40:47">
      <c r="AN1272" s="15">
        <v>36</v>
      </c>
      <c r="AO1272" s="15">
        <v>1</v>
      </c>
      <c r="AP1272" s="15">
        <v>7</v>
      </c>
      <c r="AQ1272" s="15">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15">
        <f ca="1">COUNTIF(INDIRECT("H"&amp;(ROW()+12*(($AN1272-1)*3+$AO1272)-ROW())/12+5):INDIRECT("S"&amp;(ROW()+12*(($AN1272-1)*3+$AO1272)-ROW())/12+5),AQ1272)</f>
        <v>0</v>
      </c>
      <c r="AU1272" s="15">
        <f ca="1">IF(AND(AQ1272&gt;0,AR1272&gt;0),COUNTIF(AU$6:AU1271,"&gt;0")+1,0)</f>
        <v>0</v>
      </c>
    </row>
    <row r="1273" spans="40:47">
      <c r="AN1273" s="15">
        <v>36</v>
      </c>
      <c r="AO1273" s="15">
        <v>1</v>
      </c>
      <c r="AP1273" s="15">
        <v>8</v>
      </c>
      <c r="AQ1273" s="15">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15">
        <f ca="1">COUNTIF(INDIRECT("H"&amp;(ROW()+12*(($AN1273-1)*3+$AO1273)-ROW())/12+5):INDIRECT("S"&amp;(ROW()+12*(($AN1273-1)*3+$AO1273)-ROW())/12+5),AQ1273)</f>
        <v>0</v>
      </c>
      <c r="AU1273" s="15">
        <f ca="1">IF(AND(AQ1273&gt;0,AR1273&gt;0),COUNTIF(AU$6:AU1272,"&gt;0")+1,0)</f>
        <v>0</v>
      </c>
    </row>
    <row r="1274" spans="40:47">
      <c r="AN1274" s="15">
        <v>36</v>
      </c>
      <c r="AO1274" s="15">
        <v>1</v>
      </c>
      <c r="AP1274" s="15">
        <v>9</v>
      </c>
      <c r="AQ1274" s="15">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15">
        <f ca="1">COUNTIF(INDIRECT("H"&amp;(ROW()+12*(($AN1274-1)*3+$AO1274)-ROW())/12+5):INDIRECT("S"&amp;(ROW()+12*(($AN1274-1)*3+$AO1274)-ROW())/12+5),AQ1274)</f>
        <v>0</v>
      </c>
      <c r="AU1274" s="15">
        <f ca="1">IF(AND(AQ1274&gt;0,AR1274&gt;0),COUNTIF(AU$6:AU1273,"&gt;0")+1,0)</f>
        <v>0</v>
      </c>
    </row>
    <row r="1275" spans="40:47">
      <c r="AN1275" s="15">
        <v>36</v>
      </c>
      <c r="AO1275" s="15">
        <v>1</v>
      </c>
      <c r="AP1275" s="15">
        <v>10</v>
      </c>
      <c r="AQ1275" s="15">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15">
        <f ca="1">COUNTIF(INDIRECT("H"&amp;(ROW()+12*(($AN1275-1)*3+$AO1275)-ROW())/12+5):INDIRECT("S"&amp;(ROW()+12*(($AN1275-1)*3+$AO1275)-ROW())/12+5),AQ1275)</f>
        <v>0</v>
      </c>
      <c r="AU1275" s="15">
        <f ca="1">IF(AND(AQ1275&gt;0,AR1275&gt;0),COUNTIF(AU$6:AU1274,"&gt;0")+1,0)</f>
        <v>0</v>
      </c>
    </row>
    <row r="1276" spans="40:47">
      <c r="AN1276" s="15">
        <v>36</v>
      </c>
      <c r="AO1276" s="15">
        <v>1</v>
      </c>
      <c r="AP1276" s="15">
        <v>11</v>
      </c>
      <c r="AQ1276" s="15">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15">
        <f ca="1">COUNTIF(INDIRECT("H"&amp;(ROW()+12*(($AN1276-1)*3+$AO1276)-ROW())/12+5):INDIRECT("S"&amp;(ROW()+12*(($AN1276-1)*3+$AO1276)-ROW())/12+5),AQ1276)</f>
        <v>0</v>
      </c>
      <c r="AU1276" s="15">
        <f ca="1">IF(AND(AQ1276&gt;0,AR1276&gt;0),COUNTIF(AU$6:AU1275,"&gt;0")+1,0)</f>
        <v>0</v>
      </c>
    </row>
    <row r="1277" spans="40:47">
      <c r="AN1277" s="15">
        <v>36</v>
      </c>
      <c r="AO1277" s="15">
        <v>1</v>
      </c>
      <c r="AP1277" s="15">
        <v>12</v>
      </c>
      <c r="AQ1277" s="15">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15">
        <f ca="1">COUNTIF(INDIRECT("H"&amp;(ROW()+12*(($AN1277-1)*3+$AO1277)-ROW())/12+5):INDIRECT("S"&amp;(ROW()+12*(($AN1277-1)*3+$AO1277)-ROW())/12+5),AQ1277)</f>
        <v>0</v>
      </c>
      <c r="AU1277" s="15">
        <f ca="1">IF(AND(AQ1277&gt;0,AR1277&gt;0),COUNTIF(AU$6:AU1276,"&gt;0")+1,0)</f>
        <v>0</v>
      </c>
    </row>
    <row r="1278" spans="40:47">
      <c r="AN1278" s="15">
        <v>36</v>
      </c>
      <c r="AO1278" s="15">
        <v>2</v>
      </c>
      <c r="AP1278" s="15">
        <v>1</v>
      </c>
      <c r="AQ1278" s="15">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15">
        <f ca="1">COUNTIF(INDIRECT("H"&amp;(ROW()+12*(($AN1278-1)*3+$AO1278)-ROW())/12+5):INDIRECT("S"&amp;(ROW()+12*(($AN1278-1)*3+$AO1278)-ROW())/12+5),AQ1278)</f>
        <v>0</v>
      </c>
      <c r="AU1278" s="15">
        <f ca="1">IF(AND(AQ1278&gt;0,AR1278&gt;0),COUNTIF(AU$6:AU1277,"&gt;0")+1,0)</f>
        <v>0</v>
      </c>
    </row>
    <row r="1279" spans="40:47">
      <c r="AN1279" s="15">
        <v>36</v>
      </c>
      <c r="AO1279" s="15">
        <v>2</v>
      </c>
      <c r="AP1279" s="15">
        <v>2</v>
      </c>
      <c r="AQ1279" s="15">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15">
        <f ca="1">COUNTIF(INDIRECT("H"&amp;(ROW()+12*(($AN1279-1)*3+$AO1279)-ROW())/12+5):INDIRECT("S"&amp;(ROW()+12*(($AN1279-1)*3+$AO1279)-ROW())/12+5),AQ1279)</f>
        <v>0</v>
      </c>
      <c r="AU1279" s="15">
        <f ca="1">IF(AND(AQ1279&gt;0,AR1279&gt;0),COUNTIF(AU$6:AU1278,"&gt;0")+1,0)</f>
        <v>0</v>
      </c>
    </row>
    <row r="1280" spans="40:47">
      <c r="AN1280" s="15">
        <v>36</v>
      </c>
      <c r="AO1280" s="15">
        <v>2</v>
      </c>
      <c r="AP1280" s="15">
        <v>3</v>
      </c>
      <c r="AQ1280" s="15">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15">
        <f ca="1">COUNTIF(INDIRECT("H"&amp;(ROW()+12*(($AN1280-1)*3+$AO1280)-ROW())/12+5):INDIRECT("S"&amp;(ROW()+12*(($AN1280-1)*3+$AO1280)-ROW())/12+5),AQ1280)</f>
        <v>0</v>
      </c>
      <c r="AU1280" s="15">
        <f ca="1">IF(AND(AQ1280&gt;0,AR1280&gt;0),COUNTIF(AU$6:AU1279,"&gt;0")+1,0)</f>
        <v>0</v>
      </c>
    </row>
    <row r="1281" spans="40:47">
      <c r="AN1281" s="15">
        <v>36</v>
      </c>
      <c r="AO1281" s="15">
        <v>2</v>
      </c>
      <c r="AP1281" s="15">
        <v>4</v>
      </c>
      <c r="AQ1281" s="15">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15">
        <f ca="1">COUNTIF(INDIRECT("H"&amp;(ROW()+12*(($AN1281-1)*3+$AO1281)-ROW())/12+5):INDIRECT("S"&amp;(ROW()+12*(($AN1281-1)*3+$AO1281)-ROW())/12+5),AQ1281)</f>
        <v>0</v>
      </c>
      <c r="AU1281" s="15">
        <f ca="1">IF(AND(AQ1281&gt;0,AR1281&gt;0),COUNTIF(AU$6:AU1280,"&gt;0")+1,0)</f>
        <v>0</v>
      </c>
    </row>
    <row r="1282" spans="40:47">
      <c r="AN1282" s="15">
        <v>36</v>
      </c>
      <c r="AO1282" s="15">
        <v>2</v>
      </c>
      <c r="AP1282" s="15">
        <v>5</v>
      </c>
      <c r="AQ1282" s="15">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15">
        <f ca="1">COUNTIF(INDIRECT("H"&amp;(ROW()+12*(($AN1282-1)*3+$AO1282)-ROW())/12+5):INDIRECT("S"&amp;(ROW()+12*(($AN1282-1)*3+$AO1282)-ROW())/12+5),AQ1282)</f>
        <v>0</v>
      </c>
      <c r="AU1282" s="15">
        <f ca="1">IF(AND(AQ1282&gt;0,AR1282&gt;0),COUNTIF(AU$6:AU1281,"&gt;0")+1,0)</f>
        <v>0</v>
      </c>
    </row>
    <row r="1283" spans="40:47">
      <c r="AN1283" s="15">
        <v>36</v>
      </c>
      <c r="AO1283" s="15">
        <v>2</v>
      </c>
      <c r="AP1283" s="15">
        <v>6</v>
      </c>
      <c r="AQ1283" s="15">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15">
        <f ca="1">COUNTIF(INDIRECT("H"&amp;(ROW()+12*(($AN1283-1)*3+$AO1283)-ROW())/12+5):INDIRECT("S"&amp;(ROW()+12*(($AN1283-1)*3+$AO1283)-ROW())/12+5),AQ1283)</f>
        <v>0</v>
      </c>
      <c r="AU1283" s="15">
        <f ca="1">IF(AND(AQ1283&gt;0,AR1283&gt;0),COUNTIF(AU$6:AU1282,"&gt;0")+1,0)</f>
        <v>0</v>
      </c>
    </row>
    <row r="1284" spans="40:47">
      <c r="AN1284" s="15">
        <v>36</v>
      </c>
      <c r="AO1284" s="15">
        <v>2</v>
      </c>
      <c r="AP1284" s="15">
        <v>7</v>
      </c>
      <c r="AQ1284" s="15">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15">
        <f ca="1">COUNTIF(INDIRECT("H"&amp;(ROW()+12*(($AN1284-1)*3+$AO1284)-ROW())/12+5):INDIRECT("S"&amp;(ROW()+12*(($AN1284-1)*3+$AO1284)-ROW())/12+5),AQ1284)</f>
        <v>0</v>
      </c>
      <c r="AU1284" s="15">
        <f ca="1">IF(AND(AQ1284&gt;0,AR1284&gt;0),COUNTIF(AU$6:AU1283,"&gt;0")+1,0)</f>
        <v>0</v>
      </c>
    </row>
    <row r="1285" spans="40:47">
      <c r="AN1285" s="15">
        <v>36</v>
      </c>
      <c r="AO1285" s="15">
        <v>2</v>
      </c>
      <c r="AP1285" s="15">
        <v>8</v>
      </c>
      <c r="AQ1285" s="15">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15">
        <f ca="1">COUNTIF(INDIRECT("H"&amp;(ROW()+12*(($AN1285-1)*3+$AO1285)-ROW())/12+5):INDIRECT("S"&amp;(ROW()+12*(($AN1285-1)*3+$AO1285)-ROW())/12+5),AQ1285)</f>
        <v>0</v>
      </c>
      <c r="AU1285" s="15">
        <f ca="1">IF(AND(AQ1285&gt;0,AR1285&gt;0),COUNTIF(AU$6:AU1284,"&gt;0")+1,0)</f>
        <v>0</v>
      </c>
    </row>
    <row r="1286" spans="40:47">
      <c r="AN1286" s="15">
        <v>36</v>
      </c>
      <c r="AO1286" s="15">
        <v>2</v>
      </c>
      <c r="AP1286" s="15">
        <v>9</v>
      </c>
      <c r="AQ1286" s="15">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15">
        <f ca="1">COUNTIF(INDIRECT("H"&amp;(ROW()+12*(($AN1286-1)*3+$AO1286)-ROW())/12+5):INDIRECT("S"&amp;(ROW()+12*(($AN1286-1)*3+$AO1286)-ROW())/12+5),AQ1286)</f>
        <v>0</v>
      </c>
      <c r="AU1286" s="15">
        <f ca="1">IF(AND(AQ1286&gt;0,AR1286&gt;0),COUNTIF(AU$6:AU1285,"&gt;0")+1,0)</f>
        <v>0</v>
      </c>
    </row>
    <row r="1287" spans="40:47">
      <c r="AN1287" s="15">
        <v>36</v>
      </c>
      <c r="AO1287" s="15">
        <v>2</v>
      </c>
      <c r="AP1287" s="15">
        <v>10</v>
      </c>
      <c r="AQ1287" s="15">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15">
        <f ca="1">COUNTIF(INDIRECT("H"&amp;(ROW()+12*(($AN1287-1)*3+$AO1287)-ROW())/12+5):INDIRECT("S"&amp;(ROW()+12*(($AN1287-1)*3+$AO1287)-ROW())/12+5),AQ1287)</f>
        <v>0</v>
      </c>
      <c r="AU1287" s="15">
        <f ca="1">IF(AND(AQ1287&gt;0,AR1287&gt;0),COUNTIF(AU$6:AU1286,"&gt;0")+1,0)</f>
        <v>0</v>
      </c>
    </row>
    <row r="1288" spans="40:47">
      <c r="AN1288" s="15">
        <v>36</v>
      </c>
      <c r="AO1288" s="15">
        <v>2</v>
      </c>
      <c r="AP1288" s="15">
        <v>11</v>
      </c>
      <c r="AQ1288" s="15">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15">
        <f ca="1">COUNTIF(INDIRECT("H"&amp;(ROW()+12*(($AN1288-1)*3+$AO1288)-ROW())/12+5):INDIRECT("S"&amp;(ROW()+12*(($AN1288-1)*3+$AO1288)-ROW())/12+5),AQ1288)</f>
        <v>0</v>
      </c>
      <c r="AU1288" s="15">
        <f ca="1">IF(AND(AQ1288&gt;0,AR1288&gt;0),COUNTIF(AU$6:AU1287,"&gt;0")+1,0)</f>
        <v>0</v>
      </c>
    </row>
    <row r="1289" spans="40:47">
      <c r="AN1289" s="15">
        <v>36</v>
      </c>
      <c r="AO1289" s="15">
        <v>2</v>
      </c>
      <c r="AP1289" s="15">
        <v>12</v>
      </c>
      <c r="AQ1289" s="15">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15">
        <f ca="1">COUNTIF(INDIRECT("H"&amp;(ROW()+12*(($AN1289-1)*3+$AO1289)-ROW())/12+5):INDIRECT("S"&amp;(ROW()+12*(($AN1289-1)*3+$AO1289)-ROW())/12+5),AQ1289)</f>
        <v>0</v>
      </c>
      <c r="AU1289" s="15">
        <f ca="1">IF(AND(AQ1289&gt;0,AR1289&gt;0),COUNTIF(AU$6:AU1288,"&gt;0")+1,0)</f>
        <v>0</v>
      </c>
    </row>
    <row r="1290" spans="40:47">
      <c r="AN1290" s="15">
        <v>36</v>
      </c>
      <c r="AO1290" s="15">
        <v>3</v>
      </c>
      <c r="AP1290" s="15">
        <v>1</v>
      </c>
      <c r="AQ1290" s="15">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15">
        <f ca="1">COUNTIF(INDIRECT("H"&amp;(ROW()+12*(($AN1290-1)*3+$AO1290)-ROW())/12+5):INDIRECT("S"&amp;(ROW()+12*(($AN1290-1)*3+$AO1290)-ROW())/12+5),AQ1290)</f>
        <v>0</v>
      </c>
      <c r="AU1290" s="15">
        <f ca="1">IF(AND(AQ1290&gt;0,AR1290&gt;0),COUNTIF(AU$6:AU1289,"&gt;0")+1,0)</f>
        <v>0</v>
      </c>
    </row>
    <row r="1291" spans="40:47">
      <c r="AN1291" s="15">
        <v>36</v>
      </c>
      <c r="AO1291" s="15">
        <v>3</v>
      </c>
      <c r="AP1291" s="15">
        <v>2</v>
      </c>
      <c r="AQ1291" s="15">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15">
        <f ca="1">COUNTIF(INDIRECT("H"&amp;(ROW()+12*(($AN1291-1)*3+$AO1291)-ROW())/12+5):INDIRECT("S"&amp;(ROW()+12*(($AN1291-1)*3+$AO1291)-ROW())/12+5),AQ1291)</f>
        <v>0</v>
      </c>
      <c r="AU1291" s="15">
        <f ca="1">IF(AND(AQ1291&gt;0,AR1291&gt;0),COUNTIF(AU$6:AU1290,"&gt;0")+1,0)</f>
        <v>0</v>
      </c>
    </row>
    <row r="1292" spans="40:47">
      <c r="AN1292" s="15">
        <v>36</v>
      </c>
      <c r="AO1292" s="15">
        <v>3</v>
      </c>
      <c r="AP1292" s="15">
        <v>3</v>
      </c>
      <c r="AQ1292" s="15">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15">
        <f ca="1">COUNTIF(INDIRECT("H"&amp;(ROW()+12*(($AN1292-1)*3+$AO1292)-ROW())/12+5):INDIRECT("S"&amp;(ROW()+12*(($AN1292-1)*3+$AO1292)-ROW())/12+5),AQ1292)</f>
        <v>0</v>
      </c>
      <c r="AU1292" s="15">
        <f ca="1">IF(AND(AQ1292&gt;0,AR1292&gt;0),COUNTIF(AU$6:AU1291,"&gt;0")+1,0)</f>
        <v>0</v>
      </c>
    </row>
    <row r="1293" spans="40:47">
      <c r="AN1293" s="15">
        <v>36</v>
      </c>
      <c r="AO1293" s="15">
        <v>3</v>
      </c>
      <c r="AP1293" s="15">
        <v>4</v>
      </c>
      <c r="AQ1293" s="15">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15">
        <f ca="1">COUNTIF(INDIRECT("H"&amp;(ROW()+12*(($AN1293-1)*3+$AO1293)-ROW())/12+5):INDIRECT("S"&amp;(ROW()+12*(($AN1293-1)*3+$AO1293)-ROW())/12+5),AQ1293)</f>
        <v>0</v>
      </c>
      <c r="AU1293" s="15">
        <f ca="1">IF(AND(AQ1293&gt;0,AR1293&gt;0),COUNTIF(AU$6:AU1292,"&gt;0")+1,0)</f>
        <v>0</v>
      </c>
    </row>
    <row r="1294" spans="40:47">
      <c r="AN1294" s="15">
        <v>36</v>
      </c>
      <c r="AO1294" s="15">
        <v>3</v>
      </c>
      <c r="AP1294" s="15">
        <v>5</v>
      </c>
      <c r="AQ1294" s="15">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15">
        <f ca="1">COUNTIF(INDIRECT("H"&amp;(ROW()+12*(($AN1294-1)*3+$AO1294)-ROW())/12+5):INDIRECT("S"&amp;(ROW()+12*(($AN1294-1)*3+$AO1294)-ROW())/12+5),AQ1294)</f>
        <v>0</v>
      </c>
      <c r="AU1294" s="15">
        <f ca="1">IF(AND(AQ1294&gt;0,AR1294&gt;0),COUNTIF(AU$6:AU1293,"&gt;0")+1,0)</f>
        <v>0</v>
      </c>
    </row>
    <row r="1295" spans="40:47">
      <c r="AN1295" s="15">
        <v>36</v>
      </c>
      <c r="AO1295" s="15">
        <v>3</v>
      </c>
      <c r="AP1295" s="15">
        <v>6</v>
      </c>
      <c r="AQ1295" s="15">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15">
        <f ca="1">COUNTIF(INDIRECT("H"&amp;(ROW()+12*(($AN1295-1)*3+$AO1295)-ROW())/12+5):INDIRECT("S"&amp;(ROW()+12*(($AN1295-1)*3+$AO1295)-ROW())/12+5),AQ1295)</f>
        <v>0</v>
      </c>
      <c r="AU1295" s="15">
        <f ca="1">IF(AND(AQ1295&gt;0,AR1295&gt;0),COUNTIF(AU$6:AU1294,"&gt;0")+1,0)</f>
        <v>0</v>
      </c>
    </row>
    <row r="1296" spans="40:47">
      <c r="AN1296" s="15">
        <v>36</v>
      </c>
      <c r="AO1296" s="15">
        <v>3</v>
      </c>
      <c r="AP1296" s="15">
        <v>7</v>
      </c>
      <c r="AQ1296" s="15">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15">
        <f ca="1">COUNTIF(INDIRECT("H"&amp;(ROW()+12*(($AN1296-1)*3+$AO1296)-ROW())/12+5):INDIRECT("S"&amp;(ROW()+12*(($AN1296-1)*3+$AO1296)-ROW())/12+5),AQ1296)</f>
        <v>0</v>
      </c>
      <c r="AU1296" s="15">
        <f ca="1">IF(AND(AQ1296&gt;0,AR1296&gt;0),COUNTIF(AU$6:AU1295,"&gt;0")+1,0)</f>
        <v>0</v>
      </c>
    </row>
    <row r="1297" spans="40:47">
      <c r="AN1297" s="15">
        <v>36</v>
      </c>
      <c r="AO1297" s="15">
        <v>3</v>
      </c>
      <c r="AP1297" s="15">
        <v>8</v>
      </c>
      <c r="AQ1297" s="15">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15">
        <f ca="1">COUNTIF(INDIRECT("H"&amp;(ROW()+12*(($AN1297-1)*3+$AO1297)-ROW())/12+5):INDIRECT("S"&amp;(ROW()+12*(($AN1297-1)*3+$AO1297)-ROW())/12+5),AQ1297)</f>
        <v>0</v>
      </c>
      <c r="AU1297" s="15">
        <f ca="1">IF(AND(AQ1297&gt;0,AR1297&gt;0),COUNTIF(AU$6:AU1296,"&gt;0")+1,0)</f>
        <v>0</v>
      </c>
    </row>
    <row r="1298" spans="40:47">
      <c r="AN1298" s="15">
        <v>36</v>
      </c>
      <c r="AO1298" s="15">
        <v>3</v>
      </c>
      <c r="AP1298" s="15">
        <v>9</v>
      </c>
      <c r="AQ1298" s="15">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15">
        <f ca="1">COUNTIF(INDIRECT("H"&amp;(ROW()+12*(($AN1298-1)*3+$AO1298)-ROW())/12+5):INDIRECT("S"&amp;(ROW()+12*(($AN1298-1)*3+$AO1298)-ROW())/12+5),AQ1298)</f>
        <v>0</v>
      </c>
      <c r="AU1298" s="15">
        <f ca="1">IF(AND(AQ1298&gt;0,AR1298&gt;0),COUNTIF(AU$6:AU1297,"&gt;0")+1,0)</f>
        <v>0</v>
      </c>
    </row>
    <row r="1299" spans="40:47">
      <c r="AN1299" s="15">
        <v>36</v>
      </c>
      <c r="AO1299" s="15">
        <v>3</v>
      </c>
      <c r="AP1299" s="15">
        <v>10</v>
      </c>
      <c r="AQ1299" s="15">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15">
        <f ca="1">COUNTIF(INDIRECT("H"&amp;(ROW()+12*(($AN1299-1)*3+$AO1299)-ROW())/12+5):INDIRECT("S"&amp;(ROW()+12*(($AN1299-1)*3+$AO1299)-ROW())/12+5),AQ1299)</f>
        <v>0</v>
      </c>
      <c r="AU1299" s="15">
        <f ca="1">IF(AND(AQ1299&gt;0,AR1299&gt;0),COUNTIF(AU$6:AU1298,"&gt;0")+1,0)</f>
        <v>0</v>
      </c>
    </row>
    <row r="1300" spans="40:47">
      <c r="AN1300" s="15">
        <v>36</v>
      </c>
      <c r="AO1300" s="15">
        <v>3</v>
      </c>
      <c r="AP1300" s="15">
        <v>11</v>
      </c>
      <c r="AQ1300" s="15">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15">
        <f ca="1">COUNTIF(INDIRECT("H"&amp;(ROW()+12*(($AN1300-1)*3+$AO1300)-ROW())/12+5):INDIRECT("S"&amp;(ROW()+12*(($AN1300-1)*3+$AO1300)-ROW())/12+5),AQ1300)</f>
        <v>0</v>
      </c>
      <c r="AU1300" s="15">
        <f ca="1">IF(AND(AQ1300&gt;0,AR1300&gt;0),COUNTIF(AU$6:AU1299,"&gt;0")+1,0)</f>
        <v>0</v>
      </c>
    </row>
    <row r="1301" spans="40:47">
      <c r="AN1301" s="306">
        <v>36</v>
      </c>
      <c r="AO1301" s="306">
        <v>3</v>
      </c>
      <c r="AP1301" s="306">
        <v>12</v>
      </c>
      <c r="AQ1301" s="15">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15">
        <f ca="1">COUNTIF(INDIRECT("H"&amp;(ROW()+12*(($AN1301-1)*3+$AO1301)-ROW())/12+5):INDIRECT("S"&amp;(ROW()+12*(($AN1301-1)*3+$AO1301)-ROW())/12+5),AQ1301)</f>
        <v>0</v>
      </c>
      <c r="AU1301" s="15">
        <f ca="1">IF(AND(AQ1301&gt;0,AR1301&gt;0),COUNTIF(AU$6:AU1300,"&gt;0")+1,0)</f>
        <v>0</v>
      </c>
    </row>
    <row r="1302" spans="40:47">
      <c r="AN1302" s="15">
        <v>37</v>
      </c>
      <c r="AO1302" s="15">
        <v>1</v>
      </c>
      <c r="AP1302" s="15">
        <v>1</v>
      </c>
      <c r="AQ1302" s="15">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15">
        <f ca="1">COUNTIF(INDIRECT("H"&amp;(ROW()+12*(($AN1302-1)*3+$AO1302)-ROW())/12+5):INDIRECT("S"&amp;(ROW()+12*(($AN1302-1)*3+$AO1302)-ROW())/12+5),AQ1302)</f>
        <v>0</v>
      </c>
      <c r="AU1302" s="15">
        <f ca="1">IF(AND(AQ1302&gt;0,AR1302&gt;0),COUNTIF(AU$6:AU1301,"&gt;0")+1,0)</f>
        <v>0</v>
      </c>
    </row>
    <row r="1303" spans="40:47">
      <c r="AN1303" s="15">
        <v>37</v>
      </c>
      <c r="AO1303" s="15">
        <v>1</v>
      </c>
      <c r="AP1303" s="15">
        <v>2</v>
      </c>
      <c r="AQ1303" s="15">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15">
        <f ca="1">COUNTIF(INDIRECT("H"&amp;(ROW()+12*(($AN1303-1)*3+$AO1303)-ROW())/12+5):INDIRECT("S"&amp;(ROW()+12*(($AN1303-1)*3+$AO1303)-ROW())/12+5),AQ1303)</f>
        <v>0</v>
      </c>
      <c r="AU1303" s="15">
        <f ca="1">IF(AND(AQ1303&gt;0,AR1303&gt;0),COUNTIF(AU$6:AU1302,"&gt;0")+1,0)</f>
        <v>0</v>
      </c>
    </row>
    <row r="1304" spans="40:47">
      <c r="AN1304" s="15">
        <v>37</v>
      </c>
      <c r="AO1304" s="15">
        <v>1</v>
      </c>
      <c r="AP1304" s="15">
        <v>3</v>
      </c>
      <c r="AQ1304" s="15">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15">
        <f ca="1">COUNTIF(INDIRECT("H"&amp;(ROW()+12*(($AN1304-1)*3+$AO1304)-ROW())/12+5):INDIRECT("S"&amp;(ROW()+12*(($AN1304-1)*3+$AO1304)-ROW())/12+5),AQ1304)</f>
        <v>0</v>
      </c>
      <c r="AU1304" s="15">
        <f ca="1">IF(AND(AQ1304&gt;0,AR1304&gt;0),COUNTIF(AU$6:AU1303,"&gt;0")+1,0)</f>
        <v>0</v>
      </c>
    </row>
    <row r="1305" spans="40:47">
      <c r="AN1305" s="15">
        <v>37</v>
      </c>
      <c r="AO1305" s="15">
        <v>1</v>
      </c>
      <c r="AP1305" s="15">
        <v>4</v>
      </c>
      <c r="AQ1305" s="15">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15">
        <f ca="1">COUNTIF(INDIRECT("H"&amp;(ROW()+12*(($AN1305-1)*3+$AO1305)-ROW())/12+5):INDIRECT("S"&amp;(ROW()+12*(($AN1305-1)*3+$AO1305)-ROW())/12+5),AQ1305)</f>
        <v>0</v>
      </c>
      <c r="AU1305" s="15">
        <f ca="1">IF(AND(AQ1305&gt;0,AR1305&gt;0),COUNTIF(AU$6:AU1304,"&gt;0")+1,0)</f>
        <v>0</v>
      </c>
    </row>
    <row r="1306" spans="40:47">
      <c r="AN1306" s="15">
        <v>37</v>
      </c>
      <c r="AO1306" s="15">
        <v>1</v>
      </c>
      <c r="AP1306" s="15">
        <v>5</v>
      </c>
      <c r="AQ1306" s="15">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15">
        <f ca="1">COUNTIF(INDIRECT("H"&amp;(ROW()+12*(($AN1306-1)*3+$AO1306)-ROW())/12+5):INDIRECT("S"&amp;(ROW()+12*(($AN1306-1)*3+$AO1306)-ROW())/12+5),AQ1306)</f>
        <v>0</v>
      </c>
      <c r="AU1306" s="15">
        <f ca="1">IF(AND(AQ1306&gt;0,AR1306&gt;0),COUNTIF(AU$6:AU1305,"&gt;0")+1,0)</f>
        <v>0</v>
      </c>
    </row>
    <row r="1307" spans="40:47">
      <c r="AN1307" s="15">
        <v>37</v>
      </c>
      <c r="AO1307" s="15">
        <v>1</v>
      </c>
      <c r="AP1307" s="15">
        <v>6</v>
      </c>
      <c r="AQ1307" s="15">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15">
        <f ca="1">COUNTIF(INDIRECT("H"&amp;(ROW()+12*(($AN1307-1)*3+$AO1307)-ROW())/12+5):INDIRECT("S"&amp;(ROW()+12*(($AN1307-1)*3+$AO1307)-ROW())/12+5),AQ1307)</f>
        <v>0</v>
      </c>
      <c r="AU1307" s="15">
        <f ca="1">IF(AND(AQ1307&gt;0,AR1307&gt;0),COUNTIF(AU$6:AU1306,"&gt;0")+1,0)</f>
        <v>0</v>
      </c>
    </row>
    <row r="1308" spans="40:47">
      <c r="AN1308" s="15">
        <v>37</v>
      </c>
      <c r="AO1308" s="15">
        <v>1</v>
      </c>
      <c r="AP1308" s="15">
        <v>7</v>
      </c>
      <c r="AQ1308" s="15">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15">
        <f ca="1">COUNTIF(INDIRECT("H"&amp;(ROW()+12*(($AN1308-1)*3+$AO1308)-ROW())/12+5):INDIRECT("S"&amp;(ROW()+12*(($AN1308-1)*3+$AO1308)-ROW())/12+5),AQ1308)</f>
        <v>0</v>
      </c>
      <c r="AU1308" s="15">
        <f ca="1">IF(AND(AQ1308&gt;0,AR1308&gt;0),COUNTIF(AU$6:AU1307,"&gt;0")+1,0)</f>
        <v>0</v>
      </c>
    </row>
    <row r="1309" spans="40:47">
      <c r="AN1309" s="15">
        <v>37</v>
      </c>
      <c r="AO1309" s="15">
        <v>1</v>
      </c>
      <c r="AP1309" s="15">
        <v>8</v>
      </c>
      <c r="AQ1309" s="15">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15">
        <f ca="1">COUNTIF(INDIRECT("H"&amp;(ROW()+12*(($AN1309-1)*3+$AO1309)-ROW())/12+5):INDIRECT("S"&amp;(ROW()+12*(($AN1309-1)*3+$AO1309)-ROW())/12+5),AQ1309)</f>
        <v>0</v>
      </c>
      <c r="AU1309" s="15">
        <f ca="1">IF(AND(AQ1309&gt;0,AR1309&gt;0),COUNTIF(AU$6:AU1308,"&gt;0")+1,0)</f>
        <v>0</v>
      </c>
    </row>
    <row r="1310" spans="40:47">
      <c r="AN1310" s="15">
        <v>37</v>
      </c>
      <c r="AO1310" s="15">
        <v>1</v>
      </c>
      <c r="AP1310" s="15">
        <v>9</v>
      </c>
      <c r="AQ1310" s="15">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15">
        <f ca="1">COUNTIF(INDIRECT("H"&amp;(ROW()+12*(($AN1310-1)*3+$AO1310)-ROW())/12+5):INDIRECT("S"&amp;(ROW()+12*(($AN1310-1)*3+$AO1310)-ROW())/12+5),AQ1310)</f>
        <v>0</v>
      </c>
      <c r="AU1310" s="15">
        <f ca="1">IF(AND(AQ1310&gt;0,AR1310&gt;0),COUNTIF(AU$6:AU1309,"&gt;0")+1,0)</f>
        <v>0</v>
      </c>
    </row>
    <row r="1311" spans="40:47">
      <c r="AN1311" s="15">
        <v>37</v>
      </c>
      <c r="AO1311" s="15">
        <v>1</v>
      </c>
      <c r="AP1311" s="15">
        <v>10</v>
      </c>
      <c r="AQ1311" s="15">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15">
        <f ca="1">COUNTIF(INDIRECT("H"&amp;(ROW()+12*(($AN1311-1)*3+$AO1311)-ROW())/12+5):INDIRECT("S"&amp;(ROW()+12*(($AN1311-1)*3+$AO1311)-ROW())/12+5),AQ1311)</f>
        <v>0</v>
      </c>
      <c r="AU1311" s="15">
        <f ca="1">IF(AND(AQ1311&gt;0,AR1311&gt;0),COUNTIF(AU$6:AU1310,"&gt;0")+1,0)</f>
        <v>0</v>
      </c>
    </row>
    <row r="1312" spans="40:47">
      <c r="AN1312" s="15">
        <v>37</v>
      </c>
      <c r="AO1312" s="15">
        <v>1</v>
      </c>
      <c r="AP1312" s="15">
        <v>11</v>
      </c>
      <c r="AQ1312" s="15">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15">
        <f ca="1">COUNTIF(INDIRECT("H"&amp;(ROW()+12*(($AN1312-1)*3+$AO1312)-ROW())/12+5):INDIRECT("S"&amp;(ROW()+12*(($AN1312-1)*3+$AO1312)-ROW())/12+5),AQ1312)</f>
        <v>0</v>
      </c>
      <c r="AU1312" s="15">
        <f ca="1">IF(AND(AQ1312&gt;0,AR1312&gt;0),COUNTIF(AU$6:AU1311,"&gt;0")+1,0)</f>
        <v>0</v>
      </c>
    </row>
    <row r="1313" spans="40:47">
      <c r="AN1313" s="15">
        <v>37</v>
      </c>
      <c r="AO1313" s="15">
        <v>1</v>
      </c>
      <c r="AP1313" s="15">
        <v>12</v>
      </c>
      <c r="AQ1313" s="15">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15">
        <f ca="1">COUNTIF(INDIRECT("H"&amp;(ROW()+12*(($AN1313-1)*3+$AO1313)-ROW())/12+5):INDIRECT("S"&amp;(ROW()+12*(($AN1313-1)*3+$AO1313)-ROW())/12+5),AQ1313)</f>
        <v>0</v>
      </c>
      <c r="AU1313" s="15">
        <f ca="1">IF(AND(AQ1313&gt;0,AR1313&gt;0),COUNTIF(AU$6:AU1312,"&gt;0")+1,0)</f>
        <v>0</v>
      </c>
    </row>
    <row r="1314" spans="40:47">
      <c r="AN1314" s="15">
        <v>37</v>
      </c>
      <c r="AO1314" s="15">
        <v>2</v>
      </c>
      <c r="AP1314" s="15">
        <v>1</v>
      </c>
      <c r="AQ1314" s="15">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15">
        <f ca="1">COUNTIF(INDIRECT("H"&amp;(ROW()+12*(($AN1314-1)*3+$AO1314)-ROW())/12+5):INDIRECT("S"&amp;(ROW()+12*(($AN1314-1)*3+$AO1314)-ROW())/12+5),AQ1314)</f>
        <v>0</v>
      </c>
      <c r="AU1314" s="15">
        <f ca="1">IF(AND(AQ1314&gt;0,AR1314&gt;0),COUNTIF(AU$6:AU1313,"&gt;0")+1,0)</f>
        <v>0</v>
      </c>
    </row>
    <row r="1315" spans="40:47">
      <c r="AN1315" s="15">
        <v>37</v>
      </c>
      <c r="AO1315" s="15">
        <v>2</v>
      </c>
      <c r="AP1315" s="15">
        <v>2</v>
      </c>
      <c r="AQ1315" s="15">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15">
        <f ca="1">COUNTIF(INDIRECT("H"&amp;(ROW()+12*(($AN1315-1)*3+$AO1315)-ROW())/12+5):INDIRECT("S"&amp;(ROW()+12*(($AN1315-1)*3+$AO1315)-ROW())/12+5),AQ1315)</f>
        <v>0</v>
      </c>
      <c r="AU1315" s="15">
        <f ca="1">IF(AND(AQ1315&gt;0,AR1315&gt;0),COUNTIF(AU$6:AU1314,"&gt;0")+1,0)</f>
        <v>0</v>
      </c>
    </row>
    <row r="1316" spans="40:47">
      <c r="AN1316" s="15">
        <v>37</v>
      </c>
      <c r="AO1316" s="15">
        <v>2</v>
      </c>
      <c r="AP1316" s="15">
        <v>3</v>
      </c>
      <c r="AQ1316" s="15">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15">
        <f ca="1">COUNTIF(INDIRECT("H"&amp;(ROW()+12*(($AN1316-1)*3+$AO1316)-ROW())/12+5):INDIRECT("S"&amp;(ROW()+12*(($AN1316-1)*3+$AO1316)-ROW())/12+5),AQ1316)</f>
        <v>0</v>
      </c>
      <c r="AU1316" s="15">
        <f ca="1">IF(AND(AQ1316&gt;0,AR1316&gt;0),COUNTIF(AU$6:AU1315,"&gt;0")+1,0)</f>
        <v>0</v>
      </c>
    </row>
    <row r="1317" spans="40:47">
      <c r="AN1317" s="15">
        <v>37</v>
      </c>
      <c r="AO1317" s="15">
        <v>2</v>
      </c>
      <c r="AP1317" s="15">
        <v>4</v>
      </c>
      <c r="AQ1317" s="15">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15">
        <f ca="1">COUNTIF(INDIRECT("H"&amp;(ROW()+12*(($AN1317-1)*3+$AO1317)-ROW())/12+5):INDIRECT("S"&amp;(ROW()+12*(($AN1317-1)*3+$AO1317)-ROW())/12+5),AQ1317)</f>
        <v>0</v>
      </c>
      <c r="AU1317" s="15">
        <f ca="1">IF(AND(AQ1317&gt;0,AR1317&gt;0),COUNTIF(AU$6:AU1316,"&gt;0")+1,0)</f>
        <v>0</v>
      </c>
    </row>
    <row r="1318" spans="40:47">
      <c r="AN1318" s="15">
        <v>37</v>
      </c>
      <c r="AO1318" s="15">
        <v>2</v>
      </c>
      <c r="AP1318" s="15">
        <v>5</v>
      </c>
      <c r="AQ1318" s="15">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15">
        <f ca="1">COUNTIF(INDIRECT("H"&amp;(ROW()+12*(($AN1318-1)*3+$AO1318)-ROW())/12+5):INDIRECT("S"&amp;(ROW()+12*(($AN1318-1)*3+$AO1318)-ROW())/12+5),AQ1318)</f>
        <v>0</v>
      </c>
      <c r="AU1318" s="15">
        <f ca="1">IF(AND(AQ1318&gt;0,AR1318&gt;0),COUNTIF(AU$6:AU1317,"&gt;0")+1,0)</f>
        <v>0</v>
      </c>
    </row>
    <row r="1319" spans="40:47">
      <c r="AN1319" s="15">
        <v>37</v>
      </c>
      <c r="AO1319" s="15">
        <v>2</v>
      </c>
      <c r="AP1319" s="15">
        <v>6</v>
      </c>
      <c r="AQ1319" s="15">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15">
        <f ca="1">COUNTIF(INDIRECT("H"&amp;(ROW()+12*(($AN1319-1)*3+$AO1319)-ROW())/12+5):INDIRECT("S"&amp;(ROW()+12*(($AN1319-1)*3+$AO1319)-ROW())/12+5),AQ1319)</f>
        <v>0</v>
      </c>
      <c r="AU1319" s="15">
        <f ca="1">IF(AND(AQ1319&gt;0,AR1319&gt;0),COUNTIF(AU$6:AU1318,"&gt;0")+1,0)</f>
        <v>0</v>
      </c>
    </row>
    <row r="1320" spans="40:47">
      <c r="AN1320" s="15">
        <v>37</v>
      </c>
      <c r="AO1320" s="15">
        <v>2</v>
      </c>
      <c r="AP1320" s="15">
        <v>7</v>
      </c>
      <c r="AQ1320" s="15">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15">
        <f ca="1">COUNTIF(INDIRECT("H"&amp;(ROW()+12*(($AN1320-1)*3+$AO1320)-ROW())/12+5):INDIRECT("S"&amp;(ROW()+12*(($AN1320-1)*3+$AO1320)-ROW())/12+5),AQ1320)</f>
        <v>0</v>
      </c>
      <c r="AU1320" s="15">
        <f ca="1">IF(AND(AQ1320&gt;0,AR1320&gt;0),COUNTIF(AU$6:AU1319,"&gt;0")+1,0)</f>
        <v>0</v>
      </c>
    </row>
    <row r="1321" spans="40:47">
      <c r="AN1321" s="15">
        <v>37</v>
      </c>
      <c r="AO1321" s="15">
        <v>2</v>
      </c>
      <c r="AP1321" s="15">
        <v>8</v>
      </c>
      <c r="AQ1321" s="15">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15">
        <f ca="1">COUNTIF(INDIRECT("H"&amp;(ROW()+12*(($AN1321-1)*3+$AO1321)-ROW())/12+5):INDIRECT("S"&amp;(ROW()+12*(($AN1321-1)*3+$AO1321)-ROW())/12+5),AQ1321)</f>
        <v>0</v>
      </c>
      <c r="AU1321" s="15">
        <f ca="1">IF(AND(AQ1321&gt;0,AR1321&gt;0),COUNTIF(AU$6:AU1320,"&gt;0")+1,0)</f>
        <v>0</v>
      </c>
    </row>
    <row r="1322" spans="40:47">
      <c r="AN1322" s="15">
        <v>37</v>
      </c>
      <c r="AO1322" s="15">
        <v>2</v>
      </c>
      <c r="AP1322" s="15">
        <v>9</v>
      </c>
      <c r="AQ1322" s="15">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15">
        <f ca="1">COUNTIF(INDIRECT("H"&amp;(ROW()+12*(($AN1322-1)*3+$AO1322)-ROW())/12+5):INDIRECT("S"&amp;(ROW()+12*(($AN1322-1)*3+$AO1322)-ROW())/12+5),AQ1322)</f>
        <v>0</v>
      </c>
      <c r="AU1322" s="15">
        <f ca="1">IF(AND(AQ1322&gt;0,AR1322&gt;0),COUNTIF(AU$6:AU1321,"&gt;0")+1,0)</f>
        <v>0</v>
      </c>
    </row>
    <row r="1323" spans="40:47">
      <c r="AN1323" s="15">
        <v>37</v>
      </c>
      <c r="AO1323" s="15">
        <v>2</v>
      </c>
      <c r="AP1323" s="15">
        <v>10</v>
      </c>
      <c r="AQ1323" s="15">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15">
        <f ca="1">COUNTIF(INDIRECT("H"&amp;(ROW()+12*(($AN1323-1)*3+$AO1323)-ROW())/12+5):INDIRECT("S"&amp;(ROW()+12*(($AN1323-1)*3+$AO1323)-ROW())/12+5),AQ1323)</f>
        <v>0</v>
      </c>
      <c r="AU1323" s="15">
        <f ca="1">IF(AND(AQ1323&gt;0,AR1323&gt;0),COUNTIF(AU$6:AU1322,"&gt;0")+1,0)</f>
        <v>0</v>
      </c>
    </row>
    <row r="1324" spans="40:47">
      <c r="AN1324" s="15">
        <v>37</v>
      </c>
      <c r="AO1324" s="15">
        <v>2</v>
      </c>
      <c r="AP1324" s="15">
        <v>11</v>
      </c>
      <c r="AQ1324" s="15">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15">
        <f ca="1">COUNTIF(INDIRECT("H"&amp;(ROW()+12*(($AN1324-1)*3+$AO1324)-ROW())/12+5):INDIRECT("S"&amp;(ROW()+12*(($AN1324-1)*3+$AO1324)-ROW())/12+5),AQ1324)</f>
        <v>0</v>
      </c>
      <c r="AU1324" s="15">
        <f ca="1">IF(AND(AQ1324&gt;0,AR1324&gt;0),COUNTIF(AU$6:AU1323,"&gt;0")+1,0)</f>
        <v>0</v>
      </c>
    </row>
    <row r="1325" spans="40:47">
      <c r="AN1325" s="15">
        <v>37</v>
      </c>
      <c r="AO1325" s="15">
        <v>2</v>
      </c>
      <c r="AP1325" s="15">
        <v>12</v>
      </c>
      <c r="AQ1325" s="15">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15">
        <f ca="1">COUNTIF(INDIRECT("H"&amp;(ROW()+12*(($AN1325-1)*3+$AO1325)-ROW())/12+5):INDIRECT("S"&amp;(ROW()+12*(($AN1325-1)*3+$AO1325)-ROW())/12+5),AQ1325)</f>
        <v>0</v>
      </c>
      <c r="AU1325" s="15">
        <f ca="1">IF(AND(AQ1325&gt;0,AR1325&gt;0),COUNTIF(AU$6:AU1324,"&gt;0")+1,0)</f>
        <v>0</v>
      </c>
    </row>
    <row r="1326" spans="40:47">
      <c r="AN1326" s="15">
        <v>37</v>
      </c>
      <c r="AO1326" s="15">
        <v>3</v>
      </c>
      <c r="AP1326" s="15">
        <v>1</v>
      </c>
      <c r="AQ1326" s="15">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15">
        <f ca="1">COUNTIF(INDIRECT("H"&amp;(ROW()+12*(($AN1326-1)*3+$AO1326)-ROW())/12+5):INDIRECT("S"&amp;(ROW()+12*(($AN1326-1)*3+$AO1326)-ROW())/12+5),AQ1326)</f>
        <v>0</v>
      </c>
      <c r="AU1326" s="15">
        <f ca="1">IF(AND(AQ1326&gt;0,AR1326&gt;0),COUNTIF(AU$6:AU1325,"&gt;0")+1,0)</f>
        <v>0</v>
      </c>
    </row>
    <row r="1327" spans="40:47">
      <c r="AN1327" s="15">
        <v>37</v>
      </c>
      <c r="AO1327" s="15">
        <v>3</v>
      </c>
      <c r="AP1327" s="15">
        <v>2</v>
      </c>
      <c r="AQ1327" s="15">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15">
        <f ca="1">COUNTIF(INDIRECT("H"&amp;(ROW()+12*(($AN1327-1)*3+$AO1327)-ROW())/12+5):INDIRECT("S"&amp;(ROW()+12*(($AN1327-1)*3+$AO1327)-ROW())/12+5),AQ1327)</f>
        <v>0</v>
      </c>
      <c r="AU1327" s="15">
        <f ca="1">IF(AND(AQ1327&gt;0,AR1327&gt;0),COUNTIF(AU$6:AU1326,"&gt;0")+1,0)</f>
        <v>0</v>
      </c>
    </row>
    <row r="1328" spans="40:47">
      <c r="AN1328" s="15">
        <v>37</v>
      </c>
      <c r="AO1328" s="15">
        <v>3</v>
      </c>
      <c r="AP1328" s="15">
        <v>3</v>
      </c>
      <c r="AQ1328" s="15">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15">
        <f ca="1">COUNTIF(INDIRECT("H"&amp;(ROW()+12*(($AN1328-1)*3+$AO1328)-ROW())/12+5):INDIRECT("S"&amp;(ROW()+12*(($AN1328-1)*3+$AO1328)-ROW())/12+5),AQ1328)</f>
        <v>0</v>
      </c>
      <c r="AU1328" s="15">
        <f ca="1">IF(AND(AQ1328&gt;0,AR1328&gt;0),COUNTIF(AU$6:AU1327,"&gt;0")+1,0)</f>
        <v>0</v>
      </c>
    </row>
    <row r="1329" spans="40:47">
      <c r="AN1329" s="15">
        <v>37</v>
      </c>
      <c r="AO1329" s="15">
        <v>3</v>
      </c>
      <c r="AP1329" s="15">
        <v>4</v>
      </c>
      <c r="AQ1329" s="15">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15">
        <f ca="1">COUNTIF(INDIRECT("H"&amp;(ROW()+12*(($AN1329-1)*3+$AO1329)-ROW())/12+5):INDIRECT("S"&amp;(ROW()+12*(($AN1329-1)*3+$AO1329)-ROW())/12+5),AQ1329)</f>
        <v>0</v>
      </c>
      <c r="AU1329" s="15">
        <f ca="1">IF(AND(AQ1329&gt;0,AR1329&gt;0),COUNTIF(AU$6:AU1328,"&gt;0")+1,0)</f>
        <v>0</v>
      </c>
    </row>
    <row r="1330" spans="40:47">
      <c r="AN1330" s="15">
        <v>37</v>
      </c>
      <c r="AO1330" s="15">
        <v>3</v>
      </c>
      <c r="AP1330" s="15">
        <v>5</v>
      </c>
      <c r="AQ1330" s="15">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15">
        <f ca="1">COUNTIF(INDIRECT("H"&amp;(ROW()+12*(($AN1330-1)*3+$AO1330)-ROW())/12+5):INDIRECT("S"&amp;(ROW()+12*(($AN1330-1)*3+$AO1330)-ROW())/12+5),AQ1330)</f>
        <v>0</v>
      </c>
      <c r="AU1330" s="15">
        <f ca="1">IF(AND(AQ1330&gt;0,AR1330&gt;0),COUNTIF(AU$6:AU1329,"&gt;0")+1,0)</f>
        <v>0</v>
      </c>
    </row>
    <row r="1331" spans="40:47">
      <c r="AN1331" s="15">
        <v>37</v>
      </c>
      <c r="AO1331" s="15">
        <v>3</v>
      </c>
      <c r="AP1331" s="15">
        <v>6</v>
      </c>
      <c r="AQ1331" s="15">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15">
        <f ca="1">COUNTIF(INDIRECT("H"&amp;(ROW()+12*(($AN1331-1)*3+$AO1331)-ROW())/12+5):INDIRECT("S"&amp;(ROW()+12*(($AN1331-1)*3+$AO1331)-ROW())/12+5),AQ1331)</f>
        <v>0</v>
      </c>
      <c r="AU1331" s="15">
        <f ca="1">IF(AND(AQ1331&gt;0,AR1331&gt;0),COUNTIF(AU$6:AU1330,"&gt;0")+1,0)</f>
        <v>0</v>
      </c>
    </row>
    <row r="1332" spans="40:47">
      <c r="AN1332" s="15">
        <v>37</v>
      </c>
      <c r="AO1332" s="15">
        <v>3</v>
      </c>
      <c r="AP1332" s="15">
        <v>7</v>
      </c>
      <c r="AQ1332" s="15">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15">
        <f ca="1">COUNTIF(INDIRECT("H"&amp;(ROW()+12*(($AN1332-1)*3+$AO1332)-ROW())/12+5):INDIRECT("S"&amp;(ROW()+12*(($AN1332-1)*3+$AO1332)-ROW())/12+5),AQ1332)</f>
        <v>0</v>
      </c>
      <c r="AU1332" s="15">
        <f ca="1">IF(AND(AQ1332&gt;0,AR1332&gt;0),COUNTIF(AU$6:AU1331,"&gt;0")+1,0)</f>
        <v>0</v>
      </c>
    </row>
    <row r="1333" spans="40:47">
      <c r="AN1333" s="15">
        <v>37</v>
      </c>
      <c r="AO1333" s="15">
        <v>3</v>
      </c>
      <c r="AP1333" s="15">
        <v>8</v>
      </c>
      <c r="AQ1333" s="15">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15">
        <f ca="1">COUNTIF(INDIRECT("H"&amp;(ROW()+12*(($AN1333-1)*3+$AO1333)-ROW())/12+5):INDIRECT("S"&amp;(ROW()+12*(($AN1333-1)*3+$AO1333)-ROW())/12+5),AQ1333)</f>
        <v>0</v>
      </c>
      <c r="AU1333" s="15">
        <f ca="1">IF(AND(AQ1333&gt;0,AR1333&gt;0),COUNTIF(AU$6:AU1332,"&gt;0")+1,0)</f>
        <v>0</v>
      </c>
    </row>
    <row r="1334" spans="40:47">
      <c r="AN1334" s="15">
        <v>37</v>
      </c>
      <c r="AO1334" s="15">
        <v>3</v>
      </c>
      <c r="AP1334" s="15">
        <v>9</v>
      </c>
      <c r="AQ1334" s="15">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15">
        <f ca="1">COUNTIF(INDIRECT("H"&amp;(ROW()+12*(($AN1334-1)*3+$AO1334)-ROW())/12+5):INDIRECT("S"&amp;(ROW()+12*(($AN1334-1)*3+$AO1334)-ROW())/12+5),AQ1334)</f>
        <v>0</v>
      </c>
      <c r="AU1334" s="15">
        <f ca="1">IF(AND(AQ1334&gt;0,AR1334&gt;0),COUNTIF(AU$6:AU1333,"&gt;0")+1,0)</f>
        <v>0</v>
      </c>
    </row>
    <row r="1335" spans="40:47">
      <c r="AN1335" s="15">
        <v>37</v>
      </c>
      <c r="AO1335" s="15">
        <v>3</v>
      </c>
      <c r="AP1335" s="15">
        <v>10</v>
      </c>
      <c r="AQ1335" s="15">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15">
        <f ca="1">COUNTIF(INDIRECT("H"&amp;(ROW()+12*(($AN1335-1)*3+$AO1335)-ROW())/12+5):INDIRECT("S"&amp;(ROW()+12*(($AN1335-1)*3+$AO1335)-ROW())/12+5),AQ1335)</f>
        <v>0</v>
      </c>
      <c r="AU1335" s="15">
        <f ca="1">IF(AND(AQ1335&gt;0,AR1335&gt;0),COUNTIF(AU$6:AU1334,"&gt;0")+1,0)</f>
        <v>0</v>
      </c>
    </row>
    <row r="1336" spans="40:47">
      <c r="AN1336" s="15">
        <v>37</v>
      </c>
      <c r="AO1336" s="15">
        <v>3</v>
      </c>
      <c r="AP1336" s="15">
        <v>11</v>
      </c>
      <c r="AQ1336" s="15">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15">
        <f ca="1">COUNTIF(INDIRECT("H"&amp;(ROW()+12*(($AN1336-1)*3+$AO1336)-ROW())/12+5):INDIRECT("S"&amp;(ROW()+12*(($AN1336-1)*3+$AO1336)-ROW())/12+5),AQ1336)</f>
        <v>0</v>
      </c>
      <c r="AU1336" s="15">
        <f ca="1">IF(AND(AQ1336&gt;0,AR1336&gt;0),COUNTIF(AU$6:AU1335,"&gt;0")+1,0)</f>
        <v>0</v>
      </c>
    </row>
    <row r="1337" spans="40:47">
      <c r="AN1337" s="306">
        <v>37</v>
      </c>
      <c r="AO1337" s="306">
        <v>3</v>
      </c>
      <c r="AP1337" s="306">
        <v>12</v>
      </c>
      <c r="AQ1337" s="15">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15">
        <f ca="1">COUNTIF(INDIRECT("H"&amp;(ROW()+12*(($AN1337-1)*3+$AO1337)-ROW())/12+5):INDIRECT("S"&amp;(ROW()+12*(($AN1337-1)*3+$AO1337)-ROW())/12+5),AQ1337)</f>
        <v>0</v>
      </c>
      <c r="AU1337" s="15">
        <f ca="1">IF(AND(AQ1337&gt;0,AR1337&gt;0),COUNTIF(AU$6:AU1336,"&gt;0")+1,0)</f>
        <v>0</v>
      </c>
    </row>
    <row r="1338" spans="40:47">
      <c r="AN1338" s="15">
        <v>38</v>
      </c>
      <c r="AO1338" s="15">
        <v>1</v>
      </c>
      <c r="AP1338" s="15">
        <v>1</v>
      </c>
      <c r="AQ1338" s="15">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15">
        <f ca="1">COUNTIF(INDIRECT("H"&amp;(ROW()+12*(($AN1338-1)*3+$AO1338)-ROW())/12+5):INDIRECT("S"&amp;(ROW()+12*(($AN1338-1)*3+$AO1338)-ROW())/12+5),AQ1338)</f>
        <v>0</v>
      </c>
      <c r="AU1338" s="15">
        <f ca="1">IF(AND(AQ1338&gt;0,AR1338&gt;0),COUNTIF(AU$6:AU1337,"&gt;0")+1,0)</f>
        <v>0</v>
      </c>
    </row>
    <row r="1339" spans="40:47">
      <c r="AN1339" s="15">
        <v>38</v>
      </c>
      <c r="AO1339" s="15">
        <v>1</v>
      </c>
      <c r="AP1339" s="15">
        <v>2</v>
      </c>
      <c r="AQ1339" s="15">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15">
        <f ca="1">COUNTIF(INDIRECT("H"&amp;(ROW()+12*(($AN1339-1)*3+$AO1339)-ROW())/12+5):INDIRECT("S"&amp;(ROW()+12*(($AN1339-1)*3+$AO1339)-ROW())/12+5),AQ1339)</f>
        <v>0</v>
      </c>
      <c r="AU1339" s="15">
        <f ca="1">IF(AND(AQ1339&gt;0,AR1339&gt;0),COUNTIF(AU$6:AU1338,"&gt;0")+1,0)</f>
        <v>0</v>
      </c>
    </row>
    <row r="1340" spans="40:47">
      <c r="AN1340" s="15">
        <v>38</v>
      </c>
      <c r="AO1340" s="15">
        <v>1</v>
      </c>
      <c r="AP1340" s="15">
        <v>3</v>
      </c>
      <c r="AQ1340" s="15">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15">
        <f ca="1">COUNTIF(INDIRECT("H"&amp;(ROW()+12*(($AN1340-1)*3+$AO1340)-ROW())/12+5):INDIRECT("S"&amp;(ROW()+12*(($AN1340-1)*3+$AO1340)-ROW())/12+5),AQ1340)</f>
        <v>0</v>
      </c>
      <c r="AU1340" s="15">
        <f ca="1">IF(AND(AQ1340&gt;0,AR1340&gt;0),COUNTIF(AU$6:AU1339,"&gt;0")+1,0)</f>
        <v>0</v>
      </c>
    </row>
    <row r="1341" spans="40:47">
      <c r="AN1341" s="15">
        <v>38</v>
      </c>
      <c r="AO1341" s="15">
        <v>1</v>
      </c>
      <c r="AP1341" s="15">
        <v>4</v>
      </c>
      <c r="AQ1341" s="15">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15">
        <f ca="1">COUNTIF(INDIRECT("H"&amp;(ROW()+12*(($AN1341-1)*3+$AO1341)-ROW())/12+5):INDIRECT("S"&amp;(ROW()+12*(($AN1341-1)*3+$AO1341)-ROW())/12+5),AQ1341)</f>
        <v>0</v>
      </c>
      <c r="AU1341" s="15">
        <f ca="1">IF(AND(AQ1341&gt;0,AR1341&gt;0),COUNTIF(AU$6:AU1340,"&gt;0")+1,0)</f>
        <v>0</v>
      </c>
    </row>
    <row r="1342" spans="40:47">
      <c r="AN1342" s="15">
        <v>38</v>
      </c>
      <c r="AO1342" s="15">
        <v>1</v>
      </c>
      <c r="AP1342" s="15">
        <v>5</v>
      </c>
      <c r="AQ1342" s="15">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15">
        <f ca="1">COUNTIF(INDIRECT("H"&amp;(ROW()+12*(($AN1342-1)*3+$AO1342)-ROW())/12+5):INDIRECT("S"&amp;(ROW()+12*(($AN1342-1)*3+$AO1342)-ROW())/12+5),AQ1342)</f>
        <v>0</v>
      </c>
      <c r="AU1342" s="15">
        <f ca="1">IF(AND(AQ1342&gt;0,AR1342&gt;0),COUNTIF(AU$6:AU1341,"&gt;0")+1,0)</f>
        <v>0</v>
      </c>
    </row>
    <row r="1343" spans="40:47">
      <c r="AN1343" s="15">
        <v>38</v>
      </c>
      <c r="AO1343" s="15">
        <v>1</v>
      </c>
      <c r="AP1343" s="15">
        <v>6</v>
      </c>
      <c r="AQ1343" s="15">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15">
        <f ca="1">COUNTIF(INDIRECT("H"&amp;(ROW()+12*(($AN1343-1)*3+$AO1343)-ROW())/12+5):INDIRECT("S"&amp;(ROW()+12*(($AN1343-1)*3+$AO1343)-ROW())/12+5),AQ1343)</f>
        <v>0</v>
      </c>
      <c r="AU1343" s="15">
        <f ca="1">IF(AND(AQ1343&gt;0,AR1343&gt;0),COUNTIF(AU$6:AU1342,"&gt;0")+1,0)</f>
        <v>0</v>
      </c>
    </row>
    <row r="1344" spans="40:47">
      <c r="AN1344" s="15">
        <v>38</v>
      </c>
      <c r="AO1344" s="15">
        <v>1</v>
      </c>
      <c r="AP1344" s="15">
        <v>7</v>
      </c>
      <c r="AQ1344" s="15">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15">
        <f ca="1">COUNTIF(INDIRECT("H"&amp;(ROW()+12*(($AN1344-1)*3+$AO1344)-ROW())/12+5):INDIRECT("S"&amp;(ROW()+12*(($AN1344-1)*3+$AO1344)-ROW())/12+5),AQ1344)</f>
        <v>0</v>
      </c>
      <c r="AU1344" s="15">
        <f ca="1">IF(AND(AQ1344&gt;0,AR1344&gt;0),COUNTIF(AU$6:AU1343,"&gt;0")+1,0)</f>
        <v>0</v>
      </c>
    </row>
    <row r="1345" spans="40:47">
      <c r="AN1345" s="15">
        <v>38</v>
      </c>
      <c r="AO1345" s="15">
        <v>1</v>
      </c>
      <c r="AP1345" s="15">
        <v>8</v>
      </c>
      <c r="AQ1345" s="15">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15">
        <f ca="1">COUNTIF(INDIRECT("H"&amp;(ROW()+12*(($AN1345-1)*3+$AO1345)-ROW())/12+5):INDIRECT("S"&amp;(ROW()+12*(($AN1345-1)*3+$AO1345)-ROW())/12+5),AQ1345)</f>
        <v>0</v>
      </c>
      <c r="AU1345" s="15">
        <f ca="1">IF(AND(AQ1345&gt;0,AR1345&gt;0),COUNTIF(AU$6:AU1344,"&gt;0")+1,0)</f>
        <v>0</v>
      </c>
    </row>
    <row r="1346" spans="40:47">
      <c r="AN1346" s="15">
        <v>38</v>
      </c>
      <c r="AO1346" s="15">
        <v>1</v>
      </c>
      <c r="AP1346" s="15">
        <v>9</v>
      </c>
      <c r="AQ1346" s="15">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15">
        <f ca="1">COUNTIF(INDIRECT("H"&amp;(ROW()+12*(($AN1346-1)*3+$AO1346)-ROW())/12+5):INDIRECT("S"&amp;(ROW()+12*(($AN1346-1)*3+$AO1346)-ROW())/12+5),AQ1346)</f>
        <v>0</v>
      </c>
      <c r="AU1346" s="15">
        <f ca="1">IF(AND(AQ1346&gt;0,AR1346&gt;0),COUNTIF(AU$6:AU1345,"&gt;0")+1,0)</f>
        <v>0</v>
      </c>
    </row>
    <row r="1347" spans="40:47">
      <c r="AN1347" s="15">
        <v>38</v>
      </c>
      <c r="AO1347" s="15">
        <v>1</v>
      </c>
      <c r="AP1347" s="15">
        <v>10</v>
      </c>
      <c r="AQ1347" s="15">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15">
        <f ca="1">COUNTIF(INDIRECT("H"&amp;(ROW()+12*(($AN1347-1)*3+$AO1347)-ROW())/12+5):INDIRECT("S"&amp;(ROW()+12*(($AN1347-1)*3+$AO1347)-ROW())/12+5),AQ1347)</f>
        <v>0</v>
      </c>
      <c r="AU1347" s="15">
        <f ca="1">IF(AND(AQ1347&gt;0,AR1347&gt;0),COUNTIF(AU$6:AU1346,"&gt;0")+1,0)</f>
        <v>0</v>
      </c>
    </row>
    <row r="1348" spans="40:47">
      <c r="AN1348" s="15">
        <v>38</v>
      </c>
      <c r="AO1348" s="15">
        <v>1</v>
      </c>
      <c r="AP1348" s="15">
        <v>11</v>
      </c>
      <c r="AQ1348" s="15">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15">
        <f ca="1">COUNTIF(INDIRECT("H"&amp;(ROW()+12*(($AN1348-1)*3+$AO1348)-ROW())/12+5):INDIRECT("S"&amp;(ROW()+12*(($AN1348-1)*3+$AO1348)-ROW())/12+5),AQ1348)</f>
        <v>0</v>
      </c>
      <c r="AU1348" s="15">
        <f ca="1">IF(AND(AQ1348&gt;0,AR1348&gt;0),COUNTIF(AU$6:AU1347,"&gt;0")+1,0)</f>
        <v>0</v>
      </c>
    </row>
    <row r="1349" spans="40:47">
      <c r="AN1349" s="15">
        <v>38</v>
      </c>
      <c r="AO1349" s="15">
        <v>1</v>
      </c>
      <c r="AP1349" s="15">
        <v>12</v>
      </c>
      <c r="AQ1349" s="15">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15">
        <f ca="1">COUNTIF(INDIRECT("H"&amp;(ROW()+12*(($AN1349-1)*3+$AO1349)-ROW())/12+5):INDIRECT("S"&amp;(ROW()+12*(($AN1349-1)*3+$AO1349)-ROW())/12+5),AQ1349)</f>
        <v>0</v>
      </c>
      <c r="AU1349" s="15">
        <f ca="1">IF(AND(AQ1349&gt;0,AR1349&gt;0),COUNTIF(AU$6:AU1348,"&gt;0")+1,0)</f>
        <v>0</v>
      </c>
    </row>
    <row r="1350" spans="40:47">
      <c r="AN1350" s="15">
        <v>38</v>
      </c>
      <c r="AO1350" s="15">
        <v>2</v>
      </c>
      <c r="AP1350" s="15">
        <v>1</v>
      </c>
      <c r="AQ1350" s="15">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15">
        <f ca="1">COUNTIF(INDIRECT("H"&amp;(ROW()+12*(($AN1350-1)*3+$AO1350)-ROW())/12+5):INDIRECT("S"&amp;(ROW()+12*(($AN1350-1)*3+$AO1350)-ROW())/12+5),AQ1350)</f>
        <v>0</v>
      </c>
      <c r="AU1350" s="15">
        <f ca="1">IF(AND(AQ1350&gt;0,AR1350&gt;0),COUNTIF(AU$6:AU1349,"&gt;0")+1,0)</f>
        <v>0</v>
      </c>
    </row>
    <row r="1351" spans="40:47">
      <c r="AN1351" s="15">
        <v>38</v>
      </c>
      <c r="AO1351" s="15">
        <v>2</v>
      </c>
      <c r="AP1351" s="15">
        <v>2</v>
      </c>
      <c r="AQ1351" s="15">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15">
        <f ca="1">COUNTIF(INDIRECT("H"&amp;(ROW()+12*(($AN1351-1)*3+$AO1351)-ROW())/12+5):INDIRECT("S"&amp;(ROW()+12*(($AN1351-1)*3+$AO1351)-ROW())/12+5),AQ1351)</f>
        <v>0</v>
      </c>
      <c r="AU1351" s="15">
        <f ca="1">IF(AND(AQ1351&gt;0,AR1351&gt;0),COUNTIF(AU$6:AU1350,"&gt;0")+1,0)</f>
        <v>0</v>
      </c>
    </row>
    <row r="1352" spans="40:47">
      <c r="AN1352" s="15">
        <v>38</v>
      </c>
      <c r="AO1352" s="15">
        <v>2</v>
      </c>
      <c r="AP1352" s="15">
        <v>3</v>
      </c>
      <c r="AQ1352" s="15">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15">
        <f ca="1">COUNTIF(INDIRECT("H"&amp;(ROW()+12*(($AN1352-1)*3+$AO1352)-ROW())/12+5):INDIRECT("S"&amp;(ROW()+12*(($AN1352-1)*3+$AO1352)-ROW())/12+5),AQ1352)</f>
        <v>0</v>
      </c>
      <c r="AU1352" s="15">
        <f ca="1">IF(AND(AQ1352&gt;0,AR1352&gt;0),COUNTIF(AU$6:AU1351,"&gt;0")+1,0)</f>
        <v>0</v>
      </c>
    </row>
    <row r="1353" spans="40:47">
      <c r="AN1353" s="15">
        <v>38</v>
      </c>
      <c r="AO1353" s="15">
        <v>2</v>
      </c>
      <c r="AP1353" s="15">
        <v>4</v>
      </c>
      <c r="AQ1353" s="15">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15">
        <f ca="1">COUNTIF(INDIRECT("H"&amp;(ROW()+12*(($AN1353-1)*3+$AO1353)-ROW())/12+5):INDIRECT("S"&amp;(ROW()+12*(($AN1353-1)*3+$AO1353)-ROW())/12+5),AQ1353)</f>
        <v>0</v>
      </c>
      <c r="AU1353" s="15">
        <f ca="1">IF(AND(AQ1353&gt;0,AR1353&gt;0),COUNTIF(AU$6:AU1352,"&gt;0")+1,0)</f>
        <v>0</v>
      </c>
    </row>
    <row r="1354" spans="40:47">
      <c r="AN1354" s="15">
        <v>38</v>
      </c>
      <c r="AO1354" s="15">
        <v>2</v>
      </c>
      <c r="AP1354" s="15">
        <v>5</v>
      </c>
      <c r="AQ1354" s="15">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15">
        <f ca="1">COUNTIF(INDIRECT("H"&amp;(ROW()+12*(($AN1354-1)*3+$AO1354)-ROW())/12+5):INDIRECT("S"&amp;(ROW()+12*(($AN1354-1)*3+$AO1354)-ROW())/12+5),AQ1354)</f>
        <v>0</v>
      </c>
      <c r="AU1354" s="15">
        <f ca="1">IF(AND(AQ1354&gt;0,AR1354&gt;0),COUNTIF(AU$6:AU1353,"&gt;0")+1,0)</f>
        <v>0</v>
      </c>
    </row>
    <row r="1355" spans="40:47">
      <c r="AN1355" s="15">
        <v>38</v>
      </c>
      <c r="AO1355" s="15">
        <v>2</v>
      </c>
      <c r="AP1355" s="15">
        <v>6</v>
      </c>
      <c r="AQ1355" s="15">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15">
        <f ca="1">COUNTIF(INDIRECT("H"&amp;(ROW()+12*(($AN1355-1)*3+$AO1355)-ROW())/12+5):INDIRECT("S"&amp;(ROW()+12*(($AN1355-1)*3+$AO1355)-ROW())/12+5),AQ1355)</f>
        <v>0</v>
      </c>
      <c r="AU1355" s="15">
        <f ca="1">IF(AND(AQ1355&gt;0,AR1355&gt;0),COUNTIF(AU$6:AU1354,"&gt;0")+1,0)</f>
        <v>0</v>
      </c>
    </row>
    <row r="1356" spans="40:47">
      <c r="AN1356" s="15">
        <v>38</v>
      </c>
      <c r="AO1356" s="15">
        <v>2</v>
      </c>
      <c r="AP1356" s="15">
        <v>7</v>
      </c>
      <c r="AQ1356" s="15">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15">
        <f ca="1">COUNTIF(INDIRECT("H"&amp;(ROW()+12*(($AN1356-1)*3+$AO1356)-ROW())/12+5):INDIRECT("S"&amp;(ROW()+12*(($AN1356-1)*3+$AO1356)-ROW())/12+5),AQ1356)</f>
        <v>0</v>
      </c>
      <c r="AU1356" s="15">
        <f ca="1">IF(AND(AQ1356&gt;0,AR1356&gt;0),COUNTIF(AU$6:AU1355,"&gt;0")+1,0)</f>
        <v>0</v>
      </c>
    </row>
    <row r="1357" spans="40:47">
      <c r="AN1357" s="15">
        <v>38</v>
      </c>
      <c r="AO1357" s="15">
        <v>2</v>
      </c>
      <c r="AP1357" s="15">
        <v>8</v>
      </c>
      <c r="AQ1357" s="15">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15">
        <f ca="1">COUNTIF(INDIRECT("H"&amp;(ROW()+12*(($AN1357-1)*3+$AO1357)-ROW())/12+5):INDIRECT("S"&amp;(ROW()+12*(($AN1357-1)*3+$AO1357)-ROW())/12+5),AQ1357)</f>
        <v>0</v>
      </c>
      <c r="AU1357" s="15">
        <f ca="1">IF(AND(AQ1357&gt;0,AR1357&gt;0),COUNTIF(AU$6:AU1356,"&gt;0")+1,0)</f>
        <v>0</v>
      </c>
    </row>
    <row r="1358" spans="40:47">
      <c r="AN1358" s="15">
        <v>38</v>
      </c>
      <c r="AO1358" s="15">
        <v>2</v>
      </c>
      <c r="AP1358" s="15">
        <v>9</v>
      </c>
      <c r="AQ1358" s="15">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15">
        <f ca="1">COUNTIF(INDIRECT("H"&amp;(ROW()+12*(($AN1358-1)*3+$AO1358)-ROW())/12+5):INDIRECT("S"&amp;(ROW()+12*(($AN1358-1)*3+$AO1358)-ROW())/12+5),AQ1358)</f>
        <v>0</v>
      </c>
      <c r="AU1358" s="15">
        <f ca="1">IF(AND(AQ1358&gt;0,AR1358&gt;0),COUNTIF(AU$6:AU1357,"&gt;0")+1,0)</f>
        <v>0</v>
      </c>
    </row>
    <row r="1359" spans="40:47">
      <c r="AN1359" s="15">
        <v>38</v>
      </c>
      <c r="AO1359" s="15">
        <v>2</v>
      </c>
      <c r="AP1359" s="15">
        <v>10</v>
      </c>
      <c r="AQ1359" s="15">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15">
        <f ca="1">COUNTIF(INDIRECT("H"&amp;(ROW()+12*(($AN1359-1)*3+$AO1359)-ROW())/12+5):INDIRECT("S"&amp;(ROW()+12*(($AN1359-1)*3+$AO1359)-ROW())/12+5),AQ1359)</f>
        <v>0</v>
      </c>
      <c r="AU1359" s="15">
        <f ca="1">IF(AND(AQ1359&gt;0,AR1359&gt;0),COUNTIF(AU$6:AU1358,"&gt;0")+1,0)</f>
        <v>0</v>
      </c>
    </row>
    <row r="1360" spans="40:47">
      <c r="AN1360" s="15">
        <v>38</v>
      </c>
      <c r="AO1360" s="15">
        <v>2</v>
      </c>
      <c r="AP1360" s="15">
        <v>11</v>
      </c>
      <c r="AQ1360" s="15">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15">
        <f ca="1">COUNTIF(INDIRECT("H"&amp;(ROW()+12*(($AN1360-1)*3+$AO1360)-ROW())/12+5):INDIRECT("S"&amp;(ROW()+12*(($AN1360-1)*3+$AO1360)-ROW())/12+5),AQ1360)</f>
        <v>0</v>
      </c>
      <c r="AU1360" s="15">
        <f ca="1">IF(AND(AQ1360&gt;0,AR1360&gt;0),COUNTIF(AU$6:AU1359,"&gt;0")+1,0)</f>
        <v>0</v>
      </c>
    </row>
    <row r="1361" spans="40:47">
      <c r="AN1361" s="15">
        <v>38</v>
      </c>
      <c r="AO1361" s="15">
        <v>2</v>
      </c>
      <c r="AP1361" s="15">
        <v>12</v>
      </c>
      <c r="AQ1361" s="15">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15">
        <f ca="1">COUNTIF(INDIRECT("H"&amp;(ROW()+12*(($AN1361-1)*3+$AO1361)-ROW())/12+5):INDIRECT("S"&amp;(ROW()+12*(($AN1361-1)*3+$AO1361)-ROW())/12+5),AQ1361)</f>
        <v>0</v>
      </c>
      <c r="AU1361" s="15">
        <f ca="1">IF(AND(AQ1361&gt;0,AR1361&gt;0),COUNTIF(AU$6:AU1360,"&gt;0")+1,0)</f>
        <v>0</v>
      </c>
    </row>
    <row r="1362" spans="40:47">
      <c r="AN1362" s="15">
        <v>38</v>
      </c>
      <c r="AO1362" s="15">
        <v>3</v>
      </c>
      <c r="AP1362" s="15">
        <v>1</v>
      </c>
      <c r="AQ1362" s="15">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15">
        <f ca="1">COUNTIF(INDIRECT("H"&amp;(ROW()+12*(($AN1362-1)*3+$AO1362)-ROW())/12+5):INDIRECT("S"&amp;(ROW()+12*(($AN1362-1)*3+$AO1362)-ROW())/12+5),AQ1362)</f>
        <v>0</v>
      </c>
      <c r="AU1362" s="15">
        <f ca="1">IF(AND(AQ1362&gt;0,AR1362&gt;0),COUNTIF(AU$6:AU1361,"&gt;0")+1,0)</f>
        <v>0</v>
      </c>
    </row>
    <row r="1363" spans="40:47">
      <c r="AN1363" s="15">
        <v>38</v>
      </c>
      <c r="AO1363" s="15">
        <v>3</v>
      </c>
      <c r="AP1363" s="15">
        <v>2</v>
      </c>
      <c r="AQ1363" s="15">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15">
        <f ca="1">COUNTIF(INDIRECT("H"&amp;(ROW()+12*(($AN1363-1)*3+$AO1363)-ROW())/12+5):INDIRECT("S"&amp;(ROW()+12*(($AN1363-1)*3+$AO1363)-ROW())/12+5),AQ1363)</f>
        <v>0</v>
      </c>
      <c r="AU1363" s="15">
        <f ca="1">IF(AND(AQ1363&gt;0,AR1363&gt;0),COUNTIF(AU$6:AU1362,"&gt;0")+1,0)</f>
        <v>0</v>
      </c>
    </row>
    <row r="1364" spans="40:47">
      <c r="AN1364" s="15">
        <v>38</v>
      </c>
      <c r="AO1364" s="15">
        <v>3</v>
      </c>
      <c r="AP1364" s="15">
        <v>3</v>
      </c>
      <c r="AQ1364" s="15">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15">
        <f ca="1">COUNTIF(INDIRECT("H"&amp;(ROW()+12*(($AN1364-1)*3+$AO1364)-ROW())/12+5):INDIRECT("S"&amp;(ROW()+12*(($AN1364-1)*3+$AO1364)-ROW())/12+5),AQ1364)</f>
        <v>0</v>
      </c>
      <c r="AU1364" s="15">
        <f ca="1">IF(AND(AQ1364&gt;0,AR1364&gt;0),COUNTIF(AU$6:AU1363,"&gt;0")+1,0)</f>
        <v>0</v>
      </c>
    </row>
    <row r="1365" spans="40:47">
      <c r="AN1365" s="15">
        <v>38</v>
      </c>
      <c r="AO1365" s="15">
        <v>3</v>
      </c>
      <c r="AP1365" s="15">
        <v>4</v>
      </c>
      <c r="AQ1365" s="15">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15">
        <f ca="1">COUNTIF(INDIRECT("H"&amp;(ROW()+12*(($AN1365-1)*3+$AO1365)-ROW())/12+5):INDIRECT("S"&amp;(ROW()+12*(($AN1365-1)*3+$AO1365)-ROW())/12+5),AQ1365)</f>
        <v>0</v>
      </c>
      <c r="AU1365" s="15">
        <f ca="1">IF(AND(AQ1365&gt;0,AR1365&gt;0),COUNTIF(AU$6:AU1364,"&gt;0")+1,0)</f>
        <v>0</v>
      </c>
    </row>
    <row r="1366" spans="40:47">
      <c r="AN1366" s="15">
        <v>38</v>
      </c>
      <c r="AO1366" s="15">
        <v>3</v>
      </c>
      <c r="AP1366" s="15">
        <v>5</v>
      </c>
      <c r="AQ1366" s="15">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15">
        <f ca="1">COUNTIF(INDIRECT("H"&amp;(ROW()+12*(($AN1366-1)*3+$AO1366)-ROW())/12+5):INDIRECT("S"&amp;(ROW()+12*(($AN1366-1)*3+$AO1366)-ROW())/12+5),AQ1366)</f>
        <v>0</v>
      </c>
      <c r="AU1366" s="15">
        <f ca="1">IF(AND(AQ1366&gt;0,AR1366&gt;0),COUNTIF(AU$6:AU1365,"&gt;0")+1,0)</f>
        <v>0</v>
      </c>
    </row>
    <row r="1367" spans="40:47">
      <c r="AN1367" s="15">
        <v>38</v>
      </c>
      <c r="AO1367" s="15">
        <v>3</v>
      </c>
      <c r="AP1367" s="15">
        <v>6</v>
      </c>
      <c r="AQ1367" s="15">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15">
        <f ca="1">COUNTIF(INDIRECT("H"&amp;(ROW()+12*(($AN1367-1)*3+$AO1367)-ROW())/12+5):INDIRECT("S"&amp;(ROW()+12*(($AN1367-1)*3+$AO1367)-ROW())/12+5),AQ1367)</f>
        <v>0</v>
      </c>
      <c r="AU1367" s="15">
        <f ca="1">IF(AND(AQ1367&gt;0,AR1367&gt;0),COUNTIF(AU$6:AU1366,"&gt;0")+1,0)</f>
        <v>0</v>
      </c>
    </row>
    <row r="1368" spans="40:47">
      <c r="AN1368" s="15">
        <v>38</v>
      </c>
      <c r="AO1368" s="15">
        <v>3</v>
      </c>
      <c r="AP1368" s="15">
        <v>7</v>
      </c>
      <c r="AQ1368" s="15">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15">
        <f ca="1">COUNTIF(INDIRECT("H"&amp;(ROW()+12*(($AN1368-1)*3+$AO1368)-ROW())/12+5):INDIRECT("S"&amp;(ROW()+12*(($AN1368-1)*3+$AO1368)-ROW())/12+5),AQ1368)</f>
        <v>0</v>
      </c>
      <c r="AU1368" s="15">
        <f ca="1">IF(AND(AQ1368&gt;0,AR1368&gt;0),COUNTIF(AU$6:AU1367,"&gt;0")+1,0)</f>
        <v>0</v>
      </c>
    </row>
    <row r="1369" spans="40:47">
      <c r="AN1369" s="15">
        <v>38</v>
      </c>
      <c r="AO1369" s="15">
        <v>3</v>
      </c>
      <c r="AP1369" s="15">
        <v>8</v>
      </c>
      <c r="AQ1369" s="15">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15">
        <f ca="1">COUNTIF(INDIRECT("H"&amp;(ROW()+12*(($AN1369-1)*3+$AO1369)-ROW())/12+5):INDIRECT("S"&amp;(ROW()+12*(($AN1369-1)*3+$AO1369)-ROW())/12+5),AQ1369)</f>
        <v>0</v>
      </c>
      <c r="AU1369" s="15">
        <f ca="1">IF(AND(AQ1369&gt;0,AR1369&gt;0),COUNTIF(AU$6:AU1368,"&gt;0")+1,0)</f>
        <v>0</v>
      </c>
    </row>
    <row r="1370" spans="40:47">
      <c r="AN1370" s="15">
        <v>38</v>
      </c>
      <c r="AO1370" s="15">
        <v>3</v>
      </c>
      <c r="AP1370" s="15">
        <v>9</v>
      </c>
      <c r="AQ1370" s="15">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15">
        <f ca="1">COUNTIF(INDIRECT("H"&amp;(ROW()+12*(($AN1370-1)*3+$AO1370)-ROW())/12+5):INDIRECT("S"&amp;(ROW()+12*(($AN1370-1)*3+$AO1370)-ROW())/12+5),AQ1370)</f>
        <v>0</v>
      </c>
      <c r="AU1370" s="15">
        <f ca="1">IF(AND(AQ1370&gt;0,AR1370&gt;0),COUNTIF(AU$6:AU1369,"&gt;0")+1,0)</f>
        <v>0</v>
      </c>
    </row>
    <row r="1371" spans="40:47">
      <c r="AN1371" s="15">
        <v>38</v>
      </c>
      <c r="AO1371" s="15">
        <v>3</v>
      </c>
      <c r="AP1371" s="15">
        <v>10</v>
      </c>
      <c r="AQ1371" s="15">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15">
        <f ca="1">COUNTIF(INDIRECT("H"&amp;(ROW()+12*(($AN1371-1)*3+$AO1371)-ROW())/12+5):INDIRECT("S"&amp;(ROW()+12*(($AN1371-1)*3+$AO1371)-ROW())/12+5),AQ1371)</f>
        <v>0</v>
      </c>
      <c r="AU1371" s="15">
        <f ca="1">IF(AND(AQ1371&gt;0,AR1371&gt;0),COUNTIF(AU$6:AU1370,"&gt;0")+1,0)</f>
        <v>0</v>
      </c>
    </row>
    <row r="1372" spans="40:47">
      <c r="AN1372" s="15">
        <v>38</v>
      </c>
      <c r="AO1372" s="15">
        <v>3</v>
      </c>
      <c r="AP1372" s="15">
        <v>11</v>
      </c>
      <c r="AQ1372" s="15">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15">
        <f ca="1">COUNTIF(INDIRECT("H"&amp;(ROW()+12*(($AN1372-1)*3+$AO1372)-ROW())/12+5):INDIRECT("S"&amp;(ROW()+12*(($AN1372-1)*3+$AO1372)-ROW())/12+5),AQ1372)</f>
        <v>0</v>
      </c>
      <c r="AU1372" s="15">
        <f ca="1">IF(AND(AQ1372&gt;0,AR1372&gt;0),COUNTIF(AU$6:AU1371,"&gt;0")+1,0)</f>
        <v>0</v>
      </c>
    </row>
    <row r="1373" spans="40:47">
      <c r="AN1373" s="306">
        <v>38</v>
      </c>
      <c r="AO1373" s="306">
        <v>3</v>
      </c>
      <c r="AP1373" s="306">
        <v>12</v>
      </c>
      <c r="AQ1373" s="15">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15">
        <f ca="1">COUNTIF(INDIRECT("H"&amp;(ROW()+12*(($AN1373-1)*3+$AO1373)-ROW())/12+5):INDIRECT("S"&amp;(ROW()+12*(($AN1373-1)*3+$AO1373)-ROW())/12+5),AQ1373)</f>
        <v>0</v>
      </c>
      <c r="AU1373" s="15">
        <f ca="1">IF(AND(AQ1373&gt;0,AR1373&gt;0),COUNTIF(AU$6:AU1372,"&gt;0")+1,0)</f>
        <v>0</v>
      </c>
    </row>
    <row r="1374" spans="40:47">
      <c r="AN1374" s="15">
        <v>39</v>
      </c>
      <c r="AO1374" s="15">
        <v>1</v>
      </c>
      <c r="AP1374" s="15">
        <v>1</v>
      </c>
      <c r="AQ1374" s="15">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15">
        <f ca="1">COUNTIF(INDIRECT("H"&amp;(ROW()+12*(($AN1374-1)*3+$AO1374)-ROW())/12+5):INDIRECT("S"&amp;(ROW()+12*(($AN1374-1)*3+$AO1374)-ROW())/12+5),AQ1374)</f>
        <v>0</v>
      </c>
      <c r="AU1374" s="15">
        <f ca="1">IF(AND(AQ1374&gt;0,AR1374&gt;0),COUNTIF(AU$6:AU1373,"&gt;0")+1,0)</f>
        <v>0</v>
      </c>
    </row>
    <row r="1375" spans="40:47">
      <c r="AN1375" s="15">
        <v>39</v>
      </c>
      <c r="AO1375" s="15">
        <v>1</v>
      </c>
      <c r="AP1375" s="15">
        <v>2</v>
      </c>
      <c r="AQ1375" s="15">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15">
        <f ca="1">COUNTIF(INDIRECT("H"&amp;(ROW()+12*(($AN1375-1)*3+$AO1375)-ROW())/12+5):INDIRECT("S"&amp;(ROW()+12*(($AN1375-1)*3+$AO1375)-ROW())/12+5),AQ1375)</f>
        <v>0</v>
      </c>
      <c r="AU1375" s="15">
        <f ca="1">IF(AND(AQ1375&gt;0,AR1375&gt;0),COUNTIF(AU$6:AU1374,"&gt;0")+1,0)</f>
        <v>0</v>
      </c>
    </row>
    <row r="1376" spans="40:47">
      <c r="AN1376" s="15">
        <v>39</v>
      </c>
      <c r="AO1376" s="15">
        <v>1</v>
      </c>
      <c r="AP1376" s="15">
        <v>3</v>
      </c>
      <c r="AQ1376" s="15">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15">
        <f ca="1">COUNTIF(INDIRECT("H"&amp;(ROW()+12*(($AN1376-1)*3+$AO1376)-ROW())/12+5):INDIRECT("S"&amp;(ROW()+12*(($AN1376-1)*3+$AO1376)-ROW())/12+5),AQ1376)</f>
        <v>0</v>
      </c>
      <c r="AU1376" s="15">
        <f ca="1">IF(AND(AQ1376&gt;0,AR1376&gt;0),COUNTIF(AU$6:AU1375,"&gt;0")+1,0)</f>
        <v>0</v>
      </c>
    </row>
    <row r="1377" spans="40:47">
      <c r="AN1377" s="15">
        <v>39</v>
      </c>
      <c r="AO1377" s="15">
        <v>1</v>
      </c>
      <c r="AP1377" s="15">
        <v>4</v>
      </c>
      <c r="AQ1377" s="15">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15">
        <f ca="1">COUNTIF(INDIRECT("H"&amp;(ROW()+12*(($AN1377-1)*3+$AO1377)-ROW())/12+5):INDIRECT("S"&amp;(ROW()+12*(($AN1377-1)*3+$AO1377)-ROW())/12+5),AQ1377)</f>
        <v>0</v>
      </c>
      <c r="AU1377" s="15">
        <f ca="1">IF(AND(AQ1377&gt;0,AR1377&gt;0),COUNTIF(AU$6:AU1376,"&gt;0")+1,0)</f>
        <v>0</v>
      </c>
    </row>
    <row r="1378" spans="40:47">
      <c r="AN1378" s="15">
        <v>39</v>
      </c>
      <c r="AO1378" s="15">
        <v>1</v>
      </c>
      <c r="AP1378" s="15">
        <v>5</v>
      </c>
      <c r="AQ1378" s="15">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15">
        <f ca="1">COUNTIF(INDIRECT("H"&amp;(ROW()+12*(($AN1378-1)*3+$AO1378)-ROW())/12+5):INDIRECT("S"&amp;(ROW()+12*(($AN1378-1)*3+$AO1378)-ROW())/12+5),AQ1378)</f>
        <v>0</v>
      </c>
      <c r="AU1378" s="15">
        <f ca="1">IF(AND(AQ1378&gt;0,AR1378&gt;0),COUNTIF(AU$6:AU1377,"&gt;0")+1,0)</f>
        <v>0</v>
      </c>
    </row>
    <row r="1379" spans="40:47">
      <c r="AN1379" s="15">
        <v>39</v>
      </c>
      <c r="AO1379" s="15">
        <v>1</v>
      </c>
      <c r="AP1379" s="15">
        <v>6</v>
      </c>
      <c r="AQ1379" s="15">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15">
        <f ca="1">COUNTIF(INDIRECT("H"&amp;(ROW()+12*(($AN1379-1)*3+$AO1379)-ROW())/12+5):INDIRECT("S"&amp;(ROW()+12*(($AN1379-1)*3+$AO1379)-ROW())/12+5),AQ1379)</f>
        <v>0</v>
      </c>
      <c r="AU1379" s="15">
        <f ca="1">IF(AND(AQ1379&gt;0,AR1379&gt;0),COUNTIF(AU$6:AU1378,"&gt;0")+1,0)</f>
        <v>0</v>
      </c>
    </row>
    <row r="1380" spans="40:47">
      <c r="AN1380" s="15">
        <v>39</v>
      </c>
      <c r="AO1380" s="15">
        <v>1</v>
      </c>
      <c r="AP1380" s="15">
        <v>7</v>
      </c>
      <c r="AQ1380" s="15">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15">
        <f ca="1">COUNTIF(INDIRECT("H"&amp;(ROW()+12*(($AN1380-1)*3+$AO1380)-ROW())/12+5):INDIRECT("S"&amp;(ROW()+12*(($AN1380-1)*3+$AO1380)-ROW())/12+5),AQ1380)</f>
        <v>0</v>
      </c>
      <c r="AU1380" s="15">
        <f ca="1">IF(AND(AQ1380&gt;0,AR1380&gt;0),COUNTIF(AU$6:AU1379,"&gt;0")+1,0)</f>
        <v>0</v>
      </c>
    </row>
    <row r="1381" spans="40:47">
      <c r="AN1381" s="15">
        <v>39</v>
      </c>
      <c r="AO1381" s="15">
        <v>1</v>
      </c>
      <c r="AP1381" s="15">
        <v>8</v>
      </c>
      <c r="AQ1381" s="15">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15">
        <f ca="1">COUNTIF(INDIRECT("H"&amp;(ROW()+12*(($AN1381-1)*3+$AO1381)-ROW())/12+5):INDIRECT("S"&amp;(ROW()+12*(($AN1381-1)*3+$AO1381)-ROW())/12+5),AQ1381)</f>
        <v>0</v>
      </c>
      <c r="AU1381" s="15">
        <f ca="1">IF(AND(AQ1381&gt;0,AR1381&gt;0),COUNTIF(AU$6:AU1380,"&gt;0")+1,0)</f>
        <v>0</v>
      </c>
    </row>
    <row r="1382" spans="40:47">
      <c r="AN1382" s="15">
        <v>39</v>
      </c>
      <c r="AO1382" s="15">
        <v>1</v>
      </c>
      <c r="AP1382" s="15">
        <v>9</v>
      </c>
      <c r="AQ1382" s="15">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15">
        <f ca="1">COUNTIF(INDIRECT("H"&amp;(ROW()+12*(($AN1382-1)*3+$AO1382)-ROW())/12+5):INDIRECT("S"&amp;(ROW()+12*(($AN1382-1)*3+$AO1382)-ROW())/12+5),AQ1382)</f>
        <v>0</v>
      </c>
      <c r="AU1382" s="15">
        <f ca="1">IF(AND(AQ1382&gt;0,AR1382&gt;0),COUNTIF(AU$6:AU1381,"&gt;0")+1,0)</f>
        <v>0</v>
      </c>
    </row>
    <row r="1383" spans="40:47">
      <c r="AN1383" s="15">
        <v>39</v>
      </c>
      <c r="AO1383" s="15">
        <v>1</v>
      </c>
      <c r="AP1383" s="15">
        <v>10</v>
      </c>
      <c r="AQ1383" s="15">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15">
        <f ca="1">COUNTIF(INDIRECT("H"&amp;(ROW()+12*(($AN1383-1)*3+$AO1383)-ROW())/12+5):INDIRECT("S"&amp;(ROW()+12*(($AN1383-1)*3+$AO1383)-ROW())/12+5),AQ1383)</f>
        <v>0</v>
      </c>
      <c r="AU1383" s="15">
        <f ca="1">IF(AND(AQ1383&gt;0,AR1383&gt;0),COUNTIF(AU$6:AU1382,"&gt;0")+1,0)</f>
        <v>0</v>
      </c>
    </row>
    <row r="1384" spans="40:47">
      <c r="AN1384" s="15">
        <v>39</v>
      </c>
      <c r="AO1384" s="15">
        <v>1</v>
      </c>
      <c r="AP1384" s="15">
        <v>11</v>
      </c>
      <c r="AQ1384" s="15">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15">
        <f ca="1">COUNTIF(INDIRECT("H"&amp;(ROW()+12*(($AN1384-1)*3+$AO1384)-ROW())/12+5):INDIRECT("S"&amp;(ROW()+12*(($AN1384-1)*3+$AO1384)-ROW())/12+5),AQ1384)</f>
        <v>0</v>
      </c>
      <c r="AU1384" s="15">
        <f ca="1">IF(AND(AQ1384&gt;0,AR1384&gt;0),COUNTIF(AU$6:AU1383,"&gt;0")+1,0)</f>
        <v>0</v>
      </c>
    </row>
    <row r="1385" spans="40:47">
      <c r="AN1385" s="15">
        <v>39</v>
      </c>
      <c r="AO1385" s="15">
        <v>1</v>
      </c>
      <c r="AP1385" s="15">
        <v>12</v>
      </c>
      <c r="AQ1385" s="15">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15">
        <f ca="1">COUNTIF(INDIRECT("H"&amp;(ROW()+12*(($AN1385-1)*3+$AO1385)-ROW())/12+5):INDIRECT("S"&amp;(ROW()+12*(($AN1385-1)*3+$AO1385)-ROW())/12+5),AQ1385)</f>
        <v>0</v>
      </c>
      <c r="AU1385" s="15">
        <f ca="1">IF(AND(AQ1385&gt;0,AR1385&gt;0),COUNTIF(AU$6:AU1384,"&gt;0")+1,0)</f>
        <v>0</v>
      </c>
    </row>
    <row r="1386" spans="40:47">
      <c r="AN1386" s="15">
        <v>39</v>
      </c>
      <c r="AO1386" s="15">
        <v>2</v>
      </c>
      <c r="AP1386" s="15">
        <v>1</v>
      </c>
      <c r="AQ1386" s="15">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15">
        <f ca="1">COUNTIF(INDIRECT("H"&amp;(ROW()+12*(($AN1386-1)*3+$AO1386)-ROW())/12+5):INDIRECT("S"&amp;(ROW()+12*(($AN1386-1)*3+$AO1386)-ROW())/12+5),AQ1386)</f>
        <v>0</v>
      </c>
      <c r="AU1386" s="15">
        <f ca="1">IF(AND(AQ1386&gt;0,AR1386&gt;0),COUNTIF(AU$6:AU1385,"&gt;0")+1,0)</f>
        <v>0</v>
      </c>
    </row>
    <row r="1387" spans="40:47">
      <c r="AN1387" s="15">
        <v>39</v>
      </c>
      <c r="AO1387" s="15">
        <v>2</v>
      </c>
      <c r="AP1387" s="15">
        <v>2</v>
      </c>
      <c r="AQ1387" s="15">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15">
        <f ca="1">COUNTIF(INDIRECT("H"&amp;(ROW()+12*(($AN1387-1)*3+$AO1387)-ROW())/12+5):INDIRECT("S"&amp;(ROW()+12*(($AN1387-1)*3+$AO1387)-ROW())/12+5),AQ1387)</f>
        <v>0</v>
      </c>
      <c r="AU1387" s="15">
        <f ca="1">IF(AND(AQ1387&gt;0,AR1387&gt;0),COUNTIF(AU$6:AU1386,"&gt;0")+1,0)</f>
        <v>0</v>
      </c>
    </row>
    <row r="1388" spans="40:47">
      <c r="AN1388" s="15">
        <v>39</v>
      </c>
      <c r="AO1388" s="15">
        <v>2</v>
      </c>
      <c r="AP1388" s="15">
        <v>3</v>
      </c>
      <c r="AQ1388" s="15">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15">
        <f ca="1">COUNTIF(INDIRECT("H"&amp;(ROW()+12*(($AN1388-1)*3+$AO1388)-ROW())/12+5):INDIRECT("S"&amp;(ROW()+12*(($AN1388-1)*3+$AO1388)-ROW())/12+5),AQ1388)</f>
        <v>0</v>
      </c>
      <c r="AU1388" s="15">
        <f ca="1">IF(AND(AQ1388&gt;0,AR1388&gt;0),COUNTIF(AU$6:AU1387,"&gt;0")+1,0)</f>
        <v>0</v>
      </c>
    </row>
    <row r="1389" spans="40:47">
      <c r="AN1389" s="15">
        <v>39</v>
      </c>
      <c r="AO1389" s="15">
        <v>2</v>
      </c>
      <c r="AP1389" s="15">
        <v>4</v>
      </c>
      <c r="AQ1389" s="15">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15">
        <f ca="1">COUNTIF(INDIRECT("H"&amp;(ROW()+12*(($AN1389-1)*3+$AO1389)-ROW())/12+5):INDIRECT("S"&amp;(ROW()+12*(($AN1389-1)*3+$AO1389)-ROW())/12+5),AQ1389)</f>
        <v>0</v>
      </c>
      <c r="AU1389" s="15">
        <f ca="1">IF(AND(AQ1389&gt;0,AR1389&gt;0),COUNTIF(AU$6:AU1388,"&gt;0")+1,0)</f>
        <v>0</v>
      </c>
    </row>
    <row r="1390" spans="40:47">
      <c r="AN1390" s="15">
        <v>39</v>
      </c>
      <c r="AO1390" s="15">
        <v>2</v>
      </c>
      <c r="AP1390" s="15">
        <v>5</v>
      </c>
      <c r="AQ1390" s="15">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15">
        <f ca="1">COUNTIF(INDIRECT("H"&amp;(ROW()+12*(($AN1390-1)*3+$AO1390)-ROW())/12+5):INDIRECT("S"&amp;(ROW()+12*(($AN1390-1)*3+$AO1390)-ROW())/12+5),AQ1390)</f>
        <v>0</v>
      </c>
      <c r="AU1390" s="15">
        <f ca="1">IF(AND(AQ1390&gt;0,AR1390&gt;0),COUNTIF(AU$6:AU1389,"&gt;0")+1,0)</f>
        <v>0</v>
      </c>
    </row>
    <row r="1391" spans="40:47">
      <c r="AN1391" s="15">
        <v>39</v>
      </c>
      <c r="AO1391" s="15">
        <v>2</v>
      </c>
      <c r="AP1391" s="15">
        <v>6</v>
      </c>
      <c r="AQ1391" s="15">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15">
        <f ca="1">COUNTIF(INDIRECT("H"&amp;(ROW()+12*(($AN1391-1)*3+$AO1391)-ROW())/12+5):INDIRECT("S"&amp;(ROW()+12*(($AN1391-1)*3+$AO1391)-ROW())/12+5),AQ1391)</f>
        <v>0</v>
      </c>
      <c r="AU1391" s="15">
        <f ca="1">IF(AND(AQ1391&gt;0,AR1391&gt;0),COUNTIF(AU$6:AU1390,"&gt;0")+1,0)</f>
        <v>0</v>
      </c>
    </row>
    <row r="1392" spans="40:47">
      <c r="AN1392" s="15">
        <v>39</v>
      </c>
      <c r="AO1392" s="15">
        <v>2</v>
      </c>
      <c r="AP1392" s="15">
        <v>7</v>
      </c>
      <c r="AQ1392" s="15">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15">
        <f ca="1">COUNTIF(INDIRECT("H"&amp;(ROW()+12*(($AN1392-1)*3+$AO1392)-ROW())/12+5):INDIRECT("S"&amp;(ROW()+12*(($AN1392-1)*3+$AO1392)-ROW())/12+5),AQ1392)</f>
        <v>0</v>
      </c>
      <c r="AU1392" s="15">
        <f ca="1">IF(AND(AQ1392&gt;0,AR1392&gt;0),COUNTIF(AU$6:AU1391,"&gt;0")+1,0)</f>
        <v>0</v>
      </c>
    </row>
    <row r="1393" spans="40:47">
      <c r="AN1393" s="15">
        <v>39</v>
      </c>
      <c r="AO1393" s="15">
        <v>2</v>
      </c>
      <c r="AP1393" s="15">
        <v>8</v>
      </c>
      <c r="AQ1393" s="15">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15">
        <f ca="1">COUNTIF(INDIRECT("H"&amp;(ROW()+12*(($AN1393-1)*3+$AO1393)-ROW())/12+5):INDIRECT("S"&amp;(ROW()+12*(($AN1393-1)*3+$AO1393)-ROW())/12+5),AQ1393)</f>
        <v>0</v>
      </c>
      <c r="AU1393" s="15">
        <f ca="1">IF(AND(AQ1393&gt;0,AR1393&gt;0),COUNTIF(AU$6:AU1392,"&gt;0")+1,0)</f>
        <v>0</v>
      </c>
    </row>
    <row r="1394" spans="40:47">
      <c r="AN1394" s="15">
        <v>39</v>
      </c>
      <c r="AO1394" s="15">
        <v>2</v>
      </c>
      <c r="AP1394" s="15">
        <v>9</v>
      </c>
      <c r="AQ1394" s="15">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15">
        <f ca="1">COUNTIF(INDIRECT("H"&amp;(ROW()+12*(($AN1394-1)*3+$AO1394)-ROW())/12+5):INDIRECT("S"&amp;(ROW()+12*(($AN1394-1)*3+$AO1394)-ROW())/12+5),AQ1394)</f>
        <v>0</v>
      </c>
      <c r="AU1394" s="15">
        <f ca="1">IF(AND(AQ1394&gt;0,AR1394&gt;0),COUNTIF(AU$6:AU1393,"&gt;0")+1,0)</f>
        <v>0</v>
      </c>
    </row>
    <row r="1395" spans="40:47">
      <c r="AN1395" s="15">
        <v>39</v>
      </c>
      <c r="AO1395" s="15">
        <v>2</v>
      </c>
      <c r="AP1395" s="15">
        <v>10</v>
      </c>
      <c r="AQ1395" s="15">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15">
        <f ca="1">COUNTIF(INDIRECT("H"&amp;(ROW()+12*(($AN1395-1)*3+$AO1395)-ROW())/12+5):INDIRECT("S"&amp;(ROW()+12*(($AN1395-1)*3+$AO1395)-ROW())/12+5),AQ1395)</f>
        <v>0</v>
      </c>
      <c r="AU1395" s="15">
        <f ca="1">IF(AND(AQ1395&gt;0,AR1395&gt;0),COUNTIF(AU$6:AU1394,"&gt;0")+1,0)</f>
        <v>0</v>
      </c>
    </row>
    <row r="1396" spans="40:47">
      <c r="AN1396" s="15">
        <v>39</v>
      </c>
      <c r="AO1396" s="15">
        <v>2</v>
      </c>
      <c r="AP1396" s="15">
        <v>11</v>
      </c>
      <c r="AQ1396" s="15">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15">
        <f ca="1">COUNTIF(INDIRECT("H"&amp;(ROW()+12*(($AN1396-1)*3+$AO1396)-ROW())/12+5):INDIRECT("S"&amp;(ROW()+12*(($AN1396-1)*3+$AO1396)-ROW())/12+5),AQ1396)</f>
        <v>0</v>
      </c>
      <c r="AU1396" s="15">
        <f ca="1">IF(AND(AQ1396&gt;0,AR1396&gt;0),COUNTIF(AU$6:AU1395,"&gt;0")+1,0)</f>
        <v>0</v>
      </c>
    </row>
    <row r="1397" spans="40:47">
      <c r="AN1397" s="15">
        <v>39</v>
      </c>
      <c r="AO1397" s="15">
        <v>2</v>
      </c>
      <c r="AP1397" s="15">
        <v>12</v>
      </c>
      <c r="AQ1397" s="15">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15">
        <f ca="1">COUNTIF(INDIRECT("H"&amp;(ROW()+12*(($AN1397-1)*3+$AO1397)-ROW())/12+5):INDIRECT("S"&amp;(ROW()+12*(($AN1397-1)*3+$AO1397)-ROW())/12+5),AQ1397)</f>
        <v>0</v>
      </c>
      <c r="AU1397" s="15">
        <f ca="1">IF(AND(AQ1397&gt;0,AR1397&gt;0),COUNTIF(AU$6:AU1396,"&gt;0")+1,0)</f>
        <v>0</v>
      </c>
    </row>
    <row r="1398" spans="40:47">
      <c r="AN1398" s="15">
        <v>39</v>
      </c>
      <c r="AO1398" s="15">
        <v>3</v>
      </c>
      <c r="AP1398" s="15">
        <v>1</v>
      </c>
      <c r="AQ1398" s="15">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15">
        <f ca="1">COUNTIF(INDIRECT("H"&amp;(ROW()+12*(($AN1398-1)*3+$AO1398)-ROW())/12+5):INDIRECT("S"&amp;(ROW()+12*(($AN1398-1)*3+$AO1398)-ROW())/12+5),AQ1398)</f>
        <v>0</v>
      </c>
      <c r="AU1398" s="15">
        <f ca="1">IF(AND(AQ1398&gt;0,AR1398&gt;0),COUNTIF(AU$6:AU1397,"&gt;0")+1,0)</f>
        <v>0</v>
      </c>
    </row>
    <row r="1399" spans="40:47">
      <c r="AN1399" s="15">
        <v>39</v>
      </c>
      <c r="AO1399" s="15">
        <v>3</v>
      </c>
      <c r="AP1399" s="15">
        <v>2</v>
      </c>
      <c r="AQ1399" s="15">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15">
        <f ca="1">COUNTIF(INDIRECT("H"&amp;(ROW()+12*(($AN1399-1)*3+$AO1399)-ROW())/12+5):INDIRECT("S"&amp;(ROW()+12*(($AN1399-1)*3+$AO1399)-ROW())/12+5),AQ1399)</f>
        <v>0</v>
      </c>
      <c r="AU1399" s="15">
        <f ca="1">IF(AND(AQ1399&gt;0,AR1399&gt;0),COUNTIF(AU$6:AU1398,"&gt;0")+1,0)</f>
        <v>0</v>
      </c>
    </row>
    <row r="1400" spans="40:47">
      <c r="AN1400" s="15">
        <v>39</v>
      </c>
      <c r="AO1400" s="15">
        <v>3</v>
      </c>
      <c r="AP1400" s="15">
        <v>3</v>
      </c>
      <c r="AQ1400" s="15">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15">
        <f ca="1">COUNTIF(INDIRECT("H"&amp;(ROW()+12*(($AN1400-1)*3+$AO1400)-ROW())/12+5):INDIRECT("S"&amp;(ROW()+12*(($AN1400-1)*3+$AO1400)-ROW())/12+5),AQ1400)</f>
        <v>0</v>
      </c>
      <c r="AU1400" s="15">
        <f ca="1">IF(AND(AQ1400&gt;0,AR1400&gt;0),COUNTIF(AU$6:AU1399,"&gt;0")+1,0)</f>
        <v>0</v>
      </c>
    </row>
    <row r="1401" spans="40:47">
      <c r="AN1401" s="15">
        <v>39</v>
      </c>
      <c r="AO1401" s="15">
        <v>3</v>
      </c>
      <c r="AP1401" s="15">
        <v>4</v>
      </c>
      <c r="AQ1401" s="15">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15">
        <f ca="1">COUNTIF(INDIRECT("H"&amp;(ROW()+12*(($AN1401-1)*3+$AO1401)-ROW())/12+5):INDIRECT("S"&amp;(ROW()+12*(($AN1401-1)*3+$AO1401)-ROW())/12+5),AQ1401)</f>
        <v>0</v>
      </c>
      <c r="AU1401" s="15">
        <f ca="1">IF(AND(AQ1401&gt;0,AR1401&gt;0),COUNTIF(AU$6:AU1400,"&gt;0")+1,0)</f>
        <v>0</v>
      </c>
    </row>
    <row r="1402" spans="40:47">
      <c r="AN1402" s="15">
        <v>39</v>
      </c>
      <c r="AO1402" s="15">
        <v>3</v>
      </c>
      <c r="AP1402" s="15">
        <v>5</v>
      </c>
      <c r="AQ1402" s="15">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15">
        <f ca="1">COUNTIF(INDIRECT("H"&amp;(ROW()+12*(($AN1402-1)*3+$AO1402)-ROW())/12+5):INDIRECT("S"&amp;(ROW()+12*(($AN1402-1)*3+$AO1402)-ROW())/12+5),AQ1402)</f>
        <v>0</v>
      </c>
      <c r="AU1402" s="15">
        <f ca="1">IF(AND(AQ1402&gt;0,AR1402&gt;0),COUNTIF(AU$6:AU1401,"&gt;0")+1,0)</f>
        <v>0</v>
      </c>
    </row>
    <row r="1403" spans="40:47">
      <c r="AN1403" s="15">
        <v>39</v>
      </c>
      <c r="AO1403" s="15">
        <v>3</v>
      </c>
      <c r="AP1403" s="15">
        <v>6</v>
      </c>
      <c r="AQ1403" s="15">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15">
        <f ca="1">COUNTIF(INDIRECT("H"&amp;(ROW()+12*(($AN1403-1)*3+$AO1403)-ROW())/12+5):INDIRECT("S"&amp;(ROW()+12*(($AN1403-1)*3+$AO1403)-ROW())/12+5),AQ1403)</f>
        <v>0</v>
      </c>
      <c r="AU1403" s="15">
        <f ca="1">IF(AND(AQ1403&gt;0,AR1403&gt;0),COUNTIF(AU$6:AU1402,"&gt;0")+1,0)</f>
        <v>0</v>
      </c>
    </row>
    <row r="1404" spans="40:47">
      <c r="AN1404" s="15">
        <v>39</v>
      </c>
      <c r="AO1404" s="15">
        <v>3</v>
      </c>
      <c r="AP1404" s="15">
        <v>7</v>
      </c>
      <c r="AQ1404" s="15">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15">
        <f ca="1">COUNTIF(INDIRECT("H"&amp;(ROW()+12*(($AN1404-1)*3+$AO1404)-ROW())/12+5):INDIRECT("S"&amp;(ROW()+12*(($AN1404-1)*3+$AO1404)-ROW())/12+5),AQ1404)</f>
        <v>0</v>
      </c>
      <c r="AU1404" s="15">
        <f ca="1">IF(AND(AQ1404&gt;0,AR1404&gt;0),COUNTIF(AU$6:AU1403,"&gt;0")+1,0)</f>
        <v>0</v>
      </c>
    </row>
    <row r="1405" spans="40:47">
      <c r="AN1405" s="15">
        <v>39</v>
      </c>
      <c r="AO1405" s="15">
        <v>3</v>
      </c>
      <c r="AP1405" s="15">
        <v>8</v>
      </c>
      <c r="AQ1405" s="15">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15">
        <f ca="1">COUNTIF(INDIRECT("H"&amp;(ROW()+12*(($AN1405-1)*3+$AO1405)-ROW())/12+5):INDIRECT("S"&amp;(ROW()+12*(($AN1405-1)*3+$AO1405)-ROW())/12+5),AQ1405)</f>
        <v>0</v>
      </c>
      <c r="AU1405" s="15">
        <f ca="1">IF(AND(AQ1405&gt;0,AR1405&gt;0),COUNTIF(AU$6:AU1404,"&gt;0")+1,0)</f>
        <v>0</v>
      </c>
    </row>
    <row r="1406" spans="40:47">
      <c r="AN1406" s="15">
        <v>39</v>
      </c>
      <c r="AO1406" s="15">
        <v>3</v>
      </c>
      <c r="AP1406" s="15">
        <v>9</v>
      </c>
      <c r="AQ1406" s="15">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15">
        <f ca="1">COUNTIF(INDIRECT("H"&amp;(ROW()+12*(($AN1406-1)*3+$AO1406)-ROW())/12+5):INDIRECT("S"&amp;(ROW()+12*(($AN1406-1)*3+$AO1406)-ROW())/12+5),AQ1406)</f>
        <v>0</v>
      </c>
      <c r="AU1406" s="15">
        <f ca="1">IF(AND(AQ1406&gt;0,AR1406&gt;0),COUNTIF(AU$6:AU1405,"&gt;0")+1,0)</f>
        <v>0</v>
      </c>
    </row>
    <row r="1407" spans="40:47">
      <c r="AN1407" s="15">
        <v>39</v>
      </c>
      <c r="AO1407" s="15">
        <v>3</v>
      </c>
      <c r="AP1407" s="15">
        <v>10</v>
      </c>
      <c r="AQ1407" s="15">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15">
        <f ca="1">COUNTIF(INDIRECT("H"&amp;(ROW()+12*(($AN1407-1)*3+$AO1407)-ROW())/12+5):INDIRECT("S"&amp;(ROW()+12*(($AN1407-1)*3+$AO1407)-ROW())/12+5),AQ1407)</f>
        <v>0</v>
      </c>
      <c r="AU1407" s="15">
        <f ca="1">IF(AND(AQ1407&gt;0,AR1407&gt;0),COUNTIF(AU$6:AU1406,"&gt;0")+1,0)</f>
        <v>0</v>
      </c>
    </row>
    <row r="1408" spans="40:47">
      <c r="AN1408" s="15">
        <v>39</v>
      </c>
      <c r="AO1408" s="15">
        <v>3</v>
      </c>
      <c r="AP1408" s="15">
        <v>11</v>
      </c>
      <c r="AQ1408" s="15">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15">
        <f ca="1">COUNTIF(INDIRECT("H"&amp;(ROW()+12*(($AN1408-1)*3+$AO1408)-ROW())/12+5):INDIRECT("S"&amp;(ROW()+12*(($AN1408-1)*3+$AO1408)-ROW())/12+5),AQ1408)</f>
        <v>0</v>
      </c>
      <c r="AU1408" s="15">
        <f ca="1">IF(AND(AQ1408&gt;0,AR1408&gt;0),COUNTIF(AU$6:AU1407,"&gt;0")+1,0)</f>
        <v>0</v>
      </c>
    </row>
    <row r="1409" spans="40:47">
      <c r="AN1409" s="306">
        <v>39</v>
      </c>
      <c r="AO1409" s="306">
        <v>3</v>
      </c>
      <c r="AP1409" s="306">
        <v>12</v>
      </c>
      <c r="AQ1409" s="15">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15">
        <f ca="1">COUNTIF(INDIRECT("H"&amp;(ROW()+12*(($AN1409-1)*3+$AO1409)-ROW())/12+5):INDIRECT("S"&amp;(ROW()+12*(($AN1409-1)*3+$AO1409)-ROW())/12+5),AQ1409)</f>
        <v>0</v>
      </c>
      <c r="AU1409" s="15">
        <f ca="1">IF(AND(AQ1409&gt;0,AR1409&gt;0),COUNTIF(AU$6:AU1408,"&gt;0")+1,0)</f>
        <v>0</v>
      </c>
    </row>
    <row r="1410" spans="40:47">
      <c r="AN1410" s="15">
        <v>40</v>
      </c>
      <c r="AO1410" s="15">
        <v>1</v>
      </c>
      <c r="AP1410" s="15">
        <v>1</v>
      </c>
      <c r="AQ1410" s="15">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15">
        <f ca="1">COUNTIF(INDIRECT("H"&amp;(ROW()+12*(($AN1410-1)*3+$AO1410)-ROW())/12+5):INDIRECT("S"&amp;(ROW()+12*(($AN1410-1)*3+$AO1410)-ROW())/12+5),AQ1410)</f>
        <v>0</v>
      </c>
      <c r="AU1410" s="15">
        <f ca="1">IF(AND(AQ1410&gt;0,AR1410&gt;0),COUNTIF(AU$6:AU1409,"&gt;0")+1,0)</f>
        <v>0</v>
      </c>
    </row>
    <row r="1411" spans="40:47">
      <c r="AN1411" s="15">
        <v>40</v>
      </c>
      <c r="AO1411" s="15">
        <v>1</v>
      </c>
      <c r="AP1411" s="15">
        <v>2</v>
      </c>
      <c r="AQ1411" s="15">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15">
        <f ca="1">COUNTIF(INDIRECT("H"&amp;(ROW()+12*(($AN1411-1)*3+$AO1411)-ROW())/12+5):INDIRECT("S"&amp;(ROW()+12*(($AN1411-1)*3+$AO1411)-ROW())/12+5),AQ1411)</f>
        <v>0</v>
      </c>
      <c r="AU1411" s="15">
        <f ca="1">IF(AND(AQ1411&gt;0,AR1411&gt;0),COUNTIF(AU$6:AU1410,"&gt;0")+1,0)</f>
        <v>0</v>
      </c>
    </row>
    <row r="1412" spans="40:47">
      <c r="AN1412" s="15">
        <v>40</v>
      </c>
      <c r="AO1412" s="15">
        <v>1</v>
      </c>
      <c r="AP1412" s="15">
        <v>3</v>
      </c>
      <c r="AQ1412" s="15">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15">
        <f ca="1">COUNTIF(INDIRECT("H"&amp;(ROW()+12*(($AN1412-1)*3+$AO1412)-ROW())/12+5):INDIRECT("S"&amp;(ROW()+12*(($AN1412-1)*3+$AO1412)-ROW())/12+5),AQ1412)</f>
        <v>0</v>
      </c>
      <c r="AU1412" s="15">
        <f ca="1">IF(AND(AQ1412&gt;0,AR1412&gt;0),COUNTIF(AU$6:AU1411,"&gt;0")+1,0)</f>
        <v>0</v>
      </c>
    </row>
    <row r="1413" spans="40:47">
      <c r="AN1413" s="15">
        <v>40</v>
      </c>
      <c r="AO1413" s="15">
        <v>1</v>
      </c>
      <c r="AP1413" s="15">
        <v>4</v>
      </c>
      <c r="AQ1413" s="15">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15">
        <f ca="1">COUNTIF(INDIRECT("H"&amp;(ROW()+12*(($AN1413-1)*3+$AO1413)-ROW())/12+5):INDIRECT("S"&amp;(ROW()+12*(($AN1413-1)*3+$AO1413)-ROW())/12+5),AQ1413)</f>
        <v>0</v>
      </c>
      <c r="AU1413" s="15">
        <f ca="1">IF(AND(AQ1413&gt;0,AR1413&gt;0),COUNTIF(AU$6:AU1412,"&gt;0")+1,0)</f>
        <v>0</v>
      </c>
    </row>
    <row r="1414" spans="40:47">
      <c r="AN1414" s="15">
        <v>40</v>
      </c>
      <c r="AO1414" s="15">
        <v>1</v>
      </c>
      <c r="AP1414" s="15">
        <v>5</v>
      </c>
      <c r="AQ1414" s="15">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15">
        <f ca="1">COUNTIF(INDIRECT("H"&amp;(ROW()+12*(($AN1414-1)*3+$AO1414)-ROW())/12+5):INDIRECT("S"&amp;(ROW()+12*(($AN1414-1)*3+$AO1414)-ROW())/12+5),AQ1414)</f>
        <v>0</v>
      </c>
      <c r="AU1414" s="15">
        <f ca="1">IF(AND(AQ1414&gt;0,AR1414&gt;0),COUNTIF(AU$6:AU1413,"&gt;0")+1,0)</f>
        <v>0</v>
      </c>
    </row>
    <row r="1415" spans="40:47">
      <c r="AN1415" s="15">
        <v>40</v>
      </c>
      <c r="AO1415" s="15">
        <v>1</v>
      </c>
      <c r="AP1415" s="15">
        <v>6</v>
      </c>
      <c r="AQ1415" s="15">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15">
        <f ca="1">COUNTIF(INDIRECT("H"&amp;(ROW()+12*(($AN1415-1)*3+$AO1415)-ROW())/12+5):INDIRECT("S"&amp;(ROW()+12*(($AN1415-1)*3+$AO1415)-ROW())/12+5),AQ1415)</f>
        <v>0</v>
      </c>
      <c r="AU1415" s="15">
        <f ca="1">IF(AND(AQ1415&gt;0,AR1415&gt;0),COUNTIF(AU$6:AU1414,"&gt;0")+1,0)</f>
        <v>0</v>
      </c>
    </row>
    <row r="1416" spans="40:47">
      <c r="AN1416" s="15">
        <v>40</v>
      </c>
      <c r="AO1416" s="15">
        <v>1</v>
      </c>
      <c r="AP1416" s="15">
        <v>7</v>
      </c>
      <c r="AQ1416" s="15">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15">
        <f ca="1">COUNTIF(INDIRECT("H"&amp;(ROW()+12*(($AN1416-1)*3+$AO1416)-ROW())/12+5):INDIRECT("S"&amp;(ROW()+12*(($AN1416-1)*3+$AO1416)-ROW())/12+5),AQ1416)</f>
        <v>0</v>
      </c>
      <c r="AU1416" s="15">
        <f ca="1">IF(AND(AQ1416&gt;0,AR1416&gt;0),COUNTIF(AU$6:AU1415,"&gt;0")+1,0)</f>
        <v>0</v>
      </c>
    </row>
    <row r="1417" spans="40:47">
      <c r="AN1417" s="15">
        <v>40</v>
      </c>
      <c r="AO1417" s="15">
        <v>1</v>
      </c>
      <c r="AP1417" s="15">
        <v>8</v>
      </c>
      <c r="AQ1417" s="15">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15">
        <f ca="1">COUNTIF(INDIRECT("H"&amp;(ROW()+12*(($AN1417-1)*3+$AO1417)-ROW())/12+5):INDIRECT("S"&amp;(ROW()+12*(($AN1417-1)*3+$AO1417)-ROW())/12+5),AQ1417)</f>
        <v>0</v>
      </c>
      <c r="AU1417" s="15">
        <f ca="1">IF(AND(AQ1417&gt;0,AR1417&gt;0),COUNTIF(AU$6:AU1416,"&gt;0")+1,0)</f>
        <v>0</v>
      </c>
    </row>
    <row r="1418" spans="40:47">
      <c r="AN1418" s="15">
        <v>40</v>
      </c>
      <c r="AO1418" s="15">
        <v>1</v>
      </c>
      <c r="AP1418" s="15">
        <v>9</v>
      </c>
      <c r="AQ1418" s="15">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15">
        <f ca="1">COUNTIF(INDIRECT("H"&amp;(ROW()+12*(($AN1418-1)*3+$AO1418)-ROW())/12+5):INDIRECT("S"&amp;(ROW()+12*(($AN1418-1)*3+$AO1418)-ROW())/12+5),AQ1418)</f>
        <v>0</v>
      </c>
      <c r="AU1418" s="15">
        <f ca="1">IF(AND(AQ1418&gt;0,AR1418&gt;0),COUNTIF(AU$6:AU1417,"&gt;0")+1,0)</f>
        <v>0</v>
      </c>
    </row>
    <row r="1419" spans="40:47">
      <c r="AN1419" s="15">
        <v>40</v>
      </c>
      <c r="AO1419" s="15">
        <v>1</v>
      </c>
      <c r="AP1419" s="15">
        <v>10</v>
      </c>
      <c r="AQ1419" s="15">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15">
        <f ca="1">COUNTIF(INDIRECT("H"&amp;(ROW()+12*(($AN1419-1)*3+$AO1419)-ROW())/12+5):INDIRECT("S"&amp;(ROW()+12*(($AN1419-1)*3+$AO1419)-ROW())/12+5),AQ1419)</f>
        <v>0</v>
      </c>
      <c r="AU1419" s="15">
        <f ca="1">IF(AND(AQ1419&gt;0,AR1419&gt;0),COUNTIF(AU$6:AU1418,"&gt;0")+1,0)</f>
        <v>0</v>
      </c>
    </row>
    <row r="1420" spans="40:47">
      <c r="AN1420" s="15">
        <v>40</v>
      </c>
      <c r="AO1420" s="15">
        <v>1</v>
      </c>
      <c r="AP1420" s="15">
        <v>11</v>
      </c>
      <c r="AQ1420" s="15">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15">
        <f ca="1">COUNTIF(INDIRECT("H"&amp;(ROW()+12*(($AN1420-1)*3+$AO1420)-ROW())/12+5):INDIRECT("S"&amp;(ROW()+12*(($AN1420-1)*3+$AO1420)-ROW())/12+5),AQ1420)</f>
        <v>0</v>
      </c>
      <c r="AU1420" s="15">
        <f ca="1">IF(AND(AQ1420&gt;0,AR1420&gt;0),COUNTIF(AU$6:AU1419,"&gt;0")+1,0)</f>
        <v>0</v>
      </c>
    </row>
    <row r="1421" spans="40:47">
      <c r="AN1421" s="15">
        <v>40</v>
      </c>
      <c r="AO1421" s="15">
        <v>1</v>
      </c>
      <c r="AP1421" s="15">
        <v>12</v>
      </c>
      <c r="AQ1421" s="15">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15">
        <f ca="1">COUNTIF(INDIRECT("H"&amp;(ROW()+12*(($AN1421-1)*3+$AO1421)-ROW())/12+5):INDIRECT("S"&amp;(ROW()+12*(($AN1421-1)*3+$AO1421)-ROW())/12+5),AQ1421)</f>
        <v>0</v>
      </c>
      <c r="AU1421" s="15">
        <f ca="1">IF(AND(AQ1421&gt;0,AR1421&gt;0),COUNTIF(AU$6:AU1420,"&gt;0")+1,0)</f>
        <v>0</v>
      </c>
    </row>
    <row r="1422" spans="40:47">
      <c r="AN1422" s="15">
        <v>40</v>
      </c>
      <c r="AO1422" s="15">
        <v>2</v>
      </c>
      <c r="AP1422" s="15">
        <v>1</v>
      </c>
      <c r="AQ1422" s="15">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15">
        <f ca="1">COUNTIF(INDIRECT("H"&amp;(ROW()+12*(($AN1422-1)*3+$AO1422)-ROW())/12+5):INDIRECT("S"&amp;(ROW()+12*(($AN1422-1)*3+$AO1422)-ROW())/12+5),AQ1422)</f>
        <v>0</v>
      </c>
      <c r="AU1422" s="15">
        <f ca="1">IF(AND(AQ1422&gt;0,AR1422&gt;0),COUNTIF(AU$6:AU1421,"&gt;0")+1,0)</f>
        <v>0</v>
      </c>
    </row>
    <row r="1423" spans="40:47">
      <c r="AN1423" s="15">
        <v>40</v>
      </c>
      <c r="AO1423" s="15">
        <v>2</v>
      </c>
      <c r="AP1423" s="15">
        <v>2</v>
      </c>
      <c r="AQ1423" s="15">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15">
        <f ca="1">COUNTIF(INDIRECT("H"&amp;(ROW()+12*(($AN1423-1)*3+$AO1423)-ROW())/12+5):INDIRECT("S"&amp;(ROW()+12*(($AN1423-1)*3+$AO1423)-ROW())/12+5),AQ1423)</f>
        <v>0</v>
      </c>
      <c r="AU1423" s="15">
        <f ca="1">IF(AND(AQ1423&gt;0,AR1423&gt;0),COUNTIF(AU$6:AU1422,"&gt;0")+1,0)</f>
        <v>0</v>
      </c>
    </row>
    <row r="1424" spans="40:47">
      <c r="AN1424" s="15">
        <v>40</v>
      </c>
      <c r="AO1424" s="15">
        <v>2</v>
      </c>
      <c r="AP1424" s="15">
        <v>3</v>
      </c>
      <c r="AQ1424" s="15">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15">
        <f ca="1">COUNTIF(INDIRECT("H"&amp;(ROW()+12*(($AN1424-1)*3+$AO1424)-ROW())/12+5):INDIRECT("S"&amp;(ROW()+12*(($AN1424-1)*3+$AO1424)-ROW())/12+5),AQ1424)</f>
        <v>0</v>
      </c>
      <c r="AU1424" s="15">
        <f ca="1">IF(AND(AQ1424&gt;0,AR1424&gt;0),COUNTIF(AU$6:AU1423,"&gt;0")+1,0)</f>
        <v>0</v>
      </c>
    </row>
    <row r="1425" spans="40:47">
      <c r="AN1425" s="15">
        <v>40</v>
      </c>
      <c r="AO1425" s="15">
        <v>2</v>
      </c>
      <c r="AP1425" s="15">
        <v>4</v>
      </c>
      <c r="AQ1425" s="15">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15">
        <f ca="1">COUNTIF(INDIRECT("H"&amp;(ROW()+12*(($AN1425-1)*3+$AO1425)-ROW())/12+5):INDIRECT("S"&amp;(ROW()+12*(($AN1425-1)*3+$AO1425)-ROW())/12+5),AQ1425)</f>
        <v>0</v>
      </c>
      <c r="AU1425" s="15">
        <f ca="1">IF(AND(AQ1425&gt;0,AR1425&gt;0),COUNTIF(AU$6:AU1424,"&gt;0")+1,0)</f>
        <v>0</v>
      </c>
    </row>
    <row r="1426" spans="40:47">
      <c r="AN1426" s="15">
        <v>40</v>
      </c>
      <c r="AO1426" s="15">
        <v>2</v>
      </c>
      <c r="AP1426" s="15">
        <v>5</v>
      </c>
      <c r="AQ1426" s="15">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15">
        <f ca="1">COUNTIF(INDIRECT("H"&amp;(ROW()+12*(($AN1426-1)*3+$AO1426)-ROW())/12+5):INDIRECT("S"&amp;(ROW()+12*(($AN1426-1)*3+$AO1426)-ROW())/12+5),AQ1426)</f>
        <v>0</v>
      </c>
      <c r="AU1426" s="15">
        <f ca="1">IF(AND(AQ1426&gt;0,AR1426&gt;0),COUNTIF(AU$6:AU1425,"&gt;0")+1,0)</f>
        <v>0</v>
      </c>
    </row>
    <row r="1427" spans="40:47">
      <c r="AN1427" s="15">
        <v>40</v>
      </c>
      <c r="AO1427" s="15">
        <v>2</v>
      </c>
      <c r="AP1427" s="15">
        <v>6</v>
      </c>
      <c r="AQ1427" s="15">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15">
        <f ca="1">COUNTIF(INDIRECT("H"&amp;(ROW()+12*(($AN1427-1)*3+$AO1427)-ROW())/12+5):INDIRECT("S"&amp;(ROW()+12*(($AN1427-1)*3+$AO1427)-ROW())/12+5),AQ1427)</f>
        <v>0</v>
      </c>
      <c r="AU1427" s="15">
        <f ca="1">IF(AND(AQ1427&gt;0,AR1427&gt;0),COUNTIF(AU$6:AU1426,"&gt;0")+1,0)</f>
        <v>0</v>
      </c>
    </row>
    <row r="1428" spans="40:47">
      <c r="AN1428" s="15">
        <v>40</v>
      </c>
      <c r="AO1428" s="15">
        <v>2</v>
      </c>
      <c r="AP1428" s="15">
        <v>7</v>
      </c>
      <c r="AQ1428" s="15">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15">
        <f ca="1">COUNTIF(INDIRECT("H"&amp;(ROW()+12*(($AN1428-1)*3+$AO1428)-ROW())/12+5):INDIRECT("S"&amp;(ROW()+12*(($AN1428-1)*3+$AO1428)-ROW())/12+5),AQ1428)</f>
        <v>0</v>
      </c>
      <c r="AU1428" s="15">
        <f ca="1">IF(AND(AQ1428&gt;0,AR1428&gt;0),COUNTIF(AU$6:AU1427,"&gt;0")+1,0)</f>
        <v>0</v>
      </c>
    </row>
    <row r="1429" spans="40:47">
      <c r="AN1429" s="15">
        <v>40</v>
      </c>
      <c r="AO1429" s="15">
        <v>2</v>
      </c>
      <c r="AP1429" s="15">
        <v>8</v>
      </c>
      <c r="AQ1429" s="15">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15">
        <f ca="1">COUNTIF(INDIRECT("H"&amp;(ROW()+12*(($AN1429-1)*3+$AO1429)-ROW())/12+5):INDIRECT("S"&amp;(ROW()+12*(($AN1429-1)*3+$AO1429)-ROW())/12+5),AQ1429)</f>
        <v>0</v>
      </c>
      <c r="AU1429" s="15">
        <f ca="1">IF(AND(AQ1429&gt;0,AR1429&gt;0),COUNTIF(AU$6:AU1428,"&gt;0")+1,0)</f>
        <v>0</v>
      </c>
    </row>
    <row r="1430" spans="40:47">
      <c r="AN1430" s="15">
        <v>40</v>
      </c>
      <c r="AO1430" s="15">
        <v>2</v>
      </c>
      <c r="AP1430" s="15">
        <v>9</v>
      </c>
      <c r="AQ1430" s="15">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15">
        <f ca="1">COUNTIF(INDIRECT("H"&amp;(ROW()+12*(($AN1430-1)*3+$AO1430)-ROW())/12+5):INDIRECT("S"&amp;(ROW()+12*(($AN1430-1)*3+$AO1430)-ROW())/12+5),AQ1430)</f>
        <v>0</v>
      </c>
      <c r="AU1430" s="15">
        <f ca="1">IF(AND(AQ1430&gt;0,AR1430&gt;0),COUNTIF(AU$6:AU1429,"&gt;0")+1,0)</f>
        <v>0</v>
      </c>
    </row>
    <row r="1431" spans="40:47">
      <c r="AN1431" s="15">
        <v>40</v>
      </c>
      <c r="AO1431" s="15">
        <v>2</v>
      </c>
      <c r="AP1431" s="15">
        <v>10</v>
      </c>
      <c r="AQ1431" s="15">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15">
        <f ca="1">COUNTIF(INDIRECT("H"&amp;(ROW()+12*(($AN1431-1)*3+$AO1431)-ROW())/12+5):INDIRECT("S"&amp;(ROW()+12*(($AN1431-1)*3+$AO1431)-ROW())/12+5),AQ1431)</f>
        <v>0</v>
      </c>
      <c r="AU1431" s="15">
        <f ca="1">IF(AND(AQ1431&gt;0,AR1431&gt;0),COUNTIF(AU$6:AU1430,"&gt;0")+1,0)</f>
        <v>0</v>
      </c>
    </row>
    <row r="1432" spans="40:47">
      <c r="AN1432" s="15">
        <v>40</v>
      </c>
      <c r="AO1432" s="15">
        <v>2</v>
      </c>
      <c r="AP1432" s="15">
        <v>11</v>
      </c>
      <c r="AQ1432" s="15">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15">
        <f ca="1">COUNTIF(INDIRECT("H"&amp;(ROW()+12*(($AN1432-1)*3+$AO1432)-ROW())/12+5):INDIRECT("S"&amp;(ROW()+12*(($AN1432-1)*3+$AO1432)-ROW())/12+5),AQ1432)</f>
        <v>0</v>
      </c>
      <c r="AU1432" s="15">
        <f ca="1">IF(AND(AQ1432&gt;0,AR1432&gt;0),COUNTIF(AU$6:AU1431,"&gt;0")+1,0)</f>
        <v>0</v>
      </c>
    </row>
    <row r="1433" spans="40:47">
      <c r="AN1433" s="15">
        <v>40</v>
      </c>
      <c r="AO1433" s="15">
        <v>2</v>
      </c>
      <c r="AP1433" s="15">
        <v>12</v>
      </c>
      <c r="AQ1433" s="15">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15">
        <f ca="1">COUNTIF(INDIRECT("H"&amp;(ROW()+12*(($AN1433-1)*3+$AO1433)-ROW())/12+5):INDIRECT("S"&amp;(ROW()+12*(($AN1433-1)*3+$AO1433)-ROW())/12+5),AQ1433)</f>
        <v>0</v>
      </c>
      <c r="AU1433" s="15">
        <f ca="1">IF(AND(AQ1433&gt;0,AR1433&gt;0),COUNTIF(AU$6:AU1432,"&gt;0")+1,0)</f>
        <v>0</v>
      </c>
    </row>
    <row r="1434" spans="40:47">
      <c r="AN1434" s="15">
        <v>40</v>
      </c>
      <c r="AO1434" s="15">
        <v>3</v>
      </c>
      <c r="AP1434" s="15">
        <v>1</v>
      </c>
      <c r="AQ1434" s="15">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15">
        <f ca="1">COUNTIF(INDIRECT("H"&amp;(ROW()+12*(($AN1434-1)*3+$AO1434)-ROW())/12+5):INDIRECT("S"&amp;(ROW()+12*(($AN1434-1)*3+$AO1434)-ROW())/12+5),AQ1434)</f>
        <v>0</v>
      </c>
      <c r="AU1434" s="15">
        <f ca="1">IF(AND(AQ1434&gt;0,AR1434&gt;0),COUNTIF(AU$6:AU1433,"&gt;0")+1,0)</f>
        <v>0</v>
      </c>
    </row>
    <row r="1435" spans="40:47">
      <c r="AN1435" s="15">
        <v>40</v>
      </c>
      <c r="AO1435" s="15">
        <v>3</v>
      </c>
      <c r="AP1435" s="15">
        <v>2</v>
      </c>
      <c r="AQ1435" s="15">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15">
        <f ca="1">COUNTIF(INDIRECT("H"&amp;(ROW()+12*(($AN1435-1)*3+$AO1435)-ROW())/12+5):INDIRECT("S"&amp;(ROW()+12*(($AN1435-1)*3+$AO1435)-ROW())/12+5),AQ1435)</f>
        <v>0</v>
      </c>
      <c r="AU1435" s="15">
        <f ca="1">IF(AND(AQ1435&gt;0,AR1435&gt;0),COUNTIF(AU$6:AU1434,"&gt;0")+1,0)</f>
        <v>0</v>
      </c>
    </row>
    <row r="1436" spans="40:47">
      <c r="AN1436" s="15">
        <v>40</v>
      </c>
      <c r="AO1436" s="15">
        <v>3</v>
      </c>
      <c r="AP1436" s="15">
        <v>3</v>
      </c>
      <c r="AQ1436" s="15">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15">
        <f ca="1">COUNTIF(INDIRECT("H"&amp;(ROW()+12*(($AN1436-1)*3+$AO1436)-ROW())/12+5):INDIRECT("S"&amp;(ROW()+12*(($AN1436-1)*3+$AO1436)-ROW())/12+5),AQ1436)</f>
        <v>0</v>
      </c>
      <c r="AU1436" s="15">
        <f ca="1">IF(AND(AQ1436&gt;0,AR1436&gt;0),COUNTIF(AU$6:AU1435,"&gt;0")+1,0)</f>
        <v>0</v>
      </c>
    </row>
    <row r="1437" spans="40:47">
      <c r="AN1437" s="15">
        <v>40</v>
      </c>
      <c r="AO1437" s="15">
        <v>3</v>
      </c>
      <c r="AP1437" s="15">
        <v>4</v>
      </c>
      <c r="AQ1437" s="15">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15">
        <f ca="1">COUNTIF(INDIRECT("H"&amp;(ROW()+12*(($AN1437-1)*3+$AO1437)-ROW())/12+5):INDIRECT("S"&amp;(ROW()+12*(($AN1437-1)*3+$AO1437)-ROW())/12+5),AQ1437)</f>
        <v>0</v>
      </c>
      <c r="AU1437" s="15">
        <f ca="1">IF(AND(AQ1437&gt;0,AR1437&gt;0),COUNTIF(AU$6:AU1436,"&gt;0")+1,0)</f>
        <v>0</v>
      </c>
    </row>
    <row r="1438" spans="40:47">
      <c r="AN1438" s="15">
        <v>40</v>
      </c>
      <c r="AO1438" s="15">
        <v>3</v>
      </c>
      <c r="AP1438" s="15">
        <v>5</v>
      </c>
      <c r="AQ1438" s="15">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15">
        <f ca="1">COUNTIF(INDIRECT("H"&amp;(ROW()+12*(($AN1438-1)*3+$AO1438)-ROW())/12+5):INDIRECT("S"&amp;(ROW()+12*(($AN1438-1)*3+$AO1438)-ROW())/12+5),AQ1438)</f>
        <v>0</v>
      </c>
      <c r="AU1438" s="15">
        <f ca="1">IF(AND(AQ1438&gt;0,AR1438&gt;0),COUNTIF(AU$6:AU1437,"&gt;0")+1,0)</f>
        <v>0</v>
      </c>
    </row>
    <row r="1439" spans="40:47">
      <c r="AN1439" s="15">
        <v>40</v>
      </c>
      <c r="AO1439" s="15">
        <v>3</v>
      </c>
      <c r="AP1439" s="15">
        <v>6</v>
      </c>
      <c r="AQ1439" s="15">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15">
        <f ca="1">COUNTIF(INDIRECT("H"&amp;(ROW()+12*(($AN1439-1)*3+$AO1439)-ROW())/12+5):INDIRECT("S"&amp;(ROW()+12*(($AN1439-1)*3+$AO1439)-ROW())/12+5),AQ1439)</f>
        <v>0</v>
      </c>
      <c r="AU1439" s="15">
        <f ca="1">IF(AND(AQ1439&gt;0,AR1439&gt;0),COUNTIF(AU$6:AU1438,"&gt;0")+1,0)</f>
        <v>0</v>
      </c>
    </row>
    <row r="1440" spans="40:47">
      <c r="AN1440" s="15">
        <v>40</v>
      </c>
      <c r="AO1440" s="15">
        <v>3</v>
      </c>
      <c r="AP1440" s="15">
        <v>7</v>
      </c>
      <c r="AQ1440" s="15">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15">
        <f ca="1">COUNTIF(INDIRECT("H"&amp;(ROW()+12*(($AN1440-1)*3+$AO1440)-ROW())/12+5):INDIRECT("S"&amp;(ROW()+12*(($AN1440-1)*3+$AO1440)-ROW())/12+5),AQ1440)</f>
        <v>0</v>
      </c>
      <c r="AU1440" s="15">
        <f ca="1">IF(AND(AQ1440&gt;0,AR1440&gt;0),COUNTIF(AU$6:AU1439,"&gt;0")+1,0)</f>
        <v>0</v>
      </c>
    </row>
    <row r="1441" spans="40:47">
      <c r="AN1441" s="15">
        <v>40</v>
      </c>
      <c r="AO1441" s="15">
        <v>3</v>
      </c>
      <c r="AP1441" s="15">
        <v>8</v>
      </c>
      <c r="AQ1441" s="15">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15">
        <f ca="1">COUNTIF(INDIRECT("H"&amp;(ROW()+12*(($AN1441-1)*3+$AO1441)-ROW())/12+5):INDIRECT("S"&amp;(ROW()+12*(($AN1441-1)*3+$AO1441)-ROW())/12+5),AQ1441)</f>
        <v>0</v>
      </c>
      <c r="AU1441" s="15">
        <f ca="1">IF(AND(AQ1441&gt;0,AR1441&gt;0),COUNTIF(AU$6:AU1440,"&gt;0")+1,0)</f>
        <v>0</v>
      </c>
    </row>
    <row r="1442" spans="40:47">
      <c r="AN1442" s="15">
        <v>40</v>
      </c>
      <c r="AO1442" s="15">
        <v>3</v>
      </c>
      <c r="AP1442" s="15">
        <v>9</v>
      </c>
      <c r="AQ1442" s="15">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15">
        <f ca="1">COUNTIF(INDIRECT("H"&amp;(ROW()+12*(($AN1442-1)*3+$AO1442)-ROW())/12+5):INDIRECT("S"&amp;(ROW()+12*(($AN1442-1)*3+$AO1442)-ROW())/12+5),AQ1442)</f>
        <v>0</v>
      </c>
      <c r="AU1442" s="15">
        <f ca="1">IF(AND(AQ1442&gt;0,AR1442&gt;0),COUNTIF(AU$6:AU1441,"&gt;0")+1,0)</f>
        <v>0</v>
      </c>
    </row>
    <row r="1443" spans="40:47">
      <c r="AN1443" s="15">
        <v>40</v>
      </c>
      <c r="AO1443" s="15">
        <v>3</v>
      </c>
      <c r="AP1443" s="15">
        <v>10</v>
      </c>
      <c r="AQ1443" s="15">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15">
        <f ca="1">COUNTIF(INDIRECT("H"&amp;(ROW()+12*(($AN1443-1)*3+$AO1443)-ROW())/12+5):INDIRECT("S"&amp;(ROW()+12*(($AN1443-1)*3+$AO1443)-ROW())/12+5),AQ1443)</f>
        <v>0</v>
      </c>
      <c r="AU1443" s="15">
        <f ca="1">IF(AND(AQ1443&gt;0,AR1443&gt;0),COUNTIF(AU$6:AU1442,"&gt;0")+1,0)</f>
        <v>0</v>
      </c>
    </row>
    <row r="1444" spans="40:47">
      <c r="AN1444" s="15">
        <v>40</v>
      </c>
      <c r="AO1444" s="15">
        <v>3</v>
      </c>
      <c r="AP1444" s="15">
        <v>11</v>
      </c>
      <c r="AQ1444" s="15">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15">
        <f ca="1">COUNTIF(INDIRECT("H"&amp;(ROW()+12*(($AN1444-1)*3+$AO1444)-ROW())/12+5):INDIRECT("S"&amp;(ROW()+12*(($AN1444-1)*3+$AO1444)-ROW())/12+5),AQ1444)</f>
        <v>0</v>
      </c>
      <c r="AU1444" s="15">
        <f ca="1">IF(AND(AQ1444&gt;0,AR1444&gt;0),COUNTIF(AU$6:AU1443,"&gt;0")+1,0)</f>
        <v>0</v>
      </c>
    </row>
    <row r="1445" spans="40:47">
      <c r="AN1445" s="306">
        <v>40</v>
      </c>
      <c r="AO1445" s="306">
        <v>3</v>
      </c>
      <c r="AP1445" s="306">
        <v>12</v>
      </c>
      <c r="AQ1445" s="15">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15">
        <f ca="1">COUNTIF(INDIRECT("H"&amp;(ROW()+12*(($AN1445-1)*3+$AO1445)-ROW())/12+5):INDIRECT("S"&amp;(ROW()+12*(($AN1445-1)*3+$AO1445)-ROW())/12+5),AQ1445)</f>
        <v>0</v>
      </c>
      <c r="AU1445" s="15">
        <f ca="1">IF(AND(AQ1445&gt;0,AR1445&gt;0),COUNTIF(AU$6:AU1444,"&gt;0")+1,0)</f>
        <v>0</v>
      </c>
    </row>
    <row r="1446" spans="40:47">
      <c r="AN1446" s="15">
        <v>41</v>
      </c>
      <c r="AO1446" s="15">
        <v>1</v>
      </c>
      <c r="AP1446" s="15">
        <v>1</v>
      </c>
      <c r="AQ1446" s="15">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15">
        <f ca="1">COUNTIF(INDIRECT("H"&amp;(ROW()+12*(($AN1446-1)*3+$AO1446)-ROW())/12+5):INDIRECT("S"&amp;(ROW()+12*(($AN1446-1)*3+$AO1446)-ROW())/12+5),AQ1446)</f>
        <v>0</v>
      </c>
      <c r="AU1446" s="15">
        <f ca="1">IF(AND(AQ1446&gt;0,AR1446&gt;0),COUNTIF(AU$6:AU1445,"&gt;0")+1,0)</f>
        <v>0</v>
      </c>
    </row>
    <row r="1447" spans="40:47">
      <c r="AN1447" s="15">
        <v>41</v>
      </c>
      <c r="AO1447" s="15">
        <v>1</v>
      </c>
      <c r="AP1447" s="15">
        <v>2</v>
      </c>
      <c r="AQ1447" s="15">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15">
        <f ca="1">COUNTIF(INDIRECT("H"&amp;(ROW()+12*(($AN1447-1)*3+$AO1447)-ROW())/12+5):INDIRECT("S"&amp;(ROW()+12*(($AN1447-1)*3+$AO1447)-ROW())/12+5),AQ1447)</f>
        <v>0</v>
      </c>
      <c r="AU1447" s="15">
        <f ca="1">IF(AND(AQ1447&gt;0,AR1447&gt;0),COUNTIF(AU$6:AU1446,"&gt;0")+1,0)</f>
        <v>0</v>
      </c>
    </row>
    <row r="1448" spans="40:47">
      <c r="AN1448" s="15">
        <v>41</v>
      </c>
      <c r="AO1448" s="15">
        <v>1</v>
      </c>
      <c r="AP1448" s="15">
        <v>3</v>
      </c>
      <c r="AQ1448" s="15">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15">
        <f ca="1">COUNTIF(INDIRECT("H"&amp;(ROW()+12*(($AN1448-1)*3+$AO1448)-ROW())/12+5):INDIRECT("S"&amp;(ROW()+12*(($AN1448-1)*3+$AO1448)-ROW())/12+5),AQ1448)</f>
        <v>0</v>
      </c>
      <c r="AU1448" s="15">
        <f ca="1">IF(AND(AQ1448&gt;0,AR1448&gt;0),COUNTIF(AU$6:AU1447,"&gt;0")+1,0)</f>
        <v>0</v>
      </c>
    </row>
    <row r="1449" spans="40:47">
      <c r="AN1449" s="15">
        <v>41</v>
      </c>
      <c r="AO1449" s="15">
        <v>1</v>
      </c>
      <c r="AP1449" s="15">
        <v>4</v>
      </c>
      <c r="AQ1449" s="15">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15">
        <f ca="1">COUNTIF(INDIRECT("H"&amp;(ROW()+12*(($AN1449-1)*3+$AO1449)-ROW())/12+5):INDIRECT("S"&amp;(ROW()+12*(($AN1449-1)*3+$AO1449)-ROW())/12+5),AQ1449)</f>
        <v>0</v>
      </c>
      <c r="AU1449" s="15">
        <f ca="1">IF(AND(AQ1449&gt;0,AR1449&gt;0),COUNTIF(AU$6:AU1448,"&gt;0")+1,0)</f>
        <v>0</v>
      </c>
    </row>
    <row r="1450" spans="40:47">
      <c r="AN1450" s="15">
        <v>41</v>
      </c>
      <c r="AO1450" s="15">
        <v>1</v>
      </c>
      <c r="AP1450" s="15">
        <v>5</v>
      </c>
      <c r="AQ1450" s="15">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15">
        <f ca="1">COUNTIF(INDIRECT("H"&amp;(ROW()+12*(($AN1450-1)*3+$AO1450)-ROW())/12+5):INDIRECT("S"&amp;(ROW()+12*(($AN1450-1)*3+$AO1450)-ROW())/12+5),AQ1450)</f>
        <v>0</v>
      </c>
      <c r="AU1450" s="15">
        <f ca="1">IF(AND(AQ1450&gt;0,AR1450&gt;0),COUNTIF(AU$6:AU1449,"&gt;0")+1,0)</f>
        <v>0</v>
      </c>
    </row>
    <row r="1451" spans="40:47">
      <c r="AN1451" s="15">
        <v>41</v>
      </c>
      <c r="AO1451" s="15">
        <v>1</v>
      </c>
      <c r="AP1451" s="15">
        <v>6</v>
      </c>
      <c r="AQ1451" s="15">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15">
        <f ca="1">COUNTIF(INDIRECT("H"&amp;(ROW()+12*(($AN1451-1)*3+$AO1451)-ROW())/12+5):INDIRECT("S"&amp;(ROW()+12*(($AN1451-1)*3+$AO1451)-ROW())/12+5),AQ1451)</f>
        <v>0</v>
      </c>
      <c r="AU1451" s="15">
        <f ca="1">IF(AND(AQ1451&gt;0,AR1451&gt;0),COUNTIF(AU$6:AU1450,"&gt;0")+1,0)</f>
        <v>0</v>
      </c>
    </row>
    <row r="1452" spans="40:47">
      <c r="AN1452" s="15">
        <v>41</v>
      </c>
      <c r="AO1452" s="15">
        <v>1</v>
      </c>
      <c r="AP1452" s="15">
        <v>7</v>
      </c>
      <c r="AQ1452" s="15">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15">
        <f ca="1">COUNTIF(INDIRECT("H"&amp;(ROW()+12*(($AN1452-1)*3+$AO1452)-ROW())/12+5):INDIRECT("S"&amp;(ROW()+12*(($AN1452-1)*3+$AO1452)-ROW())/12+5),AQ1452)</f>
        <v>0</v>
      </c>
      <c r="AU1452" s="15">
        <f ca="1">IF(AND(AQ1452&gt;0,AR1452&gt;0),COUNTIF(AU$6:AU1451,"&gt;0")+1,0)</f>
        <v>0</v>
      </c>
    </row>
    <row r="1453" spans="40:47">
      <c r="AN1453" s="15">
        <v>41</v>
      </c>
      <c r="AO1453" s="15">
        <v>1</v>
      </c>
      <c r="AP1453" s="15">
        <v>8</v>
      </c>
      <c r="AQ1453" s="15">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15">
        <f ca="1">COUNTIF(INDIRECT("H"&amp;(ROW()+12*(($AN1453-1)*3+$AO1453)-ROW())/12+5):INDIRECT("S"&amp;(ROW()+12*(($AN1453-1)*3+$AO1453)-ROW())/12+5),AQ1453)</f>
        <v>0</v>
      </c>
      <c r="AU1453" s="15">
        <f ca="1">IF(AND(AQ1453&gt;0,AR1453&gt;0),COUNTIF(AU$6:AU1452,"&gt;0")+1,0)</f>
        <v>0</v>
      </c>
    </row>
    <row r="1454" spans="40:47">
      <c r="AN1454" s="15">
        <v>41</v>
      </c>
      <c r="AO1454" s="15">
        <v>1</v>
      </c>
      <c r="AP1454" s="15">
        <v>9</v>
      </c>
      <c r="AQ1454" s="15">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15">
        <f ca="1">COUNTIF(INDIRECT("H"&amp;(ROW()+12*(($AN1454-1)*3+$AO1454)-ROW())/12+5):INDIRECT("S"&amp;(ROW()+12*(($AN1454-1)*3+$AO1454)-ROW())/12+5),AQ1454)</f>
        <v>0</v>
      </c>
      <c r="AU1454" s="15">
        <f ca="1">IF(AND(AQ1454&gt;0,AR1454&gt;0),COUNTIF(AU$6:AU1453,"&gt;0")+1,0)</f>
        <v>0</v>
      </c>
    </row>
    <row r="1455" spans="40:47">
      <c r="AN1455" s="15">
        <v>41</v>
      </c>
      <c r="AO1455" s="15">
        <v>1</v>
      </c>
      <c r="AP1455" s="15">
        <v>10</v>
      </c>
      <c r="AQ1455" s="15">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15">
        <f ca="1">COUNTIF(INDIRECT("H"&amp;(ROW()+12*(($AN1455-1)*3+$AO1455)-ROW())/12+5):INDIRECT("S"&amp;(ROW()+12*(($AN1455-1)*3+$AO1455)-ROW())/12+5),AQ1455)</f>
        <v>0</v>
      </c>
      <c r="AU1455" s="15">
        <f ca="1">IF(AND(AQ1455&gt;0,AR1455&gt;0),COUNTIF(AU$6:AU1454,"&gt;0")+1,0)</f>
        <v>0</v>
      </c>
    </row>
    <row r="1456" spans="40:47">
      <c r="AN1456" s="15">
        <v>41</v>
      </c>
      <c r="AO1456" s="15">
        <v>1</v>
      </c>
      <c r="AP1456" s="15">
        <v>11</v>
      </c>
      <c r="AQ1456" s="15">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15">
        <f ca="1">COUNTIF(INDIRECT("H"&amp;(ROW()+12*(($AN1456-1)*3+$AO1456)-ROW())/12+5):INDIRECT("S"&amp;(ROW()+12*(($AN1456-1)*3+$AO1456)-ROW())/12+5),AQ1456)</f>
        <v>0</v>
      </c>
      <c r="AU1456" s="15">
        <f ca="1">IF(AND(AQ1456&gt;0,AR1456&gt;0),COUNTIF(AU$6:AU1455,"&gt;0")+1,0)</f>
        <v>0</v>
      </c>
    </row>
    <row r="1457" spans="40:47">
      <c r="AN1457" s="15">
        <v>41</v>
      </c>
      <c r="AO1457" s="15">
        <v>1</v>
      </c>
      <c r="AP1457" s="15">
        <v>12</v>
      </c>
      <c r="AQ1457" s="15">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15">
        <f ca="1">COUNTIF(INDIRECT("H"&amp;(ROW()+12*(($AN1457-1)*3+$AO1457)-ROW())/12+5):INDIRECT("S"&amp;(ROW()+12*(($AN1457-1)*3+$AO1457)-ROW())/12+5),AQ1457)</f>
        <v>0</v>
      </c>
      <c r="AU1457" s="15">
        <f ca="1">IF(AND(AQ1457&gt;0,AR1457&gt;0),COUNTIF(AU$6:AU1456,"&gt;0")+1,0)</f>
        <v>0</v>
      </c>
    </row>
    <row r="1458" spans="40:47">
      <c r="AN1458" s="15">
        <v>41</v>
      </c>
      <c r="AO1458" s="15">
        <v>2</v>
      </c>
      <c r="AP1458" s="15">
        <v>1</v>
      </c>
      <c r="AQ1458" s="15">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15">
        <f ca="1">COUNTIF(INDIRECT("H"&amp;(ROW()+12*(($AN1458-1)*3+$AO1458)-ROW())/12+5):INDIRECT("S"&amp;(ROW()+12*(($AN1458-1)*3+$AO1458)-ROW())/12+5),AQ1458)</f>
        <v>0</v>
      </c>
      <c r="AU1458" s="15">
        <f ca="1">IF(AND(AQ1458&gt;0,AR1458&gt;0),COUNTIF(AU$6:AU1457,"&gt;0")+1,0)</f>
        <v>0</v>
      </c>
    </row>
    <row r="1459" spans="40:47">
      <c r="AN1459" s="15">
        <v>41</v>
      </c>
      <c r="AO1459" s="15">
        <v>2</v>
      </c>
      <c r="AP1459" s="15">
        <v>2</v>
      </c>
      <c r="AQ1459" s="15">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15">
        <f ca="1">COUNTIF(INDIRECT("H"&amp;(ROW()+12*(($AN1459-1)*3+$AO1459)-ROW())/12+5):INDIRECT("S"&amp;(ROW()+12*(($AN1459-1)*3+$AO1459)-ROW())/12+5),AQ1459)</f>
        <v>0</v>
      </c>
      <c r="AU1459" s="15">
        <f ca="1">IF(AND(AQ1459&gt;0,AR1459&gt;0),COUNTIF(AU$6:AU1458,"&gt;0")+1,0)</f>
        <v>0</v>
      </c>
    </row>
    <row r="1460" spans="40:47">
      <c r="AN1460" s="15">
        <v>41</v>
      </c>
      <c r="AO1460" s="15">
        <v>2</v>
      </c>
      <c r="AP1460" s="15">
        <v>3</v>
      </c>
      <c r="AQ1460" s="15">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15">
        <f ca="1">COUNTIF(INDIRECT("H"&amp;(ROW()+12*(($AN1460-1)*3+$AO1460)-ROW())/12+5):INDIRECT("S"&amp;(ROW()+12*(($AN1460-1)*3+$AO1460)-ROW())/12+5),AQ1460)</f>
        <v>0</v>
      </c>
      <c r="AU1460" s="15">
        <f ca="1">IF(AND(AQ1460&gt;0,AR1460&gt;0),COUNTIF(AU$6:AU1459,"&gt;0")+1,0)</f>
        <v>0</v>
      </c>
    </row>
    <row r="1461" spans="40:47">
      <c r="AN1461" s="15">
        <v>41</v>
      </c>
      <c r="AO1461" s="15">
        <v>2</v>
      </c>
      <c r="AP1461" s="15">
        <v>4</v>
      </c>
      <c r="AQ1461" s="15">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15">
        <f ca="1">COUNTIF(INDIRECT("H"&amp;(ROW()+12*(($AN1461-1)*3+$AO1461)-ROW())/12+5):INDIRECT("S"&amp;(ROW()+12*(($AN1461-1)*3+$AO1461)-ROW())/12+5),AQ1461)</f>
        <v>0</v>
      </c>
      <c r="AU1461" s="15">
        <f ca="1">IF(AND(AQ1461&gt;0,AR1461&gt;0),COUNTIF(AU$6:AU1460,"&gt;0")+1,0)</f>
        <v>0</v>
      </c>
    </row>
    <row r="1462" spans="40:47">
      <c r="AN1462" s="15">
        <v>41</v>
      </c>
      <c r="AO1462" s="15">
        <v>2</v>
      </c>
      <c r="AP1462" s="15">
        <v>5</v>
      </c>
      <c r="AQ1462" s="15">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15">
        <f ca="1">COUNTIF(INDIRECT("H"&amp;(ROW()+12*(($AN1462-1)*3+$AO1462)-ROW())/12+5):INDIRECT("S"&amp;(ROW()+12*(($AN1462-1)*3+$AO1462)-ROW())/12+5),AQ1462)</f>
        <v>0</v>
      </c>
      <c r="AU1462" s="15">
        <f ca="1">IF(AND(AQ1462&gt;0,AR1462&gt;0),COUNTIF(AU$6:AU1461,"&gt;0")+1,0)</f>
        <v>0</v>
      </c>
    </row>
    <row r="1463" spans="40:47">
      <c r="AN1463" s="15">
        <v>41</v>
      </c>
      <c r="AO1463" s="15">
        <v>2</v>
      </c>
      <c r="AP1463" s="15">
        <v>6</v>
      </c>
      <c r="AQ1463" s="15">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15">
        <f ca="1">COUNTIF(INDIRECT("H"&amp;(ROW()+12*(($AN1463-1)*3+$AO1463)-ROW())/12+5):INDIRECT("S"&amp;(ROW()+12*(($AN1463-1)*3+$AO1463)-ROW())/12+5),AQ1463)</f>
        <v>0</v>
      </c>
      <c r="AU1463" s="15">
        <f ca="1">IF(AND(AQ1463&gt;0,AR1463&gt;0),COUNTIF(AU$6:AU1462,"&gt;0")+1,0)</f>
        <v>0</v>
      </c>
    </row>
    <row r="1464" spans="40:47">
      <c r="AN1464" s="15">
        <v>41</v>
      </c>
      <c r="AO1464" s="15">
        <v>2</v>
      </c>
      <c r="AP1464" s="15">
        <v>7</v>
      </c>
      <c r="AQ1464" s="15">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15">
        <f ca="1">COUNTIF(INDIRECT("H"&amp;(ROW()+12*(($AN1464-1)*3+$AO1464)-ROW())/12+5):INDIRECT("S"&amp;(ROW()+12*(($AN1464-1)*3+$AO1464)-ROW())/12+5),AQ1464)</f>
        <v>0</v>
      </c>
      <c r="AU1464" s="15">
        <f ca="1">IF(AND(AQ1464&gt;0,AR1464&gt;0),COUNTIF(AU$6:AU1463,"&gt;0")+1,0)</f>
        <v>0</v>
      </c>
    </row>
    <row r="1465" spans="40:47">
      <c r="AN1465" s="15">
        <v>41</v>
      </c>
      <c r="AO1465" s="15">
        <v>2</v>
      </c>
      <c r="AP1465" s="15">
        <v>8</v>
      </c>
      <c r="AQ1465" s="15">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15">
        <f ca="1">COUNTIF(INDIRECT("H"&amp;(ROW()+12*(($AN1465-1)*3+$AO1465)-ROW())/12+5):INDIRECT("S"&amp;(ROW()+12*(($AN1465-1)*3+$AO1465)-ROW())/12+5),AQ1465)</f>
        <v>0</v>
      </c>
      <c r="AU1465" s="15">
        <f ca="1">IF(AND(AQ1465&gt;0,AR1465&gt;0),COUNTIF(AU$6:AU1464,"&gt;0")+1,0)</f>
        <v>0</v>
      </c>
    </row>
    <row r="1466" spans="40:47">
      <c r="AN1466" s="15">
        <v>41</v>
      </c>
      <c r="AO1466" s="15">
        <v>2</v>
      </c>
      <c r="AP1466" s="15">
        <v>9</v>
      </c>
      <c r="AQ1466" s="15">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15">
        <f ca="1">COUNTIF(INDIRECT("H"&amp;(ROW()+12*(($AN1466-1)*3+$AO1466)-ROW())/12+5):INDIRECT("S"&amp;(ROW()+12*(($AN1466-1)*3+$AO1466)-ROW())/12+5),AQ1466)</f>
        <v>0</v>
      </c>
      <c r="AU1466" s="15">
        <f ca="1">IF(AND(AQ1466&gt;0,AR1466&gt;0),COUNTIF(AU$6:AU1465,"&gt;0")+1,0)</f>
        <v>0</v>
      </c>
    </row>
    <row r="1467" spans="40:47">
      <c r="AN1467" s="15">
        <v>41</v>
      </c>
      <c r="AO1467" s="15">
        <v>2</v>
      </c>
      <c r="AP1467" s="15">
        <v>10</v>
      </c>
      <c r="AQ1467" s="15">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15">
        <f ca="1">COUNTIF(INDIRECT("H"&amp;(ROW()+12*(($AN1467-1)*3+$AO1467)-ROW())/12+5):INDIRECT("S"&amp;(ROW()+12*(($AN1467-1)*3+$AO1467)-ROW())/12+5),AQ1467)</f>
        <v>0</v>
      </c>
      <c r="AU1467" s="15">
        <f ca="1">IF(AND(AQ1467&gt;0,AR1467&gt;0),COUNTIF(AU$6:AU1466,"&gt;0")+1,0)</f>
        <v>0</v>
      </c>
    </row>
    <row r="1468" spans="40:47">
      <c r="AN1468" s="15">
        <v>41</v>
      </c>
      <c r="AO1468" s="15">
        <v>2</v>
      </c>
      <c r="AP1468" s="15">
        <v>11</v>
      </c>
      <c r="AQ1468" s="15">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15">
        <f ca="1">COUNTIF(INDIRECT("H"&amp;(ROW()+12*(($AN1468-1)*3+$AO1468)-ROW())/12+5):INDIRECT("S"&amp;(ROW()+12*(($AN1468-1)*3+$AO1468)-ROW())/12+5),AQ1468)</f>
        <v>0</v>
      </c>
      <c r="AU1468" s="15">
        <f ca="1">IF(AND(AQ1468&gt;0,AR1468&gt;0),COUNTIF(AU$6:AU1467,"&gt;0")+1,0)</f>
        <v>0</v>
      </c>
    </row>
    <row r="1469" spans="40:47">
      <c r="AN1469" s="15">
        <v>41</v>
      </c>
      <c r="AO1469" s="15">
        <v>2</v>
      </c>
      <c r="AP1469" s="15">
        <v>12</v>
      </c>
      <c r="AQ1469" s="15">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15">
        <f ca="1">COUNTIF(INDIRECT("H"&amp;(ROW()+12*(($AN1469-1)*3+$AO1469)-ROW())/12+5):INDIRECT("S"&amp;(ROW()+12*(($AN1469-1)*3+$AO1469)-ROW())/12+5),AQ1469)</f>
        <v>0</v>
      </c>
      <c r="AU1469" s="15">
        <f ca="1">IF(AND(AQ1469&gt;0,AR1469&gt;0),COUNTIF(AU$6:AU1468,"&gt;0")+1,0)</f>
        <v>0</v>
      </c>
    </row>
    <row r="1470" spans="40:47">
      <c r="AN1470" s="15">
        <v>41</v>
      </c>
      <c r="AO1470" s="15">
        <v>3</v>
      </c>
      <c r="AP1470" s="15">
        <v>1</v>
      </c>
      <c r="AQ1470" s="15">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15">
        <f ca="1">COUNTIF(INDIRECT("H"&amp;(ROW()+12*(($AN1470-1)*3+$AO1470)-ROW())/12+5):INDIRECT("S"&amp;(ROW()+12*(($AN1470-1)*3+$AO1470)-ROW())/12+5),AQ1470)</f>
        <v>0</v>
      </c>
      <c r="AU1470" s="15">
        <f ca="1">IF(AND(AQ1470&gt;0,AR1470&gt;0),COUNTIF(AU$6:AU1469,"&gt;0")+1,0)</f>
        <v>0</v>
      </c>
    </row>
    <row r="1471" spans="40:47">
      <c r="AN1471" s="15">
        <v>41</v>
      </c>
      <c r="AO1471" s="15">
        <v>3</v>
      </c>
      <c r="AP1471" s="15">
        <v>2</v>
      </c>
      <c r="AQ1471" s="15">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15">
        <f ca="1">COUNTIF(INDIRECT("H"&amp;(ROW()+12*(($AN1471-1)*3+$AO1471)-ROW())/12+5):INDIRECT("S"&amp;(ROW()+12*(($AN1471-1)*3+$AO1471)-ROW())/12+5),AQ1471)</f>
        <v>0</v>
      </c>
      <c r="AU1471" s="15">
        <f ca="1">IF(AND(AQ1471&gt;0,AR1471&gt;0),COUNTIF(AU$6:AU1470,"&gt;0")+1,0)</f>
        <v>0</v>
      </c>
    </row>
    <row r="1472" spans="40:47">
      <c r="AN1472" s="15">
        <v>41</v>
      </c>
      <c r="AO1472" s="15">
        <v>3</v>
      </c>
      <c r="AP1472" s="15">
        <v>3</v>
      </c>
      <c r="AQ1472" s="15">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15">
        <f ca="1">COUNTIF(INDIRECT("H"&amp;(ROW()+12*(($AN1472-1)*3+$AO1472)-ROW())/12+5):INDIRECT("S"&amp;(ROW()+12*(($AN1472-1)*3+$AO1472)-ROW())/12+5),AQ1472)</f>
        <v>0</v>
      </c>
      <c r="AU1472" s="15">
        <f ca="1">IF(AND(AQ1472&gt;0,AR1472&gt;0),COUNTIF(AU$6:AU1471,"&gt;0")+1,0)</f>
        <v>0</v>
      </c>
    </row>
    <row r="1473" spans="40:47">
      <c r="AN1473" s="15">
        <v>41</v>
      </c>
      <c r="AO1473" s="15">
        <v>3</v>
      </c>
      <c r="AP1473" s="15">
        <v>4</v>
      </c>
      <c r="AQ1473" s="15">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15">
        <f ca="1">COUNTIF(INDIRECT("H"&amp;(ROW()+12*(($AN1473-1)*3+$AO1473)-ROW())/12+5):INDIRECT("S"&amp;(ROW()+12*(($AN1473-1)*3+$AO1473)-ROW())/12+5),AQ1473)</f>
        <v>0</v>
      </c>
      <c r="AU1473" s="15">
        <f ca="1">IF(AND(AQ1473&gt;0,AR1473&gt;0),COUNTIF(AU$6:AU1472,"&gt;0")+1,0)</f>
        <v>0</v>
      </c>
    </row>
    <row r="1474" spans="40:47">
      <c r="AN1474" s="15">
        <v>41</v>
      </c>
      <c r="AO1474" s="15">
        <v>3</v>
      </c>
      <c r="AP1474" s="15">
        <v>5</v>
      </c>
      <c r="AQ1474" s="15">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15">
        <f ca="1">COUNTIF(INDIRECT("H"&amp;(ROW()+12*(($AN1474-1)*3+$AO1474)-ROW())/12+5):INDIRECT("S"&amp;(ROW()+12*(($AN1474-1)*3+$AO1474)-ROW())/12+5),AQ1474)</f>
        <v>0</v>
      </c>
      <c r="AU1474" s="15">
        <f ca="1">IF(AND(AQ1474&gt;0,AR1474&gt;0),COUNTIF(AU$6:AU1473,"&gt;0")+1,0)</f>
        <v>0</v>
      </c>
    </row>
    <row r="1475" spans="40:47">
      <c r="AN1475" s="15">
        <v>41</v>
      </c>
      <c r="AO1475" s="15">
        <v>3</v>
      </c>
      <c r="AP1475" s="15">
        <v>6</v>
      </c>
      <c r="AQ1475" s="15">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15">
        <f ca="1">COUNTIF(INDIRECT("H"&amp;(ROW()+12*(($AN1475-1)*3+$AO1475)-ROW())/12+5):INDIRECT("S"&amp;(ROW()+12*(($AN1475-1)*3+$AO1475)-ROW())/12+5),AQ1475)</f>
        <v>0</v>
      </c>
      <c r="AU1475" s="15">
        <f ca="1">IF(AND(AQ1475&gt;0,AR1475&gt;0),COUNTIF(AU$6:AU1474,"&gt;0")+1,0)</f>
        <v>0</v>
      </c>
    </row>
    <row r="1476" spans="40:47">
      <c r="AN1476" s="15">
        <v>41</v>
      </c>
      <c r="AO1476" s="15">
        <v>3</v>
      </c>
      <c r="AP1476" s="15">
        <v>7</v>
      </c>
      <c r="AQ1476" s="15">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15">
        <f ca="1">COUNTIF(INDIRECT("H"&amp;(ROW()+12*(($AN1476-1)*3+$AO1476)-ROW())/12+5):INDIRECT("S"&amp;(ROW()+12*(($AN1476-1)*3+$AO1476)-ROW())/12+5),AQ1476)</f>
        <v>0</v>
      </c>
      <c r="AU1476" s="15">
        <f ca="1">IF(AND(AQ1476&gt;0,AR1476&gt;0),COUNTIF(AU$6:AU1475,"&gt;0")+1,0)</f>
        <v>0</v>
      </c>
    </row>
    <row r="1477" spans="40:47">
      <c r="AN1477" s="15">
        <v>41</v>
      </c>
      <c r="AO1477" s="15">
        <v>3</v>
      </c>
      <c r="AP1477" s="15">
        <v>8</v>
      </c>
      <c r="AQ1477" s="15">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15">
        <f ca="1">COUNTIF(INDIRECT("H"&amp;(ROW()+12*(($AN1477-1)*3+$AO1477)-ROW())/12+5):INDIRECT("S"&amp;(ROW()+12*(($AN1477-1)*3+$AO1477)-ROW())/12+5),AQ1477)</f>
        <v>0</v>
      </c>
      <c r="AU1477" s="15">
        <f ca="1">IF(AND(AQ1477&gt;0,AR1477&gt;0),COUNTIF(AU$6:AU1476,"&gt;0")+1,0)</f>
        <v>0</v>
      </c>
    </row>
    <row r="1478" spans="40:47">
      <c r="AN1478" s="15">
        <v>41</v>
      </c>
      <c r="AO1478" s="15">
        <v>3</v>
      </c>
      <c r="AP1478" s="15">
        <v>9</v>
      </c>
      <c r="AQ1478" s="15">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15">
        <f ca="1">COUNTIF(INDIRECT("H"&amp;(ROW()+12*(($AN1478-1)*3+$AO1478)-ROW())/12+5):INDIRECT("S"&amp;(ROW()+12*(($AN1478-1)*3+$AO1478)-ROW())/12+5),AQ1478)</f>
        <v>0</v>
      </c>
      <c r="AU1478" s="15">
        <f ca="1">IF(AND(AQ1478&gt;0,AR1478&gt;0),COUNTIF(AU$6:AU1477,"&gt;0")+1,0)</f>
        <v>0</v>
      </c>
    </row>
    <row r="1479" spans="40:47">
      <c r="AN1479" s="15">
        <v>41</v>
      </c>
      <c r="AO1479" s="15">
        <v>3</v>
      </c>
      <c r="AP1479" s="15">
        <v>10</v>
      </c>
      <c r="AQ1479" s="15">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15">
        <f ca="1">COUNTIF(INDIRECT("H"&amp;(ROW()+12*(($AN1479-1)*3+$AO1479)-ROW())/12+5):INDIRECT("S"&amp;(ROW()+12*(($AN1479-1)*3+$AO1479)-ROW())/12+5),AQ1479)</f>
        <v>0</v>
      </c>
      <c r="AU1479" s="15">
        <f ca="1">IF(AND(AQ1479&gt;0,AR1479&gt;0),COUNTIF(AU$6:AU1478,"&gt;0")+1,0)</f>
        <v>0</v>
      </c>
    </row>
    <row r="1480" spans="40:47">
      <c r="AN1480" s="15">
        <v>41</v>
      </c>
      <c r="AO1480" s="15">
        <v>3</v>
      </c>
      <c r="AP1480" s="15">
        <v>11</v>
      </c>
      <c r="AQ1480" s="15">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15">
        <f ca="1">COUNTIF(INDIRECT("H"&amp;(ROW()+12*(($AN1480-1)*3+$AO1480)-ROW())/12+5):INDIRECT("S"&amp;(ROW()+12*(($AN1480-1)*3+$AO1480)-ROW())/12+5),AQ1480)</f>
        <v>0</v>
      </c>
      <c r="AU1480" s="15">
        <f ca="1">IF(AND(AQ1480&gt;0,AR1480&gt;0),COUNTIF(AU$6:AU1479,"&gt;0")+1,0)</f>
        <v>0</v>
      </c>
    </row>
    <row r="1481" spans="40:47">
      <c r="AN1481" s="306">
        <v>41</v>
      </c>
      <c r="AO1481" s="306">
        <v>3</v>
      </c>
      <c r="AP1481" s="306">
        <v>12</v>
      </c>
      <c r="AQ1481" s="15">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15">
        <f ca="1">COUNTIF(INDIRECT("H"&amp;(ROW()+12*(($AN1481-1)*3+$AO1481)-ROW())/12+5):INDIRECT("S"&amp;(ROW()+12*(($AN1481-1)*3+$AO1481)-ROW())/12+5),AQ1481)</f>
        <v>0</v>
      </c>
      <c r="AU1481" s="15">
        <f ca="1">IF(AND(AQ1481&gt;0,AR1481&gt;0),COUNTIF(AU$6:AU1480,"&gt;0")+1,0)</f>
        <v>0</v>
      </c>
    </row>
    <row r="1482" spans="40:47">
      <c r="AN1482" s="15">
        <v>42</v>
      </c>
      <c r="AO1482" s="15">
        <v>1</v>
      </c>
      <c r="AP1482" s="15">
        <v>1</v>
      </c>
      <c r="AQ1482" s="15">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15">
        <f ca="1">COUNTIF(INDIRECT("H"&amp;(ROW()+12*(($AN1482-1)*3+$AO1482)-ROW())/12+5):INDIRECT("S"&amp;(ROW()+12*(($AN1482-1)*3+$AO1482)-ROW())/12+5),AQ1482)</f>
        <v>0</v>
      </c>
      <c r="AU1482" s="15">
        <f ca="1">IF(AND(AQ1482&gt;0,AR1482&gt;0),COUNTIF(AU$6:AU1481,"&gt;0")+1,0)</f>
        <v>0</v>
      </c>
    </row>
    <row r="1483" spans="40:47">
      <c r="AN1483" s="15">
        <v>42</v>
      </c>
      <c r="AO1483" s="15">
        <v>1</v>
      </c>
      <c r="AP1483" s="15">
        <v>2</v>
      </c>
      <c r="AQ1483" s="15">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15">
        <f ca="1">COUNTIF(INDIRECT("H"&amp;(ROW()+12*(($AN1483-1)*3+$AO1483)-ROW())/12+5):INDIRECT("S"&amp;(ROW()+12*(($AN1483-1)*3+$AO1483)-ROW())/12+5),AQ1483)</f>
        <v>0</v>
      </c>
      <c r="AU1483" s="15">
        <f ca="1">IF(AND(AQ1483&gt;0,AR1483&gt;0),COUNTIF(AU$6:AU1482,"&gt;0")+1,0)</f>
        <v>0</v>
      </c>
    </row>
    <row r="1484" spans="40:47">
      <c r="AN1484" s="15">
        <v>42</v>
      </c>
      <c r="AO1484" s="15">
        <v>1</v>
      </c>
      <c r="AP1484" s="15">
        <v>3</v>
      </c>
      <c r="AQ1484" s="15">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15">
        <f ca="1">COUNTIF(INDIRECT("H"&amp;(ROW()+12*(($AN1484-1)*3+$AO1484)-ROW())/12+5):INDIRECT("S"&amp;(ROW()+12*(($AN1484-1)*3+$AO1484)-ROW())/12+5),AQ1484)</f>
        <v>0</v>
      </c>
      <c r="AU1484" s="15">
        <f ca="1">IF(AND(AQ1484&gt;0,AR1484&gt;0),COUNTIF(AU$6:AU1483,"&gt;0")+1,0)</f>
        <v>0</v>
      </c>
    </row>
    <row r="1485" spans="40:47">
      <c r="AN1485" s="15">
        <v>42</v>
      </c>
      <c r="AO1485" s="15">
        <v>1</v>
      </c>
      <c r="AP1485" s="15">
        <v>4</v>
      </c>
      <c r="AQ1485" s="15">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15">
        <f ca="1">COUNTIF(INDIRECT("H"&amp;(ROW()+12*(($AN1485-1)*3+$AO1485)-ROW())/12+5):INDIRECT("S"&amp;(ROW()+12*(($AN1485-1)*3+$AO1485)-ROW())/12+5),AQ1485)</f>
        <v>0</v>
      </c>
      <c r="AU1485" s="15">
        <f ca="1">IF(AND(AQ1485&gt;0,AR1485&gt;0),COUNTIF(AU$6:AU1484,"&gt;0")+1,0)</f>
        <v>0</v>
      </c>
    </row>
    <row r="1486" spans="40:47">
      <c r="AN1486" s="15">
        <v>42</v>
      </c>
      <c r="AO1486" s="15">
        <v>1</v>
      </c>
      <c r="AP1486" s="15">
        <v>5</v>
      </c>
      <c r="AQ1486" s="15">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15">
        <f ca="1">COUNTIF(INDIRECT("H"&amp;(ROW()+12*(($AN1486-1)*3+$AO1486)-ROW())/12+5):INDIRECT("S"&amp;(ROW()+12*(($AN1486-1)*3+$AO1486)-ROW())/12+5),AQ1486)</f>
        <v>0</v>
      </c>
      <c r="AU1486" s="15">
        <f ca="1">IF(AND(AQ1486&gt;0,AR1486&gt;0),COUNTIF(AU$6:AU1485,"&gt;0")+1,0)</f>
        <v>0</v>
      </c>
    </row>
    <row r="1487" spans="40:47">
      <c r="AN1487" s="15">
        <v>42</v>
      </c>
      <c r="AO1487" s="15">
        <v>1</v>
      </c>
      <c r="AP1487" s="15">
        <v>6</v>
      </c>
      <c r="AQ1487" s="15">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15">
        <f ca="1">COUNTIF(INDIRECT("H"&amp;(ROW()+12*(($AN1487-1)*3+$AO1487)-ROW())/12+5):INDIRECT("S"&amp;(ROW()+12*(($AN1487-1)*3+$AO1487)-ROW())/12+5),AQ1487)</f>
        <v>0</v>
      </c>
      <c r="AU1487" s="15">
        <f ca="1">IF(AND(AQ1487&gt;0,AR1487&gt;0),COUNTIF(AU$6:AU1486,"&gt;0")+1,0)</f>
        <v>0</v>
      </c>
    </row>
    <row r="1488" spans="40:47">
      <c r="AN1488" s="15">
        <v>42</v>
      </c>
      <c r="AO1488" s="15">
        <v>1</v>
      </c>
      <c r="AP1488" s="15">
        <v>7</v>
      </c>
      <c r="AQ1488" s="15">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15">
        <f ca="1">COUNTIF(INDIRECT("H"&amp;(ROW()+12*(($AN1488-1)*3+$AO1488)-ROW())/12+5):INDIRECT("S"&amp;(ROW()+12*(($AN1488-1)*3+$AO1488)-ROW())/12+5),AQ1488)</f>
        <v>0</v>
      </c>
      <c r="AU1488" s="15">
        <f ca="1">IF(AND(AQ1488&gt;0,AR1488&gt;0),COUNTIF(AU$6:AU1487,"&gt;0")+1,0)</f>
        <v>0</v>
      </c>
    </row>
    <row r="1489" spans="40:47">
      <c r="AN1489" s="15">
        <v>42</v>
      </c>
      <c r="AO1489" s="15">
        <v>1</v>
      </c>
      <c r="AP1489" s="15">
        <v>8</v>
      </c>
      <c r="AQ1489" s="15">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15">
        <f ca="1">COUNTIF(INDIRECT("H"&amp;(ROW()+12*(($AN1489-1)*3+$AO1489)-ROW())/12+5):INDIRECT("S"&amp;(ROW()+12*(($AN1489-1)*3+$AO1489)-ROW())/12+5),AQ1489)</f>
        <v>0</v>
      </c>
      <c r="AU1489" s="15">
        <f ca="1">IF(AND(AQ1489&gt;0,AR1489&gt;0),COUNTIF(AU$6:AU1488,"&gt;0")+1,0)</f>
        <v>0</v>
      </c>
    </row>
    <row r="1490" spans="40:47">
      <c r="AN1490" s="15">
        <v>42</v>
      </c>
      <c r="AO1490" s="15">
        <v>1</v>
      </c>
      <c r="AP1490" s="15">
        <v>9</v>
      </c>
      <c r="AQ1490" s="15">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15">
        <f ca="1">COUNTIF(INDIRECT("H"&amp;(ROW()+12*(($AN1490-1)*3+$AO1490)-ROW())/12+5):INDIRECT("S"&amp;(ROW()+12*(($AN1490-1)*3+$AO1490)-ROW())/12+5),AQ1490)</f>
        <v>0</v>
      </c>
      <c r="AU1490" s="15">
        <f ca="1">IF(AND(AQ1490&gt;0,AR1490&gt;0),COUNTIF(AU$6:AU1489,"&gt;0")+1,0)</f>
        <v>0</v>
      </c>
    </row>
    <row r="1491" spans="40:47">
      <c r="AN1491" s="15">
        <v>42</v>
      </c>
      <c r="AO1491" s="15">
        <v>1</v>
      </c>
      <c r="AP1491" s="15">
        <v>10</v>
      </c>
      <c r="AQ1491" s="15">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15">
        <f ca="1">COUNTIF(INDIRECT("H"&amp;(ROW()+12*(($AN1491-1)*3+$AO1491)-ROW())/12+5):INDIRECT("S"&amp;(ROW()+12*(($AN1491-1)*3+$AO1491)-ROW())/12+5),AQ1491)</f>
        <v>0</v>
      </c>
      <c r="AU1491" s="15">
        <f ca="1">IF(AND(AQ1491&gt;0,AR1491&gt;0),COUNTIF(AU$6:AU1490,"&gt;0")+1,0)</f>
        <v>0</v>
      </c>
    </row>
    <row r="1492" spans="40:47">
      <c r="AN1492" s="15">
        <v>42</v>
      </c>
      <c r="AO1492" s="15">
        <v>1</v>
      </c>
      <c r="AP1492" s="15">
        <v>11</v>
      </c>
      <c r="AQ1492" s="15">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15">
        <f ca="1">COUNTIF(INDIRECT("H"&amp;(ROW()+12*(($AN1492-1)*3+$AO1492)-ROW())/12+5):INDIRECT("S"&amp;(ROW()+12*(($AN1492-1)*3+$AO1492)-ROW())/12+5),AQ1492)</f>
        <v>0</v>
      </c>
      <c r="AU1492" s="15">
        <f ca="1">IF(AND(AQ1492&gt;0,AR1492&gt;0),COUNTIF(AU$6:AU1491,"&gt;0")+1,0)</f>
        <v>0</v>
      </c>
    </row>
    <row r="1493" spans="40:47">
      <c r="AN1493" s="15">
        <v>42</v>
      </c>
      <c r="AO1493" s="15">
        <v>1</v>
      </c>
      <c r="AP1493" s="15">
        <v>12</v>
      </c>
      <c r="AQ1493" s="15">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15">
        <f ca="1">COUNTIF(INDIRECT("H"&amp;(ROW()+12*(($AN1493-1)*3+$AO1493)-ROW())/12+5):INDIRECT("S"&amp;(ROW()+12*(($AN1493-1)*3+$AO1493)-ROW())/12+5),AQ1493)</f>
        <v>0</v>
      </c>
      <c r="AU1493" s="15">
        <f ca="1">IF(AND(AQ1493&gt;0,AR1493&gt;0),COUNTIF(AU$6:AU1492,"&gt;0")+1,0)</f>
        <v>0</v>
      </c>
    </row>
    <row r="1494" spans="40:47">
      <c r="AN1494" s="15">
        <v>42</v>
      </c>
      <c r="AO1494" s="15">
        <v>2</v>
      </c>
      <c r="AP1494" s="15">
        <v>1</v>
      </c>
      <c r="AQ1494" s="15">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15">
        <f ca="1">COUNTIF(INDIRECT("H"&amp;(ROW()+12*(($AN1494-1)*3+$AO1494)-ROW())/12+5):INDIRECT("S"&amp;(ROW()+12*(($AN1494-1)*3+$AO1494)-ROW())/12+5),AQ1494)</f>
        <v>0</v>
      </c>
      <c r="AU1494" s="15">
        <f ca="1">IF(AND(AQ1494&gt;0,AR1494&gt;0),COUNTIF(AU$6:AU1493,"&gt;0")+1,0)</f>
        <v>0</v>
      </c>
    </row>
    <row r="1495" spans="40:47">
      <c r="AN1495" s="15">
        <v>42</v>
      </c>
      <c r="AO1495" s="15">
        <v>2</v>
      </c>
      <c r="AP1495" s="15">
        <v>2</v>
      </c>
      <c r="AQ1495" s="15">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15">
        <f ca="1">COUNTIF(INDIRECT("H"&amp;(ROW()+12*(($AN1495-1)*3+$AO1495)-ROW())/12+5):INDIRECT("S"&amp;(ROW()+12*(($AN1495-1)*3+$AO1495)-ROW())/12+5),AQ1495)</f>
        <v>0</v>
      </c>
      <c r="AU1495" s="15">
        <f ca="1">IF(AND(AQ1495&gt;0,AR1495&gt;0),COUNTIF(AU$6:AU1494,"&gt;0")+1,0)</f>
        <v>0</v>
      </c>
    </row>
    <row r="1496" spans="40:47">
      <c r="AN1496" s="15">
        <v>42</v>
      </c>
      <c r="AO1496" s="15">
        <v>2</v>
      </c>
      <c r="AP1496" s="15">
        <v>3</v>
      </c>
      <c r="AQ1496" s="15">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15">
        <f ca="1">COUNTIF(INDIRECT("H"&amp;(ROW()+12*(($AN1496-1)*3+$AO1496)-ROW())/12+5):INDIRECT("S"&amp;(ROW()+12*(($AN1496-1)*3+$AO1496)-ROW())/12+5),AQ1496)</f>
        <v>0</v>
      </c>
      <c r="AU1496" s="15">
        <f ca="1">IF(AND(AQ1496&gt;0,AR1496&gt;0),COUNTIF(AU$6:AU1495,"&gt;0")+1,0)</f>
        <v>0</v>
      </c>
    </row>
    <row r="1497" spans="40:47">
      <c r="AN1497" s="15">
        <v>42</v>
      </c>
      <c r="AO1497" s="15">
        <v>2</v>
      </c>
      <c r="AP1497" s="15">
        <v>4</v>
      </c>
      <c r="AQ1497" s="15">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15">
        <f ca="1">COUNTIF(INDIRECT("H"&amp;(ROW()+12*(($AN1497-1)*3+$AO1497)-ROW())/12+5):INDIRECT("S"&amp;(ROW()+12*(($AN1497-1)*3+$AO1497)-ROW())/12+5),AQ1497)</f>
        <v>0</v>
      </c>
      <c r="AU1497" s="15">
        <f ca="1">IF(AND(AQ1497&gt;0,AR1497&gt;0),COUNTIF(AU$6:AU1496,"&gt;0")+1,0)</f>
        <v>0</v>
      </c>
    </row>
    <row r="1498" spans="40:47">
      <c r="AN1498" s="15">
        <v>42</v>
      </c>
      <c r="AO1498" s="15">
        <v>2</v>
      </c>
      <c r="AP1498" s="15">
        <v>5</v>
      </c>
      <c r="AQ1498" s="15">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15">
        <f ca="1">COUNTIF(INDIRECT("H"&amp;(ROW()+12*(($AN1498-1)*3+$AO1498)-ROW())/12+5):INDIRECT("S"&amp;(ROW()+12*(($AN1498-1)*3+$AO1498)-ROW())/12+5),AQ1498)</f>
        <v>0</v>
      </c>
      <c r="AU1498" s="15">
        <f ca="1">IF(AND(AQ1498&gt;0,AR1498&gt;0),COUNTIF(AU$6:AU1497,"&gt;0")+1,0)</f>
        <v>0</v>
      </c>
    </row>
    <row r="1499" spans="40:47">
      <c r="AN1499" s="15">
        <v>42</v>
      </c>
      <c r="AO1499" s="15">
        <v>2</v>
      </c>
      <c r="AP1499" s="15">
        <v>6</v>
      </c>
      <c r="AQ1499" s="15">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15">
        <f ca="1">COUNTIF(INDIRECT("H"&amp;(ROW()+12*(($AN1499-1)*3+$AO1499)-ROW())/12+5):INDIRECT("S"&amp;(ROW()+12*(($AN1499-1)*3+$AO1499)-ROW())/12+5),AQ1499)</f>
        <v>0</v>
      </c>
      <c r="AU1499" s="15">
        <f ca="1">IF(AND(AQ1499&gt;0,AR1499&gt;0),COUNTIF(AU$6:AU1498,"&gt;0")+1,0)</f>
        <v>0</v>
      </c>
    </row>
    <row r="1500" spans="40:47">
      <c r="AN1500" s="15">
        <v>42</v>
      </c>
      <c r="AO1500" s="15">
        <v>2</v>
      </c>
      <c r="AP1500" s="15">
        <v>7</v>
      </c>
      <c r="AQ1500" s="15">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15">
        <f ca="1">COUNTIF(INDIRECT("H"&amp;(ROW()+12*(($AN1500-1)*3+$AO1500)-ROW())/12+5):INDIRECT("S"&amp;(ROW()+12*(($AN1500-1)*3+$AO1500)-ROW())/12+5),AQ1500)</f>
        <v>0</v>
      </c>
      <c r="AU1500" s="15">
        <f ca="1">IF(AND(AQ1500&gt;0,AR1500&gt;0),COUNTIF(AU$6:AU1499,"&gt;0")+1,0)</f>
        <v>0</v>
      </c>
    </row>
    <row r="1501" spans="40:47">
      <c r="AN1501" s="15">
        <v>42</v>
      </c>
      <c r="AO1501" s="15">
        <v>2</v>
      </c>
      <c r="AP1501" s="15">
        <v>8</v>
      </c>
      <c r="AQ1501" s="15">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15">
        <f ca="1">COUNTIF(INDIRECT("H"&amp;(ROW()+12*(($AN1501-1)*3+$AO1501)-ROW())/12+5):INDIRECT("S"&amp;(ROW()+12*(($AN1501-1)*3+$AO1501)-ROW())/12+5),AQ1501)</f>
        <v>0</v>
      </c>
      <c r="AU1501" s="15">
        <f ca="1">IF(AND(AQ1501&gt;0,AR1501&gt;0),COUNTIF(AU$6:AU1500,"&gt;0")+1,0)</f>
        <v>0</v>
      </c>
    </row>
    <row r="1502" spans="40:47">
      <c r="AN1502" s="15">
        <v>42</v>
      </c>
      <c r="AO1502" s="15">
        <v>2</v>
      </c>
      <c r="AP1502" s="15">
        <v>9</v>
      </c>
      <c r="AQ1502" s="15">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15">
        <f ca="1">COUNTIF(INDIRECT("H"&amp;(ROW()+12*(($AN1502-1)*3+$AO1502)-ROW())/12+5):INDIRECT("S"&amp;(ROW()+12*(($AN1502-1)*3+$AO1502)-ROW())/12+5),AQ1502)</f>
        <v>0</v>
      </c>
      <c r="AU1502" s="15">
        <f ca="1">IF(AND(AQ1502&gt;0,AR1502&gt;0),COUNTIF(AU$6:AU1501,"&gt;0")+1,0)</f>
        <v>0</v>
      </c>
    </row>
    <row r="1503" spans="40:47">
      <c r="AN1503" s="15">
        <v>42</v>
      </c>
      <c r="AO1503" s="15">
        <v>2</v>
      </c>
      <c r="AP1503" s="15">
        <v>10</v>
      </c>
      <c r="AQ1503" s="15">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15">
        <f ca="1">COUNTIF(INDIRECT("H"&amp;(ROW()+12*(($AN1503-1)*3+$AO1503)-ROW())/12+5):INDIRECT("S"&amp;(ROW()+12*(($AN1503-1)*3+$AO1503)-ROW())/12+5),AQ1503)</f>
        <v>0</v>
      </c>
      <c r="AU1503" s="15">
        <f ca="1">IF(AND(AQ1503&gt;0,AR1503&gt;0),COUNTIF(AU$6:AU1502,"&gt;0")+1,0)</f>
        <v>0</v>
      </c>
    </row>
    <row r="1504" spans="40:47">
      <c r="AN1504" s="15">
        <v>42</v>
      </c>
      <c r="AO1504" s="15">
        <v>2</v>
      </c>
      <c r="AP1504" s="15">
        <v>11</v>
      </c>
      <c r="AQ1504" s="15">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15">
        <f ca="1">COUNTIF(INDIRECT("H"&amp;(ROW()+12*(($AN1504-1)*3+$AO1504)-ROW())/12+5):INDIRECT("S"&amp;(ROW()+12*(($AN1504-1)*3+$AO1504)-ROW())/12+5),AQ1504)</f>
        <v>0</v>
      </c>
      <c r="AU1504" s="15">
        <f ca="1">IF(AND(AQ1504&gt;0,AR1504&gt;0),COUNTIF(AU$6:AU1503,"&gt;0")+1,0)</f>
        <v>0</v>
      </c>
    </row>
    <row r="1505" spans="40:47">
      <c r="AN1505" s="15">
        <v>42</v>
      </c>
      <c r="AO1505" s="15">
        <v>2</v>
      </c>
      <c r="AP1505" s="15">
        <v>12</v>
      </c>
      <c r="AQ1505" s="15">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15">
        <f ca="1">COUNTIF(INDIRECT("H"&amp;(ROW()+12*(($AN1505-1)*3+$AO1505)-ROW())/12+5):INDIRECT("S"&amp;(ROW()+12*(($AN1505-1)*3+$AO1505)-ROW())/12+5),AQ1505)</f>
        <v>0</v>
      </c>
      <c r="AU1505" s="15">
        <f ca="1">IF(AND(AQ1505&gt;0,AR1505&gt;0),COUNTIF(AU$6:AU1504,"&gt;0")+1,0)</f>
        <v>0</v>
      </c>
    </row>
    <row r="1506" spans="40:47">
      <c r="AN1506" s="15">
        <v>42</v>
      </c>
      <c r="AO1506" s="15">
        <v>3</v>
      </c>
      <c r="AP1506" s="15">
        <v>1</v>
      </c>
      <c r="AQ1506" s="15">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15">
        <f ca="1">COUNTIF(INDIRECT("H"&amp;(ROW()+12*(($AN1506-1)*3+$AO1506)-ROW())/12+5):INDIRECT("S"&amp;(ROW()+12*(($AN1506-1)*3+$AO1506)-ROW())/12+5),AQ1506)</f>
        <v>0</v>
      </c>
      <c r="AU1506" s="15">
        <f ca="1">IF(AND(AQ1506&gt;0,AR1506&gt;0),COUNTIF(AU$6:AU1505,"&gt;0")+1,0)</f>
        <v>0</v>
      </c>
    </row>
    <row r="1507" spans="40:47">
      <c r="AN1507" s="15">
        <v>42</v>
      </c>
      <c r="AO1507" s="15">
        <v>3</v>
      </c>
      <c r="AP1507" s="15">
        <v>2</v>
      </c>
      <c r="AQ1507" s="15">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15">
        <f ca="1">COUNTIF(INDIRECT("H"&amp;(ROW()+12*(($AN1507-1)*3+$AO1507)-ROW())/12+5):INDIRECT("S"&amp;(ROW()+12*(($AN1507-1)*3+$AO1507)-ROW())/12+5),AQ1507)</f>
        <v>0</v>
      </c>
      <c r="AU1507" s="15">
        <f ca="1">IF(AND(AQ1507&gt;0,AR1507&gt;0),COUNTIF(AU$6:AU1506,"&gt;0")+1,0)</f>
        <v>0</v>
      </c>
    </row>
    <row r="1508" spans="40:47">
      <c r="AN1508" s="15">
        <v>42</v>
      </c>
      <c r="AO1508" s="15">
        <v>3</v>
      </c>
      <c r="AP1508" s="15">
        <v>3</v>
      </c>
      <c r="AQ1508" s="15">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15">
        <f ca="1">COUNTIF(INDIRECT("H"&amp;(ROW()+12*(($AN1508-1)*3+$AO1508)-ROW())/12+5):INDIRECT("S"&amp;(ROW()+12*(($AN1508-1)*3+$AO1508)-ROW())/12+5),AQ1508)</f>
        <v>0</v>
      </c>
      <c r="AU1508" s="15">
        <f ca="1">IF(AND(AQ1508&gt;0,AR1508&gt;0),COUNTIF(AU$6:AU1507,"&gt;0")+1,0)</f>
        <v>0</v>
      </c>
    </row>
    <row r="1509" spans="40:47">
      <c r="AN1509" s="15">
        <v>42</v>
      </c>
      <c r="AO1509" s="15">
        <v>3</v>
      </c>
      <c r="AP1509" s="15">
        <v>4</v>
      </c>
      <c r="AQ1509" s="15">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15">
        <f ca="1">COUNTIF(INDIRECT("H"&amp;(ROW()+12*(($AN1509-1)*3+$AO1509)-ROW())/12+5):INDIRECT("S"&amp;(ROW()+12*(($AN1509-1)*3+$AO1509)-ROW())/12+5),AQ1509)</f>
        <v>0</v>
      </c>
      <c r="AU1509" s="15">
        <f ca="1">IF(AND(AQ1509&gt;0,AR1509&gt;0),COUNTIF(AU$6:AU1508,"&gt;0")+1,0)</f>
        <v>0</v>
      </c>
    </row>
    <row r="1510" spans="40:47">
      <c r="AN1510" s="15">
        <v>42</v>
      </c>
      <c r="AO1510" s="15">
        <v>3</v>
      </c>
      <c r="AP1510" s="15">
        <v>5</v>
      </c>
      <c r="AQ1510" s="15">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15">
        <f ca="1">COUNTIF(INDIRECT("H"&amp;(ROW()+12*(($AN1510-1)*3+$AO1510)-ROW())/12+5):INDIRECT("S"&amp;(ROW()+12*(($AN1510-1)*3+$AO1510)-ROW())/12+5),AQ1510)</f>
        <v>0</v>
      </c>
      <c r="AU1510" s="15">
        <f ca="1">IF(AND(AQ1510&gt;0,AR1510&gt;0),COUNTIF(AU$6:AU1509,"&gt;0")+1,0)</f>
        <v>0</v>
      </c>
    </row>
    <row r="1511" spans="40:47">
      <c r="AN1511" s="15">
        <v>42</v>
      </c>
      <c r="AO1511" s="15">
        <v>3</v>
      </c>
      <c r="AP1511" s="15">
        <v>6</v>
      </c>
      <c r="AQ1511" s="15">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15">
        <f ca="1">COUNTIF(INDIRECT("H"&amp;(ROW()+12*(($AN1511-1)*3+$AO1511)-ROW())/12+5):INDIRECT("S"&amp;(ROW()+12*(($AN1511-1)*3+$AO1511)-ROW())/12+5),AQ1511)</f>
        <v>0</v>
      </c>
      <c r="AU1511" s="15">
        <f ca="1">IF(AND(AQ1511&gt;0,AR1511&gt;0),COUNTIF(AU$6:AU1510,"&gt;0")+1,0)</f>
        <v>0</v>
      </c>
    </row>
    <row r="1512" spans="40:47">
      <c r="AN1512" s="15">
        <v>42</v>
      </c>
      <c r="AO1512" s="15">
        <v>3</v>
      </c>
      <c r="AP1512" s="15">
        <v>7</v>
      </c>
      <c r="AQ1512" s="15">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15">
        <f ca="1">COUNTIF(INDIRECT("H"&amp;(ROW()+12*(($AN1512-1)*3+$AO1512)-ROW())/12+5):INDIRECT("S"&amp;(ROW()+12*(($AN1512-1)*3+$AO1512)-ROW())/12+5),AQ1512)</f>
        <v>0</v>
      </c>
      <c r="AU1512" s="15">
        <f ca="1">IF(AND(AQ1512&gt;0,AR1512&gt;0),COUNTIF(AU$6:AU1511,"&gt;0")+1,0)</f>
        <v>0</v>
      </c>
    </row>
    <row r="1513" spans="40:47">
      <c r="AN1513" s="15">
        <v>42</v>
      </c>
      <c r="AO1513" s="15">
        <v>3</v>
      </c>
      <c r="AP1513" s="15">
        <v>8</v>
      </c>
      <c r="AQ1513" s="15">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15">
        <f ca="1">COUNTIF(INDIRECT("H"&amp;(ROW()+12*(($AN1513-1)*3+$AO1513)-ROW())/12+5):INDIRECT("S"&amp;(ROW()+12*(($AN1513-1)*3+$AO1513)-ROW())/12+5),AQ1513)</f>
        <v>0</v>
      </c>
      <c r="AU1513" s="15">
        <f ca="1">IF(AND(AQ1513&gt;0,AR1513&gt;0),COUNTIF(AU$6:AU1512,"&gt;0")+1,0)</f>
        <v>0</v>
      </c>
    </row>
    <row r="1514" spans="40:47">
      <c r="AN1514" s="15">
        <v>42</v>
      </c>
      <c r="AO1514" s="15">
        <v>3</v>
      </c>
      <c r="AP1514" s="15">
        <v>9</v>
      </c>
      <c r="AQ1514" s="15">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15">
        <f ca="1">COUNTIF(INDIRECT("H"&amp;(ROW()+12*(($AN1514-1)*3+$AO1514)-ROW())/12+5):INDIRECT("S"&amp;(ROW()+12*(($AN1514-1)*3+$AO1514)-ROW())/12+5),AQ1514)</f>
        <v>0</v>
      </c>
      <c r="AU1514" s="15">
        <f ca="1">IF(AND(AQ1514&gt;0,AR1514&gt;0),COUNTIF(AU$6:AU1513,"&gt;0")+1,0)</f>
        <v>0</v>
      </c>
    </row>
    <row r="1515" spans="40:47">
      <c r="AN1515" s="15">
        <v>42</v>
      </c>
      <c r="AO1515" s="15">
        <v>3</v>
      </c>
      <c r="AP1515" s="15">
        <v>10</v>
      </c>
      <c r="AQ1515" s="15">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15">
        <f ca="1">COUNTIF(INDIRECT("H"&amp;(ROW()+12*(($AN1515-1)*3+$AO1515)-ROW())/12+5):INDIRECT("S"&amp;(ROW()+12*(($AN1515-1)*3+$AO1515)-ROW())/12+5),AQ1515)</f>
        <v>0</v>
      </c>
      <c r="AU1515" s="15">
        <f ca="1">IF(AND(AQ1515&gt;0,AR1515&gt;0),COUNTIF(AU$6:AU1514,"&gt;0")+1,0)</f>
        <v>0</v>
      </c>
    </row>
    <row r="1516" spans="40:47">
      <c r="AN1516" s="15">
        <v>42</v>
      </c>
      <c r="AO1516" s="15">
        <v>3</v>
      </c>
      <c r="AP1516" s="15">
        <v>11</v>
      </c>
      <c r="AQ1516" s="15">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15">
        <f ca="1">COUNTIF(INDIRECT("H"&amp;(ROW()+12*(($AN1516-1)*3+$AO1516)-ROW())/12+5):INDIRECT("S"&amp;(ROW()+12*(($AN1516-1)*3+$AO1516)-ROW())/12+5),AQ1516)</f>
        <v>0</v>
      </c>
      <c r="AU1516" s="15">
        <f ca="1">IF(AND(AQ1516&gt;0,AR1516&gt;0),COUNTIF(AU$6:AU1515,"&gt;0")+1,0)</f>
        <v>0</v>
      </c>
    </row>
    <row r="1517" spans="40:47">
      <c r="AN1517" s="306">
        <v>42</v>
      </c>
      <c r="AO1517" s="306">
        <v>3</v>
      </c>
      <c r="AP1517" s="306">
        <v>12</v>
      </c>
      <c r="AQ1517" s="15">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15">
        <f ca="1">COUNTIF(INDIRECT("H"&amp;(ROW()+12*(($AN1517-1)*3+$AO1517)-ROW())/12+5):INDIRECT("S"&amp;(ROW()+12*(($AN1517-1)*3+$AO1517)-ROW())/12+5),AQ1517)</f>
        <v>0</v>
      </c>
      <c r="AU1517" s="15">
        <f ca="1">IF(AND(AQ1517&gt;0,AR1517&gt;0),COUNTIF(AU$6:AU1516,"&gt;0")+1,0)</f>
        <v>0</v>
      </c>
    </row>
    <row r="1518" spans="40:47">
      <c r="AN1518" s="15">
        <v>43</v>
      </c>
      <c r="AO1518" s="15">
        <v>1</v>
      </c>
      <c r="AP1518" s="15">
        <v>1</v>
      </c>
      <c r="AQ1518" s="15">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15">
        <f ca="1">COUNTIF(INDIRECT("H"&amp;(ROW()+12*(($AN1518-1)*3+$AO1518)-ROW())/12+5):INDIRECT("S"&amp;(ROW()+12*(($AN1518-1)*3+$AO1518)-ROW())/12+5),AQ1518)</f>
        <v>0</v>
      </c>
      <c r="AU1518" s="15">
        <f ca="1">IF(AND(AQ1518&gt;0,AR1518&gt;0),COUNTIF(AU$6:AU1517,"&gt;0")+1,0)</f>
        <v>0</v>
      </c>
    </row>
    <row r="1519" spans="40:47">
      <c r="AN1519" s="15">
        <v>43</v>
      </c>
      <c r="AO1519" s="15">
        <v>1</v>
      </c>
      <c r="AP1519" s="15">
        <v>2</v>
      </c>
      <c r="AQ1519" s="15">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15">
        <f ca="1">COUNTIF(INDIRECT("H"&amp;(ROW()+12*(($AN1519-1)*3+$AO1519)-ROW())/12+5):INDIRECT("S"&amp;(ROW()+12*(($AN1519-1)*3+$AO1519)-ROW())/12+5),AQ1519)</f>
        <v>0</v>
      </c>
      <c r="AU1519" s="15">
        <f ca="1">IF(AND(AQ1519&gt;0,AR1519&gt;0),COUNTIF(AU$6:AU1518,"&gt;0")+1,0)</f>
        <v>0</v>
      </c>
    </row>
    <row r="1520" spans="40:47">
      <c r="AN1520" s="15">
        <v>43</v>
      </c>
      <c r="AO1520" s="15">
        <v>1</v>
      </c>
      <c r="AP1520" s="15">
        <v>3</v>
      </c>
      <c r="AQ1520" s="15">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15">
        <f ca="1">COUNTIF(INDIRECT("H"&amp;(ROW()+12*(($AN1520-1)*3+$AO1520)-ROW())/12+5):INDIRECT("S"&amp;(ROW()+12*(($AN1520-1)*3+$AO1520)-ROW())/12+5),AQ1520)</f>
        <v>0</v>
      </c>
      <c r="AU1520" s="15">
        <f ca="1">IF(AND(AQ1520&gt;0,AR1520&gt;0),COUNTIF(AU$6:AU1519,"&gt;0")+1,0)</f>
        <v>0</v>
      </c>
    </row>
    <row r="1521" spans="40:47">
      <c r="AN1521" s="15">
        <v>43</v>
      </c>
      <c r="AO1521" s="15">
        <v>1</v>
      </c>
      <c r="AP1521" s="15">
        <v>4</v>
      </c>
      <c r="AQ1521" s="15">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15">
        <f ca="1">COUNTIF(INDIRECT("H"&amp;(ROW()+12*(($AN1521-1)*3+$AO1521)-ROW())/12+5):INDIRECT("S"&amp;(ROW()+12*(($AN1521-1)*3+$AO1521)-ROW())/12+5),AQ1521)</f>
        <v>0</v>
      </c>
      <c r="AU1521" s="15">
        <f ca="1">IF(AND(AQ1521&gt;0,AR1521&gt;0),COUNTIF(AU$6:AU1520,"&gt;0")+1,0)</f>
        <v>0</v>
      </c>
    </row>
    <row r="1522" spans="40:47">
      <c r="AN1522" s="15">
        <v>43</v>
      </c>
      <c r="AO1522" s="15">
        <v>1</v>
      </c>
      <c r="AP1522" s="15">
        <v>5</v>
      </c>
      <c r="AQ1522" s="15">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15">
        <f ca="1">COUNTIF(INDIRECT("H"&amp;(ROW()+12*(($AN1522-1)*3+$AO1522)-ROW())/12+5):INDIRECT("S"&amp;(ROW()+12*(($AN1522-1)*3+$AO1522)-ROW())/12+5),AQ1522)</f>
        <v>0</v>
      </c>
      <c r="AU1522" s="15">
        <f ca="1">IF(AND(AQ1522&gt;0,AR1522&gt;0),COUNTIF(AU$6:AU1521,"&gt;0")+1,0)</f>
        <v>0</v>
      </c>
    </row>
    <row r="1523" spans="40:47">
      <c r="AN1523" s="15">
        <v>43</v>
      </c>
      <c r="AO1523" s="15">
        <v>1</v>
      </c>
      <c r="AP1523" s="15">
        <v>6</v>
      </c>
      <c r="AQ1523" s="15">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15">
        <f ca="1">COUNTIF(INDIRECT("H"&amp;(ROW()+12*(($AN1523-1)*3+$AO1523)-ROW())/12+5):INDIRECT("S"&amp;(ROW()+12*(($AN1523-1)*3+$AO1523)-ROW())/12+5),AQ1523)</f>
        <v>0</v>
      </c>
      <c r="AU1523" s="15">
        <f ca="1">IF(AND(AQ1523&gt;0,AR1523&gt;0),COUNTIF(AU$6:AU1522,"&gt;0")+1,0)</f>
        <v>0</v>
      </c>
    </row>
    <row r="1524" spans="40:47">
      <c r="AN1524" s="15">
        <v>43</v>
      </c>
      <c r="AO1524" s="15">
        <v>1</v>
      </c>
      <c r="AP1524" s="15">
        <v>7</v>
      </c>
      <c r="AQ1524" s="15">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15">
        <f ca="1">COUNTIF(INDIRECT("H"&amp;(ROW()+12*(($AN1524-1)*3+$AO1524)-ROW())/12+5):INDIRECT("S"&amp;(ROW()+12*(($AN1524-1)*3+$AO1524)-ROW())/12+5),AQ1524)</f>
        <v>0</v>
      </c>
      <c r="AU1524" s="15">
        <f ca="1">IF(AND(AQ1524&gt;0,AR1524&gt;0),COUNTIF(AU$6:AU1523,"&gt;0")+1,0)</f>
        <v>0</v>
      </c>
    </row>
    <row r="1525" spans="40:47">
      <c r="AN1525" s="15">
        <v>43</v>
      </c>
      <c r="AO1525" s="15">
        <v>1</v>
      </c>
      <c r="AP1525" s="15">
        <v>8</v>
      </c>
      <c r="AQ1525" s="15">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15">
        <f ca="1">COUNTIF(INDIRECT("H"&amp;(ROW()+12*(($AN1525-1)*3+$AO1525)-ROW())/12+5):INDIRECT("S"&amp;(ROW()+12*(($AN1525-1)*3+$AO1525)-ROW())/12+5),AQ1525)</f>
        <v>0</v>
      </c>
      <c r="AU1525" s="15">
        <f ca="1">IF(AND(AQ1525&gt;0,AR1525&gt;0),COUNTIF(AU$6:AU1524,"&gt;0")+1,0)</f>
        <v>0</v>
      </c>
    </row>
    <row r="1526" spans="40:47">
      <c r="AN1526" s="15">
        <v>43</v>
      </c>
      <c r="AO1526" s="15">
        <v>1</v>
      </c>
      <c r="AP1526" s="15">
        <v>9</v>
      </c>
      <c r="AQ1526" s="15">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15">
        <f ca="1">COUNTIF(INDIRECT("H"&amp;(ROW()+12*(($AN1526-1)*3+$AO1526)-ROW())/12+5):INDIRECT("S"&amp;(ROW()+12*(($AN1526-1)*3+$AO1526)-ROW())/12+5),AQ1526)</f>
        <v>0</v>
      </c>
      <c r="AU1526" s="15">
        <f ca="1">IF(AND(AQ1526&gt;0,AR1526&gt;0),COUNTIF(AU$6:AU1525,"&gt;0")+1,0)</f>
        <v>0</v>
      </c>
    </row>
    <row r="1527" spans="40:47">
      <c r="AN1527" s="15">
        <v>43</v>
      </c>
      <c r="AO1527" s="15">
        <v>1</v>
      </c>
      <c r="AP1527" s="15">
        <v>10</v>
      </c>
      <c r="AQ1527" s="15">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15">
        <f ca="1">COUNTIF(INDIRECT("H"&amp;(ROW()+12*(($AN1527-1)*3+$AO1527)-ROW())/12+5):INDIRECT("S"&amp;(ROW()+12*(($AN1527-1)*3+$AO1527)-ROW())/12+5),AQ1527)</f>
        <v>0</v>
      </c>
      <c r="AU1527" s="15">
        <f ca="1">IF(AND(AQ1527&gt;0,AR1527&gt;0),COUNTIF(AU$6:AU1526,"&gt;0")+1,0)</f>
        <v>0</v>
      </c>
    </row>
    <row r="1528" spans="40:47">
      <c r="AN1528" s="15">
        <v>43</v>
      </c>
      <c r="AO1528" s="15">
        <v>1</v>
      </c>
      <c r="AP1528" s="15">
        <v>11</v>
      </c>
      <c r="AQ1528" s="15">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15">
        <f ca="1">COUNTIF(INDIRECT("H"&amp;(ROW()+12*(($AN1528-1)*3+$AO1528)-ROW())/12+5):INDIRECT("S"&amp;(ROW()+12*(($AN1528-1)*3+$AO1528)-ROW())/12+5),AQ1528)</f>
        <v>0</v>
      </c>
      <c r="AU1528" s="15">
        <f ca="1">IF(AND(AQ1528&gt;0,AR1528&gt;0),COUNTIF(AU$6:AU1527,"&gt;0")+1,0)</f>
        <v>0</v>
      </c>
    </row>
    <row r="1529" spans="40:47">
      <c r="AN1529" s="15">
        <v>43</v>
      </c>
      <c r="AO1529" s="15">
        <v>1</v>
      </c>
      <c r="AP1529" s="15">
        <v>12</v>
      </c>
      <c r="AQ1529" s="15">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15">
        <f ca="1">COUNTIF(INDIRECT("H"&amp;(ROW()+12*(($AN1529-1)*3+$AO1529)-ROW())/12+5):INDIRECT("S"&amp;(ROW()+12*(($AN1529-1)*3+$AO1529)-ROW())/12+5),AQ1529)</f>
        <v>0</v>
      </c>
      <c r="AU1529" s="15">
        <f ca="1">IF(AND(AQ1529&gt;0,AR1529&gt;0),COUNTIF(AU$6:AU1528,"&gt;0")+1,0)</f>
        <v>0</v>
      </c>
    </row>
    <row r="1530" spans="40:47">
      <c r="AN1530" s="15">
        <v>43</v>
      </c>
      <c r="AO1530" s="15">
        <v>2</v>
      </c>
      <c r="AP1530" s="15">
        <v>1</v>
      </c>
      <c r="AQ1530" s="15">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15">
        <f ca="1">COUNTIF(INDIRECT("H"&amp;(ROW()+12*(($AN1530-1)*3+$AO1530)-ROW())/12+5):INDIRECT("S"&amp;(ROW()+12*(($AN1530-1)*3+$AO1530)-ROW())/12+5),AQ1530)</f>
        <v>0</v>
      </c>
      <c r="AU1530" s="15">
        <f ca="1">IF(AND(AQ1530&gt;0,AR1530&gt;0),COUNTIF(AU$6:AU1529,"&gt;0")+1,0)</f>
        <v>0</v>
      </c>
    </row>
    <row r="1531" spans="40:47">
      <c r="AN1531" s="15">
        <v>43</v>
      </c>
      <c r="AO1531" s="15">
        <v>2</v>
      </c>
      <c r="AP1531" s="15">
        <v>2</v>
      </c>
      <c r="AQ1531" s="15">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15">
        <f ca="1">COUNTIF(INDIRECT("H"&amp;(ROW()+12*(($AN1531-1)*3+$AO1531)-ROW())/12+5):INDIRECT("S"&amp;(ROW()+12*(($AN1531-1)*3+$AO1531)-ROW())/12+5),AQ1531)</f>
        <v>0</v>
      </c>
      <c r="AU1531" s="15">
        <f ca="1">IF(AND(AQ1531&gt;0,AR1531&gt;0),COUNTIF(AU$6:AU1530,"&gt;0")+1,0)</f>
        <v>0</v>
      </c>
    </row>
    <row r="1532" spans="40:47">
      <c r="AN1532" s="15">
        <v>43</v>
      </c>
      <c r="AO1532" s="15">
        <v>2</v>
      </c>
      <c r="AP1532" s="15">
        <v>3</v>
      </c>
      <c r="AQ1532" s="15">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15">
        <f ca="1">COUNTIF(INDIRECT("H"&amp;(ROW()+12*(($AN1532-1)*3+$AO1532)-ROW())/12+5):INDIRECT("S"&amp;(ROW()+12*(($AN1532-1)*3+$AO1532)-ROW())/12+5),AQ1532)</f>
        <v>0</v>
      </c>
      <c r="AU1532" s="15">
        <f ca="1">IF(AND(AQ1532&gt;0,AR1532&gt;0),COUNTIF(AU$6:AU1531,"&gt;0")+1,0)</f>
        <v>0</v>
      </c>
    </row>
    <row r="1533" spans="40:47">
      <c r="AN1533" s="15">
        <v>43</v>
      </c>
      <c r="AO1533" s="15">
        <v>2</v>
      </c>
      <c r="AP1533" s="15">
        <v>4</v>
      </c>
      <c r="AQ1533" s="15">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15">
        <f ca="1">COUNTIF(INDIRECT("H"&amp;(ROW()+12*(($AN1533-1)*3+$AO1533)-ROW())/12+5):INDIRECT("S"&amp;(ROW()+12*(($AN1533-1)*3+$AO1533)-ROW())/12+5),AQ1533)</f>
        <v>0</v>
      </c>
      <c r="AU1533" s="15">
        <f ca="1">IF(AND(AQ1533&gt;0,AR1533&gt;0),COUNTIF(AU$6:AU1532,"&gt;0")+1,0)</f>
        <v>0</v>
      </c>
    </row>
    <row r="1534" spans="40:47">
      <c r="AN1534" s="15">
        <v>43</v>
      </c>
      <c r="AO1534" s="15">
        <v>2</v>
      </c>
      <c r="AP1534" s="15">
        <v>5</v>
      </c>
      <c r="AQ1534" s="15">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15">
        <f ca="1">COUNTIF(INDIRECT("H"&amp;(ROW()+12*(($AN1534-1)*3+$AO1534)-ROW())/12+5):INDIRECT("S"&amp;(ROW()+12*(($AN1534-1)*3+$AO1534)-ROW())/12+5),AQ1534)</f>
        <v>0</v>
      </c>
      <c r="AU1534" s="15">
        <f ca="1">IF(AND(AQ1534&gt;0,AR1534&gt;0),COUNTIF(AU$6:AU1533,"&gt;0")+1,0)</f>
        <v>0</v>
      </c>
    </row>
    <row r="1535" spans="40:47">
      <c r="AN1535" s="15">
        <v>43</v>
      </c>
      <c r="AO1535" s="15">
        <v>2</v>
      </c>
      <c r="AP1535" s="15">
        <v>6</v>
      </c>
      <c r="AQ1535" s="15">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15">
        <f ca="1">COUNTIF(INDIRECT("H"&amp;(ROW()+12*(($AN1535-1)*3+$AO1535)-ROW())/12+5):INDIRECT("S"&amp;(ROW()+12*(($AN1535-1)*3+$AO1535)-ROW())/12+5),AQ1535)</f>
        <v>0</v>
      </c>
      <c r="AU1535" s="15">
        <f ca="1">IF(AND(AQ1535&gt;0,AR1535&gt;0),COUNTIF(AU$6:AU1534,"&gt;0")+1,0)</f>
        <v>0</v>
      </c>
    </row>
    <row r="1536" spans="40:47">
      <c r="AN1536" s="15">
        <v>43</v>
      </c>
      <c r="AO1536" s="15">
        <v>2</v>
      </c>
      <c r="AP1536" s="15">
        <v>7</v>
      </c>
      <c r="AQ1536" s="15">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15">
        <f ca="1">COUNTIF(INDIRECT("H"&amp;(ROW()+12*(($AN1536-1)*3+$AO1536)-ROW())/12+5):INDIRECT("S"&amp;(ROW()+12*(($AN1536-1)*3+$AO1536)-ROW())/12+5),AQ1536)</f>
        <v>0</v>
      </c>
      <c r="AU1536" s="15">
        <f ca="1">IF(AND(AQ1536&gt;0,AR1536&gt;0),COUNTIF(AU$6:AU1535,"&gt;0")+1,0)</f>
        <v>0</v>
      </c>
    </row>
    <row r="1537" spans="40:47">
      <c r="AN1537" s="15">
        <v>43</v>
      </c>
      <c r="AO1537" s="15">
        <v>2</v>
      </c>
      <c r="AP1537" s="15">
        <v>8</v>
      </c>
      <c r="AQ1537" s="15">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15">
        <f ca="1">COUNTIF(INDIRECT("H"&amp;(ROW()+12*(($AN1537-1)*3+$AO1537)-ROW())/12+5):INDIRECT("S"&amp;(ROW()+12*(($AN1537-1)*3+$AO1537)-ROW())/12+5),AQ1537)</f>
        <v>0</v>
      </c>
      <c r="AU1537" s="15">
        <f ca="1">IF(AND(AQ1537&gt;0,AR1537&gt;0),COUNTIF(AU$6:AU1536,"&gt;0")+1,0)</f>
        <v>0</v>
      </c>
    </row>
    <row r="1538" spans="40:47">
      <c r="AN1538" s="15">
        <v>43</v>
      </c>
      <c r="AO1538" s="15">
        <v>2</v>
      </c>
      <c r="AP1538" s="15">
        <v>9</v>
      </c>
      <c r="AQ1538" s="15">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15">
        <f ca="1">COUNTIF(INDIRECT("H"&amp;(ROW()+12*(($AN1538-1)*3+$AO1538)-ROW())/12+5):INDIRECT("S"&amp;(ROW()+12*(($AN1538-1)*3+$AO1538)-ROW())/12+5),AQ1538)</f>
        <v>0</v>
      </c>
      <c r="AU1538" s="15">
        <f ca="1">IF(AND(AQ1538&gt;0,AR1538&gt;0),COUNTIF(AU$6:AU1537,"&gt;0")+1,0)</f>
        <v>0</v>
      </c>
    </row>
    <row r="1539" spans="40:47">
      <c r="AN1539" s="15">
        <v>43</v>
      </c>
      <c r="AO1539" s="15">
        <v>2</v>
      </c>
      <c r="AP1539" s="15">
        <v>10</v>
      </c>
      <c r="AQ1539" s="15">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15">
        <f ca="1">COUNTIF(INDIRECT("H"&amp;(ROW()+12*(($AN1539-1)*3+$AO1539)-ROW())/12+5):INDIRECT("S"&amp;(ROW()+12*(($AN1539-1)*3+$AO1539)-ROW())/12+5),AQ1539)</f>
        <v>0</v>
      </c>
      <c r="AU1539" s="15">
        <f ca="1">IF(AND(AQ1539&gt;0,AR1539&gt;0),COUNTIF(AU$6:AU1538,"&gt;0")+1,0)</f>
        <v>0</v>
      </c>
    </row>
    <row r="1540" spans="40:47">
      <c r="AN1540" s="15">
        <v>43</v>
      </c>
      <c r="AO1540" s="15">
        <v>2</v>
      </c>
      <c r="AP1540" s="15">
        <v>11</v>
      </c>
      <c r="AQ1540" s="15">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15">
        <f ca="1">COUNTIF(INDIRECT("H"&amp;(ROW()+12*(($AN1540-1)*3+$AO1540)-ROW())/12+5):INDIRECT("S"&amp;(ROW()+12*(($AN1540-1)*3+$AO1540)-ROW())/12+5),AQ1540)</f>
        <v>0</v>
      </c>
      <c r="AU1540" s="15">
        <f ca="1">IF(AND(AQ1540&gt;0,AR1540&gt;0),COUNTIF(AU$6:AU1539,"&gt;0")+1,0)</f>
        <v>0</v>
      </c>
    </row>
    <row r="1541" spans="40:47">
      <c r="AN1541" s="15">
        <v>43</v>
      </c>
      <c r="AO1541" s="15">
        <v>2</v>
      </c>
      <c r="AP1541" s="15">
        <v>12</v>
      </c>
      <c r="AQ1541" s="15">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15">
        <f ca="1">COUNTIF(INDIRECT("H"&amp;(ROW()+12*(($AN1541-1)*3+$AO1541)-ROW())/12+5):INDIRECT("S"&amp;(ROW()+12*(($AN1541-1)*3+$AO1541)-ROW())/12+5),AQ1541)</f>
        <v>0</v>
      </c>
      <c r="AU1541" s="15">
        <f ca="1">IF(AND(AQ1541&gt;0,AR1541&gt;0),COUNTIF(AU$6:AU1540,"&gt;0")+1,0)</f>
        <v>0</v>
      </c>
    </row>
    <row r="1542" spans="40:47">
      <c r="AN1542" s="15">
        <v>43</v>
      </c>
      <c r="AO1542" s="15">
        <v>3</v>
      </c>
      <c r="AP1542" s="15">
        <v>1</v>
      </c>
      <c r="AQ1542" s="15">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15">
        <f ca="1">COUNTIF(INDIRECT("H"&amp;(ROW()+12*(($AN1542-1)*3+$AO1542)-ROW())/12+5):INDIRECT("S"&amp;(ROW()+12*(($AN1542-1)*3+$AO1542)-ROW())/12+5),AQ1542)</f>
        <v>0</v>
      </c>
      <c r="AU1542" s="15">
        <f ca="1">IF(AND(AQ1542&gt;0,AR1542&gt;0),COUNTIF(AU$6:AU1541,"&gt;0")+1,0)</f>
        <v>0</v>
      </c>
    </row>
    <row r="1543" spans="40:47">
      <c r="AN1543" s="15">
        <v>43</v>
      </c>
      <c r="AO1543" s="15">
        <v>3</v>
      </c>
      <c r="AP1543" s="15">
        <v>2</v>
      </c>
      <c r="AQ1543" s="15">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15">
        <f ca="1">COUNTIF(INDIRECT("H"&amp;(ROW()+12*(($AN1543-1)*3+$AO1543)-ROW())/12+5):INDIRECT("S"&amp;(ROW()+12*(($AN1543-1)*3+$AO1543)-ROW())/12+5),AQ1543)</f>
        <v>0</v>
      </c>
      <c r="AU1543" s="15">
        <f ca="1">IF(AND(AQ1543&gt;0,AR1543&gt;0),COUNTIF(AU$6:AU1542,"&gt;0")+1,0)</f>
        <v>0</v>
      </c>
    </row>
    <row r="1544" spans="40:47">
      <c r="AN1544" s="15">
        <v>43</v>
      </c>
      <c r="AO1544" s="15">
        <v>3</v>
      </c>
      <c r="AP1544" s="15">
        <v>3</v>
      </c>
      <c r="AQ1544" s="15">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15">
        <f ca="1">COUNTIF(INDIRECT("H"&amp;(ROW()+12*(($AN1544-1)*3+$AO1544)-ROW())/12+5):INDIRECT("S"&amp;(ROW()+12*(($AN1544-1)*3+$AO1544)-ROW())/12+5),AQ1544)</f>
        <v>0</v>
      </c>
      <c r="AU1544" s="15">
        <f ca="1">IF(AND(AQ1544&gt;0,AR1544&gt;0),COUNTIF(AU$6:AU1543,"&gt;0")+1,0)</f>
        <v>0</v>
      </c>
    </row>
    <row r="1545" spans="40:47">
      <c r="AN1545" s="15">
        <v>43</v>
      </c>
      <c r="AO1545" s="15">
        <v>3</v>
      </c>
      <c r="AP1545" s="15">
        <v>4</v>
      </c>
      <c r="AQ1545" s="15">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15">
        <f ca="1">COUNTIF(INDIRECT("H"&amp;(ROW()+12*(($AN1545-1)*3+$AO1545)-ROW())/12+5):INDIRECT("S"&amp;(ROW()+12*(($AN1545-1)*3+$AO1545)-ROW())/12+5),AQ1545)</f>
        <v>0</v>
      </c>
      <c r="AU1545" s="15">
        <f ca="1">IF(AND(AQ1545&gt;0,AR1545&gt;0),COUNTIF(AU$6:AU1544,"&gt;0")+1,0)</f>
        <v>0</v>
      </c>
    </row>
    <row r="1546" spans="40:47">
      <c r="AN1546" s="15">
        <v>43</v>
      </c>
      <c r="AO1546" s="15">
        <v>3</v>
      </c>
      <c r="AP1546" s="15">
        <v>5</v>
      </c>
      <c r="AQ1546" s="15">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15">
        <f ca="1">COUNTIF(INDIRECT("H"&amp;(ROW()+12*(($AN1546-1)*3+$AO1546)-ROW())/12+5):INDIRECT("S"&amp;(ROW()+12*(($AN1546-1)*3+$AO1546)-ROW())/12+5),AQ1546)</f>
        <v>0</v>
      </c>
      <c r="AU1546" s="15">
        <f ca="1">IF(AND(AQ1546&gt;0,AR1546&gt;0),COUNTIF(AU$6:AU1545,"&gt;0")+1,0)</f>
        <v>0</v>
      </c>
    </row>
    <row r="1547" spans="40:47">
      <c r="AN1547" s="15">
        <v>43</v>
      </c>
      <c r="AO1547" s="15">
        <v>3</v>
      </c>
      <c r="AP1547" s="15">
        <v>6</v>
      </c>
      <c r="AQ1547" s="15">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15">
        <f ca="1">COUNTIF(INDIRECT("H"&amp;(ROW()+12*(($AN1547-1)*3+$AO1547)-ROW())/12+5):INDIRECT("S"&amp;(ROW()+12*(($AN1547-1)*3+$AO1547)-ROW())/12+5),AQ1547)</f>
        <v>0</v>
      </c>
      <c r="AU1547" s="15">
        <f ca="1">IF(AND(AQ1547&gt;0,AR1547&gt;0),COUNTIF(AU$6:AU1546,"&gt;0")+1,0)</f>
        <v>0</v>
      </c>
    </row>
    <row r="1548" spans="40:47">
      <c r="AN1548" s="15">
        <v>43</v>
      </c>
      <c r="AO1548" s="15">
        <v>3</v>
      </c>
      <c r="AP1548" s="15">
        <v>7</v>
      </c>
      <c r="AQ1548" s="15">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15">
        <f ca="1">COUNTIF(INDIRECT("H"&amp;(ROW()+12*(($AN1548-1)*3+$AO1548)-ROW())/12+5):INDIRECT("S"&amp;(ROW()+12*(($AN1548-1)*3+$AO1548)-ROW())/12+5),AQ1548)</f>
        <v>0</v>
      </c>
      <c r="AU1548" s="15">
        <f ca="1">IF(AND(AQ1548&gt;0,AR1548&gt;0),COUNTIF(AU$6:AU1547,"&gt;0")+1,0)</f>
        <v>0</v>
      </c>
    </row>
    <row r="1549" spans="40:47">
      <c r="AN1549" s="15">
        <v>43</v>
      </c>
      <c r="AO1549" s="15">
        <v>3</v>
      </c>
      <c r="AP1549" s="15">
        <v>8</v>
      </c>
      <c r="AQ1549" s="15">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15">
        <f ca="1">COUNTIF(INDIRECT("H"&amp;(ROW()+12*(($AN1549-1)*3+$AO1549)-ROW())/12+5):INDIRECT("S"&amp;(ROW()+12*(($AN1549-1)*3+$AO1549)-ROW())/12+5),AQ1549)</f>
        <v>0</v>
      </c>
      <c r="AU1549" s="15">
        <f ca="1">IF(AND(AQ1549&gt;0,AR1549&gt;0),COUNTIF(AU$6:AU1548,"&gt;0")+1,0)</f>
        <v>0</v>
      </c>
    </row>
    <row r="1550" spans="40:47">
      <c r="AN1550" s="15">
        <v>43</v>
      </c>
      <c r="AO1550" s="15">
        <v>3</v>
      </c>
      <c r="AP1550" s="15">
        <v>9</v>
      </c>
      <c r="AQ1550" s="15">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15">
        <f ca="1">COUNTIF(INDIRECT("H"&amp;(ROW()+12*(($AN1550-1)*3+$AO1550)-ROW())/12+5):INDIRECT("S"&amp;(ROW()+12*(($AN1550-1)*3+$AO1550)-ROW())/12+5),AQ1550)</f>
        <v>0</v>
      </c>
      <c r="AU1550" s="15">
        <f ca="1">IF(AND(AQ1550&gt;0,AR1550&gt;0),COUNTIF(AU$6:AU1549,"&gt;0")+1,0)</f>
        <v>0</v>
      </c>
    </row>
    <row r="1551" spans="40:47">
      <c r="AN1551" s="15">
        <v>43</v>
      </c>
      <c r="AO1551" s="15">
        <v>3</v>
      </c>
      <c r="AP1551" s="15">
        <v>10</v>
      </c>
      <c r="AQ1551" s="15">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15">
        <f ca="1">COUNTIF(INDIRECT("H"&amp;(ROW()+12*(($AN1551-1)*3+$AO1551)-ROW())/12+5):INDIRECT("S"&amp;(ROW()+12*(($AN1551-1)*3+$AO1551)-ROW())/12+5),AQ1551)</f>
        <v>0</v>
      </c>
      <c r="AU1551" s="15">
        <f ca="1">IF(AND(AQ1551&gt;0,AR1551&gt;0),COUNTIF(AU$6:AU1550,"&gt;0")+1,0)</f>
        <v>0</v>
      </c>
    </row>
    <row r="1552" spans="40:47">
      <c r="AN1552" s="15">
        <v>43</v>
      </c>
      <c r="AO1552" s="15">
        <v>3</v>
      </c>
      <c r="AP1552" s="15">
        <v>11</v>
      </c>
      <c r="AQ1552" s="15">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15">
        <f ca="1">COUNTIF(INDIRECT("H"&amp;(ROW()+12*(($AN1552-1)*3+$AO1552)-ROW())/12+5):INDIRECT("S"&amp;(ROW()+12*(($AN1552-1)*3+$AO1552)-ROW())/12+5),AQ1552)</f>
        <v>0</v>
      </c>
      <c r="AU1552" s="15">
        <f ca="1">IF(AND(AQ1552&gt;0,AR1552&gt;0),COUNTIF(AU$6:AU1551,"&gt;0")+1,0)</f>
        <v>0</v>
      </c>
    </row>
    <row r="1553" spans="40:47">
      <c r="AN1553" s="306">
        <v>43</v>
      </c>
      <c r="AO1553" s="306">
        <v>3</v>
      </c>
      <c r="AP1553" s="306">
        <v>12</v>
      </c>
      <c r="AQ1553" s="15">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15">
        <f ca="1">COUNTIF(INDIRECT("H"&amp;(ROW()+12*(($AN1553-1)*3+$AO1553)-ROW())/12+5):INDIRECT("S"&amp;(ROW()+12*(($AN1553-1)*3+$AO1553)-ROW())/12+5),AQ1553)</f>
        <v>0</v>
      </c>
      <c r="AU1553" s="15">
        <f ca="1">IF(AND(AQ1553&gt;0,AR1553&gt;0),COUNTIF(AU$6:AU1552,"&gt;0")+1,0)</f>
        <v>0</v>
      </c>
    </row>
    <row r="1554" spans="40:47">
      <c r="AN1554" s="15">
        <v>44</v>
      </c>
      <c r="AO1554" s="15">
        <v>1</v>
      </c>
      <c r="AP1554" s="15">
        <v>1</v>
      </c>
      <c r="AQ1554" s="15">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15">
        <f ca="1">COUNTIF(INDIRECT("H"&amp;(ROW()+12*(($AN1554-1)*3+$AO1554)-ROW())/12+5):INDIRECT("S"&amp;(ROW()+12*(($AN1554-1)*3+$AO1554)-ROW())/12+5),AQ1554)</f>
        <v>0</v>
      </c>
      <c r="AU1554" s="15">
        <f ca="1">IF(AND(AQ1554&gt;0,AR1554&gt;0),COUNTIF(AU$6:AU1553,"&gt;0")+1,0)</f>
        <v>0</v>
      </c>
    </row>
    <row r="1555" spans="40:47">
      <c r="AN1555" s="15">
        <v>44</v>
      </c>
      <c r="AO1555" s="15">
        <v>1</v>
      </c>
      <c r="AP1555" s="15">
        <v>2</v>
      </c>
      <c r="AQ1555" s="15">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15">
        <f ca="1">COUNTIF(INDIRECT("H"&amp;(ROW()+12*(($AN1555-1)*3+$AO1555)-ROW())/12+5):INDIRECT("S"&amp;(ROW()+12*(($AN1555-1)*3+$AO1555)-ROW())/12+5),AQ1555)</f>
        <v>0</v>
      </c>
      <c r="AU1555" s="15">
        <f ca="1">IF(AND(AQ1555&gt;0,AR1555&gt;0),COUNTIF(AU$6:AU1554,"&gt;0")+1,0)</f>
        <v>0</v>
      </c>
    </row>
    <row r="1556" spans="40:47">
      <c r="AN1556" s="15">
        <v>44</v>
      </c>
      <c r="AO1556" s="15">
        <v>1</v>
      </c>
      <c r="AP1556" s="15">
        <v>3</v>
      </c>
      <c r="AQ1556" s="15">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15">
        <f ca="1">COUNTIF(INDIRECT("H"&amp;(ROW()+12*(($AN1556-1)*3+$AO1556)-ROW())/12+5):INDIRECT("S"&amp;(ROW()+12*(($AN1556-1)*3+$AO1556)-ROW())/12+5),AQ1556)</f>
        <v>0</v>
      </c>
      <c r="AU1556" s="15">
        <f ca="1">IF(AND(AQ1556&gt;0,AR1556&gt;0),COUNTIF(AU$6:AU1555,"&gt;0")+1,0)</f>
        <v>0</v>
      </c>
    </row>
    <row r="1557" spans="40:47">
      <c r="AN1557" s="15">
        <v>44</v>
      </c>
      <c r="AO1557" s="15">
        <v>1</v>
      </c>
      <c r="AP1557" s="15">
        <v>4</v>
      </c>
      <c r="AQ1557" s="15">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15">
        <f ca="1">COUNTIF(INDIRECT("H"&amp;(ROW()+12*(($AN1557-1)*3+$AO1557)-ROW())/12+5):INDIRECT("S"&amp;(ROW()+12*(($AN1557-1)*3+$AO1557)-ROW())/12+5),AQ1557)</f>
        <v>0</v>
      </c>
      <c r="AU1557" s="15">
        <f ca="1">IF(AND(AQ1557&gt;0,AR1557&gt;0),COUNTIF(AU$6:AU1556,"&gt;0")+1,0)</f>
        <v>0</v>
      </c>
    </row>
    <row r="1558" spans="40:47">
      <c r="AN1558" s="15">
        <v>44</v>
      </c>
      <c r="AO1558" s="15">
        <v>1</v>
      </c>
      <c r="AP1558" s="15">
        <v>5</v>
      </c>
      <c r="AQ1558" s="15">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15">
        <f ca="1">COUNTIF(INDIRECT("H"&amp;(ROW()+12*(($AN1558-1)*3+$AO1558)-ROW())/12+5):INDIRECT("S"&amp;(ROW()+12*(($AN1558-1)*3+$AO1558)-ROW())/12+5),AQ1558)</f>
        <v>0</v>
      </c>
      <c r="AU1558" s="15">
        <f ca="1">IF(AND(AQ1558&gt;0,AR1558&gt;0),COUNTIF(AU$6:AU1557,"&gt;0")+1,0)</f>
        <v>0</v>
      </c>
    </row>
    <row r="1559" spans="40:47">
      <c r="AN1559" s="15">
        <v>44</v>
      </c>
      <c r="AO1559" s="15">
        <v>1</v>
      </c>
      <c r="AP1559" s="15">
        <v>6</v>
      </c>
      <c r="AQ1559" s="15">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15">
        <f ca="1">COUNTIF(INDIRECT("H"&amp;(ROW()+12*(($AN1559-1)*3+$AO1559)-ROW())/12+5):INDIRECT("S"&amp;(ROW()+12*(($AN1559-1)*3+$AO1559)-ROW())/12+5),AQ1559)</f>
        <v>0</v>
      </c>
      <c r="AU1559" s="15">
        <f ca="1">IF(AND(AQ1559&gt;0,AR1559&gt;0),COUNTIF(AU$6:AU1558,"&gt;0")+1,0)</f>
        <v>0</v>
      </c>
    </row>
    <row r="1560" spans="40:47">
      <c r="AN1560" s="15">
        <v>44</v>
      </c>
      <c r="AO1560" s="15">
        <v>1</v>
      </c>
      <c r="AP1560" s="15">
        <v>7</v>
      </c>
      <c r="AQ1560" s="15">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15">
        <f ca="1">COUNTIF(INDIRECT("H"&amp;(ROW()+12*(($AN1560-1)*3+$AO1560)-ROW())/12+5):INDIRECT("S"&amp;(ROW()+12*(($AN1560-1)*3+$AO1560)-ROW())/12+5),AQ1560)</f>
        <v>0</v>
      </c>
      <c r="AU1560" s="15">
        <f ca="1">IF(AND(AQ1560&gt;0,AR1560&gt;0),COUNTIF(AU$6:AU1559,"&gt;0")+1,0)</f>
        <v>0</v>
      </c>
    </row>
    <row r="1561" spans="40:47">
      <c r="AN1561" s="15">
        <v>44</v>
      </c>
      <c r="AO1561" s="15">
        <v>1</v>
      </c>
      <c r="AP1561" s="15">
        <v>8</v>
      </c>
      <c r="AQ1561" s="15">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15">
        <f ca="1">COUNTIF(INDIRECT("H"&amp;(ROW()+12*(($AN1561-1)*3+$AO1561)-ROW())/12+5):INDIRECT("S"&amp;(ROW()+12*(($AN1561-1)*3+$AO1561)-ROW())/12+5),AQ1561)</f>
        <v>0</v>
      </c>
      <c r="AU1561" s="15">
        <f ca="1">IF(AND(AQ1561&gt;0,AR1561&gt;0),COUNTIF(AU$6:AU1560,"&gt;0")+1,0)</f>
        <v>0</v>
      </c>
    </row>
    <row r="1562" spans="40:47">
      <c r="AN1562" s="15">
        <v>44</v>
      </c>
      <c r="AO1562" s="15">
        <v>1</v>
      </c>
      <c r="AP1562" s="15">
        <v>9</v>
      </c>
      <c r="AQ1562" s="15">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15">
        <f ca="1">COUNTIF(INDIRECT("H"&amp;(ROW()+12*(($AN1562-1)*3+$AO1562)-ROW())/12+5):INDIRECT("S"&amp;(ROW()+12*(($AN1562-1)*3+$AO1562)-ROW())/12+5),AQ1562)</f>
        <v>0</v>
      </c>
      <c r="AU1562" s="15">
        <f ca="1">IF(AND(AQ1562&gt;0,AR1562&gt;0),COUNTIF(AU$6:AU1561,"&gt;0")+1,0)</f>
        <v>0</v>
      </c>
    </row>
    <row r="1563" spans="40:47">
      <c r="AN1563" s="15">
        <v>44</v>
      </c>
      <c r="AO1563" s="15">
        <v>1</v>
      </c>
      <c r="AP1563" s="15">
        <v>10</v>
      </c>
      <c r="AQ1563" s="15">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15">
        <f ca="1">COUNTIF(INDIRECT("H"&amp;(ROW()+12*(($AN1563-1)*3+$AO1563)-ROW())/12+5):INDIRECT("S"&amp;(ROW()+12*(($AN1563-1)*3+$AO1563)-ROW())/12+5),AQ1563)</f>
        <v>0</v>
      </c>
      <c r="AU1563" s="15">
        <f ca="1">IF(AND(AQ1563&gt;0,AR1563&gt;0),COUNTIF(AU$6:AU1562,"&gt;0")+1,0)</f>
        <v>0</v>
      </c>
    </row>
    <row r="1564" spans="40:47">
      <c r="AN1564" s="15">
        <v>44</v>
      </c>
      <c r="AO1564" s="15">
        <v>1</v>
      </c>
      <c r="AP1564" s="15">
        <v>11</v>
      </c>
      <c r="AQ1564" s="15">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15">
        <f ca="1">COUNTIF(INDIRECT("H"&amp;(ROW()+12*(($AN1564-1)*3+$AO1564)-ROW())/12+5):INDIRECT("S"&amp;(ROW()+12*(($AN1564-1)*3+$AO1564)-ROW())/12+5),AQ1564)</f>
        <v>0</v>
      </c>
      <c r="AU1564" s="15">
        <f ca="1">IF(AND(AQ1564&gt;0,AR1564&gt;0),COUNTIF(AU$6:AU1563,"&gt;0")+1,0)</f>
        <v>0</v>
      </c>
    </row>
    <row r="1565" spans="40:47">
      <c r="AN1565" s="15">
        <v>44</v>
      </c>
      <c r="AO1565" s="15">
        <v>1</v>
      </c>
      <c r="AP1565" s="15">
        <v>12</v>
      </c>
      <c r="AQ1565" s="15">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15">
        <f ca="1">COUNTIF(INDIRECT("H"&amp;(ROW()+12*(($AN1565-1)*3+$AO1565)-ROW())/12+5):INDIRECT("S"&amp;(ROW()+12*(($AN1565-1)*3+$AO1565)-ROW())/12+5),AQ1565)</f>
        <v>0</v>
      </c>
      <c r="AU1565" s="15">
        <f ca="1">IF(AND(AQ1565&gt;0,AR1565&gt;0),COUNTIF(AU$6:AU1564,"&gt;0")+1,0)</f>
        <v>0</v>
      </c>
    </row>
    <row r="1566" spans="40:47">
      <c r="AN1566" s="15">
        <v>44</v>
      </c>
      <c r="AO1566" s="15">
        <v>2</v>
      </c>
      <c r="AP1566" s="15">
        <v>1</v>
      </c>
      <c r="AQ1566" s="15">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15">
        <f ca="1">COUNTIF(INDIRECT("H"&amp;(ROW()+12*(($AN1566-1)*3+$AO1566)-ROW())/12+5):INDIRECT("S"&amp;(ROW()+12*(($AN1566-1)*3+$AO1566)-ROW())/12+5),AQ1566)</f>
        <v>0</v>
      </c>
      <c r="AU1566" s="15">
        <f ca="1">IF(AND(AQ1566&gt;0,AR1566&gt;0),COUNTIF(AU$6:AU1565,"&gt;0")+1,0)</f>
        <v>0</v>
      </c>
    </row>
    <row r="1567" spans="40:47">
      <c r="AN1567" s="15">
        <v>44</v>
      </c>
      <c r="AO1567" s="15">
        <v>2</v>
      </c>
      <c r="AP1567" s="15">
        <v>2</v>
      </c>
      <c r="AQ1567" s="15">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15">
        <f ca="1">COUNTIF(INDIRECT("H"&amp;(ROW()+12*(($AN1567-1)*3+$AO1567)-ROW())/12+5):INDIRECT("S"&amp;(ROW()+12*(($AN1567-1)*3+$AO1567)-ROW())/12+5),AQ1567)</f>
        <v>0</v>
      </c>
      <c r="AU1567" s="15">
        <f ca="1">IF(AND(AQ1567&gt;0,AR1567&gt;0),COUNTIF(AU$6:AU1566,"&gt;0")+1,0)</f>
        <v>0</v>
      </c>
    </row>
    <row r="1568" spans="40:47">
      <c r="AN1568" s="15">
        <v>44</v>
      </c>
      <c r="AO1568" s="15">
        <v>2</v>
      </c>
      <c r="AP1568" s="15">
        <v>3</v>
      </c>
      <c r="AQ1568" s="15">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15">
        <f ca="1">COUNTIF(INDIRECT("H"&amp;(ROW()+12*(($AN1568-1)*3+$AO1568)-ROW())/12+5):INDIRECT("S"&amp;(ROW()+12*(($AN1568-1)*3+$AO1568)-ROW())/12+5),AQ1568)</f>
        <v>0</v>
      </c>
      <c r="AU1568" s="15">
        <f ca="1">IF(AND(AQ1568&gt;0,AR1568&gt;0),COUNTIF(AU$6:AU1567,"&gt;0")+1,0)</f>
        <v>0</v>
      </c>
    </row>
    <row r="1569" spans="40:47">
      <c r="AN1569" s="15">
        <v>44</v>
      </c>
      <c r="AO1569" s="15">
        <v>2</v>
      </c>
      <c r="AP1569" s="15">
        <v>4</v>
      </c>
      <c r="AQ1569" s="15">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15">
        <f ca="1">COUNTIF(INDIRECT("H"&amp;(ROW()+12*(($AN1569-1)*3+$AO1569)-ROW())/12+5):INDIRECT("S"&amp;(ROW()+12*(($AN1569-1)*3+$AO1569)-ROW())/12+5),AQ1569)</f>
        <v>0</v>
      </c>
      <c r="AU1569" s="15">
        <f ca="1">IF(AND(AQ1569&gt;0,AR1569&gt;0),COUNTIF(AU$6:AU1568,"&gt;0")+1,0)</f>
        <v>0</v>
      </c>
    </row>
    <row r="1570" spans="40:47">
      <c r="AN1570" s="15">
        <v>44</v>
      </c>
      <c r="AO1570" s="15">
        <v>2</v>
      </c>
      <c r="AP1570" s="15">
        <v>5</v>
      </c>
      <c r="AQ1570" s="15">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15">
        <f ca="1">COUNTIF(INDIRECT("H"&amp;(ROW()+12*(($AN1570-1)*3+$AO1570)-ROW())/12+5):INDIRECT("S"&amp;(ROW()+12*(($AN1570-1)*3+$AO1570)-ROW())/12+5),AQ1570)</f>
        <v>0</v>
      </c>
      <c r="AU1570" s="15">
        <f ca="1">IF(AND(AQ1570&gt;0,AR1570&gt;0),COUNTIF(AU$6:AU1569,"&gt;0")+1,0)</f>
        <v>0</v>
      </c>
    </row>
    <row r="1571" spans="40:47">
      <c r="AN1571" s="15">
        <v>44</v>
      </c>
      <c r="AO1571" s="15">
        <v>2</v>
      </c>
      <c r="AP1571" s="15">
        <v>6</v>
      </c>
      <c r="AQ1571" s="15">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15">
        <f ca="1">COUNTIF(INDIRECT("H"&amp;(ROW()+12*(($AN1571-1)*3+$AO1571)-ROW())/12+5):INDIRECT("S"&amp;(ROW()+12*(($AN1571-1)*3+$AO1571)-ROW())/12+5),AQ1571)</f>
        <v>0</v>
      </c>
      <c r="AU1571" s="15">
        <f ca="1">IF(AND(AQ1571&gt;0,AR1571&gt;0),COUNTIF(AU$6:AU1570,"&gt;0")+1,0)</f>
        <v>0</v>
      </c>
    </row>
    <row r="1572" spans="40:47">
      <c r="AN1572" s="15">
        <v>44</v>
      </c>
      <c r="AO1572" s="15">
        <v>2</v>
      </c>
      <c r="AP1572" s="15">
        <v>7</v>
      </c>
      <c r="AQ1572" s="15">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15">
        <f ca="1">COUNTIF(INDIRECT("H"&amp;(ROW()+12*(($AN1572-1)*3+$AO1572)-ROW())/12+5):INDIRECT("S"&amp;(ROW()+12*(($AN1572-1)*3+$AO1572)-ROW())/12+5),AQ1572)</f>
        <v>0</v>
      </c>
      <c r="AU1572" s="15">
        <f ca="1">IF(AND(AQ1572&gt;0,AR1572&gt;0),COUNTIF(AU$6:AU1571,"&gt;0")+1,0)</f>
        <v>0</v>
      </c>
    </row>
    <row r="1573" spans="40:47">
      <c r="AN1573" s="15">
        <v>44</v>
      </c>
      <c r="AO1573" s="15">
        <v>2</v>
      </c>
      <c r="AP1573" s="15">
        <v>8</v>
      </c>
      <c r="AQ1573" s="15">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15">
        <f ca="1">COUNTIF(INDIRECT("H"&amp;(ROW()+12*(($AN1573-1)*3+$AO1573)-ROW())/12+5):INDIRECT("S"&amp;(ROW()+12*(($AN1573-1)*3+$AO1573)-ROW())/12+5),AQ1573)</f>
        <v>0</v>
      </c>
      <c r="AU1573" s="15">
        <f ca="1">IF(AND(AQ1573&gt;0,AR1573&gt;0),COUNTIF(AU$6:AU1572,"&gt;0")+1,0)</f>
        <v>0</v>
      </c>
    </row>
    <row r="1574" spans="40:47">
      <c r="AN1574" s="15">
        <v>44</v>
      </c>
      <c r="AO1574" s="15">
        <v>2</v>
      </c>
      <c r="AP1574" s="15">
        <v>9</v>
      </c>
      <c r="AQ1574" s="15">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15">
        <f ca="1">COUNTIF(INDIRECT("H"&amp;(ROW()+12*(($AN1574-1)*3+$AO1574)-ROW())/12+5):INDIRECT("S"&amp;(ROW()+12*(($AN1574-1)*3+$AO1574)-ROW())/12+5),AQ1574)</f>
        <v>0</v>
      </c>
      <c r="AU1574" s="15">
        <f ca="1">IF(AND(AQ1574&gt;0,AR1574&gt;0),COUNTIF(AU$6:AU1573,"&gt;0")+1,0)</f>
        <v>0</v>
      </c>
    </row>
    <row r="1575" spans="40:47">
      <c r="AN1575" s="15">
        <v>44</v>
      </c>
      <c r="AO1575" s="15">
        <v>2</v>
      </c>
      <c r="AP1575" s="15">
        <v>10</v>
      </c>
      <c r="AQ1575" s="15">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15">
        <f ca="1">COUNTIF(INDIRECT("H"&amp;(ROW()+12*(($AN1575-1)*3+$AO1575)-ROW())/12+5):INDIRECT("S"&amp;(ROW()+12*(($AN1575-1)*3+$AO1575)-ROW())/12+5),AQ1575)</f>
        <v>0</v>
      </c>
      <c r="AU1575" s="15">
        <f ca="1">IF(AND(AQ1575&gt;0,AR1575&gt;0),COUNTIF(AU$6:AU1574,"&gt;0")+1,0)</f>
        <v>0</v>
      </c>
    </row>
    <row r="1576" spans="40:47">
      <c r="AN1576" s="15">
        <v>44</v>
      </c>
      <c r="AO1576" s="15">
        <v>2</v>
      </c>
      <c r="AP1576" s="15">
        <v>11</v>
      </c>
      <c r="AQ1576" s="15">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15">
        <f ca="1">COUNTIF(INDIRECT("H"&amp;(ROW()+12*(($AN1576-1)*3+$AO1576)-ROW())/12+5):INDIRECT("S"&amp;(ROW()+12*(($AN1576-1)*3+$AO1576)-ROW())/12+5),AQ1576)</f>
        <v>0</v>
      </c>
      <c r="AU1576" s="15">
        <f ca="1">IF(AND(AQ1576&gt;0,AR1576&gt;0),COUNTIF(AU$6:AU1575,"&gt;0")+1,0)</f>
        <v>0</v>
      </c>
    </row>
    <row r="1577" spans="40:47">
      <c r="AN1577" s="15">
        <v>44</v>
      </c>
      <c r="AO1577" s="15">
        <v>2</v>
      </c>
      <c r="AP1577" s="15">
        <v>12</v>
      </c>
      <c r="AQ1577" s="15">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15">
        <f ca="1">COUNTIF(INDIRECT("H"&amp;(ROW()+12*(($AN1577-1)*3+$AO1577)-ROW())/12+5):INDIRECT("S"&amp;(ROW()+12*(($AN1577-1)*3+$AO1577)-ROW())/12+5),AQ1577)</f>
        <v>0</v>
      </c>
      <c r="AU1577" s="15">
        <f ca="1">IF(AND(AQ1577&gt;0,AR1577&gt;0),COUNTIF(AU$6:AU1576,"&gt;0")+1,0)</f>
        <v>0</v>
      </c>
    </row>
    <row r="1578" spans="40:47">
      <c r="AN1578" s="15">
        <v>44</v>
      </c>
      <c r="AO1578" s="15">
        <v>3</v>
      </c>
      <c r="AP1578" s="15">
        <v>1</v>
      </c>
      <c r="AQ1578" s="15">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15">
        <f ca="1">COUNTIF(INDIRECT("H"&amp;(ROW()+12*(($AN1578-1)*3+$AO1578)-ROW())/12+5):INDIRECT("S"&amp;(ROW()+12*(($AN1578-1)*3+$AO1578)-ROW())/12+5),AQ1578)</f>
        <v>0</v>
      </c>
      <c r="AU1578" s="15">
        <f ca="1">IF(AND(AQ1578&gt;0,AR1578&gt;0),COUNTIF(AU$6:AU1577,"&gt;0")+1,0)</f>
        <v>0</v>
      </c>
    </row>
    <row r="1579" spans="40:47">
      <c r="AN1579" s="15">
        <v>44</v>
      </c>
      <c r="AO1579" s="15">
        <v>3</v>
      </c>
      <c r="AP1579" s="15">
        <v>2</v>
      </c>
      <c r="AQ1579" s="15">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15">
        <f ca="1">COUNTIF(INDIRECT("H"&amp;(ROW()+12*(($AN1579-1)*3+$AO1579)-ROW())/12+5):INDIRECT("S"&amp;(ROW()+12*(($AN1579-1)*3+$AO1579)-ROW())/12+5),AQ1579)</f>
        <v>0</v>
      </c>
      <c r="AU1579" s="15">
        <f ca="1">IF(AND(AQ1579&gt;0,AR1579&gt;0),COUNTIF(AU$6:AU1578,"&gt;0")+1,0)</f>
        <v>0</v>
      </c>
    </row>
    <row r="1580" spans="40:47">
      <c r="AN1580" s="15">
        <v>44</v>
      </c>
      <c r="AO1580" s="15">
        <v>3</v>
      </c>
      <c r="AP1580" s="15">
        <v>3</v>
      </c>
      <c r="AQ1580" s="15">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15">
        <f ca="1">COUNTIF(INDIRECT("H"&amp;(ROW()+12*(($AN1580-1)*3+$AO1580)-ROW())/12+5):INDIRECT("S"&amp;(ROW()+12*(($AN1580-1)*3+$AO1580)-ROW())/12+5),AQ1580)</f>
        <v>0</v>
      </c>
      <c r="AU1580" s="15">
        <f ca="1">IF(AND(AQ1580&gt;0,AR1580&gt;0),COUNTIF(AU$6:AU1579,"&gt;0")+1,0)</f>
        <v>0</v>
      </c>
    </row>
    <row r="1581" spans="40:47">
      <c r="AN1581" s="15">
        <v>44</v>
      </c>
      <c r="AO1581" s="15">
        <v>3</v>
      </c>
      <c r="AP1581" s="15">
        <v>4</v>
      </c>
      <c r="AQ1581" s="15">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15">
        <f ca="1">COUNTIF(INDIRECT("H"&amp;(ROW()+12*(($AN1581-1)*3+$AO1581)-ROW())/12+5):INDIRECT("S"&amp;(ROW()+12*(($AN1581-1)*3+$AO1581)-ROW())/12+5),AQ1581)</f>
        <v>0</v>
      </c>
      <c r="AU1581" s="15">
        <f ca="1">IF(AND(AQ1581&gt;0,AR1581&gt;0),COUNTIF(AU$6:AU1580,"&gt;0")+1,0)</f>
        <v>0</v>
      </c>
    </row>
    <row r="1582" spans="40:47">
      <c r="AN1582" s="15">
        <v>44</v>
      </c>
      <c r="AO1582" s="15">
        <v>3</v>
      </c>
      <c r="AP1582" s="15">
        <v>5</v>
      </c>
      <c r="AQ1582" s="15">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15">
        <f ca="1">COUNTIF(INDIRECT("H"&amp;(ROW()+12*(($AN1582-1)*3+$AO1582)-ROW())/12+5):INDIRECT("S"&amp;(ROW()+12*(($AN1582-1)*3+$AO1582)-ROW())/12+5),AQ1582)</f>
        <v>0</v>
      </c>
      <c r="AU1582" s="15">
        <f ca="1">IF(AND(AQ1582&gt;0,AR1582&gt;0),COUNTIF(AU$6:AU1581,"&gt;0")+1,0)</f>
        <v>0</v>
      </c>
    </row>
    <row r="1583" spans="40:47">
      <c r="AN1583" s="15">
        <v>44</v>
      </c>
      <c r="AO1583" s="15">
        <v>3</v>
      </c>
      <c r="AP1583" s="15">
        <v>6</v>
      </c>
      <c r="AQ1583" s="15">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15">
        <f ca="1">COUNTIF(INDIRECT("H"&amp;(ROW()+12*(($AN1583-1)*3+$AO1583)-ROW())/12+5):INDIRECT("S"&amp;(ROW()+12*(($AN1583-1)*3+$AO1583)-ROW())/12+5),AQ1583)</f>
        <v>0</v>
      </c>
      <c r="AU1583" s="15">
        <f ca="1">IF(AND(AQ1583&gt;0,AR1583&gt;0),COUNTIF(AU$6:AU1582,"&gt;0")+1,0)</f>
        <v>0</v>
      </c>
    </row>
    <row r="1584" spans="40:47">
      <c r="AN1584" s="15">
        <v>44</v>
      </c>
      <c r="AO1584" s="15">
        <v>3</v>
      </c>
      <c r="AP1584" s="15">
        <v>7</v>
      </c>
      <c r="AQ1584" s="15">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15">
        <f ca="1">COUNTIF(INDIRECT("H"&amp;(ROW()+12*(($AN1584-1)*3+$AO1584)-ROW())/12+5):INDIRECT("S"&amp;(ROW()+12*(($AN1584-1)*3+$AO1584)-ROW())/12+5),AQ1584)</f>
        <v>0</v>
      </c>
      <c r="AU1584" s="15">
        <f ca="1">IF(AND(AQ1584&gt;0,AR1584&gt;0),COUNTIF(AU$6:AU1583,"&gt;0")+1,0)</f>
        <v>0</v>
      </c>
    </row>
    <row r="1585" spans="40:47">
      <c r="AN1585" s="15">
        <v>44</v>
      </c>
      <c r="AO1585" s="15">
        <v>3</v>
      </c>
      <c r="AP1585" s="15">
        <v>8</v>
      </c>
      <c r="AQ1585" s="15">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15">
        <f ca="1">COUNTIF(INDIRECT("H"&amp;(ROW()+12*(($AN1585-1)*3+$AO1585)-ROW())/12+5):INDIRECT("S"&amp;(ROW()+12*(($AN1585-1)*3+$AO1585)-ROW())/12+5),AQ1585)</f>
        <v>0</v>
      </c>
      <c r="AU1585" s="15">
        <f ca="1">IF(AND(AQ1585&gt;0,AR1585&gt;0),COUNTIF(AU$6:AU1584,"&gt;0")+1,0)</f>
        <v>0</v>
      </c>
    </row>
    <row r="1586" spans="40:47">
      <c r="AN1586" s="15">
        <v>44</v>
      </c>
      <c r="AO1586" s="15">
        <v>3</v>
      </c>
      <c r="AP1586" s="15">
        <v>9</v>
      </c>
      <c r="AQ1586" s="15">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15">
        <f ca="1">COUNTIF(INDIRECT("H"&amp;(ROW()+12*(($AN1586-1)*3+$AO1586)-ROW())/12+5):INDIRECT("S"&amp;(ROW()+12*(($AN1586-1)*3+$AO1586)-ROW())/12+5),AQ1586)</f>
        <v>0</v>
      </c>
      <c r="AU1586" s="15">
        <f ca="1">IF(AND(AQ1586&gt;0,AR1586&gt;0),COUNTIF(AU$6:AU1585,"&gt;0")+1,0)</f>
        <v>0</v>
      </c>
    </row>
    <row r="1587" spans="40:47">
      <c r="AN1587" s="15">
        <v>44</v>
      </c>
      <c r="AO1587" s="15">
        <v>3</v>
      </c>
      <c r="AP1587" s="15">
        <v>10</v>
      </c>
      <c r="AQ1587" s="15">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15">
        <f ca="1">COUNTIF(INDIRECT("H"&amp;(ROW()+12*(($AN1587-1)*3+$AO1587)-ROW())/12+5):INDIRECT("S"&amp;(ROW()+12*(($AN1587-1)*3+$AO1587)-ROW())/12+5),AQ1587)</f>
        <v>0</v>
      </c>
      <c r="AU1587" s="15">
        <f ca="1">IF(AND(AQ1587&gt;0,AR1587&gt;0),COUNTIF(AU$6:AU1586,"&gt;0")+1,0)</f>
        <v>0</v>
      </c>
    </row>
    <row r="1588" spans="40:47">
      <c r="AN1588" s="15">
        <v>44</v>
      </c>
      <c r="AO1588" s="15">
        <v>3</v>
      </c>
      <c r="AP1588" s="15">
        <v>11</v>
      </c>
      <c r="AQ1588" s="15">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15">
        <f ca="1">COUNTIF(INDIRECT("H"&amp;(ROW()+12*(($AN1588-1)*3+$AO1588)-ROW())/12+5):INDIRECT("S"&amp;(ROW()+12*(($AN1588-1)*3+$AO1588)-ROW())/12+5),AQ1588)</f>
        <v>0</v>
      </c>
      <c r="AU1588" s="15">
        <f ca="1">IF(AND(AQ1588&gt;0,AR1588&gt;0),COUNTIF(AU$6:AU1587,"&gt;0")+1,0)</f>
        <v>0</v>
      </c>
    </row>
    <row r="1589" spans="40:47">
      <c r="AN1589" s="306">
        <v>44</v>
      </c>
      <c r="AO1589" s="306">
        <v>3</v>
      </c>
      <c r="AP1589" s="306">
        <v>12</v>
      </c>
      <c r="AQ1589" s="15">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15">
        <f ca="1">COUNTIF(INDIRECT("H"&amp;(ROW()+12*(($AN1589-1)*3+$AO1589)-ROW())/12+5):INDIRECT("S"&amp;(ROW()+12*(($AN1589-1)*3+$AO1589)-ROW())/12+5),AQ1589)</f>
        <v>0</v>
      </c>
      <c r="AU1589" s="15">
        <f ca="1">IF(AND(AQ1589&gt;0,AR1589&gt;0),COUNTIF(AU$6:AU1588,"&gt;0")+1,0)</f>
        <v>0</v>
      </c>
    </row>
    <row r="1590" spans="40:47">
      <c r="AN1590" s="15">
        <v>45</v>
      </c>
      <c r="AO1590" s="15">
        <v>1</v>
      </c>
      <c r="AP1590" s="15">
        <v>1</v>
      </c>
      <c r="AQ1590" s="15">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15">
        <f ca="1">COUNTIF(INDIRECT("H"&amp;(ROW()+12*(($AN1590-1)*3+$AO1590)-ROW())/12+5):INDIRECT("S"&amp;(ROW()+12*(($AN1590-1)*3+$AO1590)-ROW())/12+5),AQ1590)</f>
        <v>0</v>
      </c>
      <c r="AU1590" s="15">
        <f ca="1">IF(AND(AQ1590&gt;0,AR1590&gt;0),COUNTIF(AU$6:AU1589,"&gt;0")+1,0)</f>
        <v>0</v>
      </c>
    </row>
    <row r="1591" spans="40:47">
      <c r="AN1591" s="15">
        <v>45</v>
      </c>
      <c r="AO1591" s="15">
        <v>1</v>
      </c>
      <c r="AP1591" s="15">
        <v>2</v>
      </c>
      <c r="AQ1591" s="15">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15">
        <f ca="1">COUNTIF(INDIRECT("H"&amp;(ROW()+12*(($AN1591-1)*3+$AO1591)-ROW())/12+5):INDIRECT("S"&amp;(ROW()+12*(($AN1591-1)*3+$AO1591)-ROW())/12+5),AQ1591)</f>
        <v>0</v>
      </c>
      <c r="AU1591" s="15">
        <f ca="1">IF(AND(AQ1591&gt;0,AR1591&gt;0),COUNTIF(AU$6:AU1590,"&gt;0")+1,0)</f>
        <v>0</v>
      </c>
    </row>
    <row r="1592" spans="40:47">
      <c r="AN1592" s="15">
        <v>45</v>
      </c>
      <c r="AO1592" s="15">
        <v>1</v>
      </c>
      <c r="AP1592" s="15">
        <v>3</v>
      </c>
      <c r="AQ1592" s="15">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15">
        <f ca="1">COUNTIF(INDIRECT("H"&amp;(ROW()+12*(($AN1592-1)*3+$AO1592)-ROW())/12+5):INDIRECT("S"&amp;(ROW()+12*(($AN1592-1)*3+$AO1592)-ROW())/12+5),AQ1592)</f>
        <v>0</v>
      </c>
      <c r="AU1592" s="15">
        <f ca="1">IF(AND(AQ1592&gt;0,AR1592&gt;0),COUNTIF(AU$6:AU1591,"&gt;0")+1,0)</f>
        <v>0</v>
      </c>
    </row>
    <row r="1593" spans="40:47">
      <c r="AN1593" s="15">
        <v>45</v>
      </c>
      <c r="AO1593" s="15">
        <v>1</v>
      </c>
      <c r="AP1593" s="15">
        <v>4</v>
      </c>
      <c r="AQ1593" s="15">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15">
        <f ca="1">COUNTIF(INDIRECT("H"&amp;(ROW()+12*(($AN1593-1)*3+$AO1593)-ROW())/12+5):INDIRECT("S"&amp;(ROW()+12*(($AN1593-1)*3+$AO1593)-ROW())/12+5),AQ1593)</f>
        <v>0</v>
      </c>
      <c r="AU1593" s="15">
        <f ca="1">IF(AND(AQ1593&gt;0,AR1593&gt;0),COUNTIF(AU$6:AU1592,"&gt;0")+1,0)</f>
        <v>0</v>
      </c>
    </row>
    <row r="1594" spans="40:47">
      <c r="AN1594" s="15">
        <v>45</v>
      </c>
      <c r="AO1594" s="15">
        <v>1</v>
      </c>
      <c r="AP1594" s="15">
        <v>5</v>
      </c>
      <c r="AQ1594" s="15">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15">
        <f ca="1">COUNTIF(INDIRECT("H"&amp;(ROW()+12*(($AN1594-1)*3+$AO1594)-ROW())/12+5):INDIRECT("S"&amp;(ROW()+12*(($AN1594-1)*3+$AO1594)-ROW())/12+5),AQ1594)</f>
        <v>0</v>
      </c>
      <c r="AU1594" s="15">
        <f ca="1">IF(AND(AQ1594&gt;0,AR1594&gt;0),COUNTIF(AU$6:AU1593,"&gt;0")+1,0)</f>
        <v>0</v>
      </c>
    </row>
    <row r="1595" spans="40:47">
      <c r="AN1595" s="15">
        <v>45</v>
      </c>
      <c r="AO1595" s="15">
        <v>1</v>
      </c>
      <c r="AP1595" s="15">
        <v>6</v>
      </c>
      <c r="AQ1595" s="15">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15">
        <f ca="1">COUNTIF(INDIRECT("H"&amp;(ROW()+12*(($AN1595-1)*3+$AO1595)-ROW())/12+5):INDIRECT("S"&amp;(ROW()+12*(($AN1595-1)*3+$AO1595)-ROW())/12+5),AQ1595)</f>
        <v>0</v>
      </c>
      <c r="AU1595" s="15">
        <f ca="1">IF(AND(AQ1595&gt;0,AR1595&gt;0),COUNTIF(AU$6:AU1594,"&gt;0")+1,0)</f>
        <v>0</v>
      </c>
    </row>
    <row r="1596" spans="40:47">
      <c r="AN1596" s="15">
        <v>45</v>
      </c>
      <c r="AO1596" s="15">
        <v>1</v>
      </c>
      <c r="AP1596" s="15">
        <v>7</v>
      </c>
      <c r="AQ1596" s="15">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15">
        <f ca="1">COUNTIF(INDIRECT("H"&amp;(ROW()+12*(($AN1596-1)*3+$AO1596)-ROW())/12+5):INDIRECT("S"&amp;(ROW()+12*(($AN1596-1)*3+$AO1596)-ROW())/12+5),AQ1596)</f>
        <v>0</v>
      </c>
      <c r="AU1596" s="15">
        <f ca="1">IF(AND(AQ1596&gt;0,AR1596&gt;0),COUNTIF(AU$6:AU1595,"&gt;0")+1,0)</f>
        <v>0</v>
      </c>
    </row>
    <row r="1597" spans="40:47">
      <c r="AN1597" s="15">
        <v>45</v>
      </c>
      <c r="AO1597" s="15">
        <v>1</v>
      </c>
      <c r="AP1597" s="15">
        <v>8</v>
      </c>
      <c r="AQ1597" s="15">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15">
        <f ca="1">COUNTIF(INDIRECT("H"&amp;(ROW()+12*(($AN1597-1)*3+$AO1597)-ROW())/12+5):INDIRECT("S"&amp;(ROW()+12*(($AN1597-1)*3+$AO1597)-ROW())/12+5),AQ1597)</f>
        <v>0</v>
      </c>
      <c r="AU1597" s="15">
        <f ca="1">IF(AND(AQ1597&gt;0,AR1597&gt;0),COUNTIF(AU$6:AU1596,"&gt;0")+1,0)</f>
        <v>0</v>
      </c>
    </row>
    <row r="1598" spans="40:47">
      <c r="AN1598" s="15">
        <v>45</v>
      </c>
      <c r="AO1598" s="15">
        <v>1</v>
      </c>
      <c r="AP1598" s="15">
        <v>9</v>
      </c>
      <c r="AQ1598" s="15">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15">
        <f ca="1">COUNTIF(INDIRECT("H"&amp;(ROW()+12*(($AN1598-1)*3+$AO1598)-ROW())/12+5):INDIRECT("S"&amp;(ROW()+12*(($AN1598-1)*3+$AO1598)-ROW())/12+5),AQ1598)</f>
        <v>0</v>
      </c>
      <c r="AU1598" s="15">
        <f ca="1">IF(AND(AQ1598&gt;0,AR1598&gt;0),COUNTIF(AU$6:AU1597,"&gt;0")+1,0)</f>
        <v>0</v>
      </c>
    </row>
    <row r="1599" spans="40:47">
      <c r="AN1599" s="15">
        <v>45</v>
      </c>
      <c r="AO1599" s="15">
        <v>1</v>
      </c>
      <c r="AP1599" s="15">
        <v>10</v>
      </c>
      <c r="AQ1599" s="15">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15">
        <f ca="1">COUNTIF(INDIRECT("H"&amp;(ROW()+12*(($AN1599-1)*3+$AO1599)-ROW())/12+5):INDIRECT("S"&amp;(ROW()+12*(($AN1599-1)*3+$AO1599)-ROW())/12+5),AQ1599)</f>
        <v>0</v>
      </c>
      <c r="AU1599" s="15">
        <f ca="1">IF(AND(AQ1599&gt;0,AR1599&gt;0),COUNTIF(AU$6:AU1598,"&gt;0")+1,0)</f>
        <v>0</v>
      </c>
    </row>
    <row r="1600" spans="40:47">
      <c r="AN1600" s="15">
        <v>45</v>
      </c>
      <c r="AO1600" s="15">
        <v>1</v>
      </c>
      <c r="AP1600" s="15">
        <v>11</v>
      </c>
      <c r="AQ1600" s="15">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15">
        <f ca="1">COUNTIF(INDIRECT("H"&amp;(ROW()+12*(($AN1600-1)*3+$AO1600)-ROW())/12+5):INDIRECT("S"&amp;(ROW()+12*(($AN1600-1)*3+$AO1600)-ROW())/12+5),AQ1600)</f>
        <v>0</v>
      </c>
      <c r="AU1600" s="15">
        <f ca="1">IF(AND(AQ1600&gt;0,AR1600&gt;0),COUNTIF(AU$6:AU1599,"&gt;0")+1,0)</f>
        <v>0</v>
      </c>
    </row>
    <row r="1601" spans="40:47">
      <c r="AN1601" s="15">
        <v>45</v>
      </c>
      <c r="AO1601" s="15">
        <v>1</v>
      </c>
      <c r="AP1601" s="15">
        <v>12</v>
      </c>
      <c r="AQ1601" s="15">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15">
        <f ca="1">COUNTIF(INDIRECT("H"&amp;(ROW()+12*(($AN1601-1)*3+$AO1601)-ROW())/12+5):INDIRECT("S"&amp;(ROW()+12*(($AN1601-1)*3+$AO1601)-ROW())/12+5),AQ1601)</f>
        <v>0</v>
      </c>
      <c r="AU1601" s="15">
        <f ca="1">IF(AND(AQ1601&gt;0,AR1601&gt;0),COUNTIF(AU$6:AU1600,"&gt;0")+1,0)</f>
        <v>0</v>
      </c>
    </row>
    <row r="1602" spans="40:47">
      <c r="AN1602" s="15">
        <v>45</v>
      </c>
      <c r="AO1602" s="15">
        <v>2</v>
      </c>
      <c r="AP1602" s="15">
        <v>1</v>
      </c>
      <c r="AQ1602" s="15">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15">
        <f ca="1">COUNTIF(INDIRECT("H"&amp;(ROW()+12*(($AN1602-1)*3+$AO1602)-ROW())/12+5):INDIRECT("S"&amp;(ROW()+12*(($AN1602-1)*3+$AO1602)-ROW())/12+5),AQ1602)</f>
        <v>0</v>
      </c>
      <c r="AU1602" s="15">
        <f ca="1">IF(AND(AQ1602&gt;0,AR1602&gt;0),COUNTIF(AU$6:AU1601,"&gt;0")+1,0)</f>
        <v>0</v>
      </c>
    </row>
    <row r="1603" spans="40:47">
      <c r="AN1603" s="15">
        <v>45</v>
      </c>
      <c r="AO1603" s="15">
        <v>2</v>
      </c>
      <c r="AP1603" s="15">
        <v>2</v>
      </c>
      <c r="AQ1603" s="15">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15">
        <f ca="1">COUNTIF(INDIRECT("H"&amp;(ROW()+12*(($AN1603-1)*3+$AO1603)-ROW())/12+5):INDIRECT("S"&amp;(ROW()+12*(($AN1603-1)*3+$AO1603)-ROW())/12+5),AQ1603)</f>
        <v>0</v>
      </c>
      <c r="AU1603" s="15">
        <f ca="1">IF(AND(AQ1603&gt;0,AR1603&gt;0),COUNTIF(AU$6:AU1602,"&gt;0")+1,0)</f>
        <v>0</v>
      </c>
    </row>
    <row r="1604" spans="40:47">
      <c r="AN1604" s="15">
        <v>45</v>
      </c>
      <c r="AO1604" s="15">
        <v>2</v>
      </c>
      <c r="AP1604" s="15">
        <v>3</v>
      </c>
      <c r="AQ1604" s="15">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15">
        <f ca="1">COUNTIF(INDIRECT("H"&amp;(ROW()+12*(($AN1604-1)*3+$AO1604)-ROW())/12+5):INDIRECT("S"&amp;(ROW()+12*(($AN1604-1)*3+$AO1604)-ROW())/12+5),AQ1604)</f>
        <v>0</v>
      </c>
      <c r="AU1604" s="15">
        <f ca="1">IF(AND(AQ1604&gt;0,AR1604&gt;0),COUNTIF(AU$6:AU1603,"&gt;0")+1,0)</f>
        <v>0</v>
      </c>
    </row>
    <row r="1605" spans="40:47">
      <c r="AN1605" s="15">
        <v>45</v>
      </c>
      <c r="AO1605" s="15">
        <v>2</v>
      </c>
      <c r="AP1605" s="15">
        <v>4</v>
      </c>
      <c r="AQ1605" s="15">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15">
        <f ca="1">COUNTIF(INDIRECT("H"&amp;(ROW()+12*(($AN1605-1)*3+$AO1605)-ROW())/12+5):INDIRECT("S"&amp;(ROW()+12*(($AN1605-1)*3+$AO1605)-ROW())/12+5),AQ1605)</f>
        <v>0</v>
      </c>
      <c r="AU1605" s="15">
        <f ca="1">IF(AND(AQ1605&gt;0,AR1605&gt;0),COUNTIF(AU$6:AU1604,"&gt;0")+1,0)</f>
        <v>0</v>
      </c>
    </row>
    <row r="1606" spans="40:47">
      <c r="AN1606" s="15">
        <v>45</v>
      </c>
      <c r="AO1606" s="15">
        <v>2</v>
      </c>
      <c r="AP1606" s="15">
        <v>5</v>
      </c>
      <c r="AQ1606" s="15">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15">
        <f ca="1">COUNTIF(INDIRECT("H"&amp;(ROW()+12*(($AN1606-1)*3+$AO1606)-ROW())/12+5):INDIRECT("S"&amp;(ROW()+12*(($AN1606-1)*3+$AO1606)-ROW())/12+5),AQ1606)</f>
        <v>0</v>
      </c>
      <c r="AU1606" s="15">
        <f ca="1">IF(AND(AQ1606&gt;0,AR1606&gt;0),COUNTIF(AU$6:AU1605,"&gt;0")+1,0)</f>
        <v>0</v>
      </c>
    </row>
    <row r="1607" spans="40:47">
      <c r="AN1607" s="15">
        <v>45</v>
      </c>
      <c r="AO1607" s="15">
        <v>2</v>
      </c>
      <c r="AP1607" s="15">
        <v>6</v>
      </c>
      <c r="AQ1607" s="15">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15">
        <f ca="1">COUNTIF(INDIRECT("H"&amp;(ROW()+12*(($AN1607-1)*3+$AO1607)-ROW())/12+5):INDIRECT("S"&amp;(ROW()+12*(($AN1607-1)*3+$AO1607)-ROW())/12+5),AQ1607)</f>
        <v>0</v>
      </c>
      <c r="AU1607" s="15">
        <f ca="1">IF(AND(AQ1607&gt;0,AR1607&gt;0),COUNTIF(AU$6:AU1606,"&gt;0")+1,0)</f>
        <v>0</v>
      </c>
    </row>
    <row r="1608" spans="40:47">
      <c r="AN1608" s="15">
        <v>45</v>
      </c>
      <c r="AO1608" s="15">
        <v>2</v>
      </c>
      <c r="AP1608" s="15">
        <v>7</v>
      </c>
      <c r="AQ1608" s="15">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15">
        <f ca="1">COUNTIF(INDIRECT("H"&amp;(ROW()+12*(($AN1608-1)*3+$AO1608)-ROW())/12+5):INDIRECT("S"&amp;(ROW()+12*(($AN1608-1)*3+$AO1608)-ROW())/12+5),AQ1608)</f>
        <v>0</v>
      </c>
      <c r="AU1608" s="15">
        <f ca="1">IF(AND(AQ1608&gt;0,AR1608&gt;0),COUNTIF(AU$6:AU1607,"&gt;0")+1,0)</f>
        <v>0</v>
      </c>
    </row>
    <row r="1609" spans="40:47">
      <c r="AN1609" s="15">
        <v>45</v>
      </c>
      <c r="AO1609" s="15">
        <v>2</v>
      </c>
      <c r="AP1609" s="15">
        <v>8</v>
      </c>
      <c r="AQ1609" s="15">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15">
        <f ca="1">COUNTIF(INDIRECT("H"&amp;(ROW()+12*(($AN1609-1)*3+$AO1609)-ROW())/12+5):INDIRECT("S"&amp;(ROW()+12*(($AN1609-1)*3+$AO1609)-ROW())/12+5),AQ1609)</f>
        <v>0</v>
      </c>
      <c r="AU1609" s="15">
        <f ca="1">IF(AND(AQ1609&gt;0,AR1609&gt;0),COUNTIF(AU$6:AU1608,"&gt;0")+1,0)</f>
        <v>0</v>
      </c>
    </row>
    <row r="1610" spans="40:47">
      <c r="AN1610" s="15">
        <v>45</v>
      </c>
      <c r="AO1610" s="15">
        <v>2</v>
      </c>
      <c r="AP1610" s="15">
        <v>9</v>
      </c>
      <c r="AQ1610" s="15">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15">
        <f ca="1">COUNTIF(INDIRECT("H"&amp;(ROW()+12*(($AN1610-1)*3+$AO1610)-ROW())/12+5):INDIRECT("S"&amp;(ROW()+12*(($AN1610-1)*3+$AO1610)-ROW())/12+5),AQ1610)</f>
        <v>0</v>
      </c>
      <c r="AU1610" s="15">
        <f ca="1">IF(AND(AQ1610&gt;0,AR1610&gt;0),COUNTIF(AU$6:AU1609,"&gt;0")+1,0)</f>
        <v>0</v>
      </c>
    </row>
    <row r="1611" spans="40:47">
      <c r="AN1611" s="15">
        <v>45</v>
      </c>
      <c r="AO1611" s="15">
        <v>2</v>
      </c>
      <c r="AP1611" s="15">
        <v>10</v>
      </c>
      <c r="AQ1611" s="15">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15">
        <f ca="1">COUNTIF(INDIRECT("H"&amp;(ROW()+12*(($AN1611-1)*3+$AO1611)-ROW())/12+5):INDIRECT("S"&amp;(ROW()+12*(($AN1611-1)*3+$AO1611)-ROW())/12+5),AQ1611)</f>
        <v>0</v>
      </c>
      <c r="AU1611" s="15">
        <f ca="1">IF(AND(AQ1611&gt;0,AR1611&gt;0),COUNTIF(AU$6:AU1610,"&gt;0")+1,0)</f>
        <v>0</v>
      </c>
    </row>
    <row r="1612" spans="40:47">
      <c r="AN1612" s="15">
        <v>45</v>
      </c>
      <c r="AO1612" s="15">
        <v>2</v>
      </c>
      <c r="AP1612" s="15">
        <v>11</v>
      </c>
      <c r="AQ1612" s="15">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15">
        <f ca="1">COUNTIF(INDIRECT("H"&amp;(ROW()+12*(($AN1612-1)*3+$AO1612)-ROW())/12+5):INDIRECT("S"&amp;(ROW()+12*(($AN1612-1)*3+$AO1612)-ROW())/12+5),AQ1612)</f>
        <v>0</v>
      </c>
      <c r="AU1612" s="15">
        <f ca="1">IF(AND(AQ1612&gt;0,AR1612&gt;0),COUNTIF(AU$6:AU1611,"&gt;0")+1,0)</f>
        <v>0</v>
      </c>
    </row>
    <row r="1613" spans="40:47">
      <c r="AN1613" s="15">
        <v>45</v>
      </c>
      <c r="AO1613" s="15">
        <v>2</v>
      </c>
      <c r="AP1613" s="15">
        <v>12</v>
      </c>
      <c r="AQ1613" s="15">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15">
        <f ca="1">COUNTIF(INDIRECT("H"&amp;(ROW()+12*(($AN1613-1)*3+$AO1613)-ROW())/12+5):INDIRECT("S"&amp;(ROW()+12*(($AN1613-1)*3+$AO1613)-ROW())/12+5),AQ1613)</f>
        <v>0</v>
      </c>
      <c r="AU1613" s="15">
        <f ca="1">IF(AND(AQ1613&gt;0,AR1613&gt;0),COUNTIF(AU$6:AU1612,"&gt;0")+1,0)</f>
        <v>0</v>
      </c>
    </row>
    <row r="1614" spans="40:47">
      <c r="AN1614" s="15">
        <v>45</v>
      </c>
      <c r="AO1614" s="15">
        <v>3</v>
      </c>
      <c r="AP1614" s="15">
        <v>1</v>
      </c>
      <c r="AQ1614" s="15">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15">
        <f ca="1">COUNTIF(INDIRECT("H"&amp;(ROW()+12*(($AN1614-1)*3+$AO1614)-ROW())/12+5):INDIRECT("S"&amp;(ROW()+12*(($AN1614-1)*3+$AO1614)-ROW())/12+5),AQ1614)</f>
        <v>0</v>
      </c>
      <c r="AU1614" s="15">
        <f ca="1">IF(AND(AQ1614&gt;0,AR1614&gt;0),COUNTIF(AU$6:AU1613,"&gt;0")+1,0)</f>
        <v>0</v>
      </c>
    </row>
    <row r="1615" spans="40:47">
      <c r="AN1615" s="15">
        <v>45</v>
      </c>
      <c r="AO1615" s="15">
        <v>3</v>
      </c>
      <c r="AP1615" s="15">
        <v>2</v>
      </c>
      <c r="AQ1615" s="15">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15">
        <f ca="1">COUNTIF(INDIRECT("H"&amp;(ROW()+12*(($AN1615-1)*3+$AO1615)-ROW())/12+5):INDIRECT("S"&amp;(ROW()+12*(($AN1615-1)*3+$AO1615)-ROW())/12+5),AQ1615)</f>
        <v>0</v>
      </c>
      <c r="AU1615" s="15">
        <f ca="1">IF(AND(AQ1615&gt;0,AR1615&gt;0),COUNTIF(AU$6:AU1614,"&gt;0")+1,0)</f>
        <v>0</v>
      </c>
    </row>
    <row r="1616" spans="40:47">
      <c r="AN1616" s="15">
        <v>45</v>
      </c>
      <c r="AO1616" s="15">
        <v>3</v>
      </c>
      <c r="AP1616" s="15">
        <v>3</v>
      </c>
      <c r="AQ1616" s="15">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15">
        <f ca="1">COUNTIF(INDIRECT("H"&amp;(ROW()+12*(($AN1616-1)*3+$AO1616)-ROW())/12+5):INDIRECT("S"&amp;(ROW()+12*(($AN1616-1)*3+$AO1616)-ROW())/12+5),AQ1616)</f>
        <v>0</v>
      </c>
      <c r="AU1616" s="15">
        <f ca="1">IF(AND(AQ1616&gt;0,AR1616&gt;0),COUNTIF(AU$6:AU1615,"&gt;0")+1,0)</f>
        <v>0</v>
      </c>
    </row>
    <row r="1617" spans="40:47">
      <c r="AN1617" s="15">
        <v>45</v>
      </c>
      <c r="AO1617" s="15">
        <v>3</v>
      </c>
      <c r="AP1617" s="15">
        <v>4</v>
      </c>
      <c r="AQ1617" s="15">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15">
        <f ca="1">COUNTIF(INDIRECT("H"&amp;(ROW()+12*(($AN1617-1)*3+$AO1617)-ROW())/12+5):INDIRECT("S"&amp;(ROW()+12*(($AN1617-1)*3+$AO1617)-ROW())/12+5),AQ1617)</f>
        <v>0</v>
      </c>
      <c r="AU1617" s="15">
        <f ca="1">IF(AND(AQ1617&gt;0,AR1617&gt;0),COUNTIF(AU$6:AU1616,"&gt;0")+1,0)</f>
        <v>0</v>
      </c>
    </row>
    <row r="1618" spans="40:47">
      <c r="AN1618" s="15">
        <v>45</v>
      </c>
      <c r="AO1618" s="15">
        <v>3</v>
      </c>
      <c r="AP1618" s="15">
        <v>5</v>
      </c>
      <c r="AQ1618" s="15">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15">
        <f ca="1">COUNTIF(INDIRECT("H"&amp;(ROW()+12*(($AN1618-1)*3+$AO1618)-ROW())/12+5):INDIRECT("S"&amp;(ROW()+12*(($AN1618-1)*3+$AO1618)-ROW())/12+5),AQ1618)</f>
        <v>0</v>
      </c>
      <c r="AU1618" s="15">
        <f ca="1">IF(AND(AQ1618&gt;0,AR1618&gt;0),COUNTIF(AU$6:AU1617,"&gt;0")+1,0)</f>
        <v>0</v>
      </c>
    </row>
    <row r="1619" spans="40:47">
      <c r="AN1619" s="15">
        <v>45</v>
      </c>
      <c r="AO1619" s="15">
        <v>3</v>
      </c>
      <c r="AP1619" s="15">
        <v>6</v>
      </c>
      <c r="AQ1619" s="15">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15">
        <f ca="1">COUNTIF(INDIRECT("H"&amp;(ROW()+12*(($AN1619-1)*3+$AO1619)-ROW())/12+5):INDIRECT("S"&amp;(ROW()+12*(($AN1619-1)*3+$AO1619)-ROW())/12+5),AQ1619)</f>
        <v>0</v>
      </c>
      <c r="AU1619" s="15">
        <f ca="1">IF(AND(AQ1619&gt;0,AR1619&gt;0),COUNTIF(AU$6:AU1618,"&gt;0")+1,0)</f>
        <v>0</v>
      </c>
    </row>
    <row r="1620" spans="40:47">
      <c r="AN1620" s="15">
        <v>45</v>
      </c>
      <c r="AO1620" s="15">
        <v>3</v>
      </c>
      <c r="AP1620" s="15">
        <v>7</v>
      </c>
      <c r="AQ1620" s="15">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15">
        <f ca="1">COUNTIF(INDIRECT("H"&amp;(ROW()+12*(($AN1620-1)*3+$AO1620)-ROW())/12+5):INDIRECT("S"&amp;(ROW()+12*(($AN1620-1)*3+$AO1620)-ROW())/12+5),AQ1620)</f>
        <v>0</v>
      </c>
      <c r="AU1620" s="15">
        <f ca="1">IF(AND(AQ1620&gt;0,AR1620&gt;0),COUNTIF(AU$6:AU1619,"&gt;0")+1,0)</f>
        <v>0</v>
      </c>
    </row>
    <row r="1621" spans="40:47">
      <c r="AN1621" s="15">
        <v>45</v>
      </c>
      <c r="AO1621" s="15">
        <v>3</v>
      </c>
      <c r="AP1621" s="15">
        <v>8</v>
      </c>
      <c r="AQ1621" s="15">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15">
        <f ca="1">COUNTIF(INDIRECT("H"&amp;(ROW()+12*(($AN1621-1)*3+$AO1621)-ROW())/12+5):INDIRECT("S"&amp;(ROW()+12*(($AN1621-1)*3+$AO1621)-ROW())/12+5),AQ1621)</f>
        <v>0</v>
      </c>
      <c r="AU1621" s="15">
        <f ca="1">IF(AND(AQ1621&gt;0,AR1621&gt;0),COUNTIF(AU$6:AU1620,"&gt;0")+1,0)</f>
        <v>0</v>
      </c>
    </row>
    <row r="1622" spans="40:47">
      <c r="AN1622" s="15">
        <v>45</v>
      </c>
      <c r="AO1622" s="15">
        <v>3</v>
      </c>
      <c r="AP1622" s="15">
        <v>9</v>
      </c>
      <c r="AQ1622" s="15">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15">
        <f ca="1">COUNTIF(INDIRECT("H"&amp;(ROW()+12*(($AN1622-1)*3+$AO1622)-ROW())/12+5):INDIRECT("S"&amp;(ROW()+12*(($AN1622-1)*3+$AO1622)-ROW())/12+5),AQ1622)</f>
        <v>0</v>
      </c>
      <c r="AU1622" s="15">
        <f ca="1">IF(AND(AQ1622&gt;0,AR1622&gt;0),COUNTIF(AU$6:AU1621,"&gt;0")+1,0)</f>
        <v>0</v>
      </c>
    </row>
    <row r="1623" spans="40:47">
      <c r="AN1623" s="15">
        <v>45</v>
      </c>
      <c r="AO1623" s="15">
        <v>3</v>
      </c>
      <c r="AP1623" s="15">
        <v>10</v>
      </c>
      <c r="AQ1623" s="15">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15">
        <f ca="1">COUNTIF(INDIRECT("H"&amp;(ROW()+12*(($AN1623-1)*3+$AO1623)-ROW())/12+5):INDIRECT("S"&amp;(ROW()+12*(($AN1623-1)*3+$AO1623)-ROW())/12+5),AQ1623)</f>
        <v>0</v>
      </c>
      <c r="AU1623" s="15">
        <f ca="1">IF(AND(AQ1623&gt;0,AR1623&gt;0),COUNTIF(AU$6:AU1622,"&gt;0")+1,0)</f>
        <v>0</v>
      </c>
    </row>
    <row r="1624" spans="40:47">
      <c r="AN1624" s="15">
        <v>45</v>
      </c>
      <c r="AO1624" s="15">
        <v>3</v>
      </c>
      <c r="AP1624" s="15">
        <v>11</v>
      </c>
      <c r="AQ1624" s="15">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15">
        <f ca="1">COUNTIF(INDIRECT("H"&amp;(ROW()+12*(($AN1624-1)*3+$AO1624)-ROW())/12+5):INDIRECT("S"&amp;(ROW()+12*(($AN1624-1)*3+$AO1624)-ROW())/12+5),AQ1624)</f>
        <v>0</v>
      </c>
      <c r="AU1624" s="15">
        <f ca="1">IF(AND(AQ1624&gt;0,AR1624&gt;0),COUNTIF(AU$6:AU1623,"&gt;0")+1,0)</f>
        <v>0</v>
      </c>
    </row>
    <row r="1625" spans="40:47" ht="14.25" thickBot="1">
      <c r="AN1625" s="314">
        <v>45</v>
      </c>
      <c r="AO1625" s="306">
        <v>3</v>
      </c>
      <c r="AP1625" s="314">
        <v>12</v>
      </c>
      <c r="AQ1625" s="15">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15">
        <f ca="1">COUNTIF(INDIRECT("H"&amp;(ROW()+12*(($AN1625-1)*3+$AO1625)-ROW())/12+5):INDIRECT("S"&amp;(ROW()+12*(($AN1625-1)*3+$AO1625)-ROW())/12+5),AQ1625)</f>
        <v>0</v>
      </c>
      <c r="AU1625" s="15">
        <f ca="1">IF(AND(AQ1625&gt;0,AR1625&gt;0),COUNTIF(AU$6:AU1624,"&gt;0")+1,0)</f>
        <v>0</v>
      </c>
    </row>
    <row r="1626" spans="40:47" ht="14.25" thickTop="1">
      <c r="AN1626" s="15">
        <v>46</v>
      </c>
      <c r="AO1626" s="15">
        <v>1</v>
      </c>
      <c r="AP1626" s="15">
        <v>1</v>
      </c>
      <c r="AQ1626" s="15">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15">
        <f ca="1">COUNTIF(INDIRECT("H"&amp;(ROW()+12*(($AN1626-1)*3+$AO1626)-ROW())/12+5):INDIRECT("S"&amp;(ROW()+12*(($AN1626-1)*3+$AO1626)-ROW())/12+5),AQ1626)</f>
        <v>0</v>
      </c>
      <c r="AU1626" s="15">
        <f ca="1">IF(AND(AQ1626&gt;0,AR1626&gt;0),COUNTIF(AU$6:AU1625,"&gt;0")+1,0)</f>
        <v>0</v>
      </c>
    </row>
    <row r="1627" spans="40:47">
      <c r="AN1627" s="15">
        <v>46</v>
      </c>
      <c r="AO1627" s="15">
        <v>1</v>
      </c>
      <c r="AP1627" s="15">
        <v>2</v>
      </c>
      <c r="AQ1627" s="15">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15">
        <f ca="1">COUNTIF(INDIRECT("H"&amp;(ROW()+12*(($AN1627-1)*3+$AO1627)-ROW())/12+5):INDIRECT("S"&amp;(ROW()+12*(($AN1627-1)*3+$AO1627)-ROW())/12+5),AQ1627)</f>
        <v>0</v>
      </c>
      <c r="AU1627" s="15">
        <f ca="1">IF(AND(AQ1627&gt;0,AR1627&gt;0),COUNTIF(AU$6:AU1626,"&gt;0")+1,0)</f>
        <v>0</v>
      </c>
    </row>
    <row r="1628" spans="40:47">
      <c r="AN1628" s="15">
        <v>46</v>
      </c>
      <c r="AO1628" s="15">
        <v>1</v>
      </c>
      <c r="AP1628" s="15">
        <v>3</v>
      </c>
      <c r="AQ1628" s="15">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15">
        <f ca="1">COUNTIF(INDIRECT("H"&amp;(ROW()+12*(($AN1628-1)*3+$AO1628)-ROW())/12+5):INDIRECT("S"&amp;(ROW()+12*(($AN1628-1)*3+$AO1628)-ROW())/12+5),AQ1628)</f>
        <v>0</v>
      </c>
      <c r="AU1628" s="15">
        <f ca="1">IF(AND(AQ1628&gt;0,AR1628&gt;0),COUNTIF(AU$6:AU1627,"&gt;0")+1,0)</f>
        <v>0</v>
      </c>
    </row>
    <row r="1629" spans="40:47">
      <c r="AN1629" s="15">
        <v>46</v>
      </c>
      <c r="AO1629" s="15">
        <v>1</v>
      </c>
      <c r="AP1629" s="15">
        <v>4</v>
      </c>
      <c r="AQ1629" s="15">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15">
        <f ca="1">COUNTIF(INDIRECT("H"&amp;(ROW()+12*(($AN1629-1)*3+$AO1629)-ROW())/12+5):INDIRECT("S"&amp;(ROW()+12*(($AN1629-1)*3+$AO1629)-ROW())/12+5),AQ1629)</f>
        <v>0</v>
      </c>
      <c r="AU1629" s="15">
        <f ca="1">IF(AND(AQ1629&gt;0,AR1629&gt;0),COUNTIF(AU$6:AU1628,"&gt;0")+1,0)</f>
        <v>0</v>
      </c>
    </row>
    <row r="1630" spans="40:47">
      <c r="AN1630" s="15">
        <v>46</v>
      </c>
      <c r="AO1630" s="15">
        <v>1</v>
      </c>
      <c r="AP1630" s="15">
        <v>5</v>
      </c>
      <c r="AQ1630" s="15">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15">
        <f ca="1">COUNTIF(INDIRECT("H"&amp;(ROW()+12*(($AN1630-1)*3+$AO1630)-ROW())/12+5):INDIRECT("S"&amp;(ROW()+12*(($AN1630-1)*3+$AO1630)-ROW())/12+5),AQ1630)</f>
        <v>0</v>
      </c>
      <c r="AU1630" s="15">
        <f ca="1">IF(AND(AQ1630&gt;0,AR1630&gt;0),COUNTIF(AU$6:AU1629,"&gt;0")+1,0)</f>
        <v>0</v>
      </c>
    </row>
    <row r="1631" spans="40:47">
      <c r="AN1631" s="15">
        <v>46</v>
      </c>
      <c r="AO1631" s="15">
        <v>1</v>
      </c>
      <c r="AP1631" s="15">
        <v>6</v>
      </c>
      <c r="AQ1631" s="15">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15">
        <f ca="1">COUNTIF(INDIRECT("H"&amp;(ROW()+12*(($AN1631-1)*3+$AO1631)-ROW())/12+5):INDIRECT("S"&amp;(ROW()+12*(($AN1631-1)*3+$AO1631)-ROW())/12+5),AQ1631)</f>
        <v>0</v>
      </c>
      <c r="AU1631" s="15">
        <f ca="1">IF(AND(AQ1631&gt;0,AR1631&gt;0),COUNTIF(AU$6:AU1630,"&gt;0")+1,0)</f>
        <v>0</v>
      </c>
    </row>
    <row r="1632" spans="40:47">
      <c r="AN1632" s="15">
        <v>46</v>
      </c>
      <c r="AO1632" s="15">
        <v>1</v>
      </c>
      <c r="AP1632" s="15">
        <v>7</v>
      </c>
      <c r="AQ1632" s="15">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15">
        <f ca="1">COUNTIF(INDIRECT("H"&amp;(ROW()+12*(($AN1632-1)*3+$AO1632)-ROW())/12+5):INDIRECT("S"&amp;(ROW()+12*(($AN1632-1)*3+$AO1632)-ROW())/12+5),AQ1632)</f>
        <v>0</v>
      </c>
      <c r="AU1632" s="15">
        <f ca="1">IF(AND(AQ1632&gt;0,AR1632&gt;0),COUNTIF(AU$6:AU1631,"&gt;0")+1,0)</f>
        <v>0</v>
      </c>
    </row>
    <row r="1633" spans="40:47">
      <c r="AN1633" s="15">
        <v>46</v>
      </c>
      <c r="AO1633" s="15">
        <v>1</v>
      </c>
      <c r="AP1633" s="15">
        <v>8</v>
      </c>
      <c r="AQ1633" s="15">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15">
        <f ca="1">COUNTIF(INDIRECT("H"&amp;(ROW()+12*(($AN1633-1)*3+$AO1633)-ROW())/12+5):INDIRECT("S"&amp;(ROW()+12*(($AN1633-1)*3+$AO1633)-ROW())/12+5),AQ1633)</f>
        <v>0</v>
      </c>
      <c r="AU1633" s="15">
        <f ca="1">IF(AND(AQ1633&gt;0,AR1633&gt;0),COUNTIF(AU$6:AU1632,"&gt;0")+1,0)</f>
        <v>0</v>
      </c>
    </row>
    <row r="1634" spans="40:47">
      <c r="AN1634" s="15">
        <v>46</v>
      </c>
      <c r="AO1634" s="15">
        <v>1</v>
      </c>
      <c r="AP1634" s="15">
        <v>9</v>
      </c>
      <c r="AQ1634" s="15">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15">
        <f ca="1">COUNTIF(INDIRECT("H"&amp;(ROW()+12*(($AN1634-1)*3+$AO1634)-ROW())/12+5):INDIRECT("S"&amp;(ROW()+12*(($AN1634-1)*3+$AO1634)-ROW())/12+5),AQ1634)</f>
        <v>0</v>
      </c>
      <c r="AU1634" s="15">
        <f ca="1">IF(AND(AQ1634&gt;0,AR1634&gt;0),COUNTIF(AU$6:AU1633,"&gt;0")+1,0)</f>
        <v>0</v>
      </c>
    </row>
    <row r="1635" spans="40:47">
      <c r="AN1635" s="15">
        <v>46</v>
      </c>
      <c r="AO1635" s="15">
        <v>1</v>
      </c>
      <c r="AP1635" s="15">
        <v>10</v>
      </c>
      <c r="AQ1635" s="15">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15">
        <f ca="1">COUNTIF(INDIRECT("H"&amp;(ROW()+12*(($AN1635-1)*3+$AO1635)-ROW())/12+5):INDIRECT("S"&amp;(ROW()+12*(($AN1635-1)*3+$AO1635)-ROW())/12+5),AQ1635)</f>
        <v>0</v>
      </c>
      <c r="AU1635" s="15">
        <f ca="1">IF(AND(AQ1635&gt;0,AR1635&gt;0),COUNTIF(AU$6:AU1634,"&gt;0")+1,0)</f>
        <v>0</v>
      </c>
    </row>
    <row r="1636" spans="40:47">
      <c r="AN1636" s="15">
        <v>46</v>
      </c>
      <c r="AO1636" s="15">
        <v>1</v>
      </c>
      <c r="AP1636" s="15">
        <v>11</v>
      </c>
      <c r="AQ1636" s="15">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15">
        <f ca="1">COUNTIF(INDIRECT("H"&amp;(ROW()+12*(($AN1636-1)*3+$AO1636)-ROW())/12+5):INDIRECT("S"&amp;(ROW()+12*(($AN1636-1)*3+$AO1636)-ROW())/12+5),AQ1636)</f>
        <v>0</v>
      </c>
      <c r="AU1636" s="15">
        <f ca="1">IF(AND(AQ1636&gt;0,AR1636&gt;0),COUNTIF(AU$6:AU1635,"&gt;0")+1,0)</f>
        <v>0</v>
      </c>
    </row>
    <row r="1637" spans="40:47">
      <c r="AN1637" s="15">
        <v>46</v>
      </c>
      <c r="AO1637" s="15">
        <v>1</v>
      </c>
      <c r="AP1637" s="15">
        <v>12</v>
      </c>
      <c r="AQ1637" s="15">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15">
        <f ca="1">COUNTIF(INDIRECT("H"&amp;(ROW()+12*(($AN1637-1)*3+$AO1637)-ROW())/12+5):INDIRECT("S"&amp;(ROW()+12*(($AN1637-1)*3+$AO1637)-ROW())/12+5),AQ1637)</f>
        <v>0</v>
      </c>
      <c r="AU1637" s="15">
        <f ca="1">IF(AND(AQ1637&gt;0,AR1637&gt;0),COUNTIF(AU$6:AU1636,"&gt;0")+1,0)</f>
        <v>0</v>
      </c>
    </row>
    <row r="1638" spans="40:47">
      <c r="AN1638" s="15">
        <v>46</v>
      </c>
      <c r="AO1638" s="15">
        <v>2</v>
      </c>
      <c r="AP1638" s="15">
        <v>1</v>
      </c>
      <c r="AQ1638" s="15">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15">
        <f ca="1">COUNTIF(INDIRECT("H"&amp;(ROW()+12*(($AN1638-1)*3+$AO1638)-ROW())/12+5):INDIRECT("S"&amp;(ROW()+12*(($AN1638-1)*3+$AO1638)-ROW())/12+5),AQ1638)</f>
        <v>0</v>
      </c>
      <c r="AU1638" s="15">
        <f ca="1">IF(AND(AQ1638&gt;0,AR1638&gt;0),COUNTIF(AU$6:AU1637,"&gt;0")+1,0)</f>
        <v>0</v>
      </c>
    </row>
    <row r="1639" spans="40:47">
      <c r="AN1639" s="15">
        <v>46</v>
      </c>
      <c r="AO1639" s="15">
        <v>2</v>
      </c>
      <c r="AP1639" s="15">
        <v>2</v>
      </c>
      <c r="AQ1639" s="15">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15">
        <f ca="1">COUNTIF(INDIRECT("H"&amp;(ROW()+12*(($AN1639-1)*3+$AO1639)-ROW())/12+5):INDIRECT("S"&amp;(ROW()+12*(($AN1639-1)*3+$AO1639)-ROW())/12+5),AQ1639)</f>
        <v>0</v>
      </c>
      <c r="AU1639" s="15">
        <f ca="1">IF(AND(AQ1639&gt;0,AR1639&gt;0),COUNTIF(AU$6:AU1638,"&gt;0")+1,0)</f>
        <v>0</v>
      </c>
    </row>
    <row r="1640" spans="40:47">
      <c r="AN1640" s="15">
        <v>46</v>
      </c>
      <c r="AO1640" s="15">
        <v>2</v>
      </c>
      <c r="AP1640" s="15">
        <v>3</v>
      </c>
      <c r="AQ1640" s="15">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15">
        <f ca="1">COUNTIF(INDIRECT("H"&amp;(ROW()+12*(($AN1640-1)*3+$AO1640)-ROW())/12+5):INDIRECT("S"&amp;(ROW()+12*(($AN1640-1)*3+$AO1640)-ROW())/12+5),AQ1640)</f>
        <v>0</v>
      </c>
      <c r="AU1640" s="15">
        <f ca="1">IF(AND(AQ1640&gt;0,AR1640&gt;0),COUNTIF(AU$6:AU1639,"&gt;0")+1,0)</f>
        <v>0</v>
      </c>
    </row>
    <row r="1641" spans="40:47">
      <c r="AN1641" s="15">
        <v>46</v>
      </c>
      <c r="AO1641" s="15">
        <v>2</v>
      </c>
      <c r="AP1641" s="15">
        <v>4</v>
      </c>
      <c r="AQ1641" s="15">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15">
        <f ca="1">COUNTIF(INDIRECT("H"&amp;(ROW()+12*(($AN1641-1)*3+$AO1641)-ROW())/12+5):INDIRECT("S"&amp;(ROW()+12*(($AN1641-1)*3+$AO1641)-ROW())/12+5),AQ1641)</f>
        <v>0</v>
      </c>
      <c r="AU1641" s="15">
        <f ca="1">IF(AND(AQ1641&gt;0,AR1641&gt;0),COUNTIF(AU$6:AU1640,"&gt;0")+1,0)</f>
        <v>0</v>
      </c>
    </row>
    <row r="1642" spans="40:47">
      <c r="AN1642" s="15">
        <v>46</v>
      </c>
      <c r="AO1642" s="15">
        <v>2</v>
      </c>
      <c r="AP1642" s="15">
        <v>5</v>
      </c>
      <c r="AQ1642" s="15">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15">
        <f ca="1">COUNTIF(INDIRECT("H"&amp;(ROW()+12*(($AN1642-1)*3+$AO1642)-ROW())/12+5):INDIRECT("S"&amp;(ROW()+12*(($AN1642-1)*3+$AO1642)-ROW())/12+5),AQ1642)</f>
        <v>0</v>
      </c>
      <c r="AU1642" s="15">
        <f ca="1">IF(AND(AQ1642&gt;0,AR1642&gt;0),COUNTIF(AU$6:AU1641,"&gt;0")+1,0)</f>
        <v>0</v>
      </c>
    </row>
    <row r="1643" spans="40:47">
      <c r="AN1643" s="15">
        <v>46</v>
      </c>
      <c r="AO1643" s="15">
        <v>2</v>
      </c>
      <c r="AP1643" s="15">
        <v>6</v>
      </c>
      <c r="AQ1643" s="15">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15">
        <f ca="1">COUNTIF(INDIRECT("H"&amp;(ROW()+12*(($AN1643-1)*3+$AO1643)-ROW())/12+5):INDIRECT("S"&amp;(ROW()+12*(($AN1643-1)*3+$AO1643)-ROW())/12+5),AQ1643)</f>
        <v>0</v>
      </c>
      <c r="AU1643" s="15">
        <f ca="1">IF(AND(AQ1643&gt;0,AR1643&gt;0),COUNTIF(AU$6:AU1642,"&gt;0")+1,0)</f>
        <v>0</v>
      </c>
    </row>
    <row r="1644" spans="40:47">
      <c r="AN1644" s="15">
        <v>46</v>
      </c>
      <c r="AO1644" s="15">
        <v>2</v>
      </c>
      <c r="AP1644" s="15">
        <v>7</v>
      </c>
      <c r="AQ1644" s="15">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15">
        <f ca="1">COUNTIF(INDIRECT("H"&amp;(ROW()+12*(($AN1644-1)*3+$AO1644)-ROW())/12+5):INDIRECT("S"&amp;(ROW()+12*(($AN1644-1)*3+$AO1644)-ROW())/12+5),AQ1644)</f>
        <v>0</v>
      </c>
      <c r="AU1644" s="15">
        <f ca="1">IF(AND(AQ1644&gt;0,AR1644&gt;0),COUNTIF(AU$6:AU1643,"&gt;0")+1,0)</f>
        <v>0</v>
      </c>
    </row>
    <row r="1645" spans="40:47">
      <c r="AN1645" s="15">
        <v>46</v>
      </c>
      <c r="AO1645" s="15">
        <v>2</v>
      </c>
      <c r="AP1645" s="15">
        <v>8</v>
      </c>
      <c r="AQ1645" s="15">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15">
        <f ca="1">COUNTIF(INDIRECT("H"&amp;(ROW()+12*(($AN1645-1)*3+$AO1645)-ROW())/12+5):INDIRECT("S"&amp;(ROW()+12*(($AN1645-1)*3+$AO1645)-ROW())/12+5),AQ1645)</f>
        <v>0</v>
      </c>
      <c r="AU1645" s="15">
        <f ca="1">IF(AND(AQ1645&gt;0,AR1645&gt;0),COUNTIF(AU$6:AU1644,"&gt;0")+1,0)</f>
        <v>0</v>
      </c>
    </row>
    <row r="1646" spans="40:47">
      <c r="AN1646" s="15">
        <v>46</v>
      </c>
      <c r="AO1646" s="15">
        <v>2</v>
      </c>
      <c r="AP1646" s="15">
        <v>9</v>
      </c>
      <c r="AQ1646" s="15">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15">
        <f ca="1">COUNTIF(INDIRECT("H"&amp;(ROW()+12*(($AN1646-1)*3+$AO1646)-ROW())/12+5):INDIRECT("S"&amp;(ROW()+12*(($AN1646-1)*3+$AO1646)-ROW())/12+5),AQ1646)</f>
        <v>0</v>
      </c>
      <c r="AU1646" s="15">
        <f ca="1">IF(AND(AQ1646&gt;0,AR1646&gt;0),COUNTIF(AU$6:AU1645,"&gt;0")+1,0)</f>
        <v>0</v>
      </c>
    </row>
    <row r="1647" spans="40:47">
      <c r="AN1647" s="15">
        <v>46</v>
      </c>
      <c r="AO1647" s="15">
        <v>2</v>
      </c>
      <c r="AP1647" s="15">
        <v>10</v>
      </c>
      <c r="AQ1647" s="15">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15">
        <f ca="1">COUNTIF(INDIRECT("H"&amp;(ROW()+12*(($AN1647-1)*3+$AO1647)-ROW())/12+5):INDIRECT("S"&amp;(ROW()+12*(($AN1647-1)*3+$AO1647)-ROW())/12+5),AQ1647)</f>
        <v>0</v>
      </c>
      <c r="AU1647" s="15">
        <f ca="1">IF(AND(AQ1647&gt;0,AR1647&gt;0),COUNTIF(AU$6:AU1646,"&gt;0")+1,0)</f>
        <v>0</v>
      </c>
    </row>
    <row r="1648" spans="40:47">
      <c r="AN1648" s="15">
        <v>46</v>
      </c>
      <c r="AO1648" s="15">
        <v>2</v>
      </c>
      <c r="AP1648" s="15">
        <v>11</v>
      </c>
      <c r="AQ1648" s="15">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15">
        <f ca="1">COUNTIF(INDIRECT("H"&amp;(ROW()+12*(($AN1648-1)*3+$AO1648)-ROW())/12+5):INDIRECT("S"&amp;(ROW()+12*(($AN1648-1)*3+$AO1648)-ROW())/12+5),AQ1648)</f>
        <v>0</v>
      </c>
      <c r="AU1648" s="15">
        <f ca="1">IF(AND(AQ1648&gt;0,AR1648&gt;0),COUNTIF(AU$6:AU1647,"&gt;0")+1,0)</f>
        <v>0</v>
      </c>
    </row>
    <row r="1649" spans="40:47">
      <c r="AN1649" s="15">
        <v>46</v>
      </c>
      <c r="AO1649" s="15">
        <v>2</v>
      </c>
      <c r="AP1649" s="15">
        <v>12</v>
      </c>
      <c r="AQ1649" s="15">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15">
        <f ca="1">COUNTIF(INDIRECT("H"&amp;(ROW()+12*(($AN1649-1)*3+$AO1649)-ROW())/12+5):INDIRECT("S"&amp;(ROW()+12*(($AN1649-1)*3+$AO1649)-ROW())/12+5),AQ1649)</f>
        <v>0</v>
      </c>
      <c r="AU1649" s="15">
        <f ca="1">IF(AND(AQ1649&gt;0,AR1649&gt;0),COUNTIF(AU$6:AU1648,"&gt;0")+1,0)</f>
        <v>0</v>
      </c>
    </row>
    <row r="1650" spans="40:47">
      <c r="AN1650" s="15">
        <v>46</v>
      </c>
      <c r="AO1650" s="15">
        <v>3</v>
      </c>
      <c r="AP1650" s="15">
        <v>1</v>
      </c>
      <c r="AQ1650" s="15">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15">
        <f ca="1">COUNTIF(INDIRECT("H"&amp;(ROW()+12*(($AN1650-1)*3+$AO1650)-ROW())/12+5):INDIRECT("S"&amp;(ROW()+12*(($AN1650-1)*3+$AO1650)-ROW())/12+5),AQ1650)</f>
        <v>0</v>
      </c>
      <c r="AU1650" s="15">
        <f ca="1">IF(AND(AQ1650&gt;0,AR1650&gt;0),COUNTIF(AU$6:AU1649,"&gt;0")+1,0)</f>
        <v>0</v>
      </c>
    </row>
    <row r="1651" spans="40:47">
      <c r="AN1651" s="15">
        <v>46</v>
      </c>
      <c r="AO1651" s="15">
        <v>3</v>
      </c>
      <c r="AP1651" s="15">
        <v>2</v>
      </c>
      <c r="AQ1651" s="15">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15">
        <f ca="1">COUNTIF(INDIRECT("H"&amp;(ROW()+12*(($AN1651-1)*3+$AO1651)-ROW())/12+5):INDIRECT("S"&amp;(ROW()+12*(($AN1651-1)*3+$AO1651)-ROW())/12+5),AQ1651)</f>
        <v>0</v>
      </c>
      <c r="AU1651" s="15">
        <f ca="1">IF(AND(AQ1651&gt;0,AR1651&gt;0),COUNTIF(AU$6:AU1650,"&gt;0")+1,0)</f>
        <v>0</v>
      </c>
    </row>
    <row r="1652" spans="40:47">
      <c r="AN1652" s="15">
        <v>46</v>
      </c>
      <c r="AO1652" s="15">
        <v>3</v>
      </c>
      <c r="AP1652" s="15">
        <v>3</v>
      </c>
      <c r="AQ1652" s="15">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15">
        <f ca="1">COUNTIF(INDIRECT("H"&amp;(ROW()+12*(($AN1652-1)*3+$AO1652)-ROW())/12+5):INDIRECT("S"&amp;(ROW()+12*(($AN1652-1)*3+$AO1652)-ROW())/12+5),AQ1652)</f>
        <v>0</v>
      </c>
      <c r="AU1652" s="15">
        <f ca="1">IF(AND(AQ1652&gt;0,AR1652&gt;0),COUNTIF(AU$6:AU1651,"&gt;0")+1,0)</f>
        <v>0</v>
      </c>
    </row>
    <row r="1653" spans="40:47">
      <c r="AN1653" s="15">
        <v>46</v>
      </c>
      <c r="AO1653" s="15">
        <v>3</v>
      </c>
      <c r="AP1653" s="15">
        <v>4</v>
      </c>
      <c r="AQ1653" s="15">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15">
        <f ca="1">COUNTIF(INDIRECT("H"&amp;(ROW()+12*(($AN1653-1)*3+$AO1653)-ROW())/12+5):INDIRECT("S"&amp;(ROW()+12*(($AN1653-1)*3+$AO1653)-ROW())/12+5),AQ1653)</f>
        <v>0</v>
      </c>
      <c r="AU1653" s="15">
        <f ca="1">IF(AND(AQ1653&gt;0,AR1653&gt;0),COUNTIF(AU$6:AU1652,"&gt;0")+1,0)</f>
        <v>0</v>
      </c>
    </row>
    <row r="1654" spans="40:47">
      <c r="AN1654" s="15">
        <v>46</v>
      </c>
      <c r="AO1654" s="15">
        <v>3</v>
      </c>
      <c r="AP1654" s="15">
        <v>5</v>
      </c>
      <c r="AQ1654" s="15">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15">
        <f ca="1">COUNTIF(INDIRECT("H"&amp;(ROW()+12*(($AN1654-1)*3+$AO1654)-ROW())/12+5):INDIRECT("S"&amp;(ROW()+12*(($AN1654-1)*3+$AO1654)-ROW())/12+5),AQ1654)</f>
        <v>0</v>
      </c>
      <c r="AU1654" s="15">
        <f ca="1">IF(AND(AQ1654&gt;0,AR1654&gt;0),COUNTIF(AU$6:AU1653,"&gt;0")+1,0)</f>
        <v>0</v>
      </c>
    </row>
    <row r="1655" spans="40:47">
      <c r="AN1655" s="15">
        <v>46</v>
      </c>
      <c r="AO1655" s="15">
        <v>3</v>
      </c>
      <c r="AP1655" s="15">
        <v>6</v>
      </c>
      <c r="AQ1655" s="15">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15">
        <f ca="1">COUNTIF(INDIRECT("H"&amp;(ROW()+12*(($AN1655-1)*3+$AO1655)-ROW())/12+5):INDIRECT("S"&amp;(ROW()+12*(($AN1655-1)*3+$AO1655)-ROW())/12+5),AQ1655)</f>
        <v>0</v>
      </c>
      <c r="AU1655" s="15">
        <f ca="1">IF(AND(AQ1655&gt;0,AR1655&gt;0),COUNTIF(AU$6:AU1654,"&gt;0")+1,0)</f>
        <v>0</v>
      </c>
    </row>
    <row r="1656" spans="40:47">
      <c r="AN1656" s="15">
        <v>46</v>
      </c>
      <c r="AO1656" s="15">
        <v>3</v>
      </c>
      <c r="AP1656" s="15">
        <v>7</v>
      </c>
      <c r="AQ1656" s="15">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15">
        <f ca="1">COUNTIF(INDIRECT("H"&amp;(ROW()+12*(($AN1656-1)*3+$AO1656)-ROW())/12+5):INDIRECT("S"&amp;(ROW()+12*(($AN1656-1)*3+$AO1656)-ROW())/12+5),AQ1656)</f>
        <v>0</v>
      </c>
      <c r="AU1656" s="15">
        <f ca="1">IF(AND(AQ1656&gt;0,AR1656&gt;0),COUNTIF(AU$6:AU1655,"&gt;0")+1,0)</f>
        <v>0</v>
      </c>
    </row>
    <row r="1657" spans="40:47">
      <c r="AN1657" s="15">
        <v>46</v>
      </c>
      <c r="AO1657" s="15">
        <v>3</v>
      </c>
      <c r="AP1657" s="15">
        <v>8</v>
      </c>
      <c r="AQ1657" s="15">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15">
        <f ca="1">COUNTIF(INDIRECT("H"&amp;(ROW()+12*(($AN1657-1)*3+$AO1657)-ROW())/12+5):INDIRECT("S"&amp;(ROW()+12*(($AN1657-1)*3+$AO1657)-ROW())/12+5),AQ1657)</f>
        <v>0</v>
      </c>
      <c r="AU1657" s="15">
        <f ca="1">IF(AND(AQ1657&gt;0,AR1657&gt;0),COUNTIF(AU$6:AU1656,"&gt;0")+1,0)</f>
        <v>0</v>
      </c>
    </row>
    <row r="1658" spans="40:47">
      <c r="AN1658" s="15">
        <v>46</v>
      </c>
      <c r="AO1658" s="15">
        <v>3</v>
      </c>
      <c r="AP1658" s="15">
        <v>9</v>
      </c>
      <c r="AQ1658" s="15">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15">
        <f ca="1">COUNTIF(INDIRECT("H"&amp;(ROW()+12*(($AN1658-1)*3+$AO1658)-ROW())/12+5):INDIRECT("S"&amp;(ROW()+12*(($AN1658-1)*3+$AO1658)-ROW())/12+5),AQ1658)</f>
        <v>0</v>
      </c>
      <c r="AU1658" s="15">
        <f ca="1">IF(AND(AQ1658&gt;0,AR1658&gt;0),COUNTIF(AU$6:AU1657,"&gt;0")+1,0)</f>
        <v>0</v>
      </c>
    </row>
    <row r="1659" spans="40:47">
      <c r="AN1659" s="15">
        <v>46</v>
      </c>
      <c r="AO1659" s="15">
        <v>3</v>
      </c>
      <c r="AP1659" s="15">
        <v>10</v>
      </c>
      <c r="AQ1659" s="15">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15">
        <f ca="1">COUNTIF(INDIRECT("H"&amp;(ROW()+12*(($AN1659-1)*3+$AO1659)-ROW())/12+5):INDIRECT("S"&amp;(ROW()+12*(($AN1659-1)*3+$AO1659)-ROW())/12+5),AQ1659)</f>
        <v>0</v>
      </c>
      <c r="AU1659" s="15">
        <f ca="1">IF(AND(AQ1659&gt;0,AR1659&gt;0),COUNTIF(AU$6:AU1658,"&gt;0")+1,0)</f>
        <v>0</v>
      </c>
    </row>
    <row r="1660" spans="40:47">
      <c r="AN1660" s="15">
        <v>46</v>
      </c>
      <c r="AO1660" s="15">
        <v>3</v>
      </c>
      <c r="AP1660" s="15">
        <v>11</v>
      </c>
      <c r="AQ1660" s="15">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15">
        <f ca="1">COUNTIF(INDIRECT("H"&amp;(ROW()+12*(($AN1660-1)*3+$AO1660)-ROW())/12+5):INDIRECT("S"&amp;(ROW()+12*(($AN1660-1)*3+$AO1660)-ROW())/12+5),AQ1660)</f>
        <v>0</v>
      </c>
      <c r="AU1660" s="15">
        <f ca="1">IF(AND(AQ1660&gt;0,AR1660&gt;0),COUNTIF(AU$6:AU1659,"&gt;0")+1,0)</f>
        <v>0</v>
      </c>
    </row>
    <row r="1661" spans="40:47">
      <c r="AN1661" s="306">
        <v>46</v>
      </c>
      <c r="AO1661" s="306">
        <v>3</v>
      </c>
      <c r="AP1661" s="306">
        <v>12</v>
      </c>
      <c r="AQ1661" s="15">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15">
        <f ca="1">COUNTIF(INDIRECT("H"&amp;(ROW()+12*(($AN1661-1)*3+$AO1661)-ROW())/12+5):INDIRECT("S"&amp;(ROW()+12*(($AN1661-1)*3+$AO1661)-ROW())/12+5),AQ1661)</f>
        <v>0</v>
      </c>
      <c r="AU1661" s="15">
        <f ca="1">IF(AND(AQ1661&gt;0,AR1661&gt;0),COUNTIF(AU$6:AU1660,"&gt;0")+1,0)</f>
        <v>0</v>
      </c>
    </row>
    <row r="1662" spans="40:47">
      <c r="AN1662" s="15">
        <v>47</v>
      </c>
      <c r="AO1662" s="15">
        <v>1</v>
      </c>
      <c r="AP1662" s="15">
        <v>1</v>
      </c>
      <c r="AQ1662" s="15">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15">
        <f ca="1">COUNTIF(INDIRECT("H"&amp;(ROW()+12*(($AN1662-1)*3+$AO1662)-ROW())/12+5):INDIRECT("S"&amp;(ROW()+12*(($AN1662-1)*3+$AO1662)-ROW())/12+5),AQ1662)</f>
        <v>0</v>
      </c>
      <c r="AU1662" s="15">
        <f ca="1">IF(AND(AQ1662&gt;0,AR1662&gt;0),COUNTIF(AU$6:AU1661,"&gt;0")+1,0)</f>
        <v>0</v>
      </c>
    </row>
    <row r="1663" spans="40:47">
      <c r="AN1663" s="15">
        <v>47</v>
      </c>
      <c r="AO1663" s="15">
        <v>1</v>
      </c>
      <c r="AP1663" s="15">
        <v>2</v>
      </c>
      <c r="AQ1663" s="15">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15">
        <f ca="1">COUNTIF(INDIRECT("H"&amp;(ROW()+12*(($AN1663-1)*3+$AO1663)-ROW())/12+5):INDIRECT("S"&amp;(ROW()+12*(($AN1663-1)*3+$AO1663)-ROW())/12+5),AQ1663)</f>
        <v>0</v>
      </c>
      <c r="AU1663" s="15">
        <f ca="1">IF(AND(AQ1663&gt;0,AR1663&gt;0),COUNTIF(AU$6:AU1662,"&gt;0")+1,0)</f>
        <v>0</v>
      </c>
    </row>
    <row r="1664" spans="40:47">
      <c r="AN1664" s="15">
        <v>47</v>
      </c>
      <c r="AO1664" s="15">
        <v>1</v>
      </c>
      <c r="AP1664" s="15">
        <v>3</v>
      </c>
      <c r="AQ1664" s="15">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15">
        <f ca="1">COUNTIF(INDIRECT("H"&amp;(ROW()+12*(($AN1664-1)*3+$AO1664)-ROW())/12+5):INDIRECT("S"&amp;(ROW()+12*(($AN1664-1)*3+$AO1664)-ROW())/12+5),AQ1664)</f>
        <v>0</v>
      </c>
      <c r="AU1664" s="15">
        <f ca="1">IF(AND(AQ1664&gt;0,AR1664&gt;0),COUNTIF(AU$6:AU1663,"&gt;0")+1,0)</f>
        <v>0</v>
      </c>
    </row>
    <row r="1665" spans="40:47">
      <c r="AN1665" s="15">
        <v>47</v>
      </c>
      <c r="AO1665" s="15">
        <v>1</v>
      </c>
      <c r="AP1665" s="15">
        <v>4</v>
      </c>
      <c r="AQ1665" s="15">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15">
        <f ca="1">COUNTIF(INDIRECT("H"&amp;(ROW()+12*(($AN1665-1)*3+$AO1665)-ROW())/12+5):INDIRECT("S"&amp;(ROW()+12*(($AN1665-1)*3+$AO1665)-ROW())/12+5),AQ1665)</f>
        <v>0</v>
      </c>
      <c r="AU1665" s="15">
        <f ca="1">IF(AND(AQ1665&gt;0,AR1665&gt;0),COUNTIF(AU$6:AU1664,"&gt;0")+1,0)</f>
        <v>0</v>
      </c>
    </row>
    <row r="1666" spans="40:47">
      <c r="AN1666" s="15">
        <v>47</v>
      </c>
      <c r="AO1666" s="15">
        <v>1</v>
      </c>
      <c r="AP1666" s="15">
        <v>5</v>
      </c>
      <c r="AQ1666" s="15">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15">
        <f ca="1">COUNTIF(INDIRECT("H"&amp;(ROW()+12*(($AN1666-1)*3+$AO1666)-ROW())/12+5):INDIRECT("S"&amp;(ROW()+12*(($AN1666-1)*3+$AO1666)-ROW())/12+5),AQ1666)</f>
        <v>0</v>
      </c>
      <c r="AU1666" s="15">
        <f ca="1">IF(AND(AQ1666&gt;0,AR1666&gt;0),COUNTIF(AU$6:AU1665,"&gt;0")+1,0)</f>
        <v>0</v>
      </c>
    </row>
    <row r="1667" spans="40:47">
      <c r="AN1667" s="15">
        <v>47</v>
      </c>
      <c r="AO1667" s="15">
        <v>1</v>
      </c>
      <c r="AP1667" s="15">
        <v>6</v>
      </c>
      <c r="AQ1667" s="15">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15">
        <f ca="1">COUNTIF(INDIRECT("H"&amp;(ROW()+12*(($AN1667-1)*3+$AO1667)-ROW())/12+5):INDIRECT("S"&amp;(ROW()+12*(($AN1667-1)*3+$AO1667)-ROW())/12+5),AQ1667)</f>
        <v>0</v>
      </c>
      <c r="AU1667" s="15">
        <f ca="1">IF(AND(AQ1667&gt;0,AR1667&gt;0),COUNTIF(AU$6:AU1666,"&gt;0")+1,0)</f>
        <v>0</v>
      </c>
    </row>
    <row r="1668" spans="40:47">
      <c r="AN1668" s="15">
        <v>47</v>
      </c>
      <c r="AO1668" s="15">
        <v>1</v>
      </c>
      <c r="AP1668" s="15">
        <v>7</v>
      </c>
      <c r="AQ1668" s="15">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15">
        <f ca="1">COUNTIF(INDIRECT("H"&amp;(ROW()+12*(($AN1668-1)*3+$AO1668)-ROW())/12+5):INDIRECT("S"&amp;(ROW()+12*(($AN1668-1)*3+$AO1668)-ROW())/12+5),AQ1668)</f>
        <v>0</v>
      </c>
      <c r="AU1668" s="15">
        <f ca="1">IF(AND(AQ1668&gt;0,AR1668&gt;0),COUNTIF(AU$6:AU1667,"&gt;0")+1,0)</f>
        <v>0</v>
      </c>
    </row>
    <row r="1669" spans="40:47">
      <c r="AN1669" s="15">
        <v>47</v>
      </c>
      <c r="AO1669" s="15">
        <v>1</v>
      </c>
      <c r="AP1669" s="15">
        <v>8</v>
      </c>
      <c r="AQ1669" s="15">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15">
        <f ca="1">COUNTIF(INDIRECT("H"&amp;(ROW()+12*(($AN1669-1)*3+$AO1669)-ROW())/12+5):INDIRECT("S"&amp;(ROW()+12*(($AN1669-1)*3+$AO1669)-ROW())/12+5),AQ1669)</f>
        <v>0</v>
      </c>
      <c r="AU1669" s="15">
        <f ca="1">IF(AND(AQ1669&gt;0,AR1669&gt;0),COUNTIF(AU$6:AU1668,"&gt;0")+1,0)</f>
        <v>0</v>
      </c>
    </row>
    <row r="1670" spans="40:47">
      <c r="AN1670" s="15">
        <v>47</v>
      </c>
      <c r="AO1670" s="15">
        <v>1</v>
      </c>
      <c r="AP1670" s="15">
        <v>9</v>
      </c>
      <c r="AQ1670" s="15">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15">
        <f ca="1">COUNTIF(INDIRECT("H"&amp;(ROW()+12*(($AN1670-1)*3+$AO1670)-ROW())/12+5):INDIRECT("S"&amp;(ROW()+12*(($AN1670-1)*3+$AO1670)-ROW())/12+5),AQ1670)</f>
        <v>0</v>
      </c>
      <c r="AU1670" s="15">
        <f ca="1">IF(AND(AQ1670&gt;0,AR1670&gt;0),COUNTIF(AU$6:AU1669,"&gt;0")+1,0)</f>
        <v>0</v>
      </c>
    </row>
    <row r="1671" spans="40:47">
      <c r="AN1671" s="15">
        <v>47</v>
      </c>
      <c r="AO1671" s="15">
        <v>1</v>
      </c>
      <c r="AP1671" s="15">
        <v>10</v>
      </c>
      <c r="AQ1671" s="15">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15">
        <f ca="1">COUNTIF(INDIRECT("H"&amp;(ROW()+12*(($AN1671-1)*3+$AO1671)-ROW())/12+5):INDIRECT("S"&amp;(ROW()+12*(($AN1671-1)*3+$AO1671)-ROW())/12+5),AQ1671)</f>
        <v>0</v>
      </c>
      <c r="AU1671" s="15">
        <f ca="1">IF(AND(AQ1671&gt;0,AR1671&gt;0),COUNTIF(AU$6:AU1670,"&gt;0")+1,0)</f>
        <v>0</v>
      </c>
    </row>
    <row r="1672" spans="40:47">
      <c r="AN1672" s="15">
        <v>47</v>
      </c>
      <c r="AO1672" s="15">
        <v>1</v>
      </c>
      <c r="AP1672" s="15">
        <v>11</v>
      </c>
      <c r="AQ1672" s="15">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15">
        <f ca="1">COUNTIF(INDIRECT("H"&amp;(ROW()+12*(($AN1672-1)*3+$AO1672)-ROW())/12+5):INDIRECT("S"&amp;(ROW()+12*(($AN1672-1)*3+$AO1672)-ROW())/12+5),AQ1672)</f>
        <v>0</v>
      </c>
      <c r="AU1672" s="15">
        <f ca="1">IF(AND(AQ1672&gt;0,AR1672&gt;0),COUNTIF(AU$6:AU1671,"&gt;0")+1,0)</f>
        <v>0</v>
      </c>
    </row>
    <row r="1673" spans="40:47">
      <c r="AN1673" s="15">
        <v>47</v>
      </c>
      <c r="AO1673" s="15">
        <v>1</v>
      </c>
      <c r="AP1673" s="15">
        <v>12</v>
      </c>
      <c r="AQ1673" s="15">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15">
        <f ca="1">COUNTIF(INDIRECT("H"&amp;(ROW()+12*(($AN1673-1)*3+$AO1673)-ROW())/12+5):INDIRECT("S"&amp;(ROW()+12*(($AN1673-1)*3+$AO1673)-ROW())/12+5),AQ1673)</f>
        <v>0</v>
      </c>
      <c r="AU1673" s="15">
        <f ca="1">IF(AND(AQ1673&gt;0,AR1673&gt;0),COUNTIF(AU$6:AU1672,"&gt;0")+1,0)</f>
        <v>0</v>
      </c>
    </row>
    <row r="1674" spans="40:47">
      <c r="AN1674" s="15">
        <v>47</v>
      </c>
      <c r="AO1674" s="15">
        <v>2</v>
      </c>
      <c r="AP1674" s="15">
        <v>1</v>
      </c>
      <c r="AQ1674" s="15">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15">
        <f ca="1">COUNTIF(INDIRECT("H"&amp;(ROW()+12*(($AN1674-1)*3+$AO1674)-ROW())/12+5):INDIRECT("S"&amp;(ROW()+12*(($AN1674-1)*3+$AO1674)-ROW())/12+5),AQ1674)</f>
        <v>0</v>
      </c>
      <c r="AU1674" s="15">
        <f ca="1">IF(AND(AQ1674&gt;0,AR1674&gt;0),COUNTIF(AU$6:AU1673,"&gt;0")+1,0)</f>
        <v>0</v>
      </c>
    </row>
    <row r="1675" spans="40:47">
      <c r="AN1675" s="15">
        <v>47</v>
      </c>
      <c r="AO1675" s="15">
        <v>2</v>
      </c>
      <c r="AP1675" s="15">
        <v>2</v>
      </c>
      <c r="AQ1675" s="15">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15">
        <f ca="1">COUNTIF(INDIRECT("H"&amp;(ROW()+12*(($AN1675-1)*3+$AO1675)-ROW())/12+5):INDIRECT("S"&amp;(ROW()+12*(($AN1675-1)*3+$AO1675)-ROW())/12+5),AQ1675)</f>
        <v>0</v>
      </c>
      <c r="AU1675" s="15">
        <f ca="1">IF(AND(AQ1675&gt;0,AR1675&gt;0),COUNTIF(AU$6:AU1674,"&gt;0")+1,0)</f>
        <v>0</v>
      </c>
    </row>
    <row r="1676" spans="40:47">
      <c r="AN1676" s="15">
        <v>47</v>
      </c>
      <c r="AO1676" s="15">
        <v>2</v>
      </c>
      <c r="AP1676" s="15">
        <v>3</v>
      </c>
      <c r="AQ1676" s="15">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15">
        <f ca="1">COUNTIF(INDIRECT("H"&amp;(ROW()+12*(($AN1676-1)*3+$AO1676)-ROW())/12+5):INDIRECT("S"&amp;(ROW()+12*(($AN1676-1)*3+$AO1676)-ROW())/12+5),AQ1676)</f>
        <v>0</v>
      </c>
      <c r="AU1676" s="15">
        <f ca="1">IF(AND(AQ1676&gt;0,AR1676&gt;0),COUNTIF(AU$6:AU1675,"&gt;0")+1,0)</f>
        <v>0</v>
      </c>
    </row>
    <row r="1677" spans="40:47">
      <c r="AN1677" s="15">
        <v>47</v>
      </c>
      <c r="AO1677" s="15">
        <v>2</v>
      </c>
      <c r="AP1677" s="15">
        <v>4</v>
      </c>
      <c r="AQ1677" s="15">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15">
        <f ca="1">COUNTIF(INDIRECT("H"&amp;(ROW()+12*(($AN1677-1)*3+$AO1677)-ROW())/12+5):INDIRECT("S"&amp;(ROW()+12*(($AN1677-1)*3+$AO1677)-ROW())/12+5),AQ1677)</f>
        <v>0</v>
      </c>
      <c r="AU1677" s="15">
        <f ca="1">IF(AND(AQ1677&gt;0,AR1677&gt;0),COUNTIF(AU$6:AU1676,"&gt;0")+1,0)</f>
        <v>0</v>
      </c>
    </row>
    <row r="1678" spans="40:47">
      <c r="AN1678" s="15">
        <v>47</v>
      </c>
      <c r="AO1678" s="15">
        <v>2</v>
      </c>
      <c r="AP1678" s="15">
        <v>5</v>
      </c>
      <c r="AQ1678" s="15">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15">
        <f ca="1">COUNTIF(INDIRECT("H"&amp;(ROW()+12*(($AN1678-1)*3+$AO1678)-ROW())/12+5):INDIRECT("S"&amp;(ROW()+12*(($AN1678-1)*3+$AO1678)-ROW())/12+5),AQ1678)</f>
        <v>0</v>
      </c>
      <c r="AU1678" s="15">
        <f ca="1">IF(AND(AQ1678&gt;0,AR1678&gt;0),COUNTIF(AU$6:AU1677,"&gt;0")+1,0)</f>
        <v>0</v>
      </c>
    </row>
    <row r="1679" spans="40:47">
      <c r="AN1679" s="15">
        <v>47</v>
      </c>
      <c r="AO1679" s="15">
        <v>2</v>
      </c>
      <c r="AP1679" s="15">
        <v>6</v>
      </c>
      <c r="AQ1679" s="15">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15">
        <f ca="1">COUNTIF(INDIRECT("H"&amp;(ROW()+12*(($AN1679-1)*3+$AO1679)-ROW())/12+5):INDIRECT("S"&amp;(ROW()+12*(($AN1679-1)*3+$AO1679)-ROW())/12+5),AQ1679)</f>
        <v>0</v>
      </c>
      <c r="AU1679" s="15">
        <f ca="1">IF(AND(AQ1679&gt;0,AR1679&gt;0),COUNTIF(AU$6:AU1678,"&gt;0")+1,0)</f>
        <v>0</v>
      </c>
    </row>
    <row r="1680" spans="40:47">
      <c r="AN1680" s="15">
        <v>47</v>
      </c>
      <c r="AO1680" s="15">
        <v>2</v>
      </c>
      <c r="AP1680" s="15">
        <v>7</v>
      </c>
      <c r="AQ1680" s="15">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15">
        <f ca="1">COUNTIF(INDIRECT("H"&amp;(ROW()+12*(($AN1680-1)*3+$AO1680)-ROW())/12+5):INDIRECT("S"&amp;(ROW()+12*(($AN1680-1)*3+$AO1680)-ROW())/12+5),AQ1680)</f>
        <v>0</v>
      </c>
      <c r="AU1680" s="15">
        <f ca="1">IF(AND(AQ1680&gt;0,AR1680&gt;0),COUNTIF(AU$6:AU1679,"&gt;0")+1,0)</f>
        <v>0</v>
      </c>
    </row>
    <row r="1681" spans="40:47">
      <c r="AN1681" s="15">
        <v>47</v>
      </c>
      <c r="AO1681" s="15">
        <v>2</v>
      </c>
      <c r="AP1681" s="15">
        <v>8</v>
      </c>
      <c r="AQ1681" s="15">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15">
        <f ca="1">COUNTIF(INDIRECT("H"&amp;(ROW()+12*(($AN1681-1)*3+$AO1681)-ROW())/12+5):INDIRECT("S"&amp;(ROW()+12*(($AN1681-1)*3+$AO1681)-ROW())/12+5),AQ1681)</f>
        <v>0</v>
      </c>
      <c r="AU1681" s="15">
        <f ca="1">IF(AND(AQ1681&gt;0,AR1681&gt;0),COUNTIF(AU$6:AU1680,"&gt;0")+1,0)</f>
        <v>0</v>
      </c>
    </row>
    <row r="1682" spans="40:47">
      <c r="AN1682" s="15">
        <v>47</v>
      </c>
      <c r="AO1682" s="15">
        <v>2</v>
      </c>
      <c r="AP1682" s="15">
        <v>9</v>
      </c>
      <c r="AQ1682" s="15">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15">
        <f ca="1">COUNTIF(INDIRECT("H"&amp;(ROW()+12*(($AN1682-1)*3+$AO1682)-ROW())/12+5):INDIRECT("S"&amp;(ROW()+12*(($AN1682-1)*3+$AO1682)-ROW())/12+5),AQ1682)</f>
        <v>0</v>
      </c>
      <c r="AU1682" s="15">
        <f ca="1">IF(AND(AQ1682&gt;0,AR1682&gt;0),COUNTIF(AU$6:AU1681,"&gt;0")+1,0)</f>
        <v>0</v>
      </c>
    </row>
    <row r="1683" spans="40:47">
      <c r="AN1683" s="15">
        <v>47</v>
      </c>
      <c r="AO1683" s="15">
        <v>2</v>
      </c>
      <c r="AP1683" s="15">
        <v>10</v>
      </c>
      <c r="AQ1683" s="15">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15">
        <f ca="1">COUNTIF(INDIRECT("H"&amp;(ROW()+12*(($AN1683-1)*3+$AO1683)-ROW())/12+5):INDIRECT("S"&amp;(ROW()+12*(($AN1683-1)*3+$AO1683)-ROW())/12+5),AQ1683)</f>
        <v>0</v>
      </c>
      <c r="AU1683" s="15">
        <f ca="1">IF(AND(AQ1683&gt;0,AR1683&gt;0),COUNTIF(AU$6:AU1682,"&gt;0")+1,0)</f>
        <v>0</v>
      </c>
    </row>
    <row r="1684" spans="40:47">
      <c r="AN1684" s="15">
        <v>47</v>
      </c>
      <c r="AO1684" s="15">
        <v>2</v>
      </c>
      <c r="AP1684" s="15">
        <v>11</v>
      </c>
      <c r="AQ1684" s="15">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15">
        <f ca="1">COUNTIF(INDIRECT("H"&amp;(ROW()+12*(($AN1684-1)*3+$AO1684)-ROW())/12+5):INDIRECT("S"&amp;(ROW()+12*(($AN1684-1)*3+$AO1684)-ROW())/12+5),AQ1684)</f>
        <v>0</v>
      </c>
      <c r="AU1684" s="15">
        <f ca="1">IF(AND(AQ1684&gt;0,AR1684&gt;0),COUNTIF(AU$6:AU1683,"&gt;0")+1,0)</f>
        <v>0</v>
      </c>
    </row>
    <row r="1685" spans="40:47">
      <c r="AN1685" s="15">
        <v>47</v>
      </c>
      <c r="AO1685" s="15">
        <v>2</v>
      </c>
      <c r="AP1685" s="15">
        <v>12</v>
      </c>
      <c r="AQ1685" s="15">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15">
        <f ca="1">COUNTIF(INDIRECT("H"&amp;(ROW()+12*(($AN1685-1)*3+$AO1685)-ROW())/12+5):INDIRECT("S"&amp;(ROW()+12*(($AN1685-1)*3+$AO1685)-ROW())/12+5),AQ1685)</f>
        <v>0</v>
      </c>
      <c r="AU1685" s="15">
        <f ca="1">IF(AND(AQ1685&gt;0,AR1685&gt;0),COUNTIF(AU$6:AU1684,"&gt;0")+1,0)</f>
        <v>0</v>
      </c>
    </row>
    <row r="1686" spans="40:47">
      <c r="AN1686" s="15">
        <v>47</v>
      </c>
      <c r="AO1686" s="15">
        <v>3</v>
      </c>
      <c r="AP1686" s="15">
        <v>1</v>
      </c>
      <c r="AQ1686" s="15">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15">
        <f ca="1">COUNTIF(INDIRECT("H"&amp;(ROW()+12*(($AN1686-1)*3+$AO1686)-ROW())/12+5):INDIRECT("S"&amp;(ROW()+12*(($AN1686-1)*3+$AO1686)-ROW())/12+5),AQ1686)</f>
        <v>0</v>
      </c>
      <c r="AU1686" s="15">
        <f ca="1">IF(AND(AQ1686&gt;0,AR1686&gt;0),COUNTIF(AU$6:AU1685,"&gt;0")+1,0)</f>
        <v>0</v>
      </c>
    </row>
    <row r="1687" spans="40:47">
      <c r="AN1687" s="15">
        <v>47</v>
      </c>
      <c r="AO1687" s="15">
        <v>3</v>
      </c>
      <c r="AP1687" s="15">
        <v>2</v>
      </c>
      <c r="AQ1687" s="15">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15">
        <f ca="1">COUNTIF(INDIRECT("H"&amp;(ROW()+12*(($AN1687-1)*3+$AO1687)-ROW())/12+5):INDIRECT("S"&amp;(ROW()+12*(($AN1687-1)*3+$AO1687)-ROW())/12+5),AQ1687)</f>
        <v>0</v>
      </c>
      <c r="AU1687" s="15">
        <f ca="1">IF(AND(AQ1687&gt;0,AR1687&gt;0),COUNTIF(AU$6:AU1686,"&gt;0")+1,0)</f>
        <v>0</v>
      </c>
    </row>
    <row r="1688" spans="40:47">
      <c r="AN1688" s="15">
        <v>47</v>
      </c>
      <c r="AO1688" s="15">
        <v>3</v>
      </c>
      <c r="AP1688" s="15">
        <v>3</v>
      </c>
      <c r="AQ1688" s="15">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15">
        <f ca="1">COUNTIF(INDIRECT("H"&amp;(ROW()+12*(($AN1688-1)*3+$AO1688)-ROW())/12+5):INDIRECT("S"&amp;(ROW()+12*(($AN1688-1)*3+$AO1688)-ROW())/12+5),AQ1688)</f>
        <v>0</v>
      </c>
      <c r="AU1688" s="15">
        <f ca="1">IF(AND(AQ1688&gt;0,AR1688&gt;0),COUNTIF(AU$6:AU1687,"&gt;0")+1,0)</f>
        <v>0</v>
      </c>
    </row>
    <row r="1689" spans="40:47">
      <c r="AN1689" s="15">
        <v>47</v>
      </c>
      <c r="AO1689" s="15">
        <v>3</v>
      </c>
      <c r="AP1689" s="15">
        <v>4</v>
      </c>
      <c r="AQ1689" s="15">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15">
        <f ca="1">COUNTIF(INDIRECT("H"&amp;(ROW()+12*(($AN1689-1)*3+$AO1689)-ROW())/12+5):INDIRECT("S"&amp;(ROW()+12*(($AN1689-1)*3+$AO1689)-ROW())/12+5),AQ1689)</f>
        <v>0</v>
      </c>
      <c r="AU1689" s="15">
        <f ca="1">IF(AND(AQ1689&gt;0,AR1689&gt;0),COUNTIF(AU$6:AU1688,"&gt;0")+1,0)</f>
        <v>0</v>
      </c>
    </row>
    <row r="1690" spans="40:47">
      <c r="AN1690" s="15">
        <v>47</v>
      </c>
      <c r="AO1690" s="15">
        <v>3</v>
      </c>
      <c r="AP1690" s="15">
        <v>5</v>
      </c>
      <c r="AQ1690" s="15">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15">
        <f ca="1">COUNTIF(INDIRECT("H"&amp;(ROW()+12*(($AN1690-1)*3+$AO1690)-ROW())/12+5):INDIRECT("S"&amp;(ROW()+12*(($AN1690-1)*3+$AO1690)-ROW())/12+5),AQ1690)</f>
        <v>0</v>
      </c>
      <c r="AU1690" s="15">
        <f ca="1">IF(AND(AQ1690&gt;0,AR1690&gt;0),COUNTIF(AU$6:AU1689,"&gt;0")+1,0)</f>
        <v>0</v>
      </c>
    </row>
    <row r="1691" spans="40:47">
      <c r="AN1691" s="15">
        <v>47</v>
      </c>
      <c r="AO1691" s="15">
        <v>3</v>
      </c>
      <c r="AP1691" s="15">
        <v>6</v>
      </c>
      <c r="AQ1691" s="15">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15">
        <f ca="1">COUNTIF(INDIRECT("H"&amp;(ROW()+12*(($AN1691-1)*3+$AO1691)-ROW())/12+5):INDIRECT("S"&amp;(ROW()+12*(($AN1691-1)*3+$AO1691)-ROW())/12+5),AQ1691)</f>
        <v>0</v>
      </c>
      <c r="AU1691" s="15">
        <f ca="1">IF(AND(AQ1691&gt;0,AR1691&gt;0),COUNTIF(AU$6:AU1690,"&gt;0")+1,0)</f>
        <v>0</v>
      </c>
    </row>
    <row r="1692" spans="40:47">
      <c r="AN1692" s="15">
        <v>47</v>
      </c>
      <c r="AO1692" s="15">
        <v>3</v>
      </c>
      <c r="AP1692" s="15">
        <v>7</v>
      </c>
      <c r="AQ1692" s="15">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15">
        <f ca="1">COUNTIF(INDIRECT("H"&amp;(ROW()+12*(($AN1692-1)*3+$AO1692)-ROW())/12+5):INDIRECT("S"&amp;(ROW()+12*(($AN1692-1)*3+$AO1692)-ROW())/12+5),AQ1692)</f>
        <v>0</v>
      </c>
      <c r="AU1692" s="15">
        <f ca="1">IF(AND(AQ1692&gt;0,AR1692&gt;0),COUNTIF(AU$6:AU1691,"&gt;0")+1,0)</f>
        <v>0</v>
      </c>
    </row>
    <row r="1693" spans="40:47">
      <c r="AN1693" s="15">
        <v>47</v>
      </c>
      <c r="AO1693" s="15">
        <v>3</v>
      </c>
      <c r="AP1693" s="15">
        <v>8</v>
      </c>
      <c r="AQ1693" s="15">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15">
        <f ca="1">COUNTIF(INDIRECT("H"&amp;(ROW()+12*(($AN1693-1)*3+$AO1693)-ROW())/12+5):INDIRECT("S"&amp;(ROW()+12*(($AN1693-1)*3+$AO1693)-ROW())/12+5),AQ1693)</f>
        <v>0</v>
      </c>
      <c r="AU1693" s="15">
        <f ca="1">IF(AND(AQ1693&gt;0,AR1693&gt;0),COUNTIF(AU$6:AU1692,"&gt;0")+1,0)</f>
        <v>0</v>
      </c>
    </row>
    <row r="1694" spans="40:47">
      <c r="AN1694" s="15">
        <v>47</v>
      </c>
      <c r="AO1694" s="15">
        <v>3</v>
      </c>
      <c r="AP1694" s="15">
        <v>9</v>
      </c>
      <c r="AQ1694" s="15">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15">
        <f ca="1">COUNTIF(INDIRECT("H"&amp;(ROW()+12*(($AN1694-1)*3+$AO1694)-ROW())/12+5):INDIRECT("S"&amp;(ROW()+12*(($AN1694-1)*3+$AO1694)-ROW())/12+5),AQ1694)</f>
        <v>0</v>
      </c>
      <c r="AU1694" s="15">
        <f ca="1">IF(AND(AQ1694&gt;0,AR1694&gt;0),COUNTIF(AU$6:AU1693,"&gt;0")+1,0)</f>
        <v>0</v>
      </c>
    </row>
    <row r="1695" spans="40:47">
      <c r="AN1695" s="15">
        <v>47</v>
      </c>
      <c r="AO1695" s="15">
        <v>3</v>
      </c>
      <c r="AP1695" s="15">
        <v>10</v>
      </c>
      <c r="AQ1695" s="15">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15">
        <f ca="1">COUNTIF(INDIRECT("H"&amp;(ROW()+12*(($AN1695-1)*3+$AO1695)-ROW())/12+5):INDIRECT("S"&amp;(ROW()+12*(($AN1695-1)*3+$AO1695)-ROW())/12+5),AQ1695)</f>
        <v>0</v>
      </c>
      <c r="AU1695" s="15">
        <f ca="1">IF(AND(AQ1695&gt;0,AR1695&gt;0),COUNTIF(AU$6:AU1694,"&gt;0")+1,0)</f>
        <v>0</v>
      </c>
    </row>
    <row r="1696" spans="40:47">
      <c r="AN1696" s="15">
        <v>47</v>
      </c>
      <c r="AO1696" s="15">
        <v>3</v>
      </c>
      <c r="AP1696" s="15">
        <v>11</v>
      </c>
      <c r="AQ1696" s="15">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15">
        <f ca="1">COUNTIF(INDIRECT("H"&amp;(ROW()+12*(($AN1696-1)*3+$AO1696)-ROW())/12+5):INDIRECT("S"&amp;(ROW()+12*(($AN1696-1)*3+$AO1696)-ROW())/12+5),AQ1696)</f>
        <v>0</v>
      </c>
      <c r="AU1696" s="15">
        <f ca="1">IF(AND(AQ1696&gt;0,AR1696&gt;0),COUNTIF(AU$6:AU1695,"&gt;0")+1,0)</f>
        <v>0</v>
      </c>
    </row>
    <row r="1697" spans="40:47">
      <c r="AN1697" s="306">
        <v>47</v>
      </c>
      <c r="AO1697" s="306">
        <v>3</v>
      </c>
      <c r="AP1697" s="306">
        <v>12</v>
      </c>
      <c r="AQ1697" s="15">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15">
        <f ca="1">COUNTIF(INDIRECT("H"&amp;(ROW()+12*(($AN1697-1)*3+$AO1697)-ROW())/12+5):INDIRECT("S"&amp;(ROW()+12*(($AN1697-1)*3+$AO1697)-ROW())/12+5),AQ1697)</f>
        <v>0</v>
      </c>
      <c r="AU1697" s="15">
        <f ca="1">IF(AND(AQ1697&gt;0,AR1697&gt;0),COUNTIF(AU$6:AU1696,"&gt;0")+1,0)</f>
        <v>0</v>
      </c>
    </row>
    <row r="1698" spans="40:47">
      <c r="AN1698" s="15">
        <v>48</v>
      </c>
      <c r="AO1698" s="15">
        <v>1</v>
      </c>
      <c r="AP1698" s="15">
        <v>1</v>
      </c>
      <c r="AQ1698" s="15">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15">
        <f ca="1">COUNTIF(INDIRECT("H"&amp;(ROW()+12*(($AN1698-1)*3+$AO1698)-ROW())/12+5):INDIRECT("S"&amp;(ROW()+12*(($AN1698-1)*3+$AO1698)-ROW())/12+5),AQ1698)</f>
        <v>0</v>
      </c>
      <c r="AU1698" s="15">
        <f ca="1">IF(AND(AQ1698&gt;0,AR1698&gt;0),COUNTIF(AU$6:AU1697,"&gt;0")+1,0)</f>
        <v>0</v>
      </c>
    </row>
    <row r="1699" spans="40:47">
      <c r="AN1699" s="15">
        <v>48</v>
      </c>
      <c r="AO1699" s="15">
        <v>1</v>
      </c>
      <c r="AP1699" s="15">
        <v>2</v>
      </c>
      <c r="AQ1699" s="15">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15">
        <f ca="1">COUNTIF(INDIRECT("H"&amp;(ROW()+12*(($AN1699-1)*3+$AO1699)-ROW())/12+5):INDIRECT("S"&amp;(ROW()+12*(($AN1699-1)*3+$AO1699)-ROW())/12+5),AQ1699)</f>
        <v>0</v>
      </c>
      <c r="AU1699" s="15">
        <f ca="1">IF(AND(AQ1699&gt;0,AR1699&gt;0),COUNTIF(AU$6:AU1698,"&gt;0")+1,0)</f>
        <v>0</v>
      </c>
    </row>
    <row r="1700" spans="40:47">
      <c r="AN1700" s="15">
        <v>48</v>
      </c>
      <c r="AO1700" s="15">
        <v>1</v>
      </c>
      <c r="AP1700" s="15">
        <v>3</v>
      </c>
      <c r="AQ1700" s="15">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15">
        <f ca="1">COUNTIF(INDIRECT("H"&amp;(ROW()+12*(($AN1700-1)*3+$AO1700)-ROW())/12+5):INDIRECT("S"&amp;(ROW()+12*(($AN1700-1)*3+$AO1700)-ROW())/12+5),AQ1700)</f>
        <v>0</v>
      </c>
      <c r="AU1700" s="15">
        <f ca="1">IF(AND(AQ1700&gt;0,AR1700&gt;0),COUNTIF(AU$6:AU1699,"&gt;0")+1,0)</f>
        <v>0</v>
      </c>
    </row>
    <row r="1701" spans="40:47">
      <c r="AN1701" s="15">
        <v>48</v>
      </c>
      <c r="AO1701" s="15">
        <v>1</v>
      </c>
      <c r="AP1701" s="15">
        <v>4</v>
      </c>
      <c r="AQ1701" s="15">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15">
        <f ca="1">COUNTIF(INDIRECT("H"&amp;(ROW()+12*(($AN1701-1)*3+$AO1701)-ROW())/12+5):INDIRECT("S"&amp;(ROW()+12*(($AN1701-1)*3+$AO1701)-ROW())/12+5),AQ1701)</f>
        <v>0</v>
      </c>
      <c r="AU1701" s="15">
        <f ca="1">IF(AND(AQ1701&gt;0,AR1701&gt;0),COUNTIF(AU$6:AU1700,"&gt;0")+1,0)</f>
        <v>0</v>
      </c>
    </row>
    <row r="1702" spans="40:47">
      <c r="AN1702" s="15">
        <v>48</v>
      </c>
      <c r="AO1702" s="15">
        <v>1</v>
      </c>
      <c r="AP1702" s="15">
        <v>5</v>
      </c>
      <c r="AQ1702" s="15">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15">
        <f ca="1">COUNTIF(INDIRECT("H"&amp;(ROW()+12*(($AN1702-1)*3+$AO1702)-ROW())/12+5):INDIRECT("S"&amp;(ROW()+12*(($AN1702-1)*3+$AO1702)-ROW())/12+5),AQ1702)</f>
        <v>0</v>
      </c>
      <c r="AU1702" s="15">
        <f ca="1">IF(AND(AQ1702&gt;0,AR1702&gt;0),COUNTIF(AU$6:AU1701,"&gt;0")+1,0)</f>
        <v>0</v>
      </c>
    </row>
    <row r="1703" spans="40:47">
      <c r="AN1703" s="15">
        <v>48</v>
      </c>
      <c r="AO1703" s="15">
        <v>1</v>
      </c>
      <c r="AP1703" s="15">
        <v>6</v>
      </c>
      <c r="AQ1703" s="15">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15">
        <f ca="1">COUNTIF(INDIRECT("H"&amp;(ROW()+12*(($AN1703-1)*3+$AO1703)-ROW())/12+5):INDIRECT("S"&amp;(ROW()+12*(($AN1703-1)*3+$AO1703)-ROW())/12+5),AQ1703)</f>
        <v>0</v>
      </c>
      <c r="AU1703" s="15">
        <f ca="1">IF(AND(AQ1703&gt;0,AR1703&gt;0),COUNTIF(AU$6:AU1702,"&gt;0")+1,0)</f>
        <v>0</v>
      </c>
    </row>
    <row r="1704" spans="40:47">
      <c r="AN1704" s="15">
        <v>48</v>
      </c>
      <c r="AO1704" s="15">
        <v>1</v>
      </c>
      <c r="AP1704" s="15">
        <v>7</v>
      </c>
      <c r="AQ1704" s="15">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15">
        <f ca="1">COUNTIF(INDIRECT("H"&amp;(ROW()+12*(($AN1704-1)*3+$AO1704)-ROW())/12+5):INDIRECT("S"&amp;(ROW()+12*(($AN1704-1)*3+$AO1704)-ROW())/12+5),AQ1704)</f>
        <v>0</v>
      </c>
      <c r="AU1704" s="15">
        <f ca="1">IF(AND(AQ1704&gt;0,AR1704&gt;0),COUNTIF(AU$6:AU1703,"&gt;0")+1,0)</f>
        <v>0</v>
      </c>
    </row>
    <row r="1705" spans="40:47">
      <c r="AN1705" s="15">
        <v>48</v>
      </c>
      <c r="AO1705" s="15">
        <v>1</v>
      </c>
      <c r="AP1705" s="15">
        <v>8</v>
      </c>
      <c r="AQ1705" s="15">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15">
        <f ca="1">COUNTIF(INDIRECT("H"&amp;(ROW()+12*(($AN1705-1)*3+$AO1705)-ROW())/12+5):INDIRECT("S"&amp;(ROW()+12*(($AN1705-1)*3+$AO1705)-ROW())/12+5),AQ1705)</f>
        <v>0</v>
      </c>
      <c r="AU1705" s="15">
        <f ca="1">IF(AND(AQ1705&gt;0,AR1705&gt;0),COUNTIF(AU$6:AU1704,"&gt;0")+1,0)</f>
        <v>0</v>
      </c>
    </row>
    <row r="1706" spans="40:47">
      <c r="AN1706" s="15">
        <v>48</v>
      </c>
      <c r="AO1706" s="15">
        <v>1</v>
      </c>
      <c r="AP1706" s="15">
        <v>9</v>
      </c>
      <c r="AQ1706" s="15">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15">
        <f ca="1">COUNTIF(INDIRECT("H"&amp;(ROW()+12*(($AN1706-1)*3+$AO1706)-ROW())/12+5):INDIRECT("S"&amp;(ROW()+12*(($AN1706-1)*3+$AO1706)-ROW())/12+5),AQ1706)</f>
        <v>0</v>
      </c>
      <c r="AU1706" s="15">
        <f ca="1">IF(AND(AQ1706&gt;0,AR1706&gt;0),COUNTIF(AU$6:AU1705,"&gt;0")+1,0)</f>
        <v>0</v>
      </c>
    </row>
    <row r="1707" spans="40:47">
      <c r="AN1707" s="15">
        <v>48</v>
      </c>
      <c r="AO1707" s="15">
        <v>1</v>
      </c>
      <c r="AP1707" s="15">
        <v>10</v>
      </c>
      <c r="AQ1707" s="15">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15">
        <f ca="1">COUNTIF(INDIRECT("H"&amp;(ROW()+12*(($AN1707-1)*3+$AO1707)-ROW())/12+5):INDIRECT("S"&amp;(ROW()+12*(($AN1707-1)*3+$AO1707)-ROW())/12+5),AQ1707)</f>
        <v>0</v>
      </c>
      <c r="AU1707" s="15">
        <f ca="1">IF(AND(AQ1707&gt;0,AR1707&gt;0),COUNTIF(AU$6:AU1706,"&gt;0")+1,0)</f>
        <v>0</v>
      </c>
    </row>
    <row r="1708" spans="40:47">
      <c r="AN1708" s="15">
        <v>48</v>
      </c>
      <c r="AO1708" s="15">
        <v>1</v>
      </c>
      <c r="AP1708" s="15">
        <v>11</v>
      </c>
      <c r="AQ1708" s="15">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15">
        <f ca="1">COUNTIF(INDIRECT("H"&amp;(ROW()+12*(($AN1708-1)*3+$AO1708)-ROW())/12+5):INDIRECT("S"&amp;(ROW()+12*(($AN1708-1)*3+$AO1708)-ROW())/12+5),AQ1708)</f>
        <v>0</v>
      </c>
      <c r="AU1708" s="15">
        <f ca="1">IF(AND(AQ1708&gt;0,AR1708&gt;0),COUNTIF(AU$6:AU1707,"&gt;0")+1,0)</f>
        <v>0</v>
      </c>
    </row>
    <row r="1709" spans="40:47">
      <c r="AN1709" s="15">
        <v>48</v>
      </c>
      <c r="AO1709" s="15">
        <v>1</v>
      </c>
      <c r="AP1709" s="15">
        <v>12</v>
      </c>
      <c r="AQ1709" s="15">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15">
        <f ca="1">COUNTIF(INDIRECT("H"&amp;(ROW()+12*(($AN1709-1)*3+$AO1709)-ROW())/12+5):INDIRECT("S"&amp;(ROW()+12*(($AN1709-1)*3+$AO1709)-ROW())/12+5),AQ1709)</f>
        <v>0</v>
      </c>
      <c r="AU1709" s="15">
        <f ca="1">IF(AND(AQ1709&gt;0,AR1709&gt;0),COUNTIF(AU$6:AU1708,"&gt;0")+1,0)</f>
        <v>0</v>
      </c>
    </row>
    <row r="1710" spans="40:47">
      <c r="AN1710" s="15">
        <v>48</v>
      </c>
      <c r="AO1710" s="15">
        <v>2</v>
      </c>
      <c r="AP1710" s="15">
        <v>1</v>
      </c>
      <c r="AQ1710" s="15">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15">
        <f ca="1">COUNTIF(INDIRECT("H"&amp;(ROW()+12*(($AN1710-1)*3+$AO1710)-ROW())/12+5):INDIRECT("S"&amp;(ROW()+12*(($AN1710-1)*3+$AO1710)-ROW())/12+5),AQ1710)</f>
        <v>0</v>
      </c>
      <c r="AU1710" s="15">
        <f ca="1">IF(AND(AQ1710&gt;0,AR1710&gt;0),COUNTIF(AU$6:AU1709,"&gt;0")+1,0)</f>
        <v>0</v>
      </c>
    </row>
    <row r="1711" spans="40:47">
      <c r="AN1711" s="15">
        <v>48</v>
      </c>
      <c r="AO1711" s="15">
        <v>2</v>
      </c>
      <c r="AP1711" s="15">
        <v>2</v>
      </c>
      <c r="AQ1711" s="15">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15">
        <f ca="1">COUNTIF(INDIRECT("H"&amp;(ROW()+12*(($AN1711-1)*3+$AO1711)-ROW())/12+5):INDIRECT("S"&amp;(ROW()+12*(($AN1711-1)*3+$AO1711)-ROW())/12+5),AQ1711)</f>
        <v>0</v>
      </c>
      <c r="AU1711" s="15">
        <f ca="1">IF(AND(AQ1711&gt;0,AR1711&gt;0),COUNTIF(AU$6:AU1710,"&gt;0")+1,0)</f>
        <v>0</v>
      </c>
    </row>
    <row r="1712" spans="40:47">
      <c r="AN1712" s="15">
        <v>48</v>
      </c>
      <c r="AO1712" s="15">
        <v>2</v>
      </c>
      <c r="AP1712" s="15">
        <v>3</v>
      </c>
      <c r="AQ1712" s="15">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15">
        <f ca="1">COUNTIF(INDIRECT("H"&amp;(ROW()+12*(($AN1712-1)*3+$AO1712)-ROW())/12+5):INDIRECT("S"&amp;(ROW()+12*(($AN1712-1)*3+$AO1712)-ROW())/12+5),AQ1712)</f>
        <v>0</v>
      </c>
      <c r="AU1712" s="15">
        <f ca="1">IF(AND(AQ1712&gt;0,AR1712&gt;0),COUNTIF(AU$6:AU1711,"&gt;0")+1,0)</f>
        <v>0</v>
      </c>
    </row>
    <row r="1713" spans="40:47">
      <c r="AN1713" s="15">
        <v>48</v>
      </c>
      <c r="AO1713" s="15">
        <v>2</v>
      </c>
      <c r="AP1713" s="15">
        <v>4</v>
      </c>
      <c r="AQ1713" s="15">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15">
        <f ca="1">COUNTIF(INDIRECT("H"&amp;(ROW()+12*(($AN1713-1)*3+$AO1713)-ROW())/12+5):INDIRECT("S"&amp;(ROW()+12*(($AN1713-1)*3+$AO1713)-ROW())/12+5),AQ1713)</f>
        <v>0</v>
      </c>
      <c r="AU1713" s="15">
        <f ca="1">IF(AND(AQ1713&gt;0,AR1713&gt;0),COUNTIF(AU$6:AU1712,"&gt;0")+1,0)</f>
        <v>0</v>
      </c>
    </row>
    <row r="1714" spans="40:47">
      <c r="AN1714" s="15">
        <v>48</v>
      </c>
      <c r="AO1714" s="15">
        <v>2</v>
      </c>
      <c r="AP1714" s="15">
        <v>5</v>
      </c>
      <c r="AQ1714" s="15">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15">
        <f ca="1">COUNTIF(INDIRECT("H"&amp;(ROW()+12*(($AN1714-1)*3+$AO1714)-ROW())/12+5):INDIRECT("S"&amp;(ROW()+12*(($AN1714-1)*3+$AO1714)-ROW())/12+5),AQ1714)</f>
        <v>0</v>
      </c>
      <c r="AU1714" s="15">
        <f ca="1">IF(AND(AQ1714&gt;0,AR1714&gt;0),COUNTIF(AU$6:AU1713,"&gt;0")+1,0)</f>
        <v>0</v>
      </c>
    </row>
    <row r="1715" spans="40:47">
      <c r="AN1715" s="15">
        <v>48</v>
      </c>
      <c r="AO1715" s="15">
        <v>2</v>
      </c>
      <c r="AP1715" s="15">
        <v>6</v>
      </c>
      <c r="AQ1715" s="15">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15">
        <f ca="1">COUNTIF(INDIRECT("H"&amp;(ROW()+12*(($AN1715-1)*3+$AO1715)-ROW())/12+5):INDIRECT("S"&amp;(ROW()+12*(($AN1715-1)*3+$AO1715)-ROW())/12+5),AQ1715)</f>
        <v>0</v>
      </c>
      <c r="AU1715" s="15">
        <f ca="1">IF(AND(AQ1715&gt;0,AR1715&gt;0),COUNTIF(AU$6:AU1714,"&gt;0")+1,0)</f>
        <v>0</v>
      </c>
    </row>
    <row r="1716" spans="40:47">
      <c r="AN1716" s="15">
        <v>48</v>
      </c>
      <c r="AO1716" s="15">
        <v>2</v>
      </c>
      <c r="AP1716" s="15">
        <v>7</v>
      </c>
      <c r="AQ1716" s="15">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15">
        <f ca="1">COUNTIF(INDIRECT("H"&amp;(ROW()+12*(($AN1716-1)*3+$AO1716)-ROW())/12+5):INDIRECT("S"&amp;(ROW()+12*(($AN1716-1)*3+$AO1716)-ROW())/12+5),AQ1716)</f>
        <v>0</v>
      </c>
      <c r="AU1716" s="15">
        <f ca="1">IF(AND(AQ1716&gt;0,AR1716&gt;0),COUNTIF(AU$6:AU1715,"&gt;0")+1,0)</f>
        <v>0</v>
      </c>
    </row>
    <row r="1717" spans="40:47">
      <c r="AN1717" s="15">
        <v>48</v>
      </c>
      <c r="AO1717" s="15">
        <v>2</v>
      </c>
      <c r="AP1717" s="15">
        <v>8</v>
      </c>
      <c r="AQ1717" s="15">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15">
        <f ca="1">COUNTIF(INDIRECT("H"&amp;(ROW()+12*(($AN1717-1)*3+$AO1717)-ROW())/12+5):INDIRECT("S"&amp;(ROW()+12*(($AN1717-1)*3+$AO1717)-ROW())/12+5),AQ1717)</f>
        <v>0</v>
      </c>
      <c r="AU1717" s="15">
        <f ca="1">IF(AND(AQ1717&gt;0,AR1717&gt;0),COUNTIF(AU$6:AU1716,"&gt;0")+1,0)</f>
        <v>0</v>
      </c>
    </row>
    <row r="1718" spans="40:47">
      <c r="AN1718" s="15">
        <v>48</v>
      </c>
      <c r="AO1718" s="15">
        <v>2</v>
      </c>
      <c r="AP1718" s="15">
        <v>9</v>
      </c>
      <c r="AQ1718" s="15">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15">
        <f ca="1">COUNTIF(INDIRECT("H"&amp;(ROW()+12*(($AN1718-1)*3+$AO1718)-ROW())/12+5):INDIRECT("S"&amp;(ROW()+12*(($AN1718-1)*3+$AO1718)-ROW())/12+5),AQ1718)</f>
        <v>0</v>
      </c>
      <c r="AU1718" s="15">
        <f ca="1">IF(AND(AQ1718&gt;0,AR1718&gt;0),COUNTIF(AU$6:AU1717,"&gt;0")+1,0)</f>
        <v>0</v>
      </c>
    </row>
    <row r="1719" spans="40:47">
      <c r="AN1719" s="15">
        <v>48</v>
      </c>
      <c r="AO1719" s="15">
        <v>2</v>
      </c>
      <c r="AP1719" s="15">
        <v>10</v>
      </c>
      <c r="AQ1719" s="15">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15">
        <f ca="1">COUNTIF(INDIRECT("H"&amp;(ROW()+12*(($AN1719-1)*3+$AO1719)-ROW())/12+5):INDIRECT("S"&amp;(ROW()+12*(($AN1719-1)*3+$AO1719)-ROW())/12+5),AQ1719)</f>
        <v>0</v>
      </c>
      <c r="AU1719" s="15">
        <f ca="1">IF(AND(AQ1719&gt;0,AR1719&gt;0),COUNTIF(AU$6:AU1718,"&gt;0")+1,0)</f>
        <v>0</v>
      </c>
    </row>
    <row r="1720" spans="40:47">
      <c r="AN1720" s="15">
        <v>48</v>
      </c>
      <c r="AO1720" s="15">
        <v>2</v>
      </c>
      <c r="AP1720" s="15">
        <v>11</v>
      </c>
      <c r="AQ1720" s="15">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15">
        <f ca="1">COUNTIF(INDIRECT("H"&amp;(ROW()+12*(($AN1720-1)*3+$AO1720)-ROW())/12+5):INDIRECT("S"&amp;(ROW()+12*(($AN1720-1)*3+$AO1720)-ROW())/12+5),AQ1720)</f>
        <v>0</v>
      </c>
      <c r="AU1720" s="15">
        <f ca="1">IF(AND(AQ1720&gt;0,AR1720&gt;0),COUNTIF(AU$6:AU1719,"&gt;0")+1,0)</f>
        <v>0</v>
      </c>
    </row>
    <row r="1721" spans="40:47">
      <c r="AN1721" s="15">
        <v>48</v>
      </c>
      <c r="AO1721" s="15">
        <v>2</v>
      </c>
      <c r="AP1721" s="15">
        <v>12</v>
      </c>
      <c r="AQ1721" s="15">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15">
        <f ca="1">COUNTIF(INDIRECT("H"&amp;(ROW()+12*(($AN1721-1)*3+$AO1721)-ROW())/12+5):INDIRECT("S"&amp;(ROW()+12*(($AN1721-1)*3+$AO1721)-ROW())/12+5),AQ1721)</f>
        <v>0</v>
      </c>
      <c r="AU1721" s="15">
        <f ca="1">IF(AND(AQ1721&gt;0,AR1721&gt;0),COUNTIF(AU$6:AU1720,"&gt;0")+1,0)</f>
        <v>0</v>
      </c>
    </row>
    <row r="1722" spans="40:47">
      <c r="AN1722" s="15">
        <v>48</v>
      </c>
      <c r="AO1722" s="15">
        <v>3</v>
      </c>
      <c r="AP1722" s="15">
        <v>1</v>
      </c>
      <c r="AQ1722" s="15">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15">
        <f ca="1">COUNTIF(INDIRECT("H"&amp;(ROW()+12*(($AN1722-1)*3+$AO1722)-ROW())/12+5):INDIRECT("S"&amp;(ROW()+12*(($AN1722-1)*3+$AO1722)-ROW())/12+5),AQ1722)</f>
        <v>0</v>
      </c>
      <c r="AU1722" s="15">
        <f ca="1">IF(AND(AQ1722&gt;0,AR1722&gt;0),COUNTIF(AU$6:AU1721,"&gt;0")+1,0)</f>
        <v>0</v>
      </c>
    </row>
    <row r="1723" spans="40:47">
      <c r="AN1723" s="15">
        <v>48</v>
      </c>
      <c r="AO1723" s="15">
        <v>3</v>
      </c>
      <c r="AP1723" s="15">
        <v>2</v>
      </c>
      <c r="AQ1723" s="15">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15">
        <f ca="1">COUNTIF(INDIRECT("H"&amp;(ROW()+12*(($AN1723-1)*3+$AO1723)-ROW())/12+5):INDIRECT("S"&amp;(ROW()+12*(($AN1723-1)*3+$AO1723)-ROW())/12+5),AQ1723)</f>
        <v>0</v>
      </c>
      <c r="AU1723" s="15">
        <f ca="1">IF(AND(AQ1723&gt;0,AR1723&gt;0),COUNTIF(AU$6:AU1722,"&gt;0")+1,0)</f>
        <v>0</v>
      </c>
    </row>
    <row r="1724" spans="40:47">
      <c r="AN1724" s="15">
        <v>48</v>
      </c>
      <c r="AO1724" s="15">
        <v>3</v>
      </c>
      <c r="AP1724" s="15">
        <v>3</v>
      </c>
      <c r="AQ1724" s="15">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15">
        <f ca="1">COUNTIF(INDIRECT("H"&amp;(ROW()+12*(($AN1724-1)*3+$AO1724)-ROW())/12+5):INDIRECT("S"&amp;(ROW()+12*(($AN1724-1)*3+$AO1724)-ROW())/12+5),AQ1724)</f>
        <v>0</v>
      </c>
      <c r="AU1724" s="15">
        <f ca="1">IF(AND(AQ1724&gt;0,AR1724&gt;0),COUNTIF(AU$6:AU1723,"&gt;0")+1,0)</f>
        <v>0</v>
      </c>
    </row>
    <row r="1725" spans="40:47">
      <c r="AN1725" s="15">
        <v>48</v>
      </c>
      <c r="AO1725" s="15">
        <v>3</v>
      </c>
      <c r="AP1725" s="15">
        <v>4</v>
      </c>
      <c r="AQ1725" s="15">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15">
        <f ca="1">COUNTIF(INDIRECT("H"&amp;(ROW()+12*(($AN1725-1)*3+$AO1725)-ROW())/12+5):INDIRECT("S"&amp;(ROW()+12*(($AN1725-1)*3+$AO1725)-ROW())/12+5),AQ1725)</f>
        <v>0</v>
      </c>
      <c r="AU1725" s="15">
        <f ca="1">IF(AND(AQ1725&gt;0,AR1725&gt;0),COUNTIF(AU$6:AU1724,"&gt;0")+1,0)</f>
        <v>0</v>
      </c>
    </row>
    <row r="1726" spans="40:47">
      <c r="AN1726" s="15">
        <v>48</v>
      </c>
      <c r="AO1726" s="15">
        <v>3</v>
      </c>
      <c r="AP1726" s="15">
        <v>5</v>
      </c>
      <c r="AQ1726" s="15">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15">
        <f ca="1">COUNTIF(INDIRECT("H"&amp;(ROW()+12*(($AN1726-1)*3+$AO1726)-ROW())/12+5):INDIRECT("S"&amp;(ROW()+12*(($AN1726-1)*3+$AO1726)-ROW())/12+5),AQ1726)</f>
        <v>0</v>
      </c>
      <c r="AU1726" s="15">
        <f ca="1">IF(AND(AQ1726&gt;0,AR1726&gt;0),COUNTIF(AU$6:AU1725,"&gt;0")+1,0)</f>
        <v>0</v>
      </c>
    </row>
    <row r="1727" spans="40:47">
      <c r="AN1727" s="15">
        <v>48</v>
      </c>
      <c r="AO1727" s="15">
        <v>3</v>
      </c>
      <c r="AP1727" s="15">
        <v>6</v>
      </c>
      <c r="AQ1727" s="15">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15">
        <f ca="1">COUNTIF(INDIRECT("H"&amp;(ROW()+12*(($AN1727-1)*3+$AO1727)-ROW())/12+5):INDIRECT("S"&amp;(ROW()+12*(($AN1727-1)*3+$AO1727)-ROW())/12+5),AQ1727)</f>
        <v>0</v>
      </c>
      <c r="AU1727" s="15">
        <f ca="1">IF(AND(AQ1727&gt;0,AR1727&gt;0),COUNTIF(AU$6:AU1726,"&gt;0")+1,0)</f>
        <v>0</v>
      </c>
    </row>
    <row r="1728" spans="40:47">
      <c r="AN1728" s="15">
        <v>48</v>
      </c>
      <c r="AO1728" s="15">
        <v>3</v>
      </c>
      <c r="AP1728" s="15">
        <v>7</v>
      </c>
      <c r="AQ1728" s="15">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15">
        <f ca="1">COUNTIF(INDIRECT("H"&amp;(ROW()+12*(($AN1728-1)*3+$AO1728)-ROW())/12+5):INDIRECT("S"&amp;(ROW()+12*(($AN1728-1)*3+$AO1728)-ROW())/12+5),AQ1728)</f>
        <v>0</v>
      </c>
      <c r="AU1728" s="15">
        <f ca="1">IF(AND(AQ1728&gt;0,AR1728&gt;0),COUNTIF(AU$6:AU1727,"&gt;0")+1,0)</f>
        <v>0</v>
      </c>
    </row>
    <row r="1729" spans="40:47">
      <c r="AN1729" s="15">
        <v>48</v>
      </c>
      <c r="AO1729" s="15">
        <v>3</v>
      </c>
      <c r="AP1729" s="15">
        <v>8</v>
      </c>
      <c r="AQ1729" s="15">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15">
        <f ca="1">COUNTIF(INDIRECT("H"&amp;(ROW()+12*(($AN1729-1)*3+$AO1729)-ROW())/12+5):INDIRECT("S"&amp;(ROW()+12*(($AN1729-1)*3+$AO1729)-ROW())/12+5),AQ1729)</f>
        <v>0</v>
      </c>
      <c r="AU1729" s="15">
        <f ca="1">IF(AND(AQ1729&gt;0,AR1729&gt;0),COUNTIF(AU$6:AU1728,"&gt;0")+1,0)</f>
        <v>0</v>
      </c>
    </row>
    <row r="1730" spans="40:47">
      <c r="AN1730" s="15">
        <v>48</v>
      </c>
      <c r="AO1730" s="15">
        <v>3</v>
      </c>
      <c r="AP1730" s="15">
        <v>9</v>
      </c>
      <c r="AQ1730" s="15">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15">
        <f ca="1">COUNTIF(INDIRECT("H"&amp;(ROW()+12*(($AN1730-1)*3+$AO1730)-ROW())/12+5):INDIRECT("S"&amp;(ROW()+12*(($AN1730-1)*3+$AO1730)-ROW())/12+5),AQ1730)</f>
        <v>0</v>
      </c>
      <c r="AU1730" s="15">
        <f ca="1">IF(AND(AQ1730&gt;0,AR1730&gt;0),COUNTIF(AU$6:AU1729,"&gt;0")+1,0)</f>
        <v>0</v>
      </c>
    </row>
    <row r="1731" spans="40:47">
      <c r="AN1731" s="15">
        <v>48</v>
      </c>
      <c r="AO1731" s="15">
        <v>3</v>
      </c>
      <c r="AP1731" s="15">
        <v>10</v>
      </c>
      <c r="AQ1731" s="15">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15">
        <f ca="1">COUNTIF(INDIRECT("H"&amp;(ROW()+12*(($AN1731-1)*3+$AO1731)-ROW())/12+5):INDIRECT("S"&amp;(ROW()+12*(($AN1731-1)*3+$AO1731)-ROW())/12+5),AQ1731)</f>
        <v>0</v>
      </c>
      <c r="AU1731" s="15">
        <f ca="1">IF(AND(AQ1731&gt;0,AR1731&gt;0),COUNTIF(AU$6:AU1730,"&gt;0")+1,0)</f>
        <v>0</v>
      </c>
    </row>
    <row r="1732" spans="40:47">
      <c r="AN1732" s="15">
        <v>48</v>
      </c>
      <c r="AO1732" s="15">
        <v>3</v>
      </c>
      <c r="AP1732" s="15">
        <v>11</v>
      </c>
      <c r="AQ1732" s="15">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15">
        <f ca="1">COUNTIF(INDIRECT("H"&amp;(ROW()+12*(($AN1732-1)*3+$AO1732)-ROW())/12+5):INDIRECT("S"&amp;(ROW()+12*(($AN1732-1)*3+$AO1732)-ROW())/12+5),AQ1732)</f>
        <v>0</v>
      </c>
      <c r="AU1732" s="15">
        <f ca="1">IF(AND(AQ1732&gt;0,AR1732&gt;0),COUNTIF(AU$6:AU1731,"&gt;0")+1,0)</f>
        <v>0</v>
      </c>
    </row>
    <row r="1733" spans="40:47">
      <c r="AN1733" s="306">
        <v>48</v>
      </c>
      <c r="AO1733" s="306">
        <v>3</v>
      </c>
      <c r="AP1733" s="306">
        <v>12</v>
      </c>
      <c r="AQ1733" s="15">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15">
        <f ca="1">COUNTIF(INDIRECT("H"&amp;(ROW()+12*(($AN1733-1)*3+$AO1733)-ROW())/12+5):INDIRECT("S"&amp;(ROW()+12*(($AN1733-1)*3+$AO1733)-ROW())/12+5),AQ1733)</f>
        <v>0</v>
      </c>
      <c r="AU1733" s="15">
        <f ca="1">IF(AND(AQ1733&gt;0,AR1733&gt;0),COUNTIF(AU$6:AU1732,"&gt;0")+1,0)</f>
        <v>0</v>
      </c>
    </row>
    <row r="1734" spans="40:47">
      <c r="AN1734" s="15">
        <v>49</v>
      </c>
      <c r="AO1734" s="15">
        <v>1</v>
      </c>
      <c r="AP1734" s="15">
        <v>1</v>
      </c>
      <c r="AQ1734" s="15">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15">
        <f ca="1">COUNTIF(INDIRECT("H"&amp;(ROW()+12*(($AN1734-1)*3+$AO1734)-ROW())/12+5):INDIRECT("S"&amp;(ROW()+12*(($AN1734-1)*3+$AO1734)-ROW())/12+5),AQ1734)</f>
        <v>0</v>
      </c>
      <c r="AU1734" s="15">
        <f ca="1">IF(AND(AQ1734&gt;0,AR1734&gt;0),COUNTIF(AU$6:AU1733,"&gt;0")+1,0)</f>
        <v>0</v>
      </c>
    </row>
    <row r="1735" spans="40:47">
      <c r="AN1735" s="15">
        <v>49</v>
      </c>
      <c r="AO1735" s="15">
        <v>1</v>
      </c>
      <c r="AP1735" s="15">
        <v>2</v>
      </c>
      <c r="AQ1735" s="15">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15">
        <f ca="1">COUNTIF(INDIRECT("H"&amp;(ROW()+12*(($AN1735-1)*3+$AO1735)-ROW())/12+5):INDIRECT("S"&amp;(ROW()+12*(($AN1735-1)*3+$AO1735)-ROW())/12+5),AQ1735)</f>
        <v>0</v>
      </c>
      <c r="AU1735" s="15">
        <f ca="1">IF(AND(AQ1735&gt;0,AR1735&gt;0),COUNTIF(AU$6:AU1734,"&gt;0")+1,0)</f>
        <v>0</v>
      </c>
    </row>
    <row r="1736" spans="40:47">
      <c r="AN1736" s="15">
        <v>49</v>
      </c>
      <c r="AO1736" s="15">
        <v>1</v>
      </c>
      <c r="AP1736" s="15">
        <v>3</v>
      </c>
      <c r="AQ1736" s="15">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15">
        <f ca="1">COUNTIF(INDIRECT("H"&amp;(ROW()+12*(($AN1736-1)*3+$AO1736)-ROW())/12+5):INDIRECT("S"&amp;(ROW()+12*(($AN1736-1)*3+$AO1736)-ROW())/12+5),AQ1736)</f>
        <v>0</v>
      </c>
      <c r="AU1736" s="15">
        <f ca="1">IF(AND(AQ1736&gt;0,AR1736&gt;0),COUNTIF(AU$6:AU1735,"&gt;0")+1,0)</f>
        <v>0</v>
      </c>
    </row>
    <row r="1737" spans="40:47">
      <c r="AN1737" s="15">
        <v>49</v>
      </c>
      <c r="AO1737" s="15">
        <v>1</v>
      </c>
      <c r="AP1737" s="15">
        <v>4</v>
      </c>
      <c r="AQ1737" s="15">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15">
        <f ca="1">COUNTIF(INDIRECT("H"&amp;(ROW()+12*(($AN1737-1)*3+$AO1737)-ROW())/12+5):INDIRECT("S"&amp;(ROW()+12*(($AN1737-1)*3+$AO1737)-ROW())/12+5),AQ1737)</f>
        <v>0</v>
      </c>
      <c r="AU1737" s="15">
        <f ca="1">IF(AND(AQ1737&gt;0,AR1737&gt;0),COUNTIF(AU$6:AU1736,"&gt;0")+1,0)</f>
        <v>0</v>
      </c>
    </row>
    <row r="1738" spans="40:47">
      <c r="AN1738" s="15">
        <v>49</v>
      </c>
      <c r="AO1738" s="15">
        <v>1</v>
      </c>
      <c r="AP1738" s="15">
        <v>5</v>
      </c>
      <c r="AQ1738" s="15">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15">
        <f ca="1">COUNTIF(INDIRECT("H"&amp;(ROW()+12*(($AN1738-1)*3+$AO1738)-ROW())/12+5):INDIRECT("S"&amp;(ROW()+12*(($AN1738-1)*3+$AO1738)-ROW())/12+5),AQ1738)</f>
        <v>0</v>
      </c>
      <c r="AU1738" s="15">
        <f ca="1">IF(AND(AQ1738&gt;0,AR1738&gt;0),COUNTIF(AU$6:AU1737,"&gt;0")+1,0)</f>
        <v>0</v>
      </c>
    </row>
    <row r="1739" spans="40:47">
      <c r="AN1739" s="15">
        <v>49</v>
      </c>
      <c r="AO1739" s="15">
        <v>1</v>
      </c>
      <c r="AP1739" s="15">
        <v>6</v>
      </c>
      <c r="AQ1739" s="15">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15">
        <f ca="1">COUNTIF(INDIRECT("H"&amp;(ROW()+12*(($AN1739-1)*3+$AO1739)-ROW())/12+5):INDIRECT("S"&amp;(ROW()+12*(($AN1739-1)*3+$AO1739)-ROW())/12+5),AQ1739)</f>
        <v>0</v>
      </c>
      <c r="AU1739" s="15">
        <f ca="1">IF(AND(AQ1739&gt;0,AR1739&gt;0),COUNTIF(AU$6:AU1738,"&gt;0")+1,0)</f>
        <v>0</v>
      </c>
    </row>
    <row r="1740" spans="40:47">
      <c r="AN1740" s="15">
        <v>49</v>
      </c>
      <c r="AO1740" s="15">
        <v>1</v>
      </c>
      <c r="AP1740" s="15">
        <v>7</v>
      </c>
      <c r="AQ1740" s="15">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15">
        <f ca="1">COUNTIF(INDIRECT("H"&amp;(ROW()+12*(($AN1740-1)*3+$AO1740)-ROW())/12+5):INDIRECT("S"&amp;(ROW()+12*(($AN1740-1)*3+$AO1740)-ROW())/12+5),AQ1740)</f>
        <v>0</v>
      </c>
      <c r="AU1740" s="15">
        <f ca="1">IF(AND(AQ1740&gt;0,AR1740&gt;0),COUNTIF(AU$6:AU1739,"&gt;0")+1,0)</f>
        <v>0</v>
      </c>
    </row>
    <row r="1741" spans="40:47">
      <c r="AN1741" s="15">
        <v>49</v>
      </c>
      <c r="AO1741" s="15">
        <v>1</v>
      </c>
      <c r="AP1741" s="15">
        <v>8</v>
      </c>
      <c r="AQ1741" s="15">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15">
        <f ca="1">COUNTIF(INDIRECT("H"&amp;(ROW()+12*(($AN1741-1)*3+$AO1741)-ROW())/12+5):INDIRECT("S"&amp;(ROW()+12*(($AN1741-1)*3+$AO1741)-ROW())/12+5),AQ1741)</f>
        <v>0</v>
      </c>
      <c r="AU1741" s="15">
        <f ca="1">IF(AND(AQ1741&gt;0,AR1741&gt;0),COUNTIF(AU$6:AU1740,"&gt;0")+1,0)</f>
        <v>0</v>
      </c>
    </row>
    <row r="1742" spans="40:47">
      <c r="AN1742" s="15">
        <v>49</v>
      </c>
      <c r="AO1742" s="15">
        <v>1</v>
      </c>
      <c r="AP1742" s="15">
        <v>9</v>
      </c>
      <c r="AQ1742" s="15">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15">
        <f ca="1">COUNTIF(INDIRECT("H"&amp;(ROW()+12*(($AN1742-1)*3+$AO1742)-ROW())/12+5):INDIRECT("S"&amp;(ROW()+12*(($AN1742-1)*3+$AO1742)-ROW())/12+5),AQ1742)</f>
        <v>0</v>
      </c>
      <c r="AU1742" s="15">
        <f ca="1">IF(AND(AQ1742&gt;0,AR1742&gt;0),COUNTIF(AU$6:AU1741,"&gt;0")+1,0)</f>
        <v>0</v>
      </c>
    </row>
    <row r="1743" spans="40:47">
      <c r="AN1743" s="15">
        <v>49</v>
      </c>
      <c r="AO1743" s="15">
        <v>1</v>
      </c>
      <c r="AP1743" s="15">
        <v>10</v>
      </c>
      <c r="AQ1743" s="15">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15">
        <f ca="1">COUNTIF(INDIRECT("H"&amp;(ROW()+12*(($AN1743-1)*3+$AO1743)-ROW())/12+5):INDIRECT("S"&amp;(ROW()+12*(($AN1743-1)*3+$AO1743)-ROW())/12+5),AQ1743)</f>
        <v>0</v>
      </c>
      <c r="AU1743" s="15">
        <f ca="1">IF(AND(AQ1743&gt;0,AR1743&gt;0),COUNTIF(AU$6:AU1742,"&gt;0")+1,0)</f>
        <v>0</v>
      </c>
    </row>
    <row r="1744" spans="40:47">
      <c r="AN1744" s="15">
        <v>49</v>
      </c>
      <c r="AO1744" s="15">
        <v>1</v>
      </c>
      <c r="AP1744" s="15">
        <v>11</v>
      </c>
      <c r="AQ1744" s="15">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15">
        <f ca="1">COUNTIF(INDIRECT("H"&amp;(ROW()+12*(($AN1744-1)*3+$AO1744)-ROW())/12+5):INDIRECT("S"&amp;(ROW()+12*(($AN1744-1)*3+$AO1744)-ROW())/12+5),AQ1744)</f>
        <v>0</v>
      </c>
      <c r="AU1744" s="15">
        <f ca="1">IF(AND(AQ1744&gt;0,AR1744&gt;0),COUNTIF(AU$6:AU1743,"&gt;0")+1,0)</f>
        <v>0</v>
      </c>
    </row>
    <row r="1745" spans="40:47">
      <c r="AN1745" s="15">
        <v>49</v>
      </c>
      <c r="AO1745" s="15">
        <v>1</v>
      </c>
      <c r="AP1745" s="15">
        <v>12</v>
      </c>
      <c r="AQ1745" s="15">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15">
        <f ca="1">COUNTIF(INDIRECT("H"&amp;(ROW()+12*(($AN1745-1)*3+$AO1745)-ROW())/12+5):INDIRECT("S"&amp;(ROW()+12*(($AN1745-1)*3+$AO1745)-ROW())/12+5),AQ1745)</f>
        <v>0</v>
      </c>
      <c r="AU1745" s="15">
        <f ca="1">IF(AND(AQ1745&gt;0,AR1745&gt;0),COUNTIF(AU$6:AU1744,"&gt;0")+1,0)</f>
        <v>0</v>
      </c>
    </row>
    <row r="1746" spans="40:47">
      <c r="AN1746" s="15">
        <v>49</v>
      </c>
      <c r="AO1746" s="15">
        <v>2</v>
      </c>
      <c r="AP1746" s="15">
        <v>1</v>
      </c>
      <c r="AQ1746" s="15">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15">
        <f ca="1">COUNTIF(INDIRECT("H"&amp;(ROW()+12*(($AN1746-1)*3+$AO1746)-ROW())/12+5):INDIRECT("S"&amp;(ROW()+12*(($AN1746-1)*3+$AO1746)-ROW())/12+5),AQ1746)</f>
        <v>0</v>
      </c>
      <c r="AU1746" s="15">
        <f ca="1">IF(AND(AQ1746&gt;0,AR1746&gt;0),COUNTIF(AU$6:AU1745,"&gt;0")+1,0)</f>
        <v>0</v>
      </c>
    </row>
    <row r="1747" spans="40:47">
      <c r="AN1747" s="15">
        <v>49</v>
      </c>
      <c r="AO1747" s="15">
        <v>2</v>
      </c>
      <c r="AP1747" s="15">
        <v>2</v>
      </c>
      <c r="AQ1747" s="15">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15">
        <f ca="1">COUNTIF(INDIRECT("H"&amp;(ROW()+12*(($AN1747-1)*3+$AO1747)-ROW())/12+5):INDIRECT("S"&amp;(ROW()+12*(($AN1747-1)*3+$AO1747)-ROW())/12+5),AQ1747)</f>
        <v>0</v>
      </c>
      <c r="AU1747" s="15">
        <f ca="1">IF(AND(AQ1747&gt;0,AR1747&gt;0),COUNTIF(AU$6:AU1746,"&gt;0")+1,0)</f>
        <v>0</v>
      </c>
    </row>
    <row r="1748" spans="40:47">
      <c r="AN1748" s="15">
        <v>49</v>
      </c>
      <c r="AO1748" s="15">
        <v>2</v>
      </c>
      <c r="AP1748" s="15">
        <v>3</v>
      </c>
      <c r="AQ1748" s="15">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15">
        <f ca="1">COUNTIF(INDIRECT("H"&amp;(ROW()+12*(($AN1748-1)*3+$AO1748)-ROW())/12+5):INDIRECT("S"&amp;(ROW()+12*(($AN1748-1)*3+$AO1748)-ROW())/12+5),AQ1748)</f>
        <v>0</v>
      </c>
      <c r="AU1748" s="15">
        <f ca="1">IF(AND(AQ1748&gt;0,AR1748&gt;0),COUNTIF(AU$6:AU1747,"&gt;0")+1,0)</f>
        <v>0</v>
      </c>
    </row>
    <row r="1749" spans="40:47">
      <c r="AN1749" s="15">
        <v>49</v>
      </c>
      <c r="AO1749" s="15">
        <v>2</v>
      </c>
      <c r="AP1749" s="15">
        <v>4</v>
      </c>
      <c r="AQ1749" s="15">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15">
        <f ca="1">COUNTIF(INDIRECT("H"&amp;(ROW()+12*(($AN1749-1)*3+$AO1749)-ROW())/12+5):INDIRECT("S"&amp;(ROW()+12*(($AN1749-1)*3+$AO1749)-ROW())/12+5),AQ1749)</f>
        <v>0</v>
      </c>
      <c r="AU1749" s="15">
        <f ca="1">IF(AND(AQ1749&gt;0,AR1749&gt;0),COUNTIF(AU$6:AU1748,"&gt;0")+1,0)</f>
        <v>0</v>
      </c>
    </row>
    <row r="1750" spans="40:47">
      <c r="AN1750" s="15">
        <v>49</v>
      </c>
      <c r="AO1750" s="15">
        <v>2</v>
      </c>
      <c r="AP1750" s="15">
        <v>5</v>
      </c>
      <c r="AQ1750" s="15">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15">
        <f ca="1">COUNTIF(INDIRECT("H"&amp;(ROW()+12*(($AN1750-1)*3+$AO1750)-ROW())/12+5):INDIRECT("S"&amp;(ROW()+12*(($AN1750-1)*3+$AO1750)-ROW())/12+5),AQ1750)</f>
        <v>0</v>
      </c>
      <c r="AU1750" s="15">
        <f ca="1">IF(AND(AQ1750&gt;0,AR1750&gt;0),COUNTIF(AU$6:AU1749,"&gt;0")+1,0)</f>
        <v>0</v>
      </c>
    </row>
    <row r="1751" spans="40:47">
      <c r="AN1751" s="15">
        <v>49</v>
      </c>
      <c r="AO1751" s="15">
        <v>2</v>
      </c>
      <c r="AP1751" s="15">
        <v>6</v>
      </c>
      <c r="AQ1751" s="15">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15">
        <f ca="1">COUNTIF(INDIRECT("H"&amp;(ROW()+12*(($AN1751-1)*3+$AO1751)-ROW())/12+5):INDIRECT("S"&amp;(ROW()+12*(($AN1751-1)*3+$AO1751)-ROW())/12+5),AQ1751)</f>
        <v>0</v>
      </c>
      <c r="AU1751" s="15">
        <f ca="1">IF(AND(AQ1751&gt;0,AR1751&gt;0),COUNTIF(AU$6:AU1750,"&gt;0")+1,0)</f>
        <v>0</v>
      </c>
    </row>
    <row r="1752" spans="40:47">
      <c r="AN1752" s="15">
        <v>49</v>
      </c>
      <c r="AO1752" s="15">
        <v>2</v>
      </c>
      <c r="AP1752" s="15">
        <v>7</v>
      </c>
      <c r="AQ1752" s="15">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15">
        <f ca="1">COUNTIF(INDIRECT("H"&amp;(ROW()+12*(($AN1752-1)*3+$AO1752)-ROW())/12+5):INDIRECT("S"&amp;(ROW()+12*(($AN1752-1)*3+$AO1752)-ROW())/12+5),AQ1752)</f>
        <v>0</v>
      </c>
      <c r="AU1752" s="15">
        <f ca="1">IF(AND(AQ1752&gt;0,AR1752&gt;0),COUNTIF(AU$6:AU1751,"&gt;0")+1,0)</f>
        <v>0</v>
      </c>
    </row>
    <row r="1753" spans="40:47">
      <c r="AN1753" s="15">
        <v>49</v>
      </c>
      <c r="AO1753" s="15">
        <v>2</v>
      </c>
      <c r="AP1753" s="15">
        <v>8</v>
      </c>
      <c r="AQ1753" s="15">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15">
        <f ca="1">COUNTIF(INDIRECT("H"&amp;(ROW()+12*(($AN1753-1)*3+$AO1753)-ROW())/12+5):INDIRECT("S"&amp;(ROW()+12*(($AN1753-1)*3+$AO1753)-ROW())/12+5),AQ1753)</f>
        <v>0</v>
      </c>
      <c r="AU1753" s="15">
        <f ca="1">IF(AND(AQ1753&gt;0,AR1753&gt;0),COUNTIF(AU$6:AU1752,"&gt;0")+1,0)</f>
        <v>0</v>
      </c>
    </row>
    <row r="1754" spans="40:47">
      <c r="AN1754" s="15">
        <v>49</v>
      </c>
      <c r="AO1754" s="15">
        <v>2</v>
      </c>
      <c r="AP1754" s="15">
        <v>9</v>
      </c>
      <c r="AQ1754" s="15">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15">
        <f ca="1">COUNTIF(INDIRECT("H"&amp;(ROW()+12*(($AN1754-1)*3+$AO1754)-ROW())/12+5):INDIRECT("S"&amp;(ROW()+12*(($AN1754-1)*3+$AO1754)-ROW())/12+5),AQ1754)</f>
        <v>0</v>
      </c>
      <c r="AU1754" s="15">
        <f ca="1">IF(AND(AQ1754&gt;0,AR1754&gt;0),COUNTIF(AU$6:AU1753,"&gt;0")+1,0)</f>
        <v>0</v>
      </c>
    </row>
    <row r="1755" spans="40:47">
      <c r="AN1755" s="15">
        <v>49</v>
      </c>
      <c r="AO1755" s="15">
        <v>2</v>
      </c>
      <c r="AP1755" s="15">
        <v>10</v>
      </c>
      <c r="AQ1755" s="15">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15">
        <f ca="1">COUNTIF(INDIRECT("H"&amp;(ROW()+12*(($AN1755-1)*3+$AO1755)-ROW())/12+5):INDIRECT("S"&amp;(ROW()+12*(($AN1755-1)*3+$AO1755)-ROW())/12+5),AQ1755)</f>
        <v>0</v>
      </c>
      <c r="AU1755" s="15">
        <f ca="1">IF(AND(AQ1755&gt;0,AR1755&gt;0),COUNTIF(AU$6:AU1754,"&gt;0")+1,0)</f>
        <v>0</v>
      </c>
    </row>
    <row r="1756" spans="40:47">
      <c r="AN1756" s="15">
        <v>49</v>
      </c>
      <c r="AO1756" s="15">
        <v>2</v>
      </c>
      <c r="AP1756" s="15">
        <v>11</v>
      </c>
      <c r="AQ1756" s="15">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15">
        <f ca="1">COUNTIF(INDIRECT("H"&amp;(ROW()+12*(($AN1756-1)*3+$AO1756)-ROW())/12+5):INDIRECT("S"&amp;(ROW()+12*(($AN1756-1)*3+$AO1756)-ROW())/12+5),AQ1756)</f>
        <v>0</v>
      </c>
      <c r="AU1756" s="15">
        <f ca="1">IF(AND(AQ1756&gt;0,AR1756&gt;0),COUNTIF(AU$6:AU1755,"&gt;0")+1,0)</f>
        <v>0</v>
      </c>
    </row>
    <row r="1757" spans="40:47">
      <c r="AN1757" s="15">
        <v>49</v>
      </c>
      <c r="AO1757" s="15">
        <v>2</v>
      </c>
      <c r="AP1757" s="15">
        <v>12</v>
      </c>
      <c r="AQ1757" s="15">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15">
        <f ca="1">COUNTIF(INDIRECT("H"&amp;(ROW()+12*(($AN1757-1)*3+$AO1757)-ROW())/12+5):INDIRECT("S"&amp;(ROW()+12*(($AN1757-1)*3+$AO1757)-ROW())/12+5),AQ1757)</f>
        <v>0</v>
      </c>
      <c r="AU1757" s="15">
        <f ca="1">IF(AND(AQ1757&gt;0,AR1757&gt;0),COUNTIF(AU$6:AU1756,"&gt;0")+1,0)</f>
        <v>0</v>
      </c>
    </row>
    <row r="1758" spans="40:47">
      <c r="AN1758" s="15">
        <v>49</v>
      </c>
      <c r="AO1758" s="15">
        <v>3</v>
      </c>
      <c r="AP1758" s="15">
        <v>1</v>
      </c>
      <c r="AQ1758" s="15">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15">
        <f ca="1">COUNTIF(INDIRECT("H"&amp;(ROW()+12*(($AN1758-1)*3+$AO1758)-ROW())/12+5):INDIRECT("S"&amp;(ROW()+12*(($AN1758-1)*3+$AO1758)-ROW())/12+5),AQ1758)</f>
        <v>0</v>
      </c>
      <c r="AU1758" s="15">
        <f ca="1">IF(AND(AQ1758&gt;0,AR1758&gt;0),COUNTIF(AU$6:AU1757,"&gt;0")+1,0)</f>
        <v>0</v>
      </c>
    </row>
    <row r="1759" spans="40:47">
      <c r="AN1759" s="15">
        <v>49</v>
      </c>
      <c r="AO1759" s="15">
        <v>3</v>
      </c>
      <c r="AP1759" s="15">
        <v>2</v>
      </c>
      <c r="AQ1759" s="15">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15">
        <f ca="1">COUNTIF(INDIRECT("H"&amp;(ROW()+12*(($AN1759-1)*3+$AO1759)-ROW())/12+5):INDIRECT("S"&amp;(ROW()+12*(($AN1759-1)*3+$AO1759)-ROW())/12+5),AQ1759)</f>
        <v>0</v>
      </c>
      <c r="AU1759" s="15">
        <f ca="1">IF(AND(AQ1759&gt;0,AR1759&gt;0),COUNTIF(AU$6:AU1758,"&gt;0")+1,0)</f>
        <v>0</v>
      </c>
    </row>
    <row r="1760" spans="40:47">
      <c r="AN1760" s="15">
        <v>49</v>
      </c>
      <c r="AO1760" s="15">
        <v>3</v>
      </c>
      <c r="AP1760" s="15">
        <v>3</v>
      </c>
      <c r="AQ1760" s="15">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15">
        <f ca="1">COUNTIF(INDIRECT("H"&amp;(ROW()+12*(($AN1760-1)*3+$AO1760)-ROW())/12+5):INDIRECT("S"&amp;(ROW()+12*(($AN1760-1)*3+$AO1760)-ROW())/12+5),AQ1760)</f>
        <v>0</v>
      </c>
      <c r="AU1760" s="15">
        <f ca="1">IF(AND(AQ1760&gt;0,AR1760&gt;0),COUNTIF(AU$6:AU1759,"&gt;0")+1,0)</f>
        <v>0</v>
      </c>
    </row>
    <row r="1761" spans="40:47">
      <c r="AN1761" s="15">
        <v>49</v>
      </c>
      <c r="AO1761" s="15">
        <v>3</v>
      </c>
      <c r="AP1761" s="15">
        <v>4</v>
      </c>
      <c r="AQ1761" s="15">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15">
        <f ca="1">COUNTIF(INDIRECT("H"&amp;(ROW()+12*(($AN1761-1)*3+$AO1761)-ROW())/12+5):INDIRECT("S"&amp;(ROW()+12*(($AN1761-1)*3+$AO1761)-ROW())/12+5),AQ1761)</f>
        <v>0</v>
      </c>
      <c r="AU1761" s="15">
        <f ca="1">IF(AND(AQ1761&gt;0,AR1761&gt;0),COUNTIF(AU$6:AU1760,"&gt;0")+1,0)</f>
        <v>0</v>
      </c>
    </row>
    <row r="1762" spans="40:47">
      <c r="AN1762" s="15">
        <v>49</v>
      </c>
      <c r="AO1762" s="15">
        <v>3</v>
      </c>
      <c r="AP1762" s="15">
        <v>5</v>
      </c>
      <c r="AQ1762" s="15">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15">
        <f ca="1">COUNTIF(INDIRECT("H"&amp;(ROW()+12*(($AN1762-1)*3+$AO1762)-ROW())/12+5):INDIRECT("S"&amp;(ROW()+12*(($AN1762-1)*3+$AO1762)-ROW())/12+5),AQ1762)</f>
        <v>0</v>
      </c>
      <c r="AU1762" s="15">
        <f ca="1">IF(AND(AQ1762&gt;0,AR1762&gt;0),COUNTIF(AU$6:AU1761,"&gt;0")+1,0)</f>
        <v>0</v>
      </c>
    </row>
    <row r="1763" spans="40:47">
      <c r="AN1763" s="15">
        <v>49</v>
      </c>
      <c r="AO1763" s="15">
        <v>3</v>
      </c>
      <c r="AP1763" s="15">
        <v>6</v>
      </c>
      <c r="AQ1763" s="15">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15">
        <f ca="1">COUNTIF(INDIRECT("H"&amp;(ROW()+12*(($AN1763-1)*3+$AO1763)-ROW())/12+5):INDIRECT("S"&amp;(ROW()+12*(($AN1763-1)*3+$AO1763)-ROW())/12+5),AQ1763)</f>
        <v>0</v>
      </c>
      <c r="AU1763" s="15">
        <f ca="1">IF(AND(AQ1763&gt;0,AR1763&gt;0),COUNTIF(AU$6:AU1762,"&gt;0")+1,0)</f>
        <v>0</v>
      </c>
    </row>
    <row r="1764" spans="40:47">
      <c r="AN1764" s="15">
        <v>49</v>
      </c>
      <c r="AO1764" s="15">
        <v>3</v>
      </c>
      <c r="AP1764" s="15">
        <v>7</v>
      </c>
      <c r="AQ1764" s="15">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15">
        <f ca="1">COUNTIF(INDIRECT("H"&amp;(ROW()+12*(($AN1764-1)*3+$AO1764)-ROW())/12+5):INDIRECT("S"&amp;(ROW()+12*(($AN1764-1)*3+$AO1764)-ROW())/12+5),AQ1764)</f>
        <v>0</v>
      </c>
      <c r="AU1764" s="15">
        <f ca="1">IF(AND(AQ1764&gt;0,AR1764&gt;0),COUNTIF(AU$6:AU1763,"&gt;0")+1,0)</f>
        <v>0</v>
      </c>
    </row>
    <row r="1765" spans="40:47">
      <c r="AN1765" s="15">
        <v>49</v>
      </c>
      <c r="AO1765" s="15">
        <v>3</v>
      </c>
      <c r="AP1765" s="15">
        <v>8</v>
      </c>
      <c r="AQ1765" s="15">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15">
        <f ca="1">COUNTIF(INDIRECT("H"&amp;(ROW()+12*(($AN1765-1)*3+$AO1765)-ROW())/12+5):INDIRECT("S"&amp;(ROW()+12*(($AN1765-1)*3+$AO1765)-ROW())/12+5),AQ1765)</f>
        <v>0</v>
      </c>
      <c r="AU1765" s="15">
        <f ca="1">IF(AND(AQ1765&gt;0,AR1765&gt;0),COUNTIF(AU$6:AU1764,"&gt;0")+1,0)</f>
        <v>0</v>
      </c>
    </row>
    <row r="1766" spans="40:47">
      <c r="AN1766" s="15">
        <v>49</v>
      </c>
      <c r="AO1766" s="15">
        <v>3</v>
      </c>
      <c r="AP1766" s="15">
        <v>9</v>
      </c>
      <c r="AQ1766" s="15">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15">
        <f ca="1">COUNTIF(INDIRECT("H"&amp;(ROW()+12*(($AN1766-1)*3+$AO1766)-ROW())/12+5):INDIRECT("S"&amp;(ROW()+12*(($AN1766-1)*3+$AO1766)-ROW())/12+5),AQ1766)</f>
        <v>0</v>
      </c>
      <c r="AU1766" s="15">
        <f ca="1">IF(AND(AQ1766&gt;0,AR1766&gt;0),COUNTIF(AU$6:AU1765,"&gt;0")+1,0)</f>
        <v>0</v>
      </c>
    </row>
    <row r="1767" spans="40:47">
      <c r="AN1767" s="15">
        <v>49</v>
      </c>
      <c r="AO1767" s="15">
        <v>3</v>
      </c>
      <c r="AP1767" s="15">
        <v>10</v>
      </c>
      <c r="AQ1767" s="15">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15">
        <f ca="1">COUNTIF(INDIRECT("H"&amp;(ROW()+12*(($AN1767-1)*3+$AO1767)-ROW())/12+5):INDIRECT("S"&amp;(ROW()+12*(($AN1767-1)*3+$AO1767)-ROW())/12+5),AQ1767)</f>
        <v>0</v>
      </c>
      <c r="AU1767" s="15">
        <f ca="1">IF(AND(AQ1767&gt;0,AR1767&gt;0),COUNTIF(AU$6:AU1766,"&gt;0")+1,0)</f>
        <v>0</v>
      </c>
    </row>
    <row r="1768" spans="40:47">
      <c r="AN1768" s="15">
        <v>49</v>
      </c>
      <c r="AO1768" s="15">
        <v>3</v>
      </c>
      <c r="AP1768" s="15">
        <v>11</v>
      </c>
      <c r="AQ1768" s="15">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15">
        <f ca="1">COUNTIF(INDIRECT("H"&amp;(ROW()+12*(($AN1768-1)*3+$AO1768)-ROW())/12+5):INDIRECT("S"&amp;(ROW()+12*(($AN1768-1)*3+$AO1768)-ROW())/12+5),AQ1768)</f>
        <v>0</v>
      </c>
      <c r="AU1768" s="15">
        <f ca="1">IF(AND(AQ1768&gt;0,AR1768&gt;0),COUNTIF(AU$6:AU1767,"&gt;0")+1,0)</f>
        <v>0</v>
      </c>
    </row>
    <row r="1769" spans="40:47">
      <c r="AN1769" s="306">
        <v>49</v>
      </c>
      <c r="AO1769" s="306">
        <v>3</v>
      </c>
      <c r="AP1769" s="306">
        <v>12</v>
      </c>
      <c r="AQ1769" s="15">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15">
        <f ca="1">COUNTIF(INDIRECT("H"&amp;(ROW()+12*(($AN1769-1)*3+$AO1769)-ROW())/12+5):INDIRECT("S"&amp;(ROW()+12*(($AN1769-1)*3+$AO1769)-ROW())/12+5),AQ1769)</f>
        <v>0</v>
      </c>
      <c r="AU1769" s="15">
        <f ca="1">IF(AND(AQ1769&gt;0,AR1769&gt;0),COUNTIF(AU$6:AU1768,"&gt;0")+1,0)</f>
        <v>0</v>
      </c>
    </row>
    <row r="1770" spans="40:47">
      <c r="AN1770" s="15">
        <v>50</v>
      </c>
      <c r="AO1770" s="15">
        <v>1</v>
      </c>
      <c r="AP1770" s="15">
        <v>1</v>
      </c>
      <c r="AQ1770" s="15">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15">
        <f ca="1">COUNTIF(INDIRECT("H"&amp;(ROW()+12*(($AN1770-1)*3+$AO1770)-ROW())/12+5):INDIRECT("S"&amp;(ROW()+12*(($AN1770-1)*3+$AO1770)-ROW())/12+5),AQ1770)</f>
        <v>0</v>
      </c>
      <c r="AU1770" s="15">
        <f ca="1">IF(AND(AQ1770&gt;0,AR1770&gt;0),COUNTIF(AU$6:AU1769,"&gt;0")+1,0)</f>
        <v>0</v>
      </c>
    </row>
    <row r="1771" spans="40:47">
      <c r="AN1771" s="15">
        <v>50</v>
      </c>
      <c r="AO1771" s="15">
        <v>1</v>
      </c>
      <c r="AP1771" s="15">
        <v>2</v>
      </c>
      <c r="AQ1771" s="15">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15">
        <f ca="1">COUNTIF(INDIRECT("H"&amp;(ROW()+12*(($AN1771-1)*3+$AO1771)-ROW())/12+5):INDIRECT("S"&amp;(ROW()+12*(($AN1771-1)*3+$AO1771)-ROW())/12+5),AQ1771)</f>
        <v>0</v>
      </c>
      <c r="AU1771" s="15">
        <f ca="1">IF(AND(AQ1771&gt;0,AR1771&gt;0),COUNTIF(AU$6:AU1770,"&gt;0")+1,0)</f>
        <v>0</v>
      </c>
    </row>
    <row r="1772" spans="40:47">
      <c r="AN1772" s="15">
        <v>50</v>
      </c>
      <c r="AO1772" s="15">
        <v>1</v>
      </c>
      <c r="AP1772" s="15">
        <v>3</v>
      </c>
      <c r="AQ1772" s="15">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15">
        <f ca="1">COUNTIF(INDIRECT("H"&amp;(ROW()+12*(($AN1772-1)*3+$AO1772)-ROW())/12+5):INDIRECT("S"&amp;(ROW()+12*(($AN1772-1)*3+$AO1772)-ROW())/12+5),AQ1772)</f>
        <v>0</v>
      </c>
      <c r="AU1772" s="15">
        <f ca="1">IF(AND(AQ1772&gt;0,AR1772&gt;0),COUNTIF(AU$6:AU1771,"&gt;0")+1,0)</f>
        <v>0</v>
      </c>
    </row>
    <row r="1773" spans="40:47">
      <c r="AN1773" s="15">
        <v>50</v>
      </c>
      <c r="AO1773" s="15">
        <v>1</v>
      </c>
      <c r="AP1773" s="15">
        <v>4</v>
      </c>
      <c r="AQ1773" s="15">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15">
        <f ca="1">COUNTIF(INDIRECT("H"&amp;(ROW()+12*(($AN1773-1)*3+$AO1773)-ROW())/12+5):INDIRECT("S"&amp;(ROW()+12*(($AN1773-1)*3+$AO1773)-ROW())/12+5),AQ1773)</f>
        <v>0</v>
      </c>
      <c r="AU1773" s="15">
        <f ca="1">IF(AND(AQ1773&gt;0,AR1773&gt;0),COUNTIF(AU$6:AU1772,"&gt;0")+1,0)</f>
        <v>0</v>
      </c>
    </row>
    <row r="1774" spans="40:47">
      <c r="AN1774" s="15">
        <v>50</v>
      </c>
      <c r="AO1774" s="15">
        <v>1</v>
      </c>
      <c r="AP1774" s="15">
        <v>5</v>
      </c>
      <c r="AQ1774" s="15">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15">
        <f ca="1">COUNTIF(INDIRECT("H"&amp;(ROW()+12*(($AN1774-1)*3+$AO1774)-ROW())/12+5):INDIRECT("S"&amp;(ROW()+12*(($AN1774-1)*3+$AO1774)-ROW())/12+5),AQ1774)</f>
        <v>0</v>
      </c>
      <c r="AU1774" s="15">
        <f ca="1">IF(AND(AQ1774&gt;0,AR1774&gt;0),COUNTIF(AU$6:AU1773,"&gt;0")+1,0)</f>
        <v>0</v>
      </c>
    </row>
    <row r="1775" spans="40:47">
      <c r="AN1775" s="15">
        <v>50</v>
      </c>
      <c r="AO1775" s="15">
        <v>1</v>
      </c>
      <c r="AP1775" s="15">
        <v>6</v>
      </c>
      <c r="AQ1775" s="15">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15">
        <f ca="1">COUNTIF(INDIRECT("H"&amp;(ROW()+12*(($AN1775-1)*3+$AO1775)-ROW())/12+5):INDIRECT("S"&amp;(ROW()+12*(($AN1775-1)*3+$AO1775)-ROW())/12+5),AQ1775)</f>
        <v>0</v>
      </c>
      <c r="AU1775" s="15">
        <f ca="1">IF(AND(AQ1775&gt;0,AR1775&gt;0),COUNTIF(AU$6:AU1774,"&gt;0")+1,0)</f>
        <v>0</v>
      </c>
    </row>
    <row r="1776" spans="40:47">
      <c r="AN1776" s="15">
        <v>50</v>
      </c>
      <c r="AO1776" s="15">
        <v>1</v>
      </c>
      <c r="AP1776" s="15">
        <v>7</v>
      </c>
      <c r="AQ1776" s="15">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15">
        <f ca="1">COUNTIF(INDIRECT("H"&amp;(ROW()+12*(($AN1776-1)*3+$AO1776)-ROW())/12+5):INDIRECT("S"&amp;(ROW()+12*(($AN1776-1)*3+$AO1776)-ROW())/12+5),AQ1776)</f>
        <v>0</v>
      </c>
      <c r="AU1776" s="15">
        <f ca="1">IF(AND(AQ1776&gt;0,AR1776&gt;0),COUNTIF(AU$6:AU1775,"&gt;0")+1,0)</f>
        <v>0</v>
      </c>
    </row>
    <row r="1777" spans="40:47">
      <c r="AN1777" s="15">
        <v>50</v>
      </c>
      <c r="AO1777" s="15">
        <v>1</v>
      </c>
      <c r="AP1777" s="15">
        <v>8</v>
      </c>
      <c r="AQ1777" s="15">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15">
        <f ca="1">COUNTIF(INDIRECT("H"&amp;(ROW()+12*(($AN1777-1)*3+$AO1777)-ROW())/12+5):INDIRECT("S"&amp;(ROW()+12*(($AN1777-1)*3+$AO1777)-ROW())/12+5),AQ1777)</f>
        <v>0</v>
      </c>
      <c r="AU1777" s="15">
        <f ca="1">IF(AND(AQ1777&gt;0,AR1777&gt;0),COUNTIF(AU$6:AU1776,"&gt;0")+1,0)</f>
        <v>0</v>
      </c>
    </row>
    <row r="1778" spans="40:47">
      <c r="AN1778" s="15">
        <v>50</v>
      </c>
      <c r="AO1778" s="15">
        <v>1</v>
      </c>
      <c r="AP1778" s="15">
        <v>9</v>
      </c>
      <c r="AQ1778" s="15">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15">
        <f ca="1">COUNTIF(INDIRECT("H"&amp;(ROW()+12*(($AN1778-1)*3+$AO1778)-ROW())/12+5):INDIRECT("S"&amp;(ROW()+12*(($AN1778-1)*3+$AO1778)-ROW())/12+5),AQ1778)</f>
        <v>0</v>
      </c>
      <c r="AU1778" s="15">
        <f ca="1">IF(AND(AQ1778&gt;0,AR1778&gt;0),COUNTIF(AU$6:AU1777,"&gt;0")+1,0)</f>
        <v>0</v>
      </c>
    </row>
    <row r="1779" spans="40:47">
      <c r="AN1779" s="15">
        <v>50</v>
      </c>
      <c r="AO1779" s="15">
        <v>1</v>
      </c>
      <c r="AP1779" s="15">
        <v>10</v>
      </c>
      <c r="AQ1779" s="15">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15">
        <f ca="1">COUNTIF(INDIRECT("H"&amp;(ROW()+12*(($AN1779-1)*3+$AO1779)-ROW())/12+5):INDIRECT("S"&amp;(ROW()+12*(($AN1779-1)*3+$AO1779)-ROW())/12+5),AQ1779)</f>
        <v>0</v>
      </c>
      <c r="AU1779" s="15">
        <f ca="1">IF(AND(AQ1779&gt;0,AR1779&gt;0),COUNTIF(AU$6:AU1778,"&gt;0")+1,0)</f>
        <v>0</v>
      </c>
    </row>
    <row r="1780" spans="40:47">
      <c r="AN1780" s="15">
        <v>50</v>
      </c>
      <c r="AO1780" s="15">
        <v>1</v>
      </c>
      <c r="AP1780" s="15">
        <v>11</v>
      </c>
      <c r="AQ1780" s="15">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15">
        <f ca="1">COUNTIF(INDIRECT("H"&amp;(ROW()+12*(($AN1780-1)*3+$AO1780)-ROW())/12+5):INDIRECT("S"&amp;(ROW()+12*(($AN1780-1)*3+$AO1780)-ROW())/12+5),AQ1780)</f>
        <v>0</v>
      </c>
      <c r="AU1780" s="15">
        <f ca="1">IF(AND(AQ1780&gt;0,AR1780&gt;0),COUNTIF(AU$6:AU1779,"&gt;0")+1,0)</f>
        <v>0</v>
      </c>
    </row>
    <row r="1781" spans="40:47">
      <c r="AN1781" s="15">
        <v>50</v>
      </c>
      <c r="AO1781" s="15">
        <v>1</v>
      </c>
      <c r="AP1781" s="15">
        <v>12</v>
      </c>
      <c r="AQ1781" s="15">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15">
        <f ca="1">COUNTIF(INDIRECT("H"&amp;(ROW()+12*(($AN1781-1)*3+$AO1781)-ROW())/12+5):INDIRECT("S"&amp;(ROW()+12*(($AN1781-1)*3+$AO1781)-ROW())/12+5),AQ1781)</f>
        <v>0</v>
      </c>
      <c r="AU1781" s="15">
        <f ca="1">IF(AND(AQ1781&gt;0,AR1781&gt;0),COUNTIF(AU$6:AU1780,"&gt;0")+1,0)</f>
        <v>0</v>
      </c>
    </row>
    <row r="1782" spans="40:47">
      <c r="AN1782" s="15">
        <v>50</v>
      </c>
      <c r="AO1782" s="15">
        <v>2</v>
      </c>
      <c r="AP1782" s="15">
        <v>1</v>
      </c>
      <c r="AQ1782" s="15">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15">
        <f ca="1">COUNTIF(INDIRECT("H"&amp;(ROW()+12*(($AN1782-1)*3+$AO1782)-ROW())/12+5):INDIRECT("S"&amp;(ROW()+12*(($AN1782-1)*3+$AO1782)-ROW())/12+5),AQ1782)</f>
        <v>0</v>
      </c>
      <c r="AU1782" s="15">
        <f ca="1">IF(AND(AQ1782&gt;0,AR1782&gt;0),COUNTIF(AU$6:AU1781,"&gt;0")+1,0)</f>
        <v>0</v>
      </c>
    </row>
    <row r="1783" spans="40:47">
      <c r="AN1783" s="15">
        <v>50</v>
      </c>
      <c r="AO1783" s="15">
        <v>2</v>
      </c>
      <c r="AP1783" s="15">
        <v>2</v>
      </c>
      <c r="AQ1783" s="15">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15">
        <f ca="1">COUNTIF(INDIRECT("H"&amp;(ROW()+12*(($AN1783-1)*3+$AO1783)-ROW())/12+5):INDIRECT("S"&amp;(ROW()+12*(($AN1783-1)*3+$AO1783)-ROW())/12+5),AQ1783)</f>
        <v>0</v>
      </c>
      <c r="AU1783" s="15">
        <f ca="1">IF(AND(AQ1783&gt;0,AR1783&gt;0),COUNTIF(AU$6:AU1782,"&gt;0")+1,0)</f>
        <v>0</v>
      </c>
    </row>
    <row r="1784" spans="40:47">
      <c r="AN1784" s="15">
        <v>50</v>
      </c>
      <c r="AO1784" s="15">
        <v>2</v>
      </c>
      <c r="AP1784" s="15">
        <v>3</v>
      </c>
      <c r="AQ1784" s="15">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15">
        <f ca="1">COUNTIF(INDIRECT("H"&amp;(ROW()+12*(($AN1784-1)*3+$AO1784)-ROW())/12+5):INDIRECT("S"&amp;(ROW()+12*(($AN1784-1)*3+$AO1784)-ROW())/12+5),AQ1784)</f>
        <v>0</v>
      </c>
      <c r="AU1784" s="15">
        <f ca="1">IF(AND(AQ1784&gt;0,AR1784&gt;0),COUNTIF(AU$6:AU1783,"&gt;0")+1,0)</f>
        <v>0</v>
      </c>
    </row>
    <row r="1785" spans="40:47">
      <c r="AN1785" s="15">
        <v>50</v>
      </c>
      <c r="AO1785" s="15">
        <v>2</v>
      </c>
      <c r="AP1785" s="15">
        <v>4</v>
      </c>
      <c r="AQ1785" s="15">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15">
        <f ca="1">COUNTIF(INDIRECT("H"&amp;(ROW()+12*(($AN1785-1)*3+$AO1785)-ROW())/12+5):INDIRECT("S"&amp;(ROW()+12*(($AN1785-1)*3+$AO1785)-ROW())/12+5),AQ1785)</f>
        <v>0</v>
      </c>
      <c r="AU1785" s="15">
        <f ca="1">IF(AND(AQ1785&gt;0,AR1785&gt;0),COUNTIF(AU$6:AU1784,"&gt;0")+1,0)</f>
        <v>0</v>
      </c>
    </row>
    <row r="1786" spans="40:47">
      <c r="AN1786" s="15">
        <v>50</v>
      </c>
      <c r="AO1786" s="15">
        <v>2</v>
      </c>
      <c r="AP1786" s="15">
        <v>5</v>
      </c>
      <c r="AQ1786" s="15">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15">
        <f ca="1">COUNTIF(INDIRECT("H"&amp;(ROW()+12*(($AN1786-1)*3+$AO1786)-ROW())/12+5):INDIRECT("S"&amp;(ROW()+12*(($AN1786-1)*3+$AO1786)-ROW())/12+5),AQ1786)</f>
        <v>0</v>
      </c>
      <c r="AU1786" s="15">
        <f ca="1">IF(AND(AQ1786&gt;0,AR1786&gt;0),COUNTIF(AU$6:AU1785,"&gt;0")+1,0)</f>
        <v>0</v>
      </c>
    </row>
    <row r="1787" spans="40:47">
      <c r="AN1787" s="15">
        <v>50</v>
      </c>
      <c r="AO1787" s="15">
        <v>2</v>
      </c>
      <c r="AP1787" s="15">
        <v>6</v>
      </c>
      <c r="AQ1787" s="15">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15">
        <f ca="1">COUNTIF(INDIRECT("H"&amp;(ROW()+12*(($AN1787-1)*3+$AO1787)-ROW())/12+5):INDIRECT("S"&amp;(ROW()+12*(($AN1787-1)*3+$AO1787)-ROW())/12+5),AQ1787)</f>
        <v>0</v>
      </c>
      <c r="AU1787" s="15">
        <f ca="1">IF(AND(AQ1787&gt;0,AR1787&gt;0),COUNTIF(AU$6:AU1786,"&gt;0")+1,0)</f>
        <v>0</v>
      </c>
    </row>
    <row r="1788" spans="40:47">
      <c r="AN1788" s="15">
        <v>50</v>
      </c>
      <c r="AO1788" s="15">
        <v>2</v>
      </c>
      <c r="AP1788" s="15">
        <v>7</v>
      </c>
      <c r="AQ1788" s="15">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15">
        <f ca="1">COUNTIF(INDIRECT("H"&amp;(ROW()+12*(($AN1788-1)*3+$AO1788)-ROW())/12+5):INDIRECT("S"&amp;(ROW()+12*(($AN1788-1)*3+$AO1788)-ROW())/12+5),AQ1788)</f>
        <v>0</v>
      </c>
      <c r="AU1788" s="15">
        <f ca="1">IF(AND(AQ1788&gt;0,AR1788&gt;0),COUNTIF(AU$6:AU1787,"&gt;0")+1,0)</f>
        <v>0</v>
      </c>
    </row>
    <row r="1789" spans="40:47">
      <c r="AN1789" s="15">
        <v>50</v>
      </c>
      <c r="AO1789" s="15">
        <v>2</v>
      </c>
      <c r="AP1789" s="15">
        <v>8</v>
      </c>
      <c r="AQ1789" s="15">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15">
        <f ca="1">COUNTIF(INDIRECT("H"&amp;(ROW()+12*(($AN1789-1)*3+$AO1789)-ROW())/12+5):INDIRECT("S"&amp;(ROW()+12*(($AN1789-1)*3+$AO1789)-ROW())/12+5),AQ1789)</f>
        <v>0</v>
      </c>
      <c r="AU1789" s="15">
        <f ca="1">IF(AND(AQ1789&gt;0,AR1789&gt;0),COUNTIF(AU$6:AU1788,"&gt;0")+1,0)</f>
        <v>0</v>
      </c>
    </row>
    <row r="1790" spans="40:47">
      <c r="AN1790" s="15">
        <v>50</v>
      </c>
      <c r="AO1790" s="15">
        <v>2</v>
      </c>
      <c r="AP1790" s="15">
        <v>9</v>
      </c>
      <c r="AQ1790" s="15">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15">
        <f ca="1">COUNTIF(INDIRECT("H"&amp;(ROW()+12*(($AN1790-1)*3+$AO1790)-ROW())/12+5):INDIRECT("S"&amp;(ROW()+12*(($AN1790-1)*3+$AO1790)-ROW())/12+5),AQ1790)</f>
        <v>0</v>
      </c>
      <c r="AU1790" s="15">
        <f ca="1">IF(AND(AQ1790&gt;0,AR1790&gt;0),COUNTIF(AU$6:AU1789,"&gt;0")+1,0)</f>
        <v>0</v>
      </c>
    </row>
    <row r="1791" spans="40:47">
      <c r="AN1791" s="15">
        <v>50</v>
      </c>
      <c r="AO1791" s="15">
        <v>2</v>
      </c>
      <c r="AP1791" s="15">
        <v>10</v>
      </c>
      <c r="AQ1791" s="15">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15">
        <f ca="1">COUNTIF(INDIRECT("H"&amp;(ROW()+12*(($AN1791-1)*3+$AO1791)-ROW())/12+5):INDIRECT("S"&amp;(ROW()+12*(($AN1791-1)*3+$AO1791)-ROW())/12+5),AQ1791)</f>
        <v>0</v>
      </c>
      <c r="AU1791" s="15">
        <f ca="1">IF(AND(AQ1791&gt;0,AR1791&gt;0),COUNTIF(AU$6:AU1790,"&gt;0")+1,0)</f>
        <v>0</v>
      </c>
    </row>
    <row r="1792" spans="40:47">
      <c r="AN1792" s="15">
        <v>50</v>
      </c>
      <c r="AO1792" s="15">
        <v>2</v>
      </c>
      <c r="AP1792" s="15">
        <v>11</v>
      </c>
      <c r="AQ1792" s="15">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15">
        <f ca="1">COUNTIF(INDIRECT("H"&amp;(ROW()+12*(($AN1792-1)*3+$AO1792)-ROW())/12+5):INDIRECT("S"&amp;(ROW()+12*(($AN1792-1)*3+$AO1792)-ROW())/12+5),AQ1792)</f>
        <v>0</v>
      </c>
      <c r="AU1792" s="15">
        <f ca="1">IF(AND(AQ1792&gt;0,AR1792&gt;0),COUNTIF(AU$6:AU1791,"&gt;0")+1,0)</f>
        <v>0</v>
      </c>
    </row>
    <row r="1793" spans="40:47">
      <c r="AN1793" s="15">
        <v>50</v>
      </c>
      <c r="AO1793" s="15">
        <v>2</v>
      </c>
      <c r="AP1793" s="15">
        <v>12</v>
      </c>
      <c r="AQ1793" s="15">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15">
        <f ca="1">COUNTIF(INDIRECT("H"&amp;(ROW()+12*(($AN1793-1)*3+$AO1793)-ROW())/12+5):INDIRECT("S"&amp;(ROW()+12*(($AN1793-1)*3+$AO1793)-ROW())/12+5),AQ1793)</f>
        <v>0</v>
      </c>
      <c r="AU1793" s="15">
        <f ca="1">IF(AND(AQ1793&gt;0,AR1793&gt;0),COUNTIF(AU$6:AU1792,"&gt;0")+1,0)</f>
        <v>0</v>
      </c>
    </row>
    <row r="1794" spans="40:47">
      <c r="AN1794" s="15">
        <v>50</v>
      </c>
      <c r="AO1794" s="15">
        <v>3</v>
      </c>
      <c r="AP1794" s="15">
        <v>1</v>
      </c>
      <c r="AQ1794" s="15">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15">
        <f ca="1">COUNTIF(INDIRECT("H"&amp;(ROW()+12*(($AN1794-1)*3+$AO1794)-ROW())/12+5):INDIRECT("S"&amp;(ROW()+12*(($AN1794-1)*3+$AO1794)-ROW())/12+5),AQ1794)</f>
        <v>0</v>
      </c>
      <c r="AU1794" s="15">
        <f ca="1">IF(AND(AQ1794&gt;0,AR1794&gt;0),COUNTIF(AU$6:AU1793,"&gt;0")+1,0)</f>
        <v>0</v>
      </c>
    </row>
    <row r="1795" spans="40:47">
      <c r="AN1795" s="15">
        <v>50</v>
      </c>
      <c r="AO1795" s="15">
        <v>3</v>
      </c>
      <c r="AP1795" s="15">
        <v>2</v>
      </c>
      <c r="AQ1795" s="15">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15">
        <f ca="1">COUNTIF(INDIRECT("H"&amp;(ROW()+12*(($AN1795-1)*3+$AO1795)-ROW())/12+5):INDIRECT("S"&amp;(ROW()+12*(($AN1795-1)*3+$AO1795)-ROW())/12+5),AQ1795)</f>
        <v>0</v>
      </c>
      <c r="AU1795" s="15">
        <f ca="1">IF(AND(AQ1795&gt;0,AR1795&gt;0),COUNTIF(AU$6:AU1794,"&gt;0")+1,0)</f>
        <v>0</v>
      </c>
    </row>
    <row r="1796" spans="40:47">
      <c r="AN1796" s="15">
        <v>50</v>
      </c>
      <c r="AO1796" s="15">
        <v>3</v>
      </c>
      <c r="AP1796" s="15">
        <v>3</v>
      </c>
      <c r="AQ1796" s="15">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15">
        <f ca="1">COUNTIF(INDIRECT("H"&amp;(ROW()+12*(($AN1796-1)*3+$AO1796)-ROW())/12+5):INDIRECT("S"&amp;(ROW()+12*(($AN1796-1)*3+$AO1796)-ROW())/12+5),AQ1796)</f>
        <v>0</v>
      </c>
      <c r="AU1796" s="15">
        <f ca="1">IF(AND(AQ1796&gt;0,AR1796&gt;0),COUNTIF(AU$6:AU1795,"&gt;0")+1,0)</f>
        <v>0</v>
      </c>
    </row>
    <row r="1797" spans="40:47">
      <c r="AN1797" s="15">
        <v>50</v>
      </c>
      <c r="AO1797" s="15">
        <v>3</v>
      </c>
      <c r="AP1797" s="15">
        <v>4</v>
      </c>
      <c r="AQ1797" s="15">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15">
        <f ca="1">COUNTIF(INDIRECT("H"&amp;(ROW()+12*(($AN1797-1)*3+$AO1797)-ROW())/12+5):INDIRECT("S"&amp;(ROW()+12*(($AN1797-1)*3+$AO1797)-ROW())/12+5),AQ1797)</f>
        <v>0</v>
      </c>
      <c r="AU1797" s="15">
        <f ca="1">IF(AND(AQ1797&gt;0,AR1797&gt;0),COUNTIF(AU$6:AU1796,"&gt;0")+1,0)</f>
        <v>0</v>
      </c>
    </row>
    <row r="1798" spans="40:47">
      <c r="AN1798" s="15">
        <v>50</v>
      </c>
      <c r="AO1798" s="15">
        <v>3</v>
      </c>
      <c r="AP1798" s="15">
        <v>5</v>
      </c>
      <c r="AQ1798" s="15">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15">
        <f ca="1">COUNTIF(INDIRECT("H"&amp;(ROW()+12*(($AN1798-1)*3+$AO1798)-ROW())/12+5):INDIRECT("S"&amp;(ROW()+12*(($AN1798-1)*3+$AO1798)-ROW())/12+5),AQ1798)</f>
        <v>0</v>
      </c>
      <c r="AU1798" s="15">
        <f ca="1">IF(AND(AQ1798&gt;0,AR1798&gt;0),COUNTIF(AU$6:AU1797,"&gt;0")+1,0)</f>
        <v>0</v>
      </c>
    </row>
    <row r="1799" spans="40:47">
      <c r="AN1799" s="15">
        <v>50</v>
      </c>
      <c r="AO1799" s="15">
        <v>3</v>
      </c>
      <c r="AP1799" s="15">
        <v>6</v>
      </c>
      <c r="AQ1799" s="15">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15">
        <f ca="1">COUNTIF(INDIRECT("H"&amp;(ROW()+12*(($AN1799-1)*3+$AO1799)-ROW())/12+5):INDIRECT("S"&amp;(ROW()+12*(($AN1799-1)*3+$AO1799)-ROW())/12+5),AQ1799)</f>
        <v>0</v>
      </c>
      <c r="AU1799" s="15">
        <f ca="1">IF(AND(AQ1799&gt;0,AR1799&gt;0),COUNTIF(AU$6:AU1798,"&gt;0")+1,0)</f>
        <v>0</v>
      </c>
    </row>
    <row r="1800" spans="40:47">
      <c r="AN1800" s="15">
        <v>50</v>
      </c>
      <c r="AO1800" s="15">
        <v>3</v>
      </c>
      <c r="AP1800" s="15">
        <v>7</v>
      </c>
      <c r="AQ1800" s="15">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15">
        <f ca="1">COUNTIF(INDIRECT("H"&amp;(ROW()+12*(($AN1800-1)*3+$AO1800)-ROW())/12+5):INDIRECT("S"&amp;(ROW()+12*(($AN1800-1)*3+$AO1800)-ROW())/12+5),AQ1800)</f>
        <v>0</v>
      </c>
      <c r="AU1800" s="15">
        <f ca="1">IF(AND(AQ1800&gt;0,AR1800&gt;0),COUNTIF(AU$6:AU1799,"&gt;0")+1,0)</f>
        <v>0</v>
      </c>
    </row>
    <row r="1801" spans="40:47">
      <c r="AN1801" s="15">
        <v>50</v>
      </c>
      <c r="AO1801" s="15">
        <v>3</v>
      </c>
      <c r="AP1801" s="15">
        <v>8</v>
      </c>
      <c r="AQ1801" s="15">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15">
        <f ca="1">COUNTIF(INDIRECT("H"&amp;(ROW()+12*(($AN1801-1)*3+$AO1801)-ROW())/12+5):INDIRECT("S"&amp;(ROW()+12*(($AN1801-1)*3+$AO1801)-ROW())/12+5),AQ1801)</f>
        <v>0</v>
      </c>
      <c r="AU1801" s="15">
        <f ca="1">IF(AND(AQ1801&gt;0,AR1801&gt;0),COUNTIF(AU$6:AU1800,"&gt;0")+1,0)</f>
        <v>0</v>
      </c>
    </row>
    <row r="1802" spans="40:47">
      <c r="AN1802" s="15">
        <v>50</v>
      </c>
      <c r="AO1802" s="15">
        <v>3</v>
      </c>
      <c r="AP1802" s="15">
        <v>9</v>
      </c>
      <c r="AQ1802" s="15">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15">
        <f ca="1">COUNTIF(INDIRECT("H"&amp;(ROW()+12*(($AN1802-1)*3+$AO1802)-ROW())/12+5):INDIRECT("S"&amp;(ROW()+12*(($AN1802-1)*3+$AO1802)-ROW())/12+5),AQ1802)</f>
        <v>0</v>
      </c>
      <c r="AU1802" s="15">
        <f ca="1">IF(AND(AQ1802&gt;0,AR1802&gt;0),COUNTIF(AU$6:AU1801,"&gt;0")+1,0)</f>
        <v>0</v>
      </c>
    </row>
    <row r="1803" spans="40:47">
      <c r="AN1803" s="15">
        <v>50</v>
      </c>
      <c r="AO1803" s="15">
        <v>3</v>
      </c>
      <c r="AP1803" s="15">
        <v>10</v>
      </c>
      <c r="AQ1803" s="15">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15">
        <f ca="1">COUNTIF(INDIRECT("H"&amp;(ROW()+12*(($AN1803-1)*3+$AO1803)-ROW())/12+5):INDIRECT("S"&amp;(ROW()+12*(($AN1803-1)*3+$AO1803)-ROW())/12+5),AQ1803)</f>
        <v>0</v>
      </c>
      <c r="AU1803" s="15">
        <f ca="1">IF(AND(AQ1803&gt;0,AR1803&gt;0),COUNTIF(AU$6:AU1802,"&gt;0")+1,0)</f>
        <v>0</v>
      </c>
    </row>
    <row r="1804" spans="40:47">
      <c r="AN1804" s="15">
        <v>50</v>
      </c>
      <c r="AO1804" s="15">
        <v>3</v>
      </c>
      <c r="AP1804" s="15">
        <v>11</v>
      </c>
      <c r="AQ1804" s="15">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15">
        <f ca="1">COUNTIF(INDIRECT("H"&amp;(ROW()+12*(($AN1804-1)*3+$AO1804)-ROW())/12+5):INDIRECT("S"&amp;(ROW()+12*(($AN1804-1)*3+$AO1804)-ROW())/12+5),AQ1804)</f>
        <v>0</v>
      </c>
      <c r="AU1804" s="15">
        <f ca="1">IF(AND(AQ1804&gt;0,AR1804&gt;0),COUNTIF(AU$6:AU1803,"&gt;0")+1,0)</f>
        <v>0</v>
      </c>
    </row>
    <row r="1805" spans="40:47">
      <c r="AN1805" s="306">
        <v>50</v>
      </c>
      <c r="AO1805" s="306">
        <v>3</v>
      </c>
      <c r="AP1805" s="306">
        <v>12</v>
      </c>
      <c r="AQ1805" s="15">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15">
        <f ca="1">COUNTIF(INDIRECT("H"&amp;(ROW()+12*(($AN1805-1)*3+$AO1805)-ROW())/12+5):INDIRECT("S"&amp;(ROW()+12*(($AN1805-1)*3+$AO1805)-ROW())/12+5),AQ1805)</f>
        <v>0</v>
      </c>
      <c r="AU1805" s="15">
        <f ca="1">IF(AND(AQ1805&gt;0,AR1805&gt;0),COUNTIF(AU$6:AU1804,"&gt;0")+1,0)</f>
        <v>0</v>
      </c>
    </row>
    <row r="1806" spans="40:47">
      <c r="AN1806" s="15">
        <v>51</v>
      </c>
      <c r="AO1806" s="15">
        <v>1</v>
      </c>
      <c r="AP1806" s="15">
        <v>1</v>
      </c>
      <c r="AQ1806" s="15">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15">
        <f ca="1">COUNTIF(INDIRECT("H"&amp;(ROW()+12*(($AN1806-1)*3+$AO1806)-ROW())/12+5):INDIRECT("S"&amp;(ROW()+12*(($AN1806-1)*3+$AO1806)-ROW())/12+5),AQ1806)</f>
        <v>0</v>
      </c>
      <c r="AU1806" s="15">
        <f ca="1">IF(AND(AQ1806&gt;0,AR1806&gt;0),COUNTIF(AU$6:AU1805,"&gt;0")+1,0)</f>
        <v>0</v>
      </c>
    </row>
    <row r="1807" spans="40:47">
      <c r="AN1807" s="15">
        <v>51</v>
      </c>
      <c r="AO1807" s="15">
        <v>1</v>
      </c>
      <c r="AP1807" s="15">
        <v>2</v>
      </c>
      <c r="AQ1807" s="15">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15">
        <f ca="1">COUNTIF(INDIRECT("H"&amp;(ROW()+12*(($AN1807-1)*3+$AO1807)-ROW())/12+5):INDIRECT("S"&amp;(ROW()+12*(($AN1807-1)*3+$AO1807)-ROW())/12+5),AQ1807)</f>
        <v>0</v>
      </c>
      <c r="AU1807" s="15">
        <f ca="1">IF(AND(AQ1807&gt;0,AR1807&gt;0),COUNTIF(AU$6:AU1806,"&gt;0")+1,0)</f>
        <v>0</v>
      </c>
    </row>
    <row r="1808" spans="40:47">
      <c r="AN1808" s="15">
        <v>51</v>
      </c>
      <c r="AO1808" s="15">
        <v>1</v>
      </c>
      <c r="AP1808" s="15">
        <v>3</v>
      </c>
      <c r="AQ1808" s="15">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15">
        <f ca="1">COUNTIF(INDIRECT("H"&amp;(ROW()+12*(($AN1808-1)*3+$AO1808)-ROW())/12+5):INDIRECT("S"&amp;(ROW()+12*(($AN1808-1)*3+$AO1808)-ROW())/12+5),AQ1808)</f>
        <v>0</v>
      </c>
      <c r="AU1808" s="15">
        <f ca="1">IF(AND(AQ1808&gt;0,AR1808&gt;0),COUNTIF(AU$6:AU1807,"&gt;0")+1,0)</f>
        <v>0</v>
      </c>
    </row>
    <row r="1809" spans="40:47">
      <c r="AN1809" s="15">
        <v>51</v>
      </c>
      <c r="AO1809" s="15">
        <v>1</v>
      </c>
      <c r="AP1809" s="15">
        <v>4</v>
      </c>
      <c r="AQ1809" s="15">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15">
        <f ca="1">COUNTIF(INDIRECT("H"&amp;(ROW()+12*(($AN1809-1)*3+$AO1809)-ROW())/12+5):INDIRECT("S"&amp;(ROW()+12*(($AN1809-1)*3+$AO1809)-ROW())/12+5),AQ1809)</f>
        <v>0</v>
      </c>
      <c r="AU1809" s="15">
        <f ca="1">IF(AND(AQ1809&gt;0,AR1809&gt;0),COUNTIF(AU$6:AU1808,"&gt;0")+1,0)</f>
        <v>0</v>
      </c>
    </row>
    <row r="1810" spans="40:47">
      <c r="AN1810" s="15">
        <v>51</v>
      </c>
      <c r="AO1810" s="15">
        <v>1</v>
      </c>
      <c r="AP1810" s="15">
        <v>5</v>
      </c>
      <c r="AQ1810" s="15">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15">
        <f ca="1">COUNTIF(INDIRECT("H"&amp;(ROW()+12*(($AN1810-1)*3+$AO1810)-ROW())/12+5):INDIRECT("S"&amp;(ROW()+12*(($AN1810-1)*3+$AO1810)-ROW())/12+5),AQ1810)</f>
        <v>0</v>
      </c>
      <c r="AU1810" s="15">
        <f ca="1">IF(AND(AQ1810&gt;0,AR1810&gt;0),COUNTIF(AU$6:AU1809,"&gt;0")+1,0)</f>
        <v>0</v>
      </c>
    </row>
    <row r="1811" spans="40:47">
      <c r="AN1811" s="15">
        <v>51</v>
      </c>
      <c r="AO1811" s="15">
        <v>1</v>
      </c>
      <c r="AP1811" s="15">
        <v>6</v>
      </c>
      <c r="AQ1811" s="15">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15">
        <f ca="1">COUNTIF(INDIRECT("H"&amp;(ROW()+12*(($AN1811-1)*3+$AO1811)-ROW())/12+5):INDIRECT("S"&amp;(ROW()+12*(($AN1811-1)*3+$AO1811)-ROW())/12+5),AQ1811)</f>
        <v>0</v>
      </c>
      <c r="AU1811" s="15">
        <f ca="1">IF(AND(AQ1811&gt;0,AR1811&gt;0),COUNTIF(AU$6:AU1810,"&gt;0")+1,0)</f>
        <v>0</v>
      </c>
    </row>
    <row r="1812" spans="40:47">
      <c r="AN1812" s="15">
        <v>51</v>
      </c>
      <c r="AO1812" s="15">
        <v>1</v>
      </c>
      <c r="AP1812" s="15">
        <v>7</v>
      </c>
      <c r="AQ1812" s="15">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15">
        <f ca="1">COUNTIF(INDIRECT("H"&amp;(ROW()+12*(($AN1812-1)*3+$AO1812)-ROW())/12+5):INDIRECT("S"&amp;(ROW()+12*(($AN1812-1)*3+$AO1812)-ROW())/12+5),AQ1812)</f>
        <v>0</v>
      </c>
      <c r="AU1812" s="15">
        <f ca="1">IF(AND(AQ1812&gt;0,AR1812&gt;0),COUNTIF(AU$6:AU1811,"&gt;0")+1,0)</f>
        <v>0</v>
      </c>
    </row>
    <row r="1813" spans="40:47">
      <c r="AN1813" s="15">
        <v>51</v>
      </c>
      <c r="AO1813" s="15">
        <v>1</v>
      </c>
      <c r="AP1813" s="15">
        <v>8</v>
      </c>
      <c r="AQ1813" s="15">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15">
        <f ca="1">COUNTIF(INDIRECT("H"&amp;(ROW()+12*(($AN1813-1)*3+$AO1813)-ROW())/12+5):INDIRECT("S"&amp;(ROW()+12*(($AN1813-1)*3+$AO1813)-ROW())/12+5),AQ1813)</f>
        <v>0</v>
      </c>
      <c r="AU1813" s="15">
        <f ca="1">IF(AND(AQ1813&gt;0,AR1813&gt;0),COUNTIF(AU$6:AU1812,"&gt;0")+1,0)</f>
        <v>0</v>
      </c>
    </row>
    <row r="1814" spans="40:47">
      <c r="AN1814" s="15">
        <v>51</v>
      </c>
      <c r="AO1814" s="15">
        <v>1</v>
      </c>
      <c r="AP1814" s="15">
        <v>9</v>
      </c>
      <c r="AQ1814" s="15">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15">
        <f ca="1">COUNTIF(INDIRECT("H"&amp;(ROW()+12*(($AN1814-1)*3+$AO1814)-ROW())/12+5):INDIRECT("S"&amp;(ROW()+12*(($AN1814-1)*3+$AO1814)-ROW())/12+5),AQ1814)</f>
        <v>0</v>
      </c>
      <c r="AU1814" s="15">
        <f ca="1">IF(AND(AQ1814&gt;0,AR1814&gt;0),COUNTIF(AU$6:AU1813,"&gt;0")+1,0)</f>
        <v>0</v>
      </c>
    </row>
    <row r="1815" spans="40:47">
      <c r="AN1815" s="15">
        <v>51</v>
      </c>
      <c r="AO1815" s="15">
        <v>1</v>
      </c>
      <c r="AP1815" s="15">
        <v>10</v>
      </c>
      <c r="AQ1815" s="15">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15">
        <f ca="1">COUNTIF(INDIRECT("H"&amp;(ROW()+12*(($AN1815-1)*3+$AO1815)-ROW())/12+5):INDIRECT("S"&amp;(ROW()+12*(($AN1815-1)*3+$AO1815)-ROW())/12+5),AQ1815)</f>
        <v>0</v>
      </c>
      <c r="AU1815" s="15">
        <f ca="1">IF(AND(AQ1815&gt;0,AR1815&gt;0),COUNTIF(AU$6:AU1814,"&gt;0")+1,0)</f>
        <v>0</v>
      </c>
    </row>
    <row r="1816" spans="40:47">
      <c r="AN1816" s="15">
        <v>51</v>
      </c>
      <c r="AO1816" s="15">
        <v>1</v>
      </c>
      <c r="AP1816" s="15">
        <v>11</v>
      </c>
      <c r="AQ1816" s="15">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15">
        <f ca="1">COUNTIF(INDIRECT("H"&amp;(ROW()+12*(($AN1816-1)*3+$AO1816)-ROW())/12+5):INDIRECT("S"&amp;(ROW()+12*(($AN1816-1)*3+$AO1816)-ROW())/12+5),AQ1816)</f>
        <v>0</v>
      </c>
      <c r="AU1816" s="15">
        <f ca="1">IF(AND(AQ1816&gt;0,AR1816&gt;0),COUNTIF(AU$6:AU1815,"&gt;0")+1,0)</f>
        <v>0</v>
      </c>
    </row>
    <row r="1817" spans="40:47">
      <c r="AN1817" s="15">
        <v>51</v>
      </c>
      <c r="AO1817" s="15">
        <v>1</v>
      </c>
      <c r="AP1817" s="15">
        <v>12</v>
      </c>
      <c r="AQ1817" s="15">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15">
        <f ca="1">COUNTIF(INDIRECT("H"&amp;(ROW()+12*(($AN1817-1)*3+$AO1817)-ROW())/12+5):INDIRECT("S"&amp;(ROW()+12*(($AN1817-1)*3+$AO1817)-ROW())/12+5),AQ1817)</f>
        <v>0</v>
      </c>
      <c r="AU1817" s="15">
        <f ca="1">IF(AND(AQ1817&gt;0,AR1817&gt;0),COUNTIF(AU$6:AU1816,"&gt;0")+1,0)</f>
        <v>0</v>
      </c>
    </row>
    <row r="1818" spans="40:47">
      <c r="AN1818" s="15">
        <v>51</v>
      </c>
      <c r="AO1818" s="15">
        <v>2</v>
      </c>
      <c r="AP1818" s="15">
        <v>1</v>
      </c>
      <c r="AQ1818" s="15">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15">
        <f ca="1">COUNTIF(INDIRECT("H"&amp;(ROW()+12*(($AN1818-1)*3+$AO1818)-ROW())/12+5):INDIRECT("S"&amp;(ROW()+12*(($AN1818-1)*3+$AO1818)-ROW())/12+5),AQ1818)</f>
        <v>0</v>
      </c>
      <c r="AU1818" s="15">
        <f ca="1">IF(AND(AQ1818&gt;0,AR1818&gt;0),COUNTIF(AU$6:AU1817,"&gt;0")+1,0)</f>
        <v>0</v>
      </c>
    </row>
    <row r="1819" spans="40:47">
      <c r="AN1819" s="15">
        <v>51</v>
      </c>
      <c r="AO1819" s="15">
        <v>2</v>
      </c>
      <c r="AP1819" s="15">
        <v>2</v>
      </c>
      <c r="AQ1819" s="15">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15">
        <f ca="1">COUNTIF(INDIRECT("H"&amp;(ROW()+12*(($AN1819-1)*3+$AO1819)-ROW())/12+5):INDIRECT("S"&amp;(ROW()+12*(($AN1819-1)*3+$AO1819)-ROW())/12+5),AQ1819)</f>
        <v>0</v>
      </c>
      <c r="AU1819" s="15">
        <f ca="1">IF(AND(AQ1819&gt;0,AR1819&gt;0),COUNTIF(AU$6:AU1818,"&gt;0")+1,0)</f>
        <v>0</v>
      </c>
    </row>
    <row r="1820" spans="40:47">
      <c r="AN1820" s="15">
        <v>51</v>
      </c>
      <c r="AO1820" s="15">
        <v>2</v>
      </c>
      <c r="AP1820" s="15">
        <v>3</v>
      </c>
      <c r="AQ1820" s="15">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15">
        <f ca="1">COUNTIF(INDIRECT("H"&amp;(ROW()+12*(($AN1820-1)*3+$AO1820)-ROW())/12+5):INDIRECT("S"&amp;(ROW()+12*(($AN1820-1)*3+$AO1820)-ROW())/12+5),AQ1820)</f>
        <v>0</v>
      </c>
      <c r="AU1820" s="15">
        <f ca="1">IF(AND(AQ1820&gt;0,AR1820&gt;0),COUNTIF(AU$6:AU1819,"&gt;0")+1,0)</f>
        <v>0</v>
      </c>
    </row>
    <row r="1821" spans="40:47">
      <c r="AN1821" s="15">
        <v>51</v>
      </c>
      <c r="AO1821" s="15">
        <v>2</v>
      </c>
      <c r="AP1821" s="15">
        <v>4</v>
      </c>
      <c r="AQ1821" s="15">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15">
        <f ca="1">COUNTIF(INDIRECT("H"&amp;(ROW()+12*(($AN1821-1)*3+$AO1821)-ROW())/12+5):INDIRECT("S"&amp;(ROW()+12*(($AN1821-1)*3+$AO1821)-ROW())/12+5),AQ1821)</f>
        <v>0</v>
      </c>
      <c r="AU1821" s="15">
        <f ca="1">IF(AND(AQ1821&gt;0,AR1821&gt;0),COUNTIF(AU$6:AU1820,"&gt;0")+1,0)</f>
        <v>0</v>
      </c>
    </row>
    <row r="1822" spans="40:47">
      <c r="AN1822" s="15">
        <v>51</v>
      </c>
      <c r="AO1822" s="15">
        <v>2</v>
      </c>
      <c r="AP1822" s="15">
        <v>5</v>
      </c>
      <c r="AQ1822" s="15">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15">
        <f ca="1">COUNTIF(INDIRECT("H"&amp;(ROW()+12*(($AN1822-1)*3+$AO1822)-ROW())/12+5):INDIRECT("S"&amp;(ROW()+12*(($AN1822-1)*3+$AO1822)-ROW())/12+5),AQ1822)</f>
        <v>0</v>
      </c>
      <c r="AU1822" s="15">
        <f ca="1">IF(AND(AQ1822&gt;0,AR1822&gt;0),COUNTIF(AU$6:AU1821,"&gt;0")+1,0)</f>
        <v>0</v>
      </c>
    </row>
    <row r="1823" spans="40:47">
      <c r="AN1823" s="15">
        <v>51</v>
      </c>
      <c r="AO1823" s="15">
        <v>2</v>
      </c>
      <c r="AP1823" s="15">
        <v>6</v>
      </c>
      <c r="AQ1823" s="15">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15">
        <f ca="1">COUNTIF(INDIRECT("H"&amp;(ROW()+12*(($AN1823-1)*3+$AO1823)-ROW())/12+5):INDIRECT("S"&amp;(ROW()+12*(($AN1823-1)*3+$AO1823)-ROW())/12+5),AQ1823)</f>
        <v>0</v>
      </c>
      <c r="AU1823" s="15">
        <f ca="1">IF(AND(AQ1823&gt;0,AR1823&gt;0),COUNTIF(AU$6:AU1822,"&gt;0")+1,0)</f>
        <v>0</v>
      </c>
    </row>
    <row r="1824" spans="40:47">
      <c r="AN1824" s="15">
        <v>51</v>
      </c>
      <c r="AO1824" s="15">
        <v>2</v>
      </c>
      <c r="AP1824" s="15">
        <v>7</v>
      </c>
      <c r="AQ1824" s="15">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15">
        <f ca="1">COUNTIF(INDIRECT("H"&amp;(ROW()+12*(($AN1824-1)*3+$AO1824)-ROW())/12+5):INDIRECT("S"&amp;(ROW()+12*(($AN1824-1)*3+$AO1824)-ROW())/12+5),AQ1824)</f>
        <v>0</v>
      </c>
      <c r="AU1824" s="15">
        <f ca="1">IF(AND(AQ1824&gt;0,AR1824&gt;0),COUNTIF(AU$6:AU1823,"&gt;0")+1,0)</f>
        <v>0</v>
      </c>
    </row>
    <row r="1825" spans="40:47">
      <c r="AN1825" s="15">
        <v>51</v>
      </c>
      <c r="AO1825" s="15">
        <v>2</v>
      </c>
      <c r="AP1825" s="15">
        <v>8</v>
      </c>
      <c r="AQ1825" s="15">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15">
        <f ca="1">COUNTIF(INDIRECT("H"&amp;(ROW()+12*(($AN1825-1)*3+$AO1825)-ROW())/12+5):INDIRECT("S"&amp;(ROW()+12*(($AN1825-1)*3+$AO1825)-ROW())/12+5),AQ1825)</f>
        <v>0</v>
      </c>
      <c r="AU1825" s="15">
        <f ca="1">IF(AND(AQ1825&gt;0,AR1825&gt;0),COUNTIF(AU$6:AU1824,"&gt;0")+1,0)</f>
        <v>0</v>
      </c>
    </row>
    <row r="1826" spans="40:47">
      <c r="AN1826" s="15">
        <v>51</v>
      </c>
      <c r="AO1826" s="15">
        <v>2</v>
      </c>
      <c r="AP1826" s="15">
        <v>9</v>
      </c>
      <c r="AQ1826" s="15">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15">
        <f ca="1">COUNTIF(INDIRECT("H"&amp;(ROW()+12*(($AN1826-1)*3+$AO1826)-ROW())/12+5):INDIRECT("S"&amp;(ROW()+12*(($AN1826-1)*3+$AO1826)-ROW())/12+5),AQ1826)</f>
        <v>0</v>
      </c>
      <c r="AU1826" s="15">
        <f ca="1">IF(AND(AQ1826&gt;0,AR1826&gt;0),COUNTIF(AU$6:AU1825,"&gt;0")+1,0)</f>
        <v>0</v>
      </c>
    </row>
    <row r="1827" spans="40:47">
      <c r="AN1827" s="15">
        <v>51</v>
      </c>
      <c r="AO1827" s="15">
        <v>2</v>
      </c>
      <c r="AP1827" s="15">
        <v>10</v>
      </c>
      <c r="AQ1827" s="15">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15">
        <f ca="1">COUNTIF(INDIRECT("H"&amp;(ROW()+12*(($AN1827-1)*3+$AO1827)-ROW())/12+5):INDIRECT("S"&amp;(ROW()+12*(($AN1827-1)*3+$AO1827)-ROW())/12+5),AQ1827)</f>
        <v>0</v>
      </c>
      <c r="AU1827" s="15">
        <f ca="1">IF(AND(AQ1827&gt;0,AR1827&gt;0),COUNTIF(AU$6:AU1826,"&gt;0")+1,0)</f>
        <v>0</v>
      </c>
    </row>
    <row r="1828" spans="40:47">
      <c r="AN1828" s="15">
        <v>51</v>
      </c>
      <c r="AO1828" s="15">
        <v>2</v>
      </c>
      <c r="AP1828" s="15">
        <v>11</v>
      </c>
      <c r="AQ1828" s="15">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15">
        <f ca="1">COUNTIF(INDIRECT("H"&amp;(ROW()+12*(($AN1828-1)*3+$AO1828)-ROW())/12+5):INDIRECT("S"&amp;(ROW()+12*(($AN1828-1)*3+$AO1828)-ROW())/12+5),AQ1828)</f>
        <v>0</v>
      </c>
      <c r="AU1828" s="15">
        <f ca="1">IF(AND(AQ1828&gt;0,AR1828&gt;0),COUNTIF(AU$6:AU1827,"&gt;0")+1,0)</f>
        <v>0</v>
      </c>
    </row>
    <row r="1829" spans="40:47">
      <c r="AN1829" s="15">
        <v>51</v>
      </c>
      <c r="AO1829" s="15">
        <v>2</v>
      </c>
      <c r="AP1829" s="15">
        <v>12</v>
      </c>
      <c r="AQ1829" s="15">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15">
        <f ca="1">COUNTIF(INDIRECT("H"&amp;(ROW()+12*(($AN1829-1)*3+$AO1829)-ROW())/12+5):INDIRECT("S"&amp;(ROW()+12*(($AN1829-1)*3+$AO1829)-ROW())/12+5),AQ1829)</f>
        <v>0</v>
      </c>
      <c r="AU1829" s="15">
        <f ca="1">IF(AND(AQ1829&gt;0,AR1829&gt;0),COUNTIF(AU$6:AU1828,"&gt;0")+1,0)</f>
        <v>0</v>
      </c>
    </row>
    <row r="1830" spans="40:47">
      <c r="AN1830" s="15">
        <v>51</v>
      </c>
      <c r="AO1830" s="15">
        <v>3</v>
      </c>
      <c r="AP1830" s="15">
        <v>1</v>
      </c>
      <c r="AQ1830" s="15">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15">
        <f ca="1">COUNTIF(INDIRECT("H"&amp;(ROW()+12*(($AN1830-1)*3+$AO1830)-ROW())/12+5):INDIRECT("S"&amp;(ROW()+12*(($AN1830-1)*3+$AO1830)-ROW())/12+5),AQ1830)</f>
        <v>0</v>
      </c>
      <c r="AU1830" s="15">
        <f ca="1">IF(AND(AQ1830&gt;0,AR1830&gt;0),COUNTIF(AU$6:AU1829,"&gt;0")+1,0)</f>
        <v>0</v>
      </c>
    </row>
    <row r="1831" spans="40:47">
      <c r="AN1831" s="15">
        <v>51</v>
      </c>
      <c r="AO1831" s="15">
        <v>3</v>
      </c>
      <c r="AP1831" s="15">
        <v>2</v>
      </c>
      <c r="AQ1831" s="15">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15">
        <f ca="1">COUNTIF(INDIRECT("H"&amp;(ROW()+12*(($AN1831-1)*3+$AO1831)-ROW())/12+5):INDIRECT("S"&amp;(ROW()+12*(($AN1831-1)*3+$AO1831)-ROW())/12+5),AQ1831)</f>
        <v>0</v>
      </c>
      <c r="AU1831" s="15">
        <f ca="1">IF(AND(AQ1831&gt;0,AR1831&gt;0),COUNTIF(AU$6:AU1830,"&gt;0")+1,0)</f>
        <v>0</v>
      </c>
    </row>
    <row r="1832" spans="40:47">
      <c r="AN1832" s="15">
        <v>51</v>
      </c>
      <c r="AO1832" s="15">
        <v>3</v>
      </c>
      <c r="AP1832" s="15">
        <v>3</v>
      </c>
      <c r="AQ1832" s="15">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15">
        <f ca="1">COUNTIF(INDIRECT("H"&amp;(ROW()+12*(($AN1832-1)*3+$AO1832)-ROW())/12+5):INDIRECT("S"&amp;(ROW()+12*(($AN1832-1)*3+$AO1832)-ROW())/12+5),AQ1832)</f>
        <v>0</v>
      </c>
      <c r="AU1832" s="15">
        <f ca="1">IF(AND(AQ1832&gt;0,AR1832&gt;0),COUNTIF(AU$6:AU1831,"&gt;0")+1,0)</f>
        <v>0</v>
      </c>
    </row>
    <row r="1833" spans="40:47">
      <c r="AN1833" s="15">
        <v>51</v>
      </c>
      <c r="AO1833" s="15">
        <v>3</v>
      </c>
      <c r="AP1833" s="15">
        <v>4</v>
      </c>
      <c r="AQ1833" s="15">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15">
        <f ca="1">COUNTIF(INDIRECT("H"&amp;(ROW()+12*(($AN1833-1)*3+$AO1833)-ROW())/12+5):INDIRECT("S"&amp;(ROW()+12*(($AN1833-1)*3+$AO1833)-ROW())/12+5),AQ1833)</f>
        <v>0</v>
      </c>
      <c r="AU1833" s="15">
        <f ca="1">IF(AND(AQ1833&gt;0,AR1833&gt;0),COUNTIF(AU$6:AU1832,"&gt;0")+1,0)</f>
        <v>0</v>
      </c>
    </row>
    <row r="1834" spans="40:47">
      <c r="AN1834" s="15">
        <v>51</v>
      </c>
      <c r="AO1834" s="15">
        <v>3</v>
      </c>
      <c r="AP1834" s="15">
        <v>5</v>
      </c>
      <c r="AQ1834" s="15">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15">
        <f ca="1">COUNTIF(INDIRECT("H"&amp;(ROW()+12*(($AN1834-1)*3+$AO1834)-ROW())/12+5):INDIRECT("S"&amp;(ROW()+12*(($AN1834-1)*3+$AO1834)-ROW())/12+5),AQ1834)</f>
        <v>0</v>
      </c>
      <c r="AU1834" s="15">
        <f ca="1">IF(AND(AQ1834&gt;0,AR1834&gt;0),COUNTIF(AU$6:AU1833,"&gt;0")+1,0)</f>
        <v>0</v>
      </c>
    </row>
    <row r="1835" spans="40:47">
      <c r="AN1835" s="15">
        <v>51</v>
      </c>
      <c r="AO1835" s="15">
        <v>3</v>
      </c>
      <c r="AP1835" s="15">
        <v>6</v>
      </c>
      <c r="AQ1835" s="15">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15">
        <f ca="1">COUNTIF(INDIRECT("H"&amp;(ROW()+12*(($AN1835-1)*3+$AO1835)-ROW())/12+5):INDIRECT("S"&amp;(ROW()+12*(($AN1835-1)*3+$AO1835)-ROW())/12+5),AQ1835)</f>
        <v>0</v>
      </c>
      <c r="AU1835" s="15">
        <f ca="1">IF(AND(AQ1835&gt;0,AR1835&gt;0),COUNTIF(AU$6:AU1834,"&gt;0")+1,0)</f>
        <v>0</v>
      </c>
    </row>
    <row r="1836" spans="40:47">
      <c r="AN1836" s="15">
        <v>51</v>
      </c>
      <c r="AO1836" s="15">
        <v>3</v>
      </c>
      <c r="AP1836" s="15">
        <v>7</v>
      </c>
      <c r="AQ1836" s="15">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15">
        <f ca="1">COUNTIF(INDIRECT("H"&amp;(ROW()+12*(($AN1836-1)*3+$AO1836)-ROW())/12+5):INDIRECT("S"&amp;(ROW()+12*(($AN1836-1)*3+$AO1836)-ROW())/12+5),AQ1836)</f>
        <v>0</v>
      </c>
      <c r="AU1836" s="15">
        <f ca="1">IF(AND(AQ1836&gt;0,AR1836&gt;0),COUNTIF(AU$6:AU1835,"&gt;0")+1,0)</f>
        <v>0</v>
      </c>
    </row>
    <row r="1837" spans="40:47">
      <c r="AN1837" s="15">
        <v>51</v>
      </c>
      <c r="AO1837" s="15">
        <v>3</v>
      </c>
      <c r="AP1837" s="15">
        <v>8</v>
      </c>
      <c r="AQ1837" s="15">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15">
        <f ca="1">COUNTIF(INDIRECT("H"&amp;(ROW()+12*(($AN1837-1)*3+$AO1837)-ROW())/12+5):INDIRECT("S"&amp;(ROW()+12*(($AN1837-1)*3+$AO1837)-ROW())/12+5),AQ1837)</f>
        <v>0</v>
      </c>
      <c r="AU1837" s="15">
        <f ca="1">IF(AND(AQ1837&gt;0,AR1837&gt;0),COUNTIF(AU$6:AU1836,"&gt;0")+1,0)</f>
        <v>0</v>
      </c>
    </row>
    <row r="1838" spans="40:47">
      <c r="AN1838" s="15">
        <v>51</v>
      </c>
      <c r="AO1838" s="15">
        <v>3</v>
      </c>
      <c r="AP1838" s="15">
        <v>9</v>
      </c>
      <c r="AQ1838" s="15">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15">
        <f ca="1">COUNTIF(INDIRECT("H"&amp;(ROW()+12*(($AN1838-1)*3+$AO1838)-ROW())/12+5):INDIRECT("S"&amp;(ROW()+12*(($AN1838-1)*3+$AO1838)-ROW())/12+5),AQ1838)</f>
        <v>0</v>
      </c>
      <c r="AU1838" s="15">
        <f ca="1">IF(AND(AQ1838&gt;0,AR1838&gt;0),COUNTIF(AU$6:AU1837,"&gt;0")+1,0)</f>
        <v>0</v>
      </c>
    </row>
    <row r="1839" spans="40:47">
      <c r="AN1839" s="15">
        <v>51</v>
      </c>
      <c r="AO1839" s="15">
        <v>3</v>
      </c>
      <c r="AP1839" s="15">
        <v>10</v>
      </c>
      <c r="AQ1839" s="15">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15">
        <f ca="1">COUNTIF(INDIRECT("H"&amp;(ROW()+12*(($AN1839-1)*3+$AO1839)-ROW())/12+5):INDIRECT("S"&amp;(ROW()+12*(($AN1839-1)*3+$AO1839)-ROW())/12+5),AQ1839)</f>
        <v>0</v>
      </c>
      <c r="AU1839" s="15">
        <f ca="1">IF(AND(AQ1839&gt;0,AR1839&gt;0),COUNTIF(AU$6:AU1838,"&gt;0")+1,0)</f>
        <v>0</v>
      </c>
    </row>
    <row r="1840" spans="40:47">
      <c r="AN1840" s="15">
        <v>51</v>
      </c>
      <c r="AO1840" s="15">
        <v>3</v>
      </c>
      <c r="AP1840" s="15">
        <v>11</v>
      </c>
      <c r="AQ1840" s="15">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15">
        <f ca="1">COUNTIF(INDIRECT("H"&amp;(ROW()+12*(($AN1840-1)*3+$AO1840)-ROW())/12+5):INDIRECT("S"&amp;(ROW()+12*(($AN1840-1)*3+$AO1840)-ROW())/12+5),AQ1840)</f>
        <v>0</v>
      </c>
      <c r="AU1840" s="15">
        <f ca="1">IF(AND(AQ1840&gt;0,AR1840&gt;0),COUNTIF(AU$6:AU1839,"&gt;0")+1,0)</f>
        <v>0</v>
      </c>
    </row>
    <row r="1841" spans="40:47">
      <c r="AN1841" s="306">
        <v>51</v>
      </c>
      <c r="AO1841" s="306">
        <v>3</v>
      </c>
      <c r="AP1841" s="306">
        <v>12</v>
      </c>
      <c r="AQ1841" s="15">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15">
        <f ca="1">COUNTIF(INDIRECT("H"&amp;(ROW()+12*(($AN1841-1)*3+$AO1841)-ROW())/12+5):INDIRECT("S"&amp;(ROW()+12*(($AN1841-1)*3+$AO1841)-ROW())/12+5),AQ1841)</f>
        <v>0</v>
      </c>
      <c r="AU1841" s="15">
        <f ca="1">IF(AND(AQ1841&gt;0,AR1841&gt;0),COUNTIF(AU$6:AU1840,"&gt;0")+1,0)</f>
        <v>0</v>
      </c>
    </row>
    <row r="1842" spans="40:47">
      <c r="AN1842" s="15">
        <v>52</v>
      </c>
      <c r="AO1842" s="15">
        <v>1</v>
      </c>
      <c r="AP1842" s="15">
        <v>1</v>
      </c>
      <c r="AQ1842" s="15">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15">
        <f ca="1">COUNTIF(INDIRECT("H"&amp;(ROW()+12*(($AN1842-1)*3+$AO1842)-ROW())/12+5):INDIRECT("S"&amp;(ROW()+12*(($AN1842-1)*3+$AO1842)-ROW())/12+5),AQ1842)</f>
        <v>0</v>
      </c>
      <c r="AU1842" s="15">
        <f ca="1">IF(AND(AQ1842&gt;0,AR1842&gt;0),COUNTIF(AU$6:AU1841,"&gt;0")+1,0)</f>
        <v>0</v>
      </c>
    </row>
    <row r="1843" spans="40:47">
      <c r="AN1843" s="15">
        <v>52</v>
      </c>
      <c r="AO1843" s="15">
        <v>1</v>
      </c>
      <c r="AP1843" s="15">
        <v>2</v>
      </c>
      <c r="AQ1843" s="15">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15">
        <f ca="1">COUNTIF(INDIRECT("H"&amp;(ROW()+12*(($AN1843-1)*3+$AO1843)-ROW())/12+5):INDIRECT("S"&amp;(ROW()+12*(($AN1843-1)*3+$AO1843)-ROW())/12+5),AQ1843)</f>
        <v>0</v>
      </c>
      <c r="AU1843" s="15">
        <f ca="1">IF(AND(AQ1843&gt;0,AR1843&gt;0),COUNTIF(AU$6:AU1842,"&gt;0")+1,0)</f>
        <v>0</v>
      </c>
    </row>
    <row r="1844" spans="40:47">
      <c r="AN1844" s="15">
        <v>52</v>
      </c>
      <c r="AO1844" s="15">
        <v>1</v>
      </c>
      <c r="AP1844" s="15">
        <v>3</v>
      </c>
      <c r="AQ1844" s="15">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15">
        <f ca="1">COUNTIF(INDIRECT("H"&amp;(ROW()+12*(($AN1844-1)*3+$AO1844)-ROW())/12+5):INDIRECT("S"&amp;(ROW()+12*(($AN1844-1)*3+$AO1844)-ROW())/12+5),AQ1844)</f>
        <v>0</v>
      </c>
      <c r="AU1844" s="15">
        <f ca="1">IF(AND(AQ1844&gt;0,AR1844&gt;0),COUNTIF(AU$6:AU1843,"&gt;0")+1,0)</f>
        <v>0</v>
      </c>
    </row>
    <row r="1845" spans="40:47">
      <c r="AN1845" s="15">
        <v>52</v>
      </c>
      <c r="AO1845" s="15">
        <v>1</v>
      </c>
      <c r="AP1845" s="15">
        <v>4</v>
      </c>
      <c r="AQ1845" s="15">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15">
        <f ca="1">COUNTIF(INDIRECT("H"&amp;(ROW()+12*(($AN1845-1)*3+$AO1845)-ROW())/12+5):INDIRECT("S"&amp;(ROW()+12*(($AN1845-1)*3+$AO1845)-ROW())/12+5),AQ1845)</f>
        <v>0</v>
      </c>
      <c r="AU1845" s="15">
        <f ca="1">IF(AND(AQ1845&gt;0,AR1845&gt;0),COUNTIF(AU$6:AU1844,"&gt;0")+1,0)</f>
        <v>0</v>
      </c>
    </row>
    <row r="1846" spans="40:47">
      <c r="AN1846" s="15">
        <v>52</v>
      </c>
      <c r="AO1846" s="15">
        <v>1</v>
      </c>
      <c r="AP1846" s="15">
        <v>5</v>
      </c>
      <c r="AQ1846" s="15">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15">
        <f ca="1">COUNTIF(INDIRECT("H"&amp;(ROW()+12*(($AN1846-1)*3+$AO1846)-ROW())/12+5):INDIRECT("S"&amp;(ROW()+12*(($AN1846-1)*3+$AO1846)-ROW())/12+5),AQ1846)</f>
        <v>0</v>
      </c>
      <c r="AU1846" s="15">
        <f ca="1">IF(AND(AQ1846&gt;0,AR1846&gt;0),COUNTIF(AU$6:AU1845,"&gt;0")+1,0)</f>
        <v>0</v>
      </c>
    </row>
    <row r="1847" spans="40:47">
      <c r="AN1847" s="15">
        <v>52</v>
      </c>
      <c r="AO1847" s="15">
        <v>1</v>
      </c>
      <c r="AP1847" s="15">
        <v>6</v>
      </c>
      <c r="AQ1847" s="15">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15">
        <f ca="1">COUNTIF(INDIRECT("H"&amp;(ROW()+12*(($AN1847-1)*3+$AO1847)-ROW())/12+5):INDIRECT("S"&amp;(ROW()+12*(($AN1847-1)*3+$AO1847)-ROW())/12+5),AQ1847)</f>
        <v>0</v>
      </c>
      <c r="AU1847" s="15">
        <f ca="1">IF(AND(AQ1847&gt;0,AR1847&gt;0),COUNTIF(AU$6:AU1846,"&gt;0")+1,0)</f>
        <v>0</v>
      </c>
    </row>
    <row r="1848" spans="40:47">
      <c r="AN1848" s="15">
        <v>52</v>
      </c>
      <c r="AO1848" s="15">
        <v>1</v>
      </c>
      <c r="AP1848" s="15">
        <v>7</v>
      </c>
      <c r="AQ1848" s="15">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15">
        <f ca="1">COUNTIF(INDIRECT("H"&amp;(ROW()+12*(($AN1848-1)*3+$AO1848)-ROW())/12+5):INDIRECT("S"&amp;(ROW()+12*(($AN1848-1)*3+$AO1848)-ROW())/12+5),AQ1848)</f>
        <v>0</v>
      </c>
      <c r="AU1848" s="15">
        <f ca="1">IF(AND(AQ1848&gt;0,AR1848&gt;0),COUNTIF(AU$6:AU1847,"&gt;0")+1,0)</f>
        <v>0</v>
      </c>
    </row>
    <row r="1849" spans="40:47">
      <c r="AN1849" s="15">
        <v>52</v>
      </c>
      <c r="AO1849" s="15">
        <v>1</v>
      </c>
      <c r="AP1849" s="15">
        <v>8</v>
      </c>
      <c r="AQ1849" s="15">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15">
        <f ca="1">COUNTIF(INDIRECT("H"&amp;(ROW()+12*(($AN1849-1)*3+$AO1849)-ROW())/12+5):INDIRECT("S"&amp;(ROW()+12*(($AN1849-1)*3+$AO1849)-ROW())/12+5),AQ1849)</f>
        <v>0</v>
      </c>
      <c r="AU1849" s="15">
        <f ca="1">IF(AND(AQ1849&gt;0,AR1849&gt;0),COUNTIF(AU$6:AU1848,"&gt;0")+1,0)</f>
        <v>0</v>
      </c>
    </row>
    <row r="1850" spans="40:47">
      <c r="AN1850" s="15">
        <v>52</v>
      </c>
      <c r="AO1850" s="15">
        <v>1</v>
      </c>
      <c r="AP1850" s="15">
        <v>9</v>
      </c>
      <c r="AQ1850" s="15">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15">
        <f ca="1">COUNTIF(INDIRECT("H"&amp;(ROW()+12*(($AN1850-1)*3+$AO1850)-ROW())/12+5):INDIRECT("S"&amp;(ROW()+12*(($AN1850-1)*3+$AO1850)-ROW())/12+5),AQ1850)</f>
        <v>0</v>
      </c>
      <c r="AU1850" s="15">
        <f ca="1">IF(AND(AQ1850&gt;0,AR1850&gt;0),COUNTIF(AU$6:AU1849,"&gt;0")+1,0)</f>
        <v>0</v>
      </c>
    </row>
    <row r="1851" spans="40:47">
      <c r="AN1851" s="15">
        <v>52</v>
      </c>
      <c r="AO1851" s="15">
        <v>1</v>
      </c>
      <c r="AP1851" s="15">
        <v>10</v>
      </c>
      <c r="AQ1851" s="15">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15">
        <f ca="1">COUNTIF(INDIRECT("H"&amp;(ROW()+12*(($AN1851-1)*3+$AO1851)-ROW())/12+5):INDIRECT("S"&amp;(ROW()+12*(($AN1851-1)*3+$AO1851)-ROW())/12+5),AQ1851)</f>
        <v>0</v>
      </c>
      <c r="AU1851" s="15">
        <f ca="1">IF(AND(AQ1851&gt;0,AR1851&gt;0),COUNTIF(AU$6:AU1850,"&gt;0")+1,0)</f>
        <v>0</v>
      </c>
    </row>
    <row r="1852" spans="40:47">
      <c r="AN1852" s="15">
        <v>52</v>
      </c>
      <c r="AO1852" s="15">
        <v>1</v>
      </c>
      <c r="AP1852" s="15">
        <v>11</v>
      </c>
      <c r="AQ1852" s="15">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15">
        <f ca="1">COUNTIF(INDIRECT("H"&amp;(ROW()+12*(($AN1852-1)*3+$AO1852)-ROW())/12+5):INDIRECT("S"&amp;(ROW()+12*(($AN1852-1)*3+$AO1852)-ROW())/12+5),AQ1852)</f>
        <v>0</v>
      </c>
      <c r="AU1852" s="15">
        <f ca="1">IF(AND(AQ1852&gt;0,AR1852&gt;0),COUNTIF(AU$6:AU1851,"&gt;0")+1,0)</f>
        <v>0</v>
      </c>
    </row>
    <row r="1853" spans="40:47">
      <c r="AN1853" s="15">
        <v>52</v>
      </c>
      <c r="AO1853" s="15">
        <v>1</v>
      </c>
      <c r="AP1853" s="15">
        <v>12</v>
      </c>
      <c r="AQ1853" s="15">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15">
        <f ca="1">COUNTIF(INDIRECT("H"&amp;(ROW()+12*(($AN1853-1)*3+$AO1853)-ROW())/12+5):INDIRECT("S"&amp;(ROW()+12*(($AN1853-1)*3+$AO1853)-ROW())/12+5),AQ1853)</f>
        <v>0</v>
      </c>
      <c r="AU1853" s="15">
        <f ca="1">IF(AND(AQ1853&gt;0,AR1853&gt;0),COUNTIF(AU$6:AU1852,"&gt;0")+1,0)</f>
        <v>0</v>
      </c>
    </row>
    <row r="1854" spans="40:47">
      <c r="AN1854" s="15">
        <v>52</v>
      </c>
      <c r="AO1854" s="15">
        <v>2</v>
      </c>
      <c r="AP1854" s="15">
        <v>1</v>
      </c>
      <c r="AQ1854" s="15">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15">
        <f ca="1">COUNTIF(INDIRECT("H"&amp;(ROW()+12*(($AN1854-1)*3+$AO1854)-ROW())/12+5):INDIRECT("S"&amp;(ROW()+12*(($AN1854-1)*3+$AO1854)-ROW())/12+5),AQ1854)</f>
        <v>0</v>
      </c>
      <c r="AU1854" s="15">
        <f ca="1">IF(AND(AQ1854&gt;0,AR1854&gt;0),COUNTIF(AU$6:AU1853,"&gt;0")+1,0)</f>
        <v>0</v>
      </c>
    </row>
    <row r="1855" spans="40:47">
      <c r="AN1855" s="15">
        <v>52</v>
      </c>
      <c r="AO1855" s="15">
        <v>2</v>
      </c>
      <c r="AP1855" s="15">
        <v>2</v>
      </c>
      <c r="AQ1855" s="15">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15">
        <f ca="1">COUNTIF(INDIRECT("H"&amp;(ROW()+12*(($AN1855-1)*3+$AO1855)-ROW())/12+5):INDIRECT("S"&amp;(ROW()+12*(($AN1855-1)*3+$AO1855)-ROW())/12+5),AQ1855)</f>
        <v>0</v>
      </c>
      <c r="AU1855" s="15">
        <f ca="1">IF(AND(AQ1855&gt;0,AR1855&gt;0),COUNTIF(AU$6:AU1854,"&gt;0")+1,0)</f>
        <v>0</v>
      </c>
    </row>
    <row r="1856" spans="40:47">
      <c r="AN1856" s="15">
        <v>52</v>
      </c>
      <c r="AO1856" s="15">
        <v>2</v>
      </c>
      <c r="AP1856" s="15">
        <v>3</v>
      </c>
      <c r="AQ1856" s="15">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15">
        <f ca="1">COUNTIF(INDIRECT("H"&amp;(ROW()+12*(($AN1856-1)*3+$AO1856)-ROW())/12+5):INDIRECT("S"&amp;(ROW()+12*(($AN1856-1)*3+$AO1856)-ROW())/12+5),AQ1856)</f>
        <v>0</v>
      </c>
      <c r="AU1856" s="15">
        <f ca="1">IF(AND(AQ1856&gt;0,AR1856&gt;0),COUNTIF(AU$6:AU1855,"&gt;0")+1,0)</f>
        <v>0</v>
      </c>
    </row>
    <row r="1857" spans="40:47">
      <c r="AN1857" s="15">
        <v>52</v>
      </c>
      <c r="AO1857" s="15">
        <v>2</v>
      </c>
      <c r="AP1857" s="15">
        <v>4</v>
      </c>
      <c r="AQ1857" s="15">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15">
        <f ca="1">COUNTIF(INDIRECT("H"&amp;(ROW()+12*(($AN1857-1)*3+$AO1857)-ROW())/12+5):INDIRECT("S"&amp;(ROW()+12*(($AN1857-1)*3+$AO1857)-ROW())/12+5),AQ1857)</f>
        <v>0</v>
      </c>
      <c r="AU1857" s="15">
        <f ca="1">IF(AND(AQ1857&gt;0,AR1857&gt;0),COUNTIF(AU$6:AU1856,"&gt;0")+1,0)</f>
        <v>0</v>
      </c>
    </row>
    <row r="1858" spans="40:47">
      <c r="AN1858" s="15">
        <v>52</v>
      </c>
      <c r="AO1858" s="15">
        <v>2</v>
      </c>
      <c r="AP1858" s="15">
        <v>5</v>
      </c>
      <c r="AQ1858" s="15">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15">
        <f ca="1">COUNTIF(INDIRECT("H"&amp;(ROW()+12*(($AN1858-1)*3+$AO1858)-ROW())/12+5):INDIRECT("S"&amp;(ROW()+12*(($AN1858-1)*3+$AO1858)-ROW())/12+5),AQ1858)</f>
        <v>0</v>
      </c>
      <c r="AU1858" s="15">
        <f ca="1">IF(AND(AQ1858&gt;0,AR1858&gt;0),COUNTIF(AU$6:AU1857,"&gt;0")+1,0)</f>
        <v>0</v>
      </c>
    </row>
    <row r="1859" spans="40:47">
      <c r="AN1859" s="15">
        <v>52</v>
      </c>
      <c r="AO1859" s="15">
        <v>2</v>
      </c>
      <c r="AP1859" s="15">
        <v>6</v>
      </c>
      <c r="AQ1859" s="15">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15">
        <f ca="1">COUNTIF(INDIRECT("H"&amp;(ROW()+12*(($AN1859-1)*3+$AO1859)-ROW())/12+5):INDIRECT("S"&amp;(ROW()+12*(($AN1859-1)*3+$AO1859)-ROW())/12+5),AQ1859)</f>
        <v>0</v>
      </c>
      <c r="AU1859" s="15">
        <f ca="1">IF(AND(AQ1859&gt;0,AR1859&gt;0),COUNTIF(AU$6:AU1858,"&gt;0")+1,0)</f>
        <v>0</v>
      </c>
    </row>
    <row r="1860" spans="40:47">
      <c r="AN1860" s="15">
        <v>52</v>
      </c>
      <c r="AO1860" s="15">
        <v>2</v>
      </c>
      <c r="AP1860" s="15">
        <v>7</v>
      </c>
      <c r="AQ1860" s="15">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15">
        <f ca="1">COUNTIF(INDIRECT("H"&amp;(ROW()+12*(($AN1860-1)*3+$AO1860)-ROW())/12+5):INDIRECT("S"&amp;(ROW()+12*(($AN1860-1)*3+$AO1860)-ROW())/12+5),AQ1860)</f>
        <v>0</v>
      </c>
      <c r="AU1860" s="15">
        <f ca="1">IF(AND(AQ1860&gt;0,AR1860&gt;0),COUNTIF(AU$6:AU1859,"&gt;0")+1,0)</f>
        <v>0</v>
      </c>
    </row>
    <row r="1861" spans="40:47">
      <c r="AN1861" s="15">
        <v>52</v>
      </c>
      <c r="AO1861" s="15">
        <v>2</v>
      </c>
      <c r="AP1861" s="15">
        <v>8</v>
      </c>
      <c r="AQ1861" s="15">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15">
        <f ca="1">COUNTIF(INDIRECT("H"&amp;(ROW()+12*(($AN1861-1)*3+$AO1861)-ROW())/12+5):INDIRECT("S"&amp;(ROW()+12*(($AN1861-1)*3+$AO1861)-ROW())/12+5),AQ1861)</f>
        <v>0</v>
      </c>
      <c r="AU1861" s="15">
        <f ca="1">IF(AND(AQ1861&gt;0,AR1861&gt;0),COUNTIF(AU$6:AU1860,"&gt;0")+1,0)</f>
        <v>0</v>
      </c>
    </row>
    <row r="1862" spans="40:47">
      <c r="AN1862" s="15">
        <v>52</v>
      </c>
      <c r="AO1862" s="15">
        <v>2</v>
      </c>
      <c r="AP1862" s="15">
        <v>9</v>
      </c>
      <c r="AQ1862" s="15">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15">
        <f ca="1">COUNTIF(INDIRECT("H"&amp;(ROW()+12*(($AN1862-1)*3+$AO1862)-ROW())/12+5):INDIRECT("S"&amp;(ROW()+12*(($AN1862-1)*3+$AO1862)-ROW())/12+5),AQ1862)</f>
        <v>0</v>
      </c>
      <c r="AU1862" s="15">
        <f ca="1">IF(AND(AQ1862&gt;0,AR1862&gt;0),COUNTIF(AU$6:AU1861,"&gt;0")+1,0)</f>
        <v>0</v>
      </c>
    </row>
    <row r="1863" spans="40:47">
      <c r="AN1863" s="15">
        <v>52</v>
      </c>
      <c r="AO1863" s="15">
        <v>2</v>
      </c>
      <c r="AP1863" s="15">
        <v>10</v>
      </c>
      <c r="AQ1863" s="15">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15">
        <f ca="1">COUNTIF(INDIRECT("H"&amp;(ROW()+12*(($AN1863-1)*3+$AO1863)-ROW())/12+5):INDIRECT("S"&amp;(ROW()+12*(($AN1863-1)*3+$AO1863)-ROW())/12+5),AQ1863)</f>
        <v>0</v>
      </c>
      <c r="AU1863" s="15">
        <f ca="1">IF(AND(AQ1863&gt;0,AR1863&gt;0),COUNTIF(AU$6:AU1862,"&gt;0")+1,0)</f>
        <v>0</v>
      </c>
    </row>
    <row r="1864" spans="40:47">
      <c r="AN1864" s="15">
        <v>52</v>
      </c>
      <c r="AO1864" s="15">
        <v>2</v>
      </c>
      <c r="AP1864" s="15">
        <v>11</v>
      </c>
      <c r="AQ1864" s="15">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15">
        <f ca="1">COUNTIF(INDIRECT("H"&amp;(ROW()+12*(($AN1864-1)*3+$AO1864)-ROW())/12+5):INDIRECT("S"&amp;(ROW()+12*(($AN1864-1)*3+$AO1864)-ROW())/12+5),AQ1864)</f>
        <v>0</v>
      </c>
      <c r="AU1864" s="15">
        <f ca="1">IF(AND(AQ1864&gt;0,AR1864&gt;0),COUNTIF(AU$6:AU1863,"&gt;0")+1,0)</f>
        <v>0</v>
      </c>
    </row>
    <row r="1865" spans="40:47">
      <c r="AN1865" s="15">
        <v>52</v>
      </c>
      <c r="AO1865" s="15">
        <v>2</v>
      </c>
      <c r="AP1865" s="15">
        <v>12</v>
      </c>
      <c r="AQ1865" s="15">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15">
        <f ca="1">COUNTIF(INDIRECT("H"&amp;(ROW()+12*(($AN1865-1)*3+$AO1865)-ROW())/12+5):INDIRECT("S"&amp;(ROW()+12*(($AN1865-1)*3+$AO1865)-ROW())/12+5),AQ1865)</f>
        <v>0</v>
      </c>
      <c r="AU1865" s="15">
        <f ca="1">IF(AND(AQ1865&gt;0,AR1865&gt;0),COUNTIF(AU$6:AU1864,"&gt;0")+1,0)</f>
        <v>0</v>
      </c>
    </row>
    <row r="1866" spans="40:47">
      <c r="AN1866" s="15">
        <v>52</v>
      </c>
      <c r="AO1866" s="15">
        <v>3</v>
      </c>
      <c r="AP1866" s="15">
        <v>1</v>
      </c>
      <c r="AQ1866" s="15">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15">
        <f ca="1">COUNTIF(INDIRECT("H"&amp;(ROW()+12*(($AN1866-1)*3+$AO1866)-ROW())/12+5):INDIRECT("S"&amp;(ROW()+12*(($AN1866-1)*3+$AO1866)-ROW())/12+5),AQ1866)</f>
        <v>0</v>
      </c>
      <c r="AU1866" s="15">
        <f ca="1">IF(AND(AQ1866&gt;0,AR1866&gt;0),COUNTIF(AU$6:AU1865,"&gt;0")+1,0)</f>
        <v>0</v>
      </c>
    </row>
    <row r="1867" spans="40:47">
      <c r="AN1867" s="15">
        <v>52</v>
      </c>
      <c r="AO1867" s="15">
        <v>3</v>
      </c>
      <c r="AP1867" s="15">
        <v>2</v>
      </c>
      <c r="AQ1867" s="15">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15">
        <f ca="1">COUNTIF(INDIRECT("H"&amp;(ROW()+12*(($AN1867-1)*3+$AO1867)-ROW())/12+5):INDIRECT("S"&amp;(ROW()+12*(($AN1867-1)*3+$AO1867)-ROW())/12+5),AQ1867)</f>
        <v>0</v>
      </c>
      <c r="AU1867" s="15">
        <f ca="1">IF(AND(AQ1867&gt;0,AR1867&gt;0),COUNTIF(AU$6:AU1866,"&gt;0")+1,0)</f>
        <v>0</v>
      </c>
    </row>
    <row r="1868" spans="40:47">
      <c r="AN1868" s="15">
        <v>52</v>
      </c>
      <c r="AO1868" s="15">
        <v>3</v>
      </c>
      <c r="AP1868" s="15">
        <v>3</v>
      </c>
      <c r="AQ1868" s="15">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15">
        <f ca="1">COUNTIF(INDIRECT("H"&amp;(ROW()+12*(($AN1868-1)*3+$AO1868)-ROW())/12+5):INDIRECT("S"&amp;(ROW()+12*(($AN1868-1)*3+$AO1868)-ROW())/12+5),AQ1868)</f>
        <v>0</v>
      </c>
      <c r="AU1868" s="15">
        <f ca="1">IF(AND(AQ1868&gt;0,AR1868&gt;0),COUNTIF(AU$6:AU1867,"&gt;0")+1,0)</f>
        <v>0</v>
      </c>
    </row>
    <row r="1869" spans="40:47">
      <c r="AN1869" s="15">
        <v>52</v>
      </c>
      <c r="AO1869" s="15">
        <v>3</v>
      </c>
      <c r="AP1869" s="15">
        <v>4</v>
      </c>
      <c r="AQ1869" s="15">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15">
        <f ca="1">COUNTIF(INDIRECT("H"&amp;(ROW()+12*(($AN1869-1)*3+$AO1869)-ROW())/12+5):INDIRECT("S"&amp;(ROW()+12*(($AN1869-1)*3+$AO1869)-ROW())/12+5),AQ1869)</f>
        <v>0</v>
      </c>
      <c r="AU1869" s="15">
        <f ca="1">IF(AND(AQ1869&gt;0,AR1869&gt;0),COUNTIF(AU$6:AU1868,"&gt;0")+1,0)</f>
        <v>0</v>
      </c>
    </row>
    <row r="1870" spans="40:47">
      <c r="AN1870" s="15">
        <v>52</v>
      </c>
      <c r="AO1870" s="15">
        <v>3</v>
      </c>
      <c r="AP1870" s="15">
        <v>5</v>
      </c>
      <c r="AQ1870" s="15">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15">
        <f ca="1">COUNTIF(INDIRECT("H"&amp;(ROW()+12*(($AN1870-1)*3+$AO1870)-ROW())/12+5):INDIRECT("S"&amp;(ROW()+12*(($AN1870-1)*3+$AO1870)-ROW())/12+5),AQ1870)</f>
        <v>0</v>
      </c>
      <c r="AU1870" s="15">
        <f ca="1">IF(AND(AQ1870&gt;0,AR1870&gt;0),COUNTIF(AU$6:AU1869,"&gt;0")+1,0)</f>
        <v>0</v>
      </c>
    </row>
    <row r="1871" spans="40:47">
      <c r="AN1871" s="15">
        <v>52</v>
      </c>
      <c r="AO1871" s="15">
        <v>3</v>
      </c>
      <c r="AP1871" s="15">
        <v>6</v>
      </c>
      <c r="AQ1871" s="15">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15">
        <f ca="1">COUNTIF(INDIRECT("H"&amp;(ROW()+12*(($AN1871-1)*3+$AO1871)-ROW())/12+5):INDIRECT("S"&amp;(ROW()+12*(($AN1871-1)*3+$AO1871)-ROW())/12+5),AQ1871)</f>
        <v>0</v>
      </c>
      <c r="AU1871" s="15">
        <f ca="1">IF(AND(AQ1871&gt;0,AR1871&gt;0),COUNTIF(AU$6:AU1870,"&gt;0")+1,0)</f>
        <v>0</v>
      </c>
    </row>
    <row r="1872" spans="40:47">
      <c r="AN1872" s="15">
        <v>52</v>
      </c>
      <c r="AO1872" s="15">
        <v>3</v>
      </c>
      <c r="AP1872" s="15">
        <v>7</v>
      </c>
      <c r="AQ1872" s="15">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15">
        <f ca="1">COUNTIF(INDIRECT("H"&amp;(ROW()+12*(($AN1872-1)*3+$AO1872)-ROW())/12+5):INDIRECT("S"&amp;(ROW()+12*(($AN1872-1)*3+$AO1872)-ROW())/12+5),AQ1872)</f>
        <v>0</v>
      </c>
      <c r="AU1872" s="15">
        <f ca="1">IF(AND(AQ1872&gt;0,AR1872&gt;0),COUNTIF(AU$6:AU1871,"&gt;0")+1,0)</f>
        <v>0</v>
      </c>
    </row>
    <row r="1873" spans="40:47">
      <c r="AN1873" s="15">
        <v>52</v>
      </c>
      <c r="AO1873" s="15">
        <v>3</v>
      </c>
      <c r="AP1873" s="15">
        <v>8</v>
      </c>
      <c r="AQ1873" s="15">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15">
        <f ca="1">COUNTIF(INDIRECT("H"&amp;(ROW()+12*(($AN1873-1)*3+$AO1873)-ROW())/12+5):INDIRECT("S"&amp;(ROW()+12*(($AN1873-1)*3+$AO1873)-ROW())/12+5),AQ1873)</f>
        <v>0</v>
      </c>
      <c r="AU1873" s="15">
        <f ca="1">IF(AND(AQ1873&gt;0,AR1873&gt;0),COUNTIF(AU$6:AU1872,"&gt;0")+1,0)</f>
        <v>0</v>
      </c>
    </row>
    <row r="1874" spans="40:47">
      <c r="AN1874" s="15">
        <v>52</v>
      </c>
      <c r="AO1874" s="15">
        <v>3</v>
      </c>
      <c r="AP1874" s="15">
        <v>9</v>
      </c>
      <c r="AQ1874" s="15">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15">
        <f ca="1">COUNTIF(INDIRECT("H"&amp;(ROW()+12*(($AN1874-1)*3+$AO1874)-ROW())/12+5):INDIRECT("S"&amp;(ROW()+12*(($AN1874-1)*3+$AO1874)-ROW())/12+5),AQ1874)</f>
        <v>0</v>
      </c>
      <c r="AU1874" s="15">
        <f ca="1">IF(AND(AQ1874&gt;0,AR1874&gt;0),COUNTIF(AU$6:AU1873,"&gt;0")+1,0)</f>
        <v>0</v>
      </c>
    </row>
    <row r="1875" spans="40:47">
      <c r="AN1875" s="15">
        <v>52</v>
      </c>
      <c r="AO1875" s="15">
        <v>3</v>
      </c>
      <c r="AP1875" s="15">
        <v>10</v>
      </c>
      <c r="AQ1875" s="15">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15">
        <f ca="1">COUNTIF(INDIRECT("H"&amp;(ROW()+12*(($AN1875-1)*3+$AO1875)-ROW())/12+5):INDIRECT("S"&amp;(ROW()+12*(($AN1875-1)*3+$AO1875)-ROW())/12+5),AQ1875)</f>
        <v>0</v>
      </c>
      <c r="AU1875" s="15">
        <f ca="1">IF(AND(AQ1875&gt;0,AR1875&gt;0),COUNTIF(AU$6:AU1874,"&gt;0")+1,0)</f>
        <v>0</v>
      </c>
    </row>
    <row r="1876" spans="40:47">
      <c r="AN1876" s="15">
        <v>52</v>
      </c>
      <c r="AO1876" s="15">
        <v>3</v>
      </c>
      <c r="AP1876" s="15">
        <v>11</v>
      </c>
      <c r="AQ1876" s="15">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15">
        <f ca="1">COUNTIF(INDIRECT("H"&amp;(ROW()+12*(($AN1876-1)*3+$AO1876)-ROW())/12+5):INDIRECT("S"&amp;(ROW()+12*(($AN1876-1)*3+$AO1876)-ROW())/12+5),AQ1876)</f>
        <v>0</v>
      </c>
      <c r="AU1876" s="15">
        <f ca="1">IF(AND(AQ1876&gt;0,AR1876&gt;0),COUNTIF(AU$6:AU1875,"&gt;0")+1,0)</f>
        <v>0</v>
      </c>
    </row>
    <row r="1877" spans="40:47">
      <c r="AN1877" s="306">
        <v>52</v>
      </c>
      <c r="AO1877" s="306">
        <v>3</v>
      </c>
      <c r="AP1877" s="306">
        <v>12</v>
      </c>
      <c r="AQ1877" s="15">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15">
        <f ca="1">COUNTIF(INDIRECT("H"&amp;(ROW()+12*(($AN1877-1)*3+$AO1877)-ROW())/12+5):INDIRECT("S"&amp;(ROW()+12*(($AN1877-1)*3+$AO1877)-ROW())/12+5),AQ1877)</f>
        <v>0</v>
      </c>
      <c r="AU1877" s="15">
        <f ca="1">IF(AND(AQ1877&gt;0,AR1877&gt;0),COUNTIF(AU$6:AU1876,"&gt;0")+1,0)</f>
        <v>0</v>
      </c>
    </row>
    <row r="1878" spans="40:47">
      <c r="AN1878" s="15">
        <v>53</v>
      </c>
      <c r="AO1878" s="15">
        <v>1</v>
      </c>
      <c r="AP1878" s="15">
        <v>1</v>
      </c>
      <c r="AQ1878" s="15">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15">
        <f ca="1">COUNTIF(INDIRECT("H"&amp;(ROW()+12*(($AN1878-1)*3+$AO1878)-ROW())/12+5):INDIRECT("S"&amp;(ROW()+12*(($AN1878-1)*3+$AO1878)-ROW())/12+5),AQ1878)</f>
        <v>0</v>
      </c>
      <c r="AU1878" s="15">
        <f ca="1">IF(AND(AQ1878&gt;0,AR1878&gt;0),COUNTIF(AU$6:AU1877,"&gt;0")+1,0)</f>
        <v>0</v>
      </c>
    </row>
    <row r="1879" spans="40:47">
      <c r="AN1879" s="15">
        <v>53</v>
      </c>
      <c r="AO1879" s="15">
        <v>1</v>
      </c>
      <c r="AP1879" s="15">
        <v>2</v>
      </c>
      <c r="AQ1879" s="15">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15">
        <f ca="1">COUNTIF(INDIRECT("H"&amp;(ROW()+12*(($AN1879-1)*3+$AO1879)-ROW())/12+5):INDIRECT("S"&amp;(ROW()+12*(($AN1879-1)*3+$AO1879)-ROW())/12+5),AQ1879)</f>
        <v>0</v>
      </c>
      <c r="AU1879" s="15">
        <f ca="1">IF(AND(AQ1879&gt;0,AR1879&gt;0),COUNTIF(AU$6:AU1878,"&gt;0")+1,0)</f>
        <v>0</v>
      </c>
    </row>
    <row r="1880" spans="40:47">
      <c r="AN1880" s="15">
        <v>53</v>
      </c>
      <c r="AO1880" s="15">
        <v>1</v>
      </c>
      <c r="AP1880" s="15">
        <v>3</v>
      </c>
      <c r="AQ1880" s="15">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15">
        <f ca="1">COUNTIF(INDIRECT("H"&amp;(ROW()+12*(($AN1880-1)*3+$AO1880)-ROW())/12+5):INDIRECT("S"&amp;(ROW()+12*(($AN1880-1)*3+$AO1880)-ROW())/12+5),AQ1880)</f>
        <v>0</v>
      </c>
      <c r="AU1880" s="15">
        <f ca="1">IF(AND(AQ1880&gt;0,AR1880&gt;0),COUNTIF(AU$6:AU1879,"&gt;0")+1,0)</f>
        <v>0</v>
      </c>
    </row>
    <row r="1881" spans="40:47">
      <c r="AN1881" s="15">
        <v>53</v>
      </c>
      <c r="AO1881" s="15">
        <v>1</v>
      </c>
      <c r="AP1881" s="15">
        <v>4</v>
      </c>
      <c r="AQ1881" s="15">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15">
        <f ca="1">COUNTIF(INDIRECT("H"&amp;(ROW()+12*(($AN1881-1)*3+$AO1881)-ROW())/12+5):INDIRECT("S"&amp;(ROW()+12*(($AN1881-1)*3+$AO1881)-ROW())/12+5),AQ1881)</f>
        <v>0</v>
      </c>
      <c r="AU1881" s="15">
        <f ca="1">IF(AND(AQ1881&gt;0,AR1881&gt;0),COUNTIF(AU$6:AU1880,"&gt;0")+1,0)</f>
        <v>0</v>
      </c>
    </row>
    <row r="1882" spans="40:47">
      <c r="AN1882" s="15">
        <v>53</v>
      </c>
      <c r="AO1882" s="15">
        <v>1</v>
      </c>
      <c r="AP1882" s="15">
        <v>5</v>
      </c>
      <c r="AQ1882" s="15">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15">
        <f ca="1">COUNTIF(INDIRECT("H"&amp;(ROW()+12*(($AN1882-1)*3+$AO1882)-ROW())/12+5):INDIRECT("S"&amp;(ROW()+12*(($AN1882-1)*3+$AO1882)-ROW())/12+5),AQ1882)</f>
        <v>0</v>
      </c>
      <c r="AU1882" s="15">
        <f ca="1">IF(AND(AQ1882&gt;0,AR1882&gt;0),COUNTIF(AU$6:AU1881,"&gt;0")+1,0)</f>
        <v>0</v>
      </c>
    </row>
    <row r="1883" spans="40:47">
      <c r="AN1883" s="15">
        <v>53</v>
      </c>
      <c r="AO1883" s="15">
        <v>1</v>
      </c>
      <c r="AP1883" s="15">
        <v>6</v>
      </c>
      <c r="AQ1883" s="15">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15">
        <f ca="1">COUNTIF(INDIRECT("H"&amp;(ROW()+12*(($AN1883-1)*3+$AO1883)-ROW())/12+5):INDIRECT("S"&amp;(ROW()+12*(($AN1883-1)*3+$AO1883)-ROW())/12+5),AQ1883)</f>
        <v>0</v>
      </c>
      <c r="AU1883" s="15">
        <f ca="1">IF(AND(AQ1883&gt;0,AR1883&gt;0),COUNTIF(AU$6:AU1882,"&gt;0")+1,0)</f>
        <v>0</v>
      </c>
    </row>
    <row r="1884" spans="40:47">
      <c r="AN1884" s="15">
        <v>53</v>
      </c>
      <c r="AO1884" s="15">
        <v>1</v>
      </c>
      <c r="AP1884" s="15">
        <v>7</v>
      </c>
      <c r="AQ1884" s="15">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15">
        <f ca="1">COUNTIF(INDIRECT("H"&amp;(ROW()+12*(($AN1884-1)*3+$AO1884)-ROW())/12+5):INDIRECT("S"&amp;(ROW()+12*(($AN1884-1)*3+$AO1884)-ROW())/12+5),AQ1884)</f>
        <v>0</v>
      </c>
      <c r="AU1884" s="15">
        <f ca="1">IF(AND(AQ1884&gt;0,AR1884&gt;0),COUNTIF(AU$6:AU1883,"&gt;0")+1,0)</f>
        <v>0</v>
      </c>
    </row>
    <row r="1885" spans="40:47">
      <c r="AN1885" s="15">
        <v>53</v>
      </c>
      <c r="AO1885" s="15">
        <v>1</v>
      </c>
      <c r="AP1885" s="15">
        <v>8</v>
      </c>
      <c r="AQ1885" s="15">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15">
        <f ca="1">COUNTIF(INDIRECT("H"&amp;(ROW()+12*(($AN1885-1)*3+$AO1885)-ROW())/12+5):INDIRECT("S"&amp;(ROW()+12*(($AN1885-1)*3+$AO1885)-ROW())/12+5),AQ1885)</f>
        <v>0</v>
      </c>
      <c r="AU1885" s="15">
        <f ca="1">IF(AND(AQ1885&gt;0,AR1885&gt;0),COUNTIF(AU$6:AU1884,"&gt;0")+1,0)</f>
        <v>0</v>
      </c>
    </row>
    <row r="1886" spans="40:47">
      <c r="AN1886" s="15">
        <v>53</v>
      </c>
      <c r="AO1886" s="15">
        <v>1</v>
      </c>
      <c r="AP1886" s="15">
        <v>9</v>
      </c>
      <c r="AQ1886" s="15">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15">
        <f ca="1">COUNTIF(INDIRECT("H"&amp;(ROW()+12*(($AN1886-1)*3+$AO1886)-ROW())/12+5):INDIRECT("S"&amp;(ROW()+12*(($AN1886-1)*3+$AO1886)-ROW())/12+5),AQ1886)</f>
        <v>0</v>
      </c>
      <c r="AU1886" s="15">
        <f ca="1">IF(AND(AQ1886&gt;0,AR1886&gt;0),COUNTIF(AU$6:AU1885,"&gt;0")+1,0)</f>
        <v>0</v>
      </c>
    </row>
    <row r="1887" spans="40:47">
      <c r="AN1887" s="15">
        <v>53</v>
      </c>
      <c r="AO1887" s="15">
        <v>1</v>
      </c>
      <c r="AP1887" s="15">
        <v>10</v>
      </c>
      <c r="AQ1887" s="15">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15">
        <f ca="1">COUNTIF(INDIRECT("H"&amp;(ROW()+12*(($AN1887-1)*3+$AO1887)-ROW())/12+5):INDIRECT("S"&amp;(ROW()+12*(($AN1887-1)*3+$AO1887)-ROW())/12+5),AQ1887)</f>
        <v>0</v>
      </c>
      <c r="AU1887" s="15">
        <f ca="1">IF(AND(AQ1887&gt;0,AR1887&gt;0),COUNTIF(AU$6:AU1886,"&gt;0")+1,0)</f>
        <v>0</v>
      </c>
    </row>
    <row r="1888" spans="40:47">
      <c r="AN1888" s="15">
        <v>53</v>
      </c>
      <c r="AO1888" s="15">
        <v>1</v>
      </c>
      <c r="AP1888" s="15">
        <v>11</v>
      </c>
      <c r="AQ1888" s="15">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15">
        <f ca="1">COUNTIF(INDIRECT("H"&amp;(ROW()+12*(($AN1888-1)*3+$AO1888)-ROW())/12+5):INDIRECT("S"&amp;(ROW()+12*(($AN1888-1)*3+$AO1888)-ROW())/12+5),AQ1888)</f>
        <v>0</v>
      </c>
      <c r="AU1888" s="15">
        <f ca="1">IF(AND(AQ1888&gt;0,AR1888&gt;0),COUNTIF(AU$6:AU1887,"&gt;0")+1,0)</f>
        <v>0</v>
      </c>
    </row>
    <row r="1889" spans="40:47">
      <c r="AN1889" s="15">
        <v>53</v>
      </c>
      <c r="AO1889" s="15">
        <v>1</v>
      </c>
      <c r="AP1889" s="15">
        <v>12</v>
      </c>
      <c r="AQ1889" s="15">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15">
        <f ca="1">COUNTIF(INDIRECT("H"&amp;(ROW()+12*(($AN1889-1)*3+$AO1889)-ROW())/12+5):INDIRECT("S"&amp;(ROW()+12*(($AN1889-1)*3+$AO1889)-ROW())/12+5),AQ1889)</f>
        <v>0</v>
      </c>
      <c r="AU1889" s="15">
        <f ca="1">IF(AND(AQ1889&gt;0,AR1889&gt;0),COUNTIF(AU$6:AU1888,"&gt;0")+1,0)</f>
        <v>0</v>
      </c>
    </row>
    <row r="1890" spans="40:47">
      <c r="AN1890" s="15">
        <v>53</v>
      </c>
      <c r="AO1890" s="15">
        <v>2</v>
      </c>
      <c r="AP1890" s="15">
        <v>1</v>
      </c>
      <c r="AQ1890" s="15">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15">
        <f ca="1">COUNTIF(INDIRECT("H"&amp;(ROW()+12*(($AN1890-1)*3+$AO1890)-ROW())/12+5):INDIRECT("S"&amp;(ROW()+12*(($AN1890-1)*3+$AO1890)-ROW())/12+5),AQ1890)</f>
        <v>0</v>
      </c>
      <c r="AU1890" s="15">
        <f ca="1">IF(AND(AQ1890&gt;0,AR1890&gt;0),COUNTIF(AU$6:AU1889,"&gt;0")+1,0)</f>
        <v>0</v>
      </c>
    </row>
    <row r="1891" spans="40:47">
      <c r="AN1891" s="15">
        <v>53</v>
      </c>
      <c r="AO1891" s="15">
        <v>2</v>
      </c>
      <c r="AP1891" s="15">
        <v>2</v>
      </c>
      <c r="AQ1891" s="15">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15">
        <f ca="1">COUNTIF(INDIRECT("H"&amp;(ROW()+12*(($AN1891-1)*3+$AO1891)-ROW())/12+5):INDIRECT("S"&amp;(ROW()+12*(($AN1891-1)*3+$AO1891)-ROW())/12+5),AQ1891)</f>
        <v>0</v>
      </c>
      <c r="AU1891" s="15">
        <f ca="1">IF(AND(AQ1891&gt;0,AR1891&gt;0),COUNTIF(AU$6:AU1890,"&gt;0")+1,0)</f>
        <v>0</v>
      </c>
    </row>
    <row r="1892" spans="40:47">
      <c r="AN1892" s="15">
        <v>53</v>
      </c>
      <c r="AO1892" s="15">
        <v>2</v>
      </c>
      <c r="AP1892" s="15">
        <v>3</v>
      </c>
      <c r="AQ1892" s="15">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15">
        <f ca="1">COUNTIF(INDIRECT("H"&amp;(ROW()+12*(($AN1892-1)*3+$AO1892)-ROW())/12+5):INDIRECT("S"&amp;(ROW()+12*(($AN1892-1)*3+$AO1892)-ROW())/12+5),AQ1892)</f>
        <v>0</v>
      </c>
      <c r="AU1892" s="15">
        <f ca="1">IF(AND(AQ1892&gt;0,AR1892&gt;0),COUNTIF(AU$6:AU1891,"&gt;0")+1,0)</f>
        <v>0</v>
      </c>
    </row>
    <row r="1893" spans="40:47">
      <c r="AN1893" s="15">
        <v>53</v>
      </c>
      <c r="AO1893" s="15">
        <v>2</v>
      </c>
      <c r="AP1893" s="15">
        <v>4</v>
      </c>
      <c r="AQ1893" s="15">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15">
        <f ca="1">COUNTIF(INDIRECT("H"&amp;(ROW()+12*(($AN1893-1)*3+$AO1893)-ROW())/12+5):INDIRECT("S"&amp;(ROW()+12*(($AN1893-1)*3+$AO1893)-ROW())/12+5),AQ1893)</f>
        <v>0</v>
      </c>
      <c r="AU1893" s="15">
        <f ca="1">IF(AND(AQ1893&gt;0,AR1893&gt;0),COUNTIF(AU$6:AU1892,"&gt;0")+1,0)</f>
        <v>0</v>
      </c>
    </row>
    <row r="1894" spans="40:47">
      <c r="AN1894" s="15">
        <v>53</v>
      </c>
      <c r="AO1894" s="15">
        <v>2</v>
      </c>
      <c r="AP1894" s="15">
        <v>5</v>
      </c>
      <c r="AQ1894" s="15">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15">
        <f ca="1">COUNTIF(INDIRECT("H"&amp;(ROW()+12*(($AN1894-1)*3+$AO1894)-ROW())/12+5):INDIRECT("S"&amp;(ROW()+12*(($AN1894-1)*3+$AO1894)-ROW())/12+5),AQ1894)</f>
        <v>0</v>
      </c>
      <c r="AU1894" s="15">
        <f ca="1">IF(AND(AQ1894&gt;0,AR1894&gt;0),COUNTIF(AU$6:AU1893,"&gt;0")+1,0)</f>
        <v>0</v>
      </c>
    </row>
    <row r="1895" spans="40:47">
      <c r="AN1895" s="15">
        <v>53</v>
      </c>
      <c r="AO1895" s="15">
        <v>2</v>
      </c>
      <c r="AP1895" s="15">
        <v>6</v>
      </c>
      <c r="AQ1895" s="15">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15">
        <f ca="1">COUNTIF(INDIRECT("H"&amp;(ROW()+12*(($AN1895-1)*3+$AO1895)-ROW())/12+5):INDIRECT("S"&amp;(ROW()+12*(($AN1895-1)*3+$AO1895)-ROW())/12+5),AQ1895)</f>
        <v>0</v>
      </c>
      <c r="AU1895" s="15">
        <f ca="1">IF(AND(AQ1895&gt;0,AR1895&gt;0),COUNTIF(AU$6:AU1894,"&gt;0")+1,0)</f>
        <v>0</v>
      </c>
    </row>
    <row r="1896" spans="40:47">
      <c r="AN1896" s="15">
        <v>53</v>
      </c>
      <c r="AO1896" s="15">
        <v>2</v>
      </c>
      <c r="AP1896" s="15">
        <v>7</v>
      </c>
      <c r="AQ1896" s="15">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15">
        <f ca="1">COUNTIF(INDIRECT("H"&amp;(ROW()+12*(($AN1896-1)*3+$AO1896)-ROW())/12+5):INDIRECT("S"&amp;(ROW()+12*(($AN1896-1)*3+$AO1896)-ROW())/12+5),AQ1896)</f>
        <v>0</v>
      </c>
      <c r="AU1896" s="15">
        <f ca="1">IF(AND(AQ1896&gt;0,AR1896&gt;0),COUNTIF(AU$6:AU1895,"&gt;0")+1,0)</f>
        <v>0</v>
      </c>
    </row>
    <row r="1897" spans="40:47">
      <c r="AN1897" s="15">
        <v>53</v>
      </c>
      <c r="AO1897" s="15">
        <v>2</v>
      </c>
      <c r="AP1897" s="15">
        <v>8</v>
      </c>
      <c r="AQ1897" s="15">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15">
        <f ca="1">COUNTIF(INDIRECT("H"&amp;(ROW()+12*(($AN1897-1)*3+$AO1897)-ROW())/12+5):INDIRECT("S"&amp;(ROW()+12*(($AN1897-1)*3+$AO1897)-ROW())/12+5),AQ1897)</f>
        <v>0</v>
      </c>
      <c r="AU1897" s="15">
        <f ca="1">IF(AND(AQ1897&gt;0,AR1897&gt;0),COUNTIF(AU$6:AU1896,"&gt;0")+1,0)</f>
        <v>0</v>
      </c>
    </row>
    <row r="1898" spans="40:47">
      <c r="AN1898" s="15">
        <v>53</v>
      </c>
      <c r="AO1898" s="15">
        <v>2</v>
      </c>
      <c r="AP1898" s="15">
        <v>9</v>
      </c>
      <c r="AQ1898" s="15">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15">
        <f ca="1">COUNTIF(INDIRECT("H"&amp;(ROW()+12*(($AN1898-1)*3+$AO1898)-ROW())/12+5):INDIRECT("S"&amp;(ROW()+12*(($AN1898-1)*3+$AO1898)-ROW())/12+5),AQ1898)</f>
        <v>0</v>
      </c>
      <c r="AU1898" s="15">
        <f ca="1">IF(AND(AQ1898&gt;0,AR1898&gt;0),COUNTIF(AU$6:AU1897,"&gt;0")+1,0)</f>
        <v>0</v>
      </c>
    </row>
    <row r="1899" spans="40:47">
      <c r="AN1899" s="15">
        <v>53</v>
      </c>
      <c r="AO1899" s="15">
        <v>2</v>
      </c>
      <c r="AP1899" s="15">
        <v>10</v>
      </c>
      <c r="AQ1899" s="15">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15">
        <f ca="1">COUNTIF(INDIRECT("H"&amp;(ROW()+12*(($AN1899-1)*3+$AO1899)-ROW())/12+5):INDIRECT("S"&amp;(ROW()+12*(($AN1899-1)*3+$AO1899)-ROW())/12+5),AQ1899)</f>
        <v>0</v>
      </c>
      <c r="AU1899" s="15">
        <f ca="1">IF(AND(AQ1899&gt;0,AR1899&gt;0),COUNTIF(AU$6:AU1898,"&gt;0")+1,0)</f>
        <v>0</v>
      </c>
    </row>
    <row r="1900" spans="40:47">
      <c r="AN1900" s="15">
        <v>53</v>
      </c>
      <c r="AO1900" s="15">
        <v>2</v>
      </c>
      <c r="AP1900" s="15">
        <v>11</v>
      </c>
      <c r="AQ1900" s="15">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15">
        <f ca="1">COUNTIF(INDIRECT("H"&amp;(ROW()+12*(($AN1900-1)*3+$AO1900)-ROW())/12+5):INDIRECT("S"&amp;(ROW()+12*(($AN1900-1)*3+$AO1900)-ROW())/12+5),AQ1900)</f>
        <v>0</v>
      </c>
      <c r="AU1900" s="15">
        <f ca="1">IF(AND(AQ1900&gt;0,AR1900&gt;0),COUNTIF(AU$6:AU1899,"&gt;0")+1,0)</f>
        <v>0</v>
      </c>
    </row>
    <row r="1901" spans="40:47">
      <c r="AN1901" s="15">
        <v>53</v>
      </c>
      <c r="AO1901" s="15">
        <v>2</v>
      </c>
      <c r="AP1901" s="15">
        <v>12</v>
      </c>
      <c r="AQ1901" s="15">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15">
        <f ca="1">COUNTIF(INDIRECT("H"&amp;(ROW()+12*(($AN1901-1)*3+$AO1901)-ROW())/12+5):INDIRECT("S"&amp;(ROW()+12*(($AN1901-1)*3+$AO1901)-ROW())/12+5),AQ1901)</f>
        <v>0</v>
      </c>
      <c r="AU1901" s="15">
        <f ca="1">IF(AND(AQ1901&gt;0,AR1901&gt;0),COUNTIF(AU$6:AU1900,"&gt;0")+1,0)</f>
        <v>0</v>
      </c>
    </row>
    <row r="1902" spans="40:47">
      <c r="AN1902" s="15">
        <v>53</v>
      </c>
      <c r="AO1902" s="15">
        <v>3</v>
      </c>
      <c r="AP1902" s="15">
        <v>1</v>
      </c>
      <c r="AQ1902" s="15">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15">
        <f ca="1">COUNTIF(INDIRECT("H"&amp;(ROW()+12*(($AN1902-1)*3+$AO1902)-ROW())/12+5):INDIRECT("S"&amp;(ROW()+12*(($AN1902-1)*3+$AO1902)-ROW())/12+5),AQ1902)</f>
        <v>0</v>
      </c>
      <c r="AU1902" s="15">
        <f ca="1">IF(AND(AQ1902&gt;0,AR1902&gt;0),COUNTIF(AU$6:AU1901,"&gt;0")+1,0)</f>
        <v>0</v>
      </c>
    </row>
    <row r="1903" spans="40:47">
      <c r="AN1903" s="15">
        <v>53</v>
      </c>
      <c r="AO1903" s="15">
        <v>3</v>
      </c>
      <c r="AP1903" s="15">
        <v>2</v>
      </c>
      <c r="AQ1903" s="15">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15">
        <f ca="1">COUNTIF(INDIRECT("H"&amp;(ROW()+12*(($AN1903-1)*3+$AO1903)-ROW())/12+5):INDIRECT("S"&amp;(ROW()+12*(($AN1903-1)*3+$AO1903)-ROW())/12+5),AQ1903)</f>
        <v>0</v>
      </c>
      <c r="AU1903" s="15">
        <f ca="1">IF(AND(AQ1903&gt;0,AR1903&gt;0),COUNTIF(AU$6:AU1902,"&gt;0")+1,0)</f>
        <v>0</v>
      </c>
    </row>
    <row r="1904" spans="40:47">
      <c r="AN1904" s="15">
        <v>53</v>
      </c>
      <c r="AO1904" s="15">
        <v>3</v>
      </c>
      <c r="AP1904" s="15">
        <v>3</v>
      </c>
      <c r="AQ1904" s="15">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15">
        <f ca="1">COUNTIF(INDIRECT("H"&amp;(ROW()+12*(($AN1904-1)*3+$AO1904)-ROW())/12+5):INDIRECT("S"&amp;(ROW()+12*(($AN1904-1)*3+$AO1904)-ROW())/12+5),AQ1904)</f>
        <v>0</v>
      </c>
      <c r="AU1904" s="15">
        <f ca="1">IF(AND(AQ1904&gt;0,AR1904&gt;0),COUNTIF(AU$6:AU1903,"&gt;0")+1,0)</f>
        <v>0</v>
      </c>
    </row>
    <row r="1905" spans="40:47">
      <c r="AN1905" s="15">
        <v>53</v>
      </c>
      <c r="AO1905" s="15">
        <v>3</v>
      </c>
      <c r="AP1905" s="15">
        <v>4</v>
      </c>
      <c r="AQ1905" s="15">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15">
        <f ca="1">COUNTIF(INDIRECT("H"&amp;(ROW()+12*(($AN1905-1)*3+$AO1905)-ROW())/12+5):INDIRECT("S"&amp;(ROW()+12*(($AN1905-1)*3+$AO1905)-ROW())/12+5),AQ1905)</f>
        <v>0</v>
      </c>
      <c r="AU1905" s="15">
        <f ca="1">IF(AND(AQ1905&gt;0,AR1905&gt;0),COUNTIF(AU$6:AU1904,"&gt;0")+1,0)</f>
        <v>0</v>
      </c>
    </row>
    <row r="1906" spans="40:47">
      <c r="AN1906" s="15">
        <v>53</v>
      </c>
      <c r="AO1906" s="15">
        <v>3</v>
      </c>
      <c r="AP1906" s="15">
        <v>5</v>
      </c>
      <c r="AQ1906" s="15">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15">
        <f ca="1">COUNTIF(INDIRECT("H"&amp;(ROW()+12*(($AN1906-1)*3+$AO1906)-ROW())/12+5):INDIRECT("S"&amp;(ROW()+12*(($AN1906-1)*3+$AO1906)-ROW())/12+5),AQ1906)</f>
        <v>0</v>
      </c>
      <c r="AU1906" s="15">
        <f ca="1">IF(AND(AQ1906&gt;0,AR1906&gt;0),COUNTIF(AU$6:AU1905,"&gt;0")+1,0)</f>
        <v>0</v>
      </c>
    </row>
    <row r="1907" spans="40:47">
      <c r="AN1907" s="15">
        <v>53</v>
      </c>
      <c r="AO1907" s="15">
        <v>3</v>
      </c>
      <c r="AP1907" s="15">
        <v>6</v>
      </c>
      <c r="AQ1907" s="15">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15">
        <f ca="1">COUNTIF(INDIRECT("H"&amp;(ROW()+12*(($AN1907-1)*3+$AO1907)-ROW())/12+5):INDIRECT("S"&amp;(ROW()+12*(($AN1907-1)*3+$AO1907)-ROW())/12+5),AQ1907)</f>
        <v>0</v>
      </c>
      <c r="AU1907" s="15">
        <f ca="1">IF(AND(AQ1907&gt;0,AR1907&gt;0),COUNTIF(AU$6:AU1906,"&gt;0")+1,0)</f>
        <v>0</v>
      </c>
    </row>
    <row r="1908" spans="40:47">
      <c r="AN1908" s="15">
        <v>53</v>
      </c>
      <c r="AO1908" s="15">
        <v>3</v>
      </c>
      <c r="AP1908" s="15">
        <v>7</v>
      </c>
      <c r="AQ1908" s="15">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15">
        <f ca="1">COUNTIF(INDIRECT("H"&amp;(ROW()+12*(($AN1908-1)*3+$AO1908)-ROW())/12+5):INDIRECT("S"&amp;(ROW()+12*(($AN1908-1)*3+$AO1908)-ROW())/12+5),AQ1908)</f>
        <v>0</v>
      </c>
      <c r="AU1908" s="15">
        <f ca="1">IF(AND(AQ1908&gt;0,AR1908&gt;0),COUNTIF(AU$6:AU1907,"&gt;0")+1,0)</f>
        <v>0</v>
      </c>
    </row>
    <row r="1909" spans="40:47">
      <c r="AN1909" s="15">
        <v>53</v>
      </c>
      <c r="AO1909" s="15">
        <v>3</v>
      </c>
      <c r="AP1909" s="15">
        <v>8</v>
      </c>
      <c r="AQ1909" s="15">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15">
        <f ca="1">COUNTIF(INDIRECT("H"&amp;(ROW()+12*(($AN1909-1)*3+$AO1909)-ROW())/12+5):INDIRECT("S"&amp;(ROW()+12*(($AN1909-1)*3+$AO1909)-ROW())/12+5),AQ1909)</f>
        <v>0</v>
      </c>
      <c r="AU1909" s="15">
        <f ca="1">IF(AND(AQ1909&gt;0,AR1909&gt;0),COUNTIF(AU$6:AU1908,"&gt;0")+1,0)</f>
        <v>0</v>
      </c>
    </row>
    <row r="1910" spans="40:47">
      <c r="AN1910" s="15">
        <v>53</v>
      </c>
      <c r="AO1910" s="15">
        <v>3</v>
      </c>
      <c r="AP1910" s="15">
        <v>9</v>
      </c>
      <c r="AQ1910" s="15">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15">
        <f ca="1">COUNTIF(INDIRECT("H"&amp;(ROW()+12*(($AN1910-1)*3+$AO1910)-ROW())/12+5):INDIRECT("S"&amp;(ROW()+12*(($AN1910-1)*3+$AO1910)-ROW())/12+5),AQ1910)</f>
        <v>0</v>
      </c>
      <c r="AU1910" s="15">
        <f ca="1">IF(AND(AQ1910&gt;0,AR1910&gt;0),COUNTIF(AU$6:AU1909,"&gt;0")+1,0)</f>
        <v>0</v>
      </c>
    </row>
    <row r="1911" spans="40:47">
      <c r="AN1911" s="15">
        <v>53</v>
      </c>
      <c r="AO1911" s="15">
        <v>3</v>
      </c>
      <c r="AP1911" s="15">
        <v>10</v>
      </c>
      <c r="AQ1911" s="15">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15">
        <f ca="1">COUNTIF(INDIRECT("H"&amp;(ROW()+12*(($AN1911-1)*3+$AO1911)-ROW())/12+5):INDIRECT("S"&amp;(ROW()+12*(($AN1911-1)*3+$AO1911)-ROW())/12+5),AQ1911)</f>
        <v>0</v>
      </c>
      <c r="AU1911" s="15">
        <f ca="1">IF(AND(AQ1911&gt;0,AR1911&gt;0),COUNTIF(AU$6:AU1910,"&gt;0")+1,0)</f>
        <v>0</v>
      </c>
    </row>
    <row r="1912" spans="40:47">
      <c r="AN1912" s="15">
        <v>53</v>
      </c>
      <c r="AO1912" s="15">
        <v>3</v>
      </c>
      <c r="AP1912" s="15">
        <v>11</v>
      </c>
      <c r="AQ1912" s="15">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15">
        <f ca="1">COUNTIF(INDIRECT("H"&amp;(ROW()+12*(($AN1912-1)*3+$AO1912)-ROW())/12+5):INDIRECT("S"&amp;(ROW()+12*(($AN1912-1)*3+$AO1912)-ROW())/12+5),AQ1912)</f>
        <v>0</v>
      </c>
      <c r="AU1912" s="15">
        <f ca="1">IF(AND(AQ1912&gt;0,AR1912&gt;0),COUNTIF(AU$6:AU1911,"&gt;0")+1,0)</f>
        <v>0</v>
      </c>
    </row>
    <row r="1913" spans="40:47">
      <c r="AN1913" s="306">
        <v>53</v>
      </c>
      <c r="AO1913" s="306">
        <v>3</v>
      </c>
      <c r="AP1913" s="306">
        <v>12</v>
      </c>
      <c r="AQ1913" s="15">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15">
        <f ca="1">COUNTIF(INDIRECT("H"&amp;(ROW()+12*(($AN1913-1)*3+$AO1913)-ROW())/12+5):INDIRECT("S"&amp;(ROW()+12*(($AN1913-1)*3+$AO1913)-ROW())/12+5),AQ1913)</f>
        <v>0</v>
      </c>
      <c r="AU1913" s="15">
        <f ca="1">IF(AND(AQ1913&gt;0,AR1913&gt;0),COUNTIF(AU$6:AU1912,"&gt;0")+1,0)</f>
        <v>0</v>
      </c>
    </row>
    <row r="1914" spans="40:47">
      <c r="AN1914" s="15">
        <v>54</v>
      </c>
      <c r="AO1914" s="15">
        <v>1</v>
      </c>
      <c r="AP1914" s="15">
        <v>1</v>
      </c>
      <c r="AQ1914" s="15">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15">
        <f ca="1">COUNTIF(INDIRECT("H"&amp;(ROW()+12*(($AN1914-1)*3+$AO1914)-ROW())/12+5):INDIRECT("S"&amp;(ROW()+12*(($AN1914-1)*3+$AO1914)-ROW())/12+5),AQ1914)</f>
        <v>0</v>
      </c>
      <c r="AU1914" s="15">
        <f ca="1">IF(AND(AQ1914&gt;0,AR1914&gt;0),COUNTIF(AU$6:AU1913,"&gt;0")+1,0)</f>
        <v>0</v>
      </c>
    </row>
    <row r="1915" spans="40:47">
      <c r="AN1915" s="15">
        <v>54</v>
      </c>
      <c r="AO1915" s="15">
        <v>1</v>
      </c>
      <c r="AP1915" s="15">
        <v>2</v>
      </c>
      <c r="AQ1915" s="15">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15">
        <f ca="1">COUNTIF(INDIRECT("H"&amp;(ROW()+12*(($AN1915-1)*3+$AO1915)-ROW())/12+5):INDIRECT("S"&amp;(ROW()+12*(($AN1915-1)*3+$AO1915)-ROW())/12+5),AQ1915)</f>
        <v>0</v>
      </c>
      <c r="AU1915" s="15">
        <f ca="1">IF(AND(AQ1915&gt;0,AR1915&gt;0),COUNTIF(AU$6:AU1914,"&gt;0")+1,0)</f>
        <v>0</v>
      </c>
    </row>
    <row r="1916" spans="40:47">
      <c r="AN1916" s="15">
        <v>54</v>
      </c>
      <c r="AO1916" s="15">
        <v>1</v>
      </c>
      <c r="AP1916" s="15">
        <v>3</v>
      </c>
      <c r="AQ1916" s="15">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15">
        <f ca="1">COUNTIF(INDIRECT("H"&amp;(ROW()+12*(($AN1916-1)*3+$AO1916)-ROW())/12+5):INDIRECT("S"&amp;(ROW()+12*(($AN1916-1)*3+$AO1916)-ROW())/12+5),AQ1916)</f>
        <v>0</v>
      </c>
      <c r="AU1916" s="15">
        <f ca="1">IF(AND(AQ1916&gt;0,AR1916&gt;0),COUNTIF(AU$6:AU1915,"&gt;0")+1,0)</f>
        <v>0</v>
      </c>
    </row>
    <row r="1917" spans="40:47">
      <c r="AN1917" s="15">
        <v>54</v>
      </c>
      <c r="AO1917" s="15">
        <v>1</v>
      </c>
      <c r="AP1917" s="15">
        <v>4</v>
      </c>
      <c r="AQ1917" s="15">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15">
        <f ca="1">COUNTIF(INDIRECT("H"&amp;(ROW()+12*(($AN1917-1)*3+$AO1917)-ROW())/12+5):INDIRECT("S"&amp;(ROW()+12*(($AN1917-1)*3+$AO1917)-ROW())/12+5),AQ1917)</f>
        <v>0</v>
      </c>
      <c r="AU1917" s="15">
        <f ca="1">IF(AND(AQ1917&gt;0,AR1917&gt;0),COUNTIF(AU$6:AU1916,"&gt;0")+1,0)</f>
        <v>0</v>
      </c>
    </row>
    <row r="1918" spans="40:47">
      <c r="AN1918" s="15">
        <v>54</v>
      </c>
      <c r="AO1918" s="15">
        <v>1</v>
      </c>
      <c r="AP1918" s="15">
        <v>5</v>
      </c>
      <c r="AQ1918" s="15">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15">
        <f ca="1">COUNTIF(INDIRECT("H"&amp;(ROW()+12*(($AN1918-1)*3+$AO1918)-ROW())/12+5):INDIRECT("S"&amp;(ROW()+12*(($AN1918-1)*3+$AO1918)-ROW())/12+5),AQ1918)</f>
        <v>0</v>
      </c>
      <c r="AU1918" s="15">
        <f ca="1">IF(AND(AQ1918&gt;0,AR1918&gt;0),COUNTIF(AU$6:AU1917,"&gt;0")+1,0)</f>
        <v>0</v>
      </c>
    </row>
    <row r="1919" spans="40:47">
      <c r="AN1919" s="15">
        <v>54</v>
      </c>
      <c r="AO1919" s="15">
        <v>1</v>
      </c>
      <c r="AP1919" s="15">
        <v>6</v>
      </c>
      <c r="AQ1919" s="15">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15">
        <f ca="1">COUNTIF(INDIRECT("H"&amp;(ROW()+12*(($AN1919-1)*3+$AO1919)-ROW())/12+5):INDIRECT("S"&amp;(ROW()+12*(($AN1919-1)*3+$AO1919)-ROW())/12+5),AQ1919)</f>
        <v>0</v>
      </c>
      <c r="AU1919" s="15">
        <f ca="1">IF(AND(AQ1919&gt;0,AR1919&gt;0),COUNTIF(AU$6:AU1918,"&gt;0")+1,0)</f>
        <v>0</v>
      </c>
    </row>
    <row r="1920" spans="40:47">
      <c r="AN1920" s="15">
        <v>54</v>
      </c>
      <c r="AO1920" s="15">
        <v>1</v>
      </c>
      <c r="AP1920" s="15">
        <v>7</v>
      </c>
      <c r="AQ1920" s="15">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15">
        <f ca="1">COUNTIF(INDIRECT("H"&amp;(ROW()+12*(($AN1920-1)*3+$AO1920)-ROW())/12+5):INDIRECT("S"&amp;(ROW()+12*(($AN1920-1)*3+$AO1920)-ROW())/12+5),AQ1920)</f>
        <v>0</v>
      </c>
      <c r="AU1920" s="15">
        <f ca="1">IF(AND(AQ1920&gt;0,AR1920&gt;0),COUNTIF(AU$6:AU1919,"&gt;0")+1,0)</f>
        <v>0</v>
      </c>
    </row>
    <row r="1921" spans="40:47">
      <c r="AN1921" s="15">
        <v>54</v>
      </c>
      <c r="AO1921" s="15">
        <v>1</v>
      </c>
      <c r="AP1921" s="15">
        <v>8</v>
      </c>
      <c r="AQ1921" s="15">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15">
        <f ca="1">COUNTIF(INDIRECT("H"&amp;(ROW()+12*(($AN1921-1)*3+$AO1921)-ROW())/12+5):INDIRECT("S"&amp;(ROW()+12*(($AN1921-1)*3+$AO1921)-ROW())/12+5),AQ1921)</f>
        <v>0</v>
      </c>
      <c r="AU1921" s="15">
        <f ca="1">IF(AND(AQ1921&gt;0,AR1921&gt;0),COUNTIF(AU$6:AU1920,"&gt;0")+1,0)</f>
        <v>0</v>
      </c>
    </row>
    <row r="1922" spans="40:47">
      <c r="AN1922" s="15">
        <v>54</v>
      </c>
      <c r="AO1922" s="15">
        <v>1</v>
      </c>
      <c r="AP1922" s="15">
        <v>9</v>
      </c>
      <c r="AQ1922" s="15">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15">
        <f ca="1">COUNTIF(INDIRECT("H"&amp;(ROW()+12*(($AN1922-1)*3+$AO1922)-ROW())/12+5):INDIRECT("S"&amp;(ROW()+12*(($AN1922-1)*3+$AO1922)-ROW())/12+5),AQ1922)</f>
        <v>0</v>
      </c>
      <c r="AU1922" s="15">
        <f ca="1">IF(AND(AQ1922&gt;0,AR1922&gt;0),COUNTIF(AU$6:AU1921,"&gt;0")+1,0)</f>
        <v>0</v>
      </c>
    </row>
    <row r="1923" spans="40:47">
      <c r="AN1923" s="15">
        <v>54</v>
      </c>
      <c r="AO1923" s="15">
        <v>1</v>
      </c>
      <c r="AP1923" s="15">
        <v>10</v>
      </c>
      <c r="AQ1923" s="15">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15">
        <f ca="1">COUNTIF(INDIRECT("H"&amp;(ROW()+12*(($AN1923-1)*3+$AO1923)-ROW())/12+5):INDIRECT("S"&amp;(ROW()+12*(($AN1923-1)*3+$AO1923)-ROW())/12+5),AQ1923)</f>
        <v>0</v>
      </c>
      <c r="AU1923" s="15">
        <f ca="1">IF(AND(AQ1923&gt;0,AR1923&gt;0),COUNTIF(AU$6:AU1922,"&gt;0")+1,0)</f>
        <v>0</v>
      </c>
    </row>
    <row r="1924" spans="40:47">
      <c r="AN1924" s="15">
        <v>54</v>
      </c>
      <c r="AO1924" s="15">
        <v>1</v>
      </c>
      <c r="AP1924" s="15">
        <v>11</v>
      </c>
      <c r="AQ1924" s="15">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15">
        <f ca="1">COUNTIF(INDIRECT("H"&amp;(ROW()+12*(($AN1924-1)*3+$AO1924)-ROW())/12+5):INDIRECT("S"&amp;(ROW()+12*(($AN1924-1)*3+$AO1924)-ROW())/12+5),AQ1924)</f>
        <v>0</v>
      </c>
      <c r="AU1924" s="15">
        <f ca="1">IF(AND(AQ1924&gt;0,AR1924&gt;0),COUNTIF(AU$6:AU1923,"&gt;0")+1,0)</f>
        <v>0</v>
      </c>
    </row>
    <row r="1925" spans="40:47">
      <c r="AN1925" s="15">
        <v>54</v>
      </c>
      <c r="AO1925" s="15">
        <v>1</v>
      </c>
      <c r="AP1925" s="15">
        <v>12</v>
      </c>
      <c r="AQ1925" s="15">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15">
        <f ca="1">COUNTIF(INDIRECT("H"&amp;(ROW()+12*(($AN1925-1)*3+$AO1925)-ROW())/12+5):INDIRECT("S"&amp;(ROW()+12*(($AN1925-1)*3+$AO1925)-ROW())/12+5),AQ1925)</f>
        <v>0</v>
      </c>
      <c r="AU1925" s="15">
        <f ca="1">IF(AND(AQ1925&gt;0,AR1925&gt;0),COUNTIF(AU$6:AU1924,"&gt;0")+1,0)</f>
        <v>0</v>
      </c>
    </row>
    <row r="1926" spans="40:47">
      <c r="AN1926" s="15">
        <v>54</v>
      </c>
      <c r="AO1926" s="15">
        <v>2</v>
      </c>
      <c r="AP1926" s="15">
        <v>1</v>
      </c>
      <c r="AQ1926" s="15">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15">
        <f ca="1">COUNTIF(INDIRECT("H"&amp;(ROW()+12*(($AN1926-1)*3+$AO1926)-ROW())/12+5):INDIRECT("S"&amp;(ROW()+12*(($AN1926-1)*3+$AO1926)-ROW())/12+5),AQ1926)</f>
        <v>0</v>
      </c>
      <c r="AU1926" s="15">
        <f ca="1">IF(AND(AQ1926&gt;0,AR1926&gt;0),COUNTIF(AU$6:AU1925,"&gt;0")+1,0)</f>
        <v>0</v>
      </c>
    </row>
    <row r="1927" spans="40:47">
      <c r="AN1927" s="15">
        <v>54</v>
      </c>
      <c r="AO1927" s="15">
        <v>2</v>
      </c>
      <c r="AP1927" s="15">
        <v>2</v>
      </c>
      <c r="AQ1927" s="15">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15">
        <f ca="1">COUNTIF(INDIRECT("H"&amp;(ROW()+12*(($AN1927-1)*3+$AO1927)-ROW())/12+5):INDIRECT("S"&amp;(ROW()+12*(($AN1927-1)*3+$AO1927)-ROW())/12+5),AQ1927)</f>
        <v>0</v>
      </c>
      <c r="AU1927" s="15">
        <f ca="1">IF(AND(AQ1927&gt;0,AR1927&gt;0),COUNTIF(AU$6:AU1926,"&gt;0")+1,0)</f>
        <v>0</v>
      </c>
    </row>
    <row r="1928" spans="40:47">
      <c r="AN1928" s="15">
        <v>54</v>
      </c>
      <c r="AO1928" s="15">
        <v>2</v>
      </c>
      <c r="AP1928" s="15">
        <v>3</v>
      </c>
      <c r="AQ1928" s="15">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15">
        <f ca="1">COUNTIF(INDIRECT("H"&amp;(ROW()+12*(($AN1928-1)*3+$AO1928)-ROW())/12+5):INDIRECT("S"&amp;(ROW()+12*(($AN1928-1)*3+$AO1928)-ROW())/12+5),AQ1928)</f>
        <v>0</v>
      </c>
      <c r="AU1928" s="15">
        <f ca="1">IF(AND(AQ1928&gt;0,AR1928&gt;0),COUNTIF(AU$6:AU1927,"&gt;0")+1,0)</f>
        <v>0</v>
      </c>
    </row>
    <row r="1929" spans="40:47">
      <c r="AN1929" s="15">
        <v>54</v>
      </c>
      <c r="AO1929" s="15">
        <v>2</v>
      </c>
      <c r="AP1929" s="15">
        <v>4</v>
      </c>
      <c r="AQ1929" s="15">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15">
        <f ca="1">COUNTIF(INDIRECT("H"&amp;(ROW()+12*(($AN1929-1)*3+$AO1929)-ROW())/12+5):INDIRECT("S"&amp;(ROW()+12*(($AN1929-1)*3+$AO1929)-ROW())/12+5),AQ1929)</f>
        <v>0</v>
      </c>
      <c r="AU1929" s="15">
        <f ca="1">IF(AND(AQ1929&gt;0,AR1929&gt;0),COUNTIF(AU$6:AU1928,"&gt;0")+1,0)</f>
        <v>0</v>
      </c>
    </row>
    <row r="1930" spans="40:47">
      <c r="AN1930" s="15">
        <v>54</v>
      </c>
      <c r="AO1930" s="15">
        <v>2</v>
      </c>
      <c r="AP1930" s="15">
        <v>5</v>
      </c>
      <c r="AQ1930" s="15">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15">
        <f ca="1">COUNTIF(INDIRECT("H"&amp;(ROW()+12*(($AN1930-1)*3+$AO1930)-ROW())/12+5):INDIRECT("S"&amp;(ROW()+12*(($AN1930-1)*3+$AO1930)-ROW())/12+5),AQ1930)</f>
        <v>0</v>
      </c>
      <c r="AU1930" s="15">
        <f ca="1">IF(AND(AQ1930&gt;0,AR1930&gt;0),COUNTIF(AU$6:AU1929,"&gt;0")+1,0)</f>
        <v>0</v>
      </c>
    </row>
    <row r="1931" spans="40:47">
      <c r="AN1931" s="15">
        <v>54</v>
      </c>
      <c r="AO1931" s="15">
        <v>2</v>
      </c>
      <c r="AP1931" s="15">
        <v>6</v>
      </c>
      <c r="AQ1931" s="15">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15">
        <f ca="1">COUNTIF(INDIRECT("H"&amp;(ROW()+12*(($AN1931-1)*3+$AO1931)-ROW())/12+5):INDIRECT("S"&amp;(ROW()+12*(($AN1931-1)*3+$AO1931)-ROW())/12+5),AQ1931)</f>
        <v>0</v>
      </c>
      <c r="AU1931" s="15">
        <f ca="1">IF(AND(AQ1931&gt;0,AR1931&gt;0),COUNTIF(AU$6:AU1930,"&gt;0")+1,0)</f>
        <v>0</v>
      </c>
    </row>
    <row r="1932" spans="40:47">
      <c r="AN1932" s="15">
        <v>54</v>
      </c>
      <c r="AO1932" s="15">
        <v>2</v>
      </c>
      <c r="AP1932" s="15">
        <v>7</v>
      </c>
      <c r="AQ1932" s="15">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15">
        <f ca="1">COUNTIF(INDIRECT("H"&amp;(ROW()+12*(($AN1932-1)*3+$AO1932)-ROW())/12+5):INDIRECT("S"&amp;(ROW()+12*(($AN1932-1)*3+$AO1932)-ROW())/12+5),AQ1932)</f>
        <v>0</v>
      </c>
      <c r="AU1932" s="15">
        <f ca="1">IF(AND(AQ1932&gt;0,AR1932&gt;0),COUNTIF(AU$6:AU1931,"&gt;0")+1,0)</f>
        <v>0</v>
      </c>
    </row>
    <row r="1933" spans="40:47">
      <c r="AN1933" s="15">
        <v>54</v>
      </c>
      <c r="AO1933" s="15">
        <v>2</v>
      </c>
      <c r="AP1933" s="15">
        <v>8</v>
      </c>
      <c r="AQ1933" s="15">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15">
        <f ca="1">COUNTIF(INDIRECT("H"&amp;(ROW()+12*(($AN1933-1)*3+$AO1933)-ROW())/12+5):INDIRECT("S"&amp;(ROW()+12*(($AN1933-1)*3+$AO1933)-ROW())/12+5),AQ1933)</f>
        <v>0</v>
      </c>
      <c r="AU1933" s="15">
        <f ca="1">IF(AND(AQ1933&gt;0,AR1933&gt;0),COUNTIF(AU$6:AU1932,"&gt;0")+1,0)</f>
        <v>0</v>
      </c>
    </row>
    <row r="1934" spans="40:47">
      <c r="AN1934" s="15">
        <v>54</v>
      </c>
      <c r="AO1934" s="15">
        <v>2</v>
      </c>
      <c r="AP1934" s="15">
        <v>9</v>
      </c>
      <c r="AQ1934" s="15">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15">
        <f ca="1">COUNTIF(INDIRECT("H"&amp;(ROW()+12*(($AN1934-1)*3+$AO1934)-ROW())/12+5):INDIRECT("S"&amp;(ROW()+12*(($AN1934-1)*3+$AO1934)-ROW())/12+5),AQ1934)</f>
        <v>0</v>
      </c>
      <c r="AU1934" s="15">
        <f ca="1">IF(AND(AQ1934&gt;0,AR1934&gt;0),COUNTIF(AU$6:AU1933,"&gt;0")+1,0)</f>
        <v>0</v>
      </c>
    </row>
    <row r="1935" spans="40:47">
      <c r="AN1935" s="15">
        <v>54</v>
      </c>
      <c r="AO1935" s="15">
        <v>2</v>
      </c>
      <c r="AP1935" s="15">
        <v>10</v>
      </c>
      <c r="AQ1935" s="15">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15">
        <f ca="1">COUNTIF(INDIRECT("H"&amp;(ROW()+12*(($AN1935-1)*3+$AO1935)-ROW())/12+5):INDIRECT("S"&amp;(ROW()+12*(($AN1935-1)*3+$AO1935)-ROW())/12+5),AQ1935)</f>
        <v>0</v>
      </c>
      <c r="AU1935" s="15">
        <f ca="1">IF(AND(AQ1935&gt;0,AR1935&gt;0),COUNTIF(AU$6:AU1934,"&gt;0")+1,0)</f>
        <v>0</v>
      </c>
    </row>
    <row r="1936" spans="40:47">
      <c r="AN1936" s="15">
        <v>54</v>
      </c>
      <c r="AO1936" s="15">
        <v>2</v>
      </c>
      <c r="AP1936" s="15">
        <v>11</v>
      </c>
      <c r="AQ1936" s="15">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15">
        <f ca="1">COUNTIF(INDIRECT("H"&amp;(ROW()+12*(($AN1936-1)*3+$AO1936)-ROW())/12+5):INDIRECT("S"&amp;(ROW()+12*(($AN1936-1)*3+$AO1936)-ROW())/12+5),AQ1936)</f>
        <v>0</v>
      </c>
      <c r="AU1936" s="15">
        <f ca="1">IF(AND(AQ1936&gt;0,AR1936&gt;0),COUNTIF(AU$6:AU1935,"&gt;0")+1,0)</f>
        <v>0</v>
      </c>
    </row>
    <row r="1937" spans="40:47">
      <c r="AN1937" s="15">
        <v>54</v>
      </c>
      <c r="AO1937" s="15">
        <v>2</v>
      </c>
      <c r="AP1937" s="15">
        <v>12</v>
      </c>
      <c r="AQ1937" s="15">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15">
        <f ca="1">COUNTIF(INDIRECT("H"&amp;(ROW()+12*(($AN1937-1)*3+$AO1937)-ROW())/12+5):INDIRECT("S"&amp;(ROW()+12*(($AN1937-1)*3+$AO1937)-ROW())/12+5),AQ1937)</f>
        <v>0</v>
      </c>
      <c r="AU1937" s="15">
        <f ca="1">IF(AND(AQ1937&gt;0,AR1937&gt;0),COUNTIF(AU$6:AU1936,"&gt;0")+1,0)</f>
        <v>0</v>
      </c>
    </row>
    <row r="1938" spans="40:47">
      <c r="AN1938" s="15">
        <v>54</v>
      </c>
      <c r="AO1938" s="15">
        <v>3</v>
      </c>
      <c r="AP1938" s="15">
        <v>1</v>
      </c>
      <c r="AQ1938" s="15">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15">
        <f ca="1">COUNTIF(INDIRECT("H"&amp;(ROW()+12*(($AN1938-1)*3+$AO1938)-ROW())/12+5):INDIRECT("S"&amp;(ROW()+12*(($AN1938-1)*3+$AO1938)-ROW())/12+5),AQ1938)</f>
        <v>0</v>
      </c>
      <c r="AU1938" s="15">
        <f ca="1">IF(AND(AQ1938&gt;0,AR1938&gt;0),COUNTIF(AU$6:AU1937,"&gt;0")+1,0)</f>
        <v>0</v>
      </c>
    </row>
    <row r="1939" spans="40:47">
      <c r="AN1939" s="15">
        <v>54</v>
      </c>
      <c r="AO1939" s="15">
        <v>3</v>
      </c>
      <c r="AP1939" s="15">
        <v>2</v>
      </c>
      <c r="AQ1939" s="15">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15">
        <f ca="1">COUNTIF(INDIRECT("H"&amp;(ROW()+12*(($AN1939-1)*3+$AO1939)-ROW())/12+5):INDIRECT("S"&amp;(ROW()+12*(($AN1939-1)*3+$AO1939)-ROW())/12+5),AQ1939)</f>
        <v>0</v>
      </c>
      <c r="AU1939" s="15">
        <f ca="1">IF(AND(AQ1939&gt;0,AR1939&gt;0),COUNTIF(AU$6:AU1938,"&gt;0")+1,0)</f>
        <v>0</v>
      </c>
    </row>
    <row r="1940" spans="40:47">
      <c r="AN1940" s="15">
        <v>54</v>
      </c>
      <c r="AO1940" s="15">
        <v>3</v>
      </c>
      <c r="AP1940" s="15">
        <v>3</v>
      </c>
      <c r="AQ1940" s="15">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15">
        <f ca="1">COUNTIF(INDIRECT("H"&amp;(ROW()+12*(($AN1940-1)*3+$AO1940)-ROW())/12+5):INDIRECT("S"&amp;(ROW()+12*(($AN1940-1)*3+$AO1940)-ROW())/12+5),AQ1940)</f>
        <v>0</v>
      </c>
      <c r="AU1940" s="15">
        <f ca="1">IF(AND(AQ1940&gt;0,AR1940&gt;0),COUNTIF(AU$6:AU1939,"&gt;0")+1,0)</f>
        <v>0</v>
      </c>
    </row>
    <row r="1941" spans="40:47">
      <c r="AN1941" s="15">
        <v>54</v>
      </c>
      <c r="AO1941" s="15">
        <v>3</v>
      </c>
      <c r="AP1941" s="15">
        <v>4</v>
      </c>
      <c r="AQ1941" s="15">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15">
        <f ca="1">COUNTIF(INDIRECT("H"&amp;(ROW()+12*(($AN1941-1)*3+$AO1941)-ROW())/12+5):INDIRECT("S"&amp;(ROW()+12*(($AN1941-1)*3+$AO1941)-ROW())/12+5),AQ1941)</f>
        <v>0</v>
      </c>
      <c r="AU1941" s="15">
        <f ca="1">IF(AND(AQ1941&gt;0,AR1941&gt;0),COUNTIF(AU$6:AU1940,"&gt;0")+1,0)</f>
        <v>0</v>
      </c>
    </row>
    <row r="1942" spans="40:47">
      <c r="AN1942" s="15">
        <v>54</v>
      </c>
      <c r="AO1942" s="15">
        <v>3</v>
      </c>
      <c r="AP1942" s="15">
        <v>5</v>
      </c>
      <c r="AQ1942" s="15">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15">
        <f ca="1">COUNTIF(INDIRECT("H"&amp;(ROW()+12*(($AN1942-1)*3+$AO1942)-ROW())/12+5):INDIRECT("S"&amp;(ROW()+12*(($AN1942-1)*3+$AO1942)-ROW())/12+5),AQ1942)</f>
        <v>0</v>
      </c>
      <c r="AU1942" s="15">
        <f ca="1">IF(AND(AQ1942&gt;0,AR1942&gt;0),COUNTIF(AU$6:AU1941,"&gt;0")+1,0)</f>
        <v>0</v>
      </c>
    </row>
    <row r="1943" spans="40:47">
      <c r="AN1943" s="15">
        <v>54</v>
      </c>
      <c r="AO1943" s="15">
        <v>3</v>
      </c>
      <c r="AP1943" s="15">
        <v>6</v>
      </c>
      <c r="AQ1943" s="15">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15">
        <f ca="1">COUNTIF(INDIRECT("H"&amp;(ROW()+12*(($AN1943-1)*3+$AO1943)-ROW())/12+5):INDIRECT("S"&amp;(ROW()+12*(($AN1943-1)*3+$AO1943)-ROW())/12+5),AQ1943)</f>
        <v>0</v>
      </c>
      <c r="AU1943" s="15">
        <f ca="1">IF(AND(AQ1943&gt;0,AR1943&gt;0),COUNTIF(AU$6:AU1942,"&gt;0")+1,0)</f>
        <v>0</v>
      </c>
    </row>
    <row r="1944" spans="40:47">
      <c r="AN1944" s="15">
        <v>54</v>
      </c>
      <c r="AO1944" s="15">
        <v>3</v>
      </c>
      <c r="AP1944" s="15">
        <v>7</v>
      </c>
      <c r="AQ1944" s="15">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15">
        <f ca="1">COUNTIF(INDIRECT("H"&amp;(ROW()+12*(($AN1944-1)*3+$AO1944)-ROW())/12+5):INDIRECT("S"&amp;(ROW()+12*(($AN1944-1)*3+$AO1944)-ROW())/12+5),AQ1944)</f>
        <v>0</v>
      </c>
      <c r="AU1944" s="15">
        <f ca="1">IF(AND(AQ1944&gt;0,AR1944&gt;0),COUNTIF(AU$6:AU1943,"&gt;0")+1,0)</f>
        <v>0</v>
      </c>
    </row>
    <row r="1945" spans="40:47">
      <c r="AN1945" s="15">
        <v>54</v>
      </c>
      <c r="AO1945" s="15">
        <v>3</v>
      </c>
      <c r="AP1945" s="15">
        <v>8</v>
      </c>
      <c r="AQ1945" s="15">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15">
        <f ca="1">COUNTIF(INDIRECT("H"&amp;(ROW()+12*(($AN1945-1)*3+$AO1945)-ROW())/12+5):INDIRECT("S"&amp;(ROW()+12*(($AN1945-1)*3+$AO1945)-ROW())/12+5),AQ1945)</f>
        <v>0</v>
      </c>
      <c r="AU1945" s="15">
        <f ca="1">IF(AND(AQ1945&gt;0,AR1945&gt;0),COUNTIF(AU$6:AU1944,"&gt;0")+1,0)</f>
        <v>0</v>
      </c>
    </row>
    <row r="1946" spans="40:47">
      <c r="AN1946" s="15">
        <v>54</v>
      </c>
      <c r="AO1946" s="15">
        <v>3</v>
      </c>
      <c r="AP1946" s="15">
        <v>9</v>
      </c>
      <c r="AQ1946" s="15">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15">
        <f ca="1">COUNTIF(INDIRECT("H"&amp;(ROW()+12*(($AN1946-1)*3+$AO1946)-ROW())/12+5):INDIRECT("S"&amp;(ROW()+12*(($AN1946-1)*3+$AO1946)-ROW())/12+5),AQ1946)</f>
        <v>0</v>
      </c>
      <c r="AU1946" s="15">
        <f ca="1">IF(AND(AQ1946&gt;0,AR1946&gt;0),COUNTIF(AU$6:AU1945,"&gt;0")+1,0)</f>
        <v>0</v>
      </c>
    </row>
    <row r="1947" spans="40:47">
      <c r="AN1947" s="15">
        <v>54</v>
      </c>
      <c r="AO1947" s="15">
        <v>3</v>
      </c>
      <c r="AP1947" s="15">
        <v>10</v>
      </c>
      <c r="AQ1947" s="15">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15">
        <f ca="1">COUNTIF(INDIRECT("H"&amp;(ROW()+12*(($AN1947-1)*3+$AO1947)-ROW())/12+5):INDIRECT("S"&amp;(ROW()+12*(($AN1947-1)*3+$AO1947)-ROW())/12+5),AQ1947)</f>
        <v>0</v>
      </c>
      <c r="AU1947" s="15">
        <f ca="1">IF(AND(AQ1947&gt;0,AR1947&gt;0),COUNTIF(AU$6:AU1946,"&gt;0")+1,0)</f>
        <v>0</v>
      </c>
    </row>
    <row r="1948" spans="40:47">
      <c r="AN1948" s="15">
        <v>54</v>
      </c>
      <c r="AO1948" s="15">
        <v>3</v>
      </c>
      <c r="AP1948" s="15">
        <v>11</v>
      </c>
      <c r="AQ1948" s="15">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15">
        <f ca="1">COUNTIF(INDIRECT("H"&amp;(ROW()+12*(($AN1948-1)*3+$AO1948)-ROW())/12+5):INDIRECT("S"&amp;(ROW()+12*(($AN1948-1)*3+$AO1948)-ROW())/12+5),AQ1948)</f>
        <v>0</v>
      </c>
      <c r="AU1948" s="15">
        <f ca="1">IF(AND(AQ1948&gt;0,AR1948&gt;0),COUNTIF(AU$6:AU1947,"&gt;0")+1,0)</f>
        <v>0</v>
      </c>
    </row>
    <row r="1949" spans="40:47">
      <c r="AN1949" s="306">
        <v>54</v>
      </c>
      <c r="AO1949" s="306">
        <v>3</v>
      </c>
      <c r="AP1949" s="306">
        <v>12</v>
      </c>
      <c r="AQ1949" s="15">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15">
        <f ca="1">COUNTIF(INDIRECT("H"&amp;(ROW()+12*(($AN1949-1)*3+$AO1949)-ROW())/12+5):INDIRECT("S"&amp;(ROW()+12*(($AN1949-1)*3+$AO1949)-ROW())/12+5),AQ1949)</f>
        <v>0</v>
      </c>
      <c r="AU1949" s="15">
        <f ca="1">IF(AND(AQ1949&gt;0,AR1949&gt;0),COUNTIF(AU$6:AU1948,"&gt;0")+1,0)</f>
        <v>0</v>
      </c>
    </row>
    <row r="1950" spans="40:47">
      <c r="AN1950" s="15">
        <v>55</v>
      </c>
      <c r="AO1950" s="15">
        <v>1</v>
      </c>
      <c r="AP1950" s="15">
        <v>1</v>
      </c>
      <c r="AQ1950" s="15">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15">
        <f ca="1">COUNTIF(INDIRECT("H"&amp;(ROW()+12*(($AN1950-1)*3+$AO1950)-ROW())/12+5):INDIRECT("S"&amp;(ROW()+12*(($AN1950-1)*3+$AO1950)-ROW())/12+5),AQ1950)</f>
        <v>0</v>
      </c>
      <c r="AU1950" s="15">
        <f ca="1">IF(AND(AQ1950&gt;0,AR1950&gt;0),COUNTIF(AU$6:AU1949,"&gt;0")+1,0)</f>
        <v>0</v>
      </c>
    </row>
    <row r="1951" spans="40:47">
      <c r="AN1951" s="15">
        <v>55</v>
      </c>
      <c r="AO1951" s="15">
        <v>1</v>
      </c>
      <c r="AP1951" s="15">
        <v>2</v>
      </c>
      <c r="AQ1951" s="15">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15">
        <f ca="1">COUNTIF(INDIRECT("H"&amp;(ROW()+12*(($AN1951-1)*3+$AO1951)-ROW())/12+5):INDIRECT("S"&amp;(ROW()+12*(($AN1951-1)*3+$AO1951)-ROW())/12+5),AQ1951)</f>
        <v>0</v>
      </c>
      <c r="AU1951" s="15">
        <f ca="1">IF(AND(AQ1951&gt;0,AR1951&gt;0),COUNTIF(AU$6:AU1950,"&gt;0")+1,0)</f>
        <v>0</v>
      </c>
    </row>
    <row r="1952" spans="40:47">
      <c r="AN1952" s="15">
        <v>55</v>
      </c>
      <c r="AO1952" s="15">
        <v>1</v>
      </c>
      <c r="AP1952" s="15">
        <v>3</v>
      </c>
      <c r="AQ1952" s="15">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15">
        <f ca="1">COUNTIF(INDIRECT("H"&amp;(ROW()+12*(($AN1952-1)*3+$AO1952)-ROW())/12+5):INDIRECT("S"&amp;(ROW()+12*(($AN1952-1)*3+$AO1952)-ROW())/12+5),AQ1952)</f>
        <v>0</v>
      </c>
      <c r="AU1952" s="15">
        <f ca="1">IF(AND(AQ1952&gt;0,AR1952&gt;0),COUNTIF(AU$6:AU1951,"&gt;0")+1,0)</f>
        <v>0</v>
      </c>
    </row>
    <row r="1953" spans="40:47">
      <c r="AN1953" s="15">
        <v>55</v>
      </c>
      <c r="AO1953" s="15">
        <v>1</v>
      </c>
      <c r="AP1953" s="15">
        <v>4</v>
      </c>
      <c r="AQ1953" s="15">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15">
        <f ca="1">COUNTIF(INDIRECT("H"&amp;(ROW()+12*(($AN1953-1)*3+$AO1953)-ROW())/12+5):INDIRECT("S"&amp;(ROW()+12*(($AN1953-1)*3+$AO1953)-ROW())/12+5),AQ1953)</f>
        <v>0</v>
      </c>
      <c r="AU1953" s="15">
        <f ca="1">IF(AND(AQ1953&gt;0,AR1953&gt;0),COUNTIF(AU$6:AU1952,"&gt;0")+1,0)</f>
        <v>0</v>
      </c>
    </row>
    <row r="1954" spans="40:47">
      <c r="AN1954" s="15">
        <v>55</v>
      </c>
      <c r="AO1954" s="15">
        <v>1</v>
      </c>
      <c r="AP1954" s="15">
        <v>5</v>
      </c>
      <c r="AQ1954" s="15">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15">
        <f ca="1">COUNTIF(INDIRECT("H"&amp;(ROW()+12*(($AN1954-1)*3+$AO1954)-ROW())/12+5):INDIRECT("S"&amp;(ROW()+12*(($AN1954-1)*3+$AO1954)-ROW())/12+5),AQ1954)</f>
        <v>0</v>
      </c>
      <c r="AU1954" s="15">
        <f ca="1">IF(AND(AQ1954&gt;0,AR1954&gt;0),COUNTIF(AU$6:AU1953,"&gt;0")+1,0)</f>
        <v>0</v>
      </c>
    </row>
    <row r="1955" spans="40:47">
      <c r="AN1955" s="15">
        <v>55</v>
      </c>
      <c r="AO1955" s="15">
        <v>1</v>
      </c>
      <c r="AP1955" s="15">
        <v>6</v>
      </c>
      <c r="AQ1955" s="15">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15">
        <f ca="1">COUNTIF(INDIRECT("H"&amp;(ROW()+12*(($AN1955-1)*3+$AO1955)-ROW())/12+5):INDIRECT("S"&amp;(ROW()+12*(($AN1955-1)*3+$AO1955)-ROW())/12+5),AQ1955)</f>
        <v>0</v>
      </c>
      <c r="AU1955" s="15">
        <f ca="1">IF(AND(AQ1955&gt;0,AR1955&gt;0),COUNTIF(AU$6:AU1954,"&gt;0")+1,0)</f>
        <v>0</v>
      </c>
    </row>
    <row r="1956" spans="40:47">
      <c r="AN1956" s="15">
        <v>55</v>
      </c>
      <c r="AO1956" s="15">
        <v>1</v>
      </c>
      <c r="AP1956" s="15">
        <v>7</v>
      </c>
      <c r="AQ1956" s="15">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15">
        <f ca="1">COUNTIF(INDIRECT("H"&amp;(ROW()+12*(($AN1956-1)*3+$AO1956)-ROW())/12+5):INDIRECT("S"&amp;(ROW()+12*(($AN1956-1)*3+$AO1956)-ROW())/12+5),AQ1956)</f>
        <v>0</v>
      </c>
      <c r="AU1956" s="15">
        <f ca="1">IF(AND(AQ1956&gt;0,AR1956&gt;0),COUNTIF(AU$6:AU1955,"&gt;0")+1,0)</f>
        <v>0</v>
      </c>
    </row>
    <row r="1957" spans="40:47">
      <c r="AN1957" s="15">
        <v>55</v>
      </c>
      <c r="AO1957" s="15">
        <v>1</v>
      </c>
      <c r="AP1957" s="15">
        <v>8</v>
      </c>
      <c r="AQ1957" s="15">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15">
        <f ca="1">COUNTIF(INDIRECT("H"&amp;(ROW()+12*(($AN1957-1)*3+$AO1957)-ROW())/12+5):INDIRECT("S"&amp;(ROW()+12*(($AN1957-1)*3+$AO1957)-ROW())/12+5),AQ1957)</f>
        <v>0</v>
      </c>
      <c r="AU1957" s="15">
        <f ca="1">IF(AND(AQ1957&gt;0,AR1957&gt;0),COUNTIF(AU$6:AU1956,"&gt;0")+1,0)</f>
        <v>0</v>
      </c>
    </row>
    <row r="1958" spans="40:47">
      <c r="AN1958" s="15">
        <v>55</v>
      </c>
      <c r="AO1958" s="15">
        <v>1</v>
      </c>
      <c r="AP1958" s="15">
        <v>9</v>
      </c>
      <c r="AQ1958" s="15">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15">
        <f ca="1">COUNTIF(INDIRECT("H"&amp;(ROW()+12*(($AN1958-1)*3+$AO1958)-ROW())/12+5):INDIRECT("S"&amp;(ROW()+12*(($AN1958-1)*3+$AO1958)-ROW())/12+5),AQ1958)</f>
        <v>0</v>
      </c>
      <c r="AU1958" s="15">
        <f ca="1">IF(AND(AQ1958&gt;0,AR1958&gt;0),COUNTIF(AU$6:AU1957,"&gt;0")+1,0)</f>
        <v>0</v>
      </c>
    </row>
    <row r="1959" spans="40:47">
      <c r="AN1959" s="15">
        <v>55</v>
      </c>
      <c r="AO1959" s="15">
        <v>1</v>
      </c>
      <c r="AP1959" s="15">
        <v>10</v>
      </c>
      <c r="AQ1959" s="15">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15">
        <f ca="1">COUNTIF(INDIRECT("H"&amp;(ROW()+12*(($AN1959-1)*3+$AO1959)-ROW())/12+5):INDIRECT("S"&amp;(ROW()+12*(($AN1959-1)*3+$AO1959)-ROW())/12+5),AQ1959)</f>
        <v>0</v>
      </c>
      <c r="AU1959" s="15">
        <f ca="1">IF(AND(AQ1959&gt;0,AR1959&gt;0),COUNTIF(AU$6:AU1958,"&gt;0")+1,0)</f>
        <v>0</v>
      </c>
    </row>
    <row r="1960" spans="40:47">
      <c r="AN1960" s="15">
        <v>55</v>
      </c>
      <c r="AO1960" s="15">
        <v>1</v>
      </c>
      <c r="AP1960" s="15">
        <v>11</v>
      </c>
      <c r="AQ1960" s="15">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15">
        <f ca="1">COUNTIF(INDIRECT("H"&amp;(ROW()+12*(($AN1960-1)*3+$AO1960)-ROW())/12+5):INDIRECT("S"&amp;(ROW()+12*(($AN1960-1)*3+$AO1960)-ROW())/12+5),AQ1960)</f>
        <v>0</v>
      </c>
      <c r="AU1960" s="15">
        <f ca="1">IF(AND(AQ1960&gt;0,AR1960&gt;0),COUNTIF(AU$6:AU1959,"&gt;0")+1,0)</f>
        <v>0</v>
      </c>
    </row>
    <row r="1961" spans="40:47">
      <c r="AN1961" s="15">
        <v>55</v>
      </c>
      <c r="AO1961" s="15">
        <v>1</v>
      </c>
      <c r="AP1961" s="15">
        <v>12</v>
      </c>
      <c r="AQ1961" s="15">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15">
        <f ca="1">COUNTIF(INDIRECT("H"&amp;(ROW()+12*(($AN1961-1)*3+$AO1961)-ROW())/12+5):INDIRECT("S"&amp;(ROW()+12*(($AN1961-1)*3+$AO1961)-ROW())/12+5),AQ1961)</f>
        <v>0</v>
      </c>
      <c r="AU1961" s="15">
        <f ca="1">IF(AND(AQ1961&gt;0,AR1961&gt;0),COUNTIF(AU$6:AU1960,"&gt;0")+1,0)</f>
        <v>0</v>
      </c>
    </row>
    <row r="1962" spans="40:47">
      <c r="AN1962" s="15">
        <v>55</v>
      </c>
      <c r="AO1962" s="15">
        <v>2</v>
      </c>
      <c r="AP1962" s="15">
        <v>1</v>
      </c>
      <c r="AQ1962" s="15">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15">
        <f ca="1">COUNTIF(INDIRECT("H"&amp;(ROW()+12*(($AN1962-1)*3+$AO1962)-ROW())/12+5):INDIRECT("S"&amp;(ROW()+12*(($AN1962-1)*3+$AO1962)-ROW())/12+5),AQ1962)</f>
        <v>0</v>
      </c>
      <c r="AU1962" s="15">
        <f ca="1">IF(AND(AQ1962&gt;0,AR1962&gt;0),COUNTIF(AU$6:AU1961,"&gt;0")+1,0)</f>
        <v>0</v>
      </c>
    </row>
    <row r="1963" spans="40:47">
      <c r="AN1963" s="15">
        <v>55</v>
      </c>
      <c r="AO1963" s="15">
        <v>2</v>
      </c>
      <c r="AP1963" s="15">
        <v>2</v>
      </c>
      <c r="AQ1963" s="15">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15">
        <f ca="1">COUNTIF(INDIRECT("H"&amp;(ROW()+12*(($AN1963-1)*3+$AO1963)-ROW())/12+5):INDIRECT("S"&amp;(ROW()+12*(($AN1963-1)*3+$AO1963)-ROW())/12+5),AQ1963)</f>
        <v>0</v>
      </c>
      <c r="AU1963" s="15">
        <f ca="1">IF(AND(AQ1963&gt;0,AR1963&gt;0),COUNTIF(AU$6:AU1962,"&gt;0")+1,0)</f>
        <v>0</v>
      </c>
    </row>
    <row r="1964" spans="40:47">
      <c r="AN1964" s="15">
        <v>55</v>
      </c>
      <c r="AO1964" s="15">
        <v>2</v>
      </c>
      <c r="AP1964" s="15">
        <v>3</v>
      </c>
      <c r="AQ1964" s="15">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15">
        <f ca="1">COUNTIF(INDIRECT("H"&amp;(ROW()+12*(($AN1964-1)*3+$AO1964)-ROW())/12+5):INDIRECT("S"&amp;(ROW()+12*(($AN1964-1)*3+$AO1964)-ROW())/12+5),AQ1964)</f>
        <v>0</v>
      </c>
      <c r="AU1964" s="15">
        <f ca="1">IF(AND(AQ1964&gt;0,AR1964&gt;0),COUNTIF(AU$6:AU1963,"&gt;0")+1,0)</f>
        <v>0</v>
      </c>
    </row>
    <row r="1965" spans="40:47">
      <c r="AN1965" s="15">
        <v>55</v>
      </c>
      <c r="AO1965" s="15">
        <v>2</v>
      </c>
      <c r="AP1965" s="15">
        <v>4</v>
      </c>
      <c r="AQ1965" s="15">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15">
        <f ca="1">COUNTIF(INDIRECT("H"&amp;(ROW()+12*(($AN1965-1)*3+$AO1965)-ROW())/12+5):INDIRECT("S"&amp;(ROW()+12*(($AN1965-1)*3+$AO1965)-ROW())/12+5),AQ1965)</f>
        <v>0</v>
      </c>
      <c r="AU1965" s="15">
        <f ca="1">IF(AND(AQ1965&gt;0,AR1965&gt;0),COUNTIF(AU$6:AU1964,"&gt;0")+1,0)</f>
        <v>0</v>
      </c>
    </row>
    <row r="1966" spans="40:47">
      <c r="AN1966" s="15">
        <v>55</v>
      </c>
      <c r="AO1966" s="15">
        <v>2</v>
      </c>
      <c r="AP1966" s="15">
        <v>5</v>
      </c>
      <c r="AQ1966" s="15">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15">
        <f ca="1">COUNTIF(INDIRECT("H"&amp;(ROW()+12*(($AN1966-1)*3+$AO1966)-ROW())/12+5):INDIRECT("S"&amp;(ROW()+12*(($AN1966-1)*3+$AO1966)-ROW())/12+5),AQ1966)</f>
        <v>0</v>
      </c>
      <c r="AU1966" s="15">
        <f ca="1">IF(AND(AQ1966&gt;0,AR1966&gt;0),COUNTIF(AU$6:AU1965,"&gt;0")+1,0)</f>
        <v>0</v>
      </c>
    </row>
    <row r="1967" spans="40:47">
      <c r="AN1967" s="15">
        <v>55</v>
      </c>
      <c r="AO1967" s="15">
        <v>2</v>
      </c>
      <c r="AP1967" s="15">
        <v>6</v>
      </c>
      <c r="AQ1967" s="15">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15">
        <f ca="1">COUNTIF(INDIRECT("H"&amp;(ROW()+12*(($AN1967-1)*3+$AO1967)-ROW())/12+5):INDIRECT("S"&amp;(ROW()+12*(($AN1967-1)*3+$AO1967)-ROW())/12+5),AQ1967)</f>
        <v>0</v>
      </c>
      <c r="AU1967" s="15">
        <f ca="1">IF(AND(AQ1967&gt;0,AR1967&gt;0),COUNTIF(AU$6:AU1966,"&gt;0")+1,0)</f>
        <v>0</v>
      </c>
    </row>
    <row r="1968" spans="40:47">
      <c r="AN1968" s="15">
        <v>55</v>
      </c>
      <c r="AO1968" s="15">
        <v>2</v>
      </c>
      <c r="AP1968" s="15">
        <v>7</v>
      </c>
      <c r="AQ1968" s="15">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15">
        <f ca="1">COUNTIF(INDIRECT("H"&amp;(ROW()+12*(($AN1968-1)*3+$AO1968)-ROW())/12+5):INDIRECT("S"&amp;(ROW()+12*(($AN1968-1)*3+$AO1968)-ROW())/12+5),AQ1968)</f>
        <v>0</v>
      </c>
      <c r="AU1968" s="15">
        <f ca="1">IF(AND(AQ1968&gt;0,AR1968&gt;0),COUNTIF(AU$6:AU1967,"&gt;0")+1,0)</f>
        <v>0</v>
      </c>
    </row>
    <row r="1969" spans="40:47">
      <c r="AN1969" s="15">
        <v>55</v>
      </c>
      <c r="AO1969" s="15">
        <v>2</v>
      </c>
      <c r="AP1969" s="15">
        <v>8</v>
      </c>
      <c r="AQ1969" s="15">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15">
        <f ca="1">COUNTIF(INDIRECT("H"&amp;(ROW()+12*(($AN1969-1)*3+$AO1969)-ROW())/12+5):INDIRECT("S"&amp;(ROW()+12*(($AN1969-1)*3+$AO1969)-ROW())/12+5),AQ1969)</f>
        <v>0</v>
      </c>
      <c r="AU1969" s="15">
        <f ca="1">IF(AND(AQ1969&gt;0,AR1969&gt;0),COUNTIF(AU$6:AU1968,"&gt;0")+1,0)</f>
        <v>0</v>
      </c>
    </row>
    <row r="1970" spans="40:47">
      <c r="AN1970" s="15">
        <v>55</v>
      </c>
      <c r="AO1970" s="15">
        <v>2</v>
      </c>
      <c r="AP1970" s="15">
        <v>9</v>
      </c>
      <c r="AQ1970" s="15">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15">
        <f ca="1">COUNTIF(INDIRECT("H"&amp;(ROW()+12*(($AN1970-1)*3+$AO1970)-ROW())/12+5):INDIRECT("S"&amp;(ROW()+12*(($AN1970-1)*3+$AO1970)-ROW())/12+5),AQ1970)</f>
        <v>0</v>
      </c>
      <c r="AU1970" s="15">
        <f ca="1">IF(AND(AQ1970&gt;0,AR1970&gt;0),COUNTIF(AU$6:AU1969,"&gt;0")+1,0)</f>
        <v>0</v>
      </c>
    </row>
    <row r="1971" spans="40:47">
      <c r="AN1971" s="15">
        <v>55</v>
      </c>
      <c r="AO1971" s="15">
        <v>2</v>
      </c>
      <c r="AP1971" s="15">
        <v>10</v>
      </c>
      <c r="AQ1971" s="15">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15">
        <f ca="1">COUNTIF(INDIRECT("H"&amp;(ROW()+12*(($AN1971-1)*3+$AO1971)-ROW())/12+5):INDIRECT("S"&amp;(ROW()+12*(($AN1971-1)*3+$AO1971)-ROW())/12+5),AQ1971)</f>
        <v>0</v>
      </c>
      <c r="AU1971" s="15">
        <f ca="1">IF(AND(AQ1971&gt;0,AR1971&gt;0),COUNTIF(AU$6:AU1970,"&gt;0")+1,0)</f>
        <v>0</v>
      </c>
    </row>
    <row r="1972" spans="40:47">
      <c r="AN1972" s="15">
        <v>55</v>
      </c>
      <c r="AO1972" s="15">
        <v>2</v>
      </c>
      <c r="AP1972" s="15">
        <v>11</v>
      </c>
      <c r="AQ1972" s="15">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15">
        <f ca="1">COUNTIF(INDIRECT("H"&amp;(ROW()+12*(($AN1972-1)*3+$AO1972)-ROW())/12+5):INDIRECT("S"&amp;(ROW()+12*(($AN1972-1)*3+$AO1972)-ROW())/12+5),AQ1972)</f>
        <v>0</v>
      </c>
      <c r="AU1972" s="15">
        <f ca="1">IF(AND(AQ1972&gt;0,AR1972&gt;0),COUNTIF(AU$6:AU1971,"&gt;0")+1,0)</f>
        <v>0</v>
      </c>
    </row>
    <row r="1973" spans="40:47">
      <c r="AN1973" s="15">
        <v>55</v>
      </c>
      <c r="AO1973" s="15">
        <v>2</v>
      </c>
      <c r="AP1973" s="15">
        <v>12</v>
      </c>
      <c r="AQ1973" s="15">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15">
        <f ca="1">COUNTIF(INDIRECT("H"&amp;(ROW()+12*(($AN1973-1)*3+$AO1973)-ROW())/12+5):INDIRECT("S"&amp;(ROW()+12*(($AN1973-1)*3+$AO1973)-ROW())/12+5),AQ1973)</f>
        <v>0</v>
      </c>
      <c r="AU1973" s="15">
        <f ca="1">IF(AND(AQ1973&gt;0,AR1973&gt;0),COUNTIF(AU$6:AU1972,"&gt;0")+1,0)</f>
        <v>0</v>
      </c>
    </row>
    <row r="1974" spans="40:47">
      <c r="AN1974" s="15">
        <v>55</v>
      </c>
      <c r="AO1974" s="15">
        <v>3</v>
      </c>
      <c r="AP1974" s="15">
        <v>1</v>
      </c>
      <c r="AQ1974" s="15">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15">
        <f ca="1">COUNTIF(INDIRECT("H"&amp;(ROW()+12*(($AN1974-1)*3+$AO1974)-ROW())/12+5):INDIRECT("S"&amp;(ROW()+12*(($AN1974-1)*3+$AO1974)-ROW())/12+5),AQ1974)</f>
        <v>0</v>
      </c>
      <c r="AU1974" s="15">
        <f ca="1">IF(AND(AQ1974&gt;0,AR1974&gt;0),COUNTIF(AU$6:AU1973,"&gt;0")+1,0)</f>
        <v>0</v>
      </c>
    </row>
    <row r="1975" spans="40:47">
      <c r="AN1975" s="15">
        <v>55</v>
      </c>
      <c r="AO1975" s="15">
        <v>3</v>
      </c>
      <c r="AP1975" s="15">
        <v>2</v>
      </c>
      <c r="AQ1975" s="15">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15">
        <f ca="1">COUNTIF(INDIRECT("H"&amp;(ROW()+12*(($AN1975-1)*3+$AO1975)-ROW())/12+5):INDIRECT("S"&amp;(ROW()+12*(($AN1975-1)*3+$AO1975)-ROW())/12+5),AQ1975)</f>
        <v>0</v>
      </c>
      <c r="AU1975" s="15">
        <f ca="1">IF(AND(AQ1975&gt;0,AR1975&gt;0),COUNTIF(AU$6:AU1974,"&gt;0")+1,0)</f>
        <v>0</v>
      </c>
    </row>
    <row r="1976" spans="40:47">
      <c r="AN1976" s="15">
        <v>55</v>
      </c>
      <c r="AO1976" s="15">
        <v>3</v>
      </c>
      <c r="AP1976" s="15">
        <v>3</v>
      </c>
      <c r="AQ1976" s="15">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15">
        <f ca="1">COUNTIF(INDIRECT("H"&amp;(ROW()+12*(($AN1976-1)*3+$AO1976)-ROW())/12+5):INDIRECT("S"&amp;(ROW()+12*(($AN1976-1)*3+$AO1976)-ROW())/12+5),AQ1976)</f>
        <v>0</v>
      </c>
      <c r="AU1976" s="15">
        <f ca="1">IF(AND(AQ1976&gt;0,AR1976&gt;0),COUNTIF(AU$6:AU1975,"&gt;0")+1,0)</f>
        <v>0</v>
      </c>
    </row>
    <row r="1977" spans="40:47">
      <c r="AN1977" s="15">
        <v>55</v>
      </c>
      <c r="AO1977" s="15">
        <v>3</v>
      </c>
      <c r="AP1977" s="15">
        <v>4</v>
      </c>
      <c r="AQ1977" s="15">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15">
        <f ca="1">COUNTIF(INDIRECT("H"&amp;(ROW()+12*(($AN1977-1)*3+$AO1977)-ROW())/12+5):INDIRECT("S"&amp;(ROW()+12*(($AN1977-1)*3+$AO1977)-ROW())/12+5),AQ1977)</f>
        <v>0</v>
      </c>
      <c r="AU1977" s="15">
        <f ca="1">IF(AND(AQ1977&gt;0,AR1977&gt;0),COUNTIF(AU$6:AU1976,"&gt;0")+1,0)</f>
        <v>0</v>
      </c>
    </row>
    <row r="1978" spans="40:47">
      <c r="AN1978" s="15">
        <v>55</v>
      </c>
      <c r="AO1978" s="15">
        <v>3</v>
      </c>
      <c r="AP1978" s="15">
        <v>5</v>
      </c>
      <c r="AQ1978" s="15">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15">
        <f ca="1">COUNTIF(INDIRECT("H"&amp;(ROW()+12*(($AN1978-1)*3+$AO1978)-ROW())/12+5):INDIRECT("S"&amp;(ROW()+12*(($AN1978-1)*3+$AO1978)-ROW())/12+5),AQ1978)</f>
        <v>0</v>
      </c>
      <c r="AU1978" s="15">
        <f ca="1">IF(AND(AQ1978&gt;0,AR1978&gt;0),COUNTIF(AU$6:AU1977,"&gt;0")+1,0)</f>
        <v>0</v>
      </c>
    </row>
    <row r="1979" spans="40:47">
      <c r="AN1979" s="15">
        <v>55</v>
      </c>
      <c r="AO1979" s="15">
        <v>3</v>
      </c>
      <c r="AP1979" s="15">
        <v>6</v>
      </c>
      <c r="AQ1979" s="15">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15">
        <f ca="1">COUNTIF(INDIRECT("H"&amp;(ROW()+12*(($AN1979-1)*3+$AO1979)-ROW())/12+5):INDIRECT("S"&amp;(ROW()+12*(($AN1979-1)*3+$AO1979)-ROW())/12+5),AQ1979)</f>
        <v>0</v>
      </c>
      <c r="AU1979" s="15">
        <f ca="1">IF(AND(AQ1979&gt;0,AR1979&gt;0),COUNTIF(AU$6:AU1978,"&gt;0")+1,0)</f>
        <v>0</v>
      </c>
    </row>
    <row r="1980" spans="40:47">
      <c r="AN1980" s="15">
        <v>55</v>
      </c>
      <c r="AO1980" s="15">
        <v>3</v>
      </c>
      <c r="AP1980" s="15">
        <v>7</v>
      </c>
      <c r="AQ1980" s="15">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15">
        <f ca="1">COUNTIF(INDIRECT("H"&amp;(ROW()+12*(($AN1980-1)*3+$AO1980)-ROW())/12+5):INDIRECT("S"&amp;(ROW()+12*(($AN1980-1)*3+$AO1980)-ROW())/12+5),AQ1980)</f>
        <v>0</v>
      </c>
      <c r="AU1980" s="15">
        <f ca="1">IF(AND(AQ1980&gt;0,AR1980&gt;0),COUNTIF(AU$6:AU1979,"&gt;0")+1,0)</f>
        <v>0</v>
      </c>
    </row>
    <row r="1981" spans="40:47">
      <c r="AN1981" s="15">
        <v>55</v>
      </c>
      <c r="AO1981" s="15">
        <v>3</v>
      </c>
      <c r="AP1981" s="15">
        <v>8</v>
      </c>
      <c r="AQ1981" s="15">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15">
        <f ca="1">COUNTIF(INDIRECT("H"&amp;(ROW()+12*(($AN1981-1)*3+$AO1981)-ROW())/12+5):INDIRECT("S"&amp;(ROW()+12*(($AN1981-1)*3+$AO1981)-ROW())/12+5),AQ1981)</f>
        <v>0</v>
      </c>
      <c r="AU1981" s="15">
        <f ca="1">IF(AND(AQ1981&gt;0,AR1981&gt;0),COUNTIF(AU$6:AU1980,"&gt;0")+1,0)</f>
        <v>0</v>
      </c>
    </row>
    <row r="1982" spans="40:47">
      <c r="AN1982" s="15">
        <v>55</v>
      </c>
      <c r="AO1982" s="15">
        <v>3</v>
      </c>
      <c r="AP1982" s="15">
        <v>9</v>
      </c>
      <c r="AQ1982" s="15">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15">
        <f ca="1">COUNTIF(INDIRECT("H"&amp;(ROW()+12*(($AN1982-1)*3+$AO1982)-ROW())/12+5):INDIRECT("S"&amp;(ROW()+12*(($AN1982-1)*3+$AO1982)-ROW())/12+5),AQ1982)</f>
        <v>0</v>
      </c>
      <c r="AU1982" s="15">
        <f ca="1">IF(AND(AQ1982&gt;0,AR1982&gt;0),COUNTIF(AU$6:AU1981,"&gt;0")+1,0)</f>
        <v>0</v>
      </c>
    </row>
    <row r="1983" spans="40:47">
      <c r="AN1983" s="15">
        <v>55</v>
      </c>
      <c r="AO1983" s="15">
        <v>3</v>
      </c>
      <c r="AP1983" s="15">
        <v>10</v>
      </c>
      <c r="AQ1983" s="15">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15">
        <f ca="1">COUNTIF(INDIRECT("H"&amp;(ROW()+12*(($AN1983-1)*3+$AO1983)-ROW())/12+5):INDIRECT("S"&amp;(ROW()+12*(($AN1983-1)*3+$AO1983)-ROW())/12+5),AQ1983)</f>
        <v>0</v>
      </c>
      <c r="AU1983" s="15">
        <f ca="1">IF(AND(AQ1983&gt;0,AR1983&gt;0),COUNTIF(AU$6:AU1982,"&gt;0")+1,0)</f>
        <v>0</v>
      </c>
    </row>
    <row r="1984" spans="40:47">
      <c r="AN1984" s="15">
        <v>55</v>
      </c>
      <c r="AO1984" s="15">
        <v>3</v>
      </c>
      <c r="AP1984" s="15">
        <v>11</v>
      </c>
      <c r="AQ1984" s="15">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15">
        <f ca="1">COUNTIF(INDIRECT("H"&amp;(ROW()+12*(($AN1984-1)*3+$AO1984)-ROW())/12+5):INDIRECT("S"&amp;(ROW()+12*(($AN1984-1)*3+$AO1984)-ROW())/12+5),AQ1984)</f>
        <v>0</v>
      </c>
      <c r="AU1984" s="15">
        <f ca="1">IF(AND(AQ1984&gt;0,AR1984&gt;0),COUNTIF(AU$6:AU1983,"&gt;0")+1,0)</f>
        <v>0</v>
      </c>
    </row>
    <row r="1985" spans="40:47">
      <c r="AN1985" s="306">
        <v>55</v>
      </c>
      <c r="AO1985" s="306">
        <v>3</v>
      </c>
      <c r="AP1985" s="306">
        <v>12</v>
      </c>
      <c r="AQ1985" s="15">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15">
        <f ca="1">COUNTIF(INDIRECT("H"&amp;(ROW()+12*(($AN1985-1)*3+$AO1985)-ROW())/12+5):INDIRECT("S"&amp;(ROW()+12*(($AN1985-1)*3+$AO1985)-ROW())/12+5),AQ1985)</f>
        <v>0</v>
      </c>
      <c r="AU1985" s="15">
        <f ca="1">IF(AND(AQ1985&gt;0,AR1985&gt;0),COUNTIF(AU$6:AU1984,"&gt;0")+1,0)</f>
        <v>0</v>
      </c>
    </row>
    <row r="1986" spans="40:47">
      <c r="AN1986" s="15">
        <v>56</v>
      </c>
      <c r="AO1986" s="15">
        <v>1</v>
      </c>
      <c r="AP1986" s="15">
        <v>1</v>
      </c>
      <c r="AQ1986" s="15">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15">
        <f ca="1">COUNTIF(INDIRECT("H"&amp;(ROW()+12*(($AN1986-1)*3+$AO1986)-ROW())/12+5):INDIRECT("S"&amp;(ROW()+12*(($AN1986-1)*3+$AO1986)-ROW())/12+5),AQ1986)</f>
        <v>0</v>
      </c>
      <c r="AU1986" s="15">
        <f ca="1">IF(AND(AQ1986&gt;0,AR1986&gt;0),COUNTIF(AU$6:AU1985,"&gt;0")+1,0)</f>
        <v>0</v>
      </c>
    </row>
    <row r="1987" spans="40:47">
      <c r="AN1987" s="15">
        <v>56</v>
      </c>
      <c r="AO1987" s="15">
        <v>1</v>
      </c>
      <c r="AP1987" s="15">
        <v>2</v>
      </c>
      <c r="AQ1987" s="15">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15">
        <f ca="1">COUNTIF(INDIRECT("H"&amp;(ROW()+12*(($AN1987-1)*3+$AO1987)-ROW())/12+5):INDIRECT("S"&amp;(ROW()+12*(($AN1987-1)*3+$AO1987)-ROW())/12+5),AQ1987)</f>
        <v>0</v>
      </c>
      <c r="AU1987" s="15">
        <f ca="1">IF(AND(AQ1987&gt;0,AR1987&gt;0),COUNTIF(AU$6:AU1986,"&gt;0")+1,0)</f>
        <v>0</v>
      </c>
    </row>
    <row r="1988" spans="40:47">
      <c r="AN1988" s="15">
        <v>56</v>
      </c>
      <c r="AO1988" s="15">
        <v>1</v>
      </c>
      <c r="AP1988" s="15">
        <v>3</v>
      </c>
      <c r="AQ1988" s="15">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15">
        <f ca="1">COUNTIF(INDIRECT("H"&amp;(ROW()+12*(($AN1988-1)*3+$AO1988)-ROW())/12+5):INDIRECT("S"&amp;(ROW()+12*(($AN1988-1)*3+$AO1988)-ROW())/12+5),AQ1988)</f>
        <v>0</v>
      </c>
      <c r="AU1988" s="15">
        <f ca="1">IF(AND(AQ1988&gt;0,AR1988&gt;0),COUNTIF(AU$6:AU1987,"&gt;0")+1,0)</f>
        <v>0</v>
      </c>
    </row>
    <row r="1989" spans="40:47">
      <c r="AN1989" s="15">
        <v>56</v>
      </c>
      <c r="AO1989" s="15">
        <v>1</v>
      </c>
      <c r="AP1989" s="15">
        <v>4</v>
      </c>
      <c r="AQ1989" s="15">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15">
        <f ca="1">COUNTIF(INDIRECT("H"&amp;(ROW()+12*(($AN1989-1)*3+$AO1989)-ROW())/12+5):INDIRECT("S"&amp;(ROW()+12*(($AN1989-1)*3+$AO1989)-ROW())/12+5),AQ1989)</f>
        <v>0</v>
      </c>
      <c r="AU1989" s="15">
        <f ca="1">IF(AND(AQ1989&gt;0,AR1989&gt;0),COUNTIF(AU$6:AU1988,"&gt;0")+1,0)</f>
        <v>0</v>
      </c>
    </row>
    <row r="1990" spans="40:47">
      <c r="AN1990" s="15">
        <v>56</v>
      </c>
      <c r="AO1990" s="15">
        <v>1</v>
      </c>
      <c r="AP1990" s="15">
        <v>5</v>
      </c>
      <c r="AQ1990" s="15">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15">
        <f ca="1">COUNTIF(INDIRECT("H"&amp;(ROW()+12*(($AN1990-1)*3+$AO1990)-ROW())/12+5):INDIRECT("S"&amp;(ROW()+12*(($AN1990-1)*3+$AO1990)-ROW())/12+5),AQ1990)</f>
        <v>0</v>
      </c>
      <c r="AU1990" s="15">
        <f ca="1">IF(AND(AQ1990&gt;0,AR1990&gt;0),COUNTIF(AU$6:AU1989,"&gt;0")+1,0)</f>
        <v>0</v>
      </c>
    </row>
    <row r="1991" spans="40:47">
      <c r="AN1991" s="15">
        <v>56</v>
      </c>
      <c r="AO1991" s="15">
        <v>1</v>
      </c>
      <c r="AP1991" s="15">
        <v>6</v>
      </c>
      <c r="AQ1991" s="15">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15">
        <f ca="1">COUNTIF(INDIRECT("H"&amp;(ROW()+12*(($AN1991-1)*3+$AO1991)-ROW())/12+5):INDIRECT("S"&amp;(ROW()+12*(($AN1991-1)*3+$AO1991)-ROW())/12+5),AQ1991)</f>
        <v>0</v>
      </c>
      <c r="AU1991" s="15">
        <f ca="1">IF(AND(AQ1991&gt;0,AR1991&gt;0),COUNTIF(AU$6:AU1990,"&gt;0")+1,0)</f>
        <v>0</v>
      </c>
    </row>
    <row r="1992" spans="40:47">
      <c r="AN1992" s="15">
        <v>56</v>
      </c>
      <c r="AO1992" s="15">
        <v>1</v>
      </c>
      <c r="AP1992" s="15">
        <v>7</v>
      </c>
      <c r="AQ1992" s="15">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15">
        <f ca="1">COUNTIF(INDIRECT("H"&amp;(ROW()+12*(($AN1992-1)*3+$AO1992)-ROW())/12+5):INDIRECT("S"&amp;(ROW()+12*(($AN1992-1)*3+$AO1992)-ROW())/12+5),AQ1992)</f>
        <v>0</v>
      </c>
      <c r="AU1992" s="15">
        <f ca="1">IF(AND(AQ1992&gt;0,AR1992&gt;0),COUNTIF(AU$6:AU1991,"&gt;0")+1,0)</f>
        <v>0</v>
      </c>
    </row>
    <row r="1993" spans="40:47">
      <c r="AN1993" s="15">
        <v>56</v>
      </c>
      <c r="AO1993" s="15">
        <v>1</v>
      </c>
      <c r="AP1993" s="15">
        <v>8</v>
      </c>
      <c r="AQ1993" s="15">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15">
        <f ca="1">COUNTIF(INDIRECT("H"&amp;(ROW()+12*(($AN1993-1)*3+$AO1993)-ROW())/12+5):INDIRECT("S"&amp;(ROW()+12*(($AN1993-1)*3+$AO1993)-ROW())/12+5),AQ1993)</f>
        <v>0</v>
      </c>
      <c r="AU1993" s="15">
        <f ca="1">IF(AND(AQ1993&gt;0,AR1993&gt;0),COUNTIF(AU$6:AU1992,"&gt;0")+1,0)</f>
        <v>0</v>
      </c>
    </row>
    <row r="1994" spans="40:47">
      <c r="AN1994" s="15">
        <v>56</v>
      </c>
      <c r="AO1994" s="15">
        <v>1</v>
      </c>
      <c r="AP1994" s="15">
        <v>9</v>
      </c>
      <c r="AQ1994" s="15">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15">
        <f ca="1">COUNTIF(INDIRECT("H"&amp;(ROW()+12*(($AN1994-1)*3+$AO1994)-ROW())/12+5):INDIRECT("S"&amp;(ROW()+12*(($AN1994-1)*3+$AO1994)-ROW())/12+5),AQ1994)</f>
        <v>0</v>
      </c>
      <c r="AU1994" s="15">
        <f ca="1">IF(AND(AQ1994&gt;0,AR1994&gt;0),COUNTIF(AU$6:AU1993,"&gt;0")+1,0)</f>
        <v>0</v>
      </c>
    </row>
    <row r="1995" spans="40:47">
      <c r="AN1995" s="15">
        <v>56</v>
      </c>
      <c r="AO1995" s="15">
        <v>1</v>
      </c>
      <c r="AP1995" s="15">
        <v>10</v>
      </c>
      <c r="AQ1995" s="15">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15">
        <f ca="1">COUNTIF(INDIRECT("H"&amp;(ROW()+12*(($AN1995-1)*3+$AO1995)-ROW())/12+5):INDIRECT("S"&amp;(ROW()+12*(($AN1995-1)*3+$AO1995)-ROW())/12+5),AQ1995)</f>
        <v>0</v>
      </c>
      <c r="AU1995" s="15">
        <f ca="1">IF(AND(AQ1995&gt;0,AR1995&gt;0),COUNTIF(AU$6:AU1994,"&gt;0")+1,0)</f>
        <v>0</v>
      </c>
    </row>
    <row r="1996" spans="40:47">
      <c r="AN1996" s="15">
        <v>56</v>
      </c>
      <c r="AO1996" s="15">
        <v>1</v>
      </c>
      <c r="AP1996" s="15">
        <v>11</v>
      </c>
      <c r="AQ1996" s="15">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15">
        <f ca="1">COUNTIF(INDIRECT("H"&amp;(ROW()+12*(($AN1996-1)*3+$AO1996)-ROW())/12+5):INDIRECT("S"&amp;(ROW()+12*(($AN1996-1)*3+$AO1996)-ROW())/12+5),AQ1996)</f>
        <v>0</v>
      </c>
      <c r="AU1996" s="15">
        <f ca="1">IF(AND(AQ1996&gt;0,AR1996&gt;0),COUNTIF(AU$6:AU1995,"&gt;0")+1,0)</f>
        <v>0</v>
      </c>
    </row>
    <row r="1997" spans="40:47">
      <c r="AN1997" s="15">
        <v>56</v>
      </c>
      <c r="AO1997" s="15">
        <v>1</v>
      </c>
      <c r="AP1997" s="15">
        <v>12</v>
      </c>
      <c r="AQ1997" s="15">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15">
        <f ca="1">COUNTIF(INDIRECT("H"&amp;(ROW()+12*(($AN1997-1)*3+$AO1997)-ROW())/12+5):INDIRECT("S"&amp;(ROW()+12*(($AN1997-1)*3+$AO1997)-ROW())/12+5),AQ1997)</f>
        <v>0</v>
      </c>
      <c r="AU1997" s="15">
        <f ca="1">IF(AND(AQ1997&gt;0,AR1997&gt;0),COUNTIF(AU$6:AU1996,"&gt;0")+1,0)</f>
        <v>0</v>
      </c>
    </row>
    <row r="1998" spans="40:47">
      <c r="AN1998" s="15">
        <v>56</v>
      </c>
      <c r="AO1998" s="15">
        <v>2</v>
      </c>
      <c r="AP1998" s="15">
        <v>1</v>
      </c>
      <c r="AQ1998" s="15">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15">
        <f ca="1">COUNTIF(INDIRECT("H"&amp;(ROW()+12*(($AN1998-1)*3+$AO1998)-ROW())/12+5):INDIRECT("S"&amp;(ROW()+12*(($AN1998-1)*3+$AO1998)-ROW())/12+5),AQ1998)</f>
        <v>0</v>
      </c>
      <c r="AU1998" s="15">
        <f ca="1">IF(AND(AQ1998&gt;0,AR1998&gt;0),COUNTIF(AU$6:AU1997,"&gt;0")+1,0)</f>
        <v>0</v>
      </c>
    </row>
    <row r="1999" spans="40:47">
      <c r="AN1999" s="15">
        <v>56</v>
      </c>
      <c r="AO1999" s="15">
        <v>2</v>
      </c>
      <c r="AP1999" s="15">
        <v>2</v>
      </c>
      <c r="AQ1999" s="15">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15">
        <f ca="1">COUNTIF(INDIRECT("H"&amp;(ROW()+12*(($AN1999-1)*3+$AO1999)-ROW())/12+5):INDIRECT("S"&amp;(ROW()+12*(($AN1999-1)*3+$AO1999)-ROW())/12+5),AQ1999)</f>
        <v>0</v>
      </c>
      <c r="AU1999" s="15">
        <f ca="1">IF(AND(AQ1999&gt;0,AR1999&gt;0),COUNTIF(AU$6:AU1998,"&gt;0")+1,0)</f>
        <v>0</v>
      </c>
    </row>
    <row r="2000" spans="40:47">
      <c r="AN2000" s="15">
        <v>56</v>
      </c>
      <c r="AO2000" s="15">
        <v>2</v>
      </c>
      <c r="AP2000" s="15">
        <v>3</v>
      </c>
      <c r="AQ2000" s="15">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15">
        <f ca="1">COUNTIF(INDIRECT("H"&amp;(ROW()+12*(($AN2000-1)*3+$AO2000)-ROW())/12+5):INDIRECT("S"&amp;(ROW()+12*(($AN2000-1)*3+$AO2000)-ROW())/12+5),AQ2000)</f>
        <v>0</v>
      </c>
      <c r="AU2000" s="15">
        <f ca="1">IF(AND(AQ2000&gt;0,AR2000&gt;0),COUNTIF(AU$6:AU1999,"&gt;0")+1,0)</f>
        <v>0</v>
      </c>
    </row>
    <row r="2001" spans="40:47">
      <c r="AN2001" s="15">
        <v>56</v>
      </c>
      <c r="AO2001" s="15">
        <v>2</v>
      </c>
      <c r="AP2001" s="15">
        <v>4</v>
      </c>
      <c r="AQ2001" s="15">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15">
        <f ca="1">COUNTIF(INDIRECT("H"&amp;(ROW()+12*(($AN2001-1)*3+$AO2001)-ROW())/12+5):INDIRECT("S"&amp;(ROW()+12*(($AN2001-1)*3+$AO2001)-ROW())/12+5),AQ2001)</f>
        <v>0</v>
      </c>
      <c r="AU2001" s="15">
        <f ca="1">IF(AND(AQ2001&gt;0,AR2001&gt;0),COUNTIF(AU$6:AU2000,"&gt;0")+1,0)</f>
        <v>0</v>
      </c>
    </row>
    <row r="2002" spans="40:47">
      <c r="AN2002" s="15">
        <v>56</v>
      </c>
      <c r="AO2002" s="15">
        <v>2</v>
      </c>
      <c r="AP2002" s="15">
        <v>5</v>
      </c>
      <c r="AQ2002" s="15">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15">
        <f ca="1">COUNTIF(INDIRECT("H"&amp;(ROW()+12*(($AN2002-1)*3+$AO2002)-ROW())/12+5):INDIRECT("S"&amp;(ROW()+12*(($AN2002-1)*3+$AO2002)-ROW())/12+5),AQ2002)</f>
        <v>0</v>
      </c>
      <c r="AU2002" s="15">
        <f ca="1">IF(AND(AQ2002&gt;0,AR2002&gt;0),COUNTIF(AU$6:AU2001,"&gt;0")+1,0)</f>
        <v>0</v>
      </c>
    </row>
    <row r="2003" spans="40:47">
      <c r="AN2003" s="15">
        <v>56</v>
      </c>
      <c r="AO2003" s="15">
        <v>2</v>
      </c>
      <c r="AP2003" s="15">
        <v>6</v>
      </c>
      <c r="AQ2003" s="15">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15">
        <f ca="1">COUNTIF(INDIRECT("H"&amp;(ROW()+12*(($AN2003-1)*3+$AO2003)-ROW())/12+5):INDIRECT("S"&amp;(ROW()+12*(($AN2003-1)*3+$AO2003)-ROW())/12+5),AQ2003)</f>
        <v>0</v>
      </c>
      <c r="AU2003" s="15">
        <f ca="1">IF(AND(AQ2003&gt;0,AR2003&gt;0),COUNTIF(AU$6:AU2002,"&gt;0")+1,0)</f>
        <v>0</v>
      </c>
    </row>
    <row r="2004" spans="40:47">
      <c r="AN2004" s="15">
        <v>56</v>
      </c>
      <c r="AO2004" s="15">
        <v>2</v>
      </c>
      <c r="AP2004" s="15">
        <v>7</v>
      </c>
      <c r="AQ2004" s="15">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15">
        <f ca="1">COUNTIF(INDIRECT("H"&amp;(ROW()+12*(($AN2004-1)*3+$AO2004)-ROW())/12+5):INDIRECT("S"&amp;(ROW()+12*(($AN2004-1)*3+$AO2004)-ROW())/12+5),AQ2004)</f>
        <v>0</v>
      </c>
      <c r="AU2004" s="15">
        <f ca="1">IF(AND(AQ2004&gt;0,AR2004&gt;0),COUNTIF(AU$6:AU2003,"&gt;0")+1,0)</f>
        <v>0</v>
      </c>
    </row>
    <row r="2005" spans="40:47">
      <c r="AN2005" s="15">
        <v>56</v>
      </c>
      <c r="AO2005" s="15">
        <v>2</v>
      </c>
      <c r="AP2005" s="15">
        <v>8</v>
      </c>
      <c r="AQ2005" s="15">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15">
        <f ca="1">COUNTIF(INDIRECT("H"&amp;(ROW()+12*(($AN2005-1)*3+$AO2005)-ROW())/12+5):INDIRECT("S"&amp;(ROW()+12*(($AN2005-1)*3+$AO2005)-ROW())/12+5),AQ2005)</f>
        <v>0</v>
      </c>
      <c r="AU2005" s="15">
        <f ca="1">IF(AND(AQ2005&gt;0,AR2005&gt;0),COUNTIF(AU$6:AU2004,"&gt;0")+1,0)</f>
        <v>0</v>
      </c>
    </row>
    <row r="2006" spans="40:47">
      <c r="AN2006" s="15">
        <v>56</v>
      </c>
      <c r="AO2006" s="15">
        <v>2</v>
      </c>
      <c r="AP2006" s="15">
        <v>9</v>
      </c>
      <c r="AQ2006" s="15">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15">
        <f ca="1">COUNTIF(INDIRECT("H"&amp;(ROW()+12*(($AN2006-1)*3+$AO2006)-ROW())/12+5):INDIRECT("S"&amp;(ROW()+12*(($AN2006-1)*3+$AO2006)-ROW())/12+5),AQ2006)</f>
        <v>0</v>
      </c>
      <c r="AU2006" s="15">
        <f ca="1">IF(AND(AQ2006&gt;0,AR2006&gt;0),COUNTIF(AU$6:AU2005,"&gt;0")+1,0)</f>
        <v>0</v>
      </c>
    </row>
    <row r="2007" spans="40:47">
      <c r="AN2007" s="15">
        <v>56</v>
      </c>
      <c r="AO2007" s="15">
        <v>2</v>
      </c>
      <c r="AP2007" s="15">
        <v>10</v>
      </c>
      <c r="AQ2007" s="15">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15">
        <f ca="1">COUNTIF(INDIRECT("H"&amp;(ROW()+12*(($AN2007-1)*3+$AO2007)-ROW())/12+5):INDIRECT("S"&amp;(ROW()+12*(($AN2007-1)*3+$AO2007)-ROW())/12+5),AQ2007)</f>
        <v>0</v>
      </c>
      <c r="AU2007" s="15">
        <f ca="1">IF(AND(AQ2007&gt;0,AR2007&gt;0),COUNTIF(AU$6:AU2006,"&gt;0")+1,0)</f>
        <v>0</v>
      </c>
    </row>
    <row r="2008" spans="40:47">
      <c r="AN2008" s="15">
        <v>56</v>
      </c>
      <c r="AO2008" s="15">
        <v>2</v>
      </c>
      <c r="AP2008" s="15">
        <v>11</v>
      </c>
      <c r="AQ2008" s="15">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15">
        <f ca="1">COUNTIF(INDIRECT("H"&amp;(ROW()+12*(($AN2008-1)*3+$AO2008)-ROW())/12+5):INDIRECT("S"&amp;(ROW()+12*(($AN2008-1)*3+$AO2008)-ROW())/12+5),AQ2008)</f>
        <v>0</v>
      </c>
      <c r="AU2008" s="15">
        <f ca="1">IF(AND(AQ2008&gt;0,AR2008&gt;0),COUNTIF(AU$6:AU2007,"&gt;0")+1,0)</f>
        <v>0</v>
      </c>
    </row>
    <row r="2009" spans="40:47">
      <c r="AN2009" s="15">
        <v>56</v>
      </c>
      <c r="AO2009" s="15">
        <v>2</v>
      </c>
      <c r="AP2009" s="15">
        <v>12</v>
      </c>
      <c r="AQ2009" s="15">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15">
        <f ca="1">COUNTIF(INDIRECT("H"&amp;(ROW()+12*(($AN2009-1)*3+$AO2009)-ROW())/12+5):INDIRECT("S"&amp;(ROW()+12*(($AN2009-1)*3+$AO2009)-ROW())/12+5),AQ2009)</f>
        <v>0</v>
      </c>
      <c r="AU2009" s="15">
        <f ca="1">IF(AND(AQ2009&gt;0,AR2009&gt;0),COUNTIF(AU$6:AU2008,"&gt;0")+1,0)</f>
        <v>0</v>
      </c>
    </row>
    <row r="2010" spans="40:47">
      <c r="AN2010" s="15">
        <v>56</v>
      </c>
      <c r="AO2010" s="15">
        <v>3</v>
      </c>
      <c r="AP2010" s="15">
        <v>1</v>
      </c>
      <c r="AQ2010" s="15">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15">
        <f ca="1">COUNTIF(INDIRECT("H"&amp;(ROW()+12*(($AN2010-1)*3+$AO2010)-ROW())/12+5):INDIRECT("S"&amp;(ROW()+12*(($AN2010-1)*3+$AO2010)-ROW())/12+5),AQ2010)</f>
        <v>0</v>
      </c>
      <c r="AU2010" s="15">
        <f ca="1">IF(AND(AQ2010&gt;0,AR2010&gt;0),COUNTIF(AU$6:AU2009,"&gt;0")+1,0)</f>
        <v>0</v>
      </c>
    </row>
    <row r="2011" spans="40:47">
      <c r="AN2011" s="15">
        <v>56</v>
      </c>
      <c r="AO2011" s="15">
        <v>3</v>
      </c>
      <c r="AP2011" s="15">
        <v>2</v>
      </c>
      <c r="AQ2011" s="15">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15">
        <f ca="1">COUNTIF(INDIRECT("H"&amp;(ROW()+12*(($AN2011-1)*3+$AO2011)-ROW())/12+5):INDIRECT("S"&amp;(ROW()+12*(($AN2011-1)*3+$AO2011)-ROW())/12+5),AQ2011)</f>
        <v>0</v>
      </c>
      <c r="AU2011" s="15">
        <f ca="1">IF(AND(AQ2011&gt;0,AR2011&gt;0),COUNTIF(AU$6:AU2010,"&gt;0")+1,0)</f>
        <v>0</v>
      </c>
    </row>
    <row r="2012" spans="40:47">
      <c r="AN2012" s="15">
        <v>56</v>
      </c>
      <c r="AO2012" s="15">
        <v>3</v>
      </c>
      <c r="AP2012" s="15">
        <v>3</v>
      </c>
      <c r="AQ2012" s="15">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15">
        <f ca="1">COUNTIF(INDIRECT("H"&amp;(ROW()+12*(($AN2012-1)*3+$AO2012)-ROW())/12+5):INDIRECT("S"&amp;(ROW()+12*(($AN2012-1)*3+$AO2012)-ROW())/12+5),AQ2012)</f>
        <v>0</v>
      </c>
      <c r="AU2012" s="15">
        <f ca="1">IF(AND(AQ2012&gt;0,AR2012&gt;0),COUNTIF(AU$6:AU2011,"&gt;0")+1,0)</f>
        <v>0</v>
      </c>
    </row>
    <row r="2013" spans="40:47">
      <c r="AN2013" s="15">
        <v>56</v>
      </c>
      <c r="AO2013" s="15">
        <v>3</v>
      </c>
      <c r="AP2013" s="15">
        <v>4</v>
      </c>
      <c r="AQ2013" s="15">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15">
        <f ca="1">COUNTIF(INDIRECT("H"&amp;(ROW()+12*(($AN2013-1)*3+$AO2013)-ROW())/12+5):INDIRECT("S"&amp;(ROW()+12*(($AN2013-1)*3+$AO2013)-ROW())/12+5),AQ2013)</f>
        <v>0</v>
      </c>
      <c r="AU2013" s="15">
        <f ca="1">IF(AND(AQ2013&gt;0,AR2013&gt;0),COUNTIF(AU$6:AU2012,"&gt;0")+1,0)</f>
        <v>0</v>
      </c>
    </row>
    <row r="2014" spans="40:47">
      <c r="AN2014" s="15">
        <v>56</v>
      </c>
      <c r="AO2014" s="15">
        <v>3</v>
      </c>
      <c r="AP2014" s="15">
        <v>5</v>
      </c>
      <c r="AQ2014" s="15">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15">
        <f ca="1">COUNTIF(INDIRECT("H"&amp;(ROW()+12*(($AN2014-1)*3+$AO2014)-ROW())/12+5):INDIRECT("S"&amp;(ROW()+12*(($AN2014-1)*3+$AO2014)-ROW())/12+5),AQ2014)</f>
        <v>0</v>
      </c>
      <c r="AU2014" s="15">
        <f ca="1">IF(AND(AQ2014&gt;0,AR2014&gt;0),COUNTIF(AU$6:AU2013,"&gt;0")+1,0)</f>
        <v>0</v>
      </c>
    </row>
    <row r="2015" spans="40:47">
      <c r="AN2015" s="15">
        <v>56</v>
      </c>
      <c r="AO2015" s="15">
        <v>3</v>
      </c>
      <c r="AP2015" s="15">
        <v>6</v>
      </c>
      <c r="AQ2015" s="15">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15">
        <f ca="1">COUNTIF(INDIRECT("H"&amp;(ROW()+12*(($AN2015-1)*3+$AO2015)-ROW())/12+5):INDIRECT("S"&amp;(ROW()+12*(($AN2015-1)*3+$AO2015)-ROW())/12+5),AQ2015)</f>
        <v>0</v>
      </c>
      <c r="AU2015" s="15">
        <f ca="1">IF(AND(AQ2015&gt;0,AR2015&gt;0),COUNTIF(AU$6:AU2014,"&gt;0")+1,0)</f>
        <v>0</v>
      </c>
    </row>
    <row r="2016" spans="40:47">
      <c r="AN2016" s="15">
        <v>56</v>
      </c>
      <c r="AO2016" s="15">
        <v>3</v>
      </c>
      <c r="AP2016" s="15">
        <v>7</v>
      </c>
      <c r="AQ2016" s="15">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15">
        <f ca="1">COUNTIF(INDIRECT("H"&amp;(ROW()+12*(($AN2016-1)*3+$AO2016)-ROW())/12+5):INDIRECT("S"&amp;(ROW()+12*(($AN2016-1)*3+$AO2016)-ROW())/12+5),AQ2016)</f>
        <v>0</v>
      </c>
      <c r="AU2016" s="15">
        <f ca="1">IF(AND(AQ2016&gt;0,AR2016&gt;0),COUNTIF(AU$6:AU2015,"&gt;0")+1,0)</f>
        <v>0</v>
      </c>
    </row>
    <row r="2017" spans="40:47">
      <c r="AN2017" s="15">
        <v>56</v>
      </c>
      <c r="AO2017" s="15">
        <v>3</v>
      </c>
      <c r="AP2017" s="15">
        <v>8</v>
      </c>
      <c r="AQ2017" s="15">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15">
        <f ca="1">COUNTIF(INDIRECT("H"&amp;(ROW()+12*(($AN2017-1)*3+$AO2017)-ROW())/12+5):INDIRECT("S"&amp;(ROW()+12*(($AN2017-1)*3+$AO2017)-ROW())/12+5),AQ2017)</f>
        <v>0</v>
      </c>
      <c r="AU2017" s="15">
        <f ca="1">IF(AND(AQ2017&gt;0,AR2017&gt;0),COUNTIF(AU$6:AU2016,"&gt;0")+1,0)</f>
        <v>0</v>
      </c>
    </row>
    <row r="2018" spans="40:47">
      <c r="AN2018" s="15">
        <v>56</v>
      </c>
      <c r="AO2018" s="15">
        <v>3</v>
      </c>
      <c r="AP2018" s="15">
        <v>9</v>
      </c>
      <c r="AQ2018" s="15">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15">
        <f ca="1">COUNTIF(INDIRECT("H"&amp;(ROW()+12*(($AN2018-1)*3+$AO2018)-ROW())/12+5):INDIRECT("S"&amp;(ROW()+12*(($AN2018-1)*3+$AO2018)-ROW())/12+5),AQ2018)</f>
        <v>0</v>
      </c>
      <c r="AU2018" s="15">
        <f ca="1">IF(AND(AQ2018&gt;0,AR2018&gt;0),COUNTIF(AU$6:AU2017,"&gt;0")+1,0)</f>
        <v>0</v>
      </c>
    </row>
    <row r="2019" spans="40:47">
      <c r="AN2019" s="15">
        <v>56</v>
      </c>
      <c r="AO2019" s="15">
        <v>3</v>
      </c>
      <c r="AP2019" s="15">
        <v>10</v>
      </c>
      <c r="AQ2019" s="15">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15">
        <f ca="1">COUNTIF(INDIRECT("H"&amp;(ROW()+12*(($AN2019-1)*3+$AO2019)-ROW())/12+5):INDIRECT("S"&amp;(ROW()+12*(($AN2019-1)*3+$AO2019)-ROW())/12+5),AQ2019)</f>
        <v>0</v>
      </c>
      <c r="AU2019" s="15">
        <f ca="1">IF(AND(AQ2019&gt;0,AR2019&gt;0),COUNTIF(AU$6:AU2018,"&gt;0")+1,0)</f>
        <v>0</v>
      </c>
    </row>
    <row r="2020" spans="40:47">
      <c r="AN2020" s="15">
        <v>56</v>
      </c>
      <c r="AO2020" s="15">
        <v>3</v>
      </c>
      <c r="AP2020" s="15">
        <v>11</v>
      </c>
      <c r="AQ2020" s="15">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15">
        <f ca="1">COUNTIF(INDIRECT("H"&amp;(ROW()+12*(($AN2020-1)*3+$AO2020)-ROW())/12+5):INDIRECT("S"&amp;(ROW()+12*(($AN2020-1)*3+$AO2020)-ROW())/12+5),AQ2020)</f>
        <v>0</v>
      </c>
      <c r="AU2020" s="15">
        <f ca="1">IF(AND(AQ2020&gt;0,AR2020&gt;0),COUNTIF(AU$6:AU2019,"&gt;0")+1,0)</f>
        <v>0</v>
      </c>
    </row>
    <row r="2021" spans="40:47">
      <c r="AN2021" s="306">
        <v>56</v>
      </c>
      <c r="AO2021" s="306">
        <v>3</v>
      </c>
      <c r="AP2021" s="306">
        <v>12</v>
      </c>
      <c r="AQ2021" s="15">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15">
        <f ca="1">COUNTIF(INDIRECT("H"&amp;(ROW()+12*(($AN2021-1)*3+$AO2021)-ROW())/12+5):INDIRECT("S"&amp;(ROW()+12*(($AN2021-1)*3+$AO2021)-ROW())/12+5),AQ2021)</f>
        <v>0</v>
      </c>
      <c r="AU2021" s="15">
        <f ca="1">IF(AND(AQ2021&gt;0,AR2021&gt;0),COUNTIF(AU$6:AU2020,"&gt;0")+1,0)</f>
        <v>0</v>
      </c>
    </row>
    <row r="2022" spans="40:47">
      <c r="AN2022" s="15">
        <v>57</v>
      </c>
      <c r="AO2022" s="15">
        <v>1</v>
      </c>
      <c r="AP2022" s="15">
        <v>1</v>
      </c>
      <c r="AQ2022" s="15">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15">
        <f ca="1">COUNTIF(INDIRECT("H"&amp;(ROW()+12*(($AN2022-1)*3+$AO2022)-ROW())/12+5):INDIRECT("S"&amp;(ROW()+12*(($AN2022-1)*3+$AO2022)-ROW())/12+5),AQ2022)</f>
        <v>0</v>
      </c>
      <c r="AU2022" s="15">
        <f ca="1">IF(AND(AQ2022&gt;0,AR2022&gt;0),COUNTIF(AU$6:AU2021,"&gt;0")+1,0)</f>
        <v>0</v>
      </c>
    </row>
    <row r="2023" spans="40:47">
      <c r="AN2023" s="15">
        <v>57</v>
      </c>
      <c r="AO2023" s="15">
        <v>1</v>
      </c>
      <c r="AP2023" s="15">
        <v>2</v>
      </c>
      <c r="AQ2023" s="15">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15">
        <f ca="1">COUNTIF(INDIRECT("H"&amp;(ROW()+12*(($AN2023-1)*3+$AO2023)-ROW())/12+5):INDIRECT("S"&amp;(ROW()+12*(($AN2023-1)*3+$AO2023)-ROW())/12+5),AQ2023)</f>
        <v>0</v>
      </c>
      <c r="AU2023" s="15">
        <f ca="1">IF(AND(AQ2023&gt;0,AR2023&gt;0),COUNTIF(AU$6:AU2022,"&gt;0")+1,0)</f>
        <v>0</v>
      </c>
    </row>
    <row r="2024" spans="40:47">
      <c r="AN2024" s="15">
        <v>57</v>
      </c>
      <c r="AO2024" s="15">
        <v>1</v>
      </c>
      <c r="AP2024" s="15">
        <v>3</v>
      </c>
      <c r="AQ2024" s="15">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15">
        <f ca="1">COUNTIF(INDIRECT("H"&amp;(ROW()+12*(($AN2024-1)*3+$AO2024)-ROW())/12+5):INDIRECT("S"&amp;(ROW()+12*(($AN2024-1)*3+$AO2024)-ROW())/12+5),AQ2024)</f>
        <v>0</v>
      </c>
      <c r="AU2024" s="15">
        <f ca="1">IF(AND(AQ2024&gt;0,AR2024&gt;0),COUNTIF(AU$6:AU2023,"&gt;0")+1,0)</f>
        <v>0</v>
      </c>
    </row>
    <row r="2025" spans="40:47">
      <c r="AN2025" s="15">
        <v>57</v>
      </c>
      <c r="AO2025" s="15">
        <v>1</v>
      </c>
      <c r="AP2025" s="15">
        <v>4</v>
      </c>
      <c r="AQ2025" s="15">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15">
        <f ca="1">COUNTIF(INDIRECT("H"&amp;(ROW()+12*(($AN2025-1)*3+$AO2025)-ROW())/12+5):INDIRECT("S"&amp;(ROW()+12*(($AN2025-1)*3+$AO2025)-ROW())/12+5),AQ2025)</f>
        <v>0</v>
      </c>
      <c r="AU2025" s="15">
        <f ca="1">IF(AND(AQ2025&gt;0,AR2025&gt;0),COUNTIF(AU$6:AU2024,"&gt;0")+1,0)</f>
        <v>0</v>
      </c>
    </row>
    <row r="2026" spans="40:47">
      <c r="AN2026" s="15">
        <v>57</v>
      </c>
      <c r="AO2026" s="15">
        <v>1</v>
      </c>
      <c r="AP2026" s="15">
        <v>5</v>
      </c>
      <c r="AQ2026" s="15">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15">
        <f ca="1">COUNTIF(INDIRECT("H"&amp;(ROW()+12*(($AN2026-1)*3+$AO2026)-ROW())/12+5):INDIRECT("S"&amp;(ROW()+12*(($AN2026-1)*3+$AO2026)-ROW())/12+5),AQ2026)</f>
        <v>0</v>
      </c>
      <c r="AU2026" s="15">
        <f ca="1">IF(AND(AQ2026&gt;0,AR2026&gt;0),COUNTIF(AU$6:AU2025,"&gt;0")+1,0)</f>
        <v>0</v>
      </c>
    </row>
    <row r="2027" spans="40:47">
      <c r="AN2027" s="15">
        <v>57</v>
      </c>
      <c r="AO2027" s="15">
        <v>1</v>
      </c>
      <c r="AP2027" s="15">
        <v>6</v>
      </c>
      <c r="AQ2027" s="15">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15">
        <f ca="1">COUNTIF(INDIRECT("H"&amp;(ROW()+12*(($AN2027-1)*3+$AO2027)-ROW())/12+5):INDIRECT("S"&amp;(ROW()+12*(($AN2027-1)*3+$AO2027)-ROW())/12+5),AQ2027)</f>
        <v>0</v>
      </c>
      <c r="AU2027" s="15">
        <f ca="1">IF(AND(AQ2027&gt;0,AR2027&gt;0),COUNTIF(AU$6:AU2026,"&gt;0")+1,0)</f>
        <v>0</v>
      </c>
    </row>
    <row r="2028" spans="40:47">
      <c r="AN2028" s="15">
        <v>57</v>
      </c>
      <c r="AO2028" s="15">
        <v>1</v>
      </c>
      <c r="AP2028" s="15">
        <v>7</v>
      </c>
      <c r="AQ2028" s="15">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15">
        <f ca="1">COUNTIF(INDIRECT("H"&amp;(ROW()+12*(($AN2028-1)*3+$AO2028)-ROW())/12+5):INDIRECT("S"&amp;(ROW()+12*(($AN2028-1)*3+$AO2028)-ROW())/12+5),AQ2028)</f>
        <v>0</v>
      </c>
      <c r="AU2028" s="15">
        <f ca="1">IF(AND(AQ2028&gt;0,AR2028&gt;0),COUNTIF(AU$6:AU2027,"&gt;0")+1,0)</f>
        <v>0</v>
      </c>
    </row>
    <row r="2029" spans="40:47">
      <c r="AN2029" s="15">
        <v>57</v>
      </c>
      <c r="AO2029" s="15">
        <v>1</v>
      </c>
      <c r="AP2029" s="15">
        <v>8</v>
      </c>
      <c r="AQ2029" s="15">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15">
        <f ca="1">COUNTIF(INDIRECT("H"&amp;(ROW()+12*(($AN2029-1)*3+$AO2029)-ROW())/12+5):INDIRECT("S"&amp;(ROW()+12*(($AN2029-1)*3+$AO2029)-ROW())/12+5),AQ2029)</f>
        <v>0</v>
      </c>
      <c r="AU2029" s="15">
        <f ca="1">IF(AND(AQ2029&gt;0,AR2029&gt;0),COUNTIF(AU$6:AU2028,"&gt;0")+1,0)</f>
        <v>0</v>
      </c>
    </row>
    <row r="2030" spans="40:47">
      <c r="AN2030" s="15">
        <v>57</v>
      </c>
      <c r="AO2030" s="15">
        <v>1</v>
      </c>
      <c r="AP2030" s="15">
        <v>9</v>
      </c>
      <c r="AQ2030" s="15">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15">
        <f ca="1">COUNTIF(INDIRECT("H"&amp;(ROW()+12*(($AN2030-1)*3+$AO2030)-ROW())/12+5):INDIRECT("S"&amp;(ROW()+12*(($AN2030-1)*3+$AO2030)-ROW())/12+5),AQ2030)</f>
        <v>0</v>
      </c>
      <c r="AU2030" s="15">
        <f ca="1">IF(AND(AQ2030&gt;0,AR2030&gt;0),COUNTIF(AU$6:AU2029,"&gt;0")+1,0)</f>
        <v>0</v>
      </c>
    </row>
    <row r="2031" spans="40:47">
      <c r="AN2031" s="15">
        <v>57</v>
      </c>
      <c r="AO2031" s="15">
        <v>1</v>
      </c>
      <c r="AP2031" s="15">
        <v>10</v>
      </c>
      <c r="AQ2031" s="15">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15">
        <f ca="1">COUNTIF(INDIRECT("H"&amp;(ROW()+12*(($AN2031-1)*3+$AO2031)-ROW())/12+5):INDIRECT("S"&amp;(ROW()+12*(($AN2031-1)*3+$AO2031)-ROW())/12+5),AQ2031)</f>
        <v>0</v>
      </c>
      <c r="AU2031" s="15">
        <f ca="1">IF(AND(AQ2031&gt;0,AR2031&gt;0),COUNTIF(AU$6:AU2030,"&gt;0")+1,0)</f>
        <v>0</v>
      </c>
    </row>
    <row r="2032" spans="40:47">
      <c r="AN2032" s="15">
        <v>57</v>
      </c>
      <c r="AO2032" s="15">
        <v>1</v>
      </c>
      <c r="AP2032" s="15">
        <v>11</v>
      </c>
      <c r="AQ2032" s="15">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15">
        <f ca="1">COUNTIF(INDIRECT("H"&amp;(ROW()+12*(($AN2032-1)*3+$AO2032)-ROW())/12+5):INDIRECT("S"&amp;(ROW()+12*(($AN2032-1)*3+$AO2032)-ROW())/12+5),AQ2032)</f>
        <v>0</v>
      </c>
      <c r="AU2032" s="15">
        <f ca="1">IF(AND(AQ2032&gt;0,AR2032&gt;0),COUNTIF(AU$6:AU2031,"&gt;0")+1,0)</f>
        <v>0</v>
      </c>
    </row>
    <row r="2033" spans="40:47">
      <c r="AN2033" s="15">
        <v>57</v>
      </c>
      <c r="AO2033" s="15">
        <v>1</v>
      </c>
      <c r="AP2033" s="15">
        <v>12</v>
      </c>
      <c r="AQ2033" s="15">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15">
        <f ca="1">COUNTIF(INDIRECT("H"&amp;(ROW()+12*(($AN2033-1)*3+$AO2033)-ROW())/12+5):INDIRECT("S"&amp;(ROW()+12*(($AN2033-1)*3+$AO2033)-ROW())/12+5),AQ2033)</f>
        <v>0</v>
      </c>
      <c r="AU2033" s="15">
        <f ca="1">IF(AND(AQ2033&gt;0,AR2033&gt;0),COUNTIF(AU$6:AU2032,"&gt;0")+1,0)</f>
        <v>0</v>
      </c>
    </row>
    <row r="2034" spans="40:47">
      <c r="AN2034" s="15">
        <v>57</v>
      </c>
      <c r="AO2034" s="15">
        <v>2</v>
      </c>
      <c r="AP2034" s="15">
        <v>1</v>
      </c>
      <c r="AQ2034" s="15">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15">
        <f ca="1">COUNTIF(INDIRECT("H"&amp;(ROW()+12*(($AN2034-1)*3+$AO2034)-ROW())/12+5):INDIRECT("S"&amp;(ROW()+12*(($AN2034-1)*3+$AO2034)-ROW())/12+5),AQ2034)</f>
        <v>0</v>
      </c>
      <c r="AU2034" s="15">
        <f ca="1">IF(AND(AQ2034&gt;0,AR2034&gt;0),COUNTIF(AU$6:AU2033,"&gt;0")+1,0)</f>
        <v>0</v>
      </c>
    </row>
    <row r="2035" spans="40:47">
      <c r="AN2035" s="15">
        <v>57</v>
      </c>
      <c r="AO2035" s="15">
        <v>2</v>
      </c>
      <c r="AP2035" s="15">
        <v>2</v>
      </c>
      <c r="AQ2035" s="15">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15">
        <f ca="1">COUNTIF(INDIRECT("H"&amp;(ROW()+12*(($AN2035-1)*3+$AO2035)-ROW())/12+5):INDIRECT("S"&amp;(ROW()+12*(($AN2035-1)*3+$AO2035)-ROW())/12+5),AQ2035)</f>
        <v>0</v>
      </c>
      <c r="AU2035" s="15">
        <f ca="1">IF(AND(AQ2035&gt;0,AR2035&gt;0),COUNTIF(AU$6:AU2034,"&gt;0")+1,0)</f>
        <v>0</v>
      </c>
    </row>
    <row r="2036" spans="40:47">
      <c r="AN2036" s="15">
        <v>57</v>
      </c>
      <c r="AO2036" s="15">
        <v>2</v>
      </c>
      <c r="AP2036" s="15">
        <v>3</v>
      </c>
      <c r="AQ2036" s="15">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15">
        <f ca="1">COUNTIF(INDIRECT("H"&amp;(ROW()+12*(($AN2036-1)*3+$AO2036)-ROW())/12+5):INDIRECT("S"&amp;(ROW()+12*(($AN2036-1)*3+$AO2036)-ROW())/12+5),AQ2036)</f>
        <v>0</v>
      </c>
      <c r="AU2036" s="15">
        <f ca="1">IF(AND(AQ2036&gt;0,AR2036&gt;0),COUNTIF(AU$6:AU2035,"&gt;0")+1,0)</f>
        <v>0</v>
      </c>
    </row>
    <row r="2037" spans="40:47">
      <c r="AN2037" s="15">
        <v>57</v>
      </c>
      <c r="AO2037" s="15">
        <v>2</v>
      </c>
      <c r="AP2037" s="15">
        <v>4</v>
      </c>
      <c r="AQ2037" s="15">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15">
        <f ca="1">COUNTIF(INDIRECT("H"&amp;(ROW()+12*(($AN2037-1)*3+$AO2037)-ROW())/12+5):INDIRECT("S"&amp;(ROW()+12*(($AN2037-1)*3+$AO2037)-ROW())/12+5),AQ2037)</f>
        <v>0</v>
      </c>
      <c r="AU2037" s="15">
        <f ca="1">IF(AND(AQ2037&gt;0,AR2037&gt;0),COUNTIF(AU$6:AU2036,"&gt;0")+1,0)</f>
        <v>0</v>
      </c>
    </row>
    <row r="2038" spans="40:47">
      <c r="AN2038" s="15">
        <v>57</v>
      </c>
      <c r="AO2038" s="15">
        <v>2</v>
      </c>
      <c r="AP2038" s="15">
        <v>5</v>
      </c>
      <c r="AQ2038" s="15">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15">
        <f ca="1">COUNTIF(INDIRECT("H"&amp;(ROW()+12*(($AN2038-1)*3+$AO2038)-ROW())/12+5):INDIRECT("S"&amp;(ROW()+12*(($AN2038-1)*3+$AO2038)-ROW())/12+5),AQ2038)</f>
        <v>0</v>
      </c>
      <c r="AU2038" s="15">
        <f ca="1">IF(AND(AQ2038&gt;0,AR2038&gt;0),COUNTIF(AU$6:AU2037,"&gt;0")+1,0)</f>
        <v>0</v>
      </c>
    </row>
    <row r="2039" spans="40:47">
      <c r="AN2039" s="15">
        <v>57</v>
      </c>
      <c r="AO2039" s="15">
        <v>2</v>
      </c>
      <c r="AP2039" s="15">
        <v>6</v>
      </c>
      <c r="AQ2039" s="15">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15">
        <f ca="1">COUNTIF(INDIRECT("H"&amp;(ROW()+12*(($AN2039-1)*3+$AO2039)-ROW())/12+5):INDIRECT("S"&amp;(ROW()+12*(($AN2039-1)*3+$AO2039)-ROW())/12+5),AQ2039)</f>
        <v>0</v>
      </c>
      <c r="AU2039" s="15">
        <f ca="1">IF(AND(AQ2039&gt;0,AR2039&gt;0),COUNTIF(AU$6:AU2038,"&gt;0")+1,0)</f>
        <v>0</v>
      </c>
    </row>
    <row r="2040" spans="40:47">
      <c r="AN2040" s="15">
        <v>57</v>
      </c>
      <c r="AO2040" s="15">
        <v>2</v>
      </c>
      <c r="AP2040" s="15">
        <v>7</v>
      </c>
      <c r="AQ2040" s="15">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15">
        <f ca="1">COUNTIF(INDIRECT("H"&amp;(ROW()+12*(($AN2040-1)*3+$AO2040)-ROW())/12+5):INDIRECT("S"&amp;(ROW()+12*(($AN2040-1)*3+$AO2040)-ROW())/12+5),AQ2040)</f>
        <v>0</v>
      </c>
      <c r="AU2040" s="15">
        <f ca="1">IF(AND(AQ2040&gt;0,AR2040&gt;0),COUNTIF(AU$6:AU2039,"&gt;0")+1,0)</f>
        <v>0</v>
      </c>
    </row>
    <row r="2041" spans="40:47">
      <c r="AN2041" s="15">
        <v>57</v>
      </c>
      <c r="AO2041" s="15">
        <v>2</v>
      </c>
      <c r="AP2041" s="15">
        <v>8</v>
      </c>
      <c r="AQ2041" s="15">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15">
        <f ca="1">COUNTIF(INDIRECT("H"&amp;(ROW()+12*(($AN2041-1)*3+$AO2041)-ROW())/12+5):INDIRECT("S"&amp;(ROW()+12*(($AN2041-1)*3+$AO2041)-ROW())/12+5),AQ2041)</f>
        <v>0</v>
      </c>
      <c r="AU2041" s="15">
        <f ca="1">IF(AND(AQ2041&gt;0,AR2041&gt;0),COUNTIF(AU$6:AU2040,"&gt;0")+1,0)</f>
        <v>0</v>
      </c>
    </row>
    <row r="2042" spans="40:47">
      <c r="AN2042" s="15">
        <v>57</v>
      </c>
      <c r="AO2042" s="15">
        <v>2</v>
      </c>
      <c r="AP2042" s="15">
        <v>9</v>
      </c>
      <c r="AQ2042" s="15">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15">
        <f ca="1">COUNTIF(INDIRECT("H"&amp;(ROW()+12*(($AN2042-1)*3+$AO2042)-ROW())/12+5):INDIRECT("S"&amp;(ROW()+12*(($AN2042-1)*3+$AO2042)-ROW())/12+5),AQ2042)</f>
        <v>0</v>
      </c>
      <c r="AU2042" s="15">
        <f ca="1">IF(AND(AQ2042&gt;0,AR2042&gt;0),COUNTIF(AU$6:AU2041,"&gt;0")+1,0)</f>
        <v>0</v>
      </c>
    </row>
    <row r="2043" spans="40:47">
      <c r="AN2043" s="15">
        <v>57</v>
      </c>
      <c r="AO2043" s="15">
        <v>2</v>
      </c>
      <c r="AP2043" s="15">
        <v>10</v>
      </c>
      <c r="AQ2043" s="15">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15">
        <f ca="1">COUNTIF(INDIRECT("H"&amp;(ROW()+12*(($AN2043-1)*3+$AO2043)-ROW())/12+5):INDIRECT("S"&amp;(ROW()+12*(($AN2043-1)*3+$AO2043)-ROW())/12+5),AQ2043)</f>
        <v>0</v>
      </c>
      <c r="AU2043" s="15">
        <f ca="1">IF(AND(AQ2043&gt;0,AR2043&gt;0),COUNTIF(AU$6:AU2042,"&gt;0")+1,0)</f>
        <v>0</v>
      </c>
    </row>
    <row r="2044" spans="40:47">
      <c r="AN2044" s="15">
        <v>57</v>
      </c>
      <c r="AO2044" s="15">
        <v>2</v>
      </c>
      <c r="AP2044" s="15">
        <v>11</v>
      </c>
      <c r="AQ2044" s="15">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15">
        <f ca="1">COUNTIF(INDIRECT("H"&amp;(ROW()+12*(($AN2044-1)*3+$AO2044)-ROW())/12+5):INDIRECT("S"&amp;(ROW()+12*(($AN2044-1)*3+$AO2044)-ROW())/12+5),AQ2044)</f>
        <v>0</v>
      </c>
      <c r="AU2044" s="15">
        <f ca="1">IF(AND(AQ2044&gt;0,AR2044&gt;0),COUNTIF(AU$6:AU2043,"&gt;0")+1,0)</f>
        <v>0</v>
      </c>
    </row>
    <row r="2045" spans="40:47">
      <c r="AN2045" s="15">
        <v>57</v>
      </c>
      <c r="AO2045" s="15">
        <v>2</v>
      </c>
      <c r="AP2045" s="15">
        <v>12</v>
      </c>
      <c r="AQ2045" s="15">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15">
        <f ca="1">COUNTIF(INDIRECT("H"&amp;(ROW()+12*(($AN2045-1)*3+$AO2045)-ROW())/12+5):INDIRECT("S"&amp;(ROW()+12*(($AN2045-1)*3+$AO2045)-ROW())/12+5),AQ2045)</f>
        <v>0</v>
      </c>
      <c r="AU2045" s="15">
        <f ca="1">IF(AND(AQ2045&gt;0,AR2045&gt;0),COUNTIF(AU$6:AU2044,"&gt;0")+1,0)</f>
        <v>0</v>
      </c>
    </row>
    <row r="2046" spans="40:47">
      <c r="AN2046" s="15">
        <v>57</v>
      </c>
      <c r="AO2046" s="15">
        <v>3</v>
      </c>
      <c r="AP2046" s="15">
        <v>1</v>
      </c>
      <c r="AQ2046" s="15">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15">
        <f ca="1">COUNTIF(INDIRECT("H"&amp;(ROW()+12*(($AN2046-1)*3+$AO2046)-ROW())/12+5):INDIRECT("S"&amp;(ROW()+12*(($AN2046-1)*3+$AO2046)-ROW())/12+5),AQ2046)</f>
        <v>0</v>
      </c>
      <c r="AU2046" s="15">
        <f ca="1">IF(AND(AQ2046&gt;0,AR2046&gt;0),COUNTIF(AU$6:AU2045,"&gt;0")+1,0)</f>
        <v>0</v>
      </c>
    </row>
    <row r="2047" spans="40:47">
      <c r="AN2047" s="15">
        <v>57</v>
      </c>
      <c r="AO2047" s="15">
        <v>3</v>
      </c>
      <c r="AP2047" s="15">
        <v>2</v>
      </c>
      <c r="AQ2047" s="15">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15">
        <f ca="1">COUNTIF(INDIRECT("H"&amp;(ROW()+12*(($AN2047-1)*3+$AO2047)-ROW())/12+5):INDIRECT("S"&amp;(ROW()+12*(($AN2047-1)*3+$AO2047)-ROW())/12+5),AQ2047)</f>
        <v>0</v>
      </c>
      <c r="AU2047" s="15">
        <f ca="1">IF(AND(AQ2047&gt;0,AR2047&gt;0),COUNTIF(AU$6:AU2046,"&gt;0")+1,0)</f>
        <v>0</v>
      </c>
    </row>
    <row r="2048" spans="40:47">
      <c r="AN2048" s="15">
        <v>57</v>
      </c>
      <c r="AO2048" s="15">
        <v>3</v>
      </c>
      <c r="AP2048" s="15">
        <v>3</v>
      </c>
      <c r="AQ2048" s="15">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15">
        <f ca="1">COUNTIF(INDIRECT("H"&amp;(ROW()+12*(($AN2048-1)*3+$AO2048)-ROW())/12+5):INDIRECT("S"&amp;(ROW()+12*(($AN2048-1)*3+$AO2048)-ROW())/12+5),AQ2048)</f>
        <v>0</v>
      </c>
      <c r="AU2048" s="15">
        <f ca="1">IF(AND(AQ2048&gt;0,AR2048&gt;0),COUNTIF(AU$6:AU2047,"&gt;0")+1,0)</f>
        <v>0</v>
      </c>
    </row>
    <row r="2049" spans="40:47">
      <c r="AN2049" s="15">
        <v>57</v>
      </c>
      <c r="AO2049" s="15">
        <v>3</v>
      </c>
      <c r="AP2049" s="15">
        <v>4</v>
      </c>
      <c r="AQ2049" s="15">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15">
        <f ca="1">COUNTIF(INDIRECT("H"&amp;(ROW()+12*(($AN2049-1)*3+$AO2049)-ROW())/12+5):INDIRECT("S"&amp;(ROW()+12*(($AN2049-1)*3+$AO2049)-ROW())/12+5),AQ2049)</f>
        <v>0</v>
      </c>
      <c r="AU2049" s="15">
        <f ca="1">IF(AND(AQ2049&gt;0,AR2049&gt;0),COUNTIF(AU$6:AU2048,"&gt;0")+1,0)</f>
        <v>0</v>
      </c>
    </row>
    <row r="2050" spans="40:47">
      <c r="AN2050" s="15">
        <v>57</v>
      </c>
      <c r="AO2050" s="15">
        <v>3</v>
      </c>
      <c r="AP2050" s="15">
        <v>5</v>
      </c>
      <c r="AQ2050" s="15">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15">
        <f ca="1">COUNTIF(INDIRECT("H"&amp;(ROW()+12*(($AN2050-1)*3+$AO2050)-ROW())/12+5):INDIRECT("S"&amp;(ROW()+12*(($AN2050-1)*3+$AO2050)-ROW())/12+5),AQ2050)</f>
        <v>0</v>
      </c>
      <c r="AU2050" s="15">
        <f ca="1">IF(AND(AQ2050&gt;0,AR2050&gt;0),COUNTIF(AU$6:AU2049,"&gt;0")+1,0)</f>
        <v>0</v>
      </c>
    </row>
    <row r="2051" spans="40:47">
      <c r="AN2051" s="15">
        <v>57</v>
      </c>
      <c r="AO2051" s="15">
        <v>3</v>
      </c>
      <c r="AP2051" s="15">
        <v>6</v>
      </c>
      <c r="AQ2051" s="15">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15">
        <f ca="1">COUNTIF(INDIRECT("H"&amp;(ROW()+12*(($AN2051-1)*3+$AO2051)-ROW())/12+5):INDIRECT("S"&amp;(ROW()+12*(($AN2051-1)*3+$AO2051)-ROW())/12+5),AQ2051)</f>
        <v>0</v>
      </c>
      <c r="AU2051" s="15">
        <f ca="1">IF(AND(AQ2051&gt;0,AR2051&gt;0),COUNTIF(AU$6:AU2050,"&gt;0")+1,0)</f>
        <v>0</v>
      </c>
    </row>
    <row r="2052" spans="40:47">
      <c r="AN2052" s="15">
        <v>57</v>
      </c>
      <c r="AO2052" s="15">
        <v>3</v>
      </c>
      <c r="AP2052" s="15">
        <v>7</v>
      </c>
      <c r="AQ2052" s="15">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15">
        <f ca="1">COUNTIF(INDIRECT("H"&amp;(ROW()+12*(($AN2052-1)*3+$AO2052)-ROW())/12+5):INDIRECT("S"&amp;(ROW()+12*(($AN2052-1)*3+$AO2052)-ROW())/12+5),AQ2052)</f>
        <v>0</v>
      </c>
      <c r="AU2052" s="15">
        <f ca="1">IF(AND(AQ2052&gt;0,AR2052&gt;0),COUNTIF(AU$6:AU2051,"&gt;0")+1,0)</f>
        <v>0</v>
      </c>
    </row>
    <row r="2053" spans="40:47">
      <c r="AN2053" s="15">
        <v>57</v>
      </c>
      <c r="AO2053" s="15">
        <v>3</v>
      </c>
      <c r="AP2053" s="15">
        <v>8</v>
      </c>
      <c r="AQ2053" s="15">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15">
        <f ca="1">COUNTIF(INDIRECT("H"&amp;(ROW()+12*(($AN2053-1)*3+$AO2053)-ROW())/12+5):INDIRECT("S"&amp;(ROW()+12*(($AN2053-1)*3+$AO2053)-ROW())/12+5),AQ2053)</f>
        <v>0</v>
      </c>
      <c r="AU2053" s="15">
        <f ca="1">IF(AND(AQ2053&gt;0,AR2053&gt;0),COUNTIF(AU$6:AU2052,"&gt;0")+1,0)</f>
        <v>0</v>
      </c>
    </row>
    <row r="2054" spans="40:47">
      <c r="AN2054" s="15">
        <v>57</v>
      </c>
      <c r="AO2054" s="15">
        <v>3</v>
      </c>
      <c r="AP2054" s="15">
        <v>9</v>
      </c>
      <c r="AQ2054" s="15">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15">
        <f ca="1">COUNTIF(INDIRECT("H"&amp;(ROW()+12*(($AN2054-1)*3+$AO2054)-ROW())/12+5):INDIRECT("S"&amp;(ROW()+12*(($AN2054-1)*3+$AO2054)-ROW())/12+5),AQ2054)</f>
        <v>0</v>
      </c>
      <c r="AU2054" s="15">
        <f ca="1">IF(AND(AQ2054&gt;0,AR2054&gt;0),COUNTIF(AU$6:AU2053,"&gt;0")+1,0)</f>
        <v>0</v>
      </c>
    </row>
    <row r="2055" spans="40:47">
      <c r="AN2055" s="15">
        <v>57</v>
      </c>
      <c r="AO2055" s="15">
        <v>3</v>
      </c>
      <c r="AP2055" s="15">
        <v>10</v>
      </c>
      <c r="AQ2055" s="15">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15">
        <f ca="1">COUNTIF(INDIRECT("H"&amp;(ROW()+12*(($AN2055-1)*3+$AO2055)-ROW())/12+5):INDIRECT("S"&amp;(ROW()+12*(($AN2055-1)*3+$AO2055)-ROW())/12+5),AQ2055)</f>
        <v>0</v>
      </c>
      <c r="AU2055" s="15">
        <f ca="1">IF(AND(AQ2055&gt;0,AR2055&gt;0),COUNTIF(AU$6:AU2054,"&gt;0")+1,0)</f>
        <v>0</v>
      </c>
    </row>
    <row r="2056" spans="40:47">
      <c r="AN2056" s="15">
        <v>57</v>
      </c>
      <c r="AO2056" s="15">
        <v>3</v>
      </c>
      <c r="AP2056" s="15">
        <v>11</v>
      </c>
      <c r="AQ2056" s="15">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15">
        <f ca="1">COUNTIF(INDIRECT("H"&amp;(ROW()+12*(($AN2056-1)*3+$AO2056)-ROW())/12+5):INDIRECT("S"&amp;(ROW()+12*(($AN2056-1)*3+$AO2056)-ROW())/12+5),AQ2056)</f>
        <v>0</v>
      </c>
      <c r="AU2056" s="15">
        <f ca="1">IF(AND(AQ2056&gt;0,AR2056&gt;0),COUNTIF(AU$6:AU2055,"&gt;0")+1,0)</f>
        <v>0</v>
      </c>
    </row>
    <row r="2057" spans="40:47">
      <c r="AN2057" s="306">
        <v>57</v>
      </c>
      <c r="AO2057" s="306">
        <v>3</v>
      </c>
      <c r="AP2057" s="306">
        <v>12</v>
      </c>
      <c r="AQ2057" s="15">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15">
        <f ca="1">COUNTIF(INDIRECT("H"&amp;(ROW()+12*(($AN2057-1)*3+$AO2057)-ROW())/12+5):INDIRECT("S"&amp;(ROW()+12*(($AN2057-1)*3+$AO2057)-ROW())/12+5),AQ2057)</f>
        <v>0</v>
      </c>
      <c r="AU2057" s="15">
        <f ca="1">IF(AND(AQ2057&gt;0,AR2057&gt;0),COUNTIF(AU$6:AU2056,"&gt;0")+1,0)</f>
        <v>0</v>
      </c>
    </row>
    <row r="2058" spans="40:47">
      <c r="AN2058" s="15">
        <v>58</v>
      </c>
      <c r="AO2058" s="15">
        <v>1</v>
      </c>
      <c r="AP2058" s="15">
        <v>1</v>
      </c>
      <c r="AQ2058" s="15">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15">
        <f ca="1">COUNTIF(INDIRECT("H"&amp;(ROW()+12*(($AN2058-1)*3+$AO2058)-ROW())/12+5):INDIRECT("S"&amp;(ROW()+12*(($AN2058-1)*3+$AO2058)-ROW())/12+5),AQ2058)</f>
        <v>0</v>
      </c>
      <c r="AU2058" s="15">
        <f ca="1">IF(AND(AQ2058&gt;0,AR2058&gt;0),COUNTIF(AU$6:AU2057,"&gt;0")+1,0)</f>
        <v>0</v>
      </c>
    </row>
    <row r="2059" spans="40:47">
      <c r="AN2059" s="15">
        <v>58</v>
      </c>
      <c r="AO2059" s="15">
        <v>1</v>
      </c>
      <c r="AP2059" s="15">
        <v>2</v>
      </c>
      <c r="AQ2059" s="15">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15">
        <f ca="1">COUNTIF(INDIRECT("H"&amp;(ROW()+12*(($AN2059-1)*3+$AO2059)-ROW())/12+5):INDIRECT("S"&amp;(ROW()+12*(($AN2059-1)*3+$AO2059)-ROW())/12+5),AQ2059)</f>
        <v>0</v>
      </c>
      <c r="AU2059" s="15">
        <f ca="1">IF(AND(AQ2059&gt;0,AR2059&gt;0),COUNTIF(AU$6:AU2058,"&gt;0")+1,0)</f>
        <v>0</v>
      </c>
    </row>
    <row r="2060" spans="40:47">
      <c r="AN2060" s="15">
        <v>58</v>
      </c>
      <c r="AO2060" s="15">
        <v>1</v>
      </c>
      <c r="AP2060" s="15">
        <v>3</v>
      </c>
      <c r="AQ2060" s="15">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15">
        <f ca="1">COUNTIF(INDIRECT("H"&amp;(ROW()+12*(($AN2060-1)*3+$AO2060)-ROW())/12+5):INDIRECT("S"&amp;(ROW()+12*(($AN2060-1)*3+$AO2060)-ROW())/12+5),AQ2060)</f>
        <v>0</v>
      </c>
      <c r="AU2060" s="15">
        <f ca="1">IF(AND(AQ2060&gt;0,AR2060&gt;0),COUNTIF(AU$6:AU2059,"&gt;0")+1,0)</f>
        <v>0</v>
      </c>
    </row>
    <row r="2061" spans="40:47">
      <c r="AN2061" s="15">
        <v>58</v>
      </c>
      <c r="AO2061" s="15">
        <v>1</v>
      </c>
      <c r="AP2061" s="15">
        <v>4</v>
      </c>
      <c r="AQ2061" s="15">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15">
        <f ca="1">COUNTIF(INDIRECT("H"&amp;(ROW()+12*(($AN2061-1)*3+$AO2061)-ROW())/12+5):INDIRECT("S"&amp;(ROW()+12*(($AN2061-1)*3+$AO2061)-ROW())/12+5),AQ2061)</f>
        <v>0</v>
      </c>
      <c r="AU2061" s="15">
        <f ca="1">IF(AND(AQ2061&gt;0,AR2061&gt;0),COUNTIF(AU$6:AU2060,"&gt;0")+1,0)</f>
        <v>0</v>
      </c>
    </row>
    <row r="2062" spans="40:47">
      <c r="AN2062" s="15">
        <v>58</v>
      </c>
      <c r="AO2062" s="15">
        <v>1</v>
      </c>
      <c r="AP2062" s="15">
        <v>5</v>
      </c>
      <c r="AQ2062" s="15">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15">
        <f ca="1">COUNTIF(INDIRECT("H"&amp;(ROW()+12*(($AN2062-1)*3+$AO2062)-ROW())/12+5):INDIRECT("S"&amp;(ROW()+12*(($AN2062-1)*3+$AO2062)-ROW())/12+5),AQ2062)</f>
        <v>0</v>
      </c>
      <c r="AU2062" s="15">
        <f ca="1">IF(AND(AQ2062&gt;0,AR2062&gt;0),COUNTIF(AU$6:AU2061,"&gt;0")+1,0)</f>
        <v>0</v>
      </c>
    </row>
    <row r="2063" spans="40:47">
      <c r="AN2063" s="15">
        <v>58</v>
      </c>
      <c r="AO2063" s="15">
        <v>1</v>
      </c>
      <c r="AP2063" s="15">
        <v>6</v>
      </c>
      <c r="AQ2063" s="15">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15">
        <f ca="1">COUNTIF(INDIRECT("H"&amp;(ROW()+12*(($AN2063-1)*3+$AO2063)-ROW())/12+5):INDIRECT("S"&amp;(ROW()+12*(($AN2063-1)*3+$AO2063)-ROW())/12+5),AQ2063)</f>
        <v>0</v>
      </c>
      <c r="AU2063" s="15">
        <f ca="1">IF(AND(AQ2063&gt;0,AR2063&gt;0),COUNTIF(AU$6:AU2062,"&gt;0")+1,0)</f>
        <v>0</v>
      </c>
    </row>
    <row r="2064" spans="40:47">
      <c r="AN2064" s="15">
        <v>58</v>
      </c>
      <c r="AO2064" s="15">
        <v>1</v>
      </c>
      <c r="AP2064" s="15">
        <v>7</v>
      </c>
      <c r="AQ2064" s="15">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15">
        <f ca="1">COUNTIF(INDIRECT("H"&amp;(ROW()+12*(($AN2064-1)*3+$AO2064)-ROW())/12+5):INDIRECT("S"&amp;(ROW()+12*(($AN2064-1)*3+$AO2064)-ROW())/12+5),AQ2064)</f>
        <v>0</v>
      </c>
      <c r="AU2064" s="15">
        <f ca="1">IF(AND(AQ2064&gt;0,AR2064&gt;0),COUNTIF(AU$6:AU2063,"&gt;0")+1,0)</f>
        <v>0</v>
      </c>
    </row>
    <row r="2065" spans="40:47">
      <c r="AN2065" s="15">
        <v>58</v>
      </c>
      <c r="AO2065" s="15">
        <v>1</v>
      </c>
      <c r="AP2065" s="15">
        <v>8</v>
      </c>
      <c r="AQ2065" s="15">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15">
        <f ca="1">COUNTIF(INDIRECT("H"&amp;(ROW()+12*(($AN2065-1)*3+$AO2065)-ROW())/12+5):INDIRECT("S"&amp;(ROW()+12*(($AN2065-1)*3+$AO2065)-ROW())/12+5),AQ2065)</f>
        <v>0</v>
      </c>
      <c r="AU2065" s="15">
        <f ca="1">IF(AND(AQ2065&gt;0,AR2065&gt;0),COUNTIF(AU$6:AU2064,"&gt;0")+1,0)</f>
        <v>0</v>
      </c>
    </row>
    <row r="2066" spans="40:47">
      <c r="AN2066" s="15">
        <v>58</v>
      </c>
      <c r="AO2066" s="15">
        <v>1</v>
      </c>
      <c r="AP2066" s="15">
        <v>9</v>
      </c>
      <c r="AQ2066" s="15">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15">
        <f ca="1">COUNTIF(INDIRECT("H"&amp;(ROW()+12*(($AN2066-1)*3+$AO2066)-ROW())/12+5):INDIRECT("S"&amp;(ROW()+12*(($AN2066-1)*3+$AO2066)-ROW())/12+5),AQ2066)</f>
        <v>0</v>
      </c>
      <c r="AU2066" s="15">
        <f ca="1">IF(AND(AQ2066&gt;0,AR2066&gt;0),COUNTIF(AU$6:AU2065,"&gt;0")+1,0)</f>
        <v>0</v>
      </c>
    </row>
    <row r="2067" spans="40:47">
      <c r="AN2067" s="15">
        <v>58</v>
      </c>
      <c r="AO2067" s="15">
        <v>1</v>
      </c>
      <c r="AP2067" s="15">
        <v>10</v>
      </c>
      <c r="AQ2067" s="15">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15">
        <f ca="1">COUNTIF(INDIRECT("H"&amp;(ROW()+12*(($AN2067-1)*3+$AO2067)-ROW())/12+5):INDIRECT("S"&amp;(ROW()+12*(($AN2067-1)*3+$AO2067)-ROW())/12+5),AQ2067)</f>
        <v>0</v>
      </c>
      <c r="AU2067" s="15">
        <f ca="1">IF(AND(AQ2067&gt;0,AR2067&gt;0),COUNTIF(AU$6:AU2066,"&gt;0")+1,0)</f>
        <v>0</v>
      </c>
    </row>
    <row r="2068" spans="40:47">
      <c r="AN2068" s="15">
        <v>58</v>
      </c>
      <c r="AO2068" s="15">
        <v>1</v>
      </c>
      <c r="AP2068" s="15">
        <v>11</v>
      </c>
      <c r="AQ2068" s="15">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15">
        <f ca="1">COUNTIF(INDIRECT("H"&amp;(ROW()+12*(($AN2068-1)*3+$AO2068)-ROW())/12+5):INDIRECT("S"&amp;(ROW()+12*(($AN2068-1)*3+$AO2068)-ROW())/12+5),AQ2068)</f>
        <v>0</v>
      </c>
      <c r="AU2068" s="15">
        <f ca="1">IF(AND(AQ2068&gt;0,AR2068&gt;0),COUNTIF(AU$6:AU2067,"&gt;0")+1,0)</f>
        <v>0</v>
      </c>
    </row>
    <row r="2069" spans="40:47">
      <c r="AN2069" s="15">
        <v>58</v>
      </c>
      <c r="AO2069" s="15">
        <v>1</v>
      </c>
      <c r="AP2069" s="15">
        <v>12</v>
      </c>
      <c r="AQ2069" s="15">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15">
        <f ca="1">COUNTIF(INDIRECT("H"&amp;(ROW()+12*(($AN2069-1)*3+$AO2069)-ROW())/12+5):INDIRECT("S"&amp;(ROW()+12*(($AN2069-1)*3+$AO2069)-ROW())/12+5),AQ2069)</f>
        <v>0</v>
      </c>
      <c r="AU2069" s="15">
        <f ca="1">IF(AND(AQ2069&gt;0,AR2069&gt;0),COUNTIF(AU$6:AU2068,"&gt;0")+1,0)</f>
        <v>0</v>
      </c>
    </row>
    <row r="2070" spans="40:47">
      <c r="AN2070" s="15">
        <v>58</v>
      </c>
      <c r="AO2070" s="15">
        <v>2</v>
      </c>
      <c r="AP2070" s="15">
        <v>1</v>
      </c>
      <c r="AQ2070" s="15">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15">
        <f ca="1">COUNTIF(INDIRECT("H"&amp;(ROW()+12*(($AN2070-1)*3+$AO2070)-ROW())/12+5):INDIRECT("S"&amp;(ROW()+12*(($AN2070-1)*3+$AO2070)-ROW())/12+5),AQ2070)</f>
        <v>0</v>
      </c>
      <c r="AU2070" s="15">
        <f ca="1">IF(AND(AQ2070&gt;0,AR2070&gt;0),COUNTIF(AU$6:AU2069,"&gt;0")+1,0)</f>
        <v>0</v>
      </c>
    </row>
    <row r="2071" spans="40:47">
      <c r="AN2071" s="15">
        <v>58</v>
      </c>
      <c r="AO2071" s="15">
        <v>2</v>
      </c>
      <c r="AP2071" s="15">
        <v>2</v>
      </c>
      <c r="AQ2071" s="15">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15">
        <f ca="1">COUNTIF(INDIRECT("H"&amp;(ROW()+12*(($AN2071-1)*3+$AO2071)-ROW())/12+5):INDIRECT("S"&amp;(ROW()+12*(($AN2071-1)*3+$AO2071)-ROW())/12+5),AQ2071)</f>
        <v>0</v>
      </c>
      <c r="AU2071" s="15">
        <f ca="1">IF(AND(AQ2071&gt;0,AR2071&gt;0),COUNTIF(AU$6:AU2070,"&gt;0")+1,0)</f>
        <v>0</v>
      </c>
    </row>
    <row r="2072" spans="40:47">
      <c r="AN2072" s="15">
        <v>58</v>
      </c>
      <c r="AO2072" s="15">
        <v>2</v>
      </c>
      <c r="AP2072" s="15">
        <v>3</v>
      </c>
      <c r="AQ2072" s="15">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15">
        <f ca="1">COUNTIF(INDIRECT("H"&amp;(ROW()+12*(($AN2072-1)*3+$AO2072)-ROW())/12+5):INDIRECT("S"&amp;(ROW()+12*(($AN2072-1)*3+$AO2072)-ROW())/12+5),AQ2072)</f>
        <v>0</v>
      </c>
      <c r="AU2072" s="15">
        <f ca="1">IF(AND(AQ2072&gt;0,AR2072&gt;0),COUNTIF(AU$6:AU2071,"&gt;0")+1,0)</f>
        <v>0</v>
      </c>
    </row>
    <row r="2073" spans="40:47">
      <c r="AN2073" s="15">
        <v>58</v>
      </c>
      <c r="AO2073" s="15">
        <v>2</v>
      </c>
      <c r="AP2073" s="15">
        <v>4</v>
      </c>
      <c r="AQ2073" s="15">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15">
        <f ca="1">COUNTIF(INDIRECT("H"&amp;(ROW()+12*(($AN2073-1)*3+$AO2073)-ROW())/12+5):INDIRECT("S"&amp;(ROW()+12*(($AN2073-1)*3+$AO2073)-ROW())/12+5),AQ2073)</f>
        <v>0</v>
      </c>
      <c r="AU2073" s="15">
        <f ca="1">IF(AND(AQ2073&gt;0,AR2073&gt;0),COUNTIF(AU$6:AU2072,"&gt;0")+1,0)</f>
        <v>0</v>
      </c>
    </row>
    <row r="2074" spans="40:47">
      <c r="AN2074" s="15">
        <v>58</v>
      </c>
      <c r="AO2074" s="15">
        <v>2</v>
      </c>
      <c r="AP2074" s="15">
        <v>5</v>
      </c>
      <c r="AQ2074" s="15">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15">
        <f ca="1">COUNTIF(INDIRECT("H"&amp;(ROW()+12*(($AN2074-1)*3+$AO2074)-ROW())/12+5):INDIRECT("S"&amp;(ROW()+12*(($AN2074-1)*3+$AO2074)-ROW())/12+5),AQ2074)</f>
        <v>0</v>
      </c>
      <c r="AU2074" s="15">
        <f ca="1">IF(AND(AQ2074&gt;0,AR2074&gt;0),COUNTIF(AU$6:AU2073,"&gt;0")+1,0)</f>
        <v>0</v>
      </c>
    </row>
    <row r="2075" spans="40:47">
      <c r="AN2075" s="15">
        <v>58</v>
      </c>
      <c r="AO2075" s="15">
        <v>2</v>
      </c>
      <c r="AP2075" s="15">
        <v>6</v>
      </c>
      <c r="AQ2075" s="15">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15">
        <f ca="1">COUNTIF(INDIRECT("H"&amp;(ROW()+12*(($AN2075-1)*3+$AO2075)-ROW())/12+5):INDIRECT("S"&amp;(ROW()+12*(($AN2075-1)*3+$AO2075)-ROW())/12+5),AQ2075)</f>
        <v>0</v>
      </c>
      <c r="AU2075" s="15">
        <f ca="1">IF(AND(AQ2075&gt;0,AR2075&gt;0),COUNTIF(AU$6:AU2074,"&gt;0")+1,0)</f>
        <v>0</v>
      </c>
    </row>
    <row r="2076" spans="40:47">
      <c r="AN2076" s="15">
        <v>58</v>
      </c>
      <c r="AO2076" s="15">
        <v>2</v>
      </c>
      <c r="AP2076" s="15">
        <v>7</v>
      </c>
      <c r="AQ2076" s="15">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15">
        <f ca="1">COUNTIF(INDIRECT("H"&amp;(ROW()+12*(($AN2076-1)*3+$AO2076)-ROW())/12+5):INDIRECT("S"&amp;(ROW()+12*(($AN2076-1)*3+$AO2076)-ROW())/12+5),AQ2076)</f>
        <v>0</v>
      </c>
      <c r="AU2076" s="15">
        <f ca="1">IF(AND(AQ2076&gt;0,AR2076&gt;0),COUNTIF(AU$6:AU2075,"&gt;0")+1,0)</f>
        <v>0</v>
      </c>
    </row>
    <row r="2077" spans="40:47">
      <c r="AN2077" s="15">
        <v>58</v>
      </c>
      <c r="AO2077" s="15">
        <v>2</v>
      </c>
      <c r="AP2077" s="15">
        <v>8</v>
      </c>
      <c r="AQ2077" s="15">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15">
        <f ca="1">COUNTIF(INDIRECT("H"&amp;(ROW()+12*(($AN2077-1)*3+$AO2077)-ROW())/12+5):INDIRECT("S"&amp;(ROW()+12*(($AN2077-1)*3+$AO2077)-ROW())/12+5),AQ2077)</f>
        <v>0</v>
      </c>
      <c r="AU2077" s="15">
        <f ca="1">IF(AND(AQ2077&gt;0,AR2077&gt;0),COUNTIF(AU$6:AU2076,"&gt;0")+1,0)</f>
        <v>0</v>
      </c>
    </row>
    <row r="2078" spans="40:47">
      <c r="AN2078" s="15">
        <v>58</v>
      </c>
      <c r="AO2078" s="15">
        <v>2</v>
      </c>
      <c r="AP2078" s="15">
        <v>9</v>
      </c>
      <c r="AQ2078" s="15">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15">
        <f ca="1">COUNTIF(INDIRECT("H"&amp;(ROW()+12*(($AN2078-1)*3+$AO2078)-ROW())/12+5):INDIRECT("S"&amp;(ROW()+12*(($AN2078-1)*3+$AO2078)-ROW())/12+5),AQ2078)</f>
        <v>0</v>
      </c>
      <c r="AU2078" s="15">
        <f ca="1">IF(AND(AQ2078&gt;0,AR2078&gt;0),COUNTIF(AU$6:AU2077,"&gt;0")+1,0)</f>
        <v>0</v>
      </c>
    </row>
    <row r="2079" spans="40:47">
      <c r="AN2079" s="15">
        <v>58</v>
      </c>
      <c r="AO2079" s="15">
        <v>2</v>
      </c>
      <c r="AP2079" s="15">
        <v>10</v>
      </c>
      <c r="AQ2079" s="15">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15">
        <f ca="1">COUNTIF(INDIRECT("H"&amp;(ROW()+12*(($AN2079-1)*3+$AO2079)-ROW())/12+5):INDIRECT("S"&amp;(ROW()+12*(($AN2079-1)*3+$AO2079)-ROW())/12+5),AQ2079)</f>
        <v>0</v>
      </c>
      <c r="AU2079" s="15">
        <f ca="1">IF(AND(AQ2079&gt;0,AR2079&gt;0),COUNTIF(AU$6:AU2078,"&gt;0")+1,0)</f>
        <v>0</v>
      </c>
    </row>
    <row r="2080" spans="40:47">
      <c r="AN2080" s="15">
        <v>58</v>
      </c>
      <c r="AO2080" s="15">
        <v>2</v>
      </c>
      <c r="AP2080" s="15">
        <v>11</v>
      </c>
      <c r="AQ2080" s="15">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15">
        <f ca="1">COUNTIF(INDIRECT("H"&amp;(ROW()+12*(($AN2080-1)*3+$AO2080)-ROW())/12+5):INDIRECT("S"&amp;(ROW()+12*(($AN2080-1)*3+$AO2080)-ROW())/12+5),AQ2080)</f>
        <v>0</v>
      </c>
      <c r="AU2080" s="15">
        <f ca="1">IF(AND(AQ2080&gt;0,AR2080&gt;0),COUNTIF(AU$6:AU2079,"&gt;0")+1,0)</f>
        <v>0</v>
      </c>
    </row>
    <row r="2081" spans="40:47">
      <c r="AN2081" s="15">
        <v>58</v>
      </c>
      <c r="AO2081" s="15">
        <v>2</v>
      </c>
      <c r="AP2081" s="15">
        <v>12</v>
      </c>
      <c r="AQ2081" s="15">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15">
        <f ca="1">COUNTIF(INDIRECT("H"&amp;(ROW()+12*(($AN2081-1)*3+$AO2081)-ROW())/12+5):INDIRECT("S"&amp;(ROW()+12*(($AN2081-1)*3+$AO2081)-ROW())/12+5),AQ2081)</f>
        <v>0</v>
      </c>
      <c r="AU2081" s="15">
        <f ca="1">IF(AND(AQ2081&gt;0,AR2081&gt;0),COUNTIF(AU$6:AU2080,"&gt;0")+1,0)</f>
        <v>0</v>
      </c>
    </row>
    <row r="2082" spans="40:47">
      <c r="AN2082" s="15">
        <v>58</v>
      </c>
      <c r="AO2082" s="15">
        <v>3</v>
      </c>
      <c r="AP2082" s="15">
        <v>1</v>
      </c>
      <c r="AQ2082" s="15">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15">
        <f ca="1">COUNTIF(INDIRECT("H"&amp;(ROW()+12*(($AN2082-1)*3+$AO2082)-ROW())/12+5):INDIRECT("S"&amp;(ROW()+12*(($AN2082-1)*3+$AO2082)-ROW())/12+5),AQ2082)</f>
        <v>0</v>
      </c>
      <c r="AU2082" s="15">
        <f ca="1">IF(AND(AQ2082&gt;0,AR2082&gt;0),COUNTIF(AU$6:AU2081,"&gt;0")+1,0)</f>
        <v>0</v>
      </c>
    </row>
    <row r="2083" spans="40:47">
      <c r="AN2083" s="15">
        <v>58</v>
      </c>
      <c r="AO2083" s="15">
        <v>3</v>
      </c>
      <c r="AP2083" s="15">
        <v>2</v>
      </c>
      <c r="AQ2083" s="15">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15">
        <f ca="1">COUNTIF(INDIRECT("H"&amp;(ROW()+12*(($AN2083-1)*3+$AO2083)-ROW())/12+5):INDIRECT("S"&amp;(ROW()+12*(($AN2083-1)*3+$AO2083)-ROW())/12+5),AQ2083)</f>
        <v>0</v>
      </c>
      <c r="AU2083" s="15">
        <f ca="1">IF(AND(AQ2083&gt;0,AR2083&gt;0),COUNTIF(AU$6:AU2082,"&gt;0")+1,0)</f>
        <v>0</v>
      </c>
    </row>
    <row r="2084" spans="40:47">
      <c r="AN2084" s="15">
        <v>58</v>
      </c>
      <c r="AO2084" s="15">
        <v>3</v>
      </c>
      <c r="AP2084" s="15">
        <v>3</v>
      </c>
      <c r="AQ2084" s="15">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15">
        <f ca="1">COUNTIF(INDIRECT("H"&amp;(ROW()+12*(($AN2084-1)*3+$AO2084)-ROW())/12+5):INDIRECT("S"&amp;(ROW()+12*(($AN2084-1)*3+$AO2084)-ROW())/12+5),AQ2084)</f>
        <v>0</v>
      </c>
      <c r="AU2084" s="15">
        <f ca="1">IF(AND(AQ2084&gt;0,AR2084&gt;0),COUNTIF(AU$6:AU2083,"&gt;0")+1,0)</f>
        <v>0</v>
      </c>
    </row>
    <row r="2085" spans="40:47">
      <c r="AN2085" s="15">
        <v>58</v>
      </c>
      <c r="AO2085" s="15">
        <v>3</v>
      </c>
      <c r="AP2085" s="15">
        <v>4</v>
      </c>
      <c r="AQ2085" s="15">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15">
        <f ca="1">COUNTIF(INDIRECT("H"&amp;(ROW()+12*(($AN2085-1)*3+$AO2085)-ROW())/12+5):INDIRECT("S"&amp;(ROW()+12*(($AN2085-1)*3+$AO2085)-ROW())/12+5),AQ2085)</f>
        <v>0</v>
      </c>
      <c r="AU2085" s="15">
        <f ca="1">IF(AND(AQ2085&gt;0,AR2085&gt;0),COUNTIF(AU$6:AU2084,"&gt;0")+1,0)</f>
        <v>0</v>
      </c>
    </row>
    <row r="2086" spans="40:47">
      <c r="AN2086" s="15">
        <v>58</v>
      </c>
      <c r="AO2086" s="15">
        <v>3</v>
      </c>
      <c r="AP2086" s="15">
        <v>5</v>
      </c>
      <c r="AQ2086" s="15">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15">
        <f ca="1">COUNTIF(INDIRECT("H"&amp;(ROW()+12*(($AN2086-1)*3+$AO2086)-ROW())/12+5):INDIRECT("S"&amp;(ROW()+12*(($AN2086-1)*3+$AO2086)-ROW())/12+5),AQ2086)</f>
        <v>0</v>
      </c>
      <c r="AU2086" s="15">
        <f ca="1">IF(AND(AQ2086&gt;0,AR2086&gt;0),COUNTIF(AU$6:AU2085,"&gt;0")+1,0)</f>
        <v>0</v>
      </c>
    </row>
    <row r="2087" spans="40:47">
      <c r="AN2087" s="15">
        <v>58</v>
      </c>
      <c r="AO2087" s="15">
        <v>3</v>
      </c>
      <c r="AP2087" s="15">
        <v>6</v>
      </c>
      <c r="AQ2087" s="15">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15">
        <f ca="1">COUNTIF(INDIRECT("H"&amp;(ROW()+12*(($AN2087-1)*3+$AO2087)-ROW())/12+5):INDIRECT("S"&amp;(ROW()+12*(($AN2087-1)*3+$AO2087)-ROW())/12+5),AQ2087)</f>
        <v>0</v>
      </c>
      <c r="AU2087" s="15">
        <f ca="1">IF(AND(AQ2087&gt;0,AR2087&gt;0),COUNTIF(AU$6:AU2086,"&gt;0")+1,0)</f>
        <v>0</v>
      </c>
    </row>
    <row r="2088" spans="40:47">
      <c r="AN2088" s="15">
        <v>58</v>
      </c>
      <c r="AO2088" s="15">
        <v>3</v>
      </c>
      <c r="AP2088" s="15">
        <v>7</v>
      </c>
      <c r="AQ2088" s="15">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15">
        <f ca="1">COUNTIF(INDIRECT("H"&amp;(ROW()+12*(($AN2088-1)*3+$AO2088)-ROW())/12+5):INDIRECT("S"&amp;(ROW()+12*(($AN2088-1)*3+$AO2088)-ROW())/12+5),AQ2088)</f>
        <v>0</v>
      </c>
      <c r="AU2088" s="15">
        <f ca="1">IF(AND(AQ2088&gt;0,AR2088&gt;0),COUNTIF(AU$6:AU2087,"&gt;0")+1,0)</f>
        <v>0</v>
      </c>
    </row>
    <row r="2089" spans="40:47">
      <c r="AN2089" s="15">
        <v>58</v>
      </c>
      <c r="AO2089" s="15">
        <v>3</v>
      </c>
      <c r="AP2089" s="15">
        <v>8</v>
      </c>
      <c r="AQ2089" s="15">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15">
        <f ca="1">COUNTIF(INDIRECT("H"&amp;(ROW()+12*(($AN2089-1)*3+$AO2089)-ROW())/12+5):INDIRECT("S"&amp;(ROW()+12*(($AN2089-1)*3+$AO2089)-ROW())/12+5),AQ2089)</f>
        <v>0</v>
      </c>
      <c r="AU2089" s="15">
        <f ca="1">IF(AND(AQ2089&gt;0,AR2089&gt;0),COUNTIF(AU$6:AU2088,"&gt;0")+1,0)</f>
        <v>0</v>
      </c>
    </row>
    <row r="2090" spans="40:47">
      <c r="AN2090" s="15">
        <v>58</v>
      </c>
      <c r="AO2090" s="15">
        <v>3</v>
      </c>
      <c r="AP2090" s="15">
        <v>9</v>
      </c>
      <c r="AQ2090" s="15">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15">
        <f ca="1">COUNTIF(INDIRECT("H"&amp;(ROW()+12*(($AN2090-1)*3+$AO2090)-ROW())/12+5):INDIRECT("S"&amp;(ROW()+12*(($AN2090-1)*3+$AO2090)-ROW())/12+5),AQ2090)</f>
        <v>0</v>
      </c>
      <c r="AU2090" s="15">
        <f ca="1">IF(AND(AQ2090&gt;0,AR2090&gt;0),COUNTIF(AU$6:AU2089,"&gt;0")+1,0)</f>
        <v>0</v>
      </c>
    </row>
    <row r="2091" spans="40:47">
      <c r="AN2091" s="15">
        <v>58</v>
      </c>
      <c r="AO2091" s="15">
        <v>3</v>
      </c>
      <c r="AP2091" s="15">
        <v>10</v>
      </c>
      <c r="AQ2091" s="15">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15">
        <f ca="1">COUNTIF(INDIRECT("H"&amp;(ROW()+12*(($AN2091-1)*3+$AO2091)-ROW())/12+5):INDIRECT("S"&amp;(ROW()+12*(($AN2091-1)*3+$AO2091)-ROW())/12+5),AQ2091)</f>
        <v>0</v>
      </c>
      <c r="AU2091" s="15">
        <f ca="1">IF(AND(AQ2091&gt;0,AR2091&gt;0),COUNTIF(AU$6:AU2090,"&gt;0")+1,0)</f>
        <v>0</v>
      </c>
    </row>
    <row r="2092" spans="40:47">
      <c r="AN2092" s="15">
        <v>58</v>
      </c>
      <c r="AO2092" s="15">
        <v>3</v>
      </c>
      <c r="AP2092" s="15">
        <v>11</v>
      </c>
      <c r="AQ2092" s="15">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15">
        <f ca="1">COUNTIF(INDIRECT("H"&amp;(ROW()+12*(($AN2092-1)*3+$AO2092)-ROW())/12+5):INDIRECT("S"&amp;(ROW()+12*(($AN2092-1)*3+$AO2092)-ROW())/12+5),AQ2092)</f>
        <v>0</v>
      </c>
      <c r="AU2092" s="15">
        <f ca="1">IF(AND(AQ2092&gt;0,AR2092&gt;0),COUNTIF(AU$6:AU2091,"&gt;0")+1,0)</f>
        <v>0</v>
      </c>
    </row>
    <row r="2093" spans="40:47">
      <c r="AN2093" s="306">
        <v>58</v>
      </c>
      <c r="AO2093" s="306">
        <v>3</v>
      </c>
      <c r="AP2093" s="306">
        <v>12</v>
      </c>
      <c r="AQ2093" s="15">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15">
        <f ca="1">COUNTIF(INDIRECT("H"&amp;(ROW()+12*(($AN2093-1)*3+$AO2093)-ROW())/12+5):INDIRECT("S"&amp;(ROW()+12*(($AN2093-1)*3+$AO2093)-ROW())/12+5),AQ2093)</f>
        <v>0</v>
      </c>
      <c r="AU2093" s="15">
        <f ca="1">IF(AND(AQ2093&gt;0,AR2093&gt;0),COUNTIF(AU$6:AU2092,"&gt;0")+1,0)</f>
        <v>0</v>
      </c>
    </row>
    <row r="2094" spans="40:47">
      <c r="AN2094" s="15">
        <v>59</v>
      </c>
      <c r="AO2094" s="15">
        <v>1</v>
      </c>
      <c r="AP2094" s="15">
        <v>1</v>
      </c>
      <c r="AQ2094" s="15">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15">
        <f ca="1">COUNTIF(INDIRECT("H"&amp;(ROW()+12*(($AN2094-1)*3+$AO2094)-ROW())/12+5):INDIRECT("S"&amp;(ROW()+12*(($AN2094-1)*3+$AO2094)-ROW())/12+5),AQ2094)</f>
        <v>0</v>
      </c>
      <c r="AU2094" s="15">
        <f ca="1">IF(AND(AQ2094&gt;0,AR2094&gt;0),COUNTIF(AU$6:AU2093,"&gt;0")+1,0)</f>
        <v>0</v>
      </c>
    </row>
    <row r="2095" spans="40:47">
      <c r="AN2095" s="15">
        <v>59</v>
      </c>
      <c r="AO2095" s="15">
        <v>1</v>
      </c>
      <c r="AP2095" s="15">
        <v>2</v>
      </c>
      <c r="AQ2095" s="15">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15">
        <f ca="1">COUNTIF(INDIRECT("H"&amp;(ROW()+12*(($AN2095-1)*3+$AO2095)-ROW())/12+5):INDIRECT("S"&amp;(ROW()+12*(($AN2095-1)*3+$AO2095)-ROW())/12+5),AQ2095)</f>
        <v>0</v>
      </c>
      <c r="AU2095" s="15">
        <f ca="1">IF(AND(AQ2095&gt;0,AR2095&gt;0),COUNTIF(AU$6:AU2094,"&gt;0")+1,0)</f>
        <v>0</v>
      </c>
    </row>
    <row r="2096" spans="40:47">
      <c r="AN2096" s="15">
        <v>59</v>
      </c>
      <c r="AO2096" s="15">
        <v>1</v>
      </c>
      <c r="AP2096" s="15">
        <v>3</v>
      </c>
      <c r="AQ2096" s="15">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15">
        <f ca="1">COUNTIF(INDIRECT("H"&amp;(ROW()+12*(($AN2096-1)*3+$AO2096)-ROW())/12+5):INDIRECT("S"&amp;(ROW()+12*(($AN2096-1)*3+$AO2096)-ROW())/12+5),AQ2096)</f>
        <v>0</v>
      </c>
      <c r="AU2096" s="15">
        <f ca="1">IF(AND(AQ2096&gt;0,AR2096&gt;0),COUNTIF(AU$6:AU2095,"&gt;0")+1,0)</f>
        <v>0</v>
      </c>
    </row>
    <row r="2097" spans="40:47">
      <c r="AN2097" s="15">
        <v>59</v>
      </c>
      <c r="AO2097" s="15">
        <v>1</v>
      </c>
      <c r="AP2097" s="15">
        <v>4</v>
      </c>
      <c r="AQ2097" s="15">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15">
        <f ca="1">COUNTIF(INDIRECT("H"&amp;(ROW()+12*(($AN2097-1)*3+$AO2097)-ROW())/12+5):INDIRECT("S"&amp;(ROW()+12*(($AN2097-1)*3+$AO2097)-ROW())/12+5),AQ2097)</f>
        <v>0</v>
      </c>
      <c r="AU2097" s="15">
        <f ca="1">IF(AND(AQ2097&gt;0,AR2097&gt;0),COUNTIF(AU$6:AU2096,"&gt;0")+1,0)</f>
        <v>0</v>
      </c>
    </row>
    <row r="2098" spans="40:47">
      <c r="AN2098" s="15">
        <v>59</v>
      </c>
      <c r="AO2098" s="15">
        <v>1</v>
      </c>
      <c r="AP2098" s="15">
        <v>5</v>
      </c>
      <c r="AQ2098" s="15">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15">
        <f ca="1">COUNTIF(INDIRECT("H"&amp;(ROW()+12*(($AN2098-1)*3+$AO2098)-ROW())/12+5):INDIRECT("S"&amp;(ROW()+12*(($AN2098-1)*3+$AO2098)-ROW())/12+5),AQ2098)</f>
        <v>0</v>
      </c>
      <c r="AU2098" s="15">
        <f ca="1">IF(AND(AQ2098&gt;0,AR2098&gt;0),COUNTIF(AU$6:AU2097,"&gt;0")+1,0)</f>
        <v>0</v>
      </c>
    </row>
    <row r="2099" spans="40:47">
      <c r="AN2099" s="15">
        <v>59</v>
      </c>
      <c r="AO2099" s="15">
        <v>1</v>
      </c>
      <c r="AP2099" s="15">
        <v>6</v>
      </c>
      <c r="AQ2099" s="15">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15">
        <f ca="1">COUNTIF(INDIRECT("H"&amp;(ROW()+12*(($AN2099-1)*3+$AO2099)-ROW())/12+5):INDIRECT("S"&amp;(ROW()+12*(($AN2099-1)*3+$AO2099)-ROW())/12+5),AQ2099)</f>
        <v>0</v>
      </c>
      <c r="AU2099" s="15">
        <f ca="1">IF(AND(AQ2099&gt;0,AR2099&gt;0),COUNTIF(AU$6:AU2098,"&gt;0")+1,0)</f>
        <v>0</v>
      </c>
    </row>
    <row r="2100" spans="40:47">
      <c r="AN2100" s="15">
        <v>59</v>
      </c>
      <c r="AO2100" s="15">
        <v>1</v>
      </c>
      <c r="AP2100" s="15">
        <v>7</v>
      </c>
      <c r="AQ2100" s="15">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15">
        <f ca="1">COUNTIF(INDIRECT("H"&amp;(ROW()+12*(($AN2100-1)*3+$AO2100)-ROW())/12+5):INDIRECT("S"&amp;(ROW()+12*(($AN2100-1)*3+$AO2100)-ROW())/12+5),AQ2100)</f>
        <v>0</v>
      </c>
      <c r="AU2100" s="15">
        <f ca="1">IF(AND(AQ2100&gt;0,AR2100&gt;0),COUNTIF(AU$6:AU2099,"&gt;0")+1,0)</f>
        <v>0</v>
      </c>
    </row>
    <row r="2101" spans="40:47">
      <c r="AN2101" s="15">
        <v>59</v>
      </c>
      <c r="AO2101" s="15">
        <v>1</v>
      </c>
      <c r="AP2101" s="15">
        <v>8</v>
      </c>
      <c r="AQ2101" s="15">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15">
        <f ca="1">COUNTIF(INDIRECT("H"&amp;(ROW()+12*(($AN2101-1)*3+$AO2101)-ROW())/12+5):INDIRECT("S"&amp;(ROW()+12*(($AN2101-1)*3+$AO2101)-ROW())/12+5),AQ2101)</f>
        <v>0</v>
      </c>
      <c r="AU2101" s="15">
        <f ca="1">IF(AND(AQ2101&gt;0,AR2101&gt;0),COUNTIF(AU$6:AU2100,"&gt;0")+1,0)</f>
        <v>0</v>
      </c>
    </row>
    <row r="2102" spans="40:47">
      <c r="AN2102" s="15">
        <v>59</v>
      </c>
      <c r="AO2102" s="15">
        <v>1</v>
      </c>
      <c r="AP2102" s="15">
        <v>9</v>
      </c>
      <c r="AQ2102" s="15">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15">
        <f ca="1">COUNTIF(INDIRECT("H"&amp;(ROW()+12*(($AN2102-1)*3+$AO2102)-ROW())/12+5):INDIRECT("S"&amp;(ROW()+12*(($AN2102-1)*3+$AO2102)-ROW())/12+5),AQ2102)</f>
        <v>0</v>
      </c>
      <c r="AU2102" s="15">
        <f ca="1">IF(AND(AQ2102&gt;0,AR2102&gt;0),COUNTIF(AU$6:AU2101,"&gt;0")+1,0)</f>
        <v>0</v>
      </c>
    </row>
    <row r="2103" spans="40:47">
      <c r="AN2103" s="15">
        <v>59</v>
      </c>
      <c r="AO2103" s="15">
        <v>1</v>
      </c>
      <c r="AP2103" s="15">
        <v>10</v>
      </c>
      <c r="AQ2103" s="15">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15">
        <f ca="1">COUNTIF(INDIRECT("H"&amp;(ROW()+12*(($AN2103-1)*3+$AO2103)-ROW())/12+5):INDIRECT("S"&amp;(ROW()+12*(($AN2103-1)*3+$AO2103)-ROW())/12+5),AQ2103)</f>
        <v>0</v>
      </c>
      <c r="AU2103" s="15">
        <f ca="1">IF(AND(AQ2103&gt;0,AR2103&gt;0),COUNTIF(AU$6:AU2102,"&gt;0")+1,0)</f>
        <v>0</v>
      </c>
    </row>
    <row r="2104" spans="40:47">
      <c r="AN2104" s="15">
        <v>59</v>
      </c>
      <c r="AO2104" s="15">
        <v>1</v>
      </c>
      <c r="AP2104" s="15">
        <v>11</v>
      </c>
      <c r="AQ2104" s="15">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15">
        <f ca="1">COUNTIF(INDIRECT("H"&amp;(ROW()+12*(($AN2104-1)*3+$AO2104)-ROW())/12+5):INDIRECT("S"&amp;(ROW()+12*(($AN2104-1)*3+$AO2104)-ROW())/12+5),AQ2104)</f>
        <v>0</v>
      </c>
      <c r="AU2104" s="15">
        <f ca="1">IF(AND(AQ2104&gt;0,AR2104&gt;0),COUNTIF(AU$6:AU2103,"&gt;0")+1,0)</f>
        <v>0</v>
      </c>
    </row>
    <row r="2105" spans="40:47">
      <c r="AN2105" s="15">
        <v>59</v>
      </c>
      <c r="AO2105" s="15">
        <v>1</v>
      </c>
      <c r="AP2105" s="15">
        <v>12</v>
      </c>
      <c r="AQ2105" s="15">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15">
        <f ca="1">COUNTIF(INDIRECT("H"&amp;(ROW()+12*(($AN2105-1)*3+$AO2105)-ROW())/12+5):INDIRECT("S"&amp;(ROW()+12*(($AN2105-1)*3+$AO2105)-ROW())/12+5),AQ2105)</f>
        <v>0</v>
      </c>
      <c r="AU2105" s="15">
        <f ca="1">IF(AND(AQ2105&gt;0,AR2105&gt;0),COUNTIF(AU$6:AU2104,"&gt;0")+1,0)</f>
        <v>0</v>
      </c>
    </row>
    <row r="2106" spans="40:47">
      <c r="AN2106" s="15">
        <v>59</v>
      </c>
      <c r="AO2106" s="15">
        <v>2</v>
      </c>
      <c r="AP2106" s="15">
        <v>1</v>
      </c>
      <c r="AQ2106" s="15">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15">
        <f ca="1">COUNTIF(INDIRECT("H"&amp;(ROW()+12*(($AN2106-1)*3+$AO2106)-ROW())/12+5):INDIRECT("S"&amp;(ROW()+12*(($AN2106-1)*3+$AO2106)-ROW())/12+5),AQ2106)</f>
        <v>0</v>
      </c>
      <c r="AU2106" s="15">
        <f ca="1">IF(AND(AQ2106&gt;0,AR2106&gt;0),COUNTIF(AU$6:AU2105,"&gt;0")+1,0)</f>
        <v>0</v>
      </c>
    </row>
    <row r="2107" spans="40:47">
      <c r="AN2107" s="15">
        <v>59</v>
      </c>
      <c r="AO2107" s="15">
        <v>2</v>
      </c>
      <c r="AP2107" s="15">
        <v>2</v>
      </c>
      <c r="AQ2107" s="15">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15">
        <f ca="1">COUNTIF(INDIRECT("H"&amp;(ROW()+12*(($AN2107-1)*3+$AO2107)-ROW())/12+5):INDIRECT("S"&amp;(ROW()+12*(($AN2107-1)*3+$AO2107)-ROW())/12+5),AQ2107)</f>
        <v>0</v>
      </c>
      <c r="AU2107" s="15">
        <f ca="1">IF(AND(AQ2107&gt;0,AR2107&gt;0),COUNTIF(AU$6:AU2106,"&gt;0")+1,0)</f>
        <v>0</v>
      </c>
    </row>
    <row r="2108" spans="40:47">
      <c r="AN2108" s="15">
        <v>59</v>
      </c>
      <c r="AO2108" s="15">
        <v>2</v>
      </c>
      <c r="AP2108" s="15">
        <v>3</v>
      </c>
      <c r="AQ2108" s="15">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15">
        <f ca="1">COUNTIF(INDIRECT("H"&amp;(ROW()+12*(($AN2108-1)*3+$AO2108)-ROW())/12+5):INDIRECT("S"&amp;(ROW()+12*(($AN2108-1)*3+$AO2108)-ROW())/12+5),AQ2108)</f>
        <v>0</v>
      </c>
      <c r="AU2108" s="15">
        <f ca="1">IF(AND(AQ2108&gt;0,AR2108&gt;0),COUNTIF(AU$6:AU2107,"&gt;0")+1,0)</f>
        <v>0</v>
      </c>
    </row>
    <row r="2109" spans="40:47">
      <c r="AN2109" s="15">
        <v>59</v>
      </c>
      <c r="AO2109" s="15">
        <v>2</v>
      </c>
      <c r="AP2109" s="15">
        <v>4</v>
      </c>
      <c r="AQ2109" s="15">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15">
        <f ca="1">COUNTIF(INDIRECT("H"&amp;(ROW()+12*(($AN2109-1)*3+$AO2109)-ROW())/12+5):INDIRECT("S"&amp;(ROW()+12*(($AN2109-1)*3+$AO2109)-ROW())/12+5),AQ2109)</f>
        <v>0</v>
      </c>
      <c r="AU2109" s="15">
        <f ca="1">IF(AND(AQ2109&gt;0,AR2109&gt;0),COUNTIF(AU$6:AU2108,"&gt;0")+1,0)</f>
        <v>0</v>
      </c>
    </row>
    <row r="2110" spans="40:47">
      <c r="AN2110" s="15">
        <v>59</v>
      </c>
      <c r="AO2110" s="15">
        <v>2</v>
      </c>
      <c r="AP2110" s="15">
        <v>5</v>
      </c>
      <c r="AQ2110" s="15">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15">
        <f ca="1">COUNTIF(INDIRECT("H"&amp;(ROW()+12*(($AN2110-1)*3+$AO2110)-ROW())/12+5):INDIRECT("S"&amp;(ROW()+12*(($AN2110-1)*3+$AO2110)-ROW())/12+5),AQ2110)</f>
        <v>0</v>
      </c>
      <c r="AU2110" s="15">
        <f ca="1">IF(AND(AQ2110&gt;0,AR2110&gt;0),COUNTIF(AU$6:AU2109,"&gt;0")+1,0)</f>
        <v>0</v>
      </c>
    </row>
    <row r="2111" spans="40:47">
      <c r="AN2111" s="15">
        <v>59</v>
      </c>
      <c r="AO2111" s="15">
        <v>2</v>
      </c>
      <c r="AP2111" s="15">
        <v>6</v>
      </c>
      <c r="AQ2111" s="15">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15">
        <f ca="1">COUNTIF(INDIRECT("H"&amp;(ROW()+12*(($AN2111-1)*3+$AO2111)-ROW())/12+5):INDIRECT("S"&amp;(ROW()+12*(($AN2111-1)*3+$AO2111)-ROW())/12+5),AQ2111)</f>
        <v>0</v>
      </c>
      <c r="AU2111" s="15">
        <f ca="1">IF(AND(AQ2111&gt;0,AR2111&gt;0),COUNTIF(AU$6:AU2110,"&gt;0")+1,0)</f>
        <v>0</v>
      </c>
    </row>
    <row r="2112" spans="40:47">
      <c r="AN2112" s="15">
        <v>59</v>
      </c>
      <c r="AO2112" s="15">
        <v>2</v>
      </c>
      <c r="AP2112" s="15">
        <v>7</v>
      </c>
      <c r="AQ2112" s="15">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15">
        <f ca="1">COUNTIF(INDIRECT("H"&amp;(ROW()+12*(($AN2112-1)*3+$AO2112)-ROW())/12+5):INDIRECT("S"&amp;(ROW()+12*(($AN2112-1)*3+$AO2112)-ROW())/12+5),AQ2112)</f>
        <v>0</v>
      </c>
      <c r="AU2112" s="15">
        <f ca="1">IF(AND(AQ2112&gt;0,AR2112&gt;0),COUNTIF(AU$6:AU2111,"&gt;0")+1,0)</f>
        <v>0</v>
      </c>
    </row>
    <row r="2113" spans="40:47">
      <c r="AN2113" s="15">
        <v>59</v>
      </c>
      <c r="AO2113" s="15">
        <v>2</v>
      </c>
      <c r="AP2113" s="15">
        <v>8</v>
      </c>
      <c r="AQ2113" s="15">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15">
        <f ca="1">COUNTIF(INDIRECT("H"&amp;(ROW()+12*(($AN2113-1)*3+$AO2113)-ROW())/12+5):INDIRECT("S"&amp;(ROW()+12*(($AN2113-1)*3+$AO2113)-ROW())/12+5),AQ2113)</f>
        <v>0</v>
      </c>
      <c r="AU2113" s="15">
        <f ca="1">IF(AND(AQ2113&gt;0,AR2113&gt;0),COUNTIF(AU$6:AU2112,"&gt;0")+1,0)</f>
        <v>0</v>
      </c>
    </row>
    <row r="2114" spans="40:47">
      <c r="AN2114" s="15">
        <v>59</v>
      </c>
      <c r="AO2114" s="15">
        <v>2</v>
      </c>
      <c r="AP2114" s="15">
        <v>9</v>
      </c>
      <c r="AQ2114" s="15">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15">
        <f ca="1">COUNTIF(INDIRECT("H"&amp;(ROW()+12*(($AN2114-1)*3+$AO2114)-ROW())/12+5):INDIRECT("S"&amp;(ROW()+12*(($AN2114-1)*3+$AO2114)-ROW())/12+5),AQ2114)</f>
        <v>0</v>
      </c>
      <c r="AU2114" s="15">
        <f ca="1">IF(AND(AQ2114&gt;0,AR2114&gt;0),COUNTIF(AU$6:AU2113,"&gt;0")+1,0)</f>
        <v>0</v>
      </c>
    </row>
    <row r="2115" spans="40:47">
      <c r="AN2115" s="15">
        <v>59</v>
      </c>
      <c r="AO2115" s="15">
        <v>2</v>
      </c>
      <c r="AP2115" s="15">
        <v>10</v>
      </c>
      <c r="AQ2115" s="15">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15">
        <f ca="1">COUNTIF(INDIRECT("H"&amp;(ROW()+12*(($AN2115-1)*3+$AO2115)-ROW())/12+5):INDIRECT("S"&amp;(ROW()+12*(($AN2115-1)*3+$AO2115)-ROW())/12+5),AQ2115)</f>
        <v>0</v>
      </c>
      <c r="AU2115" s="15">
        <f ca="1">IF(AND(AQ2115&gt;0,AR2115&gt;0),COUNTIF(AU$6:AU2114,"&gt;0")+1,0)</f>
        <v>0</v>
      </c>
    </row>
    <row r="2116" spans="40:47">
      <c r="AN2116" s="15">
        <v>59</v>
      </c>
      <c r="AO2116" s="15">
        <v>2</v>
      </c>
      <c r="AP2116" s="15">
        <v>11</v>
      </c>
      <c r="AQ2116" s="15">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15">
        <f ca="1">COUNTIF(INDIRECT("H"&amp;(ROW()+12*(($AN2116-1)*3+$AO2116)-ROW())/12+5):INDIRECT("S"&amp;(ROW()+12*(($AN2116-1)*3+$AO2116)-ROW())/12+5),AQ2116)</f>
        <v>0</v>
      </c>
      <c r="AU2116" s="15">
        <f ca="1">IF(AND(AQ2116&gt;0,AR2116&gt;0),COUNTIF(AU$6:AU2115,"&gt;0")+1,0)</f>
        <v>0</v>
      </c>
    </row>
    <row r="2117" spans="40:47">
      <c r="AN2117" s="15">
        <v>59</v>
      </c>
      <c r="AO2117" s="15">
        <v>2</v>
      </c>
      <c r="AP2117" s="15">
        <v>12</v>
      </c>
      <c r="AQ2117" s="15">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15">
        <f ca="1">COUNTIF(INDIRECT("H"&amp;(ROW()+12*(($AN2117-1)*3+$AO2117)-ROW())/12+5):INDIRECT("S"&amp;(ROW()+12*(($AN2117-1)*3+$AO2117)-ROW())/12+5),AQ2117)</f>
        <v>0</v>
      </c>
      <c r="AU2117" s="15">
        <f ca="1">IF(AND(AQ2117&gt;0,AR2117&gt;0),COUNTIF(AU$6:AU2116,"&gt;0")+1,0)</f>
        <v>0</v>
      </c>
    </row>
    <row r="2118" spans="40:47">
      <c r="AN2118" s="15">
        <v>59</v>
      </c>
      <c r="AO2118" s="15">
        <v>3</v>
      </c>
      <c r="AP2118" s="15">
        <v>1</v>
      </c>
      <c r="AQ2118" s="15">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15">
        <f ca="1">COUNTIF(INDIRECT("H"&amp;(ROW()+12*(($AN2118-1)*3+$AO2118)-ROW())/12+5):INDIRECT("S"&amp;(ROW()+12*(($AN2118-1)*3+$AO2118)-ROW())/12+5),AQ2118)</f>
        <v>0</v>
      </c>
      <c r="AU2118" s="15">
        <f ca="1">IF(AND(AQ2118&gt;0,AR2118&gt;0),COUNTIF(AU$6:AU2117,"&gt;0")+1,0)</f>
        <v>0</v>
      </c>
    </row>
    <row r="2119" spans="40:47">
      <c r="AN2119" s="15">
        <v>59</v>
      </c>
      <c r="AO2119" s="15">
        <v>3</v>
      </c>
      <c r="AP2119" s="15">
        <v>2</v>
      </c>
      <c r="AQ2119" s="15">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15">
        <f ca="1">COUNTIF(INDIRECT("H"&amp;(ROW()+12*(($AN2119-1)*3+$AO2119)-ROW())/12+5):INDIRECT("S"&amp;(ROW()+12*(($AN2119-1)*3+$AO2119)-ROW())/12+5),AQ2119)</f>
        <v>0</v>
      </c>
      <c r="AU2119" s="15">
        <f ca="1">IF(AND(AQ2119&gt;0,AR2119&gt;0),COUNTIF(AU$6:AU2118,"&gt;0")+1,0)</f>
        <v>0</v>
      </c>
    </row>
    <row r="2120" spans="40:47">
      <c r="AN2120" s="15">
        <v>59</v>
      </c>
      <c r="AO2120" s="15">
        <v>3</v>
      </c>
      <c r="AP2120" s="15">
        <v>3</v>
      </c>
      <c r="AQ2120" s="15">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15">
        <f ca="1">COUNTIF(INDIRECT("H"&amp;(ROW()+12*(($AN2120-1)*3+$AO2120)-ROW())/12+5):INDIRECT("S"&amp;(ROW()+12*(($AN2120-1)*3+$AO2120)-ROW())/12+5),AQ2120)</f>
        <v>0</v>
      </c>
      <c r="AU2120" s="15">
        <f ca="1">IF(AND(AQ2120&gt;0,AR2120&gt;0),COUNTIF(AU$6:AU2119,"&gt;0")+1,0)</f>
        <v>0</v>
      </c>
    </row>
    <row r="2121" spans="40:47">
      <c r="AN2121" s="15">
        <v>59</v>
      </c>
      <c r="AO2121" s="15">
        <v>3</v>
      </c>
      <c r="AP2121" s="15">
        <v>4</v>
      </c>
      <c r="AQ2121" s="15">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15">
        <f ca="1">COUNTIF(INDIRECT("H"&amp;(ROW()+12*(($AN2121-1)*3+$AO2121)-ROW())/12+5):INDIRECT("S"&amp;(ROW()+12*(($AN2121-1)*3+$AO2121)-ROW())/12+5),AQ2121)</f>
        <v>0</v>
      </c>
      <c r="AU2121" s="15">
        <f ca="1">IF(AND(AQ2121&gt;0,AR2121&gt;0),COUNTIF(AU$6:AU2120,"&gt;0")+1,0)</f>
        <v>0</v>
      </c>
    </row>
    <row r="2122" spans="40:47">
      <c r="AN2122" s="15">
        <v>59</v>
      </c>
      <c r="AO2122" s="15">
        <v>3</v>
      </c>
      <c r="AP2122" s="15">
        <v>5</v>
      </c>
      <c r="AQ2122" s="15">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15">
        <f ca="1">COUNTIF(INDIRECT("H"&amp;(ROW()+12*(($AN2122-1)*3+$AO2122)-ROW())/12+5):INDIRECT("S"&amp;(ROW()+12*(($AN2122-1)*3+$AO2122)-ROW())/12+5),AQ2122)</f>
        <v>0</v>
      </c>
      <c r="AU2122" s="15">
        <f ca="1">IF(AND(AQ2122&gt;0,AR2122&gt;0),COUNTIF(AU$6:AU2121,"&gt;0")+1,0)</f>
        <v>0</v>
      </c>
    </row>
    <row r="2123" spans="40:47">
      <c r="AN2123" s="15">
        <v>59</v>
      </c>
      <c r="AO2123" s="15">
        <v>3</v>
      </c>
      <c r="AP2123" s="15">
        <v>6</v>
      </c>
      <c r="AQ2123" s="15">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15">
        <f ca="1">COUNTIF(INDIRECT("H"&amp;(ROW()+12*(($AN2123-1)*3+$AO2123)-ROW())/12+5):INDIRECT("S"&amp;(ROW()+12*(($AN2123-1)*3+$AO2123)-ROW())/12+5),AQ2123)</f>
        <v>0</v>
      </c>
      <c r="AU2123" s="15">
        <f ca="1">IF(AND(AQ2123&gt;0,AR2123&gt;0),COUNTIF(AU$6:AU2122,"&gt;0")+1,0)</f>
        <v>0</v>
      </c>
    </row>
    <row r="2124" spans="40:47">
      <c r="AN2124" s="15">
        <v>59</v>
      </c>
      <c r="AO2124" s="15">
        <v>3</v>
      </c>
      <c r="AP2124" s="15">
        <v>7</v>
      </c>
      <c r="AQ2124" s="15">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15">
        <f ca="1">COUNTIF(INDIRECT("H"&amp;(ROW()+12*(($AN2124-1)*3+$AO2124)-ROW())/12+5):INDIRECT("S"&amp;(ROW()+12*(($AN2124-1)*3+$AO2124)-ROW())/12+5),AQ2124)</f>
        <v>0</v>
      </c>
      <c r="AU2124" s="15">
        <f ca="1">IF(AND(AQ2124&gt;0,AR2124&gt;0),COUNTIF(AU$6:AU2123,"&gt;0")+1,0)</f>
        <v>0</v>
      </c>
    </row>
    <row r="2125" spans="40:47">
      <c r="AN2125" s="15">
        <v>59</v>
      </c>
      <c r="AO2125" s="15">
        <v>3</v>
      </c>
      <c r="AP2125" s="15">
        <v>8</v>
      </c>
      <c r="AQ2125" s="15">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15">
        <f ca="1">COUNTIF(INDIRECT("H"&amp;(ROW()+12*(($AN2125-1)*3+$AO2125)-ROW())/12+5):INDIRECT("S"&amp;(ROW()+12*(($AN2125-1)*3+$AO2125)-ROW())/12+5),AQ2125)</f>
        <v>0</v>
      </c>
      <c r="AU2125" s="15">
        <f ca="1">IF(AND(AQ2125&gt;0,AR2125&gt;0),COUNTIF(AU$6:AU2124,"&gt;0")+1,0)</f>
        <v>0</v>
      </c>
    </row>
    <row r="2126" spans="40:47">
      <c r="AN2126" s="15">
        <v>59</v>
      </c>
      <c r="AO2126" s="15">
        <v>3</v>
      </c>
      <c r="AP2126" s="15">
        <v>9</v>
      </c>
      <c r="AQ2126" s="15">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15">
        <f ca="1">COUNTIF(INDIRECT("H"&amp;(ROW()+12*(($AN2126-1)*3+$AO2126)-ROW())/12+5):INDIRECT("S"&amp;(ROW()+12*(($AN2126-1)*3+$AO2126)-ROW())/12+5),AQ2126)</f>
        <v>0</v>
      </c>
      <c r="AU2126" s="15">
        <f ca="1">IF(AND(AQ2126&gt;0,AR2126&gt;0),COUNTIF(AU$6:AU2125,"&gt;0")+1,0)</f>
        <v>0</v>
      </c>
    </row>
    <row r="2127" spans="40:47">
      <c r="AN2127" s="15">
        <v>59</v>
      </c>
      <c r="AO2127" s="15">
        <v>3</v>
      </c>
      <c r="AP2127" s="15">
        <v>10</v>
      </c>
      <c r="AQ2127" s="15">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15">
        <f ca="1">COUNTIF(INDIRECT("H"&amp;(ROW()+12*(($AN2127-1)*3+$AO2127)-ROW())/12+5):INDIRECT("S"&amp;(ROW()+12*(($AN2127-1)*3+$AO2127)-ROW())/12+5),AQ2127)</f>
        <v>0</v>
      </c>
      <c r="AU2127" s="15">
        <f ca="1">IF(AND(AQ2127&gt;0,AR2127&gt;0),COUNTIF(AU$6:AU2126,"&gt;0")+1,0)</f>
        <v>0</v>
      </c>
    </row>
    <row r="2128" spans="40:47">
      <c r="AN2128" s="15">
        <v>59</v>
      </c>
      <c r="AO2128" s="15">
        <v>3</v>
      </c>
      <c r="AP2128" s="15">
        <v>11</v>
      </c>
      <c r="AQ2128" s="15">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15">
        <f ca="1">COUNTIF(INDIRECT("H"&amp;(ROW()+12*(($AN2128-1)*3+$AO2128)-ROW())/12+5):INDIRECT("S"&amp;(ROW()+12*(($AN2128-1)*3+$AO2128)-ROW())/12+5),AQ2128)</f>
        <v>0</v>
      </c>
      <c r="AU2128" s="15">
        <f ca="1">IF(AND(AQ2128&gt;0,AR2128&gt;0),COUNTIF(AU$6:AU2127,"&gt;0")+1,0)</f>
        <v>0</v>
      </c>
    </row>
    <row r="2129" spans="40:47">
      <c r="AN2129" s="306">
        <v>59</v>
      </c>
      <c r="AO2129" s="306">
        <v>3</v>
      </c>
      <c r="AP2129" s="306">
        <v>12</v>
      </c>
      <c r="AQ2129" s="15">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15">
        <f ca="1">COUNTIF(INDIRECT("H"&amp;(ROW()+12*(($AN2129-1)*3+$AO2129)-ROW())/12+5):INDIRECT("S"&amp;(ROW()+12*(($AN2129-1)*3+$AO2129)-ROW())/12+5),AQ2129)</f>
        <v>0</v>
      </c>
      <c r="AU2129" s="15">
        <f ca="1">IF(AND(AQ2129&gt;0,AR2129&gt;0),COUNTIF(AU$6:AU2128,"&gt;0")+1,0)</f>
        <v>0</v>
      </c>
    </row>
    <row r="2130" spans="40:47">
      <c r="AN2130" s="15">
        <v>60</v>
      </c>
      <c r="AO2130" s="15">
        <v>1</v>
      </c>
      <c r="AP2130" s="15">
        <v>1</v>
      </c>
      <c r="AQ2130" s="15">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15">
        <f ca="1">COUNTIF(INDIRECT("H"&amp;(ROW()+12*(($AN2130-1)*3+$AO2130)-ROW())/12+5):INDIRECT("S"&amp;(ROW()+12*(($AN2130-1)*3+$AO2130)-ROW())/12+5),AQ2130)</f>
        <v>0</v>
      </c>
      <c r="AU2130" s="15">
        <f ca="1">IF(AND(AQ2130&gt;0,AR2130&gt;0),COUNTIF(AU$6:AU2129,"&gt;0")+1,0)</f>
        <v>0</v>
      </c>
    </row>
    <row r="2131" spans="40:47">
      <c r="AN2131" s="15">
        <v>60</v>
      </c>
      <c r="AO2131" s="15">
        <v>1</v>
      </c>
      <c r="AP2131" s="15">
        <v>2</v>
      </c>
      <c r="AQ2131" s="15">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15">
        <f ca="1">COUNTIF(INDIRECT("H"&amp;(ROW()+12*(($AN2131-1)*3+$AO2131)-ROW())/12+5):INDIRECT("S"&amp;(ROW()+12*(($AN2131-1)*3+$AO2131)-ROW())/12+5),AQ2131)</f>
        <v>0</v>
      </c>
      <c r="AU2131" s="15">
        <f ca="1">IF(AND(AQ2131&gt;0,AR2131&gt;0),COUNTIF(AU$6:AU2130,"&gt;0")+1,0)</f>
        <v>0</v>
      </c>
    </row>
    <row r="2132" spans="40:47">
      <c r="AN2132" s="15">
        <v>60</v>
      </c>
      <c r="AO2132" s="15">
        <v>1</v>
      </c>
      <c r="AP2132" s="15">
        <v>3</v>
      </c>
      <c r="AQ2132" s="15">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15">
        <f ca="1">COUNTIF(INDIRECT("H"&amp;(ROW()+12*(($AN2132-1)*3+$AO2132)-ROW())/12+5):INDIRECT("S"&amp;(ROW()+12*(($AN2132-1)*3+$AO2132)-ROW())/12+5),AQ2132)</f>
        <v>0</v>
      </c>
      <c r="AU2132" s="15">
        <f ca="1">IF(AND(AQ2132&gt;0,AR2132&gt;0),COUNTIF(AU$6:AU2131,"&gt;0")+1,0)</f>
        <v>0</v>
      </c>
    </row>
    <row r="2133" spans="40:47">
      <c r="AN2133" s="15">
        <v>60</v>
      </c>
      <c r="AO2133" s="15">
        <v>1</v>
      </c>
      <c r="AP2133" s="15">
        <v>4</v>
      </c>
      <c r="AQ2133" s="15">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15">
        <f ca="1">COUNTIF(INDIRECT("H"&amp;(ROW()+12*(($AN2133-1)*3+$AO2133)-ROW())/12+5):INDIRECT("S"&amp;(ROW()+12*(($AN2133-1)*3+$AO2133)-ROW())/12+5),AQ2133)</f>
        <v>0</v>
      </c>
      <c r="AU2133" s="15">
        <f ca="1">IF(AND(AQ2133&gt;0,AR2133&gt;0),COUNTIF(AU$6:AU2132,"&gt;0")+1,0)</f>
        <v>0</v>
      </c>
    </row>
    <row r="2134" spans="40:47">
      <c r="AN2134" s="15">
        <v>60</v>
      </c>
      <c r="AO2134" s="15">
        <v>1</v>
      </c>
      <c r="AP2134" s="15">
        <v>5</v>
      </c>
      <c r="AQ2134" s="15">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15">
        <f ca="1">COUNTIF(INDIRECT("H"&amp;(ROW()+12*(($AN2134-1)*3+$AO2134)-ROW())/12+5):INDIRECT("S"&amp;(ROW()+12*(($AN2134-1)*3+$AO2134)-ROW())/12+5),AQ2134)</f>
        <v>0</v>
      </c>
      <c r="AU2134" s="15">
        <f ca="1">IF(AND(AQ2134&gt;0,AR2134&gt;0),COUNTIF(AU$6:AU2133,"&gt;0")+1,0)</f>
        <v>0</v>
      </c>
    </row>
    <row r="2135" spans="40:47">
      <c r="AN2135" s="15">
        <v>60</v>
      </c>
      <c r="AO2135" s="15">
        <v>1</v>
      </c>
      <c r="AP2135" s="15">
        <v>6</v>
      </c>
      <c r="AQ2135" s="15">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15">
        <f ca="1">COUNTIF(INDIRECT("H"&amp;(ROW()+12*(($AN2135-1)*3+$AO2135)-ROW())/12+5):INDIRECT("S"&amp;(ROW()+12*(($AN2135-1)*3+$AO2135)-ROW())/12+5),AQ2135)</f>
        <v>0</v>
      </c>
      <c r="AU2135" s="15">
        <f ca="1">IF(AND(AQ2135&gt;0,AR2135&gt;0),COUNTIF(AU$6:AU2134,"&gt;0")+1,0)</f>
        <v>0</v>
      </c>
    </row>
    <row r="2136" spans="40:47">
      <c r="AN2136" s="15">
        <v>60</v>
      </c>
      <c r="AO2136" s="15">
        <v>1</v>
      </c>
      <c r="AP2136" s="15">
        <v>7</v>
      </c>
      <c r="AQ2136" s="15">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15">
        <f ca="1">COUNTIF(INDIRECT("H"&amp;(ROW()+12*(($AN2136-1)*3+$AO2136)-ROW())/12+5):INDIRECT("S"&amp;(ROW()+12*(($AN2136-1)*3+$AO2136)-ROW())/12+5),AQ2136)</f>
        <v>0</v>
      </c>
      <c r="AU2136" s="15">
        <f ca="1">IF(AND(AQ2136&gt;0,AR2136&gt;0),COUNTIF(AU$6:AU2135,"&gt;0")+1,0)</f>
        <v>0</v>
      </c>
    </row>
    <row r="2137" spans="40:47">
      <c r="AN2137" s="15">
        <v>60</v>
      </c>
      <c r="AO2137" s="15">
        <v>1</v>
      </c>
      <c r="AP2137" s="15">
        <v>8</v>
      </c>
      <c r="AQ2137" s="15">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15">
        <f ca="1">COUNTIF(INDIRECT("H"&amp;(ROW()+12*(($AN2137-1)*3+$AO2137)-ROW())/12+5):INDIRECT("S"&amp;(ROW()+12*(($AN2137-1)*3+$AO2137)-ROW())/12+5),AQ2137)</f>
        <v>0</v>
      </c>
      <c r="AU2137" s="15">
        <f ca="1">IF(AND(AQ2137&gt;0,AR2137&gt;0),COUNTIF(AU$6:AU2136,"&gt;0")+1,0)</f>
        <v>0</v>
      </c>
    </row>
    <row r="2138" spans="40:47">
      <c r="AN2138" s="15">
        <v>60</v>
      </c>
      <c r="AO2138" s="15">
        <v>1</v>
      </c>
      <c r="AP2138" s="15">
        <v>9</v>
      </c>
      <c r="AQ2138" s="15">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15">
        <f ca="1">COUNTIF(INDIRECT("H"&amp;(ROW()+12*(($AN2138-1)*3+$AO2138)-ROW())/12+5):INDIRECT("S"&amp;(ROW()+12*(($AN2138-1)*3+$AO2138)-ROW())/12+5),AQ2138)</f>
        <v>0</v>
      </c>
      <c r="AU2138" s="15">
        <f ca="1">IF(AND(AQ2138&gt;0,AR2138&gt;0),COUNTIF(AU$6:AU2137,"&gt;0")+1,0)</f>
        <v>0</v>
      </c>
    </row>
    <row r="2139" spans="40:47">
      <c r="AN2139" s="15">
        <v>60</v>
      </c>
      <c r="AO2139" s="15">
        <v>1</v>
      </c>
      <c r="AP2139" s="15">
        <v>10</v>
      </c>
      <c r="AQ2139" s="15">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15">
        <f ca="1">COUNTIF(INDIRECT("H"&amp;(ROW()+12*(($AN2139-1)*3+$AO2139)-ROW())/12+5):INDIRECT("S"&amp;(ROW()+12*(($AN2139-1)*3+$AO2139)-ROW())/12+5),AQ2139)</f>
        <v>0</v>
      </c>
      <c r="AU2139" s="15">
        <f ca="1">IF(AND(AQ2139&gt;0,AR2139&gt;0),COUNTIF(AU$6:AU2138,"&gt;0")+1,0)</f>
        <v>0</v>
      </c>
    </row>
    <row r="2140" spans="40:47">
      <c r="AN2140" s="15">
        <v>60</v>
      </c>
      <c r="AO2140" s="15">
        <v>1</v>
      </c>
      <c r="AP2140" s="15">
        <v>11</v>
      </c>
      <c r="AQ2140" s="15">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15">
        <f ca="1">COUNTIF(INDIRECT("H"&amp;(ROW()+12*(($AN2140-1)*3+$AO2140)-ROW())/12+5):INDIRECT("S"&amp;(ROW()+12*(($AN2140-1)*3+$AO2140)-ROW())/12+5),AQ2140)</f>
        <v>0</v>
      </c>
      <c r="AU2140" s="15">
        <f ca="1">IF(AND(AQ2140&gt;0,AR2140&gt;0),COUNTIF(AU$6:AU2139,"&gt;0")+1,0)</f>
        <v>0</v>
      </c>
    </row>
    <row r="2141" spans="40:47">
      <c r="AN2141" s="15">
        <v>60</v>
      </c>
      <c r="AO2141" s="15">
        <v>1</v>
      </c>
      <c r="AP2141" s="15">
        <v>12</v>
      </c>
      <c r="AQ2141" s="15">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15">
        <f ca="1">COUNTIF(INDIRECT("H"&amp;(ROW()+12*(($AN2141-1)*3+$AO2141)-ROW())/12+5):INDIRECT("S"&amp;(ROW()+12*(($AN2141-1)*3+$AO2141)-ROW())/12+5),AQ2141)</f>
        <v>0</v>
      </c>
      <c r="AU2141" s="15">
        <f ca="1">IF(AND(AQ2141&gt;0,AR2141&gt;0),COUNTIF(AU$6:AU2140,"&gt;0")+1,0)</f>
        <v>0</v>
      </c>
    </row>
    <row r="2142" spans="40:47">
      <c r="AN2142" s="15">
        <v>60</v>
      </c>
      <c r="AO2142" s="15">
        <v>2</v>
      </c>
      <c r="AP2142" s="15">
        <v>1</v>
      </c>
      <c r="AQ2142" s="15">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15">
        <f ca="1">COUNTIF(INDIRECT("H"&amp;(ROW()+12*(($AN2142-1)*3+$AO2142)-ROW())/12+5):INDIRECT("S"&amp;(ROW()+12*(($AN2142-1)*3+$AO2142)-ROW())/12+5),AQ2142)</f>
        <v>0</v>
      </c>
      <c r="AU2142" s="15">
        <f ca="1">IF(AND(AQ2142&gt;0,AR2142&gt;0),COUNTIF(AU$6:AU2141,"&gt;0")+1,0)</f>
        <v>0</v>
      </c>
    </row>
    <row r="2143" spans="40:47">
      <c r="AN2143" s="15">
        <v>60</v>
      </c>
      <c r="AO2143" s="15">
        <v>2</v>
      </c>
      <c r="AP2143" s="15">
        <v>2</v>
      </c>
      <c r="AQ2143" s="15">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15">
        <f ca="1">COUNTIF(INDIRECT("H"&amp;(ROW()+12*(($AN2143-1)*3+$AO2143)-ROW())/12+5):INDIRECT("S"&amp;(ROW()+12*(($AN2143-1)*3+$AO2143)-ROW())/12+5),AQ2143)</f>
        <v>0</v>
      </c>
      <c r="AU2143" s="15">
        <f ca="1">IF(AND(AQ2143&gt;0,AR2143&gt;0),COUNTIF(AU$6:AU2142,"&gt;0")+1,0)</f>
        <v>0</v>
      </c>
    </row>
    <row r="2144" spans="40:47">
      <c r="AN2144" s="15">
        <v>60</v>
      </c>
      <c r="AO2144" s="15">
        <v>2</v>
      </c>
      <c r="AP2144" s="15">
        <v>3</v>
      </c>
      <c r="AQ2144" s="15">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15">
        <f ca="1">COUNTIF(INDIRECT("H"&amp;(ROW()+12*(($AN2144-1)*3+$AO2144)-ROW())/12+5):INDIRECT("S"&amp;(ROW()+12*(($AN2144-1)*3+$AO2144)-ROW())/12+5),AQ2144)</f>
        <v>0</v>
      </c>
      <c r="AU2144" s="15">
        <f ca="1">IF(AND(AQ2144&gt;0,AR2144&gt;0),COUNTIF(AU$6:AU2143,"&gt;0")+1,0)</f>
        <v>0</v>
      </c>
    </row>
    <row r="2145" spans="40:47">
      <c r="AN2145" s="15">
        <v>60</v>
      </c>
      <c r="AO2145" s="15">
        <v>2</v>
      </c>
      <c r="AP2145" s="15">
        <v>4</v>
      </c>
      <c r="AQ2145" s="15">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15">
        <f ca="1">COUNTIF(INDIRECT("H"&amp;(ROW()+12*(($AN2145-1)*3+$AO2145)-ROW())/12+5):INDIRECT("S"&amp;(ROW()+12*(($AN2145-1)*3+$AO2145)-ROW())/12+5),AQ2145)</f>
        <v>0</v>
      </c>
      <c r="AU2145" s="15">
        <f ca="1">IF(AND(AQ2145&gt;0,AR2145&gt;0),COUNTIF(AU$6:AU2144,"&gt;0")+1,0)</f>
        <v>0</v>
      </c>
    </row>
    <row r="2146" spans="40:47">
      <c r="AN2146" s="15">
        <v>60</v>
      </c>
      <c r="AO2146" s="15">
        <v>2</v>
      </c>
      <c r="AP2146" s="15">
        <v>5</v>
      </c>
      <c r="AQ2146" s="15">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15">
        <f ca="1">COUNTIF(INDIRECT("H"&amp;(ROW()+12*(($AN2146-1)*3+$AO2146)-ROW())/12+5):INDIRECT("S"&amp;(ROW()+12*(($AN2146-1)*3+$AO2146)-ROW())/12+5),AQ2146)</f>
        <v>0</v>
      </c>
      <c r="AU2146" s="15">
        <f ca="1">IF(AND(AQ2146&gt;0,AR2146&gt;0),COUNTIF(AU$6:AU2145,"&gt;0")+1,0)</f>
        <v>0</v>
      </c>
    </row>
    <row r="2147" spans="40:47">
      <c r="AN2147" s="15">
        <v>60</v>
      </c>
      <c r="AO2147" s="15">
        <v>2</v>
      </c>
      <c r="AP2147" s="15">
        <v>6</v>
      </c>
      <c r="AQ2147" s="15">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15">
        <f ca="1">COUNTIF(INDIRECT("H"&amp;(ROW()+12*(($AN2147-1)*3+$AO2147)-ROW())/12+5):INDIRECT("S"&amp;(ROW()+12*(($AN2147-1)*3+$AO2147)-ROW())/12+5),AQ2147)</f>
        <v>0</v>
      </c>
      <c r="AU2147" s="15">
        <f ca="1">IF(AND(AQ2147&gt;0,AR2147&gt;0),COUNTIF(AU$6:AU2146,"&gt;0")+1,0)</f>
        <v>0</v>
      </c>
    </row>
    <row r="2148" spans="40:47">
      <c r="AN2148" s="15">
        <v>60</v>
      </c>
      <c r="AO2148" s="15">
        <v>2</v>
      </c>
      <c r="AP2148" s="15">
        <v>7</v>
      </c>
      <c r="AQ2148" s="15">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15">
        <f ca="1">COUNTIF(INDIRECT("H"&amp;(ROW()+12*(($AN2148-1)*3+$AO2148)-ROW())/12+5):INDIRECT("S"&amp;(ROW()+12*(($AN2148-1)*3+$AO2148)-ROW())/12+5),AQ2148)</f>
        <v>0</v>
      </c>
      <c r="AU2148" s="15">
        <f ca="1">IF(AND(AQ2148&gt;0,AR2148&gt;0),COUNTIF(AU$6:AU2147,"&gt;0")+1,0)</f>
        <v>0</v>
      </c>
    </row>
    <row r="2149" spans="40:47">
      <c r="AN2149" s="15">
        <v>60</v>
      </c>
      <c r="AO2149" s="15">
        <v>2</v>
      </c>
      <c r="AP2149" s="15">
        <v>8</v>
      </c>
      <c r="AQ2149" s="15">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15">
        <f ca="1">COUNTIF(INDIRECT("H"&amp;(ROW()+12*(($AN2149-1)*3+$AO2149)-ROW())/12+5):INDIRECT("S"&amp;(ROW()+12*(($AN2149-1)*3+$AO2149)-ROW())/12+5),AQ2149)</f>
        <v>0</v>
      </c>
      <c r="AU2149" s="15">
        <f ca="1">IF(AND(AQ2149&gt;0,AR2149&gt;0),COUNTIF(AU$6:AU2148,"&gt;0")+1,0)</f>
        <v>0</v>
      </c>
    </row>
    <row r="2150" spans="40:47">
      <c r="AN2150" s="15">
        <v>60</v>
      </c>
      <c r="AO2150" s="15">
        <v>2</v>
      </c>
      <c r="AP2150" s="15">
        <v>9</v>
      </c>
      <c r="AQ2150" s="15">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15">
        <f ca="1">COUNTIF(INDIRECT("H"&amp;(ROW()+12*(($AN2150-1)*3+$AO2150)-ROW())/12+5):INDIRECT("S"&amp;(ROW()+12*(($AN2150-1)*3+$AO2150)-ROW())/12+5),AQ2150)</f>
        <v>0</v>
      </c>
      <c r="AU2150" s="15">
        <f ca="1">IF(AND(AQ2150&gt;0,AR2150&gt;0),COUNTIF(AU$6:AU2149,"&gt;0")+1,0)</f>
        <v>0</v>
      </c>
    </row>
    <row r="2151" spans="40:47">
      <c r="AN2151" s="15">
        <v>60</v>
      </c>
      <c r="AO2151" s="15">
        <v>2</v>
      </c>
      <c r="AP2151" s="15">
        <v>10</v>
      </c>
      <c r="AQ2151" s="15">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15">
        <f ca="1">COUNTIF(INDIRECT("H"&amp;(ROW()+12*(($AN2151-1)*3+$AO2151)-ROW())/12+5):INDIRECT("S"&amp;(ROW()+12*(($AN2151-1)*3+$AO2151)-ROW())/12+5),AQ2151)</f>
        <v>0</v>
      </c>
      <c r="AU2151" s="15">
        <f ca="1">IF(AND(AQ2151&gt;0,AR2151&gt;0),COUNTIF(AU$6:AU2150,"&gt;0")+1,0)</f>
        <v>0</v>
      </c>
    </row>
    <row r="2152" spans="40:47">
      <c r="AN2152" s="15">
        <v>60</v>
      </c>
      <c r="AO2152" s="15">
        <v>2</v>
      </c>
      <c r="AP2152" s="15">
        <v>11</v>
      </c>
      <c r="AQ2152" s="15">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15">
        <f ca="1">COUNTIF(INDIRECT("H"&amp;(ROW()+12*(($AN2152-1)*3+$AO2152)-ROW())/12+5):INDIRECT("S"&amp;(ROW()+12*(($AN2152-1)*3+$AO2152)-ROW())/12+5),AQ2152)</f>
        <v>0</v>
      </c>
      <c r="AU2152" s="15">
        <f ca="1">IF(AND(AQ2152&gt;0,AR2152&gt;0),COUNTIF(AU$6:AU2151,"&gt;0")+1,0)</f>
        <v>0</v>
      </c>
    </row>
    <row r="2153" spans="40:47">
      <c r="AN2153" s="15">
        <v>60</v>
      </c>
      <c r="AO2153" s="15">
        <v>2</v>
      </c>
      <c r="AP2153" s="15">
        <v>12</v>
      </c>
      <c r="AQ2153" s="15">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15">
        <f ca="1">COUNTIF(INDIRECT("H"&amp;(ROW()+12*(($AN2153-1)*3+$AO2153)-ROW())/12+5):INDIRECT("S"&amp;(ROW()+12*(($AN2153-1)*3+$AO2153)-ROW())/12+5),AQ2153)</f>
        <v>0</v>
      </c>
      <c r="AU2153" s="15">
        <f ca="1">IF(AND(AQ2153&gt;0,AR2153&gt;0),COUNTIF(AU$6:AU2152,"&gt;0")+1,0)</f>
        <v>0</v>
      </c>
    </row>
    <row r="2154" spans="40:47">
      <c r="AN2154" s="15">
        <v>60</v>
      </c>
      <c r="AO2154" s="15">
        <v>3</v>
      </c>
      <c r="AP2154" s="15">
        <v>1</v>
      </c>
      <c r="AQ2154" s="15">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15">
        <f ca="1">COUNTIF(INDIRECT("H"&amp;(ROW()+12*(($AN2154-1)*3+$AO2154)-ROW())/12+5):INDIRECT("S"&amp;(ROW()+12*(($AN2154-1)*3+$AO2154)-ROW())/12+5),AQ2154)</f>
        <v>0</v>
      </c>
      <c r="AU2154" s="15">
        <f ca="1">IF(AND(AQ2154&gt;0,AR2154&gt;0),COUNTIF(AU$6:AU2153,"&gt;0")+1,0)</f>
        <v>0</v>
      </c>
    </row>
    <row r="2155" spans="40:47">
      <c r="AN2155" s="15">
        <v>60</v>
      </c>
      <c r="AO2155" s="15">
        <v>3</v>
      </c>
      <c r="AP2155" s="15">
        <v>2</v>
      </c>
      <c r="AQ2155" s="15">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15">
        <f ca="1">COUNTIF(INDIRECT("H"&amp;(ROW()+12*(($AN2155-1)*3+$AO2155)-ROW())/12+5):INDIRECT("S"&amp;(ROW()+12*(($AN2155-1)*3+$AO2155)-ROW())/12+5),AQ2155)</f>
        <v>0</v>
      </c>
      <c r="AU2155" s="15">
        <f ca="1">IF(AND(AQ2155&gt;0,AR2155&gt;0),COUNTIF(AU$6:AU2154,"&gt;0")+1,0)</f>
        <v>0</v>
      </c>
    </row>
    <row r="2156" spans="40:47">
      <c r="AN2156" s="15">
        <v>60</v>
      </c>
      <c r="AO2156" s="15">
        <v>3</v>
      </c>
      <c r="AP2156" s="15">
        <v>3</v>
      </c>
      <c r="AQ2156" s="15">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15">
        <f ca="1">COUNTIF(INDIRECT("H"&amp;(ROW()+12*(($AN2156-1)*3+$AO2156)-ROW())/12+5):INDIRECT("S"&amp;(ROW()+12*(($AN2156-1)*3+$AO2156)-ROW())/12+5),AQ2156)</f>
        <v>0</v>
      </c>
      <c r="AU2156" s="15">
        <f ca="1">IF(AND(AQ2156&gt;0,AR2156&gt;0),COUNTIF(AU$6:AU2155,"&gt;0")+1,0)</f>
        <v>0</v>
      </c>
    </row>
    <row r="2157" spans="40:47">
      <c r="AN2157" s="15">
        <v>60</v>
      </c>
      <c r="AO2157" s="15">
        <v>3</v>
      </c>
      <c r="AP2157" s="15">
        <v>4</v>
      </c>
      <c r="AQ2157" s="15">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15">
        <f ca="1">COUNTIF(INDIRECT("H"&amp;(ROW()+12*(($AN2157-1)*3+$AO2157)-ROW())/12+5):INDIRECT("S"&amp;(ROW()+12*(($AN2157-1)*3+$AO2157)-ROW())/12+5),AQ2157)</f>
        <v>0</v>
      </c>
      <c r="AU2157" s="15">
        <f ca="1">IF(AND(AQ2157&gt;0,AR2157&gt;0),COUNTIF(AU$6:AU2156,"&gt;0")+1,0)</f>
        <v>0</v>
      </c>
    </row>
    <row r="2158" spans="40:47">
      <c r="AN2158" s="15">
        <v>60</v>
      </c>
      <c r="AO2158" s="15">
        <v>3</v>
      </c>
      <c r="AP2158" s="15">
        <v>5</v>
      </c>
      <c r="AQ2158" s="15">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15">
        <f ca="1">COUNTIF(INDIRECT("H"&amp;(ROW()+12*(($AN2158-1)*3+$AO2158)-ROW())/12+5):INDIRECT("S"&amp;(ROW()+12*(($AN2158-1)*3+$AO2158)-ROW())/12+5),AQ2158)</f>
        <v>0</v>
      </c>
      <c r="AU2158" s="15">
        <f ca="1">IF(AND(AQ2158&gt;0,AR2158&gt;0),COUNTIF(AU$6:AU2157,"&gt;0")+1,0)</f>
        <v>0</v>
      </c>
    </row>
    <row r="2159" spans="40:47">
      <c r="AN2159" s="15">
        <v>60</v>
      </c>
      <c r="AO2159" s="15">
        <v>3</v>
      </c>
      <c r="AP2159" s="15">
        <v>6</v>
      </c>
      <c r="AQ2159" s="15">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15">
        <f ca="1">COUNTIF(INDIRECT("H"&amp;(ROW()+12*(($AN2159-1)*3+$AO2159)-ROW())/12+5):INDIRECT("S"&amp;(ROW()+12*(($AN2159-1)*3+$AO2159)-ROW())/12+5),AQ2159)</f>
        <v>0</v>
      </c>
      <c r="AU2159" s="15">
        <f ca="1">IF(AND(AQ2159&gt;0,AR2159&gt;0),COUNTIF(AU$6:AU2158,"&gt;0")+1,0)</f>
        <v>0</v>
      </c>
    </row>
    <row r="2160" spans="40:47">
      <c r="AN2160" s="15">
        <v>60</v>
      </c>
      <c r="AO2160" s="15">
        <v>3</v>
      </c>
      <c r="AP2160" s="15">
        <v>7</v>
      </c>
      <c r="AQ2160" s="15">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15">
        <f ca="1">COUNTIF(INDIRECT("H"&amp;(ROW()+12*(($AN2160-1)*3+$AO2160)-ROW())/12+5):INDIRECT("S"&amp;(ROW()+12*(($AN2160-1)*3+$AO2160)-ROW())/12+5),AQ2160)</f>
        <v>0</v>
      </c>
      <c r="AU2160" s="15">
        <f ca="1">IF(AND(AQ2160&gt;0,AR2160&gt;0),COUNTIF(AU$6:AU2159,"&gt;0")+1,0)</f>
        <v>0</v>
      </c>
    </row>
    <row r="2161" spans="40:47">
      <c r="AN2161" s="15">
        <v>60</v>
      </c>
      <c r="AO2161" s="15">
        <v>3</v>
      </c>
      <c r="AP2161" s="15">
        <v>8</v>
      </c>
      <c r="AQ2161" s="15">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15">
        <f ca="1">COUNTIF(INDIRECT("H"&amp;(ROW()+12*(($AN2161-1)*3+$AO2161)-ROW())/12+5):INDIRECT("S"&amp;(ROW()+12*(($AN2161-1)*3+$AO2161)-ROW())/12+5),AQ2161)</f>
        <v>0</v>
      </c>
      <c r="AU2161" s="15">
        <f ca="1">IF(AND(AQ2161&gt;0,AR2161&gt;0),COUNTIF(AU$6:AU2160,"&gt;0")+1,0)</f>
        <v>0</v>
      </c>
    </row>
    <row r="2162" spans="40:47">
      <c r="AN2162" s="15">
        <v>60</v>
      </c>
      <c r="AO2162" s="15">
        <v>3</v>
      </c>
      <c r="AP2162" s="15">
        <v>9</v>
      </c>
      <c r="AQ2162" s="15">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15">
        <f ca="1">COUNTIF(INDIRECT("H"&amp;(ROW()+12*(($AN2162-1)*3+$AO2162)-ROW())/12+5):INDIRECT("S"&amp;(ROW()+12*(($AN2162-1)*3+$AO2162)-ROW())/12+5),AQ2162)</f>
        <v>0</v>
      </c>
      <c r="AU2162" s="15">
        <f ca="1">IF(AND(AQ2162&gt;0,AR2162&gt;0),COUNTIF(AU$6:AU2161,"&gt;0")+1,0)</f>
        <v>0</v>
      </c>
    </row>
    <row r="2163" spans="40:47">
      <c r="AN2163" s="15">
        <v>60</v>
      </c>
      <c r="AO2163" s="15">
        <v>3</v>
      </c>
      <c r="AP2163" s="15">
        <v>10</v>
      </c>
      <c r="AQ2163" s="15">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15">
        <f ca="1">COUNTIF(INDIRECT("H"&amp;(ROW()+12*(($AN2163-1)*3+$AO2163)-ROW())/12+5):INDIRECT("S"&amp;(ROW()+12*(($AN2163-1)*3+$AO2163)-ROW())/12+5),AQ2163)</f>
        <v>0</v>
      </c>
      <c r="AU2163" s="15">
        <f ca="1">IF(AND(AQ2163&gt;0,AR2163&gt;0),COUNTIF(AU$6:AU2162,"&gt;0")+1,0)</f>
        <v>0</v>
      </c>
    </row>
    <row r="2164" spans="40:47">
      <c r="AN2164" s="15">
        <v>60</v>
      </c>
      <c r="AO2164" s="15">
        <v>3</v>
      </c>
      <c r="AP2164" s="15">
        <v>11</v>
      </c>
      <c r="AQ2164" s="15">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15">
        <f ca="1">COUNTIF(INDIRECT("H"&amp;(ROW()+12*(($AN2164-1)*3+$AO2164)-ROW())/12+5):INDIRECT("S"&amp;(ROW()+12*(($AN2164-1)*3+$AO2164)-ROW())/12+5),AQ2164)</f>
        <v>0</v>
      </c>
      <c r="AU2164" s="15">
        <f ca="1">IF(AND(AQ2164&gt;0,AR2164&gt;0),COUNTIF(AU$6:AU2163,"&gt;0")+1,0)</f>
        <v>0</v>
      </c>
    </row>
    <row r="2165" spans="40:47">
      <c r="AN2165" s="306">
        <v>60</v>
      </c>
      <c r="AO2165" s="306">
        <v>3</v>
      </c>
      <c r="AP2165" s="306">
        <v>12</v>
      </c>
      <c r="AQ2165" s="15">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15">
        <f ca="1">COUNTIF(INDIRECT("H"&amp;(ROW()+12*(($AN2165-1)*3+$AO2165)-ROW())/12+5):INDIRECT("S"&amp;(ROW()+12*(($AN2165-1)*3+$AO2165)-ROW())/12+5),AQ2165)</f>
        <v>0</v>
      </c>
      <c r="AU2165" s="15">
        <f ca="1">IF(AND(AQ2165&gt;0,AR2165&gt;0),COUNTIF(AU$6:AU2164,"&gt;0")+1,0)</f>
        <v>0</v>
      </c>
    </row>
    <row r="2166" spans="40:47">
      <c r="AN2166" s="15">
        <v>61</v>
      </c>
      <c r="AO2166" s="15">
        <v>1</v>
      </c>
      <c r="AP2166" s="15">
        <v>1</v>
      </c>
      <c r="AQ2166" s="15">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15">
        <f ca="1">COUNTIF(INDIRECT("H"&amp;(ROW()+12*(($AN2166-1)*3+$AO2166)-ROW())/12+5):INDIRECT("S"&amp;(ROW()+12*(($AN2166-1)*3+$AO2166)-ROW())/12+5),AQ2166)</f>
        <v>0</v>
      </c>
      <c r="AU2166" s="15">
        <f ca="1">IF(AND(AQ2166&gt;0,AR2166&gt;0),COUNTIF(AU$6:AU2165,"&gt;0")+1,0)</f>
        <v>0</v>
      </c>
    </row>
    <row r="2167" spans="40:47">
      <c r="AN2167" s="15">
        <v>61</v>
      </c>
      <c r="AO2167" s="15">
        <v>1</v>
      </c>
      <c r="AP2167" s="15">
        <v>2</v>
      </c>
      <c r="AQ2167" s="15">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15">
        <f ca="1">COUNTIF(INDIRECT("H"&amp;(ROW()+12*(($AN2167-1)*3+$AO2167)-ROW())/12+5):INDIRECT("S"&amp;(ROW()+12*(($AN2167-1)*3+$AO2167)-ROW())/12+5),AQ2167)</f>
        <v>0</v>
      </c>
      <c r="AU2167" s="15">
        <f ca="1">IF(AND(AQ2167&gt;0,AR2167&gt;0),COUNTIF(AU$6:AU2166,"&gt;0")+1,0)</f>
        <v>0</v>
      </c>
    </row>
    <row r="2168" spans="40:47">
      <c r="AN2168" s="15">
        <v>61</v>
      </c>
      <c r="AO2168" s="15">
        <v>1</v>
      </c>
      <c r="AP2168" s="15">
        <v>3</v>
      </c>
      <c r="AQ2168" s="15">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15">
        <f ca="1">COUNTIF(INDIRECT("H"&amp;(ROW()+12*(($AN2168-1)*3+$AO2168)-ROW())/12+5):INDIRECT("S"&amp;(ROW()+12*(($AN2168-1)*3+$AO2168)-ROW())/12+5),AQ2168)</f>
        <v>0</v>
      </c>
      <c r="AU2168" s="15">
        <f ca="1">IF(AND(AQ2168&gt;0,AR2168&gt;0),COUNTIF(AU$6:AU2167,"&gt;0")+1,0)</f>
        <v>0</v>
      </c>
    </row>
    <row r="2169" spans="40:47">
      <c r="AN2169" s="15">
        <v>61</v>
      </c>
      <c r="AO2169" s="15">
        <v>1</v>
      </c>
      <c r="AP2169" s="15">
        <v>4</v>
      </c>
      <c r="AQ2169" s="15">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15">
        <f ca="1">COUNTIF(INDIRECT("H"&amp;(ROW()+12*(($AN2169-1)*3+$AO2169)-ROW())/12+5):INDIRECT("S"&amp;(ROW()+12*(($AN2169-1)*3+$AO2169)-ROW())/12+5),AQ2169)</f>
        <v>0</v>
      </c>
      <c r="AU2169" s="15">
        <f ca="1">IF(AND(AQ2169&gt;0,AR2169&gt;0),COUNTIF(AU$6:AU2168,"&gt;0")+1,0)</f>
        <v>0</v>
      </c>
    </row>
    <row r="2170" spans="40:47">
      <c r="AN2170" s="15">
        <v>61</v>
      </c>
      <c r="AO2170" s="15">
        <v>1</v>
      </c>
      <c r="AP2170" s="15">
        <v>5</v>
      </c>
      <c r="AQ2170" s="15">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15">
        <f ca="1">COUNTIF(INDIRECT("H"&amp;(ROW()+12*(($AN2170-1)*3+$AO2170)-ROW())/12+5):INDIRECT("S"&amp;(ROW()+12*(($AN2170-1)*3+$AO2170)-ROW())/12+5),AQ2170)</f>
        <v>0</v>
      </c>
      <c r="AU2170" s="15">
        <f ca="1">IF(AND(AQ2170&gt;0,AR2170&gt;0),COUNTIF(AU$6:AU2169,"&gt;0")+1,0)</f>
        <v>0</v>
      </c>
    </row>
    <row r="2171" spans="40:47">
      <c r="AN2171" s="15">
        <v>61</v>
      </c>
      <c r="AO2171" s="15">
        <v>1</v>
      </c>
      <c r="AP2171" s="15">
        <v>6</v>
      </c>
      <c r="AQ2171" s="15">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15">
        <f ca="1">COUNTIF(INDIRECT("H"&amp;(ROW()+12*(($AN2171-1)*3+$AO2171)-ROW())/12+5):INDIRECT("S"&amp;(ROW()+12*(($AN2171-1)*3+$AO2171)-ROW())/12+5),AQ2171)</f>
        <v>0</v>
      </c>
      <c r="AU2171" s="15">
        <f ca="1">IF(AND(AQ2171&gt;0,AR2171&gt;0),COUNTIF(AU$6:AU2170,"&gt;0")+1,0)</f>
        <v>0</v>
      </c>
    </row>
    <row r="2172" spans="40:47">
      <c r="AN2172" s="15">
        <v>61</v>
      </c>
      <c r="AO2172" s="15">
        <v>1</v>
      </c>
      <c r="AP2172" s="15">
        <v>7</v>
      </c>
      <c r="AQ2172" s="15">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15">
        <f ca="1">COUNTIF(INDIRECT("H"&amp;(ROW()+12*(($AN2172-1)*3+$AO2172)-ROW())/12+5):INDIRECT("S"&amp;(ROW()+12*(($AN2172-1)*3+$AO2172)-ROW())/12+5),AQ2172)</f>
        <v>0</v>
      </c>
      <c r="AU2172" s="15">
        <f ca="1">IF(AND(AQ2172&gt;0,AR2172&gt;0),COUNTIF(AU$6:AU2171,"&gt;0")+1,0)</f>
        <v>0</v>
      </c>
    </row>
    <row r="2173" spans="40:47">
      <c r="AN2173" s="15">
        <v>61</v>
      </c>
      <c r="AO2173" s="15">
        <v>1</v>
      </c>
      <c r="AP2173" s="15">
        <v>8</v>
      </c>
      <c r="AQ2173" s="15">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15">
        <f ca="1">COUNTIF(INDIRECT("H"&amp;(ROW()+12*(($AN2173-1)*3+$AO2173)-ROW())/12+5):INDIRECT("S"&amp;(ROW()+12*(($AN2173-1)*3+$AO2173)-ROW())/12+5),AQ2173)</f>
        <v>0</v>
      </c>
      <c r="AU2173" s="15">
        <f ca="1">IF(AND(AQ2173&gt;0,AR2173&gt;0),COUNTIF(AU$6:AU2172,"&gt;0")+1,0)</f>
        <v>0</v>
      </c>
    </row>
    <row r="2174" spans="40:47">
      <c r="AN2174" s="15">
        <v>61</v>
      </c>
      <c r="AO2174" s="15">
        <v>1</v>
      </c>
      <c r="AP2174" s="15">
        <v>9</v>
      </c>
      <c r="AQ2174" s="15">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15">
        <f ca="1">COUNTIF(INDIRECT("H"&amp;(ROW()+12*(($AN2174-1)*3+$AO2174)-ROW())/12+5):INDIRECT("S"&amp;(ROW()+12*(($AN2174-1)*3+$AO2174)-ROW())/12+5),AQ2174)</f>
        <v>0</v>
      </c>
      <c r="AU2174" s="15">
        <f ca="1">IF(AND(AQ2174&gt;0,AR2174&gt;0),COUNTIF(AU$6:AU2173,"&gt;0")+1,0)</f>
        <v>0</v>
      </c>
    </row>
    <row r="2175" spans="40:47">
      <c r="AN2175" s="15">
        <v>61</v>
      </c>
      <c r="AO2175" s="15">
        <v>1</v>
      </c>
      <c r="AP2175" s="15">
        <v>10</v>
      </c>
      <c r="AQ2175" s="15">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15">
        <f ca="1">COUNTIF(INDIRECT("H"&amp;(ROW()+12*(($AN2175-1)*3+$AO2175)-ROW())/12+5):INDIRECT("S"&amp;(ROW()+12*(($AN2175-1)*3+$AO2175)-ROW())/12+5),AQ2175)</f>
        <v>0</v>
      </c>
      <c r="AU2175" s="15">
        <f ca="1">IF(AND(AQ2175&gt;0,AR2175&gt;0),COUNTIF(AU$6:AU2174,"&gt;0")+1,0)</f>
        <v>0</v>
      </c>
    </row>
    <row r="2176" spans="40:47">
      <c r="AN2176" s="15">
        <v>61</v>
      </c>
      <c r="AO2176" s="15">
        <v>1</v>
      </c>
      <c r="AP2176" s="15">
        <v>11</v>
      </c>
      <c r="AQ2176" s="15">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15">
        <f ca="1">COUNTIF(INDIRECT("H"&amp;(ROW()+12*(($AN2176-1)*3+$AO2176)-ROW())/12+5):INDIRECT("S"&amp;(ROW()+12*(($AN2176-1)*3+$AO2176)-ROW())/12+5),AQ2176)</f>
        <v>0</v>
      </c>
      <c r="AU2176" s="15">
        <f ca="1">IF(AND(AQ2176&gt;0,AR2176&gt;0),COUNTIF(AU$6:AU2175,"&gt;0")+1,0)</f>
        <v>0</v>
      </c>
    </row>
    <row r="2177" spans="40:47">
      <c r="AN2177" s="15">
        <v>61</v>
      </c>
      <c r="AO2177" s="15">
        <v>1</v>
      </c>
      <c r="AP2177" s="15">
        <v>12</v>
      </c>
      <c r="AQ2177" s="15">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15">
        <f ca="1">COUNTIF(INDIRECT("H"&amp;(ROW()+12*(($AN2177-1)*3+$AO2177)-ROW())/12+5):INDIRECT("S"&amp;(ROW()+12*(($AN2177-1)*3+$AO2177)-ROW())/12+5),AQ2177)</f>
        <v>0</v>
      </c>
      <c r="AU2177" s="15">
        <f ca="1">IF(AND(AQ2177&gt;0,AR2177&gt;0),COUNTIF(AU$6:AU2176,"&gt;0")+1,0)</f>
        <v>0</v>
      </c>
    </row>
    <row r="2178" spans="40:47">
      <c r="AN2178" s="15">
        <v>61</v>
      </c>
      <c r="AO2178" s="15">
        <v>2</v>
      </c>
      <c r="AP2178" s="15">
        <v>1</v>
      </c>
      <c r="AQ2178" s="15">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15">
        <f ca="1">COUNTIF(INDIRECT("H"&amp;(ROW()+12*(($AN2178-1)*3+$AO2178)-ROW())/12+5):INDIRECT("S"&amp;(ROW()+12*(($AN2178-1)*3+$AO2178)-ROW())/12+5),AQ2178)</f>
        <v>0</v>
      </c>
      <c r="AU2178" s="15">
        <f ca="1">IF(AND(AQ2178&gt;0,AR2178&gt;0),COUNTIF(AU$6:AU2177,"&gt;0")+1,0)</f>
        <v>0</v>
      </c>
    </row>
    <row r="2179" spans="40:47">
      <c r="AN2179" s="15">
        <v>61</v>
      </c>
      <c r="AO2179" s="15">
        <v>2</v>
      </c>
      <c r="AP2179" s="15">
        <v>2</v>
      </c>
      <c r="AQ2179" s="15">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15">
        <f ca="1">COUNTIF(INDIRECT("H"&amp;(ROW()+12*(($AN2179-1)*3+$AO2179)-ROW())/12+5):INDIRECT("S"&amp;(ROW()+12*(($AN2179-1)*3+$AO2179)-ROW())/12+5),AQ2179)</f>
        <v>0</v>
      </c>
      <c r="AU2179" s="15">
        <f ca="1">IF(AND(AQ2179&gt;0,AR2179&gt;0),COUNTIF(AU$6:AU2178,"&gt;0")+1,0)</f>
        <v>0</v>
      </c>
    </row>
    <row r="2180" spans="40:47">
      <c r="AN2180" s="15">
        <v>61</v>
      </c>
      <c r="AO2180" s="15">
        <v>2</v>
      </c>
      <c r="AP2180" s="15">
        <v>3</v>
      </c>
      <c r="AQ2180" s="15">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15">
        <f ca="1">COUNTIF(INDIRECT("H"&amp;(ROW()+12*(($AN2180-1)*3+$AO2180)-ROW())/12+5):INDIRECT("S"&amp;(ROW()+12*(($AN2180-1)*3+$AO2180)-ROW())/12+5),AQ2180)</f>
        <v>0</v>
      </c>
      <c r="AU2180" s="15">
        <f ca="1">IF(AND(AQ2180&gt;0,AR2180&gt;0),COUNTIF(AU$6:AU2179,"&gt;0")+1,0)</f>
        <v>0</v>
      </c>
    </row>
    <row r="2181" spans="40:47">
      <c r="AN2181" s="15">
        <v>61</v>
      </c>
      <c r="AO2181" s="15">
        <v>2</v>
      </c>
      <c r="AP2181" s="15">
        <v>4</v>
      </c>
      <c r="AQ2181" s="15">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15">
        <f ca="1">COUNTIF(INDIRECT("H"&amp;(ROW()+12*(($AN2181-1)*3+$AO2181)-ROW())/12+5):INDIRECT("S"&amp;(ROW()+12*(($AN2181-1)*3+$AO2181)-ROW())/12+5),AQ2181)</f>
        <v>0</v>
      </c>
      <c r="AU2181" s="15">
        <f ca="1">IF(AND(AQ2181&gt;0,AR2181&gt;0),COUNTIF(AU$6:AU2180,"&gt;0")+1,0)</f>
        <v>0</v>
      </c>
    </row>
    <row r="2182" spans="40:47">
      <c r="AN2182" s="15">
        <v>61</v>
      </c>
      <c r="AO2182" s="15">
        <v>2</v>
      </c>
      <c r="AP2182" s="15">
        <v>5</v>
      </c>
      <c r="AQ2182" s="15">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15">
        <f ca="1">COUNTIF(INDIRECT("H"&amp;(ROW()+12*(($AN2182-1)*3+$AO2182)-ROW())/12+5):INDIRECT("S"&amp;(ROW()+12*(($AN2182-1)*3+$AO2182)-ROW())/12+5),AQ2182)</f>
        <v>0</v>
      </c>
      <c r="AU2182" s="15">
        <f ca="1">IF(AND(AQ2182&gt;0,AR2182&gt;0),COUNTIF(AU$6:AU2181,"&gt;0")+1,0)</f>
        <v>0</v>
      </c>
    </row>
    <row r="2183" spans="40:47">
      <c r="AN2183" s="15">
        <v>61</v>
      </c>
      <c r="AO2183" s="15">
        <v>2</v>
      </c>
      <c r="AP2183" s="15">
        <v>6</v>
      </c>
      <c r="AQ2183" s="15">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15">
        <f ca="1">COUNTIF(INDIRECT("H"&amp;(ROW()+12*(($AN2183-1)*3+$AO2183)-ROW())/12+5):INDIRECT("S"&amp;(ROW()+12*(($AN2183-1)*3+$AO2183)-ROW())/12+5),AQ2183)</f>
        <v>0</v>
      </c>
      <c r="AU2183" s="15">
        <f ca="1">IF(AND(AQ2183&gt;0,AR2183&gt;0),COUNTIF(AU$6:AU2182,"&gt;0")+1,0)</f>
        <v>0</v>
      </c>
    </row>
    <row r="2184" spans="40:47">
      <c r="AN2184" s="15">
        <v>61</v>
      </c>
      <c r="AO2184" s="15">
        <v>2</v>
      </c>
      <c r="AP2184" s="15">
        <v>7</v>
      </c>
      <c r="AQ2184" s="15">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15">
        <f ca="1">COUNTIF(INDIRECT("H"&amp;(ROW()+12*(($AN2184-1)*3+$AO2184)-ROW())/12+5):INDIRECT("S"&amp;(ROW()+12*(($AN2184-1)*3+$AO2184)-ROW())/12+5),AQ2184)</f>
        <v>0</v>
      </c>
      <c r="AU2184" s="15">
        <f ca="1">IF(AND(AQ2184&gt;0,AR2184&gt;0),COUNTIF(AU$6:AU2183,"&gt;0")+1,0)</f>
        <v>0</v>
      </c>
    </row>
    <row r="2185" spans="40:47">
      <c r="AN2185" s="15">
        <v>61</v>
      </c>
      <c r="AO2185" s="15">
        <v>2</v>
      </c>
      <c r="AP2185" s="15">
        <v>8</v>
      </c>
      <c r="AQ2185" s="15">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15">
        <f ca="1">COUNTIF(INDIRECT("H"&amp;(ROW()+12*(($AN2185-1)*3+$AO2185)-ROW())/12+5):INDIRECT("S"&amp;(ROW()+12*(($AN2185-1)*3+$AO2185)-ROW())/12+5),AQ2185)</f>
        <v>0</v>
      </c>
      <c r="AU2185" s="15">
        <f ca="1">IF(AND(AQ2185&gt;0,AR2185&gt;0),COUNTIF(AU$6:AU2184,"&gt;0")+1,0)</f>
        <v>0</v>
      </c>
    </row>
    <row r="2186" spans="40:47">
      <c r="AN2186" s="15">
        <v>61</v>
      </c>
      <c r="AO2186" s="15">
        <v>2</v>
      </c>
      <c r="AP2186" s="15">
        <v>9</v>
      </c>
      <c r="AQ2186" s="15">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15">
        <f ca="1">COUNTIF(INDIRECT("H"&amp;(ROW()+12*(($AN2186-1)*3+$AO2186)-ROW())/12+5):INDIRECT("S"&amp;(ROW()+12*(($AN2186-1)*3+$AO2186)-ROW())/12+5),AQ2186)</f>
        <v>0</v>
      </c>
      <c r="AU2186" s="15">
        <f ca="1">IF(AND(AQ2186&gt;0,AR2186&gt;0),COUNTIF(AU$6:AU2185,"&gt;0")+1,0)</f>
        <v>0</v>
      </c>
    </row>
    <row r="2187" spans="40:47">
      <c r="AN2187" s="15">
        <v>61</v>
      </c>
      <c r="AO2187" s="15">
        <v>2</v>
      </c>
      <c r="AP2187" s="15">
        <v>10</v>
      </c>
      <c r="AQ2187" s="15">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15">
        <f ca="1">COUNTIF(INDIRECT("H"&amp;(ROW()+12*(($AN2187-1)*3+$AO2187)-ROW())/12+5):INDIRECT("S"&amp;(ROW()+12*(($AN2187-1)*3+$AO2187)-ROW())/12+5),AQ2187)</f>
        <v>0</v>
      </c>
      <c r="AU2187" s="15">
        <f ca="1">IF(AND(AQ2187&gt;0,AR2187&gt;0),COUNTIF(AU$6:AU2186,"&gt;0")+1,0)</f>
        <v>0</v>
      </c>
    </row>
    <row r="2188" spans="40:47">
      <c r="AN2188" s="15">
        <v>61</v>
      </c>
      <c r="AO2188" s="15">
        <v>2</v>
      </c>
      <c r="AP2188" s="15">
        <v>11</v>
      </c>
      <c r="AQ2188" s="15">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15">
        <f ca="1">COUNTIF(INDIRECT("H"&amp;(ROW()+12*(($AN2188-1)*3+$AO2188)-ROW())/12+5):INDIRECT("S"&amp;(ROW()+12*(($AN2188-1)*3+$AO2188)-ROW())/12+5),AQ2188)</f>
        <v>0</v>
      </c>
      <c r="AU2188" s="15">
        <f ca="1">IF(AND(AQ2188&gt;0,AR2188&gt;0),COUNTIF(AU$6:AU2187,"&gt;0")+1,0)</f>
        <v>0</v>
      </c>
    </row>
    <row r="2189" spans="40:47">
      <c r="AN2189" s="15">
        <v>61</v>
      </c>
      <c r="AO2189" s="15">
        <v>2</v>
      </c>
      <c r="AP2189" s="15">
        <v>12</v>
      </c>
      <c r="AQ2189" s="15">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15">
        <f ca="1">COUNTIF(INDIRECT("H"&amp;(ROW()+12*(($AN2189-1)*3+$AO2189)-ROW())/12+5):INDIRECT("S"&amp;(ROW()+12*(($AN2189-1)*3+$AO2189)-ROW())/12+5),AQ2189)</f>
        <v>0</v>
      </c>
      <c r="AU2189" s="15">
        <f ca="1">IF(AND(AQ2189&gt;0,AR2189&gt;0),COUNTIF(AU$6:AU2188,"&gt;0")+1,0)</f>
        <v>0</v>
      </c>
    </row>
    <row r="2190" spans="40:47">
      <c r="AN2190" s="15">
        <v>61</v>
      </c>
      <c r="AO2190" s="15">
        <v>3</v>
      </c>
      <c r="AP2190" s="15">
        <v>1</v>
      </c>
      <c r="AQ2190" s="15">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15">
        <f ca="1">COUNTIF(INDIRECT("H"&amp;(ROW()+12*(($AN2190-1)*3+$AO2190)-ROW())/12+5):INDIRECT("S"&amp;(ROW()+12*(($AN2190-1)*3+$AO2190)-ROW())/12+5),AQ2190)</f>
        <v>0</v>
      </c>
      <c r="AU2190" s="15">
        <f ca="1">IF(AND(AQ2190&gt;0,AR2190&gt;0),COUNTIF(AU$6:AU2189,"&gt;0")+1,0)</f>
        <v>0</v>
      </c>
    </row>
    <row r="2191" spans="40:47">
      <c r="AN2191" s="15">
        <v>61</v>
      </c>
      <c r="AO2191" s="15">
        <v>3</v>
      </c>
      <c r="AP2191" s="15">
        <v>2</v>
      </c>
      <c r="AQ2191" s="15">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15">
        <f ca="1">COUNTIF(INDIRECT("H"&amp;(ROW()+12*(($AN2191-1)*3+$AO2191)-ROW())/12+5):INDIRECT("S"&amp;(ROW()+12*(($AN2191-1)*3+$AO2191)-ROW())/12+5),AQ2191)</f>
        <v>0</v>
      </c>
      <c r="AU2191" s="15">
        <f ca="1">IF(AND(AQ2191&gt;0,AR2191&gt;0),COUNTIF(AU$6:AU2190,"&gt;0")+1,0)</f>
        <v>0</v>
      </c>
    </row>
    <row r="2192" spans="40:47">
      <c r="AN2192" s="15">
        <v>61</v>
      </c>
      <c r="AO2192" s="15">
        <v>3</v>
      </c>
      <c r="AP2192" s="15">
        <v>3</v>
      </c>
      <c r="AQ2192" s="15">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15">
        <f ca="1">COUNTIF(INDIRECT("H"&amp;(ROW()+12*(($AN2192-1)*3+$AO2192)-ROW())/12+5):INDIRECT("S"&amp;(ROW()+12*(($AN2192-1)*3+$AO2192)-ROW())/12+5),AQ2192)</f>
        <v>0</v>
      </c>
      <c r="AU2192" s="15">
        <f ca="1">IF(AND(AQ2192&gt;0,AR2192&gt;0),COUNTIF(AU$6:AU2191,"&gt;0")+1,0)</f>
        <v>0</v>
      </c>
    </row>
    <row r="2193" spans="40:47">
      <c r="AN2193" s="15">
        <v>61</v>
      </c>
      <c r="AO2193" s="15">
        <v>3</v>
      </c>
      <c r="AP2193" s="15">
        <v>4</v>
      </c>
      <c r="AQ2193" s="15">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15">
        <f ca="1">COUNTIF(INDIRECT("H"&amp;(ROW()+12*(($AN2193-1)*3+$AO2193)-ROW())/12+5):INDIRECT("S"&amp;(ROW()+12*(($AN2193-1)*3+$AO2193)-ROW())/12+5),AQ2193)</f>
        <v>0</v>
      </c>
      <c r="AU2193" s="15">
        <f ca="1">IF(AND(AQ2193&gt;0,AR2193&gt;0),COUNTIF(AU$6:AU2192,"&gt;0")+1,0)</f>
        <v>0</v>
      </c>
    </row>
    <row r="2194" spans="40:47">
      <c r="AN2194" s="15">
        <v>61</v>
      </c>
      <c r="AO2194" s="15">
        <v>3</v>
      </c>
      <c r="AP2194" s="15">
        <v>5</v>
      </c>
      <c r="AQ2194" s="15">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15">
        <f ca="1">COUNTIF(INDIRECT("H"&amp;(ROW()+12*(($AN2194-1)*3+$AO2194)-ROW())/12+5):INDIRECT("S"&amp;(ROW()+12*(($AN2194-1)*3+$AO2194)-ROW())/12+5),AQ2194)</f>
        <v>0</v>
      </c>
      <c r="AU2194" s="15">
        <f ca="1">IF(AND(AQ2194&gt;0,AR2194&gt;0),COUNTIF(AU$6:AU2193,"&gt;0")+1,0)</f>
        <v>0</v>
      </c>
    </row>
    <row r="2195" spans="40:47">
      <c r="AN2195" s="15">
        <v>61</v>
      </c>
      <c r="AO2195" s="15">
        <v>3</v>
      </c>
      <c r="AP2195" s="15">
        <v>6</v>
      </c>
      <c r="AQ2195" s="15">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15">
        <f ca="1">COUNTIF(INDIRECT("H"&amp;(ROW()+12*(($AN2195-1)*3+$AO2195)-ROW())/12+5):INDIRECT("S"&amp;(ROW()+12*(($AN2195-1)*3+$AO2195)-ROW())/12+5),AQ2195)</f>
        <v>0</v>
      </c>
      <c r="AU2195" s="15">
        <f ca="1">IF(AND(AQ2195&gt;0,AR2195&gt;0),COUNTIF(AU$6:AU2194,"&gt;0")+1,0)</f>
        <v>0</v>
      </c>
    </row>
    <row r="2196" spans="40:47">
      <c r="AN2196" s="15">
        <v>61</v>
      </c>
      <c r="AO2196" s="15">
        <v>3</v>
      </c>
      <c r="AP2196" s="15">
        <v>7</v>
      </c>
      <c r="AQ2196" s="15">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15">
        <f ca="1">COUNTIF(INDIRECT("H"&amp;(ROW()+12*(($AN2196-1)*3+$AO2196)-ROW())/12+5):INDIRECT("S"&amp;(ROW()+12*(($AN2196-1)*3+$AO2196)-ROW())/12+5),AQ2196)</f>
        <v>0</v>
      </c>
      <c r="AU2196" s="15">
        <f ca="1">IF(AND(AQ2196&gt;0,AR2196&gt;0),COUNTIF(AU$6:AU2195,"&gt;0")+1,0)</f>
        <v>0</v>
      </c>
    </row>
    <row r="2197" spans="40:47">
      <c r="AN2197" s="15">
        <v>61</v>
      </c>
      <c r="AO2197" s="15">
        <v>3</v>
      </c>
      <c r="AP2197" s="15">
        <v>8</v>
      </c>
      <c r="AQ2197" s="15">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15">
        <f ca="1">COUNTIF(INDIRECT("H"&amp;(ROW()+12*(($AN2197-1)*3+$AO2197)-ROW())/12+5):INDIRECT("S"&amp;(ROW()+12*(($AN2197-1)*3+$AO2197)-ROW())/12+5),AQ2197)</f>
        <v>0</v>
      </c>
      <c r="AU2197" s="15">
        <f ca="1">IF(AND(AQ2197&gt;0,AR2197&gt;0),COUNTIF(AU$6:AU2196,"&gt;0")+1,0)</f>
        <v>0</v>
      </c>
    </row>
    <row r="2198" spans="40:47">
      <c r="AN2198" s="15">
        <v>61</v>
      </c>
      <c r="AO2198" s="15">
        <v>3</v>
      </c>
      <c r="AP2198" s="15">
        <v>9</v>
      </c>
      <c r="AQ2198" s="15">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15">
        <f ca="1">COUNTIF(INDIRECT("H"&amp;(ROW()+12*(($AN2198-1)*3+$AO2198)-ROW())/12+5):INDIRECT("S"&amp;(ROW()+12*(($AN2198-1)*3+$AO2198)-ROW())/12+5),AQ2198)</f>
        <v>0</v>
      </c>
      <c r="AU2198" s="15">
        <f ca="1">IF(AND(AQ2198&gt;0,AR2198&gt;0),COUNTIF(AU$6:AU2197,"&gt;0")+1,0)</f>
        <v>0</v>
      </c>
    </row>
    <row r="2199" spans="40:47">
      <c r="AN2199" s="15">
        <v>61</v>
      </c>
      <c r="AO2199" s="15">
        <v>3</v>
      </c>
      <c r="AP2199" s="15">
        <v>10</v>
      </c>
      <c r="AQ2199" s="15">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15">
        <f ca="1">COUNTIF(INDIRECT("H"&amp;(ROW()+12*(($AN2199-1)*3+$AO2199)-ROW())/12+5):INDIRECT("S"&amp;(ROW()+12*(($AN2199-1)*3+$AO2199)-ROW())/12+5),AQ2199)</f>
        <v>0</v>
      </c>
      <c r="AU2199" s="15">
        <f ca="1">IF(AND(AQ2199&gt;0,AR2199&gt;0),COUNTIF(AU$6:AU2198,"&gt;0")+1,0)</f>
        <v>0</v>
      </c>
    </row>
    <row r="2200" spans="40:47">
      <c r="AN2200" s="15">
        <v>61</v>
      </c>
      <c r="AO2200" s="15">
        <v>3</v>
      </c>
      <c r="AP2200" s="15">
        <v>11</v>
      </c>
      <c r="AQ2200" s="15">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15">
        <f ca="1">COUNTIF(INDIRECT("H"&amp;(ROW()+12*(($AN2200-1)*3+$AO2200)-ROW())/12+5):INDIRECT("S"&amp;(ROW()+12*(($AN2200-1)*3+$AO2200)-ROW())/12+5),AQ2200)</f>
        <v>0</v>
      </c>
      <c r="AU2200" s="15">
        <f ca="1">IF(AND(AQ2200&gt;0,AR2200&gt;0),COUNTIF(AU$6:AU2199,"&gt;0")+1,0)</f>
        <v>0</v>
      </c>
    </row>
    <row r="2201" spans="40:47">
      <c r="AN2201" s="306">
        <v>61</v>
      </c>
      <c r="AO2201" s="306">
        <v>3</v>
      </c>
      <c r="AP2201" s="306">
        <v>12</v>
      </c>
      <c r="AQ2201" s="15">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15">
        <f ca="1">COUNTIF(INDIRECT("H"&amp;(ROW()+12*(($AN2201-1)*3+$AO2201)-ROW())/12+5):INDIRECT("S"&amp;(ROW()+12*(($AN2201-1)*3+$AO2201)-ROW())/12+5),AQ2201)</f>
        <v>0</v>
      </c>
      <c r="AU2201" s="15">
        <f ca="1">IF(AND(AQ2201&gt;0,AR2201&gt;0),COUNTIF(AU$6:AU2200,"&gt;0")+1,0)</f>
        <v>0</v>
      </c>
    </row>
    <row r="2202" spans="40:47">
      <c r="AN2202" s="15">
        <v>62</v>
      </c>
      <c r="AO2202" s="15">
        <v>1</v>
      </c>
      <c r="AP2202" s="15">
        <v>1</v>
      </c>
      <c r="AQ2202" s="15">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15">
        <f ca="1">COUNTIF(INDIRECT("H"&amp;(ROW()+12*(($AN2202-1)*3+$AO2202)-ROW())/12+5):INDIRECT("S"&amp;(ROW()+12*(($AN2202-1)*3+$AO2202)-ROW())/12+5),AQ2202)</f>
        <v>0</v>
      </c>
      <c r="AU2202" s="15">
        <f ca="1">IF(AND(AQ2202&gt;0,AR2202&gt;0),COUNTIF(AU$6:AU2201,"&gt;0")+1,0)</f>
        <v>0</v>
      </c>
    </row>
    <row r="2203" spans="40:47">
      <c r="AN2203" s="15">
        <v>62</v>
      </c>
      <c r="AO2203" s="15">
        <v>1</v>
      </c>
      <c r="AP2203" s="15">
        <v>2</v>
      </c>
      <c r="AQ2203" s="15">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15">
        <f ca="1">COUNTIF(INDIRECT("H"&amp;(ROW()+12*(($AN2203-1)*3+$AO2203)-ROW())/12+5):INDIRECT("S"&amp;(ROW()+12*(($AN2203-1)*3+$AO2203)-ROW())/12+5),AQ2203)</f>
        <v>0</v>
      </c>
      <c r="AU2203" s="15">
        <f ca="1">IF(AND(AQ2203&gt;0,AR2203&gt;0),COUNTIF(AU$6:AU2202,"&gt;0")+1,0)</f>
        <v>0</v>
      </c>
    </row>
    <row r="2204" spans="40:47">
      <c r="AN2204" s="15">
        <v>62</v>
      </c>
      <c r="AO2204" s="15">
        <v>1</v>
      </c>
      <c r="AP2204" s="15">
        <v>3</v>
      </c>
      <c r="AQ2204" s="15">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15">
        <f ca="1">COUNTIF(INDIRECT("H"&amp;(ROW()+12*(($AN2204-1)*3+$AO2204)-ROW())/12+5):INDIRECT("S"&amp;(ROW()+12*(($AN2204-1)*3+$AO2204)-ROW())/12+5),AQ2204)</f>
        <v>0</v>
      </c>
      <c r="AU2204" s="15">
        <f ca="1">IF(AND(AQ2204&gt;0,AR2204&gt;0),COUNTIF(AU$6:AU2203,"&gt;0")+1,0)</f>
        <v>0</v>
      </c>
    </row>
    <row r="2205" spans="40:47">
      <c r="AN2205" s="15">
        <v>62</v>
      </c>
      <c r="AO2205" s="15">
        <v>1</v>
      </c>
      <c r="AP2205" s="15">
        <v>4</v>
      </c>
      <c r="AQ2205" s="15">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15">
        <f ca="1">COUNTIF(INDIRECT("H"&amp;(ROW()+12*(($AN2205-1)*3+$AO2205)-ROW())/12+5):INDIRECT("S"&amp;(ROW()+12*(($AN2205-1)*3+$AO2205)-ROW())/12+5),AQ2205)</f>
        <v>0</v>
      </c>
      <c r="AU2205" s="15">
        <f ca="1">IF(AND(AQ2205&gt;0,AR2205&gt;0),COUNTIF(AU$6:AU2204,"&gt;0")+1,0)</f>
        <v>0</v>
      </c>
    </row>
    <row r="2206" spans="40:47">
      <c r="AN2206" s="15">
        <v>62</v>
      </c>
      <c r="AO2206" s="15">
        <v>1</v>
      </c>
      <c r="AP2206" s="15">
        <v>5</v>
      </c>
      <c r="AQ2206" s="15">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15">
        <f ca="1">COUNTIF(INDIRECT("H"&amp;(ROW()+12*(($AN2206-1)*3+$AO2206)-ROW())/12+5):INDIRECT("S"&amp;(ROW()+12*(($AN2206-1)*3+$AO2206)-ROW())/12+5),AQ2206)</f>
        <v>0</v>
      </c>
      <c r="AU2206" s="15">
        <f ca="1">IF(AND(AQ2206&gt;0,AR2206&gt;0),COUNTIF(AU$6:AU2205,"&gt;0")+1,0)</f>
        <v>0</v>
      </c>
    </row>
    <row r="2207" spans="40:47">
      <c r="AN2207" s="15">
        <v>62</v>
      </c>
      <c r="AO2207" s="15">
        <v>1</v>
      </c>
      <c r="AP2207" s="15">
        <v>6</v>
      </c>
      <c r="AQ2207" s="15">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15">
        <f ca="1">COUNTIF(INDIRECT("H"&amp;(ROW()+12*(($AN2207-1)*3+$AO2207)-ROW())/12+5):INDIRECT("S"&amp;(ROW()+12*(($AN2207-1)*3+$AO2207)-ROW())/12+5),AQ2207)</f>
        <v>0</v>
      </c>
      <c r="AU2207" s="15">
        <f ca="1">IF(AND(AQ2207&gt;0,AR2207&gt;0),COUNTIF(AU$6:AU2206,"&gt;0")+1,0)</f>
        <v>0</v>
      </c>
    </row>
    <row r="2208" spans="40:47">
      <c r="AN2208" s="15">
        <v>62</v>
      </c>
      <c r="AO2208" s="15">
        <v>1</v>
      </c>
      <c r="AP2208" s="15">
        <v>7</v>
      </c>
      <c r="AQ2208" s="15">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15">
        <f ca="1">COUNTIF(INDIRECT("H"&amp;(ROW()+12*(($AN2208-1)*3+$AO2208)-ROW())/12+5):INDIRECT("S"&amp;(ROW()+12*(($AN2208-1)*3+$AO2208)-ROW())/12+5),AQ2208)</f>
        <v>0</v>
      </c>
      <c r="AU2208" s="15">
        <f ca="1">IF(AND(AQ2208&gt;0,AR2208&gt;0),COUNTIF(AU$6:AU2207,"&gt;0")+1,0)</f>
        <v>0</v>
      </c>
    </row>
    <row r="2209" spans="40:47">
      <c r="AN2209" s="15">
        <v>62</v>
      </c>
      <c r="AO2209" s="15">
        <v>1</v>
      </c>
      <c r="AP2209" s="15">
        <v>8</v>
      </c>
      <c r="AQ2209" s="15">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15">
        <f ca="1">COUNTIF(INDIRECT("H"&amp;(ROW()+12*(($AN2209-1)*3+$AO2209)-ROW())/12+5):INDIRECT("S"&amp;(ROW()+12*(($AN2209-1)*3+$AO2209)-ROW())/12+5),AQ2209)</f>
        <v>0</v>
      </c>
      <c r="AU2209" s="15">
        <f ca="1">IF(AND(AQ2209&gt;0,AR2209&gt;0),COUNTIF(AU$6:AU2208,"&gt;0")+1,0)</f>
        <v>0</v>
      </c>
    </row>
    <row r="2210" spans="40:47">
      <c r="AN2210" s="15">
        <v>62</v>
      </c>
      <c r="AO2210" s="15">
        <v>1</v>
      </c>
      <c r="AP2210" s="15">
        <v>9</v>
      </c>
      <c r="AQ2210" s="15">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15">
        <f ca="1">COUNTIF(INDIRECT("H"&amp;(ROW()+12*(($AN2210-1)*3+$AO2210)-ROW())/12+5):INDIRECT("S"&amp;(ROW()+12*(($AN2210-1)*3+$AO2210)-ROW())/12+5),AQ2210)</f>
        <v>0</v>
      </c>
      <c r="AU2210" s="15">
        <f ca="1">IF(AND(AQ2210&gt;0,AR2210&gt;0),COUNTIF(AU$6:AU2209,"&gt;0")+1,0)</f>
        <v>0</v>
      </c>
    </row>
    <row r="2211" spans="40:47">
      <c r="AN2211" s="15">
        <v>62</v>
      </c>
      <c r="AO2211" s="15">
        <v>1</v>
      </c>
      <c r="AP2211" s="15">
        <v>10</v>
      </c>
      <c r="AQ2211" s="15">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15">
        <f ca="1">COUNTIF(INDIRECT("H"&amp;(ROW()+12*(($AN2211-1)*3+$AO2211)-ROW())/12+5):INDIRECT("S"&amp;(ROW()+12*(($AN2211-1)*3+$AO2211)-ROW())/12+5),AQ2211)</f>
        <v>0</v>
      </c>
      <c r="AU2211" s="15">
        <f ca="1">IF(AND(AQ2211&gt;0,AR2211&gt;0),COUNTIF(AU$6:AU2210,"&gt;0")+1,0)</f>
        <v>0</v>
      </c>
    </row>
    <row r="2212" spans="40:47">
      <c r="AN2212" s="15">
        <v>62</v>
      </c>
      <c r="AO2212" s="15">
        <v>1</v>
      </c>
      <c r="AP2212" s="15">
        <v>11</v>
      </c>
      <c r="AQ2212" s="15">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15">
        <f ca="1">COUNTIF(INDIRECT("H"&amp;(ROW()+12*(($AN2212-1)*3+$AO2212)-ROW())/12+5):INDIRECT("S"&amp;(ROW()+12*(($AN2212-1)*3+$AO2212)-ROW())/12+5),AQ2212)</f>
        <v>0</v>
      </c>
      <c r="AU2212" s="15">
        <f ca="1">IF(AND(AQ2212&gt;0,AR2212&gt;0),COUNTIF(AU$6:AU2211,"&gt;0")+1,0)</f>
        <v>0</v>
      </c>
    </row>
    <row r="2213" spans="40:47">
      <c r="AN2213" s="15">
        <v>62</v>
      </c>
      <c r="AO2213" s="15">
        <v>1</v>
      </c>
      <c r="AP2213" s="15">
        <v>12</v>
      </c>
      <c r="AQ2213" s="15">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15">
        <f ca="1">COUNTIF(INDIRECT("H"&amp;(ROW()+12*(($AN2213-1)*3+$AO2213)-ROW())/12+5):INDIRECT("S"&amp;(ROW()+12*(($AN2213-1)*3+$AO2213)-ROW())/12+5),AQ2213)</f>
        <v>0</v>
      </c>
      <c r="AU2213" s="15">
        <f ca="1">IF(AND(AQ2213&gt;0,AR2213&gt;0),COUNTIF(AU$6:AU2212,"&gt;0")+1,0)</f>
        <v>0</v>
      </c>
    </row>
    <row r="2214" spans="40:47">
      <c r="AN2214" s="15">
        <v>62</v>
      </c>
      <c r="AO2214" s="15">
        <v>2</v>
      </c>
      <c r="AP2214" s="15">
        <v>1</v>
      </c>
      <c r="AQ2214" s="15">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15">
        <f ca="1">COUNTIF(INDIRECT("H"&amp;(ROW()+12*(($AN2214-1)*3+$AO2214)-ROW())/12+5):INDIRECT("S"&amp;(ROW()+12*(($AN2214-1)*3+$AO2214)-ROW())/12+5),AQ2214)</f>
        <v>0</v>
      </c>
      <c r="AU2214" s="15">
        <f ca="1">IF(AND(AQ2214&gt;0,AR2214&gt;0),COUNTIF(AU$6:AU2213,"&gt;0")+1,0)</f>
        <v>0</v>
      </c>
    </row>
    <row r="2215" spans="40:47">
      <c r="AN2215" s="15">
        <v>62</v>
      </c>
      <c r="AO2215" s="15">
        <v>2</v>
      </c>
      <c r="AP2215" s="15">
        <v>2</v>
      </c>
      <c r="AQ2215" s="15">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15">
        <f ca="1">COUNTIF(INDIRECT("H"&amp;(ROW()+12*(($AN2215-1)*3+$AO2215)-ROW())/12+5):INDIRECT("S"&amp;(ROW()+12*(($AN2215-1)*3+$AO2215)-ROW())/12+5),AQ2215)</f>
        <v>0</v>
      </c>
      <c r="AU2215" s="15">
        <f ca="1">IF(AND(AQ2215&gt;0,AR2215&gt;0),COUNTIF(AU$6:AU2214,"&gt;0")+1,0)</f>
        <v>0</v>
      </c>
    </row>
    <row r="2216" spans="40:47">
      <c r="AN2216" s="15">
        <v>62</v>
      </c>
      <c r="AO2216" s="15">
        <v>2</v>
      </c>
      <c r="AP2216" s="15">
        <v>3</v>
      </c>
      <c r="AQ2216" s="15">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15">
        <f ca="1">COUNTIF(INDIRECT("H"&amp;(ROW()+12*(($AN2216-1)*3+$AO2216)-ROW())/12+5):INDIRECT("S"&amp;(ROW()+12*(($AN2216-1)*3+$AO2216)-ROW())/12+5),AQ2216)</f>
        <v>0</v>
      </c>
      <c r="AU2216" s="15">
        <f ca="1">IF(AND(AQ2216&gt;0,AR2216&gt;0),COUNTIF(AU$6:AU2215,"&gt;0")+1,0)</f>
        <v>0</v>
      </c>
    </row>
    <row r="2217" spans="40:47">
      <c r="AN2217" s="15">
        <v>62</v>
      </c>
      <c r="AO2217" s="15">
        <v>2</v>
      </c>
      <c r="AP2217" s="15">
        <v>4</v>
      </c>
      <c r="AQ2217" s="15">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15">
        <f ca="1">COUNTIF(INDIRECT("H"&amp;(ROW()+12*(($AN2217-1)*3+$AO2217)-ROW())/12+5):INDIRECT("S"&amp;(ROW()+12*(($AN2217-1)*3+$AO2217)-ROW())/12+5),AQ2217)</f>
        <v>0</v>
      </c>
      <c r="AU2217" s="15">
        <f ca="1">IF(AND(AQ2217&gt;0,AR2217&gt;0),COUNTIF(AU$6:AU2216,"&gt;0")+1,0)</f>
        <v>0</v>
      </c>
    </row>
    <row r="2218" spans="40:47">
      <c r="AN2218" s="15">
        <v>62</v>
      </c>
      <c r="AO2218" s="15">
        <v>2</v>
      </c>
      <c r="AP2218" s="15">
        <v>5</v>
      </c>
      <c r="AQ2218" s="15">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15">
        <f ca="1">COUNTIF(INDIRECT("H"&amp;(ROW()+12*(($AN2218-1)*3+$AO2218)-ROW())/12+5):INDIRECT("S"&amp;(ROW()+12*(($AN2218-1)*3+$AO2218)-ROW())/12+5),AQ2218)</f>
        <v>0</v>
      </c>
      <c r="AU2218" s="15">
        <f ca="1">IF(AND(AQ2218&gt;0,AR2218&gt;0),COUNTIF(AU$6:AU2217,"&gt;0")+1,0)</f>
        <v>0</v>
      </c>
    </row>
    <row r="2219" spans="40:47">
      <c r="AN2219" s="15">
        <v>62</v>
      </c>
      <c r="AO2219" s="15">
        <v>2</v>
      </c>
      <c r="AP2219" s="15">
        <v>6</v>
      </c>
      <c r="AQ2219" s="15">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15">
        <f ca="1">COUNTIF(INDIRECT("H"&amp;(ROW()+12*(($AN2219-1)*3+$AO2219)-ROW())/12+5):INDIRECT("S"&amp;(ROW()+12*(($AN2219-1)*3+$AO2219)-ROW())/12+5),AQ2219)</f>
        <v>0</v>
      </c>
      <c r="AU2219" s="15">
        <f ca="1">IF(AND(AQ2219&gt;0,AR2219&gt;0),COUNTIF(AU$6:AU2218,"&gt;0")+1,0)</f>
        <v>0</v>
      </c>
    </row>
    <row r="2220" spans="40:47">
      <c r="AN2220" s="15">
        <v>62</v>
      </c>
      <c r="AO2220" s="15">
        <v>2</v>
      </c>
      <c r="AP2220" s="15">
        <v>7</v>
      </c>
      <c r="AQ2220" s="15">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15">
        <f ca="1">COUNTIF(INDIRECT("H"&amp;(ROW()+12*(($AN2220-1)*3+$AO2220)-ROW())/12+5):INDIRECT("S"&amp;(ROW()+12*(($AN2220-1)*3+$AO2220)-ROW())/12+5),AQ2220)</f>
        <v>0</v>
      </c>
      <c r="AU2220" s="15">
        <f ca="1">IF(AND(AQ2220&gt;0,AR2220&gt;0),COUNTIF(AU$6:AU2219,"&gt;0")+1,0)</f>
        <v>0</v>
      </c>
    </row>
    <row r="2221" spans="40:47">
      <c r="AN2221" s="15">
        <v>62</v>
      </c>
      <c r="AO2221" s="15">
        <v>2</v>
      </c>
      <c r="AP2221" s="15">
        <v>8</v>
      </c>
      <c r="AQ2221" s="15">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15">
        <f ca="1">COUNTIF(INDIRECT("H"&amp;(ROW()+12*(($AN2221-1)*3+$AO2221)-ROW())/12+5):INDIRECT("S"&amp;(ROW()+12*(($AN2221-1)*3+$AO2221)-ROW())/12+5),AQ2221)</f>
        <v>0</v>
      </c>
      <c r="AU2221" s="15">
        <f ca="1">IF(AND(AQ2221&gt;0,AR2221&gt;0),COUNTIF(AU$6:AU2220,"&gt;0")+1,0)</f>
        <v>0</v>
      </c>
    </row>
    <row r="2222" spans="40:47">
      <c r="AN2222" s="15">
        <v>62</v>
      </c>
      <c r="AO2222" s="15">
        <v>2</v>
      </c>
      <c r="AP2222" s="15">
        <v>9</v>
      </c>
      <c r="AQ2222" s="15">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15">
        <f ca="1">COUNTIF(INDIRECT("H"&amp;(ROW()+12*(($AN2222-1)*3+$AO2222)-ROW())/12+5):INDIRECT("S"&amp;(ROW()+12*(($AN2222-1)*3+$AO2222)-ROW())/12+5),AQ2222)</f>
        <v>0</v>
      </c>
      <c r="AU2222" s="15">
        <f ca="1">IF(AND(AQ2222&gt;0,AR2222&gt;0),COUNTIF(AU$6:AU2221,"&gt;0")+1,0)</f>
        <v>0</v>
      </c>
    </row>
    <row r="2223" spans="40:47">
      <c r="AN2223" s="15">
        <v>62</v>
      </c>
      <c r="AO2223" s="15">
        <v>2</v>
      </c>
      <c r="AP2223" s="15">
        <v>10</v>
      </c>
      <c r="AQ2223" s="15">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15">
        <f ca="1">COUNTIF(INDIRECT("H"&amp;(ROW()+12*(($AN2223-1)*3+$AO2223)-ROW())/12+5):INDIRECT("S"&amp;(ROW()+12*(($AN2223-1)*3+$AO2223)-ROW())/12+5),AQ2223)</f>
        <v>0</v>
      </c>
      <c r="AU2223" s="15">
        <f ca="1">IF(AND(AQ2223&gt;0,AR2223&gt;0),COUNTIF(AU$6:AU2222,"&gt;0")+1,0)</f>
        <v>0</v>
      </c>
    </row>
    <row r="2224" spans="40:47">
      <c r="AN2224" s="15">
        <v>62</v>
      </c>
      <c r="AO2224" s="15">
        <v>2</v>
      </c>
      <c r="AP2224" s="15">
        <v>11</v>
      </c>
      <c r="AQ2224" s="15">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15">
        <f ca="1">COUNTIF(INDIRECT("H"&amp;(ROW()+12*(($AN2224-1)*3+$AO2224)-ROW())/12+5):INDIRECT("S"&amp;(ROW()+12*(($AN2224-1)*3+$AO2224)-ROW())/12+5),AQ2224)</f>
        <v>0</v>
      </c>
      <c r="AU2224" s="15">
        <f ca="1">IF(AND(AQ2224&gt;0,AR2224&gt;0),COUNTIF(AU$6:AU2223,"&gt;0")+1,0)</f>
        <v>0</v>
      </c>
    </row>
    <row r="2225" spans="40:47">
      <c r="AN2225" s="15">
        <v>62</v>
      </c>
      <c r="AO2225" s="15">
        <v>2</v>
      </c>
      <c r="AP2225" s="15">
        <v>12</v>
      </c>
      <c r="AQ2225" s="15">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15">
        <f ca="1">COUNTIF(INDIRECT("H"&amp;(ROW()+12*(($AN2225-1)*3+$AO2225)-ROW())/12+5):INDIRECT("S"&amp;(ROW()+12*(($AN2225-1)*3+$AO2225)-ROW())/12+5),AQ2225)</f>
        <v>0</v>
      </c>
      <c r="AU2225" s="15">
        <f ca="1">IF(AND(AQ2225&gt;0,AR2225&gt;0),COUNTIF(AU$6:AU2224,"&gt;0")+1,0)</f>
        <v>0</v>
      </c>
    </row>
    <row r="2226" spans="40:47">
      <c r="AN2226" s="15">
        <v>62</v>
      </c>
      <c r="AO2226" s="15">
        <v>3</v>
      </c>
      <c r="AP2226" s="15">
        <v>1</v>
      </c>
      <c r="AQ2226" s="15">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15">
        <f ca="1">COUNTIF(INDIRECT("H"&amp;(ROW()+12*(($AN2226-1)*3+$AO2226)-ROW())/12+5):INDIRECT("S"&amp;(ROW()+12*(($AN2226-1)*3+$AO2226)-ROW())/12+5),AQ2226)</f>
        <v>0</v>
      </c>
      <c r="AU2226" s="15">
        <f ca="1">IF(AND(AQ2226&gt;0,AR2226&gt;0),COUNTIF(AU$6:AU2225,"&gt;0")+1,0)</f>
        <v>0</v>
      </c>
    </row>
    <row r="2227" spans="40:47">
      <c r="AN2227" s="15">
        <v>62</v>
      </c>
      <c r="AO2227" s="15">
        <v>3</v>
      </c>
      <c r="AP2227" s="15">
        <v>2</v>
      </c>
      <c r="AQ2227" s="15">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15">
        <f ca="1">COUNTIF(INDIRECT("H"&amp;(ROW()+12*(($AN2227-1)*3+$AO2227)-ROW())/12+5):INDIRECT("S"&amp;(ROW()+12*(($AN2227-1)*3+$AO2227)-ROW())/12+5),AQ2227)</f>
        <v>0</v>
      </c>
      <c r="AU2227" s="15">
        <f ca="1">IF(AND(AQ2227&gt;0,AR2227&gt;0),COUNTIF(AU$6:AU2226,"&gt;0")+1,0)</f>
        <v>0</v>
      </c>
    </row>
    <row r="2228" spans="40:47">
      <c r="AN2228" s="15">
        <v>62</v>
      </c>
      <c r="AO2228" s="15">
        <v>3</v>
      </c>
      <c r="AP2228" s="15">
        <v>3</v>
      </c>
      <c r="AQ2228" s="15">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15">
        <f ca="1">COUNTIF(INDIRECT("H"&amp;(ROW()+12*(($AN2228-1)*3+$AO2228)-ROW())/12+5):INDIRECT("S"&amp;(ROW()+12*(($AN2228-1)*3+$AO2228)-ROW())/12+5),AQ2228)</f>
        <v>0</v>
      </c>
      <c r="AU2228" s="15">
        <f ca="1">IF(AND(AQ2228&gt;0,AR2228&gt;0),COUNTIF(AU$6:AU2227,"&gt;0")+1,0)</f>
        <v>0</v>
      </c>
    </row>
    <row r="2229" spans="40:47">
      <c r="AN2229" s="15">
        <v>62</v>
      </c>
      <c r="AO2229" s="15">
        <v>3</v>
      </c>
      <c r="AP2229" s="15">
        <v>4</v>
      </c>
      <c r="AQ2229" s="15">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15">
        <f ca="1">COUNTIF(INDIRECT("H"&amp;(ROW()+12*(($AN2229-1)*3+$AO2229)-ROW())/12+5):INDIRECT("S"&amp;(ROW()+12*(($AN2229-1)*3+$AO2229)-ROW())/12+5),AQ2229)</f>
        <v>0</v>
      </c>
      <c r="AU2229" s="15">
        <f ca="1">IF(AND(AQ2229&gt;0,AR2229&gt;0),COUNTIF(AU$6:AU2228,"&gt;0")+1,0)</f>
        <v>0</v>
      </c>
    </row>
    <row r="2230" spans="40:47">
      <c r="AN2230" s="15">
        <v>62</v>
      </c>
      <c r="AO2230" s="15">
        <v>3</v>
      </c>
      <c r="AP2230" s="15">
        <v>5</v>
      </c>
      <c r="AQ2230" s="15">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15">
        <f ca="1">COUNTIF(INDIRECT("H"&amp;(ROW()+12*(($AN2230-1)*3+$AO2230)-ROW())/12+5):INDIRECT("S"&amp;(ROW()+12*(($AN2230-1)*3+$AO2230)-ROW())/12+5),AQ2230)</f>
        <v>0</v>
      </c>
      <c r="AU2230" s="15">
        <f ca="1">IF(AND(AQ2230&gt;0,AR2230&gt;0),COUNTIF(AU$6:AU2229,"&gt;0")+1,0)</f>
        <v>0</v>
      </c>
    </row>
    <row r="2231" spans="40:47">
      <c r="AN2231" s="15">
        <v>62</v>
      </c>
      <c r="AO2231" s="15">
        <v>3</v>
      </c>
      <c r="AP2231" s="15">
        <v>6</v>
      </c>
      <c r="AQ2231" s="15">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15">
        <f ca="1">COUNTIF(INDIRECT("H"&amp;(ROW()+12*(($AN2231-1)*3+$AO2231)-ROW())/12+5):INDIRECT("S"&amp;(ROW()+12*(($AN2231-1)*3+$AO2231)-ROW())/12+5),AQ2231)</f>
        <v>0</v>
      </c>
      <c r="AU2231" s="15">
        <f ca="1">IF(AND(AQ2231&gt;0,AR2231&gt;0),COUNTIF(AU$6:AU2230,"&gt;0")+1,0)</f>
        <v>0</v>
      </c>
    </row>
    <row r="2232" spans="40:47">
      <c r="AN2232" s="15">
        <v>62</v>
      </c>
      <c r="AO2232" s="15">
        <v>3</v>
      </c>
      <c r="AP2232" s="15">
        <v>7</v>
      </c>
      <c r="AQ2232" s="15">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15">
        <f ca="1">COUNTIF(INDIRECT("H"&amp;(ROW()+12*(($AN2232-1)*3+$AO2232)-ROW())/12+5):INDIRECT("S"&amp;(ROW()+12*(($AN2232-1)*3+$AO2232)-ROW())/12+5),AQ2232)</f>
        <v>0</v>
      </c>
      <c r="AU2232" s="15">
        <f ca="1">IF(AND(AQ2232&gt;0,AR2232&gt;0),COUNTIF(AU$6:AU2231,"&gt;0")+1,0)</f>
        <v>0</v>
      </c>
    </row>
    <row r="2233" spans="40:47">
      <c r="AN2233" s="15">
        <v>62</v>
      </c>
      <c r="AO2233" s="15">
        <v>3</v>
      </c>
      <c r="AP2233" s="15">
        <v>8</v>
      </c>
      <c r="AQ2233" s="15">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15">
        <f ca="1">COUNTIF(INDIRECT("H"&amp;(ROW()+12*(($AN2233-1)*3+$AO2233)-ROW())/12+5):INDIRECT("S"&amp;(ROW()+12*(($AN2233-1)*3+$AO2233)-ROW())/12+5),AQ2233)</f>
        <v>0</v>
      </c>
      <c r="AU2233" s="15">
        <f ca="1">IF(AND(AQ2233&gt;0,AR2233&gt;0),COUNTIF(AU$6:AU2232,"&gt;0")+1,0)</f>
        <v>0</v>
      </c>
    </row>
    <row r="2234" spans="40:47">
      <c r="AN2234" s="15">
        <v>62</v>
      </c>
      <c r="AO2234" s="15">
        <v>3</v>
      </c>
      <c r="AP2234" s="15">
        <v>9</v>
      </c>
      <c r="AQ2234" s="15">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15">
        <f ca="1">COUNTIF(INDIRECT("H"&amp;(ROW()+12*(($AN2234-1)*3+$AO2234)-ROW())/12+5):INDIRECT("S"&amp;(ROW()+12*(($AN2234-1)*3+$AO2234)-ROW())/12+5),AQ2234)</f>
        <v>0</v>
      </c>
      <c r="AU2234" s="15">
        <f ca="1">IF(AND(AQ2234&gt;0,AR2234&gt;0),COUNTIF(AU$6:AU2233,"&gt;0")+1,0)</f>
        <v>0</v>
      </c>
    </row>
    <row r="2235" spans="40:47">
      <c r="AN2235" s="15">
        <v>62</v>
      </c>
      <c r="AO2235" s="15">
        <v>3</v>
      </c>
      <c r="AP2235" s="15">
        <v>10</v>
      </c>
      <c r="AQ2235" s="15">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15">
        <f ca="1">COUNTIF(INDIRECT("H"&amp;(ROW()+12*(($AN2235-1)*3+$AO2235)-ROW())/12+5):INDIRECT("S"&amp;(ROW()+12*(($AN2235-1)*3+$AO2235)-ROW())/12+5),AQ2235)</f>
        <v>0</v>
      </c>
      <c r="AU2235" s="15">
        <f ca="1">IF(AND(AQ2235&gt;0,AR2235&gt;0),COUNTIF(AU$6:AU2234,"&gt;0")+1,0)</f>
        <v>0</v>
      </c>
    </row>
    <row r="2236" spans="40:47">
      <c r="AN2236" s="15">
        <v>62</v>
      </c>
      <c r="AO2236" s="15">
        <v>3</v>
      </c>
      <c r="AP2236" s="15">
        <v>11</v>
      </c>
      <c r="AQ2236" s="15">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15">
        <f ca="1">COUNTIF(INDIRECT("H"&amp;(ROW()+12*(($AN2236-1)*3+$AO2236)-ROW())/12+5):INDIRECT("S"&amp;(ROW()+12*(($AN2236-1)*3+$AO2236)-ROW())/12+5),AQ2236)</f>
        <v>0</v>
      </c>
      <c r="AU2236" s="15">
        <f ca="1">IF(AND(AQ2236&gt;0,AR2236&gt;0),COUNTIF(AU$6:AU2235,"&gt;0")+1,0)</f>
        <v>0</v>
      </c>
    </row>
    <row r="2237" spans="40:47">
      <c r="AN2237" s="306">
        <v>62</v>
      </c>
      <c r="AO2237" s="306">
        <v>3</v>
      </c>
      <c r="AP2237" s="306">
        <v>12</v>
      </c>
      <c r="AQ2237" s="15">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15">
        <f ca="1">COUNTIF(INDIRECT("H"&amp;(ROW()+12*(($AN2237-1)*3+$AO2237)-ROW())/12+5):INDIRECT("S"&amp;(ROW()+12*(($AN2237-1)*3+$AO2237)-ROW())/12+5),AQ2237)</f>
        <v>0</v>
      </c>
      <c r="AU2237" s="15">
        <f ca="1">IF(AND(AQ2237&gt;0,AR2237&gt;0),COUNTIF(AU$6:AU2236,"&gt;0")+1,0)</f>
        <v>0</v>
      </c>
    </row>
    <row r="2238" spans="40:47">
      <c r="AN2238" s="15">
        <v>63</v>
      </c>
      <c r="AO2238" s="15">
        <v>1</v>
      </c>
      <c r="AP2238" s="15">
        <v>1</v>
      </c>
      <c r="AQ2238" s="15">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15">
        <f ca="1">COUNTIF(INDIRECT("H"&amp;(ROW()+12*(($AN2238-1)*3+$AO2238)-ROW())/12+5):INDIRECT("S"&amp;(ROW()+12*(($AN2238-1)*3+$AO2238)-ROW())/12+5),AQ2238)</f>
        <v>0</v>
      </c>
      <c r="AU2238" s="15">
        <f ca="1">IF(AND(AQ2238&gt;0,AR2238&gt;0),COUNTIF(AU$6:AU2237,"&gt;0")+1,0)</f>
        <v>0</v>
      </c>
    </row>
    <row r="2239" spans="40:47">
      <c r="AN2239" s="15">
        <v>63</v>
      </c>
      <c r="AO2239" s="15">
        <v>1</v>
      </c>
      <c r="AP2239" s="15">
        <v>2</v>
      </c>
      <c r="AQ2239" s="15">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15">
        <f ca="1">COUNTIF(INDIRECT("H"&amp;(ROW()+12*(($AN2239-1)*3+$AO2239)-ROW())/12+5):INDIRECT("S"&amp;(ROW()+12*(($AN2239-1)*3+$AO2239)-ROW())/12+5),AQ2239)</f>
        <v>0</v>
      </c>
      <c r="AU2239" s="15">
        <f ca="1">IF(AND(AQ2239&gt;0,AR2239&gt;0),COUNTIF(AU$6:AU2238,"&gt;0")+1,0)</f>
        <v>0</v>
      </c>
    </row>
    <row r="2240" spans="40:47">
      <c r="AN2240" s="15">
        <v>63</v>
      </c>
      <c r="AO2240" s="15">
        <v>1</v>
      </c>
      <c r="AP2240" s="15">
        <v>3</v>
      </c>
      <c r="AQ2240" s="15">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15">
        <f ca="1">COUNTIF(INDIRECT("H"&amp;(ROW()+12*(($AN2240-1)*3+$AO2240)-ROW())/12+5):INDIRECT("S"&amp;(ROW()+12*(($AN2240-1)*3+$AO2240)-ROW())/12+5),AQ2240)</f>
        <v>0</v>
      </c>
      <c r="AU2240" s="15">
        <f ca="1">IF(AND(AQ2240&gt;0,AR2240&gt;0),COUNTIF(AU$6:AU2239,"&gt;0")+1,0)</f>
        <v>0</v>
      </c>
    </row>
    <row r="2241" spans="40:47">
      <c r="AN2241" s="15">
        <v>63</v>
      </c>
      <c r="AO2241" s="15">
        <v>1</v>
      </c>
      <c r="AP2241" s="15">
        <v>4</v>
      </c>
      <c r="AQ2241" s="15">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15">
        <f ca="1">COUNTIF(INDIRECT("H"&amp;(ROW()+12*(($AN2241-1)*3+$AO2241)-ROW())/12+5):INDIRECT("S"&amp;(ROW()+12*(($AN2241-1)*3+$AO2241)-ROW())/12+5),AQ2241)</f>
        <v>0</v>
      </c>
      <c r="AU2241" s="15">
        <f ca="1">IF(AND(AQ2241&gt;0,AR2241&gt;0),COUNTIF(AU$6:AU2240,"&gt;0")+1,0)</f>
        <v>0</v>
      </c>
    </row>
    <row r="2242" spans="40:47">
      <c r="AN2242" s="15">
        <v>63</v>
      </c>
      <c r="AO2242" s="15">
        <v>1</v>
      </c>
      <c r="AP2242" s="15">
        <v>5</v>
      </c>
      <c r="AQ2242" s="15">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15">
        <f ca="1">COUNTIF(INDIRECT("H"&amp;(ROW()+12*(($AN2242-1)*3+$AO2242)-ROW())/12+5):INDIRECT("S"&amp;(ROW()+12*(($AN2242-1)*3+$AO2242)-ROW())/12+5),AQ2242)</f>
        <v>0</v>
      </c>
      <c r="AU2242" s="15">
        <f ca="1">IF(AND(AQ2242&gt;0,AR2242&gt;0),COUNTIF(AU$6:AU2241,"&gt;0")+1,0)</f>
        <v>0</v>
      </c>
    </row>
    <row r="2243" spans="40:47">
      <c r="AN2243" s="15">
        <v>63</v>
      </c>
      <c r="AO2243" s="15">
        <v>1</v>
      </c>
      <c r="AP2243" s="15">
        <v>6</v>
      </c>
      <c r="AQ2243" s="15">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15">
        <f ca="1">COUNTIF(INDIRECT("H"&amp;(ROW()+12*(($AN2243-1)*3+$AO2243)-ROW())/12+5):INDIRECT("S"&amp;(ROW()+12*(($AN2243-1)*3+$AO2243)-ROW())/12+5),AQ2243)</f>
        <v>0</v>
      </c>
      <c r="AU2243" s="15">
        <f ca="1">IF(AND(AQ2243&gt;0,AR2243&gt;0),COUNTIF(AU$6:AU2242,"&gt;0")+1,0)</f>
        <v>0</v>
      </c>
    </row>
    <row r="2244" spans="40:47">
      <c r="AN2244" s="15">
        <v>63</v>
      </c>
      <c r="AO2244" s="15">
        <v>1</v>
      </c>
      <c r="AP2244" s="15">
        <v>7</v>
      </c>
      <c r="AQ2244" s="15">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15">
        <f ca="1">COUNTIF(INDIRECT("H"&amp;(ROW()+12*(($AN2244-1)*3+$AO2244)-ROW())/12+5):INDIRECT("S"&amp;(ROW()+12*(($AN2244-1)*3+$AO2244)-ROW())/12+5),AQ2244)</f>
        <v>0</v>
      </c>
      <c r="AU2244" s="15">
        <f ca="1">IF(AND(AQ2244&gt;0,AR2244&gt;0),COUNTIF(AU$6:AU2243,"&gt;0")+1,0)</f>
        <v>0</v>
      </c>
    </row>
    <row r="2245" spans="40:47">
      <c r="AN2245" s="15">
        <v>63</v>
      </c>
      <c r="AO2245" s="15">
        <v>1</v>
      </c>
      <c r="AP2245" s="15">
        <v>8</v>
      </c>
      <c r="AQ2245" s="15">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15">
        <f ca="1">COUNTIF(INDIRECT("H"&amp;(ROW()+12*(($AN2245-1)*3+$AO2245)-ROW())/12+5):INDIRECT("S"&amp;(ROW()+12*(($AN2245-1)*3+$AO2245)-ROW())/12+5),AQ2245)</f>
        <v>0</v>
      </c>
      <c r="AU2245" s="15">
        <f ca="1">IF(AND(AQ2245&gt;0,AR2245&gt;0),COUNTIF(AU$6:AU2244,"&gt;0")+1,0)</f>
        <v>0</v>
      </c>
    </row>
    <row r="2246" spans="40:47">
      <c r="AN2246" s="15">
        <v>63</v>
      </c>
      <c r="AO2246" s="15">
        <v>1</v>
      </c>
      <c r="AP2246" s="15">
        <v>9</v>
      </c>
      <c r="AQ2246" s="15">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15">
        <f ca="1">COUNTIF(INDIRECT("H"&amp;(ROW()+12*(($AN2246-1)*3+$AO2246)-ROW())/12+5):INDIRECT("S"&amp;(ROW()+12*(($AN2246-1)*3+$AO2246)-ROW())/12+5),AQ2246)</f>
        <v>0</v>
      </c>
      <c r="AU2246" s="15">
        <f ca="1">IF(AND(AQ2246&gt;0,AR2246&gt;0),COUNTIF(AU$6:AU2245,"&gt;0")+1,0)</f>
        <v>0</v>
      </c>
    </row>
    <row r="2247" spans="40:47">
      <c r="AN2247" s="15">
        <v>63</v>
      </c>
      <c r="AO2247" s="15">
        <v>1</v>
      </c>
      <c r="AP2247" s="15">
        <v>10</v>
      </c>
      <c r="AQ2247" s="15">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15">
        <f ca="1">COUNTIF(INDIRECT("H"&amp;(ROW()+12*(($AN2247-1)*3+$AO2247)-ROW())/12+5):INDIRECT("S"&amp;(ROW()+12*(($AN2247-1)*3+$AO2247)-ROW())/12+5),AQ2247)</f>
        <v>0</v>
      </c>
      <c r="AU2247" s="15">
        <f ca="1">IF(AND(AQ2247&gt;0,AR2247&gt;0),COUNTIF(AU$6:AU2246,"&gt;0")+1,0)</f>
        <v>0</v>
      </c>
    </row>
    <row r="2248" spans="40:47">
      <c r="AN2248" s="15">
        <v>63</v>
      </c>
      <c r="AO2248" s="15">
        <v>1</v>
      </c>
      <c r="AP2248" s="15">
        <v>11</v>
      </c>
      <c r="AQ2248" s="15">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15">
        <f ca="1">COUNTIF(INDIRECT("H"&amp;(ROW()+12*(($AN2248-1)*3+$AO2248)-ROW())/12+5):INDIRECT("S"&amp;(ROW()+12*(($AN2248-1)*3+$AO2248)-ROW())/12+5),AQ2248)</f>
        <v>0</v>
      </c>
      <c r="AU2248" s="15">
        <f ca="1">IF(AND(AQ2248&gt;0,AR2248&gt;0),COUNTIF(AU$6:AU2247,"&gt;0")+1,0)</f>
        <v>0</v>
      </c>
    </row>
    <row r="2249" spans="40:47">
      <c r="AN2249" s="15">
        <v>63</v>
      </c>
      <c r="AO2249" s="15">
        <v>1</v>
      </c>
      <c r="AP2249" s="15">
        <v>12</v>
      </c>
      <c r="AQ2249" s="15">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15">
        <f ca="1">COUNTIF(INDIRECT("H"&amp;(ROW()+12*(($AN2249-1)*3+$AO2249)-ROW())/12+5):INDIRECT("S"&amp;(ROW()+12*(($AN2249-1)*3+$AO2249)-ROW())/12+5),AQ2249)</f>
        <v>0</v>
      </c>
      <c r="AU2249" s="15">
        <f ca="1">IF(AND(AQ2249&gt;0,AR2249&gt;0),COUNTIF(AU$6:AU2248,"&gt;0")+1,0)</f>
        <v>0</v>
      </c>
    </row>
    <row r="2250" spans="40:47">
      <c r="AN2250" s="15">
        <v>63</v>
      </c>
      <c r="AO2250" s="15">
        <v>2</v>
      </c>
      <c r="AP2250" s="15">
        <v>1</v>
      </c>
      <c r="AQ2250" s="15">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15">
        <f ca="1">COUNTIF(INDIRECT("H"&amp;(ROW()+12*(($AN2250-1)*3+$AO2250)-ROW())/12+5):INDIRECT("S"&amp;(ROW()+12*(($AN2250-1)*3+$AO2250)-ROW())/12+5),AQ2250)</f>
        <v>0</v>
      </c>
      <c r="AU2250" s="15">
        <f ca="1">IF(AND(AQ2250&gt;0,AR2250&gt;0),COUNTIF(AU$6:AU2249,"&gt;0")+1,0)</f>
        <v>0</v>
      </c>
    </row>
    <row r="2251" spans="40:47">
      <c r="AN2251" s="15">
        <v>63</v>
      </c>
      <c r="AO2251" s="15">
        <v>2</v>
      </c>
      <c r="AP2251" s="15">
        <v>2</v>
      </c>
      <c r="AQ2251" s="15">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15">
        <f ca="1">COUNTIF(INDIRECT("H"&amp;(ROW()+12*(($AN2251-1)*3+$AO2251)-ROW())/12+5):INDIRECT("S"&amp;(ROW()+12*(($AN2251-1)*3+$AO2251)-ROW())/12+5),AQ2251)</f>
        <v>0</v>
      </c>
      <c r="AU2251" s="15">
        <f ca="1">IF(AND(AQ2251&gt;0,AR2251&gt;0),COUNTIF(AU$6:AU2250,"&gt;0")+1,0)</f>
        <v>0</v>
      </c>
    </row>
    <row r="2252" spans="40:47">
      <c r="AN2252" s="15">
        <v>63</v>
      </c>
      <c r="AO2252" s="15">
        <v>2</v>
      </c>
      <c r="AP2252" s="15">
        <v>3</v>
      </c>
      <c r="AQ2252" s="15">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15">
        <f ca="1">COUNTIF(INDIRECT("H"&amp;(ROW()+12*(($AN2252-1)*3+$AO2252)-ROW())/12+5):INDIRECT("S"&amp;(ROW()+12*(($AN2252-1)*3+$AO2252)-ROW())/12+5),AQ2252)</f>
        <v>0</v>
      </c>
      <c r="AU2252" s="15">
        <f ca="1">IF(AND(AQ2252&gt;0,AR2252&gt;0),COUNTIF(AU$6:AU2251,"&gt;0")+1,0)</f>
        <v>0</v>
      </c>
    </row>
    <row r="2253" spans="40:47">
      <c r="AN2253" s="15">
        <v>63</v>
      </c>
      <c r="AO2253" s="15">
        <v>2</v>
      </c>
      <c r="AP2253" s="15">
        <v>4</v>
      </c>
      <c r="AQ2253" s="15">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15">
        <f ca="1">COUNTIF(INDIRECT("H"&amp;(ROW()+12*(($AN2253-1)*3+$AO2253)-ROW())/12+5):INDIRECT("S"&amp;(ROW()+12*(($AN2253-1)*3+$AO2253)-ROW())/12+5),AQ2253)</f>
        <v>0</v>
      </c>
      <c r="AU2253" s="15">
        <f ca="1">IF(AND(AQ2253&gt;0,AR2253&gt;0),COUNTIF(AU$6:AU2252,"&gt;0")+1,0)</f>
        <v>0</v>
      </c>
    </row>
    <row r="2254" spans="40:47">
      <c r="AN2254" s="15">
        <v>63</v>
      </c>
      <c r="AO2254" s="15">
        <v>2</v>
      </c>
      <c r="AP2254" s="15">
        <v>5</v>
      </c>
      <c r="AQ2254" s="15">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15">
        <f ca="1">COUNTIF(INDIRECT("H"&amp;(ROW()+12*(($AN2254-1)*3+$AO2254)-ROW())/12+5):INDIRECT("S"&amp;(ROW()+12*(($AN2254-1)*3+$AO2254)-ROW())/12+5),AQ2254)</f>
        <v>0</v>
      </c>
      <c r="AU2254" s="15">
        <f ca="1">IF(AND(AQ2254&gt;0,AR2254&gt;0),COUNTIF(AU$6:AU2253,"&gt;0")+1,0)</f>
        <v>0</v>
      </c>
    </row>
    <row r="2255" spans="40:47">
      <c r="AN2255" s="15">
        <v>63</v>
      </c>
      <c r="AO2255" s="15">
        <v>2</v>
      </c>
      <c r="AP2255" s="15">
        <v>6</v>
      </c>
      <c r="AQ2255" s="15">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15">
        <f ca="1">COUNTIF(INDIRECT("H"&amp;(ROW()+12*(($AN2255-1)*3+$AO2255)-ROW())/12+5):INDIRECT("S"&amp;(ROW()+12*(($AN2255-1)*3+$AO2255)-ROW())/12+5),AQ2255)</f>
        <v>0</v>
      </c>
      <c r="AU2255" s="15">
        <f ca="1">IF(AND(AQ2255&gt;0,AR2255&gt;0),COUNTIF(AU$6:AU2254,"&gt;0")+1,0)</f>
        <v>0</v>
      </c>
    </row>
    <row r="2256" spans="40:47">
      <c r="AN2256" s="15">
        <v>63</v>
      </c>
      <c r="AO2256" s="15">
        <v>2</v>
      </c>
      <c r="AP2256" s="15">
        <v>7</v>
      </c>
      <c r="AQ2256" s="15">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15">
        <f ca="1">COUNTIF(INDIRECT("H"&amp;(ROW()+12*(($AN2256-1)*3+$AO2256)-ROW())/12+5):INDIRECT("S"&amp;(ROW()+12*(($AN2256-1)*3+$AO2256)-ROW())/12+5),AQ2256)</f>
        <v>0</v>
      </c>
      <c r="AU2256" s="15">
        <f ca="1">IF(AND(AQ2256&gt;0,AR2256&gt;0),COUNTIF(AU$6:AU2255,"&gt;0")+1,0)</f>
        <v>0</v>
      </c>
    </row>
    <row r="2257" spans="40:47">
      <c r="AN2257" s="15">
        <v>63</v>
      </c>
      <c r="AO2257" s="15">
        <v>2</v>
      </c>
      <c r="AP2257" s="15">
        <v>8</v>
      </c>
      <c r="AQ2257" s="15">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15">
        <f ca="1">COUNTIF(INDIRECT("H"&amp;(ROW()+12*(($AN2257-1)*3+$AO2257)-ROW())/12+5):INDIRECT("S"&amp;(ROW()+12*(($AN2257-1)*3+$AO2257)-ROW())/12+5),AQ2257)</f>
        <v>0</v>
      </c>
      <c r="AU2257" s="15">
        <f ca="1">IF(AND(AQ2257&gt;0,AR2257&gt;0),COUNTIF(AU$6:AU2256,"&gt;0")+1,0)</f>
        <v>0</v>
      </c>
    </row>
    <row r="2258" spans="40:47">
      <c r="AN2258" s="15">
        <v>63</v>
      </c>
      <c r="AO2258" s="15">
        <v>2</v>
      </c>
      <c r="AP2258" s="15">
        <v>9</v>
      </c>
      <c r="AQ2258" s="15">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15">
        <f ca="1">COUNTIF(INDIRECT("H"&amp;(ROW()+12*(($AN2258-1)*3+$AO2258)-ROW())/12+5):INDIRECT("S"&amp;(ROW()+12*(($AN2258-1)*3+$AO2258)-ROW())/12+5),AQ2258)</f>
        <v>0</v>
      </c>
      <c r="AU2258" s="15">
        <f ca="1">IF(AND(AQ2258&gt;0,AR2258&gt;0),COUNTIF(AU$6:AU2257,"&gt;0")+1,0)</f>
        <v>0</v>
      </c>
    </row>
    <row r="2259" spans="40:47">
      <c r="AN2259" s="15">
        <v>63</v>
      </c>
      <c r="AO2259" s="15">
        <v>2</v>
      </c>
      <c r="AP2259" s="15">
        <v>10</v>
      </c>
      <c r="AQ2259" s="15">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15">
        <f ca="1">COUNTIF(INDIRECT("H"&amp;(ROW()+12*(($AN2259-1)*3+$AO2259)-ROW())/12+5):INDIRECT("S"&amp;(ROW()+12*(($AN2259-1)*3+$AO2259)-ROW())/12+5),AQ2259)</f>
        <v>0</v>
      </c>
      <c r="AU2259" s="15">
        <f ca="1">IF(AND(AQ2259&gt;0,AR2259&gt;0),COUNTIF(AU$6:AU2258,"&gt;0")+1,0)</f>
        <v>0</v>
      </c>
    </row>
    <row r="2260" spans="40:47">
      <c r="AN2260" s="15">
        <v>63</v>
      </c>
      <c r="AO2260" s="15">
        <v>2</v>
      </c>
      <c r="AP2260" s="15">
        <v>11</v>
      </c>
      <c r="AQ2260" s="15">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15">
        <f ca="1">COUNTIF(INDIRECT("H"&amp;(ROW()+12*(($AN2260-1)*3+$AO2260)-ROW())/12+5):INDIRECT("S"&amp;(ROW()+12*(($AN2260-1)*3+$AO2260)-ROW())/12+5),AQ2260)</f>
        <v>0</v>
      </c>
      <c r="AU2260" s="15">
        <f ca="1">IF(AND(AQ2260&gt;0,AR2260&gt;0),COUNTIF(AU$6:AU2259,"&gt;0")+1,0)</f>
        <v>0</v>
      </c>
    </row>
    <row r="2261" spans="40:47">
      <c r="AN2261" s="15">
        <v>63</v>
      </c>
      <c r="AO2261" s="15">
        <v>2</v>
      </c>
      <c r="AP2261" s="15">
        <v>12</v>
      </c>
      <c r="AQ2261" s="15">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15">
        <f ca="1">COUNTIF(INDIRECT("H"&amp;(ROW()+12*(($AN2261-1)*3+$AO2261)-ROW())/12+5):INDIRECT("S"&amp;(ROW()+12*(($AN2261-1)*3+$AO2261)-ROW())/12+5),AQ2261)</f>
        <v>0</v>
      </c>
      <c r="AU2261" s="15">
        <f ca="1">IF(AND(AQ2261&gt;0,AR2261&gt;0),COUNTIF(AU$6:AU2260,"&gt;0")+1,0)</f>
        <v>0</v>
      </c>
    </row>
    <row r="2262" spans="40:47">
      <c r="AN2262" s="15">
        <v>63</v>
      </c>
      <c r="AO2262" s="15">
        <v>3</v>
      </c>
      <c r="AP2262" s="15">
        <v>1</v>
      </c>
      <c r="AQ2262" s="15">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15">
        <f ca="1">COUNTIF(INDIRECT("H"&amp;(ROW()+12*(($AN2262-1)*3+$AO2262)-ROW())/12+5):INDIRECT("S"&amp;(ROW()+12*(($AN2262-1)*3+$AO2262)-ROW())/12+5),AQ2262)</f>
        <v>0</v>
      </c>
      <c r="AU2262" s="15">
        <f ca="1">IF(AND(AQ2262&gt;0,AR2262&gt;0),COUNTIF(AU$6:AU2261,"&gt;0")+1,0)</f>
        <v>0</v>
      </c>
    </row>
    <row r="2263" spans="40:47">
      <c r="AN2263" s="15">
        <v>63</v>
      </c>
      <c r="AO2263" s="15">
        <v>3</v>
      </c>
      <c r="AP2263" s="15">
        <v>2</v>
      </c>
      <c r="AQ2263" s="15">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15">
        <f ca="1">COUNTIF(INDIRECT("H"&amp;(ROW()+12*(($AN2263-1)*3+$AO2263)-ROW())/12+5):INDIRECT("S"&amp;(ROW()+12*(($AN2263-1)*3+$AO2263)-ROW())/12+5),AQ2263)</f>
        <v>0</v>
      </c>
      <c r="AU2263" s="15">
        <f ca="1">IF(AND(AQ2263&gt;0,AR2263&gt;0),COUNTIF(AU$6:AU2262,"&gt;0")+1,0)</f>
        <v>0</v>
      </c>
    </row>
    <row r="2264" spans="40:47">
      <c r="AN2264" s="15">
        <v>63</v>
      </c>
      <c r="AO2264" s="15">
        <v>3</v>
      </c>
      <c r="AP2264" s="15">
        <v>3</v>
      </c>
      <c r="AQ2264" s="15">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15">
        <f ca="1">COUNTIF(INDIRECT("H"&amp;(ROW()+12*(($AN2264-1)*3+$AO2264)-ROW())/12+5):INDIRECT("S"&amp;(ROW()+12*(($AN2264-1)*3+$AO2264)-ROW())/12+5),AQ2264)</f>
        <v>0</v>
      </c>
      <c r="AU2264" s="15">
        <f ca="1">IF(AND(AQ2264&gt;0,AR2264&gt;0),COUNTIF(AU$6:AU2263,"&gt;0")+1,0)</f>
        <v>0</v>
      </c>
    </row>
    <row r="2265" spans="40:47">
      <c r="AN2265" s="15">
        <v>63</v>
      </c>
      <c r="AO2265" s="15">
        <v>3</v>
      </c>
      <c r="AP2265" s="15">
        <v>4</v>
      </c>
      <c r="AQ2265" s="15">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15">
        <f ca="1">COUNTIF(INDIRECT("H"&amp;(ROW()+12*(($AN2265-1)*3+$AO2265)-ROW())/12+5):INDIRECT("S"&amp;(ROW()+12*(($AN2265-1)*3+$AO2265)-ROW())/12+5),AQ2265)</f>
        <v>0</v>
      </c>
      <c r="AU2265" s="15">
        <f ca="1">IF(AND(AQ2265&gt;0,AR2265&gt;0),COUNTIF(AU$6:AU2264,"&gt;0")+1,0)</f>
        <v>0</v>
      </c>
    </row>
    <row r="2266" spans="40:47">
      <c r="AN2266" s="15">
        <v>63</v>
      </c>
      <c r="AO2266" s="15">
        <v>3</v>
      </c>
      <c r="AP2266" s="15">
        <v>5</v>
      </c>
      <c r="AQ2266" s="15">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15">
        <f ca="1">COUNTIF(INDIRECT("H"&amp;(ROW()+12*(($AN2266-1)*3+$AO2266)-ROW())/12+5):INDIRECT("S"&amp;(ROW()+12*(($AN2266-1)*3+$AO2266)-ROW())/12+5),AQ2266)</f>
        <v>0</v>
      </c>
      <c r="AU2266" s="15">
        <f ca="1">IF(AND(AQ2266&gt;0,AR2266&gt;0),COUNTIF(AU$6:AU2265,"&gt;0")+1,0)</f>
        <v>0</v>
      </c>
    </row>
    <row r="2267" spans="40:47">
      <c r="AN2267" s="15">
        <v>63</v>
      </c>
      <c r="AO2267" s="15">
        <v>3</v>
      </c>
      <c r="AP2267" s="15">
        <v>6</v>
      </c>
      <c r="AQ2267" s="15">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15">
        <f ca="1">COUNTIF(INDIRECT("H"&amp;(ROW()+12*(($AN2267-1)*3+$AO2267)-ROW())/12+5):INDIRECT("S"&amp;(ROW()+12*(($AN2267-1)*3+$AO2267)-ROW())/12+5),AQ2267)</f>
        <v>0</v>
      </c>
      <c r="AU2267" s="15">
        <f ca="1">IF(AND(AQ2267&gt;0,AR2267&gt;0),COUNTIF(AU$6:AU2266,"&gt;0")+1,0)</f>
        <v>0</v>
      </c>
    </row>
    <row r="2268" spans="40:47">
      <c r="AN2268" s="15">
        <v>63</v>
      </c>
      <c r="AO2268" s="15">
        <v>3</v>
      </c>
      <c r="AP2268" s="15">
        <v>7</v>
      </c>
      <c r="AQ2268" s="15">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15">
        <f ca="1">COUNTIF(INDIRECT("H"&amp;(ROW()+12*(($AN2268-1)*3+$AO2268)-ROW())/12+5):INDIRECT("S"&amp;(ROW()+12*(($AN2268-1)*3+$AO2268)-ROW())/12+5),AQ2268)</f>
        <v>0</v>
      </c>
      <c r="AU2268" s="15">
        <f ca="1">IF(AND(AQ2268&gt;0,AR2268&gt;0),COUNTIF(AU$6:AU2267,"&gt;0")+1,0)</f>
        <v>0</v>
      </c>
    </row>
    <row r="2269" spans="40:47">
      <c r="AN2269" s="15">
        <v>63</v>
      </c>
      <c r="AO2269" s="15">
        <v>3</v>
      </c>
      <c r="AP2269" s="15">
        <v>8</v>
      </c>
      <c r="AQ2269" s="15">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15">
        <f ca="1">COUNTIF(INDIRECT("H"&amp;(ROW()+12*(($AN2269-1)*3+$AO2269)-ROW())/12+5):INDIRECT("S"&amp;(ROW()+12*(($AN2269-1)*3+$AO2269)-ROW())/12+5),AQ2269)</f>
        <v>0</v>
      </c>
      <c r="AU2269" s="15">
        <f ca="1">IF(AND(AQ2269&gt;0,AR2269&gt;0),COUNTIF(AU$6:AU2268,"&gt;0")+1,0)</f>
        <v>0</v>
      </c>
    </row>
    <row r="2270" spans="40:47">
      <c r="AN2270" s="15">
        <v>63</v>
      </c>
      <c r="AO2270" s="15">
        <v>3</v>
      </c>
      <c r="AP2270" s="15">
        <v>9</v>
      </c>
      <c r="AQ2270" s="15">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15">
        <f ca="1">COUNTIF(INDIRECT("H"&amp;(ROW()+12*(($AN2270-1)*3+$AO2270)-ROW())/12+5):INDIRECT("S"&amp;(ROW()+12*(($AN2270-1)*3+$AO2270)-ROW())/12+5),AQ2270)</f>
        <v>0</v>
      </c>
      <c r="AU2270" s="15">
        <f ca="1">IF(AND(AQ2270&gt;0,AR2270&gt;0),COUNTIF(AU$6:AU2269,"&gt;0")+1,0)</f>
        <v>0</v>
      </c>
    </row>
    <row r="2271" spans="40:47">
      <c r="AN2271" s="15">
        <v>63</v>
      </c>
      <c r="AO2271" s="15">
        <v>3</v>
      </c>
      <c r="AP2271" s="15">
        <v>10</v>
      </c>
      <c r="AQ2271" s="15">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15">
        <f ca="1">COUNTIF(INDIRECT("H"&amp;(ROW()+12*(($AN2271-1)*3+$AO2271)-ROW())/12+5):INDIRECT("S"&amp;(ROW()+12*(($AN2271-1)*3+$AO2271)-ROW())/12+5),AQ2271)</f>
        <v>0</v>
      </c>
      <c r="AU2271" s="15">
        <f ca="1">IF(AND(AQ2271&gt;0,AR2271&gt;0),COUNTIF(AU$6:AU2270,"&gt;0")+1,0)</f>
        <v>0</v>
      </c>
    </row>
    <row r="2272" spans="40:47">
      <c r="AN2272" s="15">
        <v>63</v>
      </c>
      <c r="AO2272" s="15">
        <v>3</v>
      </c>
      <c r="AP2272" s="15">
        <v>11</v>
      </c>
      <c r="AQ2272" s="15">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15">
        <f ca="1">COUNTIF(INDIRECT("H"&amp;(ROW()+12*(($AN2272-1)*3+$AO2272)-ROW())/12+5):INDIRECT("S"&amp;(ROW()+12*(($AN2272-1)*3+$AO2272)-ROW())/12+5),AQ2272)</f>
        <v>0</v>
      </c>
      <c r="AU2272" s="15">
        <f ca="1">IF(AND(AQ2272&gt;0,AR2272&gt;0),COUNTIF(AU$6:AU2271,"&gt;0")+1,0)</f>
        <v>0</v>
      </c>
    </row>
    <row r="2273" spans="40:47">
      <c r="AN2273" s="306">
        <v>63</v>
      </c>
      <c r="AO2273" s="306">
        <v>3</v>
      </c>
      <c r="AP2273" s="306">
        <v>12</v>
      </c>
      <c r="AQ2273" s="15">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15">
        <f ca="1">COUNTIF(INDIRECT("H"&amp;(ROW()+12*(($AN2273-1)*3+$AO2273)-ROW())/12+5):INDIRECT("S"&amp;(ROW()+12*(($AN2273-1)*3+$AO2273)-ROW())/12+5),AQ2273)</f>
        <v>0</v>
      </c>
      <c r="AU2273" s="15">
        <f ca="1">IF(AND(AQ2273&gt;0,AR2273&gt;0),COUNTIF(AU$6:AU2272,"&gt;0")+1,0)</f>
        <v>0</v>
      </c>
    </row>
    <row r="2274" spans="40:47">
      <c r="AN2274" s="15">
        <v>64</v>
      </c>
      <c r="AO2274" s="15">
        <v>1</v>
      </c>
      <c r="AP2274" s="15">
        <v>1</v>
      </c>
      <c r="AQ2274" s="15">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15">
        <f ca="1">COUNTIF(INDIRECT("H"&amp;(ROW()+12*(($AN2274-1)*3+$AO2274)-ROW())/12+5):INDIRECT("S"&amp;(ROW()+12*(($AN2274-1)*3+$AO2274)-ROW())/12+5),AQ2274)</f>
        <v>0</v>
      </c>
      <c r="AU2274" s="15">
        <f ca="1">IF(AND(AQ2274&gt;0,AR2274&gt;0),COUNTIF(AU$6:AU2273,"&gt;0")+1,0)</f>
        <v>0</v>
      </c>
    </row>
    <row r="2275" spans="40:47">
      <c r="AN2275" s="15">
        <v>64</v>
      </c>
      <c r="AO2275" s="15">
        <v>1</v>
      </c>
      <c r="AP2275" s="15">
        <v>2</v>
      </c>
      <c r="AQ2275" s="15">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15">
        <f ca="1">COUNTIF(INDIRECT("H"&amp;(ROW()+12*(($AN2275-1)*3+$AO2275)-ROW())/12+5):INDIRECT("S"&amp;(ROW()+12*(($AN2275-1)*3+$AO2275)-ROW())/12+5),AQ2275)</f>
        <v>0</v>
      </c>
      <c r="AU2275" s="15">
        <f ca="1">IF(AND(AQ2275&gt;0,AR2275&gt;0),COUNTIF(AU$6:AU2274,"&gt;0")+1,0)</f>
        <v>0</v>
      </c>
    </row>
    <row r="2276" spans="40:47">
      <c r="AN2276" s="15">
        <v>64</v>
      </c>
      <c r="AO2276" s="15">
        <v>1</v>
      </c>
      <c r="AP2276" s="15">
        <v>3</v>
      </c>
      <c r="AQ2276" s="15">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15">
        <f ca="1">COUNTIF(INDIRECT("H"&amp;(ROW()+12*(($AN2276-1)*3+$AO2276)-ROW())/12+5):INDIRECT("S"&amp;(ROW()+12*(($AN2276-1)*3+$AO2276)-ROW())/12+5),AQ2276)</f>
        <v>0</v>
      </c>
      <c r="AU2276" s="15">
        <f ca="1">IF(AND(AQ2276&gt;0,AR2276&gt;0),COUNTIF(AU$6:AU2275,"&gt;0")+1,0)</f>
        <v>0</v>
      </c>
    </row>
    <row r="2277" spans="40:47">
      <c r="AN2277" s="15">
        <v>64</v>
      </c>
      <c r="AO2277" s="15">
        <v>1</v>
      </c>
      <c r="AP2277" s="15">
        <v>4</v>
      </c>
      <c r="AQ2277" s="15">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15">
        <f ca="1">COUNTIF(INDIRECT("H"&amp;(ROW()+12*(($AN2277-1)*3+$AO2277)-ROW())/12+5):INDIRECT("S"&amp;(ROW()+12*(($AN2277-1)*3+$AO2277)-ROW())/12+5),AQ2277)</f>
        <v>0</v>
      </c>
      <c r="AU2277" s="15">
        <f ca="1">IF(AND(AQ2277&gt;0,AR2277&gt;0),COUNTIF(AU$6:AU2276,"&gt;0")+1,0)</f>
        <v>0</v>
      </c>
    </row>
    <row r="2278" spans="40:47">
      <c r="AN2278" s="15">
        <v>64</v>
      </c>
      <c r="AO2278" s="15">
        <v>1</v>
      </c>
      <c r="AP2278" s="15">
        <v>5</v>
      </c>
      <c r="AQ2278" s="15">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15">
        <f ca="1">COUNTIF(INDIRECT("H"&amp;(ROW()+12*(($AN2278-1)*3+$AO2278)-ROW())/12+5):INDIRECT("S"&amp;(ROW()+12*(($AN2278-1)*3+$AO2278)-ROW())/12+5),AQ2278)</f>
        <v>0</v>
      </c>
      <c r="AU2278" s="15">
        <f ca="1">IF(AND(AQ2278&gt;0,AR2278&gt;0),COUNTIF(AU$6:AU2277,"&gt;0")+1,0)</f>
        <v>0</v>
      </c>
    </row>
    <row r="2279" spans="40:47">
      <c r="AN2279" s="15">
        <v>64</v>
      </c>
      <c r="AO2279" s="15">
        <v>1</v>
      </c>
      <c r="AP2279" s="15">
        <v>6</v>
      </c>
      <c r="AQ2279" s="15">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15">
        <f ca="1">COUNTIF(INDIRECT("H"&amp;(ROW()+12*(($AN2279-1)*3+$AO2279)-ROW())/12+5):INDIRECT("S"&amp;(ROW()+12*(($AN2279-1)*3+$AO2279)-ROW())/12+5),AQ2279)</f>
        <v>0</v>
      </c>
      <c r="AU2279" s="15">
        <f ca="1">IF(AND(AQ2279&gt;0,AR2279&gt;0),COUNTIF(AU$6:AU2278,"&gt;0")+1,0)</f>
        <v>0</v>
      </c>
    </row>
    <row r="2280" spans="40:47">
      <c r="AN2280" s="15">
        <v>64</v>
      </c>
      <c r="AO2280" s="15">
        <v>1</v>
      </c>
      <c r="AP2280" s="15">
        <v>7</v>
      </c>
      <c r="AQ2280" s="15">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15">
        <f ca="1">COUNTIF(INDIRECT("H"&amp;(ROW()+12*(($AN2280-1)*3+$AO2280)-ROW())/12+5):INDIRECT("S"&amp;(ROW()+12*(($AN2280-1)*3+$AO2280)-ROW())/12+5),AQ2280)</f>
        <v>0</v>
      </c>
      <c r="AU2280" s="15">
        <f ca="1">IF(AND(AQ2280&gt;0,AR2280&gt;0),COUNTIF(AU$6:AU2279,"&gt;0")+1,0)</f>
        <v>0</v>
      </c>
    </row>
    <row r="2281" spans="40:47">
      <c r="AN2281" s="15">
        <v>64</v>
      </c>
      <c r="AO2281" s="15">
        <v>1</v>
      </c>
      <c r="AP2281" s="15">
        <v>8</v>
      </c>
      <c r="AQ2281" s="15">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15">
        <f ca="1">COUNTIF(INDIRECT("H"&amp;(ROW()+12*(($AN2281-1)*3+$AO2281)-ROW())/12+5):INDIRECT("S"&amp;(ROW()+12*(($AN2281-1)*3+$AO2281)-ROW())/12+5),AQ2281)</f>
        <v>0</v>
      </c>
      <c r="AU2281" s="15">
        <f ca="1">IF(AND(AQ2281&gt;0,AR2281&gt;0),COUNTIF(AU$6:AU2280,"&gt;0")+1,0)</f>
        <v>0</v>
      </c>
    </row>
    <row r="2282" spans="40:47">
      <c r="AN2282" s="15">
        <v>64</v>
      </c>
      <c r="AO2282" s="15">
        <v>1</v>
      </c>
      <c r="AP2282" s="15">
        <v>9</v>
      </c>
      <c r="AQ2282" s="15">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15">
        <f ca="1">COUNTIF(INDIRECT("H"&amp;(ROW()+12*(($AN2282-1)*3+$AO2282)-ROW())/12+5):INDIRECT("S"&amp;(ROW()+12*(($AN2282-1)*3+$AO2282)-ROW())/12+5),AQ2282)</f>
        <v>0</v>
      </c>
      <c r="AU2282" s="15">
        <f ca="1">IF(AND(AQ2282&gt;0,AR2282&gt;0),COUNTIF(AU$6:AU2281,"&gt;0")+1,0)</f>
        <v>0</v>
      </c>
    </row>
    <row r="2283" spans="40:47">
      <c r="AN2283" s="15">
        <v>64</v>
      </c>
      <c r="AO2283" s="15">
        <v>1</v>
      </c>
      <c r="AP2283" s="15">
        <v>10</v>
      </c>
      <c r="AQ2283" s="15">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15">
        <f ca="1">COUNTIF(INDIRECT("H"&amp;(ROW()+12*(($AN2283-1)*3+$AO2283)-ROW())/12+5):INDIRECT("S"&amp;(ROW()+12*(($AN2283-1)*3+$AO2283)-ROW())/12+5),AQ2283)</f>
        <v>0</v>
      </c>
      <c r="AU2283" s="15">
        <f ca="1">IF(AND(AQ2283&gt;0,AR2283&gt;0),COUNTIF(AU$6:AU2282,"&gt;0")+1,0)</f>
        <v>0</v>
      </c>
    </row>
    <row r="2284" spans="40:47">
      <c r="AN2284" s="15">
        <v>64</v>
      </c>
      <c r="AO2284" s="15">
        <v>1</v>
      </c>
      <c r="AP2284" s="15">
        <v>11</v>
      </c>
      <c r="AQ2284" s="15">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15">
        <f ca="1">COUNTIF(INDIRECT("H"&amp;(ROW()+12*(($AN2284-1)*3+$AO2284)-ROW())/12+5):INDIRECT("S"&amp;(ROW()+12*(($AN2284-1)*3+$AO2284)-ROW())/12+5),AQ2284)</f>
        <v>0</v>
      </c>
      <c r="AU2284" s="15">
        <f ca="1">IF(AND(AQ2284&gt;0,AR2284&gt;0),COUNTIF(AU$6:AU2283,"&gt;0")+1,0)</f>
        <v>0</v>
      </c>
    </row>
    <row r="2285" spans="40:47">
      <c r="AN2285" s="15">
        <v>64</v>
      </c>
      <c r="AO2285" s="15">
        <v>1</v>
      </c>
      <c r="AP2285" s="15">
        <v>12</v>
      </c>
      <c r="AQ2285" s="15">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15">
        <f ca="1">COUNTIF(INDIRECT("H"&amp;(ROW()+12*(($AN2285-1)*3+$AO2285)-ROW())/12+5):INDIRECT("S"&amp;(ROW()+12*(($AN2285-1)*3+$AO2285)-ROW())/12+5),AQ2285)</f>
        <v>0</v>
      </c>
      <c r="AU2285" s="15">
        <f ca="1">IF(AND(AQ2285&gt;0,AR2285&gt;0),COUNTIF(AU$6:AU2284,"&gt;0")+1,0)</f>
        <v>0</v>
      </c>
    </row>
    <row r="2286" spans="40:47">
      <c r="AN2286" s="15">
        <v>64</v>
      </c>
      <c r="AO2286" s="15">
        <v>2</v>
      </c>
      <c r="AP2286" s="15">
        <v>1</v>
      </c>
      <c r="AQ2286" s="15">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15">
        <f ca="1">COUNTIF(INDIRECT("H"&amp;(ROW()+12*(($AN2286-1)*3+$AO2286)-ROW())/12+5):INDIRECT("S"&amp;(ROW()+12*(($AN2286-1)*3+$AO2286)-ROW())/12+5),AQ2286)</f>
        <v>0</v>
      </c>
      <c r="AU2286" s="15">
        <f ca="1">IF(AND(AQ2286&gt;0,AR2286&gt;0),COUNTIF(AU$6:AU2285,"&gt;0")+1,0)</f>
        <v>0</v>
      </c>
    </row>
    <row r="2287" spans="40:47">
      <c r="AN2287" s="15">
        <v>64</v>
      </c>
      <c r="AO2287" s="15">
        <v>2</v>
      </c>
      <c r="AP2287" s="15">
        <v>2</v>
      </c>
      <c r="AQ2287" s="15">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15">
        <f ca="1">COUNTIF(INDIRECT("H"&amp;(ROW()+12*(($AN2287-1)*3+$AO2287)-ROW())/12+5):INDIRECT("S"&amp;(ROW()+12*(($AN2287-1)*3+$AO2287)-ROW())/12+5),AQ2287)</f>
        <v>0</v>
      </c>
      <c r="AU2287" s="15">
        <f ca="1">IF(AND(AQ2287&gt;0,AR2287&gt;0),COUNTIF(AU$6:AU2286,"&gt;0")+1,0)</f>
        <v>0</v>
      </c>
    </row>
    <row r="2288" spans="40:47">
      <c r="AN2288" s="15">
        <v>64</v>
      </c>
      <c r="AO2288" s="15">
        <v>2</v>
      </c>
      <c r="AP2288" s="15">
        <v>3</v>
      </c>
      <c r="AQ2288" s="15">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15">
        <f ca="1">COUNTIF(INDIRECT("H"&amp;(ROW()+12*(($AN2288-1)*3+$AO2288)-ROW())/12+5):INDIRECT("S"&amp;(ROW()+12*(($AN2288-1)*3+$AO2288)-ROW())/12+5),AQ2288)</f>
        <v>0</v>
      </c>
      <c r="AU2288" s="15">
        <f ca="1">IF(AND(AQ2288&gt;0,AR2288&gt;0),COUNTIF(AU$6:AU2287,"&gt;0")+1,0)</f>
        <v>0</v>
      </c>
    </row>
    <row r="2289" spans="40:47">
      <c r="AN2289" s="15">
        <v>64</v>
      </c>
      <c r="AO2289" s="15">
        <v>2</v>
      </c>
      <c r="AP2289" s="15">
        <v>4</v>
      </c>
      <c r="AQ2289" s="15">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15">
        <f ca="1">COUNTIF(INDIRECT("H"&amp;(ROW()+12*(($AN2289-1)*3+$AO2289)-ROW())/12+5):INDIRECT("S"&amp;(ROW()+12*(($AN2289-1)*3+$AO2289)-ROW())/12+5),AQ2289)</f>
        <v>0</v>
      </c>
      <c r="AU2289" s="15">
        <f ca="1">IF(AND(AQ2289&gt;0,AR2289&gt;0),COUNTIF(AU$6:AU2288,"&gt;0")+1,0)</f>
        <v>0</v>
      </c>
    </row>
    <row r="2290" spans="40:47">
      <c r="AN2290" s="15">
        <v>64</v>
      </c>
      <c r="AO2290" s="15">
        <v>2</v>
      </c>
      <c r="AP2290" s="15">
        <v>5</v>
      </c>
      <c r="AQ2290" s="15">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15">
        <f ca="1">COUNTIF(INDIRECT("H"&amp;(ROW()+12*(($AN2290-1)*3+$AO2290)-ROW())/12+5):INDIRECT("S"&amp;(ROW()+12*(($AN2290-1)*3+$AO2290)-ROW())/12+5),AQ2290)</f>
        <v>0</v>
      </c>
      <c r="AU2290" s="15">
        <f ca="1">IF(AND(AQ2290&gt;0,AR2290&gt;0),COUNTIF(AU$6:AU2289,"&gt;0")+1,0)</f>
        <v>0</v>
      </c>
    </row>
    <row r="2291" spans="40:47">
      <c r="AN2291" s="15">
        <v>64</v>
      </c>
      <c r="AO2291" s="15">
        <v>2</v>
      </c>
      <c r="AP2291" s="15">
        <v>6</v>
      </c>
      <c r="AQ2291" s="15">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15">
        <f ca="1">COUNTIF(INDIRECT("H"&amp;(ROW()+12*(($AN2291-1)*3+$AO2291)-ROW())/12+5):INDIRECT("S"&amp;(ROW()+12*(($AN2291-1)*3+$AO2291)-ROW())/12+5),AQ2291)</f>
        <v>0</v>
      </c>
      <c r="AU2291" s="15">
        <f ca="1">IF(AND(AQ2291&gt;0,AR2291&gt;0),COUNTIF(AU$6:AU2290,"&gt;0")+1,0)</f>
        <v>0</v>
      </c>
    </row>
    <row r="2292" spans="40:47">
      <c r="AN2292" s="15">
        <v>64</v>
      </c>
      <c r="AO2292" s="15">
        <v>2</v>
      </c>
      <c r="AP2292" s="15">
        <v>7</v>
      </c>
      <c r="AQ2292" s="15">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15">
        <f ca="1">COUNTIF(INDIRECT("H"&amp;(ROW()+12*(($AN2292-1)*3+$AO2292)-ROW())/12+5):INDIRECT("S"&amp;(ROW()+12*(($AN2292-1)*3+$AO2292)-ROW())/12+5),AQ2292)</f>
        <v>0</v>
      </c>
      <c r="AU2292" s="15">
        <f ca="1">IF(AND(AQ2292&gt;0,AR2292&gt;0),COUNTIF(AU$6:AU2291,"&gt;0")+1,0)</f>
        <v>0</v>
      </c>
    </row>
    <row r="2293" spans="40:47">
      <c r="AN2293" s="15">
        <v>64</v>
      </c>
      <c r="AO2293" s="15">
        <v>2</v>
      </c>
      <c r="AP2293" s="15">
        <v>8</v>
      </c>
      <c r="AQ2293" s="15">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15">
        <f ca="1">COUNTIF(INDIRECT("H"&amp;(ROW()+12*(($AN2293-1)*3+$AO2293)-ROW())/12+5):INDIRECT("S"&amp;(ROW()+12*(($AN2293-1)*3+$AO2293)-ROW())/12+5),AQ2293)</f>
        <v>0</v>
      </c>
      <c r="AU2293" s="15">
        <f ca="1">IF(AND(AQ2293&gt;0,AR2293&gt;0),COUNTIF(AU$6:AU2292,"&gt;0")+1,0)</f>
        <v>0</v>
      </c>
    </row>
    <row r="2294" spans="40:47">
      <c r="AN2294" s="15">
        <v>64</v>
      </c>
      <c r="AO2294" s="15">
        <v>2</v>
      </c>
      <c r="AP2294" s="15">
        <v>9</v>
      </c>
      <c r="AQ2294" s="15">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15">
        <f ca="1">COUNTIF(INDIRECT("H"&amp;(ROW()+12*(($AN2294-1)*3+$AO2294)-ROW())/12+5):INDIRECT("S"&amp;(ROW()+12*(($AN2294-1)*3+$AO2294)-ROW())/12+5),AQ2294)</f>
        <v>0</v>
      </c>
      <c r="AU2294" s="15">
        <f ca="1">IF(AND(AQ2294&gt;0,AR2294&gt;0),COUNTIF(AU$6:AU2293,"&gt;0")+1,0)</f>
        <v>0</v>
      </c>
    </row>
    <row r="2295" spans="40:47">
      <c r="AN2295" s="15">
        <v>64</v>
      </c>
      <c r="AO2295" s="15">
        <v>2</v>
      </c>
      <c r="AP2295" s="15">
        <v>10</v>
      </c>
      <c r="AQ2295" s="15">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15">
        <f ca="1">COUNTIF(INDIRECT("H"&amp;(ROW()+12*(($AN2295-1)*3+$AO2295)-ROW())/12+5):INDIRECT("S"&amp;(ROW()+12*(($AN2295-1)*3+$AO2295)-ROW())/12+5),AQ2295)</f>
        <v>0</v>
      </c>
      <c r="AU2295" s="15">
        <f ca="1">IF(AND(AQ2295&gt;0,AR2295&gt;0),COUNTIF(AU$6:AU2294,"&gt;0")+1,0)</f>
        <v>0</v>
      </c>
    </row>
    <row r="2296" spans="40:47">
      <c r="AN2296" s="15">
        <v>64</v>
      </c>
      <c r="AO2296" s="15">
        <v>2</v>
      </c>
      <c r="AP2296" s="15">
        <v>11</v>
      </c>
      <c r="AQ2296" s="15">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15">
        <f ca="1">COUNTIF(INDIRECT("H"&amp;(ROW()+12*(($AN2296-1)*3+$AO2296)-ROW())/12+5):INDIRECT("S"&amp;(ROW()+12*(($AN2296-1)*3+$AO2296)-ROW())/12+5),AQ2296)</f>
        <v>0</v>
      </c>
      <c r="AU2296" s="15">
        <f ca="1">IF(AND(AQ2296&gt;0,AR2296&gt;0),COUNTIF(AU$6:AU2295,"&gt;0")+1,0)</f>
        <v>0</v>
      </c>
    </row>
    <row r="2297" spans="40:47">
      <c r="AN2297" s="15">
        <v>64</v>
      </c>
      <c r="AO2297" s="15">
        <v>2</v>
      </c>
      <c r="AP2297" s="15">
        <v>12</v>
      </c>
      <c r="AQ2297" s="15">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15">
        <f ca="1">COUNTIF(INDIRECT("H"&amp;(ROW()+12*(($AN2297-1)*3+$AO2297)-ROW())/12+5):INDIRECT("S"&amp;(ROW()+12*(($AN2297-1)*3+$AO2297)-ROW())/12+5),AQ2297)</f>
        <v>0</v>
      </c>
      <c r="AU2297" s="15">
        <f ca="1">IF(AND(AQ2297&gt;0,AR2297&gt;0),COUNTIF(AU$6:AU2296,"&gt;0")+1,0)</f>
        <v>0</v>
      </c>
    </row>
    <row r="2298" spans="40:47">
      <c r="AN2298" s="15">
        <v>64</v>
      </c>
      <c r="AO2298" s="15">
        <v>3</v>
      </c>
      <c r="AP2298" s="15">
        <v>1</v>
      </c>
      <c r="AQ2298" s="15">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15">
        <f ca="1">COUNTIF(INDIRECT("H"&amp;(ROW()+12*(($AN2298-1)*3+$AO2298)-ROW())/12+5):INDIRECT("S"&amp;(ROW()+12*(($AN2298-1)*3+$AO2298)-ROW())/12+5),AQ2298)</f>
        <v>0</v>
      </c>
      <c r="AU2298" s="15">
        <f ca="1">IF(AND(AQ2298&gt;0,AR2298&gt;0),COUNTIF(AU$6:AU2297,"&gt;0")+1,0)</f>
        <v>0</v>
      </c>
    </row>
    <row r="2299" spans="40:47">
      <c r="AN2299" s="15">
        <v>64</v>
      </c>
      <c r="AO2299" s="15">
        <v>3</v>
      </c>
      <c r="AP2299" s="15">
        <v>2</v>
      </c>
      <c r="AQ2299" s="15">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15">
        <f ca="1">COUNTIF(INDIRECT("H"&amp;(ROW()+12*(($AN2299-1)*3+$AO2299)-ROW())/12+5):INDIRECT("S"&amp;(ROW()+12*(($AN2299-1)*3+$AO2299)-ROW())/12+5),AQ2299)</f>
        <v>0</v>
      </c>
      <c r="AU2299" s="15">
        <f ca="1">IF(AND(AQ2299&gt;0,AR2299&gt;0),COUNTIF(AU$6:AU2298,"&gt;0")+1,0)</f>
        <v>0</v>
      </c>
    </row>
    <row r="2300" spans="40:47">
      <c r="AN2300" s="15">
        <v>64</v>
      </c>
      <c r="AO2300" s="15">
        <v>3</v>
      </c>
      <c r="AP2300" s="15">
        <v>3</v>
      </c>
      <c r="AQ2300" s="15">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15">
        <f ca="1">COUNTIF(INDIRECT("H"&amp;(ROW()+12*(($AN2300-1)*3+$AO2300)-ROW())/12+5):INDIRECT("S"&amp;(ROW()+12*(($AN2300-1)*3+$AO2300)-ROW())/12+5),AQ2300)</f>
        <v>0</v>
      </c>
      <c r="AU2300" s="15">
        <f ca="1">IF(AND(AQ2300&gt;0,AR2300&gt;0),COUNTIF(AU$6:AU2299,"&gt;0")+1,0)</f>
        <v>0</v>
      </c>
    </row>
    <row r="2301" spans="40:47">
      <c r="AN2301" s="15">
        <v>64</v>
      </c>
      <c r="AO2301" s="15">
        <v>3</v>
      </c>
      <c r="AP2301" s="15">
        <v>4</v>
      </c>
      <c r="AQ2301" s="15">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15">
        <f ca="1">COUNTIF(INDIRECT("H"&amp;(ROW()+12*(($AN2301-1)*3+$AO2301)-ROW())/12+5):INDIRECT("S"&amp;(ROW()+12*(($AN2301-1)*3+$AO2301)-ROW())/12+5),AQ2301)</f>
        <v>0</v>
      </c>
      <c r="AU2301" s="15">
        <f ca="1">IF(AND(AQ2301&gt;0,AR2301&gt;0),COUNTIF(AU$6:AU2300,"&gt;0")+1,0)</f>
        <v>0</v>
      </c>
    </row>
    <row r="2302" spans="40:47">
      <c r="AN2302" s="15">
        <v>64</v>
      </c>
      <c r="AO2302" s="15">
        <v>3</v>
      </c>
      <c r="AP2302" s="15">
        <v>5</v>
      </c>
      <c r="AQ2302" s="15">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15">
        <f ca="1">COUNTIF(INDIRECT("H"&amp;(ROW()+12*(($AN2302-1)*3+$AO2302)-ROW())/12+5):INDIRECT("S"&amp;(ROW()+12*(($AN2302-1)*3+$AO2302)-ROW())/12+5),AQ2302)</f>
        <v>0</v>
      </c>
      <c r="AU2302" s="15">
        <f ca="1">IF(AND(AQ2302&gt;0,AR2302&gt;0),COUNTIF(AU$6:AU2301,"&gt;0")+1,0)</f>
        <v>0</v>
      </c>
    </row>
    <row r="2303" spans="40:47">
      <c r="AN2303" s="15">
        <v>64</v>
      </c>
      <c r="AO2303" s="15">
        <v>3</v>
      </c>
      <c r="AP2303" s="15">
        <v>6</v>
      </c>
      <c r="AQ2303" s="15">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15">
        <f ca="1">COUNTIF(INDIRECT("H"&amp;(ROW()+12*(($AN2303-1)*3+$AO2303)-ROW())/12+5):INDIRECT("S"&amp;(ROW()+12*(($AN2303-1)*3+$AO2303)-ROW())/12+5),AQ2303)</f>
        <v>0</v>
      </c>
      <c r="AU2303" s="15">
        <f ca="1">IF(AND(AQ2303&gt;0,AR2303&gt;0),COUNTIF(AU$6:AU2302,"&gt;0")+1,0)</f>
        <v>0</v>
      </c>
    </row>
    <row r="2304" spans="40:47">
      <c r="AN2304" s="15">
        <v>64</v>
      </c>
      <c r="AO2304" s="15">
        <v>3</v>
      </c>
      <c r="AP2304" s="15">
        <v>7</v>
      </c>
      <c r="AQ2304" s="15">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15">
        <f ca="1">COUNTIF(INDIRECT("H"&amp;(ROW()+12*(($AN2304-1)*3+$AO2304)-ROW())/12+5):INDIRECT("S"&amp;(ROW()+12*(($AN2304-1)*3+$AO2304)-ROW())/12+5),AQ2304)</f>
        <v>0</v>
      </c>
      <c r="AU2304" s="15">
        <f ca="1">IF(AND(AQ2304&gt;0,AR2304&gt;0),COUNTIF(AU$6:AU2303,"&gt;0")+1,0)</f>
        <v>0</v>
      </c>
    </row>
    <row r="2305" spans="40:47">
      <c r="AN2305" s="15">
        <v>64</v>
      </c>
      <c r="AO2305" s="15">
        <v>3</v>
      </c>
      <c r="AP2305" s="15">
        <v>8</v>
      </c>
      <c r="AQ2305" s="15">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15">
        <f ca="1">COUNTIF(INDIRECT("H"&amp;(ROW()+12*(($AN2305-1)*3+$AO2305)-ROW())/12+5):INDIRECT("S"&amp;(ROW()+12*(($AN2305-1)*3+$AO2305)-ROW())/12+5),AQ2305)</f>
        <v>0</v>
      </c>
      <c r="AU2305" s="15">
        <f ca="1">IF(AND(AQ2305&gt;0,AR2305&gt;0),COUNTIF(AU$6:AU2304,"&gt;0")+1,0)</f>
        <v>0</v>
      </c>
    </row>
    <row r="2306" spans="40:47">
      <c r="AN2306" s="15">
        <v>64</v>
      </c>
      <c r="AO2306" s="15">
        <v>3</v>
      </c>
      <c r="AP2306" s="15">
        <v>9</v>
      </c>
      <c r="AQ2306" s="15">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15">
        <f ca="1">COUNTIF(INDIRECT("H"&amp;(ROW()+12*(($AN2306-1)*3+$AO2306)-ROW())/12+5):INDIRECT("S"&amp;(ROW()+12*(($AN2306-1)*3+$AO2306)-ROW())/12+5),AQ2306)</f>
        <v>0</v>
      </c>
      <c r="AU2306" s="15">
        <f ca="1">IF(AND(AQ2306&gt;0,AR2306&gt;0),COUNTIF(AU$6:AU2305,"&gt;0")+1,0)</f>
        <v>0</v>
      </c>
    </row>
    <row r="2307" spans="40:47">
      <c r="AN2307" s="15">
        <v>64</v>
      </c>
      <c r="AO2307" s="15">
        <v>3</v>
      </c>
      <c r="AP2307" s="15">
        <v>10</v>
      </c>
      <c r="AQ2307" s="15">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15">
        <f ca="1">COUNTIF(INDIRECT("H"&amp;(ROW()+12*(($AN2307-1)*3+$AO2307)-ROW())/12+5):INDIRECT("S"&amp;(ROW()+12*(($AN2307-1)*3+$AO2307)-ROW())/12+5),AQ2307)</f>
        <v>0</v>
      </c>
      <c r="AU2307" s="15">
        <f ca="1">IF(AND(AQ2307&gt;0,AR2307&gt;0),COUNTIF(AU$6:AU2306,"&gt;0")+1,0)</f>
        <v>0</v>
      </c>
    </row>
    <row r="2308" spans="40:47">
      <c r="AN2308" s="15">
        <v>64</v>
      </c>
      <c r="AO2308" s="15">
        <v>3</v>
      </c>
      <c r="AP2308" s="15">
        <v>11</v>
      </c>
      <c r="AQ2308" s="15">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15">
        <f ca="1">COUNTIF(INDIRECT("H"&amp;(ROW()+12*(($AN2308-1)*3+$AO2308)-ROW())/12+5):INDIRECT("S"&amp;(ROW()+12*(($AN2308-1)*3+$AO2308)-ROW())/12+5),AQ2308)</f>
        <v>0</v>
      </c>
      <c r="AU2308" s="15">
        <f ca="1">IF(AND(AQ2308&gt;0,AR2308&gt;0),COUNTIF(AU$6:AU2307,"&gt;0")+1,0)</f>
        <v>0</v>
      </c>
    </row>
    <row r="2309" spans="40:47">
      <c r="AN2309" s="306">
        <v>64</v>
      </c>
      <c r="AO2309" s="306">
        <v>3</v>
      </c>
      <c r="AP2309" s="306">
        <v>12</v>
      </c>
      <c r="AQ2309" s="15">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15">
        <f ca="1">COUNTIF(INDIRECT("H"&amp;(ROW()+12*(($AN2309-1)*3+$AO2309)-ROW())/12+5):INDIRECT("S"&amp;(ROW()+12*(($AN2309-1)*3+$AO2309)-ROW())/12+5),AQ2309)</f>
        <v>0</v>
      </c>
      <c r="AU2309" s="15">
        <f ca="1">IF(AND(AQ2309&gt;0,AR2309&gt;0),COUNTIF(AU$6:AU2308,"&gt;0")+1,0)</f>
        <v>0</v>
      </c>
    </row>
    <row r="2310" spans="40:47">
      <c r="AN2310" s="15">
        <v>65</v>
      </c>
      <c r="AO2310" s="15">
        <v>1</v>
      </c>
      <c r="AP2310" s="15">
        <v>1</v>
      </c>
      <c r="AQ2310" s="15">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15">
        <f ca="1">COUNTIF(INDIRECT("H"&amp;(ROW()+12*(($AN2310-1)*3+$AO2310)-ROW())/12+5):INDIRECT("S"&amp;(ROW()+12*(($AN2310-1)*3+$AO2310)-ROW())/12+5),AQ2310)</f>
        <v>0</v>
      </c>
      <c r="AU2310" s="15">
        <f ca="1">IF(AND(AQ2310&gt;0,AR2310&gt;0),COUNTIF(AU$6:AU2309,"&gt;0")+1,0)</f>
        <v>0</v>
      </c>
    </row>
    <row r="2311" spans="40:47">
      <c r="AN2311" s="15">
        <v>65</v>
      </c>
      <c r="AO2311" s="15">
        <v>1</v>
      </c>
      <c r="AP2311" s="15">
        <v>2</v>
      </c>
      <c r="AQ2311" s="15">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15">
        <f ca="1">COUNTIF(INDIRECT("H"&amp;(ROW()+12*(($AN2311-1)*3+$AO2311)-ROW())/12+5):INDIRECT("S"&amp;(ROW()+12*(($AN2311-1)*3+$AO2311)-ROW())/12+5),AQ2311)</f>
        <v>0</v>
      </c>
      <c r="AU2311" s="15">
        <f ca="1">IF(AND(AQ2311&gt;0,AR2311&gt;0),COUNTIF(AU$6:AU2310,"&gt;0")+1,0)</f>
        <v>0</v>
      </c>
    </row>
    <row r="2312" spans="40:47">
      <c r="AN2312" s="15">
        <v>65</v>
      </c>
      <c r="AO2312" s="15">
        <v>1</v>
      </c>
      <c r="AP2312" s="15">
        <v>3</v>
      </c>
      <c r="AQ2312" s="15">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15">
        <f ca="1">COUNTIF(INDIRECT("H"&amp;(ROW()+12*(($AN2312-1)*3+$AO2312)-ROW())/12+5):INDIRECT("S"&amp;(ROW()+12*(($AN2312-1)*3+$AO2312)-ROW())/12+5),AQ2312)</f>
        <v>0</v>
      </c>
      <c r="AU2312" s="15">
        <f ca="1">IF(AND(AQ2312&gt;0,AR2312&gt;0),COUNTIF(AU$6:AU2311,"&gt;0")+1,0)</f>
        <v>0</v>
      </c>
    </row>
    <row r="2313" spans="40:47">
      <c r="AN2313" s="15">
        <v>65</v>
      </c>
      <c r="AO2313" s="15">
        <v>1</v>
      </c>
      <c r="AP2313" s="15">
        <v>4</v>
      </c>
      <c r="AQ2313" s="15">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15">
        <f ca="1">COUNTIF(INDIRECT("H"&amp;(ROW()+12*(($AN2313-1)*3+$AO2313)-ROW())/12+5):INDIRECT("S"&amp;(ROW()+12*(($AN2313-1)*3+$AO2313)-ROW())/12+5),AQ2313)</f>
        <v>0</v>
      </c>
      <c r="AU2313" s="15">
        <f ca="1">IF(AND(AQ2313&gt;0,AR2313&gt;0),COUNTIF(AU$6:AU2312,"&gt;0")+1,0)</f>
        <v>0</v>
      </c>
    </row>
    <row r="2314" spans="40:47">
      <c r="AN2314" s="15">
        <v>65</v>
      </c>
      <c r="AO2314" s="15">
        <v>1</v>
      </c>
      <c r="AP2314" s="15">
        <v>5</v>
      </c>
      <c r="AQ2314" s="15">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15">
        <f ca="1">COUNTIF(INDIRECT("H"&amp;(ROW()+12*(($AN2314-1)*3+$AO2314)-ROW())/12+5):INDIRECT("S"&amp;(ROW()+12*(($AN2314-1)*3+$AO2314)-ROW())/12+5),AQ2314)</f>
        <v>0</v>
      </c>
      <c r="AU2314" s="15">
        <f ca="1">IF(AND(AQ2314&gt;0,AR2314&gt;0),COUNTIF(AU$6:AU2313,"&gt;0")+1,0)</f>
        <v>0</v>
      </c>
    </row>
    <row r="2315" spans="40:47">
      <c r="AN2315" s="15">
        <v>65</v>
      </c>
      <c r="AO2315" s="15">
        <v>1</v>
      </c>
      <c r="AP2315" s="15">
        <v>6</v>
      </c>
      <c r="AQ2315" s="15">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15">
        <f ca="1">COUNTIF(INDIRECT("H"&amp;(ROW()+12*(($AN2315-1)*3+$AO2315)-ROW())/12+5):INDIRECT("S"&amp;(ROW()+12*(($AN2315-1)*3+$AO2315)-ROW())/12+5),AQ2315)</f>
        <v>0</v>
      </c>
      <c r="AU2315" s="15">
        <f ca="1">IF(AND(AQ2315&gt;0,AR2315&gt;0),COUNTIF(AU$6:AU2314,"&gt;0")+1,0)</f>
        <v>0</v>
      </c>
    </row>
    <row r="2316" spans="40:47">
      <c r="AN2316" s="15">
        <v>65</v>
      </c>
      <c r="AO2316" s="15">
        <v>1</v>
      </c>
      <c r="AP2316" s="15">
        <v>7</v>
      </c>
      <c r="AQ2316" s="15">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15">
        <f ca="1">COUNTIF(INDIRECT("H"&amp;(ROW()+12*(($AN2316-1)*3+$AO2316)-ROW())/12+5):INDIRECT("S"&amp;(ROW()+12*(($AN2316-1)*3+$AO2316)-ROW())/12+5),AQ2316)</f>
        <v>0</v>
      </c>
      <c r="AU2316" s="15">
        <f ca="1">IF(AND(AQ2316&gt;0,AR2316&gt;0),COUNTIF(AU$6:AU2315,"&gt;0")+1,0)</f>
        <v>0</v>
      </c>
    </row>
    <row r="2317" spans="40:47">
      <c r="AN2317" s="15">
        <v>65</v>
      </c>
      <c r="AO2317" s="15">
        <v>1</v>
      </c>
      <c r="AP2317" s="15">
        <v>8</v>
      </c>
      <c r="AQ2317" s="15">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15">
        <f ca="1">COUNTIF(INDIRECT("H"&amp;(ROW()+12*(($AN2317-1)*3+$AO2317)-ROW())/12+5):INDIRECT("S"&amp;(ROW()+12*(($AN2317-1)*3+$AO2317)-ROW())/12+5),AQ2317)</f>
        <v>0</v>
      </c>
      <c r="AU2317" s="15">
        <f ca="1">IF(AND(AQ2317&gt;0,AR2317&gt;0),COUNTIF(AU$6:AU2316,"&gt;0")+1,0)</f>
        <v>0</v>
      </c>
    </row>
    <row r="2318" spans="40:47">
      <c r="AN2318" s="15">
        <v>65</v>
      </c>
      <c r="AO2318" s="15">
        <v>1</v>
      </c>
      <c r="AP2318" s="15">
        <v>9</v>
      </c>
      <c r="AQ2318" s="15">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15">
        <f ca="1">COUNTIF(INDIRECT("H"&amp;(ROW()+12*(($AN2318-1)*3+$AO2318)-ROW())/12+5):INDIRECT("S"&amp;(ROW()+12*(($AN2318-1)*3+$AO2318)-ROW())/12+5),AQ2318)</f>
        <v>0</v>
      </c>
      <c r="AU2318" s="15">
        <f ca="1">IF(AND(AQ2318&gt;0,AR2318&gt;0),COUNTIF(AU$6:AU2317,"&gt;0")+1,0)</f>
        <v>0</v>
      </c>
    </row>
    <row r="2319" spans="40:47">
      <c r="AN2319" s="15">
        <v>65</v>
      </c>
      <c r="AO2319" s="15">
        <v>1</v>
      </c>
      <c r="AP2319" s="15">
        <v>10</v>
      </c>
      <c r="AQ2319" s="15">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15">
        <f ca="1">COUNTIF(INDIRECT("H"&amp;(ROW()+12*(($AN2319-1)*3+$AO2319)-ROW())/12+5):INDIRECT("S"&amp;(ROW()+12*(($AN2319-1)*3+$AO2319)-ROW())/12+5),AQ2319)</f>
        <v>0</v>
      </c>
      <c r="AU2319" s="15">
        <f ca="1">IF(AND(AQ2319&gt;0,AR2319&gt;0),COUNTIF(AU$6:AU2318,"&gt;0")+1,0)</f>
        <v>0</v>
      </c>
    </row>
    <row r="2320" spans="40:47">
      <c r="AN2320" s="15">
        <v>65</v>
      </c>
      <c r="AO2320" s="15">
        <v>1</v>
      </c>
      <c r="AP2320" s="15">
        <v>11</v>
      </c>
      <c r="AQ2320" s="15">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15">
        <f ca="1">COUNTIF(INDIRECT("H"&amp;(ROW()+12*(($AN2320-1)*3+$AO2320)-ROW())/12+5):INDIRECT("S"&amp;(ROW()+12*(($AN2320-1)*3+$AO2320)-ROW())/12+5),AQ2320)</f>
        <v>0</v>
      </c>
      <c r="AU2320" s="15">
        <f ca="1">IF(AND(AQ2320&gt;0,AR2320&gt;0),COUNTIF(AU$6:AU2319,"&gt;0")+1,0)</f>
        <v>0</v>
      </c>
    </row>
    <row r="2321" spans="40:47">
      <c r="AN2321" s="15">
        <v>65</v>
      </c>
      <c r="AO2321" s="15">
        <v>1</v>
      </c>
      <c r="AP2321" s="15">
        <v>12</v>
      </c>
      <c r="AQ2321" s="15">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15">
        <f ca="1">COUNTIF(INDIRECT("H"&amp;(ROW()+12*(($AN2321-1)*3+$AO2321)-ROW())/12+5):INDIRECT("S"&amp;(ROW()+12*(($AN2321-1)*3+$AO2321)-ROW())/12+5),AQ2321)</f>
        <v>0</v>
      </c>
      <c r="AU2321" s="15">
        <f ca="1">IF(AND(AQ2321&gt;0,AR2321&gt;0),COUNTIF(AU$6:AU2320,"&gt;0")+1,0)</f>
        <v>0</v>
      </c>
    </row>
    <row r="2322" spans="40:47">
      <c r="AN2322" s="15">
        <v>65</v>
      </c>
      <c r="AO2322" s="15">
        <v>2</v>
      </c>
      <c r="AP2322" s="15">
        <v>1</v>
      </c>
      <c r="AQ2322" s="15">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15">
        <f ca="1">COUNTIF(INDIRECT("H"&amp;(ROW()+12*(($AN2322-1)*3+$AO2322)-ROW())/12+5):INDIRECT("S"&amp;(ROW()+12*(($AN2322-1)*3+$AO2322)-ROW())/12+5),AQ2322)</f>
        <v>0</v>
      </c>
      <c r="AU2322" s="15">
        <f ca="1">IF(AND(AQ2322&gt;0,AR2322&gt;0),COUNTIF(AU$6:AU2321,"&gt;0")+1,0)</f>
        <v>0</v>
      </c>
    </row>
    <row r="2323" spans="40:47">
      <c r="AN2323" s="15">
        <v>65</v>
      </c>
      <c r="AO2323" s="15">
        <v>2</v>
      </c>
      <c r="AP2323" s="15">
        <v>2</v>
      </c>
      <c r="AQ2323" s="15">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15">
        <f ca="1">COUNTIF(INDIRECT("H"&amp;(ROW()+12*(($AN2323-1)*3+$AO2323)-ROW())/12+5):INDIRECT("S"&amp;(ROW()+12*(($AN2323-1)*3+$AO2323)-ROW())/12+5),AQ2323)</f>
        <v>0</v>
      </c>
      <c r="AU2323" s="15">
        <f ca="1">IF(AND(AQ2323&gt;0,AR2323&gt;0),COUNTIF(AU$6:AU2322,"&gt;0")+1,0)</f>
        <v>0</v>
      </c>
    </row>
    <row r="2324" spans="40:47">
      <c r="AN2324" s="15">
        <v>65</v>
      </c>
      <c r="AO2324" s="15">
        <v>2</v>
      </c>
      <c r="AP2324" s="15">
        <v>3</v>
      </c>
      <c r="AQ2324" s="15">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15">
        <f ca="1">COUNTIF(INDIRECT("H"&amp;(ROW()+12*(($AN2324-1)*3+$AO2324)-ROW())/12+5):INDIRECT("S"&amp;(ROW()+12*(($AN2324-1)*3+$AO2324)-ROW())/12+5),AQ2324)</f>
        <v>0</v>
      </c>
      <c r="AU2324" s="15">
        <f ca="1">IF(AND(AQ2324&gt;0,AR2324&gt;0),COUNTIF(AU$6:AU2323,"&gt;0")+1,0)</f>
        <v>0</v>
      </c>
    </row>
    <row r="2325" spans="40:47">
      <c r="AN2325" s="15">
        <v>65</v>
      </c>
      <c r="AO2325" s="15">
        <v>2</v>
      </c>
      <c r="AP2325" s="15">
        <v>4</v>
      </c>
      <c r="AQ2325" s="15">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15">
        <f ca="1">COUNTIF(INDIRECT("H"&amp;(ROW()+12*(($AN2325-1)*3+$AO2325)-ROW())/12+5):INDIRECT("S"&amp;(ROW()+12*(($AN2325-1)*3+$AO2325)-ROW())/12+5),AQ2325)</f>
        <v>0</v>
      </c>
      <c r="AU2325" s="15">
        <f ca="1">IF(AND(AQ2325&gt;0,AR2325&gt;0),COUNTIF(AU$6:AU2324,"&gt;0")+1,0)</f>
        <v>0</v>
      </c>
    </row>
    <row r="2326" spans="40:47">
      <c r="AN2326" s="15">
        <v>65</v>
      </c>
      <c r="AO2326" s="15">
        <v>2</v>
      </c>
      <c r="AP2326" s="15">
        <v>5</v>
      </c>
      <c r="AQ2326" s="15">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15">
        <f ca="1">COUNTIF(INDIRECT("H"&amp;(ROW()+12*(($AN2326-1)*3+$AO2326)-ROW())/12+5):INDIRECT("S"&amp;(ROW()+12*(($AN2326-1)*3+$AO2326)-ROW())/12+5),AQ2326)</f>
        <v>0</v>
      </c>
      <c r="AU2326" s="15">
        <f ca="1">IF(AND(AQ2326&gt;0,AR2326&gt;0),COUNTIF(AU$6:AU2325,"&gt;0")+1,0)</f>
        <v>0</v>
      </c>
    </row>
    <row r="2327" spans="40:47">
      <c r="AN2327" s="15">
        <v>65</v>
      </c>
      <c r="AO2327" s="15">
        <v>2</v>
      </c>
      <c r="AP2327" s="15">
        <v>6</v>
      </c>
      <c r="AQ2327" s="15">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15">
        <f ca="1">COUNTIF(INDIRECT("H"&amp;(ROW()+12*(($AN2327-1)*3+$AO2327)-ROW())/12+5):INDIRECT("S"&amp;(ROW()+12*(($AN2327-1)*3+$AO2327)-ROW())/12+5),AQ2327)</f>
        <v>0</v>
      </c>
      <c r="AU2327" s="15">
        <f ca="1">IF(AND(AQ2327&gt;0,AR2327&gt;0),COUNTIF(AU$6:AU2326,"&gt;0")+1,0)</f>
        <v>0</v>
      </c>
    </row>
    <row r="2328" spans="40:47">
      <c r="AN2328" s="15">
        <v>65</v>
      </c>
      <c r="AO2328" s="15">
        <v>2</v>
      </c>
      <c r="AP2328" s="15">
        <v>7</v>
      </c>
      <c r="AQ2328" s="15">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15">
        <f ca="1">COUNTIF(INDIRECT("H"&amp;(ROW()+12*(($AN2328-1)*3+$AO2328)-ROW())/12+5):INDIRECT("S"&amp;(ROW()+12*(($AN2328-1)*3+$AO2328)-ROW())/12+5),AQ2328)</f>
        <v>0</v>
      </c>
      <c r="AU2328" s="15">
        <f ca="1">IF(AND(AQ2328&gt;0,AR2328&gt;0),COUNTIF(AU$6:AU2327,"&gt;0")+1,0)</f>
        <v>0</v>
      </c>
    </row>
    <row r="2329" spans="40:47">
      <c r="AN2329" s="15">
        <v>65</v>
      </c>
      <c r="AO2329" s="15">
        <v>2</v>
      </c>
      <c r="AP2329" s="15">
        <v>8</v>
      </c>
      <c r="AQ2329" s="15">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15">
        <f ca="1">COUNTIF(INDIRECT("H"&amp;(ROW()+12*(($AN2329-1)*3+$AO2329)-ROW())/12+5):INDIRECT("S"&amp;(ROW()+12*(($AN2329-1)*3+$AO2329)-ROW())/12+5),AQ2329)</f>
        <v>0</v>
      </c>
      <c r="AU2329" s="15">
        <f ca="1">IF(AND(AQ2329&gt;0,AR2329&gt;0),COUNTIF(AU$6:AU2328,"&gt;0")+1,0)</f>
        <v>0</v>
      </c>
    </row>
    <row r="2330" spans="40:47">
      <c r="AN2330" s="15">
        <v>65</v>
      </c>
      <c r="AO2330" s="15">
        <v>2</v>
      </c>
      <c r="AP2330" s="15">
        <v>9</v>
      </c>
      <c r="AQ2330" s="15">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15">
        <f ca="1">COUNTIF(INDIRECT("H"&amp;(ROW()+12*(($AN2330-1)*3+$AO2330)-ROW())/12+5):INDIRECT("S"&amp;(ROW()+12*(($AN2330-1)*3+$AO2330)-ROW())/12+5),AQ2330)</f>
        <v>0</v>
      </c>
      <c r="AU2330" s="15">
        <f ca="1">IF(AND(AQ2330&gt;0,AR2330&gt;0),COUNTIF(AU$6:AU2329,"&gt;0")+1,0)</f>
        <v>0</v>
      </c>
    </row>
    <row r="2331" spans="40:47">
      <c r="AN2331" s="15">
        <v>65</v>
      </c>
      <c r="AO2331" s="15">
        <v>2</v>
      </c>
      <c r="AP2331" s="15">
        <v>10</v>
      </c>
      <c r="AQ2331" s="15">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15">
        <f ca="1">COUNTIF(INDIRECT("H"&amp;(ROW()+12*(($AN2331-1)*3+$AO2331)-ROW())/12+5):INDIRECT("S"&amp;(ROW()+12*(($AN2331-1)*3+$AO2331)-ROW())/12+5),AQ2331)</f>
        <v>0</v>
      </c>
      <c r="AU2331" s="15">
        <f ca="1">IF(AND(AQ2331&gt;0,AR2331&gt;0),COUNTIF(AU$6:AU2330,"&gt;0")+1,0)</f>
        <v>0</v>
      </c>
    </row>
    <row r="2332" spans="40:47">
      <c r="AN2332" s="15">
        <v>65</v>
      </c>
      <c r="AO2332" s="15">
        <v>2</v>
      </c>
      <c r="AP2332" s="15">
        <v>11</v>
      </c>
      <c r="AQ2332" s="15">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15">
        <f ca="1">COUNTIF(INDIRECT("H"&amp;(ROW()+12*(($AN2332-1)*3+$AO2332)-ROW())/12+5):INDIRECT("S"&amp;(ROW()+12*(($AN2332-1)*3+$AO2332)-ROW())/12+5),AQ2332)</f>
        <v>0</v>
      </c>
      <c r="AU2332" s="15">
        <f ca="1">IF(AND(AQ2332&gt;0,AR2332&gt;0),COUNTIF(AU$6:AU2331,"&gt;0")+1,0)</f>
        <v>0</v>
      </c>
    </row>
    <row r="2333" spans="40:47">
      <c r="AN2333" s="15">
        <v>65</v>
      </c>
      <c r="AO2333" s="15">
        <v>2</v>
      </c>
      <c r="AP2333" s="15">
        <v>12</v>
      </c>
      <c r="AQ2333" s="15">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15">
        <f ca="1">COUNTIF(INDIRECT("H"&amp;(ROW()+12*(($AN2333-1)*3+$AO2333)-ROW())/12+5):INDIRECT("S"&amp;(ROW()+12*(($AN2333-1)*3+$AO2333)-ROW())/12+5),AQ2333)</f>
        <v>0</v>
      </c>
      <c r="AU2333" s="15">
        <f ca="1">IF(AND(AQ2333&gt;0,AR2333&gt;0),COUNTIF(AU$6:AU2332,"&gt;0")+1,0)</f>
        <v>0</v>
      </c>
    </row>
    <row r="2334" spans="40:47">
      <c r="AN2334" s="15">
        <v>65</v>
      </c>
      <c r="AO2334" s="15">
        <v>3</v>
      </c>
      <c r="AP2334" s="15">
        <v>1</v>
      </c>
      <c r="AQ2334" s="15">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15">
        <f ca="1">COUNTIF(INDIRECT("H"&amp;(ROW()+12*(($AN2334-1)*3+$AO2334)-ROW())/12+5):INDIRECT("S"&amp;(ROW()+12*(($AN2334-1)*3+$AO2334)-ROW())/12+5),AQ2334)</f>
        <v>0</v>
      </c>
      <c r="AU2334" s="15">
        <f ca="1">IF(AND(AQ2334&gt;0,AR2334&gt;0),COUNTIF(AU$6:AU2333,"&gt;0")+1,0)</f>
        <v>0</v>
      </c>
    </row>
    <row r="2335" spans="40:47">
      <c r="AN2335" s="15">
        <v>65</v>
      </c>
      <c r="AO2335" s="15">
        <v>3</v>
      </c>
      <c r="AP2335" s="15">
        <v>2</v>
      </c>
      <c r="AQ2335" s="15">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15">
        <f ca="1">COUNTIF(INDIRECT("H"&amp;(ROW()+12*(($AN2335-1)*3+$AO2335)-ROW())/12+5):INDIRECT("S"&amp;(ROW()+12*(($AN2335-1)*3+$AO2335)-ROW())/12+5),AQ2335)</f>
        <v>0</v>
      </c>
      <c r="AU2335" s="15">
        <f ca="1">IF(AND(AQ2335&gt;0,AR2335&gt;0),COUNTIF(AU$6:AU2334,"&gt;0")+1,0)</f>
        <v>0</v>
      </c>
    </row>
    <row r="2336" spans="40:47">
      <c r="AN2336" s="15">
        <v>65</v>
      </c>
      <c r="AO2336" s="15">
        <v>3</v>
      </c>
      <c r="AP2336" s="15">
        <v>3</v>
      </c>
      <c r="AQ2336" s="15">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15">
        <f ca="1">COUNTIF(INDIRECT("H"&amp;(ROW()+12*(($AN2336-1)*3+$AO2336)-ROW())/12+5):INDIRECT("S"&amp;(ROW()+12*(($AN2336-1)*3+$AO2336)-ROW())/12+5),AQ2336)</f>
        <v>0</v>
      </c>
      <c r="AU2336" s="15">
        <f ca="1">IF(AND(AQ2336&gt;0,AR2336&gt;0),COUNTIF(AU$6:AU2335,"&gt;0")+1,0)</f>
        <v>0</v>
      </c>
    </row>
    <row r="2337" spans="40:47">
      <c r="AN2337" s="15">
        <v>65</v>
      </c>
      <c r="AO2337" s="15">
        <v>3</v>
      </c>
      <c r="AP2337" s="15">
        <v>4</v>
      </c>
      <c r="AQ2337" s="15">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15">
        <f ca="1">COUNTIF(INDIRECT("H"&amp;(ROW()+12*(($AN2337-1)*3+$AO2337)-ROW())/12+5):INDIRECT("S"&amp;(ROW()+12*(($AN2337-1)*3+$AO2337)-ROW())/12+5),AQ2337)</f>
        <v>0</v>
      </c>
      <c r="AU2337" s="15">
        <f ca="1">IF(AND(AQ2337&gt;0,AR2337&gt;0),COUNTIF(AU$6:AU2336,"&gt;0")+1,0)</f>
        <v>0</v>
      </c>
    </row>
    <row r="2338" spans="40:47">
      <c r="AN2338" s="15">
        <v>65</v>
      </c>
      <c r="AO2338" s="15">
        <v>3</v>
      </c>
      <c r="AP2338" s="15">
        <v>5</v>
      </c>
      <c r="AQ2338" s="15">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15">
        <f ca="1">COUNTIF(INDIRECT("H"&amp;(ROW()+12*(($AN2338-1)*3+$AO2338)-ROW())/12+5):INDIRECT("S"&amp;(ROW()+12*(($AN2338-1)*3+$AO2338)-ROW())/12+5),AQ2338)</f>
        <v>0</v>
      </c>
      <c r="AU2338" s="15">
        <f ca="1">IF(AND(AQ2338&gt;0,AR2338&gt;0),COUNTIF(AU$6:AU2337,"&gt;0")+1,0)</f>
        <v>0</v>
      </c>
    </row>
    <row r="2339" spans="40:47">
      <c r="AN2339" s="15">
        <v>65</v>
      </c>
      <c r="AO2339" s="15">
        <v>3</v>
      </c>
      <c r="AP2339" s="15">
        <v>6</v>
      </c>
      <c r="AQ2339" s="15">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15">
        <f ca="1">COUNTIF(INDIRECT("H"&amp;(ROW()+12*(($AN2339-1)*3+$AO2339)-ROW())/12+5):INDIRECT("S"&amp;(ROW()+12*(($AN2339-1)*3+$AO2339)-ROW())/12+5),AQ2339)</f>
        <v>0</v>
      </c>
      <c r="AU2339" s="15">
        <f ca="1">IF(AND(AQ2339&gt;0,AR2339&gt;0),COUNTIF(AU$6:AU2338,"&gt;0")+1,0)</f>
        <v>0</v>
      </c>
    </row>
    <row r="2340" spans="40:47">
      <c r="AN2340" s="15">
        <v>65</v>
      </c>
      <c r="AO2340" s="15">
        <v>3</v>
      </c>
      <c r="AP2340" s="15">
        <v>7</v>
      </c>
      <c r="AQ2340" s="15">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15">
        <f ca="1">COUNTIF(INDIRECT("H"&amp;(ROW()+12*(($AN2340-1)*3+$AO2340)-ROW())/12+5):INDIRECT("S"&amp;(ROW()+12*(($AN2340-1)*3+$AO2340)-ROW())/12+5),AQ2340)</f>
        <v>0</v>
      </c>
      <c r="AU2340" s="15">
        <f ca="1">IF(AND(AQ2340&gt;0,AR2340&gt;0),COUNTIF(AU$6:AU2339,"&gt;0")+1,0)</f>
        <v>0</v>
      </c>
    </row>
    <row r="2341" spans="40:47">
      <c r="AN2341" s="15">
        <v>65</v>
      </c>
      <c r="AO2341" s="15">
        <v>3</v>
      </c>
      <c r="AP2341" s="15">
        <v>8</v>
      </c>
      <c r="AQ2341" s="15">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15">
        <f ca="1">COUNTIF(INDIRECT("H"&amp;(ROW()+12*(($AN2341-1)*3+$AO2341)-ROW())/12+5):INDIRECT("S"&amp;(ROW()+12*(($AN2341-1)*3+$AO2341)-ROW())/12+5),AQ2341)</f>
        <v>0</v>
      </c>
      <c r="AU2341" s="15">
        <f ca="1">IF(AND(AQ2341&gt;0,AR2341&gt;0),COUNTIF(AU$6:AU2340,"&gt;0")+1,0)</f>
        <v>0</v>
      </c>
    </row>
    <row r="2342" spans="40:47">
      <c r="AN2342" s="15">
        <v>65</v>
      </c>
      <c r="AO2342" s="15">
        <v>3</v>
      </c>
      <c r="AP2342" s="15">
        <v>9</v>
      </c>
      <c r="AQ2342" s="15">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15">
        <f ca="1">COUNTIF(INDIRECT("H"&amp;(ROW()+12*(($AN2342-1)*3+$AO2342)-ROW())/12+5):INDIRECT("S"&amp;(ROW()+12*(($AN2342-1)*3+$AO2342)-ROW())/12+5),AQ2342)</f>
        <v>0</v>
      </c>
      <c r="AU2342" s="15">
        <f ca="1">IF(AND(AQ2342&gt;0,AR2342&gt;0),COUNTIF(AU$6:AU2341,"&gt;0")+1,0)</f>
        <v>0</v>
      </c>
    </row>
    <row r="2343" spans="40:47">
      <c r="AN2343" s="15">
        <v>65</v>
      </c>
      <c r="AO2343" s="15">
        <v>3</v>
      </c>
      <c r="AP2343" s="15">
        <v>10</v>
      </c>
      <c r="AQ2343" s="15">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15">
        <f ca="1">COUNTIF(INDIRECT("H"&amp;(ROW()+12*(($AN2343-1)*3+$AO2343)-ROW())/12+5):INDIRECT("S"&amp;(ROW()+12*(($AN2343-1)*3+$AO2343)-ROW())/12+5),AQ2343)</f>
        <v>0</v>
      </c>
      <c r="AU2343" s="15">
        <f ca="1">IF(AND(AQ2343&gt;0,AR2343&gt;0),COUNTIF(AU$6:AU2342,"&gt;0")+1,0)</f>
        <v>0</v>
      </c>
    </row>
    <row r="2344" spans="40:47">
      <c r="AN2344" s="15">
        <v>65</v>
      </c>
      <c r="AO2344" s="15">
        <v>3</v>
      </c>
      <c r="AP2344" s="15">
        <v>11</v>
      </c>
      <c r="AQ2344" s="15">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15">
        <f ca="1">COUNTIF(INDIRECT("H"&amp;(ROW()+12*(($AN2344-1)*3+$AO2344)-ROW())/12+5):INDIRECT("S"&amp;(ROW()+12*(($AN2344-1)*3+$AO2344)-ROW())/12+5),AQ2344)</f>
        <v>0</v>
      </c>
      <c r="AU2344" s="15">
        <f ca="1">IF(AND(AQ2344&gt;0,AR2344&gt;0),COUNTIF(AU$6:AU2343,"&gt;0")+1,0)</f>
        <v>0</v>
      </c>
    </row>
    <row r="2345" spans="40:47">
      <c r="AN2345" s="306">
        <v>65</v>
      </c>
      <c r="AO2345" s="306">
        <v>3</v>
      </c>
      <c r="AP2345" s="306">
        <v>12</v>
      </c>
      <c r="AQ2345" s="15">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15">
        <f ca="1">COUNTIF(INDIRECT("H"&amp;(ROW()+12*(($AN2345-1)*3+$AO2345)-ROW())/12+5):INDIRECT("S"&amp;(ROW()+12*(($AN2345-1)*3+$AO2345)-ROW())/12+5),AQ2345)</f>
        <v>0</v>
      </c>
      <c r="AU2345" s="15">
        <f ca="1">IF(AND(AQ2345&gt;0,AR2345&gt;0),COUNTIF(AU$6:AU2344,"&gt;0")+1,0)</f>
        <v>0</v>
      </c>
    </row>
    <row r="2346" spans="40:47">
      <c r="AN2346" s="15">
        <v>66</v>
      </c>
      <c r="AO2346" s="15">
        <v>1</v>
      </c>
      <c r="AP2346" s="15">
        <v>1</v>
      </c>
      <c r="AQ2346" s="15">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15">
        <f ca="1">COUNTIF(INDIRECT("H"&amp;(ROW()+12*(($AN2346-1)*3+$AO2346)-ROW())/12+5):INDIRECT("S"&amp;(ROW()+12*(($AN2346-1)*3+$AO2346)-ROW())/12+5),AQ2346)</f>
        <v>0</v>
      </c>
      <c r="AU2346" s="15">
        <f ca="1">IF(AND(AQ2346&gt;0,AR2346&gt;0),COUNTIF(AU$6:AU2345,"&gt;0")+1,0)</f>
        <v>0</v>
      </c>
    </row>
    <row r="2347" spans="40:47">
      <c r="AN2347" s="15">
        <v>66</v>
      </c>
      <c r="AO2347" s="15">
        <v>1</v>
      </c>
      <c r="AP2347" s="15">
        <v>2</v>
      </c>
      <c r="AQ2347" s="15">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15">
        <f ca="1">COUNTIF(INDIRECT("H"&amp;(ROW()+12*(($AN2347-1)*3+$AO2347)-ROW())/12+5):INDIRECT("S"&amp;(ROW()+12*(($AN2347-1)*3+$AO2347)-ROW())/12+5),AQ2347)</f>
        <v>0</v>
      </c>
      <c r="AU2347" s="15">
        <f ca="1">IF(AND(AQ2347&gt;0,AR2347&gt;0),COUNTIF(AU$6:AU2346,"&gt;0")+1,0)</f>
        <v>0</v>
      </c>
    </row>
    <row r="2348" spans="40:47">
      <c r="AN2348" s="15">
        <v>66</v>
      </c>
      <c r="AO2348" s="15">
        <v>1</v>
      </c>
      <c r="AP2348" s="15">
        <v>3</v>
      </c>
      <c r="AQ2348" s="15">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15">
        <f ca="1">COUNTIF(INDIRECT("H"&amp;(ROW()+12*(($AN2348-1)*3+$AO2348)-ROW())/12+5):INDIRECT("S"&amp;(ROW()+12*(($AN2348-1)*3+$AO2348)-ROW())/12+5),AQ2348)</f>
        <v>0</v>
      </c>
      <c r="AU2348" s="15">
        <f ca="1">IF(AND(AQ2348&gt;0,AR2348&gt;0),COUNTIF(AU$6:AU2347,"&gt;0")+1,0)</f>
        <v>0</v>
      </c>
    </row>
    <row r="2349" spans="40:47">
      <c r="AN2349" s="15">
        <v>66</v>
      </c>
      <c r="AO2349" s="15">
        <v>1</v>
      </c>
      <c r="AP2349" s="15">
        <v>4</v>
      </c>
      <c r="AQ2349" s="15">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15">
        <f ca="1">COUNTIF(INDIRECT("H"&amp;(ROW()+12*(($AN2349-1)*3+$AO2349)-ROW())/12+5):INDIRECT("S"&amp;(ROW()+12*(($AN2349-1)*3+$AO2349)-ROW())/12+5),AQ2349)</f>
        <v>0</v>
      </c>
      <c r="AU2349" s="15">
        <f ca="1">IF(AND(AQ2349&gt;0,AR2349&gt;0),COUNTIF(AU$6:AU2348,"&gt;0")+1,0)</f>
        <v>0</v>
      </c>
    </row>
    <row r="2350" spans="40:47">
      <c r="AN2350" s="15">
        <v>66</v>
      </c>
      <c r="AO2350" s="15">
        <v>1</v>
      </c>
      <c r="AP2350" s="15">
        <v>5</v>
      </c>
      <c r="AQ2350" s="15">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15">
        <f ca="1">COUNTIF(INDIRECT("H"&amp;(ROW()+12*(($AN2350-1)*3+$AO2350)-ROW())/12+5):INDIRECT("S"&amp;(ROW()+12*(($AN2350-1)*3+$AO2350)-ROW())/12+5),AQ2350)</f>
        <v>0</v>
      </c>
      <c r="AU2350" s="15">
        <f ca="1">IF(AND(AQ2350&gt;0,AR2350&gt;0),COUNTIF(AU$6:AU2349,"&gt;0")+1,0)</f>
        <v>0</v>
      </c>
    </row>
    <row r="2351" spans="40:47">
      <c r="AN2351" s="15">
        <v>66</v>
      </c>
      <c r="AO2351" s="15">
        <v>1</v>
      </c>
      <c r="AP2351" s="15">
        <v>6</v>
      </c>
      <c r="AQ2351" s="15">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15">
        <f ca="1">COUNTIF(INDIRECT("H"&amp;(ROW()+12*(($AN2351-1)*3+$AO2351)-ROW())/12+5):INDIRECT("S"&amp;(ROW()+12*(($AN2351-1)*3+$AO2351)-ROW())/12+5),AQ2351)</f>
        <v>0</v>
      </c>
      <c r="AU2351" s="15">
        <f ca="1">IF(AND(AQ2351&gt;0,AR2351&gt;0),COUNTIF(AU$6:AU2350,"&gt;0")+1,0)</f>
        <v>0</v>
      </c>
    </row>
    <row r="2352" spans="40:47">
      <c r="AN2352" s="15">
        <v>66</v>
      </c>
      <c r="AO2352" s="15">
        <v>1</v>
      </c>
      <c r="AP2352" s="15">
        <v>7</v>
      </c>
      <c r="AQ2352" s="15">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15">
        <f ca="1">COUNTIF(INDIRECT("H"&amp;(ROW()+12*(($AN2352-1)*3+$AO2352)-ROW())/12+5):INDIRECT("S"&amp;(ROW()+12*(($AN2352-1)*3+$AO2352)-ROW())/12+5),AQ2352)</f>
        <v>0</v>
      </c>
      <c r="AU2352" s="15">
        <f ca="1">IF(AND(AQ2352&gt;0,AR2352&gt;0),COUNTIF(AU$6:AU2351,"&gt;0")+1,0)</f>
        <v>0</v>
      </c>
    </row>
    <row r="2353" spans="40:47">
      <c r="AN2353" s="15">
        <v>66</v>
      </c>
      <c r="AO2353" s="15">
        <v>1</v>
      </c>
      <c r="AP2353" s="15">
        <v>8</v>
      </c>
      <c r="AQ2353" s="15">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15">
        <f ca="1">COUNTIF(INDIRECT("H"&amp;(ROW()+12*(($AN2353-1)*3+$AO2353)-ROW())/12+5):INDIRECT("S"&amp;(ROW()+12*(($AN2353-1)*3+$AO2353)-ROW())/12+5),AQ2353)</f>
        <v>0</v>
      </c>
      <c r="AU2353" s="15">
        <f ca="1">IF(AND(AQ2353&gt;0,AR2353&gt;0),COUNTIF(AU$6:AU2352,"&gt;0")+1,0)</f>
        <v>0</v>
      </c>
    </row>
    <row r="2354" spans="40:47">
      <c r="AN2354" s="15">
        <v>66</v>
      </c>
      <c r="AO2354" s="15">
        <v>1</v>
      </c>
      <c r="AP2354" s="15">
        <v>9</v>
      </c>
      <c r="AQ2354" s="15">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15">
        <f ca="1">COUNTIF(INDIRECT("H"&amp;(ROW()+12*(($AN2354-1)*3+$AO2354)-ROW())/12+5):INDIRECT("S"&amp;(ROW()+12*(($AN2354-1)*3+$AO2354)-ROW())/12+5),AQ2354)</f>
        <v>0</v>
      </c>
      <c r="AU2354" s="15">
        <f ca="1">IF(AND(AQ2354&gt;0,AR2354&gt;0),COUNTIF(AU$6:AU2353,"&gt;0")+1,0)</f>
        <v>0</v>
      </c>
    </row>
    <row r="2355" spans="40:47">
      <c r="AN2355" s="15">
        <v>66</v>
      </c>
      <c r="AO2355" s="15">
        <v>1</v>
      </c>
      <c r="AP2355" s="15">
        <v>10</v>
      </c>
      <c r="AQ2355" s="15">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15">
        <f ca="1">COUNTIF(INDIRECT("H"&amp;(ROW()+12*(($AN2355-1)*3+$AO2355)-ROW())/12+5):INDIRECT("S"&amp;(ROW()+12*(($AN2355-1)*3+$AO2355)-ROW())/12+5),AQ2355)</f>
        <v>0</v>
      </c>
      <c r="AU2355" s="15">
        <f ca="1">IF(AND(AQ2355&gt;0,AR2355&gt;0),COUNTIF(AU$6:AU2354,"&gt;0")+1,0)</f>
        <v>0</v>
      </c>
    </row>
    <row r="2356" spans="40:47">
      <c r="AN2356" s="15">
        <v>66</v>
      </c>
      <c r="AO2356" s="15">
        <v>1</v>
      </c>
      <c r="AP2356" s="15">
        <v>11</v>
      </c>
      <c r="AQ2356" s="15">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15">
        <f ca="1">COUNTIF(INDIRECT("H"&amp;(ROW()+12*(($AN2356-1)*3+$AO2356)-ROW())/12+5):INDIRECT("S"&amp;(ROW()+12*(($AN2356-1)*3+$AO2356)-ROW())/12+5),AQ2356)</f>
        <v>0</v>
      </c>
      <c r="AU2356" s="15">
        <f ca="1">IF(AND(AQ2356&gt;0,AR2356&gt;0),COUNTIF(AU$6:AU2355,"&gt;0")+1,0)</f>
        <v>0</v>
      </c>
    </row>
    <row r="2357" spans="40:47">
      <c r="AN2357" s="15">
        <v>66</v>
      </c>
      <c r="AO2357" s="15">
        <v>1</v>
      </c>
      <c r="AP2357" s="15">
        <v>12</v>
      </c>
      <c r="AQ2357" s="15">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15">
        <f ca="1">COUNTIF(INDIRECT("H"&amp;(ROW()+12*(($AN2357-1)*3+$AO2357)-ROW())/12+5):INDIRECT("S"&amp;(ROW()+12*(($AN2357-1)*3+$AO2357)-ROW())/12+5),AQ2357)</f>
        <v>0</v>
      </c>
      <c r="AU2357" s="15">
        <f ca="1">IF(AND(AQ2357&gt;0,AR2357&gt;0),COUNTIF(AU$6:AU2356,"&gt;0")+1,0)</f>
        <v>0</v>
      </c>
    </row>
    <row r="2358" spans="40:47">
      <c r="AN2358" s="15">
        <v>66</v>
      </c>
      <c r="AO2358" s="15">
        <v>2</v>
      </c>
      <c r="AP2358" s="15">
        <v>1</v>
      </c>
      <c r="AQ2358" s="15">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15">
        <f ca="1">COUNTIF(INDIRECT("H"&amp;(ROW()+12*(($AN2358-1)*3+$AO2358)-ROW())/12+5):INDIRECT("S"&amp;(ROW()+12*(($AN2358-1)*3+$AO2358)-ROW())/12+5),AQ2358)</f>
        <v>0</v>
      </c>
      <c r="AU2358" s="15">
        <f ca="1">IF(AND(AQ2358&gt;0,AR2358&gt;0),COUNTIF(AU$6:AU2357,"&gt;0")+1,0)</f>
        <v>0</v>
      </c>
    </row>
    <row r="2359" spans="40:47">
      <c r="AN2359" s="15">
        <v>66</v>
      </c>
      <c r="AO2359" s="15">
        <v>2</v>
      </c>
      <c r="AP2359" s="15">
        <v>2</v>
      </c>
      <c r="AQ2359" s="15">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15">
        <f ca="1">COUNTIF(INDIRECT("H"&amp;(ROW()+12*(($AN2359-1)*3+$AO2359)-ROW())/12+5):INDIRECT("S"&amp;(ROW()+12*(($AN2359-1)*3+$AO2359)-ROW())/12+5),AQ2359)</f>
        <v>0</v>
      </c>
      <c r="AU2359" s="15">
        <f ca="1">IF(AND(AQ2359&gt;0,AR2359&gt;0),COUNTIF(AU$6:AU2358,"&gt;0")+1,0)</f>
        <v>0</v>
      </c>
    </row>
    <row r="2360" spans="40:47">
      <c r="AN2360" s="15">
        <v>66</v>
      </c>
      <c r="AO2360" s="15">
        <v>2</v>
      </c>
      <c r="AP2360" s="15">
        <v>3</v>
      </c>
      <c r="AQ2360" s="15">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15">
        <f ca="1">COUNTIF(INDIRECT("H"&amp;(ROW()+12*(($AN2360-1)*3+$AO2360)-ROW())/12+5):INDIRECT("S"&amp;(ROW()+12*(($AN2360-1)*3+$AO2360)-ROW())/12+5),AQ2360)</f>
        <v>0</v>
      </c>
      <c r="AU2360" s="15">
        <f ca="1">IF(AND(AQ2360&gt;0,AR2360&gt;0),COUNTIF(AU$6:AU2359,"&gt;0")+1,0)</f>
        <v>0</v>
      </c>
    </row>
    <row r="2361" spans="40:47">
      <c r="AN2361" s="15">
        <v>66</v>
      </c>
      <c r="AO2361" s="15">
        <v>2</v>
      </c>
      <c r="AP2361" s="15">
        <v>4</v>
      </c>
      <c r="AQ2361" s="15">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15">
        <f ca="1">COUNTIF(INDIRECT("H"&amp;(ROW()+12*(($AN2361-1)*3+$AO2361)-ROW())/12+5):INDIRECT("S"&amp;(ROW()+12*(($AN2361-1)*3+$AO2361)-ROW())/12+5),AQ2361)</f>
        <v>0</v>
      </c>
      <c r="AU2361" s="15">
        <f ca="1">IF(AND(AQ2361&gt;0,AR2361&gt;0),COUNTIF(AU$6:AU2360,"&gt;0")+1,0)</f>
        <v>0</v>
      </c>
    </row>
    <row r="2362" spans="40:47">
      <c r="AN2362" s="15">
        <v>66</v>
      </c>
      <c r="AO2362" s="15">
        <v>2</v>
      </c>
      <c r="AP2362" s="15">
        <v>5</v>
      </c>
      <c r="AQ2362" s="15">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15">
        <f ca="1">COUNTIF(INDIRECT("H"&amp;(ROW()+12*(($AN2362-1)*3+$AO2362)-ROW())/12+5):INDIRECT("S"&amp;(ROW()+12*(($AN2362-1)*3+$AO2362)-ROW())/12+5),AQ2362)</f>
        <v>0</v>
      </c>
      <c r="AU2362" s="15">
        <f ca="1">IF(AND(AQ2362&gt;0,AR2362&gt;0),COUNTIF(AU$6:AU2361,"&gt;0")+1,0)</f>
        <v>0</v>
      </c>
    </row>
    <row r="2363" spans="40:47">
      <c r="AN2363" s="15">
        <v>66</v>
      </c>
      <c r="AO2363" s="15">
        <v>2</v>
      </c>
      <c r="AP2363" s="15">
        <v>6</v>
      </c>
      <c r="AQ2363" s="15">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15">
        <f ca="1">COUNTIF(INDIRECT("H"&amp;(ROW()+12*(($AN2363-1)*3+$AO2363)-ROW())/12+5):INDIRECT("S"&amp;(ROW()+12*(($AN2363-1)*3+$AO2363)-ROW())/12+5),AQ2363)</f>
        <v>0</v>
      </c>
      <c r="AU2363" s="15">
        <f ca="1">IF(AND(AQ2363&gt;0,AR2363&gt;0),COUNTIF(AU$6:AU2362,"&gt;0")+1,0)</f>
        <v>0</v>
      </c>
    </row>
    <row r="2364" spans="40:47">
      <c r="AN2364" s="15">
        <v>66</v>
      </c>
      <c r="AO2364" s="15">
        <v>2</v>
      </c>
      <c r="AP2364" s="15">
        <v>7</v>
      </c>
      <c r="AQ2364" s="15">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15">
        <f ca="1">COUNTIF(INDIRECT("H"&amp;(ROW()+12*(($AN2364-1)*3+$AO2364)-ROW())/12+5):INDIRECT("S"&amp;(ROW()+12*(($AN2364-1)*3+$AO2364)-ROW())/12+5),AQ2364)</f>
        <v>0</v>
      </c>
      <c r="AU2364" s="15">
        <f ca="1">IF(AND(AQ2364&gt;0,AR2364&gt;0),COUNTIF(AU$6:AU2363,"&gt;0")+1,0)</f>
        <v>0</v>
      </c>
    </row>
    <row r="2365" spans="40:47">
      <c r="AN2365" s="15">
        <v>66</v>
      </c>
      <c r="AO2365" s="15">
        <v>2</v>
      </c>
      <c r="AP2365" s="15">
        <v>8</v>
      </c>
      <c r="AQ2365" s="15">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15">
        <f ca="1">COUNTIF(INDIRECT("H"&amp;(ROW()+12*(($AN2365-1)*3+$AO2365)-ROW())/12+5):INDIRECT("S"&amp;(ROW()+12*(($AN2365-1)*3+$AO2365)-ROW())/12+5),AQ2365)</f>
        <v>0</v>
      </c>
      <c r="AU2365" s="15">
        <f ca="1">IF(AND(AQ2365&gt;0,AR2365&gt;0),COUNTIF(AU$6:AU2364,"&gt;0")+1,0)</f>
        <v>0</v>
      </c>
    </row>
    <row r="2366" spans="40:47">
      <c r="AN2366" s="15">
        <v>66</v>
      </c>
      <c r="AO2366" s="15">
        <v>2</v>
      </c>
      <c r="AP2366" s="15">
        <v>9</v>
      </c>
      <c r="AQ2366" s="15">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15">
        <f ca="1">COUNTIF(INDIRECT("H"&amp;(ROW()+12*(($AN2366-1)*3+$AO2366)-ROW())/12+5):INDIRECT("S"&amp;(ROW()+12*(($AN2366-1)*3+$AO2366)-ROW())/12+5),AQ2366)</f>
        <v>0</v>
      </c>
      <c r="AU2366" s="15">
        <f ca="1">IF(AND(AQ2366&gt;0,AR2366&gt;0),COUNTIF(AU$6:AU2365,"&gt;0")+1,0)</f>
        <v>0</v>
      </c>
    </row>
    <row r="2367" spans="40:47">
      <c r="AN2367" s="15">
        <v>66</v>
      </c>
      <c r="AO2367" s="15">
        <v>2</v>
      </c>
      <c r="AP2367" s="15">
        <v>10</v>
      </c>
      <c r="AQ2367" s="15">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15">
        <f ca="1">COUNTIF(INDIRECT("H"&amp;(ROW()+12*(($AN2367-1)*3+$AO2367)-ROW())/12+5):INDIRECT("S"&amp;(ROW()+12*(($AN2367-1)*3+$AO2367)-ROW())/12+5),AQ2367)</f>
        <v>0</v>
      </c>
      <c r="AU2367" s="15">
        <f ca="1">IF(AND(AQ2367&gt;0,AR2367&gt;0),COUNTIF(AU$6:AU2366,"&gt;0")+1,0)</f>
        <v>0</v>
      </c>
    </row>
    <row r="2368" spans="40:47">
      <c r="AN2368" s="15">
        <v>66</v>
      </c>
      <c r="AO2368" s="15">
        <v>2</v>
      </c>
      <c r="AP2368" s="15">
        <v>11</v>
      </c>
      <c r="AQ2368" s="15">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15">
        <f ca="1">COUNTIF(INDIRECT("H"&amp;(ROW()+12*(($AN2368-1)*3+$AO2368)-ROW())/12+5):INDIRECT("S"&amp;(ROW()+12*(($AN2368-1)*3+$AO2368)-ROW())/12+5),AQ2368)</f>
        <v>0</v>
      </c>
      <c r="AU2368" s="15">
        <f ca="1">IF(AND(AQ2368&gt;0,AR2368&gt;0),COUNTIF(AU$6:AU2367,"&gt;0")+1,0)</f>
        <v>0</v>
      </c>
    </row>
    <row r="2369" spans="40:47">
      <c r="AN2369" s="15">
        <v>66</v>
      </c>
      <c r="AO2369" s="15">
        <v>2</v>
      </c>
      <c r="AP2369" s="15">
        <v>12</v>
      </c>
      <c r="AQ2369" s="15">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15">
        <f ca="1">COUNTIF(INDIRECT("H"&amp;(ROW()+12*(($AN2369-1)*3+$AO2369)-ROW())/12+5):INDIRECT("S"&amp;(ROW()+12*(($AN2369-1)*3+$AO2369)-ROW())/12+5),AQ2369)</f>
        <v>0</v>
      </c>
      <c r="AU2369" s="15">
        <f ca="1">IF(AND(AQ2369&gt;0,AR2369&gt;0),COUNTIF(AU$6:AU2368,"&gt;0")+1,0)</f>
        <v>0</v>
      </c>
    </row>
    <row r="2370" spans="40:47">
      <c r="AN2370" s="15">
        <v>66</v>
      </c>
      <c r="AO2370" s="15">
        <v>3</v>
      </c>
      <c r="AP2370" s="15">
        <v>1</v>
      </c>
      <c r="AQ2370" s="15">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15">
        <f ca="1">COUNTIF(INDIRECT("H"&amp;(ROW()+12*(($AN2370-1)*3+$AO2370)-ROW())/12+5):INDIRECT("S"&amp;(ROW()+12*(($AN2370-1)*3+$AO2370)-ROW())/12+5),AQ2370)</f>
        <v>0</v>
      </c>
      <c r="AU2370" s="15">
        <f ca="1">IF(AND(AQ2370&gt;0,AR2370&gt;0),COUNTIF(AU$6:AU2369,"&gt;0")+1,0)</f>
        <v>0</v>
      </c>
    </row>
    <row r="2371" spans="40:47">
      <c r="AN2371" s="15">
        <v>66</v>
      </c>
      <c r="AO2371" s="15">
        <v>3</v>
      </c>
      <c r="AP2371" s="15">
        <v>2</v>
      </c>
      <c r="AQ2371" s="15">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15">
        <f ca="1">COUNTIF(INDIRECT("H"&amp;(ROW()+12*(($AN2371-1)*3+$AO2371)-ROW())/12+5):INDIRECT("S"&amp;(ROW()+12*(($AN2371-1)*3+$AO2371)-ROW())/12+5),AQ2371)</f>
        <v>0</v>
      </c>
      <c r="AU2371" s="15">
        <f ca="1">IF(AND(AQ2371&gt;0,AR2371&gt;0),COUNTIF(AU$6:AU2370,"&gt;0")+1,0)</f>
        <v>0</v>
      </c>
    </row>
    <row r="2372" spans="40:47">
      <c r="AN2372" s="15">
        <v>66</v>
      </c>
      <c r="AO2372" s="15">
        <v>3</v>
      </c>
      <c r="AP2372" s="15">
        <v>3</v>
      </c>
      <c r="AQ2372" s="15">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15">
        <f ca="1">COUNTIF(INDIRECT("H"&amp;(ROW()+12*(($AN2372-1)*3+$AO2372)-ROW())/12+5):INDIRECT("S"&amp;(ROW()+12*(($AN2372-1)*3+$AO2372)-ROW())/12+5),AQ2372)</f>
        <v>0</v>
      </c>
      <c r="AU2372" s="15">
        <f ca="1">IF(AND(AQ2372&gt;0,AR2372&gt;0),COUNTIF(AU$6:AU2371,"&gt;0")+1,0)</f>
        <v>0</v>
      </c>
    </row>
    <row r="2373" spans="40:47">
      <c r="AN2373" s="15">
        <v>66</v>
      </c>
      <c r="AO2373" s="15">
        <v>3</v>
      </c>
      <c r="AP2373" s="15">
        <v>4</v>
      </c>
      <c r="AQ2373" s="15">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15">
        <f ca="1">COUNTIF(INDIRECT("H"&amp;(ROW()+12*(($AN2373-1)*3+$AO2373)-ROW())/12+5):INDIRECT("S"&amp;(ROW()+12*(($AN2373-1)*3+$AO2373)-ROW())/12+5),AQ2373)</f>
        <v>0</v>
      </c>
      <c r="AU2373" s="15">
        <f ca="1">IF(AND(AQ2373&gt;0,AR2373&gt;0),COUNTIF(AU$6:AU2372,"&gt;0")+1,0)</f>
        <v>0</v>
      </c>
    </row>
    <row r="2374" spans="40:47">
      <c r="AN2374" s="15">
        <v>66</v>
      </c>
      <c r="AO2374" s="15">
        <v>3</v>
      </c>
      <c r="AP2374" s="15">
        <v>5</v>
      </c>
      <c r="AQ2374" s="15">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15">
        <f ca="1">COUNTIF(INDIRECT("H"&amp;(ROW()+12*(($AN2374-1)*3+$AO2374)-ROW())/12+5):INDIRECT("S"&amp;(ROW()+12*(($AN2374-1)*3+$AO2374)-ROW())/12+5),AQ2374)</f>
        <v>0</v>
      </c>
      <c r="AU2374" s="15">
        <f ca="1">IF(AND(AQ2374&gt;0,AR2374&gt;0),COUNTIF(AU$6:AU2373,"&gt;0")+1,0)</f>
        <v>0</v>
      </c>
    </row>
    <row r="2375" spans="40:47">
      <c r="AN2375" s="15">
        <v>66</v>
      </c>
      <c r="AO2375" s="15">
        <v>3</v>
      </c>
      <c r="AP2375" s="15">
        <v>6</v>
      </c>
      <c r="AQ2375" s="15">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15">
        <f ca="1">COUNTIF(INDIRECT("H"&amp;(ROW()+12*(($AN2375-1)*3+$AO2375)-ROW())/12+5):INDIRECT("S"&amp;(ROW()+12*(($AN2375-1)*3+$AO2375)-ROW())/12+5),AQ2375)</f>
        <v>0</v>
      </c>
      <c r="AU2375" s="15">
        <f ca="1">IF(AND(AQ2375&gt;0,AR2375&gt;0),COUNTIF(AU$6:AU2374,"&gt;0")+1,0)</f>
        <v>0</v>
      </c>
    </row>
    <row r="2376" spans="40:47">
      <c r="AN2376" s="15">
        <v>66</v>
      </c>
      <c r="AO2376" s="15">
        <v>3</v>
      </c>
      <c r="AP2376" s="15">
        <v>7</v>
      </c>
      <c r="AQ2376" s="15">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15">
        <f ca="1">COUNTIF(INDIRECT("H"&amp;(ROW()+12*(($AN2376-1)*3+$AO2376)-ROW())/12+5):INDIRECT("S"&amp;(ROW()+12*(($AN2376-1)*3+$AO2376)-ROW())/12+5),AQ2376)</f>
        <v>0</v>
      </c>
      <c r="AU2376" s="15">
        <f ca="1">IF(AND(AQ2376&gt;0,AR2376&gt;0),COUNTIF(AU$6:AU2375,"&gt;0")+1,0)</f>
        <v>0</v>
      </c>
    </row>
    <row r="2377" spans="40:47">
      <c r="AN2377" s="15">
        <v>66</v>
      </c>
      <c r="AO2377" s="15">
        <v>3</v>
      </c>
      <c r="AP2377" s="15">
        <v>8</v>
      </c>
      <c r="AQ2377" s="15">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15">
        <f ca="1">COUNTIF(INDIRECT("H"&amp;(ROW()+12*(($AN2377-1)*3+$AO2377)-ROW())/12+5):INDIRECT("S"&amp;(ROW()+12*(($AN2377-1)*3+$AO2377)-ROW())/12+5),AQ2377)</f>
        <v>0</v>
      </c>
      <c r="AU2377" s="15">
        <f ca="1">IF(AND(AQ2377&gt;0,AR2377&gt;0),COUNTIF(AU$6:AU2376,"&gt;0")+1,0)</f>
        <v>0</v>
      </c>
    </row>
    <row r="2378" spans="40:47">
      <c r="AN2378" s="15">
        <v>66</v>
      </c>
      <c r="AO2378" s="15">
        <v>3</v>
      </c>
      <c r="AP2378" s="15">
        <v>9</v>
      </c>
      <c r="AQ2378" s="15">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15">
        <f ca="1">COUNTIF(INDIRECT("H"&amp;(ROW()+12*(($AN2378-1)*3+$AO2378)-ROW())/12+5):INDIRECT("S"&amp;(ROW()+12*(($AN2378-1)*3+$AO2378)-ROW())/12+5),AQ2378)</f>
        <v>0</v>
      </c>
      <c r="AU2378" s="15">
        <f ca="1">IF(AND(AQ2378&gt;0,AR2378&gt;0),COUNTIF(AU$6:AU2377,"&gt;0")+1,0)</f>
        <v>0</v>
      </c>
    </row>
    <row r="2379" spans="40:47">
      <c r="AN2379" s="15">
        <v>66</v>
      </c>
      <c r="AO2379" s="15">
        <v>3</v>
      </c>
      <c r="AP2379" s="15">
        <v>10</v>
      </c>
      <c r="AQ2379" s="15">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15">
        <f ca="1">COUNTIF(INDIRECT("H"&amp;(ROW()+12*(($AN2379-1)*3+$AO2379)-ROW())/12+5):INDIRECT("S"&amp;(ROW()+12*(($AN2379-1)*3+$AO2379)-ROW())/12+5),AQ2379)</f>
        <v>0</v>
      </c>
      <c r="AU2379" s="15">
        <f ca="1">IF(AND(AQ2379&gt;0,AR2379&gt;0),COUNTIF(AU$6:AU2378,"&gt;0")+1,0)</f>
        <v>0</v>
      </c>
    </row>
    <row r="2380" spans="40:47">
      <c r="AN2380" s="15">
        <v>66</v>
      </c>
      <c r="AO2380" s="15">
        <v>3</v>
      </c>
      <c r="AP2380" s="15">
        <v>11</v>
      </c>
      <c r="AQ2380" s="15">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15">
        <f ca="1">COUNTIF(INDIRECT("H"&amp;(ROW()+12*(($AN2380-1)*3+$AO2380)-ROW())/12+5):INDIRECT("S"&amp;(ROW()+12*(($AN2380-1)*3+$AO2380)-ROW())/12+5),AQ2380)</f>
        <v>0</v>
      </c>
      <c r="AU2380" s="15">
        <f ca="1">IF(AND(AQ2380&gt;0,AR2380&gt;0),COUNTIF(AU$6:AU2379,"&gt;0")+1,0)</f>
        <v>0</v>
      </c>
    </row>
    <row r="2381" spans="40:47">
      <c r="AN2381" s="306">
        <v>66</v>
      </c>
      <c r="AO2381" s="306">
        <v>3</v>
      </c>
      <c r="AP2381" s="306">
        <v>12</v>
      </c>
      <c r="AQ2381" s="15">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15">
        <f ca="1">COUNTIF(INDIRECT("H"&amp;(ROW()+12*(($AN2381-1)*3+$AO2381)-ROW())/12+5):INDIRECT("S"&amp;(ROW()+12*(($AN2381-1)*3+$AO2381)-ROW())/12+5),AQ2381)</f>
        <v>0</v>
      </c>
      <c r="AU2381" s="15">
        <f ca="1">IF(AND(AQ2381&gt;0,AR2381&gt;0),COUNTIF(AU$6:AU2380,"&gt;0")+1,0)</f>
        <v>0</v>
      </c>
    </row>
    <row r="2382" spans="40:47">
      <c r="AN2382" s="15">
        <v>67</v>
      </c>
      <c r="AO2382" s="15">
        <v>1</v>
      </c>
      <c r="AP2382" s="15">
        <v>1</v>
      </c>
      <c r="AQ2382" s="15">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15">
        <f ca="1">COUNTIF(INDIRECT("H"&amp;(ROW()+12*(($AN2382-1)*3+$AO2382)-ROW())/12+5):INDIRECT("S"&amp;(ROW()+12*(($AN2382-1)*3+$AO2382)-ROW())/12+5),AQ2382)</f>
        <v>0</v>
      </c>
      <c r="AU2382" s="15">
        <f ca="1">IF(AND(AQ2382&gt;0,AR2382&gt;0),COUNTIF(AU$6:AU2381,"&gt;0")+1,0)</f>
        <v>0</v>
      </c>
    </row>
    <row r="2383" spans="40:47">
      <c r="AN2383" s="15">
        <v>67</v>
      </c>
      <c r="AO2383" s="15">
        <v>1</v>
      </c>
      <c r="AP2383" s="15">
        <v>2</v>
      </c>
      <c r="AQ2383" s="15">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15">
        <f ca="1">COUNTIF(INDIRECT("H"&amp;(ROW()+12*(($AN2383-1)*3+$AO2383)-ROW())/12+5):INDIRECT("S"&amp;(ROW()+12*(($AN2383-1)*3+$AO2383)-ROW())/12+5),AQ2383)</f>
        <v>0</v>
      </c>
      <c r="AU2383" s="15">
        <f ca="1">IF(AND(AQ2383&gt;0,AR2383&gt;0),COUNTIF(AU$6:AU2382,"&gt;0")+1,0)</f>
        <v>0</v>
      </c>
    </row>
    <row r="2384" spans="40:47">
      <c r="AN2384" s="15">
        <v>67</v>
      </c>
      <c r="AO2384" s="15">
        <v>1</v>
      </c>
      <c r="AP2384" s="15">
        <v>3</v>
      </c>
      <c r="AQ2384" s="15">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15">
        <f ca="1">COUNTIF(INDIRECT("H"&amp;(ROW()+12*(($AN2384-1)*3+$AO2384)-ROW())/12+5):INDIRECT("S"&amp;(ROW()+12*(($AN2384-1)*3+$AO2384)-ROW())/12+5),AQ2384)</f>
        <v>0</v>
      </c>
      <c r="AU2384" s="15">
        <f ca="1">IF(AND(AQ2384&gt;0,AR2384&gt;0),COUNTIF(AU$6:AU2383,"&gt;0")+1,0)</f>
        <v>0</v>
      </c>
    </row>
    <row r="2385" spans="40:47">
      <c r="AN2385" s="15">
        <v>67</v>
      </c>
      <c r="AO2385" s="15">
        <v>1</v>
      </c>
      <c r="AP2385" s="15">
        <v>4</v>
      </c>
      <c r="AQ2385" s="15">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15">
        <f ca="1">COUNTIF(INDIRECT("H"&amp;(ROW()+12*(($AN2385-1)*3+$AO2385)-ROW())/12+5):INDIRECT("S"&amp;(ROW()+12*(($AN2385-1)*3+$AO2385)-ROW())/12+5),AQ2385)</f>
        <v>0</v>
      </c>
      <c r="AU2385" s="15">
        <f ca="1">IF(AND(AQ2385&gt;0,AR2385&gt;0),COUNTIF(AU$6:AU2384,"&gt;0")+1,0)</f>
        <v>0</v>
      </c>
    </row>
    <row r="2386" spans="40:47">
      <c r="AN2386" s="15">
        <v>67</v>
      </c>
      <c r="AO2386" s="15">
        <v>1</v>
      </c>
      <c r="AP2386" s="15">
        <v>5</v>
      </c>
      <c r="AQ2386" s="15">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15">
        <f ca="1">COUNTIF(INDIRECT("H"&amp;(ROW()+12*(($AN2386-1)*3+$AO2386)-ROW())/12+5):INDIRECT("S"&amp;(ROW()+12*(($AN2386-1)*3+$AO2386)-ROW())/12+5),AQ2386)</f>
        <v>0</v>
      </c>
      <c r="AU2386" s="15">
        <f ca="1">IF(AND(AQ2386&gt;0,AR2386&gt;0),COUNTIF(AU$6:AU2385,"&gt;0")+1,0)</f>
        <v>0</v>
      </c>
    </row>
    <row r="2387" spans="40:47">
      <c r="AN2387" s="15">
        <v>67</v>
      </c>
      <c r="AO2387" s="15">
        <v>1</v>
      </c>
      <c r="AP2387" s="15">
        <v>6</v>
      </c>
      <c r="AQ2387" s="15">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15">
        <f ca="1">COUNTIF(INDIRECT("H"&amp;(ROW()+12*(($AN2387-1)*3+$AO2387)-ROW())/12+5):INDIRECT("S"&amp;(ROW()+12*(($AN2387-1)*3+$AO2387)-ROW())/12+5),AQ2387)</f>
        <v>0</v>
      </c>
      <c r="AU2387" s="15">
        <f ca="1">IF(AND(AQ2387&gt;0,AR2387&gt;0),COUNTIF(AU$6:AU2386,"&gt;0")+1,0)</f>
        <v>0</v>
      </c>
    </row>
    <row r="2388" spans="40:47">
      <c r="AN2388" s="15">
        <v>67</v>
      </c>
      <c r="AO2388" s="15">
        <v>1</v>
      </c>
      <c r="AP2388" s="15">
        <v>7</v>
      </c>
      <c r="AQ2388" s="15">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15">
        <f ca="1">COUNTIF(INDIRECT("H"&amp;(ROW()+12*(($AN2388-1)*3+$AO2388)-ROW())/12+5):INDIRECT("S"&amp;(ROW()+12*(($AN2388-1)*3+$AO2388)-ROW())/12+5),AQ2388)</f>
        <v>0</v>
      </c>
      <c r="AU2388" s="15">
        <f ca="1">IF(AND(AQ2388&gt;0,AR2388&gt;0),COUNTIF(AU$6:AU2387,"&gt;0")+1,0)</f>
        <v>0</v>
      </c>
    </row>
    <row r="2389" spans="40:47">
      <c r="AN2389" s="15">
        <v>67</v>
      </c>
      <c r="AO2389" s="15">
        <v>1</v>
      </c>
      <c r="AP2389" s="15">
        <v>8</v>
      </c>
      <c r="AQ2389" s="15">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15">
        <f ca="1">COUNTIF(INDIRECT("H"&amp;(ROW()+12*(($AN2389-1)*3+$AO2389)-ROW())/12+5):INDIRECT("S"&amp;(ROW()+12*(($AN2389-1)*3+$AO2389)-ROW())/12+5),AQ2389)</f>
        <v>0</v>
      </c>
      <c r="AU2389" s="15">
        <f ca="1">IF(AND(AQ2389&gt;0,AR2389&gt;0),COUNTIF(AU$6:AU2388,"&gt;0")+1,0)</f>
        <v>0</v>
      </c>
    </row>
    <row r="2390" spans="40:47">
      <c r="AN2390" s="15">
        <v>67</v>
      </c>
      <c r="AO2390" s="15">
        <v>1</v>
      </c>
      <c r="AP2390" s="15">
        <v>9</v>
      </c>
      <c r="AQ2390" s="15">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15">
        <f ca="1">COUNTIF(INDIRECT("H"&amp;(ROW()+12*(($AN2390-1)*3+$AO2390)-ROW())/12+5):INDIRECT("S"&amp;(ROW()+12*(($AN2390-1)*3+$AO2390)-ROW())/12+5),AQ2390)</f>
        <v>0</v>
      </c>
      <c r="AU2390" s="15">
        <f ca="1">IF(AND(AQ2390&gt;0,AR2390&gt;0),COUNTIF(AU$6:AU2389,"&gt;0")+1,0)</f>
        <v>0</v>
      </c>
    </row>
    <row r="2391" spans="40:47">
      <c r="AN2391" s="15">
        <v>67</v>
      </c>
      <c r="AO2391" s="15">
        <v>1</v>
      </c>
      <c r="AP2391" s="15">
        <v>10</v>
      </c>
      <c r="AQ2391" s="15">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15">
        <f ca="1">COUNTIF(INDIRECT("H"&amp;(ROW()+12*(($AN2391-1)*3+$AO2391)-ROW())/12+5):INDIRECT("S"&amp;(ROW()+12*(($AN2391-1)*3+$AO2391)-ROW())/12+5),AQ2391)</f>
        <v>0</v>
      </c>
      <c r="AU2391" s="15">
        <f ca="1">IF(AND(AQ2391&gt;0,AR2391&gt;0),COUNTIF(AU$6:AU2390,"&gt;0")+1,0)</f>
        <v>0</v>
      </c>
    </row>
    <row r="2392" spans="40:47">
      <c r="AN2392" s="15">
        <v>67</v>
      </c>
      <c r="AO2392" s="15">
        <v>1</v>
      </c>
      <c r="AP2392" s="15">
        <v>11</v>
      </c>
      <c r="AQ2392" s="15">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15">
        <f ca="1">COUNTIF(INDIRECT("H"&amp;(ROW()+12*(($AN2392-1)*3+$AO2392)-ROW())/12+5):INDIRECT("S"&amp;(ROW()+12*(($AN2392-1)*3+$AO2392)-ROW())/12+5),AQ2392)</f>
        <v>0</v>
      </c>
      <c r="AU2392" s="15">
        <f ca="1">IF(AND(AQ2392&gt;0,AR2392&gt;0),COUNTIF(AU$6:AU2391,"&gt;0")+1,0)</f>
        <v>0</v>
      </c>
    </row>
    <row r="2393" spans="40:47">
      <c r="AN2393" s="15">
        <v>67</v>
      </c>
      <c r="AO2393" s="15">
        <v>1</v>
      </c>
      <c r="AP2393" s="15">
        <v>12</v>
      </c>
      <c r="AQ2393" s="15">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15">
        <f ca="1">COUNTIF(INDIRECT("H"&amp;(ROW()+12*(($AN2393-1)*3+$AO2393)-ROW())/12+5):INDIRECT("S"&amp;(ROW()+12*(($AN2393-1)*3+$AO2393)-ROW())/12+5),AQ2393)</f>
        <v>0</v>
      </c>
      <c r="AU2393" s="15">
        <f ca="1">IF(AND(AQ2393&gt;0,AR2393&gt;0),COUNTIF(AU$6:AU2392,"&gt;0")+1,0)</f>
        <v>0</v>
      </c>
    </row>
    <row r="2394" spans="40:47">
      <c r="AN2394" s="15">
        <v>67</v>
      </c>
      <c r="AO2394" s="15">
        <v>2</v>
      </c>
      <c r="AP2394" s="15">
        <v>1</v>
      </c>
      <c r="AQ2394" s="15">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15">
        <f ca="1">COUNTIF(INDIRECT("H"&amp;(ROW()+12*(($AN2394-1)*3+$AO2394)-ROW())/12+5):INDIRECT("S"&amp;(ROW()+12*(($AN2394-1)*3+$AO2394)-ROW())/12+5),AQ2394)</f>
        <v>0</v>
      </c>
      <c r="AU2394" s="15">
        <f ca="1">IF(AND(AQ2394&gt;0,AR2394&gt;0),COUNTIF(AU$6:AU2393,"&gt;0")+1,0)</f>
        <v>0</v>
      </c>
    </row>
    <row r="2395" spans="40:47">
      <c r="AN2395" s="15">
        <v>67</v>
      </c>
      <c r="AO2395" s="15">
        <v>2</v>
      </c>
      <c r="AP2395" s="15">
        <v>2</v>
      </c>
      <c r="AQ2395" s="15">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15">
        <f ca="1">COUNTIF(INDIRECT("H"&amp;(ROW()+12*(($AN2395-1)*3+$AO2395)-ROW())/12+5):INDIRECT("S"&amp;(ROW()+12*(($AN2395-1)*3+$AO2395)-ROW())/12+5),AQ2395)</f>
        <v>0</v>
      </c>
      <c r="AU2395" s="15">
        <f ca="1">IF(AND(AQ2395&gt;0,AR2395&gt;0),COUNTIF(AU$6:AU2394,"&gt;0")+1,0)</f>
        <v>0</v>
      </c>
    </row>
    <row r="2396" spans="40:47">
      <c r="AN2396" s="15">
        <v>67</v>
      </c>
      <c r="AO2396" s="15">
        <v>2</v>
      </c>
      <c r="AP2396" s="15">
        <v>3</v>
      </c>
      <c r="AQ2396" s="15">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15">
        <f ca="1">COUNTIF(INDIRECT("H"&amp;(ROW()+12*(($AN2396-1)*3+$AO2396)-ROW())/12+5):INDIRECT("S"&amp;(ROW()+12*(($AN2396-1)*3+$AO2396)-ROW())/12+5),AQ2396)</f>
        <v>0</v>
      </c>
      <c r="AU2396" s="15">
        <f ca="1">IF(AND(AQ2396&gt;0,AR2396&gt;0),COUNTIF(AU$6:AU2395,"&gt;0")+1,0)</f>
        <v>0</v>
      </c>
    </row>
    <row r="2397" spans="40:47">
      <c r="AN2397" s="15">
        <v>67</v>
      </c>
      <c r="AO2397" s="15">
        <v>2</v>
      </c>
      <c r="AP2397" s="15">
        <v>4</v>
      </c>
      <c r="AQ2397" s="15">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15">
        <f ca="1">COUNTIF(INDIRECT("H"&amp;(ROW()+12*(($AN2397-1)*3+$AO2397)-ROW())/12+5):INDIRECT("S"&amp;(ROW()+12*(($AN2397-1)*3+$AO2397)-ROW())/12+5),AQ2397)</f>
        <v>0</v>
      </c>
      <c r="AU2397" s="15">
        <f ca="1">IF(AND(AQ2397&gt;0,AR2397&gt;0),COUNTIF(AU$6:AU2396,"&gt;0")+1,0)</f>
        <v>0</v>
      </c>
    </row>
    <row r="2398" spans="40:47">
      <c r="AN2398" s="15">
        <v>67</v>
      </c>
      <c r="AO2398" s="15">
        <v>2</v>
      </c>
      <c r="AP2398" s="15">
        <v>5</v>
      </c>
      <c r="AQ2398" s="15">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15">
        <f ca="1">COUNTIF(INDIRECT("H"&amp;(ROW()+12*(($AN2398-1)*3+$AO2398)-ROW())/12+5):INDIRECT("S"&amp;(ROW()+12*(($AN2398-1)*3+$AO2398)-ROW())/12+5),AQ2398)</f>
        <v>0</v>
      </c>
      <c r="AU2398" s="15">
        <f ca="1">IF(AND(AQ2398&gt;0,AR2398&gt;0),COUNTIF(AU$6:AU2397,"&gt;0")+1,0)</f>
        <v>0</v>
      </c>
    </row>
    <row r="2399" spans="40:47">
      <c r="AN2399" s="15">
        <v>67</v>
      </c>
      <c r="AO2399" s="15">
        <v>2</v>
      </c>
      <c r="AP2399" s="15">
        <v>6</v>
      </c>
      <c r="AQ2399" s="15">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15">
        <f ca="1">COUNTIF(INDIRECT("H"&amp;(ROW()+12*(($AN2399-1)*3+$AO2399)-ROW())/12+5):INDIRECT("S"&amp;(ROW()+12*(($AN2399-1)*3+$AO2399)-ROW())/12+5),AQ2399)</f>
        <v>0</v>
      </c>
      <c r="AU2399" s="15">
        <f ca="1">IF(AND(AQ2399&gt;0,AR2399&gt;0),COUNTIF(AU$6:AU2398,"&gt;0")+1,0)</f>
        <v>0</v>
      </c>
    </row>
    <row r="2400" spans="40:47">
      <c r="AN2400" s="15">
        <v>67</v>
      </c>
      <c r="AO2400" s="15">
        <v>2</v>
      </c>
      <c r="AP2400" s="15">
        <v>7</v>
      </c>
      <c r="AQ2400" s="15">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15">
        <f ca="1">COUNTIF(INDIRECT("H"&amp;(ROW()+12*(($AN2400-1)*3+$AO2400)-ROW())/12+5):INDIRECT("S"&amp;(ROW()+12*(($AN2400-1)*3+$AO2400)-ROW())/12+5),AQ2400)</f>
        <v>0</v>
      </c>
      <c r="AU2400" s="15">
        <f ca="1">IF(AND(AQ2400&gt;0,AR2400&gt;0),COUNTIF(AU$6:AU2399,"&gt;0")+1,0)</f>
        <v>0</v>
      </c>
    </row>
    <row r="2401" spans="40:47">
      <c r="AN2401" s="15">
        <v>67</v>
      </c>
      <c r="AO2401" s="15">
        <v>2</v>
      </c>
      <c r="AP2401" s="15">
        <v>8</v>
      </c>
      <c r="AQ2401" s="15">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15">
        <f ca="1">COUNTIF(INDIRECT("H"&amp;(ROW()+12*(($AN2401-1)*3+$AO2401)-ROW())/12+5):INDIRECT("S"&amp;(ROW()+12*(($AN2401-1)*3+$AO2401)-ROW())/12+5),AQ2401)</f>
        <v>0</v>
      </c>
      <c r="AU2401" s="15">
        <f ca="1">IF(AND(AQ2401&gt;0,AR2401&gt;0),COUNTIF(AU$6:AU2400,"&gt;0")+1,0)</f>
        <v>0</v>
      </c>
    </row>
    <row r="2402" spans="40:47">
      <c r="AN2402" s="15">
        <v>67</v>
      </c>
      <c r="AO2402" s="15">
        <v>2</v>
      </c>
      <c r="AP2402" s="15">
        <v>9</v>
      </c>
      <c r="AQ2402" s="15">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15">
        <f ca="1">COUNTIF(INDIRECT("H"&amp;(ROW()+12*(($AN2402-1)*3+$AO2402)-ROW())/12+5):INDIRECT("S"&amp;(ROW()+12*(($AN2402-1)*3+$AO2402)-ROW())/12+5),AQ2402)</f>
        <v>0</v>
      </c>
      <c r="AU2402" s="15">
        <f ca="1">IF(AND(AQ2402&gt;0,AR2402&gt;0),COUNTIF(AU$6:AU2401,"&gt;0")+1,0)</f>
        <v>0</v>
      </c>
    </row>
    <row r="2403" spans="40:47">
      <c r="AN2403" s="15">
        <v>67</v>
      </c>
      <c r="AO2403" s="15">
        <v>2</v>
      </c>
      <c r="AP2403" s="15">
        <v>10</v>
      </c>
      <c r="AQ2403" s="15">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15">
        <f ca="1">COUNTIF(INDIRECT("H"&amp;(ROW()+12*(($AN2403-1)*3+$AO2403)-ROW())/12+5):INDIRECT("S"&amp;(ROW()+12*(($AN2403-1)*3+$AO2403)-ROW())/12+5),AQ2403)</f>
        <v>0</v>
      </c>
      <c r="AU2403" s="15">
        <f ca="1">IF(AND(AQ2403&gt;0,AR2403&gt;0),COUNTIF(AU$6:AU2402,"&gt;0")+1,0)</f>
        <v>0</v>
      </c>
    </row>
    <row r="2404" spans="40:47">
      <c r="AN2404" s="15">
        <v>67</v>
      </c>
      <c r="AO2404" s="15">
        <v>2</v>
      </c>
      <c r="AP2404" s="15">
        <v>11</v>
      </c>
      <c r="AQ2404" s="15">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15">
        <f ca="1">COUNTIF(INDIRECT("H"&amp;(ROW()+12*(($AN2404-1)*3+$AO2404)-ROW())/12+5):INDIRECT("S"&amp;(ROW()+12*(($AN2404-1)*3+$AO2404)-ROW())/12+5),AQ2404)</f>
        <v>0</v>
      </c>
      <c r="AU2404" s="15">
        <f ca="1">IF(AND(AQ2404&gt;0,AR2404&gt;0),COUNTIF(AU$6:AU2403,"&gt;0")+1,0)</f>
        <v>0</v>
      </c>
    </row>
    <row r="2405" spans="40:47">
      <c r="AN2405" s="15">
        <v>67</v>
      </c>
      <c r="AO2405" s="15">
        <v>2</v>
      </c>
      <c r="AP2405" s="15">
        <v>12</v>
      </c>
      <c r="AQ2405" s="15">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15">
        <f ca="1">COUNTIF(INDIRECT("H"&amp;(ROW()+12*(($AN2405-1)*3+$AO2405)-ROW())/12+5):INDIRECT("S"&amp;(ROW()+12*(($AN2405-1)*3+$AO2405)-ROW())/12+5),AQ2405)</f>
        <v>0</v>
      </c>
      <c r="AU2405" s="15">
        <f ca="1">IF(AND(AQ2405&gt;0,AR2405&gt;0),COUNTIF(AU$6:AU2404,"&gt;0")+1,0)</f>
        <v>0</v>
      </c>
    </row>
    <row r="2406" spans="40:47">
      <c r="AN2406" s="15">
        <v>67</v>
      </c>
      <c r="AO2406" s="15">
        <v>3</v>
      </c>
      <c r="AP2406" s="15">
        <v>1</v>
      </c>
      <c r="AQ2406" s="15">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15">
        <f ca="1">COUNTIF(INDIRECT("H"&amp;(ROW()+12*(($AN2406-1)*3+$AO2406)-ROW())/12+5):INDIRECT("S"&amp;(ROW()+12*(($AN2406-1)*3+$AO2406)-ROW())/12+5),AQ2406)</f>
        <v>0</v>
      </c>
      <c r="AU2406" s="15">
        <f ca="1">IF(AND(AQ2406&gt;0,AR2406&gt;0),COUNTIF(AU$6:AU2405,"&gt;0")+1,0)</f>
        <v>0</v>
      </c>
    </row>
    <row r="2407" spans="40:47">
      <c r="AN2407" s="15">
        <v>67</v>
      </c>
      <c r="AO2407" s="15">
        <v>3</v>
      </c>
      <c r="AP2407" s="15">
        <v>2</v>
      </c>
      <c r="AQ2407" s="15">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15">
        <f ca="1">COUNTIF(INDIRECT("H"&amp;(ROW()+12*(($AN2407-1)*3+$AO2407)-ROW())/12+5):INDIRECT("S"&amp;(ROW()+12*(($AN2407-1)*3+$AO2407)-ROW())/12+5),AQ2407)</f>
        <v>0</v>
      </c>
      <c r="AU2407" s="15">
        <f ca="1">IF(AND(AQ2407&gt;0,AR2407&gt;0),COUNTIF(AU$6:AU2406,"&gt;0")+1,0)</f>
        <v>0</v>
      </c>
    </row>
    <row r="2408" spans="40:47">
      <c r="AN2408" s="15">
        <v>67</v>
      </c>
      <c r="AO2408" s="15">
        <v>3</v>
      </c>
      <c r="AP2408" s="15">
        <v>3</v>
      </c>
      <c r="AQ2408" s="15">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15">
        <f ca="1">COUNTIF(INDIRECT("H"&amp;(ROW()+12*(($AN2408-1)*3+$AO2408)-ROW())/12+5):INDIRECT("S"&amp;(ROW()+12*(($AN2408-1)*3+$AO2408)-ROW())/12+5),AQ2408)</f>
        <v>0</v>
      </c>
      <c r="AU2408" s="15">
        <f ca="1">IF(AND(AQ2408&gt;0,AR2408&gt;0),COUNTIF(AU$6:AU2407,"&gt;0")+1,0)</f>
        <v>0</v>
      </c>
    </row>
    <row r="2409" spans="40:47">
      <c r="AN2409" s="15">
        <v>67</v>
      </c>
      <c r="AO2409" s="15">
        <v>3</v>
      </c>
      <c r="AP2409" s="15">
        <v>4</v>
      </c>
      <c r="AQ2409" s="15">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15">
        <f ca="1">COUNTIF(INDIRECT("H"&amp;(ROW()+12*(($AN2409-1)*3+$AO2409)-ROW())/12+5):INDIRECT("S"&amp;(ROW()+12*(($AN2409-1)*3+$AO2409)-ROW())/12+5),AQ2409)</f>
        <v>0</v>
      </c>
      <c r="AU2409" s="15">
        <f ca="1">IF(AND(AQ2409&gt;0,AR2409&gt;0),COUNTIF(AU$6:AU2408,"&gt;0")+1,0)</f>
        <v>0</v>
      </c>
    </row>
    <row r="2410" spans="40:47">
      <c r="AN2410" s="15">
        <v>67</v>
      </c>
      <c r="AO2410" s="15">
        <v>3</v>
      </c>
      <c r="AP2410" s="15">
        <v>5</v>
      </c>
      <c r="AQ2410" s="15">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15">
        <f ca="1">COUNTIF(INDIRECT("H"&amp;(ROW()+12*(($AN2410-1)*3+$AO2410)-ROW())/12+5):INDIRECT("S"&amp;(ROW()+12*(($AN2410-1)*3+$AO2410)-ROW())/12+5),AQ2410)</f>
        <v>0</v>
      </c>
      <c r="AU2410" s="15">
        <f ca="1">IF(AND(AQ2410&gt;0,AR2410&gt;0),COUNTIF(AU$6:AU2409,"&gt;0")+1,0)</f>
        <v>0</v>
      </c>
    </row>
    <row r="2411" spans="40:47">
      <c r="AN2411" s="15">
        <v>67</v>
      </c>
      <c r="AO2411" s="15">
        <v>3</v>
      </c>
      <c r="AP2411" s="15">
        <v>6</v>
      </c>
      <c r="AQ2411" s="15">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15">
        <f ca="1">COUNTIF(INDIRECT("H"&amp;(ROW()+12*(($AN2411-1)*3+$AO2411)-ROW())/12+5):INDIRECT("S"&amp;(ROW()+12*(($AN2411-1)*3+$AO2411)-ROW())/12+5),AQ2411)</f>
        <v>0</v>
      </c>
      <c r="AU2411" s="15">
        <f ca="1">IF(AND(AQ2411&gt;0,AR2411&gt;0),COUNTIF(AU$6:AU2410,"&gt;0")+1,0)</f>
        <v>0</v>
      </c>
    </row>
    <row r="2412" spans="40:47">
      <c r="AN2412" s="15">
        <v>67</v>
      </c>
      <c r="AO2412" s="15">
        <v>3</v>
      </c>
      <c r="AP2412" s="15">
        <v>7</v>
      </c>
      <c r="AQ2412" s="15">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15">
        <f ca="1">COUNTIF(INDIRECT("H"&amp;(ROW()+12*(($AN2412-1)*3+$AO2412)-ROW())/12+5):INDIRECT("S"&amp;(ROW()+12*(($AN2412-1)*3+$AO2412)-ROW())/12+5),AQ2412)</f>
        <v>0</v>
      </c>
      <c r="AU2412" s="15">
        <f ca="1">IF(AND(AQ2412&gt;0,AR2412&gt;0),COUNTIF(AU$6:AU2411,"&gt;0")+1,0)</f>
        <v>0</v>
      </c>
    </row>
    <row r="2413" spans="40:47">
      <c r="AN2413" s="15">
        <v>67</v>
      </c>
      <c r="AO2413" s="15">
        <v>3</v>
      </c>
      <c r="AP2413" s="15">
        <v>8</v>
      </c>
      <c r="AQ2413" s="15">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15">
        <f ca="1">COUNTIF(INDIRECT("H"&amp;(ROW()+12*(($AN2413-1)*3+$AO2413)-ROW())/12+5):INDIRECT("S"&amp;(ROW()+12*(($AN2413-1)*3+$AO2413)-ROW())/12+5),AQ2413)</f>
        <v>0</v>
      </c>
      <c r="AU2413" s="15">
        <f ca="1">IF(AND(AQ2413&gt;0,AR2413&gt;0),COUNTIF(AU$6:AU2412,"&gt;0")+1,0)</f>
        <v>0</v>
      </c>
    </row>
    <row r="2414" spans="40:47">
      <c r="AN2414" s="15">
        <v>67</v>
      </c>
      <c r="AO2414" s="15">
        <v>3</v>
      </c>
      <c r="AP2414" s="15">
        <v>9</v>
      </c>
      <c r="AQ2414" s="15">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15">
        <f ca="1">COUNTIF(INDIRECT("H"&amp;(ROW()+12*(($AN2414-1)*3+$AO2414)-ROW())/12+5):INDIRECT("S"&amp;(ROW()+12*(($AN2414-1)*3+$AO2414)-ROW())/12+5),AQ2414)</f>
        <v>0</v>
      </c>
      <c r="AU2414" s="15">
        <f ca="1">IF(AND(AQ2414&gt;0,AR2414&gt;0),COUNTIF(AU$6:AU2413,"&gt;0")+1,0)</f>
        <v>0</v>
      </c>
    </row>
    <row r="2415" spans="40:47">
      <c r="AN2415" s="15">
        <v>67</v>
      </c>
      <c r="AO2415" s="15">
        <v>3</v>
      </c>
      <c r="AP2415" s="15">
        <v>10</v>
      </c>
      <c r="AQ2415" s="15">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15">
        <f ca="1">COUNTIF(INDIRECT("H"&amp;(ROW()+12*(($AN2415-1)*3+$AO2415)-ROW())/12+5):INDIRECT("S"&amp;(ROW()+12*(($AN2415-1)*3+$AO2415)-ROW())/12+5),AQ2415)</f>
        <v>0</v>
      </c>
      <c r="AU2415" s="15">
        <f ca="1">IF(AND(AQ2415&gt;0,AR2415&gt;0),COUNTIF(AU$6:AU2414,"&gt;0")+1,0)</f>
        <v>0</v>
      </c>
    </row>
    <row r="2416" spans="40:47">
      <c r="AN2416" s="15">
        <v>67</v>
      </c>
      <c r="AO2416" s="15">
        <v>3</v>
      </c>
      <c r="AP2416" s="15">
        <v>11</v>
      </c>
      <c r="AQ2416" s="15">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15">
        <f ca="1">COUNTIF(INDIRECT("H"&amp;(ROW()+12*(($AN2416-1)*3+$AO2416)-ROW())/12+5):INDIRECT("S"&amp;(ROW()+12*(($AN2416-1)*3+$AO2416)-ROW())/12+5),AQ2416)</f>
        <v>0</v>
      </c>
      <c r="AU2416" s="15">
        <f ca="1">IF(AND(AQ2416&gt;0,AR2416&gt;0),COUNTIF(AU$6:AU2415,"&gt;0")+1,0)</f>
        <v>0</v>
      </c>
    </row>
    <row r="2417" spans="40:47">
      <c r="AN2417" s="306">
        <v>67</v>
      </c>
      <c r="AO2417" s="306">
        <v>3</v>
      </c>
      <c r="AP2417" s="306">
        <v>12</v>
      </c>
      <c r="AQ2417" s="15">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15">
        <f ca="1">COUNTIF(INDIRECT("H"&amp;(ROW()+12*(($AN2417-1)*3+$AO2417)-ROW())/12+5):INDIRECT("S"&amp;(ROW()+12*(($AN2417-1)*3+$AO2417)-ROW())/12+5),AQ2417)</f>
        <v>0</v>
      </c>
      <c r="AU2417" s="15">
        <f ca="1">IF(AND(AQ2417&gt;0,AR2417&gt;0),COUNTIF(AU$6:AU2416,"&gt;0")+1,0)</f>
        <v>0</v>
      </c>
    </row>
    <row r="2418" spans="40:47">
      <c r="AN2418" s="15">
        <v>68</v>
      </c>
      <c r="AO2418" s="15">
        <v>1</v>
      </c>
      <c r="AP2418" s="15">
        <v>1</v>
      </c>
      <c r="AQ2418" s="15">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15">
        <f ca="1">COUNTIF(INDIRECT("H"&amp;(ROW()+12*(($AN2418-1)*3+$AO2418)-ROW())/12+5):INDIRECT("S"&amp;(ROW()+12*(($AN2418-1)*3+$AO2418)-ROW())/12+5),AQ2418)</f>
        <v>0</v>
      </c>
      <c r="AU2418" s="15">
        <f ca="1">IF(AND(AQ2418&gt;0,AR2418&gt;0),COUNTIF(AU$6:AU2417,"&gt;0")+1,0)</f>
        <v>0</v>
      </c>
    </row>
    <row r="2419" spans="40:47">
      <c r="AN2419" s="15">
        <v>68</v>
      </c>
      <c r="AO2419" s="15">
        <v>1</v>
      </c>
      <c r="AP2419" s="15">
        <v>2</v>
      </c>
      <c r="AQ2419" s="15">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15">
        <f ca="1">COUNTIF(INDIRECT("H"&amp;(ROW()+12*(($AN2419-1)*3+$AO2419)-ROW())/12+5):INDIRECT("S"&amp;(ROW()+12*(($AN2419-1)*3+$AO2419)-ROW())/12+5),AQ2419)</f>
        <v>0</v>
      </c>
      <c r="AU2419" s="15">
        <f ca="1">IF(AND(AQ2419&gt;0,AR2419&gt;0),COUNTIF(AU$6:AU2418,"&gt;0")+1,0)</f>
        <v>0</v>
      </c>
    </row>
    <row r="2420" spans="40:47">
      <c r="AN2420" s="15">
        <v>68</v>
      </c>
      <c r="AO2420" s="15">
        <v>1</v>
      </c>
      <c r="AP2420" s="15">
        <v>3</v>
      </c>
      <c r="AQ2420" s="15">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15">
        <f ca="1">COUNTIF(INDIRECT("H"&amp;(ROW()+12*(($AN2420-1)*3+$AO2420)-ROW())/12+5):INDIRECT("S"&amp;(ROW()+12*(($AN2420-1)*3+$AO2420)-ROW())/12+5),AQ2420)</f>
        <v>0</v>
      </c>
      <c r="AU2420" s="15">
        <f ca="1">IF(AND(AQ2420&gt;0,AR2420&gt;0),COUNTIF(AU$6:AU2419,"&gt;0")+1,0)</f>
        <v>0</v>
      </c>
    </row>
    <row r="2421" spans="40:47">
      <c r="AN2421" s="15">
        <v>68</v>
      </c>
      <c r="AO2421" s="15">
        <v>1</v>
      </c>
      <c r="AP2421" s="15">
        <v>4</v>
      </c>
      <c r="AQ2421" s="15">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15">
        <f ca="1">COUNTIF(INDIRECT("H"&amp;(ROW()+12*(($AN2421-1)*3+$AO2421)-ROW())/12+5):INDIRECT("S"&amp;(ROW()+12*(($AN2421-1)*3+$AO2421)-ROW())/12+5),AQ2421)</f>
        <v>0</v>
      </c>
      <c r="AU2421" s="15">
        <f ca="1">IF(AND(AQ2421&gt;0,AR2421&gt;0),COUNTIF(AU$6:AU2420,"&gt;0")+1,0)</f>
        <v>0</v>
      </c>
    </row>
    <row r="2422" spans="40:47">
      <c r="AN2422" s="15">
        <v>68</v>
      </c>
      <c r="AO2422" s="15">
        <v>1</v>
      </c>
      <c r="AP2422" s="15">
        <v>5</v>
      </c>
      <c r="AQ2422" s="15">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15">
        <f ca="1">COUNTIF(INDIRECT("H"&amp;(ROW()+12*(($AN2422-1)*3+$AO2422)-ROW())/12+5):INDIRECT("S"&amp;(ROW()+12*(($AN2422-1)*3+$AO2422)-ROW())/12+5),AQ2422)</f>
        <v>0</v>
      </c>
      <c r="AU2422" s="15">
        <f ca="1">IF(AND(AQ2422&gt;0,AR2422&gt;0),COUNTIF(AU$6:AU2421,"&gt;0")+1,0)</f>
        <v>0</v>
      </c>
    </row>
    <row r="2423" spans="40:47">
      <c r="AN2423" s="15">
        <v>68</v>
      </c>
      <c r="AO2423" s="15">
        <v>1</v>
      </c>
      <c r="AP2423" s="15">
        <v>6</v>
      </c>
      <c r="AQ2423" s="15">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15">
        <f ca="1">COUNTIF(INDIRECT("H"&amp;(ROW()+12*(($AN2423-1)*3+$AO2423)-ROW())/12+5):INDIRECT("S"&amp;(ROW()+12*(($AN2423-1)*3+$AO2423)-ROW())/12+5),AQ2423)</f>
        <v>0</v>
      </c>
      <c r="AU2423" s="15">
        <f ca="1">IF(AND(AQ2423&gt;0,AR2423&gt;0),COUNTIF(AU$6:AU2422,"&gt;0")+1,0)</f>
        <v>0</v>
      </c>
    </row>
    <row r="2424" spans="40:47">
      <c r="AN2424" s="15">
        <v>68</v>
      </c>
      <c r="AO2424" s="15">
        <v>1</v>
      </c>
      <c r="AP2424" s="15">
        <v>7</v>
      </c>
      <c r="AQ2424" s="15">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15">
        <f ca="1">COUNTIF(INDIRECT("H"&amp;(ROW()+12*(($AN2424-1)*3+$AO2424)-ROW())/12+5):INDIRECT("S"&amp;(ROW()+12*(($AN2424-1)*3+$AO2424)-ROW())/12+5),AQ2424)</f>
        <v>0</v>
      </c>
      <c r="AU2424" s="15">
        <f ca="1">IF(AND(AQ2424&gt;0,AR2424&gt;0),COUNTIF(AU$6:AU2423,"&gt;0")+1,0)</f>
        <v>0</v>
      </c>
    </row>
    <row r="2425" spans="40:47">
      <c r="AN2425" s="15">
        <v>68</v>
      </c>
      <c r="AO2425" s="15">
        <v>1</v>
      </c>
      <c r="AP2425" s="15">
        <v>8</v>
      </c>
      <c r="AQ2425" s="15">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15">
        <f ca="1">COUNTIF(INDIRECT("H"&amp;(ROW()+12*(($AN2425-1)*3+$AO2425)-ROW())/12+5):INDIRECT("S"&amp;(ROW()+12*(($AN2425-1)*3+$AO2425)-ROW())/12+5),AQ2425)</f>
        <v>0</v>
      </c>
      <c r="AU2425" s="15">
        <f ca="1">IF(AND(AQ2425&gt;0,AR2425&gt;0),COUNTIF(AU$6:AU2424,"&gt;0")+1,0)</f>
        <v>0</v>
      </c>
    </row>
    <row r="2426" spans="40:47">
      <c r="AN2426" s="15">
        <v>68</v>
      </c>
      <c r="AO2426" s="15">
        <v>1</v>
      </c>
      <c r="AP2426" s="15">
        <v>9</v>
      </c>
      <c r="AQ2426" s="15">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15">
        <f ca="1">COUNTIF(INDIRECT("H"&amp;(ROW()+12*(($AN2426-1)*3+$AO2426)-ROW())/12+5):INDIRECT("S"&amp;(ROW()+12*(($AN2426-1)*3+$AO2426)-ROW())/12+5),AQ2426)</f>
        <v>0</v>
      </c>
      <c r="AU2426" s="15">
        <f ca="1">IF(AND(AQ2426&gt;0,AR2426&gt;0),COUNTIF(AU$6:AU2425,"&gt;0")+1,0)</f>
        <v>0</v>
      </c>
    </row>
    <row r="2427" spans="40:47">
      <c r="AN2427" s="15">
        <v>68</v>
      </c>
      <c r="AO2427" s="15">
        <v>1</v>
      </c>
      <c r="AP2427" s="15">
        <v>10</v>
      </c>
      <c r="AQ2427" s="15">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15">
        <f ca="1">COUNTIF(INDIRECT("H"&amp;(ROW()+12*(($AN2427-1)*3+$AO2427)-ROW())/12+5):INDIRECT("S"&amp;(ROW()+12*(($AN2427-1)*3+$AO2427)-ROW())/12+5),AQ2427)</f>
        <v>0</v>
      </c>
      <c r="AU2427" s="15">
        <f ca="1">IF(AND(AQ2427&gt;0,AR2427&gt;0),COUNTIF(AU$6:AU2426,"&gt;0")+1,0)</f>
        <v>0</v>
      </c>
    </row>
    <row r="2428" spans="40:47">
      <c r="AN2428" s="15">
        <v>68</v>
      </c>
      <c r="AO2428" s="15">
        <v>1</v>
      </c>
      <c r="AP2428" s="15">
        <v>11</v>
      </c>
      <c r="AQ2428" s="15">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15">
        <f ca="1">COUNTIF(INDIRECT("H"&amp;(ROW()+12*(($AN2428-1)*3+$AO2428)-ROW())/12+5):INDIRECT("S"&amp;(ROW()+12*(($AN2428-1)*3+$AO2428)-ROW())/12+5),AQ2428)</f>
        <v>0</v>
      </c>
      <c r="AU2428" s="15">
        <f ca="1">IF(AND(AQ2428&gt;0,AR2428&gt;0),COUNTIF(AU$6:AU2427,"&gt;0")+1,0)</f>
        <v>0</v>
      </c>
    </row>
    <row r="2429" spans="40:47">
      <c r="AN2429" s="15">
        <v>68</v>
      </c>
      <c r="AO2429" s="15">
        <v>1</v>
      </c>
      <c r="AP2429" s="15">
        <v>12</v>
      </c>
      <c r="AQ2429" s="15">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15">
        <f ca="1">COUNTIF(INDIRECT("H"&amp;(ROW()+12*(($AN2429-1)*3+$AO2429)-ROW())/12+5):INDIRECT("S"&amp;(ROW()+12*(($AN2429-1)*3+$AO2429)-ROW())/12+5),AQ2429)</f>
        <v>0</v>
      </c>
      <c r="AU2429" s="15">
        <f ca="1">IF(AND(AQ2429&gt;0,AR2429&gt;0),COUNTIF(AU$6:AU2428,"&gt;0")+1,0)</f>
        <v>0</v>
      </c>
    </row>
    <row r="2430" spans="40:47">
      <c r="AN2430" s="15">
        <v>68</v>
      </c>
      <c r="AO2430" s="15">
        <v>2</v>
      </c>
      <c r="AP2430" s="15">
        <v>1</v>
      </c>
      <c r="AQ2430" s="15">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15">
        <f ca="1">COUNTIF(INDIRECT("H"&amp;(ROW()+12*(($AN2430-1)*3+$AO2430)-ROW())/12+5):INDIRECT("S"&amp;(ROW()+12*(($AN2430-1)*3+$AO2430)-ROW())/12+5),AQ2430)</f>
        <v>0</v>
      </c>
      <c r="AU2430" s="15">
        <f ca="1">IF(AND(AQ2430&gt;0,AR2430&gt;0),COUNTIF(AU$6:AU2429,"&gt;0")+1,0)</f>
        <v>0</v>
      </c>
    </row>
    <row r="2431" spans="40:47">
      <c r="AN2431" s="15">
        <v>68</v>
      </c>
      <c r="AO2431" s="15">
        <v>2</v>
      </c>
      <c r="AP2431" s="15">
        <v>2</v>
      </c>
      <c r="AQ2431" s="15">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15">
        <f ca="1">COUNTIF(INDIRECT("H"&amp;(ROW()+12*(($AN2431-1)*3+$AO2431)-ROW())/12+5):INDIRECT("S"&amp;(ROW()+12*(($AN2431-1)*3+$AO2431)-ROW())/12+5),AQ2431)</f>
        <v>0</v>
      </c>
      <c r="AU2431" s="15">
        <f ca="1">IF(AND(AQ2431&gt;0,AR2431&gt;0),COUNTIF(AU$6:AU2430,"&gt;0")+1,0)</f>
        <v>0</v>
      </c>
    </row>
    <row r="2432" spans="40:47">
      <c r="AN2432" s="15">
        <v>68</v>
      </c>
      <c r="AO2432" s="15">
        <v>2</v>
      </c>
      <c r="AP2432" s="15">
        <v>3</v>
      </c>
      <c r="AQ2432" s="15">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15">
        <f ca="1">COUNTIF(INDIRECT("H"&amp;(ROW()+12*(($AN2432-1)*3+$AO2432)-ROW())/12+5):INDIRECT("S"&amp;(ROW()+12*(($AN2432-1)*3+$AO2432)-ROW())/12+5),AQ2432)</f>
        <v>0</v>
      </c>
      <c r="AU2432" s="15">
        <f ca="1">IF(AND(AQ2432&gt;0,AR2432&gt;0),COUNTIF(AU$6:AU2431,"&gt;0")+1,0)</f>
        <v>0</v>
      </c>
    </row>
    <row r="2433" spans="40:47">
      <c r="AN2433" s="15">
        <v>68</v>
      </c>
      <c r="AO2433" s="15">
        <v>2</v>
      </c>
      <c r="AP2433" s="15">
        <v>4</v>
      </c>
      <c r="AQ2433" s="15">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15">
        <f ca="1">COUNTIF(INDIRECT("H"&amp;(ROW()+12*(($AN2433-1)*3+$AO2433)-ROW())/12+5):INDIRECT("S"&amp;(ROW()+12*(($AN2433-1)*3+$AO2433)-ROW())/12+5),AQ2433)</f>
        <v>0</v>
      </c>
      <c r="AU2433" s="15">
        <f ca="1">IF(AND(AQ2433&gt;0,AR2433&gt;0),COUNTIF(AU$6:AU2432,"&gt;0")+1,0)</f>
        <v>0</v>
      </c>
    </row>
    <row r="2434" spans="40:47">
      <c r="AN2434" s="15">
        <v>68</v>
      </c>
      <c r="AO2434" s="15">
        <v>2</v>
      </c>
      <c r="AP2434" s="15">
        <v>5</v>
      </c>
      <c r="AQ2434" s="15">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15">
        <f ca="1">COUNTIF(INDIRECT("H"&amp;(ROW()+12*(($AN2434-1)*3+$AO2434)-ROW())/12+5):INDIRECT("S"&amp;(ROW()+12*(($AN2434-1)*3+$AO2434)-ROW())/12+5),AQ2434)</f>
        <v>0</v>
      </c>
      <c r="AU2434" s="15">
        <f ca="1">IF(AND(AQ2434&gt;0,AR2434&gt;0),COUNTIF(AU$6:AU2433,"&gt;0")+1,0)</f>
        <v>0</v>
      </c>
    </row>
    <row r="2435" spans="40:47">
      <c r="AN2435" s="15">
        <v>68</v>
      </c>
      <c r="AO2435" s="15">
        <v>2</v>
      </c>
      <c r="AP2435" s="15">
        <v>6</v>
      </c>
      <c r="AQ2435" s="15">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15">
        <f ca="1">COUNTIF(INDIRECT("H"&amp;(ROW()+12*(($AN2435-1)*3+$AO2435)-ROW())/12+5):INDIRECT("S"&amp;(ROW()+12*(($AN2435-1)*3+$AO2435)-ROW())/12+5),AQ2435)</f>
        <v>0</v>
      </c>
      <c r="AU2435" s="15">
        <f ca="1">IF(AND(AQ2435&gt;0,AR2435&gt;0),COUNTIF(AU$6:AU2434,"&gt;0")+1,0)</f>
        <v>0</v>
      </c>
    </row>
    <row r="2436" spans="40:47">
      <c r="AN2436" s="15">
        <v>68</v>
      </c>
      <c r="AO2436" s="15">
        <v>2</v>
      </c>
      <c r="AP2436" s="15">
        <v>7</v>
      </c>
      <c r="AQ2436" s="15">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15">
        <f ca="1">COUNTIF(INDIRECT("H"&amp;(ROW()+12*(($AN2436-1)*3+$AO2436)-ROW())/12+5):INDIRECT("S"&amp;(ROW()+12*(($AN2436-1)*3+$AO2436)-ROW())/12+5),AQ2436)</f>
        <v>0</v>
      </c>
      <c r="AU2436" s="15">
        <f ca="1">IF(AND(AQ2436&gt;0,AR2436&gt;0),COUNTIF(AU$6:AU2435,"&gt;0")+1,0)</f>
        <v>0</v>
      </c>
    </row>
    <row r="2437" spans="40:47">
      <c r="AN2437" s="15">
        <v>68</v>
      </c>
      <c r="AO2437" s="15">
        <v>2</v>
      </c>
      <c r="AP2437" s="15">
        <v>8</v>
      </c>
      <c r="AQ2437" s="15">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15">
        <f ca="1">COUNTIF(INDIRECT("H"&amp;(ROW()+12*(($AN2437-1)*3+$AO2437)-ROW())/12+5):INDIRECT("S"&amp;(ROW()+12*(($AN2437-1)*3+$AO2437)-ROW())/12+5),AQ2437)</f>
        <v>0</v>
      </c>
      <c r="AU2437" s="15">
        <f ca="1">IF(AND(AQ2437&gt;0,AR2437&gt;0),COUNTIF(AU$6:AU2436,"&gt;0")+1,0)</f>
        <v>0</v>
      </c>
    </row>
    <row r="2438" spans="40:47">
      <c r="AN2438" s="15">
        <v>68</v>
      </c>
      <c r="AO2438" s="15">
        <v>2</v>
      </c>
      <c r="AP2438" s="15">
        <v>9</v>
      </c>
      <c r="AQ2438" s="15">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15">
        <f ca="1">COUNTIF(INDIRECT("H"&amp;(ROW()+12*(($AN2438-1)*3+$AO2438)-ROW())/12+5):INDIRECT("S"&amp;(ROW()+12*(($AN2438-1)*3+$AO2438)-ROW())/12+5),AQ2438)</f>
        <v>0</v>
      </c>
      <c r="AU2438" s="15">
        <f ca="1">IF(AND(AQ2438&gt;0,AR2438&gt;0),COUNTIF(AU$6:AU2437,"&gt;0")+1,0)</f>
        <v>0</v>
      </c>
    </row>
    <row r="2439" spans="40:47">
      <c r="AN2439" s="15">
        <v>68</v>
      </c>
      <c r="AO2439" s="15">
        <v>2</v>
      </c>
      <c r="AP2439" s="15">
        <v>10</v>
      </c>
      <c r="AQ2439" s="15">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15">
        <f ca="1">COUNTIF(INDIRECT("H"&amp;(ROW()+12*(($AN2439-1)*3+$AO2439)-ROW())/12+5):INDIRECT("S"&amp;(ROW()+12*(($AN2439-1)*3+$AO2439)-ROW())/12+5),AQ2439)</f>
        <v>0</v>
      </c>
      <c r="AU2439" s="15">
        <f ca="1">IF(AND(AQ2439&gt;0,AR2439&gt;0),COUNTIF(AU$6:AU2438,"&gt;0")+1,0)</f>
        <v>0</v>
      </c>
    </row>
    <row r="2440" spans="40:47">
      <c r="AN2440" s="15">
        <v>68</v>
      </c>
      <c r="AO2440" s="15">
        <v>2</v>
      </c>
      <c r="AP2440" s="15">
        <v>11</v>
      </c>
      <c r="AQ2440" s="15">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15">
        <f ca="1">COUNTIF(INDIRECT("H"&amp;(ROW()+12*(($AN2440-1)*3+$AO2440)-ROW())/12+5):INDIRECT("S"&amp;(ROW()+12*(($AN2440-1)*3+$AO2440)-ROW())/12+5),AQ2440)</f>
        <v>0</v>
      </c>
      <c r="AU2440" s="15">
        <f ca="1">IF(AND(AQ2440&gt;0,AR2440&gt;0),COUNTIF(AU$6:AU2439,"&gt;0")+1,0)</f>
        <v>0</v>
      </c>
    </row>
    <row r="2441" spans="40:47">
      <c r="AN2441" s="15">
        <v>68</v>
      </c>
      <c r="AO2441" s="15">
        <v>2</v>
      </c>
      <c r="AP2441" s="15">
        <v>12</v>
      </c>
      <c r="AQ2441" s="15">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15">
        <f ca="1">COUNTIF(INDIRECT("H"&amp;(ROW()+12*(($AN2441-1)*3+$AO2441)-ROW())/12+5):INDIRECT("S"&amp;(ROW()+12*(($AN2441-1)*3+$AO2441)-ROW())/12+5),AQ2441)</f>
        <v>0</v>
      </c>
      <c r="AU2441" s="15">
        <f ca="1">IF(AND(AQ2441&gt;0,AR2441&gt;0),COUNTIF(AU$6:AU2440,"&gt;0")+1,0)</f>
        <v>0</v>
      </c>
    </row>
    <row r="2442" spans="40:47">
      <c r="AN2442" s="15">
        <v>68</v>
      </c>
      <c r="AO2442" s="15">
        <v>3</v>
      </c>
      <c r="AP2442" s="15">
        <v>1</v>
      </c>
      <c r="AQ2442" s="15">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15">
        <f ca="1">COUNTIF(INDIRECT("H"&amp;(ROW()+12*(($AN2442-1)*3+$AO2442)-ROW())/12+5):INDIRECT("S"&amp;(ROW()+12*(($AN2442-1)*3+$AO2442)-ROW())/12+5),AQ2442)</f>
        <v>0</v>
      </c>
      <c r="AU2442" s="15">
        <f ca="1">IF(AND(AQ2442&gt;0,AR2442&gt;0),COUNTIF(AU$6:AU2441,"&gt;0")+1,0)</f>
        <v>0</v>
      </c>
    </row>
    <row r="2443" spans="40:47">
      <c r="AN2443" s="15">
        <v>68</v>
      </c>
      <c r="AO2443" s="15">
        <v>3</v>
      </c>
      <c r="AP2443" s="15">
        <v>2</v>
      </c>
      <c r="AQ2443" s="15">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15">
        <f ca="1">COUNTIF(INDIRECT("H"&amp;(ROW()+12*(($AN2443-1)*3+$AO2443)-ROW())/12+5):INDIRECT("S"&amp;(ROW()+12*(($AN2443-1)*3+$AO2443)-ROW())/12+5),AQ2443)</f>
        <v>0</v>
      </c>
      <c r="AU2443" s="15">
        <f ca="1">IF(AND(AQ2443&gt;0,AR2443&gt;0),COUNTIF(AU$6:AU2442,"&gt;0")+1,0)</f>
        <v>0</v>
      </c>
    </row>
    <row r="2444" spans="40:47">
      <c r="AN2444" s="15">
        <v>68</v>
      </c>
      <c r="AO2444" s="15">
        <v>3</v>
      </c>
      <c r="AP2444" s="15">
        <v>3</v>
      </c>
      <c r="AQ2444" s="15">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15">
        <f ca="1">COUNTIF(INDIRECT("H"&amp;(ROW()+12*(($AN2444-1)*3+$AO2444)-ROW())/12+5):INDIRECT("S"&amp;(ROW()+12*(($AN2444-1)*3+$AO2444)-ROW())/12+5),AQ2444)</f>
        <v>0</v>
      </c>
      <c r="AU2444" s="15">
        <f ca="1">IF(AND(AQ2444&gt;0,AR2444&gt;0),COUNTIF(AU$6:AU2443,"&gt;0")+1,0)</f>
        <v>0</v>
      </c>
    </row>
    <row r="2445" spans="40:47">
      <c r="AN2445" s="15">
        <v>68</v>
      </c>
      <c r="AO2445" s="15">
        <v>3</v>
      </c>
      <c r="AP2445" s="15">
        <v>4</v>
      </c>
      <c r="AQ2445" s="15">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15">
        <f ca="1">COUNTIF(INDIRECT("H"&amp;(ROW()+12*(($AN2445-1)*3+$AO2445)-ROW())/12+5):INDIRECT("S"&amp;(ROW()+12*(($AN2445-1)*3+$AO2445)-ROW())/12+5),AQ2445)</f>
        <v>0</v>
      </c>
      <c r="AU2445" s="15">
        <f ca="1">IF(AND(AQ2445&gt;0,AR2445&gt;0),COUNTIF(AU$6:AU2444,"&gt;0")+1,0)</f>
        <v>0</v>
      </c>
    </row>
    <row r="2446" spans="40:47">
      <c r="AN2446" s="15">
        <v>68</v>
      </c>
      <c r="AO2446" s="15">
        <v>3</v>
      </c>
      <c r="AP2446" s="15">
        <v>5</v>
      </c>
      <c r="AQ2446" s="15">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15">
        <f ca="1">COUNTIF(INDIRECT("H"&amp;(ROW()+12*(($AN2446-1)*3+$AO2446)-ROW())/12+5):INDIRECT("S"&amp;(ROW()+12*(($AN2446-1)*3+$AO2446)-ROW())/12+5),AQ2446)</f>
        <v>0</v>
      </c>
      <c r="AU2446" s="15">
        <f ca="1">IF(AND(AQ2446&gt;0,AR2446&gt;0),COUNTIF(AU$6:AU2445,"&gt;0")+1,0)</f>
        <v>0</v>
      </c>
    </row>
    <row r="2447" spans="40:47">
      <c r="AN2447" s="15">
        <v>68</v>
      </c>
      <c r="AO2447" s="15">
        <v>3</v>
      </c>
      <c r="AP2447" s="15">
        <v>6</v>
      </c>
      <c r="AQ2447" s="15">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15">
        <f ca="1">COUNTIF(INDIRECT("H"&amp;(ROW()+12*(($AN2447-1)*3+$AO2447)-ROW())/12+5):INDIRECT("S"&amp;(ROW()+12*(($AN2447-1)*3+$AO2447)-ROW())/12+5),AQ2447)</f>
        <v>0</v>
      </c>
      <c r="AU2447" s="15">
        <f ca="1">IF(AND(AQ2447&gt;0,AR2447&gt;0),COUNTIF(AU$6:AU2446,"&gt;0")+1,0)</f>
        <v>0</v>
      </c>
    </row>
    <row r="2448" spans="40:47">
      <c r="AN2448" s="15">
        <v>68</v>
      </c>
      <c r="AO2448" s="15">
        <v>3</v>
      </c>
      <c r="AP2448" s="15">
        <v>7</v>
      </c>
      <c r="AQ2448" s="15">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15">
        <f ca="1">COUNTIF(INDIRECT("H"&amp;(ROW()+12*(($AN2448-1)*3+$AO2448)-ROW())/12+5):INDIRECT("S"&amp;(ROW()+12*(($AN2448-1)*3+$AO2448)-ROW())/12+5),AQ2448)</f>
        <v>0</v>
      </c>
      <c r="AU2448" s="15">
        <f ca="1">IF(AND(AQ2448&gt;0,AR2448&gt;0),COUNTIF(AU$6:AU2447,"&gt;0")+1,0)</f>
        <v>0</v>
      </c>
    </row>
    <row r="2449" spans="40:47">
      <c r="AN2449" s="15">
        <v>68</v>
      </c>
      <c r="AO2449" s="15">
        <v>3</v>
      </c>
      <c r="AP2449" s="15">
        <v>8</v>
      </c>
      <c r="AQ2449" s="15">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15">
        <f ca="1">COUNTIF(INDIRECT("H"&amp;(ROW()+12*(($AN2449-1)*3+$AO2449)-ROW())/12+5):INDIRECT("S"&amp;(ROW()+12*(($AN2449-1)*3+$AO2449)-ROW())/12+5),AQ2449)</f>
        <v>0</v>
      </c>
      <c r="AU2449" s="15">
        <f ca="1">IF(AND(AQ2449&gt;0,AR2449&gt;0),COUNTIF(AU$6:AU2448,"&gt;0")+1,0)</f>
        <v>0</v>
      </c>
    </row>
    <row r="2450" spans="40:47">
      <c r="AN2450" s="15">
        <v>68</v>
      </c>
      <c r="AO2450" s="15">
        <v>3</v>
      </c>
      <c r="AP2450" s="15">
        <v>9</v>
      </c>
      <c r="AQ2450" s="15">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15">
        <f ca="1">COUNTIF(INDIRECT("H"&amp;(ROW()+12*(($AN2450-1)*3+$AO2450)-ROW())/12+5):INDIRECT("S"&amp;(ROW()+12*(($AN2450-1)*3+$AO2450)-ROW())/12+5),AQ2450)</f>
        <v>0</v>
      </c>
      <c r="AU2450" s="15">
        <f ca="1">IF(AND(AQ2450&gt;0,AR2450&gt;0),COUNTIF(AU$6:AU2449,"&gt;0")+1,0)</f>
        <v>0</v>
      </c>
    </row>
    <row r="2451" spans="40:47">
      <c r="AN2451" s="15">
        <v>68</v>
      </c>
      <c r="AO2451" s="15">
        <v>3</v>
      </c>
      <c r="AP2451" s="15">
        <v>10</v>
      </c>
      <c r="AQ2451" s="15">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15">
        <f ca="1">COUNTIF(INDIRECT("H"&amp;(ROW()+12*(($AN2451-1)*3+$AO2451)-ROW())/12+5):INDIRECT("S"&amp;(ROW()+12*(($AN2451-1)*3+$AO2451)-ROW())/12+5),AQ2451)</f>
        <v>0</v>
      </c>
      <c r="AU2451" s="15">
        <f ca="1">IF(AND(AQ2451&gt;0,AR2451&gt;0),COUNTIF(AU$6:AU2450,"&gt;0")+1,0)</f>
        <v>0</v>
      </c>
    </row>
    <row r="2452" spans="40:47">
      <c r="AN2452" s="15">
        <v>68</v>
      </c>
      <c r="AO2452" s="15">
        <v>3</v>
      </c>
      <c r="AP2452" s="15">
        <v>11</v>
      </c>
      <c r="AQ2452" s="15">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15">
        <f ca="1">COUNTIF(INDIRECT("H"&amp;(ROW()+12*(($AN2452-1)*3+$AO2452)-ROW())/12+5):INDIRECT("S"&amp;(ROW()+12*(($AN2452-1)*3+$AO2452)-ROW())/12+5),AQ2452)</f>
        <v>0</v>
      </c>
      <c r="AU2452" s="15">
        <f ca="1">IF(AND(AQ2452&gt;0,AR2452&gt;0),COUNTIF(AU$6:AU2451,"&gt;0")+1,0)</f>
        <v>0</v>
      </c>
    </row>
    <row r="2453" spans="40:47">
      <c r="AN2453" s="306">
        <v>68</v>
      </c>
      <c r="AO2453" s="306">
        <v>3</v>
      </c>
      <c r="AP2453" s="306">
        <v>12</v>
      </c>
      <c r="AQ2453" s="15">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15">
        <f ca="1">COUNTIF(INDIRECT("H"&amp;(ROW()+12*(($AN2453-1)*3+$AO2453)-ROW())/12+5):INDIRECT("S"&amp;(ROW()+12*(($AN2453-1)*3+$AO2453)-ROW())/12+5),AQ2453)</f>
        <v>0</v>
      </c>
      <c r="AU2453" s="15">
        <f ca="1">IF(AND(AQ2453&gt;0,AR2453&gt;0),COUNTIF(AU$6:AU2452,"&gt;0")+1,0)</f>
        <v>0</v>
      </c>
    </row>
    <row r="2454" spans="40:47">
      <c r="AN2454" s="15">
        <v>69</v>
      </c>
      <c r="AO2454" s="15">
        <v>1</v>
      </c>
      <c r="AP2454" s="15">
        <v>1</v>
      </c>
      <c r="AQ2454" s="15">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15">
        <f ca="1">COUNTIF(INDIRECT("H"&amp;(ROW()+12*(($AN2454-1)*3+$AO2454)-ROW())/12+5):INDIRECT("S"&amp;(ROW()+12*(($AN2454-1)*3+$AO2454)-ROW())/12+5),AQ2454)</f>
        <v>0</v>
      </c>
      <c r="AU2454" s="15">
        <f ca="1">IF(AND(AQ2454&gt;0,AR2454&gt;0),COUNTIF(AU$6:AU2453,"&gt;0")+1,0)</f>
        <v>0</v>
      </c>
    </row>
    <row r="2455" spans="40:47">
      <c r="AN2455" s="15">
        <v>69</v>
      </c>
      <c r="AO2455" s="15">
        <v>1</v>
      </c>
      <c r="AP2455" s="15">
        <v>2</v>
      </c>
      <c r="AQ2455" s="15">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15">
        <f ca="1">COUNTIF(INDIRECT("H"&amp;(ROW()+12*(($AN2455-1)*3+$AO2455)-ROW())/12+5):INDIRECT("S"&amp;(ROW()+12*(($AN2455-1)*3+$AO2455)-ROW())/12+5),AQ2455)</f>
        <v>0</v>
      </c>
      <c r="AU2455" s="15">
        <f ca="1">IF(AND(AQ2455&gt;0,AR2455&gt;0),COUNTIF(AU$6:AU2454,"&gt;0")+1,0)</f>
        <v>0</v>
      </c>
    </row>
    <row r="2456" spans="40:47">
      <c r="AN2456" s="15">
        <v>69</v>
      </c>
      <c r="AO2456" s="15">
        <v>1</v>
      </c>
      <c r="AP2456" s="15">
        <v>3</v>
      </c>
      <c r="AQ2456" s="15">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15">
        <f ca="1">COUNTIF(INDIRECT("H"&amp;(ROW()+12*(($AN2456-1)*3+$AO2456)-ROW())/12+5):INDIRECT("S"&amp;(ROW()+12*(($AN2456-1)*3+$AO2456)-ROW())/12+5),AQ2456)</f>
        <v>0</v>
      </c>
      <c r="AU2456" s="15">
        <f ca="1">IF(AND(AQ2456&gt;0,AR2456&gt;0),COUNTIF(AU$6:AU2455,"&gt;0")+1,0)</f>
        <v>0</v>
      </c>
    </row>
    <row r="2457" spans="40:47">
      <c r="AN2457" s="15">
        <v>69</v>
      </c>
      <c r="AO2457" s="15">
        <v>1</v>
      </c>
      <c r="AP2457" s="15">
        <v>4</v>
      </c>
      <c r="AQ2457" s="15">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15">
        <f ca="1">COUNTIF(INDIRECT("H"&amp;(ROW()+12*(($AN2457-1)*3+$AO2457)-ROW())/12+5):INDIRECT("S"&amp;(ROW()+12*(($AN2457-1)*3+$AO2457)-ROW())/12+5),AQ2457)</f>
        <v>0</v>
      </c>
      <c r="AU2457" s="15">
        <f ca="1">IF(AND(AQ2457&gt;0,AR2457&gt;0),COUNTIF(AU$6:AU2456,"&gt;0")+1,0)</f>
        <v>0</v>
      </c>
    </row>
    <row r="2458" spans="40:47">
      <c r="AN2458" s="15">
        <v>69</v>
      </c>
      <c r="AO2458" s="15">
        <v>1</v>
      </c>
      <c r="AP2458" s="15">
        <v>5</v>
      </c>
      <c r="AQ2458" s="15">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15">
        <f ca="1">COUNTIF(INDIRECT("H"&amp;(ROW()+12*(($AN2458-1)*3+$AO2458)-ROW())/12+5):INDIRECT("S"&amp;(ROW()+12*(($AN2458-1)*3+$AO2458)-ROW())/12+5),AQ2458)</f>
        <v>0</v>
      </c>
      <c r="AU2458" s="15">
        <f ca="1">IF(AND(AQ2458&gt;0,AR2458&gt;0),COUNTIF(AU$6:AU2457,"&gt;0")+1,0)</f>
        <v>0</v>
      </c>
    </row>
    <row r="2459" spans="40:47">
      <c r="AN2459" s="15">
        <v>69</v>
      </c>
      <c r="AO2459" s="15">
        <v>1</v>
      </c>
      <c r="AP2459" s="15">
        <v>6</v>
      </c>
      <c r="AQ2459" s="15">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15">
        <f ca="1">COUNTIF(INDIRECT("H"&amp;(ROW()+12*(($AN2459-1)*3+$AO2459)-ROW())/12+5):INDIRECT("S"&amp;(ROW()+12*(($AN2459-1)*3+$AO2459)-ROW())/12+5),AQ2459)</f>
        <v>0</v>
      </c>
      <c r="AU2459" s="15">
        <f ca="1">IF(AND(AQ2459&gt;0,AR2459&gt;0),COUNTIF(AU$6:AU2458,"&gt;0")+1,0)</f>
        <v>0</v>
      </c>
    </row>
    <row r="2460" spans="40:47">
      <c r="AN2460" s="15">
        <v>69</v>
      </c>
      <c r="AO2460" s="15">
        <v>1</v>
      </c>
      <c r="AP2460" s="15">
        <v>7</v>
      </c>
      <c r="AQ2460" s="15">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15">
        <f ca="1">COUNTIF(INDIRECT("H"&amp;(ROW()+12*(($AN2460-1)*3+$AO2460)-ROW())/12+5):INDIRECT("S"&amp;(ROW()+12*(($AN2460-1)*3+$AO2460)-ROW())/12+5),AQ2460)</f>
        <v>0</v>
      </c>
      <c r="AU2460" s="15">
        <f ca="1">IF(AND(AQ2460&gt;0,AR2460&gt;0),COUNTIF(AU$6:AU2459,"&gt;0")+1,0)</f>
        <v>0</v>
      </c>
    </row>
    <row r="2461" spans="40:47">
      <c r="AN2461" s="15">
        <v>69</v>
      </c>
      <c r="AO2461" s="15">
        <v>1</v>
      </c>
      <c r="AP2461" s="15">
        <v>8</v>
      </c>
      <c r="AQ2461" s="15">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15">
        <f ca="1">COUNTIF(INDIRECT("H"&amp;(ROW()+12*(($AN2461-1)*3+$AO2461)-ROW())/12+5):INDIRECT("S"&amp;(ROW()+12*(($AN2461-1)*3+$AO2461)-ROW())/12+5),AQ2461)</f>
        <v>0</v>
      </c>
      <c r="AU2461" s="15">
        <f ca="1">IF(AND(AQ2461&gt;0,AR2461&gt;0),COUNTIF(AU$6:AU2460,"&gt;0")+1,0)</f>
        <v>0</v>
      </c>
    </row>
    <row r="2462" spans="40:47">
      <c r="AN2462" s="15">
        <v>69</v>
      </c>
      <c r="AO2462" s="15">
        <v>1</v>
      </c>
      <c r="AP2462" s="15">
        <v>9</v>
      </c>
      <c r="AQ2462" s="15">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15">
        <f ca="1">COUNTIF(INDIRECT("H"&amp;(ROW()+12*(($AN2462-1)*3+$AO2462)-ROW())/12+5):INDIRECT("S"&amp;(ROW()+12*(($AN2462-1)*3+$AO2462)-ROW())/12+5),AQ2462)</f>
        <v>0</v>
      </c>
      <c r="AU2462" s="15">
        <f ca="1">IF(AND(AQ2462&gt;0,AR2462&gt;0),COUNTIF(AU$6:AU2461,"&gt;0")+1,0)</f>
        <v>0</v>
      </c>
    </row>
    <row r="2463" spans="40:47">
      <c r="AN2463" s="15">
        <v>69</v>
      </c>
      <c r="AO2463" s="15">
        <v>1</v>
      </c>
      <c r="AP2463" s="15">
        <v>10</v>
      </c>
      <c r="AQ2463" s="15">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15">
        <f ca="1">COUNTIF(INDIRECT("H"&amp;(ROW()+12*(($AN2463-1)*3+$AO2463)-ROW())/12+5):INDIRECT("S"&amp;(ROW()+12*(($AN2463-1)*3+$AO2463)-ROW())/12+5),AQ2463)</f>
        <v>0</v>
      </c>
      <c r="AU2463" s="15">
        <f ca="1">IF(AND(AQ2463&gt;0,AR2463&gt;0),COUNTIF(AU$6:AU2462,"&gt;0")+1,0)</f>
        <v>0</v>
      </c>
    </row>
    <row r="2464" spans="40:47">
      <c r="AN2464" s="15">
        <v>69</v>
      </c>
      <c r="AO2464" s="15">
        <v>1</v>
      </c>
      <c r="AP2464" s="15">
        <v>11</v>
      </c>
      <c r="AQ2464" s="15">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15">
        <f ca="1">COUNTIF(INDIRECT("H"&amp;(ROW()+12*(($AN2464-1)*3+$AO2464)-ROW())/12+5):INDIRECT("S"&amp;(ROW()+12*(($AN2464-1)*3+$AO2464)-ROW())/12+5),AQ2464)</f>
        <v>0</v>
      </c>
      <c r="AU2464" s="15">
        <f ca="1">IF(AND(AQ2464&gt;0,AR2464&gt;0),COUNTIF(AU$6:AU2463,"&gt;0")+1,0)</f>
        <v>0</v>
      </c>
    </row>
    <row r="2465" spans="40:47">
      <c r="AN2465" s="15">
        <v>69</v>
      </c>
      <c r="AO2465" s="15">
        <v>1</v>
      </c>
      <c r="AP2465" s="15">
        <v>12</v>
      </c>
      <c r="AQ2465" s="15">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15">
        <f ca="1">COUNTIF(INDIRECT("H"&amp;(ROW()+12*(($AN2465-1)*3+$AO2465)-ROW())/12+5):INDIRECT("S"&amp;(ROW()+12*(($AN2465-1)*3+$AO2465)-ROW())/12+5),AQ2465)</f>
        <v>0</v>
      </c>
      <c r="AU2465" s="15">
        <f ca="1">IF(AND(AQ2465&gt;0,AR2465&gt;0),COUNTIF(AU$6:AU2464,"&gt;0")+1,0)</f>
        <v>0</v>
      </c>
    </row>
    <row r="2466" spans="40:47">
      <c r="AN2466" s="15">
        <v>69</v>
      </c>
      <c r="AO2466" s="15">
        <v>2</v>
      </c>
      <c r="AP2466" s="15">
        <v>1</v>
      </c>
      <c r="AQ2466" s="15">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15">
        <f ca="1">COUNTIF(INDIRECT("H"&amp;(ROW()+12*(($AN2466-1)*3+$AO2466)-ROW())/12+5):INDIRECT("S"&amp;(ROW()+12*(($AN2466-1)*3+$AO2466)-ROW())/12+5),AQ2466)</f>
        <v>0</v>
      </c>
      <c r="AU2466" s="15">
        <f ca="1">IF(AND(AQ2466&gt;0,AR2466&gt;0),COUNTIF(AU$6:AU2465,"&gt;0")+1,0)</f>
        <v>0</v>
      </c>
    </row>
    <row r="2467" spans="40:47">
      <c r="AN2467" s="15">
        <v>69</v>
      </c>
      <c r="AO2467" s="15">
        <v>2</v>
      </c>
      <c r="AP2467" s="15">
        <v>2</v>
      </c>
      <c r="AQ2467" s="15">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15">
        <f ca="1">COUNTIF(INDIRECT("H"&amp;(ROW()+12*(($AN2467-1)*3+$AO2467)-ROW())/12+5):INDIRECT("S"&amp;(ROW()+12*(($AN2467-1)*3+$AO2467)-ROW())/12+5),AQ2467)</f>
        <v>0</v>
      </c>
      <c r="AU2467" s="15">
        <f ca="1">IF(AND(AQ2467&gt;0,AR2467&gt;0),COUNTIF(AU$6:AU2466,"&gt;0")+1,0)</f>
        <v>0</v>
      </c>
    </row>
    <row r="2468" spans="40:47">
      <c r="AN2468" s="15">
        <v>69</v>
      </c>
      <c r="AO2468" s="15">
        <v>2</v>
      </c>
      <c r="AP2468" s="15">
        <v>3</v>
      </c>
      <c r="AQ2468" s="15">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15">
        <f ca="1">COUNTIF(INDIRECT("H"&amp;(ROW()+12*(($AN2468-1)*3+$AO2468)-ROW())/12+5):INDIRECT("S"&amp;(ROW()+12*(($AN2468-1)*3+$AO2468)-ROW())/12+5),AQ2468)</f>
        <v>0</v>
      </c>
      <c r="AU2468" s="15">
        <f ca="1">IF(AND(AQ2468&gt;0,AR2468&gt;0),COUNTIF(AU$6:AU2467,"&gt;0")+1,0)</f>
        <v>0</v>
      </c>
    </row>
    <row r="2469" spans="40:47">
      <c r="AN2469" s="15">
        <v>69</v>
      </c>
      <c r="AO2469" s="15">
        <v>2</v>
      </c>
      <c r="AP2469" s="15">
        <v>4</v>
      </c>
      <c r="AQ2469" s="15">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15">
        <f ca="1">COUNTIF(INDIRECT("H"&amp;(ROW()+12*(($AN2469-1)*3+$AO2469)-ROW())/12+5):INDIRECT("S"&amp;(ROW()+12*(($AN2469-1)*3+$AO2469)-ROW())/12+5),AQ2469)</f>
        <v>0</v>
      </c>
      <c r="AU2469" s="15">
        <f ca="1">IF(AND(AQ2469&gt;0,AR2469&gt;0),COUNTIF(AU$6:AU2468,"&gt;0")+1,0)</f>
        <v>0</v>
      </c>
    </row>
    <row r="2470" spans="40:47">
      <c r="AN2470" s="15">
        <v>69</v>
      </c>
      <c r="AO2470" s="15">
        <v>2</v>
      </c>
      <c r="AP2470" s="15">
        <v>5</v>
      </c>
      <c r="AQ2470" s="15">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15">
        <f ca="1">COUNTIF(INDIRECT("H"&amp;(ROW()+12*(($AN2470-1)*3+$AO2470)-ROW())/12+5):INDIRECT("S"&amp;(ROW()+12*(($AN2470-1)*3+$AO2470)-ROW())/12+5),AQ2470)</f>
        <v>0</v>
      </c>
      <c r="AU2470" s="15">
        <f ca="1">IF(AND(AQ2470&gt;0,AR2470&gt;0),COUNTIF(AU$6:AU2469,"&gt;0")+1,0)</f>
        <v>0</v>
      </c>
    </row>
    <row r="2471" spans="40:47">
      <c r="AN2471" s="15">
        <v>69</v>
      </c>
      <c r="AO2471" s="15">
        <v>2</v>
      </c>
      <c r="AP2471" s="15">
        <v>6</v>
      </c>
      <c r="AQ2471" s="15">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15">
        <f ca="1">COUNTIF(INDIRECT("H"&amp;(ROW()+12*(($AN2471-1)*3+$AO2471)-ROW())/12+5):INDIRECT("S"&amp;(ROW()+12*(($AN2471-1)*3+$AO2471)-ROW())/12+5),AQ2471)</f>
        <v>0</v>
      </c>
      <c r="AU2471" s="15">
        <f ca="1">IF(AND(AQ2471&gt;0,AR2471&gt;0),COUNTIF(AU$6:AU2470,"&gt;0")+1,0)</f>
        <v>0</v>
      </c>
    </row>
    <row r="2472" spans="40:47">
      <c r="AN2472" s="15">
        <v>69</v>
      </c>
      <c r="AO2472" s="15">
        <v>2</v>
      </c>
      <c r="AP2472" s="15">
        <v>7</v>
      </c>
      <c r="AQ2472" s="15">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15">
        <f ca="1">COUNTIF(INDIRECT("H"&amp;(ROW()+12*(($AN2472-1)*3+$AO2472)-ROW())/12+5):INDIRECT("S"&amp;(ROW()+12*(($AN2472-1)*3+$AO2472)-ROW())/12+5),AQ2472)</f>
        <v>0</v>
      </c>
      <c r="AU2472" s="15">
        <f ca="1">IF(AND(AQ2472&gt;0,AR2472&gt;0),COUNTIF(AU$6:AU2471,"&gt;0")+1,0)</f>
        <v>0</v>
      </c>
    </row>
    <row r="2473" spans="40:47">
      <c r="AN2473" s="15">
        <v>69</v>
      </c>
      <c r="AO2473" s="15">
        <v>2</v>
      </c>
      <c r="AP2473" s="15">
        <v>8</v>
      </c>
      <c r="AQ2473" s="15">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15">
        <f ca="1">COUNTIF(INDIRECT("H"&amp;(ROW()+12*(($AN2473-1)*3+$AO2473)-ROW())/12+5):INDIRECT("S"&amp;(ROW()+12*(($AN2473-1)*3+$AO2473)-ROW())/12+5),AQ2473)</f>
        <v>0</v>
      </c>
      <c r="AU2473" s="15">
        <f ca="1">IF(AND(AQ2473&gt;0,AR2473&gt;0),COUNTIF(AU$6:AU2472,"&gt;0")+1,0)</f>
        <v>0</v>
      </c>
    </row>
    <row r="2474" spans="40:47">
      <c r="AN2474" s="15">
        <v>69</v>
      </c>
      <c r="AO2474" s="15">
        <v>2</v>
      </c>
      <c r="AP2474" s="15">
        <v>9</v>
      </c>
      <c r="AQ2474" s="15">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15">
        <f ca="1">COUNTIF(INDIRECT("H"&amp;(ROW()+12*(($AN2474-1)*3+$AO2474)-ROW())/12+5):INDIRECT("S"&amp;(ROW()+12*(($AN2474-1)*3+$AO2474)-ROW())/12+5),AQ2474)</f>
        <v>0</v>
      </c>
      <c r="AU2474" s="15">
        <f ca="1">IF(AND(AQ2474&gt;0,AR2474&gt;0),COUNTIF(AU$6:AU2473,"&gt;0")+1,0)</f>
        <v>0</v>
      </c>
    </row>
    <row r="2475" spans="40:47">
      <c r="AN2475" s="15">
        <v>69</v>
      </c>
      <c r="AO2475" s="15">
        <v>2</v>
      </c>
      <c r="AP2475" s="15">
        <v>10</v>
      </c>
      <c r="AQ2475" s="15">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15">
        <f ca="1">COUNTIF(INDIRECT("H"&amp;(ROW()+12*(($AN2475-1)*3+$AO2475)-ROW())/12+5):INDIRECT("S"&amp;(ROW()+12*(($AN2475-1)*3+$AO2475)-ROW())/12+5),AQ2475)</f>
        <v>0</v>
      </c>
      <c r="AU2475" s="15">
        <f ca="1">IF(AND(AQ2475&gt;0,AR2475&gt;0),COUNTIF(AU$6:AU2474,"&gt;0")+1,0)</f>
        <v>0</v>
      </c>
    </row>
    <row r="2476" spans="40:47">
      <c r="AN2476" s="15">
        <v>69</v>
      </c>
      <c r="AO2476" s="15">
        <v>2</v>
      </c>
      <c r="AP2476" s="15">
        <v>11</v>
      </c>
      <c r="AQ2476" s="15">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15">
        <f ca="1">COUNTIF(INDIRECT("H"&amp;(ROW()+12*(($AN2476-1)*3+$AO2476)-ROW())/12+5):INDIRECT("S"&amp;(ROW()+12*(($AN2476-1)*3+$AO2476)-ROW())/12+5),AQ2476)</f>
        <v>0</v>
      </c>
      <c r="AU2476" s="15">
        <f ca="1">IF(AND(AQ2476&gt;0,AR2476&gt;0),COUNTIF(AU$6:AU2475,"&gt;0")+1,0)</f>
        <v>0</v>
      </c>
    </row>
    <row r="2477" spans="40:47">
      <c r="AN2477" s="15">
        <v>69</v>
      </c>
      <c r="AO2477" s="15">
        <v>2</v>
      </c>
      <c r="AP2477" s="15">
        <v>12</v>
      </c>
      <c r="AQ2477" s="15">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15">
        <f ca="1">COUNTIF(INDIRECT("H"&amp;(ROW()+12*(($AN2477-1)*3+$AO2477)-ROW())/12+5):INDIRECT("S"&amp;(ROW()+12*(($AN2477-1)*3+$AO2477)-ROW())/12+5),AQ2477)</f>
        <v>0</v>
      </c>
      <c r="AU2477" s="15">
        <f ca="1">IF(AND(AQ2477&gt;0,AR2477&gt;0),COUNTIF(AU$6:AU2476,"&gt;0")+1,0)</f>
        <v>0</v>
      </c>
    </row>
    <row r="2478" spans="40:47">
      <c r="AN2478" s="15">
        <v>69</v>
      </c>
      <c r="AO2478" s="15">
        <v>3</v>
      </c>
      <c r="AP2478" s="15">
        <v>1</v>
      </c>
      <c r="AQ2478" s="15">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15">
        <f ca="1">COUNTIF(INDIRECT("H"&amp;(ROW()+12*(($AN2478-1)*3+$AO2478)-ROW())/12+5):INDIRECT("S"&amp;(ROW()+12*(($AN2478-1)*3+$AO2478)-ROW())/12+5),AQ2478)</f>
        <v>0</v>
      </c>
      <c r="AU2478" s="15">
        <f ca="1">IF(AND(AQ2478&gt;0,AR2478&gt;0),COUNTIF(AU$6:AU2477,"&gt;0")+1,0)</f>
        <v>0</v>
      </c>
    </row>
    <row r="2479" spans="40:47">
      <c r="AN2479" s="15">
        <v>69</v>
      </c>
      <c r="AO2479" s="15">
        <v>3</v>
      </c>
      <c r="AP2479" s="15">
        <v>2</v>
      </c>
      <c r="AQ2479" s="15">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15">
        <f ca="1">COUNTIF(INDIRECT("H"&amp;(ROW()+12*(($AN2479-1)*3+$AO2479)-ROW())/12+5):INDIRECT("S"&amp;(ROW()+12*(($AN2479-1)*3+$AO2479)-ROW())/12+5),AQ2479)</f>
        <v>0</v>
      </c>
      <c r="AU2479" s="15">
        <f ca="1">IF(AND(AQ2479&gt;0,AR2479&gt;0),COUNTIF(AU$6:AU2478,"&gt;0")+1,0)</f>
        <v>0</v>
      </c>
    </row>
    <row r="2480" spans="40:47">
      <c r="AN2480" s="15">
        <v>69</v>
      </c>
      <c r="AO2480" s="15">
        <v>3</v>
      </c>
      <c r="AP2480" s="15">
        <v>3</v>
      </c>
      <c r="AQ2480" s="15">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15">
        <f ca="1">COUNTIF(INDIRECT("H"&amp;(ROW()+12*(($AN2480-1)*3+$AO2480)-ROW())/12+5):INDIRECT("S"&amp;(ROW()+12*(($AN2480-1)*3+$AO2480)-ROW())/12+5),AQ2480)</f>
        <v>0</v>
      </c>
      <c r="AU2480" s="15">
        <f ca="1">IF(AND(AQ2480&gt;0,AR2480&gt;0),COUNTIF(AU$6:AU2479,"&gt;0")+1,0)</f>
        <v>0</v>
      </c>
    </row>
    <row r="2481" spans="40:47">
      <c r="AN2481" s="15">
        <v>69</v>
      </c>
      <c r="AO2481" s="15">
        <v>3</v>
      </c>
      <c r="AP2481" s="15">
        <v>4</v>
      </c>
      <c r="AQ2481" s="15">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15">
        <f ca="1">COUNTIF(INDIRECT("H"&amp;(ROW()+12*(($AN2481-1)*3+$AO2481)-ROW())/12+5):INDIRECT("S"&amp;(ROW()+12*(($AN2481-1)*3+$AO2481)-ROW())/12+5),AQ2481)</f>
        <v>0</v>
      </c>
      <c r="AU2481" s="15">
        <f ca="1">IF(AND(AQ2481&gt;0,AR2481&gt;0),COUNTIF(AU$6:AU2480,"&gt;0")+1,0)</f>
        <v>0</v>
      </c>
    </row>
    <row r="2482" spans="40:47">
      <c r="AN2482" s="15">
        <v>69</v>
      </c>
      <c r="AO2482" s="15">
        <v>3</v>
      </c>
      <c r="AP2482" s="15">
        <v>5</v>
      </c>
      <c r="AQ2482" s="15">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15">
        <f ca="1">COUNTIF(INDIRECT("H"&amp;(ROW()+12*(($AN2482-1)*3+$AO2482)-ROW())/12+5):INDIRECT("S"&amp;(ROW()+12*(($AN2482-1)*3+$AO2482)-ROW())/12+5),AQ2482)</f>
        <v>0</v>
      </c>
      <c r="AU2482" s="15">
        <f ca="1">IF(AND(AQ2482&gt;0,AR2482&gt;0),COUNTIF(AU$6:AU2481,"&gt;0")+1,0)</f>
        <v>0</v>
      </c>
    </row>
    <row r="2483" spans="40:47">
      <c r="AN2483" s="15">
        <v>69</v>
      </c>
      <c r="AO2483" s="15">
        <v>3</v>
      </c>
      <c r="AP2483" s="15">
        <v>6</v>
      </c>
      <c r="AQ2483" s="15">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15">
        <f ca="1">COUNTIF(INDIRECT("H"&amp;(ROW()+12*(($AN2483-1)*3+$AO2483)-ROW())/12+5):INDIRECT("S"&amp;(ROW()+12*(($AN2483-1)*3+$AO2483)-ROW())/12+5),AQ2483)</f>
        <v>0</v>
      </c>
      <c r="AU2483" s="15">
        <f ca="1">IF(AND(AQ2483&gt;0,AR2483&gt;0),COUNTIF(AU$6:AU2482,"&gt;0")+1,0)</f>
        <v>0</v>
      </c>
    </row>
    <row r="2484" spans="40:47">
      <c r="AN2484" s="15">
        <v>69</v>
      </c>
      <c r="AO2484" s="15">
        <v>3</v>
      </c>
      <c r="AP2484" s="15">
        <v>7</v>
      </c>
      <c r="AQ2484" s="15">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15">
        <f ca="1">COUNTIF(INDIRECT("H"&amp;(ROW()+12*(($AN2484-1)*3+$AO2484)-ROW())/12+5):INDIRECT("S"&amp;(ROW()+12*(($AN2484-1)*3+$AO2484)-ROW())/12+5),AQ2484)</f>
        <v>0</v>
      </c>
      <c r="AU2484" s="15">
        <f ca="1">IF(AND(AQ2484&gt;0,AR2484&gt;0),COUNTIF(AU$6:AU2483,"&gt;0")+1,0)</f>
        <v>0</v>
      </c>
    </row>
    <row r="2485" spans="40:47">
      <c r="AN2485" s="15">
        <v>69</v>
      </c>
      <c r="AO2485" s="15">
        <v>3</v>
      </c>
      <c r="AP2485" s="15">
        <v>8</v>
      </c>
      <c r="AQ2485" s="15">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15">
        <f ca="1">COUNTIF(INDIRECT("H"&amp;(ROW()+12*(($AN2485-1)*3+$AO2485)-ROW())/12+5):INDIRECT("S"&amp;(ROW()+12*(($AN2485-1)*3+$AO2485)-ROW())/12+5),AQ2485)</f>
        <v>0</v>
      </c>
      <c r="AU2485" s="15">
        <f ca="1">IF(AND(AQ2485&gt;0,AR2485&gt;0),COUNTIF(AU$6:AU2484,"&gt;0")+1,0)</f>
        <v>0</v>
      </c>
    </row>
    <row r="2486" spans="40:47">
      <c r="AN2486" s="15">
        <v>69</v>
      </c>
      <c r="AO2486" s="15">
        <v>3</v>
      </c>
      <c r="AP2486" s="15">
        <v>9</v>
      </c>
      <c r="AQ2486" s="15">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15">
        <f ca="1">COUNTIF(INDIRECT("H"&amp;(ROW()+12*(($AN2486-1)*3+$AO2486)-ROW())/12+5):INDIRECT("S"&amp;(ROW()+12*(($AN2486-1)*3+$AO2486)-ROW())/12+5),AQ2486)</f>
        <v>0</v>
      </c>
      <c r="AU2486" s="15">
        <f ca="1">IF(AND(AQ2486&gt;0,AR2486&gt;0),COUNTIF(AU$6:AU2485,"&gt;0")+1,0)</f>
        <v>0</v>
      </c>
    </row>
    <row r="2487" spans="40:47">
      <c r="AN2487" s="15">
        <v>69</v>
      </c>
      <c r="AO2487" s="15">
        <v>3</v>
      </c>
      <c r="AP2487" s="15">
        <v>10</v>
      </c>
      <c r="AQ2487" s="15">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15">
        <f ca="1">COUNTIF(INDIRECT("H"&amp;(ROW()+12*(($AN2487-1)*3+$AO2487)-ROW())/12+5):INDIRECT("S"&amp;(ROW()+12*(($AN2487-1)*3+$AO2487)-ROW())/12+5),AQ2487)</f>
        <v>0</v>
      </c>
      <c r="AU2487" s="15">
        <f ca="1">IF(AND(AQ2487&gt;0,AR2487&gt;0),COUNTIF(AU$6:AU2486,"&gt;0")+1,0)</f>
        <v>0</v>
      </c>
    </row>
    <row r="2488" spans="40:47">
      <c r="AN2488" s="15">
        <v>69</v>
      </c>
      <c r="AO2488" s="15">
        <v>3</v>
      </c>
      <c r="AP2488" s="15">
        <v>11</v>
      </c>
      <c r="AQ2488" s="15">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15">
        <f ca="1">COUNTIF(INDIRECT("H"&amp;(ROW()+12*(($AN2488-1)*3+$AO2488)-ROW())/12+5):INDIRECT("S"&amp;(ROW()+12*(($AN2488-1)*3+$AO2488)-ROW())/12+5),AQ2488)</f>
        <v>0</v>
      </c>
      <c r="AU2488" s="15">
        <f ca="1">IF(AND(AQ2488&gt;0,AR2488&gt;0),COUNTIF(AU$6:AU2487,"&gt;0")+1,0)</f>
        <v>0</v>
      </c>
    </row>
    <row r="2489" spans="40:47">
      <c r="AN2489" s="306">
        <v>69</v>
      </c>
      <c r="AO2489" s="306">
        <v>3</v>
      </c>
      <c r="AP2489" s="306">
        <v>12</v>
      </c>
      <c r="AQ2489" s="15">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15">
        <f ca="1">COUNTIF(INDIRECT("H"&amp;(ROW()+12*(($AN2489-1)*3+$AO2489)-ROW())/12+5):INDIRECT("S"&amp;(ROW()+12*(($AN2489-1)*3+$AO2489)-ROW())/12+5),AQ2489)</f>
        <v>0</v>
      </c>
      <c r="AU2489" s="15">
        <f ca="1">IF(AND(AQ2489&gt;0,AR2489&gt;0),COUNTIF(AU$6:AU2488,"&gt;0")+1,0)</f>
        <v>0</v>
      </c>
    </row>
    <row r="2490" spans="40:47">
      <c r="AN2490" s="15">
        <v>70</v>
      </c>
      <c r="AO2490" s="15">
        <v>1</v>
      </c>
      <c r="AP2490" s="15">
        <v>1</v>
      </c>
      <c r="AQ2490" s="15">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15">
        <f ca="1">COUNTIF(INDIRECT("H"&amp;(ROW()+12*(($AN2490-1)*3+$AO2490)-ROW())/12+5):INDIRECT("S"&amp;(ROW()+12*(($AN2490-1)*3+$AO2490)-ROW())/12+5),AQ2490)</f>
        <v>0</v>
      </c>
      <c r="AU2490" s="15">
        <f ca="1">IF(AND(AQ2490&gt;0,AR2490&gt;0),COUNTIF(AU$6:AU2489,"&gt;0")+1,0)</f>
        <v>0</v>
      </c>
    </row>
    <row r="2491" spans="40:47">
      <c r="AN2491" s="15">
        <v>70</v>
      </c>
      <c r="AO2491" s="15">
        <v>1</v>
      </c>
      <c r="AP2491" s="15">
        <v>2</v>
      </c>
      <c r="AQ2491" s="15">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15">
        <f ca="1">COUNTIF(INDIRECT("H"&amp;(ROW()+12*(($AN2491-1)*3+$AO2491)-ROW())/12+5):INDIRECT("S"&amp;(ROW()+12*(($AN2491-1)*3+$AO2491)-ROW())/12+5),AQ2491)</f>
        <v>0</v>
      </c>
      <c r="AU2491" s="15">
        <f ca="1">IF(AND(AQ2491&gt;0,AR2491&gt;0),COUNTIF(AU$6:AU2490,"&gt;0")+1,0)</f>
        <v>0</v>
      </c>
    </row>
    <row r="2492" spans="40:47">
      <c r="AN2492" s="15">
        <v>70</v>
      </c>
      <c r="AO2492" s="15">
        <v>1</v>
      </c>
      <c r="AP2492" s="15">
        <v>3</v>
      </c>
      <c r="AQ2492" s="15">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15">
        <f ca="1">COUNTIF(INDIRECT("H"&amp;(ROW()+12*(($AN2492-1)*3+$AO2492)-ROW())/12+5):INDIRECT("S"&amp;(ROW()+12*(($AN2492-1)*3+$AO2492)-ROW())/12+5),AQ2492)</f>
        <v>0</v>
      </c>
      <c r="AU2492" s="15">
        <f ca="1">IF(AND(AQ2492&gt;0,AR2492&gt;0),COUNTIF(AU$6:AU2491,"&gt;0")+1,0)</f>
        <v>0</v>
      </c>
    </row>
    <row r="2493" spans="40:47">
      <c r="AN2493" s="15">
        <v>70</v>
      </c>
      <c r="AO2493" s="15">
        <v>1</v>
      </c>
      <c r="AP2493" s="15">
        <v>4</v>
      </c>
      <c r="AQ2493" s="15">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15">
        <f ca="1">COUNTIF(INDIRECT("H"&amp;(ROW()+12*(($AN2493-1)*3+$AO2493)-ROW())/12+5):INDIRECT("S"&amp;(ROW()+12*(($AN2493-1)*3+$AO2493)-ROW())/12+5),AQ2493)</f>
        <v>0</v>
      </c>
      <c r="AU2493" s="15">
        <f ca="1">IF(AND(AQ2493&gt;0,AR2493&gt;0),COUNTIF(AU$6:AU2492,"&gt;0")+1,0)</f>
        <v>0</v>
      </c>
    </row>
    <row r="2494" spans="40:47">
      <c r="AN2494" s="15">
        <v>70</v>
      </c>
      <c r="AO2494" s="15">
        <v>1</v>
      </c>
      <c r="AP2494" s="15">
        <v>5</v>
      </c>
      <c r="AQ2494" s="15">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15">
        <f ca="1">COUNTIF(INDIRECT("H"&amp;(ROW()+12*(($AN2494-1)*3+$AO2494)-ROW())/12+5):INDIRECT("S"&amp;(ROW()+12*(($AN2494-1)*3+$AO2494)-ROW())/12+5),AQ2494)</f>
        <v>0</v>
      </c>
      <c r="AU2494" s="15">
        <f ca="1">IF(AND(AQ2494&gt;0,AR2494&gt;0),COUNTIF(AU$6:AU2493,"&gt;0")+1,0)</f>
        <v>0</v>
      </c>
    </row>
    <row r="2495" spans="40:47">
      <c r="AN2495" s="15">
        <v>70</v>
      </c>
      <c r="AO2495" s="15">
        <v>1</v>
      </c>
      <c r="AP2495" s="15">
        <v>6</v>
      </c>
      <c r="AQ2495" s="15">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15">
        <f ca="1">COUNTIF(INDIRECT("H"&amp;(ROW()+12*(($AN2495-1)*3+$AO2495)-ROW())/12+5):INDIRECT("S"&amp;(ROW()+12*(($AN2495-1)*3+$AO2495)-ROW())/12+5),AQ2495)</f>
        <v>0</v>
      </c>
      <c r="AU2495" s="15">
        <f ca="1">IF(AND(AQ2495&gt;0,AR2495&gt;0),COUNTIF(AU$6:AU2494,"&gt;0")+1,0)</f>
        <v>0</v>
      </c>
    </row>
    <row r="2496" spans="40:47">
      <c r="AN2496" s="15">
        <v>70</v>
      </c>
      <c r="AO2496" s="15">
        <v>1</v>
      </c>
      <c r="AP2496" s="15">
        <v>7</v>
      </c>
      <c r="AQ2496" s="15">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15">
        <f ca="1">COUNTIF(INDIRECT("H"&amp;(ROW()+12*(($AN2496-1)*3+$AO2496)-ROW())/12+5):INDIRECT("S"&amp;(ROW()+12*(($AN2496-1)*3+$AO2496)-ROW())/12+5),AQ2496)</f>
        <v>0</v>
      </c>
      <c r="AU2496" s="15">
        <f ca="1">IF(AND(AQ2496&gt;0,AR2496&gt;0),COUNTIF(AU$6:AU2495,"&gt;0")+1,0)</f>
        <v>0</v>
      </c>
    </row>
    <row r="2497" spans="40:47">
      <c r="AN2497" s="15">
        <v>70</v>
      </c>
      <c r="AO2497" s="15">
        <v>1</v>
      </c>
      <c r="AP2497" s="15">
        <v>8</v>
      </c>
      <c r="AQ2497" s="15">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15">
        <f ca="1">COUNTIF(INDIRECT("H"&amp;(ROW()+12*(($AN2497-1)*3+$AO2497)-ROW())/12+5):INDIRECT("S"&amp;(ROW()+12*(($AN2497-1)*3+$AO2497)-ROW())/12+5),AQ2497)</f>
        <v>0</v>
      </c>
      <c r="AU2497" s="15">
        <f ca="1">IF(AND(AQ2497&gt;0,AR2497&gt;0),COUNTIF(AU$6:AU2496,"&gt;0")+1,0)</f>
        <v>0</v>
      </c>
    </row>
    <row r="2498" spans="40:47">
      <c r="AN2498" s="15">
        <v>70</v>
      </c>
      <c r="AO2498" s="15">
        <v>1</v>
      </c>
      <c r="AP2498" s="15">
        <v>9</v>
      </c>
      <c r="AQ2498" s="15">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15">
        <f ca="1">COUNTIF(INDIRECT("H"&amp;(ROW()+12*(($AN2498-1)*3+$AO2498)-ROW())/12+5):INDIRECT("S"&amp;(ROW()+12*(($AN2498-1)*3+$AO2498)-ROW())/12+5),AQ2498)</f>
        <v>0</v>
      </c>
      <c r="AU2498" s="15">
        <f ca="1">IF(AND(AQ2498&gt;0,AR2498&gt;0),COUNTIF(AU$6:AU2497,"&gt;0")+1,0)</f>
        <v>0</v>
      </c>
    </row>
    <row r="2499" spans="40:47">
      <c r="AN2499" s="15">
        <v>70</v>
      </c>
      <c r="AO2499" s="15">
        <v>1</v>
      </c>
      <c r="AP2499" s="15">
        <v>10</v>
      </c>
      <c r="AQ2499" s="15">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15">
        <f ca="1">COUNTIF(INDIRECT("H"&amp;(ROW()+12*(($AN2499-1)*3+$AO2499)-ROW())/12+5):INDIRECT("S"&amp;(ROW()+12*(($AN2499-1)*3+$AO2499)-ROW())/12+5),AQ2499)</f>
        <v>0</v>
      </c>
      <c r="AU2499" s="15">
        <f ca="1">IF(AND(AQ2499&gt;0,AR2499&gt;0),COUNTIF(AU$6:AU2498,"&gt;0")+1,0)</f>
        <v>0</v>
      </c>
    </row>
    <row r="2500" spans="40:47">
      <c r="AN2500" s="15">
        <v>70</v>
      </c>
      <c r="AO2500" s="15">
        <v>1</v>
      </c>
      <c r="AP2500" s="15">
        <v>11</v>
      </c>
      <c r="AQ2500" s="15">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15">
        <f ca="1">COUNTIF(INDIRECT("H"&amp;(ROW()+12*(($AN2500-1)*3+$AO2500)-ROW())/12+5):INDIRECT("S"&amp;(ROW()+12*(($AN2500-1)*3+$AO2500)-ROW())/12+5),AQ2500)</f>
        <v>0</v>
      </c>
      <c r="AU2500" s="15">
        <f ca="1">IF(AND(AQ2500&gt;0,AR2500&gt;0),COUNTIF(AU$6:AU2499,"&gt;0")+1,0)</f>
        <v>0</v>
      </c>
    </row>
    <row r="2501" spans="40:47">
      <c r="AN2501" s="15">
        <v>70</v>
      </c>
      <c r="AO2501" s="15">
        <v>1</v>
      </c>
      <c r="AP2501" s="15">
        <v>12</v>
      </c>
      <c r="AQ2501" s="15">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15">
        <f ca="1">COUNTIF(INDIRECT("H"&amp;(ROW()+12*(($AN2501-1)*3+$AO2501)-ROW())/12+5):INDIRECT("S"&amp;(ROW()+12*(($AN2501-1)*3+$AO2501)-ROW())/12+5),AQ2501)</f>
        <v>0</v>
      </c>
      <c r="AU2501" s="15">
        <f ca="1">IF(AND(AQ2501&gt;0,AR2501&gt;0),COUNTIF(AU$6:AU2500,"&gt;0")+1,0)</f>
        <v>0</v>
      </c>
    </row>
    <row r="2502" spans="40:47">
      <c r="AN2502" s="15">
        <v>70</v>
      </c>
      <c r="AO2502" s="15">
        <v>2</v>
      </c>
      <c r="AP2502" s="15">
        <v>1</v>
      </c>
      <c r="AQ2502" s="15">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15">
        <f ca="1">COUNTIF(INDIRECT("H"&amp;(ROW()+12*(($AN2502-1)*3+$AO2502)-ROW())/12+5):INDIRECT("S"&amp;(ROW()+12*(($AN2502-1)*3+$AO2502)-ROW())/12+5),AQ2502)</f>
        <v>0</v>
      </c>
      <c r="AU2502" s="15">
        <f ca="1">IF(AND(AQ2502&gt;0,AR2502&gt;0),COUNTIF(AU$6:AU2501,"&gt;0")+1,0)</f>
        <v>0</v>
      </c>
    </row>
    <row r="2503" spans="40:47">
      <c r="AN2503" s="15">
        <v>70</v>
      </c>
      <c r="AO2503" s="15">
        <v>2</v>
      </c>
      <c r="AP2503" s="15">
        <v>2</v>
      </c>
      <c r="AQ2503" s="15">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15">
        <f ca="1">COUNTIF(INDIRECT("H"&amp;(ROW()+12*(($AN2503-1)*3+$AO2503)-ROW())/12+5):INDIRECT("S"&amp;(ROW()+12*(($AN2503-1)*3+$AO2503)-ROW())/12+5),AQ2503)</f>
        <v>0</v>
      </c>
      <c r="AU2503" s="15">
        <f ca="1">IF(AND(AQ2503&gt;0,AR2503&gt;0),COUNTIF(AU$6:AU2502,"&gt;0")+1,0)</f>
        <v>0</v>
      </c>
    </row>
    <row r="2504" spans="40:47">
      <c r="AN2504" s="15">
        <v>70</v>
      </c>
      <c r="AO2504" s="15">
        <v>2</v>
      </c>
      <c r="AP2504" s="15">
        <v>3</v>
      </c>
      <c r="AQ2504" s="15">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15">
        <f ca="1">COUNTIF(INDIRECT("H"&amp;(ROW()+12*(($AN2504-1)*3+$AO2504)-ROW())/12+5):INDIRECT("S"&amp;(ROW()+12*(($AN2504-1)*3+$AO2504)-ROW())/12+5),AQ2504)</f>
        <v>0</v>
      </c>
      <c r="AU2504" s="15">
        <f ca="1">IF(AND(AQ2504&gt;0,AR2504&gt;0),COUNTIF(AU$6:AU2503,"&gt;0")+1,0)</f>
        <v>0</v>
      </c>
    </row>
    <row r="2505" spans="40:47">
      <c r="AN2505" s="15">
        <v>70</v>
      </c>
      <c r="AO2505" s="15">
        <v>2</v>
      </c>
      <c r="AP2505" s="15">
        <v>4</v>
      </c>
      <c r="AQ2505" s="15">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15">
        <f ca="1">COUNTIF(INDIRECT("H"&amp;(ROW()+12*(($AN2505-1)*3+$AO2505)-ROW())/12+5):INDIRECT("S"&amp;(ROW()+12*(($AN2505-1)*3+$AO2505)-ROW())/12+5),AQ2505)</f>
        <v>0</v>
      </c>
      <c r="AU2505" s="15">
        <f ca="1">IF(AND(AQ2505&gt;0,AR2505&gt;0),COUNTIF(AU$6:AU2504,"&gt;0")+1,0)</f>
        <v>0</v>
      </c>
    </row>
    <row r="2506" spans="40:47">
      <c r="AN2506" s="15">
        <v>70</v>
      </c>
      <c r="AO2506" s="15">
        <v>2</v>
      </c>
      <c r="AP2506" s="15">
        <v>5</v>
      </c>
      <c r="AQ2506" s="15">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15">
        <f ca="1">COUNTIF(INDIRECT("H"&amp;(ROW()+12*(($AN2506-1)*3+$AO2506)-ROW())/12+5):INDIRECT("S"&amp;(ROW()+12*(($AN2506-1)*3+$AO2506)-ROW())/12+5),AQ2506)</f>
        <v>0</v>
      </c>
      <c r="AU2506" s="15">
        <f ca="1">IF(AND(AQ2506&gt;0,AR2506&gt;0),COUNTIF(AU$6:AU2505,"&gt;0")+1,0)</f>
        <v>0</v>
      </c>
    </row>
    <row r="2507" spans="40:47">
      <c r="AN2507" s="15">
        <v>70</v>
      </c>
      <c r="AO2507" s="15">
        <v>2</v>
      </c>
      <c r="AP2507" s="15">
        <v>6</v>
      </c>
      <c r="AQ2507" s="15">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15">
        <f ca="1">COUNTIF(INDIRECT("H"&amp;(ROW()+12*(($AN2507-1)*3+$AO2507)-ROW())/12+5):INDIRECT("S"&amp;(ROW()+12*(($AN2507-1)*3+$AO2507)-ROW())/12+5),AQ2507)</f>
        <v>0</v>
      </c>
      <c r="AU2507" s="15">
        <f ca="1">IF(AND(AQ2507&gt;0,AR2507&gt;0),COUNTIF(AU$6:AU2506,"&gt;0")+1,0)</f>
        <v>0</v>
      </c>
    </row>
    <row r="2508" spans="40:47">
      <c r="AN2508" s="15">
        <v>70</v>
      </c>
      <c r="AO2508" s="15">
        <v>2</v>
      </c>
      <c r="AP2508" s="15">
        <v>7</v>
      </c>
      <c r="AQ2508" s="15">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15">
        <f ca="1">COUNTIF(INDIRECT("H"&amp;(ROW()+12*(($AN2508-1)*3+$AO2508)-ROW())/12+5):INDIRECT("S"&amp;(ROW()+12*(($AN2508-1)*3+$AO2508)-ROW())/12+5),AQ2508)</f>
        <v>0</v>
      </c>
      <c r="AU2508" s="15">
        <f ca="1">IF(AND(AQ2508&gt;0,AR2508&gt;0),COUNTIF(AU$6:AU2507,"&gt;0")+1,0)</f>
        <v>0</v>
      </c>
    </row>
    <row r="2509" spans="40:47">
      <c r="AN2509" s="15">
        <v>70</v>
      </c>
      <c r="AO2509" s="15">
        <v>2</v>
      </c>
      <c r="AP2509" s="15">
        <v>8</v>
      </c>
      <c r="AQ2509" s="15">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15">
        <f ca="1">COUNTIF(INDIRECT("H"&amp;(ROW()+12*(($AN2509-1)*3+$AO2509)-ROW())/12+5):INDIRECT("S"&amp;(ROW()+12*(($AN2509-1)*3+$AO2509)-ROW())/12+5),AQ2509)</f>
        <v>0</v>
      </c>
      <c r="AU2509" s="15">
        <f ca="1">IF(AND(AQ2509&gt;0,AR2509&gt;0),COUNTIF(AU$6:AU2508,"&gt;0")+1,0)</f>
        <v>0</v>
      </c>
    </row>
    <row r="2510" spans="40:47">
      <c r="AN2510" s="15">
        <v>70</v>
      </c>
      <c r="AO2510" s="15">
        <v>2</v>
      </c>
      <c r="AP2510" s="15">
        <v>9</v>
      </c>
      <c r="AQ2510" s="15">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15">
        <f ca="1">COUNTIF(INDIRECT("H"&amp;(ROW()+12*(($AN2510-1)*3+$AO2510)-ROW())/12+5):INDIRECT("S"&amp;(ROW()+12*(($AN2510-1)*3+$AO2510)-ROW())/12+5),AQ2510)</f>
        <v>0</v>
      </c>
      <c r="AU2510" s="15">
        <f ca="1">IF(AND(AQ2510&gt;0,AR2510&gt;0),COUNTIF(AU$6:AU2509,"&gt;0")+1,0)</f>
        <v>0</v>
      </c>
    </row>
    <row r="2511" spans="40:47">
      <c r="AN2511" s="15">
        <v>70</v>
      </c>
      <c r="AO2511" s="15">
        <v>2</v>
      </c>
      <c r="AP2511" s="15">
        <v>10</v>
      </c>
      <c r="AQ2511" s="15">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15">
        <f ca="1">COUNTIF(INDIRECT("H"&amp;(ROW()+12*(($AN2511-1)*3+$AO2511)-ROW())/12+5):INDIRECT("S"&amp;(ROW()+12*(($AN2511-1)*3+$AO2511)-ROW())/12+5),AQ2511)</f>
        <v>0</v>
      </c>
      <c r="AU2511" s="15">
        <f ca="1">IF(AND(AQ2511&gt;0,AR2511&gt;0),COUNTIF(AU$6:AU2510,"&gt;0")+1,0)</f>
        <v>0</v>
      </c>
    </row>
    <row r="2512" spans="40:47">
      <c r="AN2512" s="15">
        <v>70</v>
      </c>
      <c r="AO2512" s="15">
        <v>2</v>
      </c>
      <c r="AP2512" s="15">
        <v>11</v>
      </c>
      <c r="AQ2512" s="15">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15">
        <f ca="1">COUNTIF(INDIRECT("H"&amp;(ROW()+12*(($AN2512-1)*3+$AO2512)-ROW())/12+5):INDIRECT("S"&amp;(ROW()+12*(($AN2512-1)*3+$AO2512)-ROW())/12+5),AQ2512)</f>
        <v>0</v>
      </c>
      <c r="AU2512" s="15">
        <f ca="1">IF(AND(AQ2512&gt;0,AR2512&gt;0),COUNTIF(AU$6:AU2511,"&gt;0")+1,0)</f>
        <v>0</v>
      </c>
    </row>
    <row r="2513" spans="40:47">
      <c r="AN2513" s="15">
        <v>70</v>
      </c>
      <c r="AO2513" s="15">
        <v>2</v>
      </c>
      <c r="AP2513" s="15">
        <v>12</v>
      </c>
      <c r="AQ2513" s="15">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15">
        <f ca="1">COUNTIF(INDIRECT("H"&amp;(ROW()+12*(($AN2513-1)*3+$AO2513)-ROW())/12+5):INDIRECT("S"&amp;(ROW()+12*(($AN2513-1)*3+$AO2513)-ROW())/12+5),AQ2513)</f>
        <v>0</v>
      </c>
      <c r="AU2513" s="15">
        <f ca="1">IF(AND(AQ2513&gt;0,AR2513&gt;0),COUNTIF(AU$6:AU2512,"&gt;0")+1,0)</f>
        <v>0</v>
      </c>
    </row>
    <row r="2514" spans="40:47">
      <c r="AN2514" s="15">
        <v>70</v>
      </c>
      <c r="AO2514" s="15">
        <v>3</v>
      </c>
      <c r="AP2514" s="15">
        <v>1</v>
      </c>
      <c r="AQ2514" s="15">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15">
        <f ca="1">COUNTIF(INDIRECT("H"&amp;(ROW()+12*(($AN2514-1)*3+$AO2514)-ROW())/12+5):INDIRECT("S"&amp;(ROW()+12*(($AN2514-1)*3+$AO2514)-ROW())/12+5),AQ2514)</f>
        <v>0</v>
      </c>
      <c r="AU2514" s="15">
        <f ca="1">IF(AND(AQ2514&gt;0,AR2514&gt;0),COUNTIF(AU$6:AU2513,"&gt;0")+1,0)</f>
        <v>0</v>
      </c>
    </row>
    <row r="2515" spans="40:47">
      <c r="AN2515" s="15">
        <v>70</v>
      </c>
      <c r="AO2515" s="15">
        <v>3</v>
      </c>
      <c r="AP2515" s="15">
        <v>2</v>
      </c>
      <c r="AQ2515" s="15">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15">
        <f ca="1">COUNTIF(INDIRECT("H"&amp;(ROW()+12*(($AN2515-1)*3+$AO2515)-ROW())/12+5):INDIRECT("S"&amp;(ROW()+12*(($AN2515-1)*3+$AO2515)-ROW())/12+5),AQ2515)</f>
        <v>0</v>
      </c>
      <c r="AU2515" s="15">
        <f ca="1">IF(AND(AQ2515&gt;0,AR2515&gt;0),COUNTIF(AU$6:AU2514,"&gt;0")+1,0)</f>
        <v>0</v>
      </c>
    </row>
    <row r="2516" spans="40:47">
      <c r="AN2516" s="15">
        <v>70</v>
      </c>
      <c r="AO2516" s="15">
        <v>3</v>
      </c>
      <c r="AP2516" s="15">
        <v>3</v>
      </c>
      <c r="AQ2516" s="15">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15">
        <f ca="1">COUNTIF(INDIRECT("H"&amp;(ROW()+12*(($AN2516-1)*3+$AO2516)-ROW())/12+5):INDIRECT("S"&amp;(ROW()+12*(($AN2516-1)*3+$AO2516)-ROW())/12+5),AQ2516)</f>
        <v>0</v>
      </c>
      <c r="AU2516" s="15">
        <f ca="1">IF(AND(AQ2516&gt;0,AR2516&gt;0),COUNTIF(AU$6:AU2515,"&gt;0")+1,0)</f>
        <v>0</v>
      </c>
    </row>
    <row r="2517" spans="40:47">
      <c r="AN2517" s="15">
        <v>70</v>
      </c>
      <c r="AO2517" s="15">
        <v>3</v>
      </c>
      <c r="AP2517" s="15">
        <v>4</v>
      </c>
      <c r="AQ2517" s="15">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15">
        <f ca="1">COUNTIF(INDIRECT("H"&amp;(ROW()+12*(($AN2517-1)*3+$AO2517)-ROW())/12+5):INDIRECT("S"&amp;(ROW()+12*(($AN2517-1)*3+$AO2517)-ROW())/12+5),AQ2517)</f>
        <v>0</v>
      </c>
      <c r="AU2517" s="15">
        <f ca="1">IF(AND(AQ2517&gt;0,AR2517&gt;0),COUNTIF(AU$6:AU2516,"&gt;0")+1,0)</f>
        <v>0</v>
      </c>
    </row>
    <row r="2518" spans="40:47">
      <c r="AN2518" s="15">
        <v>70</v>
      </c>
      <c r="AO2518" s="15">
        <v>3</v>
      </c>
      <c r="AP2518" s="15">
        <v>5</v>
      </c>
      <c r="AQ2518" s="15">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15">
        <f ca="1">COUNTIF(INDIRECT("H"&amp;(ROW()+12*(($AN2518-1)*3+$AO2518)-ROW())/12+5):INDIRECT("S"&amp;(ROW()+12*(($AN2518-1)*3+$AO2518)-ROW())/12+5),AQ2518)</f>
        <v>0</v>
      </c>
      <c r="AU2518" s="15">
        <f ca="1">IF(AND(AQ2518&gt;0,AR2518&gt;0),COUNTIF(AU$6:AU2517,"&gt;0")+1,0)</f>
        <v>0</v>
      </c>
    </row>
    <row r="2519" spans="40:47">
      <c r="AN2519" s="15">
        <v>70</v>
      </c>
      <c r="AO2519" s="15">
        <v>3</v>
      </c>
      <c r="AP2519" s="15">
        <v>6</v>
      </c>
      <c r="AQ2519" s="15">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15">
        <f ca="1">COUNTIF(INDIRECT("H"&amp;(ROW()+12*(($AN2519-1)*3+$AO2519)-ROW())/12+5):INDIRECT("S"&amp;(ROW()+12*(($AN2519-1)*3+$AO2519)-ROW())/12+5),AQ2519)</f>
        <v>0</v>
      </c>
      <c r="AU2519" s="15">
        <f ca="1">IF(AND(AQ2519&gt;0,AR2519&gt;0),COUNTIF(AU$6:AU2518,"&gt;0")+1,0)</f>
        <v>0</v>
      </c>
    </row>
    <row r="2520" spans="40:47">
      <c r="AN2520" s="15">
        <v>70</v>
      </c>
      <c r="AO2520" s="15">
        <v>3</v>
      </c>
      <c r="AP2520" s="15">
        <v>7</v>
      </c>
      <c r="AQ2520" s="15">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15">
        <f ca="1">COUNTIF(INDIRECT("H"&amp;(ROW()+12*(($AN2520-1)*3+$AO2520)-ROW())/12+5):INDIRECT("S"&amp;(ROW()+12*(($AN2520-1)*3+$AO2520)-ROW())/12+5),AQ2520)</f>
        <v>0</v>
      </c>
      <c r="AU2520" s="15">
        <f ca="1">IF(AND(AQ2520&gt;0,AR2520&gt;0),COUNTIF(AU$6:AU2519,"&gt;0")+1,0)</f>
        <v>0</v>
      </c>
    </row>
    <row r="2521" spans="40:47">
      <c r="AN2521" s="15">
        <v>70</v>
      </c>
      <c r="AO2521" s="15">
        <v>3</v>
      </c>
      <c r="AP2521" s="15">
        <v>8</v>
      </c>
      <c r="AQ2521" s="15">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15">
        <f ca="1">COUNTIF(INDIRECT("H"&amp;(ROW()+12*(($AN2521-1)*3+$AO2521)-ROW())/12+5):INDIRECT("S"&amp;(ROW()+12*(($AN2521-1)*3+$AO2521)-ROW())/12+5),AQ2521)</f>
        <v>0</v>
      </c>
      <c r="AU2521" s="15">
        <f ca="1">IF(AND(AQ2521&gt;0,AR2521&gt;0),COUNTIF(AU$6:AU2520,"&gt;0")+1,0)</f>
        <v>0</v>
      </c>
    </row>
    <row r="2522" spans="40:47">
      <c r="AN2522" s="15">
        <v>70</v>
      </c>
      <c r="AO2522" s="15">
        <v>3</v>
      </c>
      <c r="AP2522" s="15">
        <v>9</v>
      </c>
      <c r="AQ2522" s="15">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15">
        <f ca="1">COUNTIF(INDIRECT("H"&amp;(ROW()+12*(($AN2522-1)*3+$AO2522)-ROW())/12+5):INDIRECT("S"&amp;(ROW()+12*(($AN2522-1)*3+$AO2522)-ROW())/12+5),AQ2522)</f>
        <v>0</v>
      </c>
      <c r="AU2522" s="15">
        <f ca="1">IF(AND(AQ2522&gt;0,AR2522&gt;0),COUNTIF(AU$6:AU2521,"&gt;0")+1,0)</f>
        <v>0</v>
      </c>
    </row>
    <row r="2523" spans="40:47">
      <c r="AN2523" s="15">
        <v>70</v>
      </c>
      <c r="AO2523" s="15">
        <v>3</v>
      </c>
      <c r="AP2523" s="15">
        <v>10</v>
      </c>
      <c r="AQ2523" s="15">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15">
        <f ca="1">COUNTIF(INDIRECT("H"&amp;(ROW()+12*(($AN2523-1)*3+$AO2523)-ROW())/12+5):INDIRECT("S"&amp;(ROW()+12*(($AN2523-1)*3+$AO2523)-ROW())/12+5),AQ2523)</f>
        <v>0</v>
      </c>
      <c r="AU2523" s="15">
        <f ca="1">IF(AND(AQ2523&gt;0,AR2523&gt;0),COUNTIF(AU$6:AU2522,"&gt;0")+1,0)</f>
        <v>0</v>
      </c>
    </row>
    <row r="2524" spans="40:47">
      <c r="AN2524" s="15">
        <v>70</v>
      </c>
      <c r="AO2524" s="15">
        <v>3</v>
      </c>
      <c r="AP2524" s="15">
        <v>11</v>
      </c>
      <c r="AQ2524" s="15">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15">
        <f ca="1">COUNTIF(INDIRECT("H"&amp;(ROW()+12*(($AN2524-1)*3+$AO2524)-ROW())/12+5):INDIRECT("S"&amp;(ROW()+12*(($AN2524-1)*3+$AO2524)-ROW())/12+5),AQ2524)</f>
        <v>0</v>
      </c>
      <c r="AU2524" s="15">
        <f ca="1">IF(AND(AQ2524&gt;0,AR2524&gt;0),COUNTIF(AU$6:AU2523,"&gt;0")+1,0)</f>
        <v>0</v>
      </c>
    </row>
    <row r="2525" spans="40:47">
      <c r="AN2525" s="306">
        <v>70</v>
      </c>
      <c r="AO2525" s="306">
        <v>3</v>
      </c>
      <c r="AP2525" s="306">
        <v>12</v>
      </c>
      <c r="AQ2525" s="15">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15">
        <f ca="1">COUNTIF(INDIRECT("H"&amp;(ROW()+12*(($AN2525-1)*3+$AO2525)-ROW())/12+5):INDIRECT("S"&amp;(ROW()+12*(($AN2525-1)*3+$AO2525)-ROW())/12+5),AQ2525)</f>
        <v>0</v>
      </c>
      <c r="AU2525" s="15">
        <f ca="1">IF(AND(AQ2525&gt;0,AR2525&gt;0),COUNTIF(AU$6:AU2524,"&gt;0")+1,0)</f>
        <v>0</v>
      </c>
    </row>
    <row r="2526" spans="40:47">
      <c r="AN2526" s="15">
        <v>71</v>
      </c>
      <c r="AO2526" s="15">
        <v>1</v>
      </c>
      <c r="AP2526" s="15">
        <v>1</v>
      </c>
      <c r="AQ2526" s="15">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15">
        <f ca="1">COUNTIF(INDIRECT("H"&amp;(ROW()+12*(($AN2526-1)*3+$AO2526)-ROW())/12+5):INDIRECT("S"&amp;(ROW()+12*(($AN2526-1)*3+$AO2526)-ROW())/12+5),AQ2526)</f>
        <v>0</v>
      </c>
      <c r="AU2526" s="15">
        <f ca="1">IF(AND(AQ2526&gt;0,AR2526&gt;0),COUNTIF(AU$6:AU2525,"&gt;0")+1,0)</f>
        <v>0</v>
      </c>
    </row>
    <row r="2527" spans="40:47">
      <c r="AN2527" s="15">
        <v>71</v>
      </c>
      <c r="AO2527" s="15">
        <v>1</v>
      </c>
      <c r="AP2527" s="15">
        <v>2</v>
      </c>
      <c r="AQ2527" s="15">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15">
        <f ca="1">COUNTIF(INDIRECT("H"&amp;(ROW()+12*(($AN2527-1)*3+$AO2527)-ROW())/12+5):INDIRECT("S"&amp;(ROW()+12*(($AN2527-1)*3+$AO2527)-ROW())/12+5),AQ2527)</f>
        <v>0</v>
      </c>
      <c r="AU2527" s="15">
        <f ca="1">IF(AND(AQ2527&gt;0,AR2527&gt;0),COUNTIF(AU$6:AU2526,"&gt;0")+1,0)</f>
        <v>0</v>
      </c>
    </row>
    <row r="2528" spans="40:47">
      <c r="AN2528" s="15">
        <v>71</v>
      </c>
      <c r="AO2528" s="15">
        <v>1</v>
      </c>
      <c r="AP2528" s="15">
        <v>3</v>
      </c>
      <c r="AQ2528" s="15">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15">
        <f ca="1">COUNTIF(INDIRECT("H"&amp;(ROW()+12*(($AN2528-1)*3+$AO2528)-ROW())/12+5):INDIRECT("S"&amp;(ROW()+12*(($AN2528-1)*3+$AO2528)-ROW())/12+5),AQ2528)</f>
        <v>0</v>
      </c>
      <c r="AU2528" s="15">
        <f ca="1">IF(AND(AQ2528&gt;0,AR2528&gt;0),COUNTIF(AU$6:AU2527,"&gt;0")+1,0)</f>
        <v>0</v>
      </c>
    </row>
    <row r="2529" spans="40:47">
      <c r="AN2529" s="15">
        <v>71</v>
      </c>
      <c r="AO2529" s="15">
        <v>1</v>
      </c>
      <c r="AP2529" s="15">
        <v>4</v>
      </c>
      <c r="AQ2529" s="15">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15">
        <f ca="1">COUNTIF(INDIRECT("H"&amp;(ROW()+12*(($AN2529-1)*3+$AO2529)-ROW())/12+5):INDIRECT("S"&amp;(ROW()+12*(($AN2529-1)*3+$AO2529)-ROW())/12+5),AQ2529)</f>
        <v>0</v>
      </c>
      <c r="AU2529" s="15">
        <f ca="1">IF(AND(AQ2529&gt;0,AR2529&gt;0),COUNTIF(AU$6:AU2528,"&gt;0")+1,0)</f>
        <v>0</v>
      </c>
    </row>
    <row r="2530" spans="40:47">
      <c r="AN2530" s="15">
        <v>71</v>
      </c>
      <c r="AO2530" s="15">
        <v>1</v>
      </c>
      <c r="AP2530" s="15">
        <v>5</v>
      </c>
      <c r="AQ2530" s="15">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15">
        <f ca="1">COUNTIF(INDIRECT("H"&amp;(ROW()+12*(($AN2530-1)*3+$AO2530)-ROW())/12+5):INDIRECT("S"&amp;(ROW()+12*(($AN2530-1)*3+$AO2530)-ROW())/12+5),AQ2530)</f>
        <v>0</v>
      </c>
      <c r="AU2530" s="15">
        <f ca="1">IF(AND(AQ2530&gt;0,AR2530&gt;0),COUNTIF(AU$6:AU2529,"&gt;0")+1,0)</f>
        <v>0</v>
      </c>
    </row>
    <row r="2531" spans="40:47">
      <c r="AN2531" s="15">
        <v>71</v>
      </c>
      <c r="AO2531" s="15">
        <v>1</v>
      </c>
      <c r="AP2531" s="15">
        <v>6</v>
      </c>
      <c r="AQ2531" s="15">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15">
        <f ca="1">COUNTIF(INDIRECT("H"&amp;(ROW()+12*(($AN2531-1)*3+$AO2531)-ROW())/12+5):INDIRECT("S"&amp;(ROW()+12*(($AN2531-1)*3+$AO2531)-ROW())/12+5),AQ2531)</f>
        <v>0</v>
      </c>
      <c r="AU2531" s="15">
        <f ca="1">IF(AND(AQ2531&gt;0,AR2531&gt;0),COUNTIF(AU$6:AU2530,"&gt;0")+1,0)</f>
        <v>0</v>
      </c>
    </row>
    <row r="2532" spans="40:47">
      <c r="AN2532" s="15">
        <v>71</v>
      </c>
      <c r="AO2532" s="15">
        <v>1</v>
      </c>
      <c r="AP2532" s="15">
        <v>7</v>
      </c>
      <c r="AQ2532" s="15">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15">
        <f ca="1">COUNTIF(INDIRECT("H"&amp;(ROW()+12*(($AN2532-1)*3+$AO2532)-ROW())/12+5):INDIRECT("S"&amp;(ROW()+12*(($AN2532-1)*3+$AO2532)-ROW())/12+5),AQ2532)</f>
        <v>0</v>
      </c>
      <c r="AU2532" s="15">
        <f ca="1">IF(AND(AQ2532&gt;0,AR2532&gt;0),COUNTIF(AU$6:AU2531,"&gt;0")+1,0)</f>
        <v>0</v>
      </c>
    </row>
    <row r="2533" spans="40:47">
      <c r="AN2533" s="15">
        <v>71</v>
      </c>
      <c r="AO2533" s="15">
        <v>1</v>
      </c>
      <c r="AP2533" s="15">
        <v>8</v>
      </c>
      <c r="AQ2533" s="15">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15">
        <f ca="1">COUNTIF(INDIRECT("H"&amp;(ROW()+12*(($AN2533-1)*3+$AO2533)-ROW())/12+5):INDIRECT("S"&amp;(ROW()+12*(($AN2533-1)*3+$AO2533)-ROW())/12+5),AQ2533)</f>
        <v>0</v>
      </c>
      <c r="AU2533" s="15">
        <f ca="1">IF(AND(AQ2533&gt;0,AR2533&gt;0),COUNTIF(AU$6:AU2532,"&gt;0")+1,0)</f>
        <v>0</v>
      </c>
    </row>
    <row r="2534" spans="40:47">
      <c r="AN2534" s="15">
        <v>71</v>
      </c>
      <c r="AO2534" s="15">
        <v>1</v>
      </c>
      <c r="AP2534" s="15">
        <v>9</v>
      </c>
      <c r="AQ2534" s="15">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15">
        <f ca="1">COUNTIF(INDIRECT("H"&amp;(ROW()+12*(($AN2534-1)*3+$AO2534)-ROW())/12+5):INDIRECT("S"&amp;(ROW()+12*(($AN2534-1)*3+$AO2534)-ROW())/12+5),AQ2534)</f>
        <v>0</v>
      </c>
      <c r="AU2534" s="15">
        <f ca="1">IF(AND(AQ2534&gt;0,AR2534&gt;0),COUNTIF(AU$6:AU2533,"&gt;0")+1,0)</f>
        <v>0</v>
      </c>
    </row>
    <row r="2535" spans="40:47">
      <c r="AN2535" s="15">
        <v>71</v>
      </c>
      <c r="AO2535" s="15">
        <v>1</v>
      </c>
      <c r="AP2535" s="15">
        <v>10</v>
      </c>
      <c r="AQ2535" s="15">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15">
        <f ca="1">COUNTIF(INDIRECT("H"&amp;(ROW()+12*(($AN2535-1)*3+$AO2535)-ROW())/12+5):INDIRECT("S"&amp;(ROW()+12*(($AN2535-1)*3+$AO2535)-ROW())/12+5),AQ2535)</f>
        <v>0</v>
      </c>
      <c r="AU2535" s="15">
        <f ca="1">IF(AND(AQ2535&gt;0,AR2535&gt;0),COUNTIF(AU$6:AU2534,"&gt;0")+1,0)</f>
        <v>0</v>
      </c>
    </row>
    <row r="2536" spans="40:47">
      <c r="AN2536" s="15">
        <v>71</v>
      </c>
      <c r="AO2536" s="15">
        <v>1</v>
      </c>
      <c r="AP2536" s="15">
        <v>11</v>
      </c>
      <c r="AQ2536" s="15">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15">
        <f ca="1">COUNTIF(INDIRECT("H"&amp;(ROW()+12*(($AN2536-1)*3+$AO2536)-ROW())/12+5):INDIRECT("S"&amp;(ROW()+12*(($AN2536-1)*3+$AO2536)-ROW())/12+5),AQ2536)</f>
        <v>0</v>
      </c>
      <c r="AU2536" s="15">
        <f ca="1">IF(AND(AQ2536&gt;0,AR2536&gt;0),COUNTIF(AU$6:AU2535,"&gt;0")+1,0)</f>
        <v>0</v>
      </c>
    </row>
    <row r="2537" spans="40:47">
      <c r="AN2537" s="15">
        <v>71</v>
      </c>
      <c r="AO2537" s="15">
        <v>1</v>
      </c>
      <c r="AP2537" s="15">
        <v>12</v>
      </c>
      <c r="AQ2537" s="15">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15">
        <f ca="1">COUNTIF(INDIRECT("H"&amp;(ROW()+12*(($AN2537-1)*3+$AO2537)-ROW())/12+5):INDIRECT("S"&amp;(ROW()+12*(($AN2537-1)*3+$AO2537)-ROW())/12+5),AQ2537)</f>
        <v>0</v>
      </c>
      <c r="AU2537" s="15">
        <f ca="1">IF(AND(AQ2537&gt;0,AR2537&gt;0),COUNTIF(AU$6:AU2536,"&gt;0")+1,0)</f>
        <v>0</v>
      </c>
    </row>
    <row r="2538" spans="40:47">
      <c r="AN2538" s="15">
        <v>71</v>
      </c>
      <c r="AO2538" s="15">
        <v>2</v>
      </c>
      <c r="AP2538" s="15">
        <v>1</v>
      </c>
      <c r="AQ2538" s="15">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15">
        <f ca="1">COUNTIF(INDIRECT("H"&amp;(ROW()+12*(($AN2538-1)*3+$AO2538)-ROW())/12+5):INDIRECT("S"&amp;(ROW()+12*(($AN2538-1)*3+$AO2538)-ROW())/12+5),AQ2538)</f>
        <v>0</v>
      </c>
      <c r="AU2538" s="15">
        <f ca="1">IF(AND(AQ2538&gt;0,AR2538&gt;0),COUNTIF(AU$6:AU2537,"&gt;0")+1,0)</f>
        <v>0</v>
      </c>
    </row>
    <row r="2539" spans="40:47">
      <c r="AN2539" s="15">
        <v>71</v>
      </c>
      <c r="AO2539" s="15">
        <v>2</v>
      </c>
      <c r="AP2539" s="15">
        <v>2</v>
      </c>
      <c r="AQ2539" s="15">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15">
        <f ca="1">COUNTIF(INDIRECT("H"&amp;(ROW()+12*(($AN2539-1)*3+$AO2539)-ROW())/12+5):INDIRECT("S"&amp;(ROW()+12*(($AN2539-1)*3+$AO2539)-ROW())/12+5),AQ2539)</f>
        <v>0</v>
      </c>
      <c r="AU2539" s="15">
        <f ca="1">IF(AND(AQ2539&gt;0,AR2539&gt;0),COUNTIF(AU$6:AU2538,"&gt;0")+1,0)</f>
        <v>0</v>
      </c>
    </row>
    <row r="2540" spans="40:47">
      <c r="AN2540" s="15">
        <v>71</v>
      </c>
      <c r="AO2540" s="15">
        <v>2</v>
      </c>
      <c r="AP2540" s="15">
        <v>3</v>
      </c>
      <c r="AQ2540" s="15">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15">
        <f ca="1">COUNTIF(INDIRECT("H"&amp;(ROW()+12*(($AN2540-1)*3+$AO2540)-ROW())/12+5):INDIRECT("S"&amp;(ROW()+12*(($AN2540-1)*3+$AO2540)-ROW())/12+5),AQ2540)</f>
        <v>0</v>
      </c>
      <c r="AU2540" s="15">
        <f ca="1">IF(AND(AQ2540&gt;0,AR2540&gt;0),COUNTIF(AU$6:AU2539,"&gt;0")+1,0)</f>
        <v>0</v>
      </c>
    </row>
    <row r="2541" spans="40:47">
      <c r="AN2541" s="15">
        <v>71</v>
      </c>
      <c r="AO2541" s="15">
        <v>2</v>
      </c>
      <c r="AP2541" s="15">
        <v>4</v>
      </c>
      <c r="AQ2541" s="15">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15">
        <f ca="1">COUNTIF(INDIRECT("H"&amp;(ROW()+12*(($AN2541-1)*3+$AO2541)-ROW())/12+5):INDIRECT("S"&amp;(ROW()+12*(($AN2541-1)*3+$AO2541)-ROW())/12+5),AQ2541)</f>
        <v>0</v>
      </c>
      <c r="AU2541" s="15">
        <f ca="1">IF(AND(AQ2541&gt;0,AR2541&gt;0),COUNTIF(AU$6:AU2540,"&gt;0")+1,0)</f>
        <v>0</v>
      </c>
    </row>
    <row r="2542" spans="40:47">
      <c r="AN2542" s="15">
        <v>71</v>
      </c>
      <c r="AO2542" s="15">
        <v>2</v>
      </c>
      <c r="AP2542" s="15">
        <v>5</v>
      </c>
      <c r="AQ2542" s="15">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15">
        <f ca="1">COUNTIF(INDIRECT("H"&amp;(ROW()+12*(($AN2542-1)*3+$AO2542)-ROW())/12+5):INDIRECT("S"&amp;(ROW()+12*(($AN2542-1)*3+$AO2542)-ROW())/12+5),AQ2542)</f>
        <v>0</v>
      </c>
      <c r="AU2542" s="15">
        <f ca="1">IF(AND(AQ2542&gt;0,AR2542&gt;0),COUNTIF(AU$6:AU2541,"&gt;0")+1,0)</f>
        <v>0</v>
      </c>
    </row>
    <row r="2543" spans="40:47">
      <c r="AN2543" s="15">
        <v>71</v>
      </c>
      <c r="AO2543" s="15">
        <v>2</v>
      </c>
      <c r="AP2543" s="15">
        <v>6</v>
      </c>
      <c r="AQ2543" s="15">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15">
        <f ca="1">COUNTIF(INDIRECT("H"&amp;(ROW()+12*(($AN2543-1)*3+$AO2543)-ROW())/12+5):INDIRECT("S"&amp;(ROW()+12*(($AN2543-1)*3+$AO2543)-ROW())/12+5),AQ2543)</f>
        <v>0</v>
      </c>
      <c r="AU2543" s="15">
        <f ca="1">IF(AND(AQ2543&gt;0,AR2543&gt;0),COUNTIF(AU$6:AU2542,"&gt;0")+1,0)</f>
        <v>0</v>
      </c>
    </row>
    <row r="2544" spans="40:47">
      <c r="AN2544" s="15">
        <v>71</v>
      </c>
      <c r="AO2544" s="15">
        <v>2</v>
      </c>
      <c r="AP2544" s="15">
        <v>7</v>
      </c>
      <c r="AQ2544" s="15">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15">
        <f ca="1">COUNTIF(INDIRECT("H"&amp;(ROW()+12*(($AN2544-1)*3+$AO2544)-ROW())/12+5):INDIRECT("S"&amp;(ROW()+12*(($AN2544-1)*3+$AO2544)-ROW())/12+5),AQ2544)</f>
        <v>0</v>
      </c>
      <c r="AU2544" s="15">
        <f ca="1">IF(AND(AQ2544&gt;0,AR2544&gt;0),COUNTIF(AU$6:AU2543,"&gt;0")+1,0)</f>
        <v>0</v>
      </c>
    </row>
    <row r="2545" spans="40:47">
      <c r="AN2545" s="15">
        <v>71</v>
      </c>
      <c r="AO2545" s="15">
        <v>2</v>
      </c>
      <c r="AP2545" s="15">
        <v>8</v>
      </c>
      <c r="AQ2545" s="15">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15">
        <f ca="1">COUNTIF(INDIRECT("H"&amp;(ROW()+12*(($AN2545-1)*3+$AO2545)-ROW())/12+5):INDIRECT("S"&amp;(ROW()+12*(($AN2545-1)*3+$AO2545)-ROW())/12+5),AQ2545)</f>
        <v>0</v>
      </c>
      <c r="AU2545" s="15">
        <f ca="1">IF(AND(AQ2545&gt;0,AR2545&gt;0),COUNTIF(AU$6:AU2544,"&gt;0")+1,0)</f>
        <v>0</v>
      </c>
    </row>
    <row r="2546" spans="40:47">
      <c r="AN2546" s="15">
        <v>71</v>
      </c>
      <c r="AO2546" s="15">
        <v>2</v>
      </c>
      <c r="AP2546" s="15">
        <v>9</v>
      </c>
      <c r="AQ2546" s="15">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15">
        <f ca="1">COUNTIF(INDIRECT("H"&amp;(ROW()+12*(($AN2546-1)*3+$AO2546)-ROW())/12+5):INDIRECT("S"&amp;(ROW()+12*(($AN2546-1)*3+$AO2546)-ROW())/12+5),AQ2546)</f>
        <v>0</v>
      </c>
      <c r="AU2546" s="15">
        <f ca="1">IF(AND(AQ2546&gt;0,AR2546&gt;0),COUNTIF(AU$6:AU2545,"&gt;0")+1,0)</f>
        <v>0</v>
      </c>
    </row>
    <row r="2547" spans="40:47">
      <c r="AN2547" s="15">
        <v>71</v>
      </c>
      <c r="AO2547" s="15">
        <v>2</v>
      </c>
      <c r="AP2547" s="15">
        <v>10</v>
      </c>
      <c r="AQ2547" s="15">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15">
        <f ca="1">COUNTIF(INDIRECT("H"&amp;(ROW()+12*(($AN2547-1)*3+$AO2547)-ROW())/12+5):INDIRECT("S"&amp;(ROW()+12*(($AN2547-1)*3+$AO2547)-ROW())/12+5),AQ2547)</f>
        <v>0</v>
      </c>
      <c r="AU2547" s="15">
        <f ca="1">IF(AND(AQ2547&gt;0,AR2547&gt;0),COUNTIF(AU$6:AU2546,"&gt;0")+1,0)</f>
        <v>0</v>
      </c>
    </row>
    <row r="2548" spans="40:47">
      <c r="AN2548" s="15">
        <v>71</v>
      </c>
      <c r="AO2548" s="15">
        <v>2</v>
      </c>
      <c r="AP2548" s="15">
        <v>11</v>
      </c>
      <c r="AQ2548" s="15">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15">
        <f ca="1">COUNTIF(INDIRECT("H"&amp;(ROW()+12*(($AN2548-1)*3+$AO2548)-ROW())/12+5):INDIRECT("S"&amp;(ROW()+12*(($AN2548-1)*3+$AO2548)-ROW())/12+5),AQ2548)</f>
        <v>0</v>
      </c>
      <c r="AU2548" s="15">
        <f ca="1">IF(AND(AQ2548&gt;0,AR2548&gt;0),COUNTIF(AU$6:AU2547,"&gt;0")+1,0)</f>
        <v>0</v>
      </c>
    </row>
    <row r="2549" spans="40:47">
      <c r="AN2549" s="15">
        <v>71</v>
      </c>
      <c r="AO2549" s="15">
        <v>2</v>
      </c>
      <c r="AP2549" s="15">
        <v>12</v>
      </c>
      <c r="AQ2549" s="15">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15">
        <f ca="1">COUNTIF(INDIRECT("H"&amp;(ROW()+12*(($AN2549-1)*3+$AO2549)-ROW())/12+5):INDIRECT("S"&amp;(ROW()+12*(($AN2549-1)*3+$AO2549)-ROW())/12+5),AQ2549)</f>
        <v>0</v>
      </c>
      <c r="AU2549" s="15">
        <f ca="1">IF(AND(AQ2549&gt;0,AR2549&gt;0),COUNTIF(AU$6:AU2548,"&gt;0")+1,0)</f>
        <v>0</v>
      </c>
    </row>
    <row r="2550" spans="40:47">
      <c r="AN2550" s="15">
        <v>71</v>
      </c>
      <c r="AO2550" s="15">
        <v>3</v>
      </c>
      <c r="AP2550" s="15">
        <v>1</v>
      </c>
      <c r="AQ2550" s="15">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15">
        <f ca="1">COUNTIF(INDIRECT("H"&amp;(ROW()+12*(($AN2550-1)*3+$AO2550)-ROW())/12+5):INDIRECT("S"&amp;(ROW()+12*(($AN2550-1)*3+$AO2550)-ROW())/12+5),AQ2550)</f>
        <v>0</v>
      </c>
      <c r="AU2550" s="15">
        <f ca="1">IF(AND(AQ2550&gt;0,AR2550&gt;0),COUNTIF(AU$6:AU2549,"&gt;0")+1,0)</f>
        <v>0</v>
      </c>
    </row>
    <row r="2551" spans="40:47">
      <c r="AN2551" s="15">
        <v>71</v>
      </c>
      <c r="AO2551" s="15">
        <v>3</v>
      </c>
      <c r="AP2551" s="15">
        <v>2</v>
      </c>
      <c r="AQ2551" s="15">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15">
        <f ca="1">COUNTIF(INDIRECT("H"&amp;(ROW()+12*(($AN2551-1)*3+$AO2551)-ROW())/12+5):INDIRECT("S"&amp;(ROW()+12*(($AN2551-1)*3+$AO2551)-ROW())/12+5),AQ2551)</f>
        <v>0</v>
      </c>
      <c r="AU2551" s="15">
        <f ca="1">IF(AND(AQ2551&gt;0,AR2551&gt;0),COUNTIF(AU$6:AU2550,"&gt;0")+1,0)</f>
        <v>0</v>
      </c>
    </row>
    <row r="2552" spans="40:47">
      <c r="AN2552" s="15">
        <v>71</v>
      </c>
      <c r="AO2552" s="15">
        <v>3</v>
      </c>
      <c r="AP2552" s="15">
        <v>3</v>
      </c>
      <c r="AQ2552" s="15">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15">
        <f ca="1">COUNTIF(INDIRECT("H"&amp;(ROW()+12*(($AN2552-1)*3+$AO2552)-ROW())/12+5):INDIRECT("S"&amp;(ROW()+12*(($AN2552-1)*3+$AO2552)-ROW())/12+5),AQ2552)</f>
        <v>0</v>
      </c>
      <c r="AU2552" s="15">
        <f ca="1">IF(AND(AQ2552&gt;0,AR2552&gt;0),COUNTIF(AU$6:AU2551,"&gt;0")+1,0)</f>
        <v>0</v>
      </c>
    </row>
    <row r="2553" spans="40:47">
      <c r="AN2553" s="15">
        <v>71</v>
      </c>
      <c r="AO2553" s="15">
        <v>3</v>
      </c>
      <c r="AP2553" s="15">
        <v>4</v>
      </c>
      <c r="AQ2553" s="15">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15">
        <f ca="1">COUNTIF(INDIRECT("H"&amp;(ROW()+12*(($AN2553-1)*3+$AO2553)-ROW())/12+5):INDIRECT("S"&amp;(ROW()+12*(($AN2553-1)*3+$AO2553)-ROW())/12+5),AQ2553)</f>
        <v>0</v>
      </c>
      <c r="AU2553" s="15">
        <f ca="1">IF(AND(AQ2553&gt;0,AR2553&gt;0),COUNTIF(AU$6:AU2552,"&gt;0")+1,0)</f>
        <v>0</v>
      </c>
    </row>
    <row r="2554" spans="40:47">
      <c r="AN2554" s="15">
        <v>71</v>
      </c>
      <c r="AO2554" s="15">
        <v>3</v>
      </c>
      <c r="AP2554" s="15">
        <v>5</v>
      </c>
      <c r="AQ2554" s="15">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15">
        <f ca="1">COUNTIF(INDIRECT("H"&amp;(ROW()+12*(($AN2554-1)*3+$AO2554)-ROW())/12+5):INDIRECT("S"&amp;(ROW()+12*(($AN2554-1)*3+$AO2554)-ROW())/12+5),AQ2554)</f>
        <v>0</v>
      </c>
      <c r="AU2554" s="15">
        <f ca="1">IF(AND(AQ2554&gt;0,AR2554&gt;0),COUNTIF(AU$6:AU2553,"&gt;0")+1,0)</f>
        <v>0</v>
      </c>
    </row>
    <row r="2555" spans="40:47">
      <c r="AN2555" s="15">
        <v>71</v>
      </c>
      <c r="AO2555" s="15">
        <v>3</v>
      </c>
      <c r="AP2555" s="15">
        <v>6</v>
      </c>
      <c r="AQ2555" s="15">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15">
        <f ca="1">COUNTIF(INDIRECT("H"&amp;(ROW()+12*(($AN2555-1)*3+$AO2555)-ROW())/12+5):INDIRECT("S"&amp;(ROW()+12*(($AN2555-1)*3+$AO2555)-ROW())/12+5),AQ2555)</f>
        <v>0</v>
      </c>
      <c r="AU2555" s="15">
        <f ca="1">IF(AND(AQ2555&gt;0,AR2555&gt;0),COUNTIF(AU$6:AU2554,"&gt;0")+1,0)</f>
        <v>0</v>
      </c>
    </row>
    <row r="2556" spans="40:47">
      <c r="AN2556" s="15">
        <v>71</v>
      </c>
      <c r="AO2556" s="15">
        <v>3</v>
      </c>
      <c r="AP2556" s="15">
        <v>7</v>
      </c>
      <c r="AQ2556" s="15">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15">
        <f ca="1">COUNTIF(INDIRECT("H"&amp;(ROW()+12*(($AN2556-1)*3+$AO2556)-ROW())/12+5):INDIRECT("S"&amp;(ROW()+12*(($AN2556-1)*3+$AO2556)-ROW())/12+5),AQ2556)</f>
        <v>0</v>
      </c>
      <c r="AU2556" s="15">
        <f ca="1">IF(AND(AQ2556&gt;0,AR2556&gt;0),COUNTIF(AU$6:AU2555,"&gt;0")+1,0)</f>
        <v>0</v>
      </c>
    </row>
    <row r="2557" spans="40:47">
      <c r="AN2557" s="15">
        <v>71</v>
      </c>
      <c r="AO2557" s="15">
        <v>3</v>
      </c>
      <c r="AP2557" s="15">
        <v>8</v>
      </c>
      <c r="AQ2557" s="15">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15">
        <f ca="1">COUNTIF(INDIRECT("H"&amp;(ROW()+12*(($AN2557-1)*3+$AO2557)-ROW())/12+5):INDIRECT("S"&amp;(ROW()+12*(($AN2557-1)*3+$AO2557)-ROW())/12+5),AQ2557)</f>
        <v>0</v>
      </c>
      <c r="AU2557" s="15">
        <f ca="1">IF(AND(AQ2557&gt;0,AR2557&gt;0),COUNTIF(AU$6:AU2556,"&gt;0")+1,0)</f>
        <v>0</v>
      </c>
    </row>
    <row r="2558" spans="40:47">
      <c r="AN2558" s="15">
        <v>71</v>
      </c>
      <c r="AO2558" s="15">
        <v>3</v>
      </c>
      <c r="AP2558" s="15">
        <v>9</v>
      </c>
      <c r="AQ2558" s="15">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15">
        <f ca="1">COUNTIF(INDIRECT("H"&amp;(ROW()+12*(($AN2558-1)*3+$AO2558)-ROW())/12+5):INDIRECT("S"&amp;(ROW()+12*(($AN2558-1)*3+$AO2558)-ROW())/12+5),AQ2558)</f>
        <v>0</v>
      </c>
      <c r="AU2558" s="15">
        <f ca="1">IF(AND(AQ2558&gt;0,AR2558&gt;0),COUNTIF(AU$6:AU2557,"&gt;0")+1,0)</f>
        <v>0</v>
      </c>
    </row>
    <row r="2559" spans="40:47">
      <c r="AN2559" s="15">
        <v>71</v>
      </c>
      <c r="AO2559" s="15">
        <v>3</v>
      </c>
      <c r="AP2559" s="15">
        <v>10</v>
      </c>
      <c r="AQ2559" s="15">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15">
        <f ca="1">COUNTIF(INDIRECT("H"&amp;(ROW()+12*(($AN2559-1)*3+$AO2559)-ROW())/12+5):INDIRECT("S"&amp;(ROW()+12*(($AN2559-1)*3+$AO2559)-ROW())/12+5),AQ2559)</f>
        <v>0</v>
      </c>
      <c r="AU2559" s="15">
        <f ca="1">IF(AND(AQ2559&gt;0,AR2559&gt;0),COUNTIF(AU$6:AU2558,"&gt;0")+1,0)</f>
        <v>0</v>
      </c>
    </row>
    <row r="2560" spans="40:47">
      <c r="AN2560" s="15">
        <v>71</v>
      </c>
      <c r="AO2560" s="15">
        <v>3</v>
      </c>
      <c r="AP2560" s="15">
        <v>11</v>
      </c>
      <c r="AQ2560" s="15">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15">
        <f ca="1">COUNTIF(INDIRECT("H"&amp;(ROW()+12*(($AN2560-1)*3+$AO2560)-ROW())/12+5):INDIRECT("S"&amp;(ROW()+12*(($AN2560-1)*3+$AO2560)-ROW())/12+5),AQ2560)</f>
        <v>0</v>
      </c>
      <c r="AU2560" s="15">
        <f ca="1">IF(AND(AQ2560&gt;0,AR2560&gt;0),COUNTIF(AU$6:AU2559,"&gt;0")+1,0)</f>
        <v>0</v>
      </c>
    </row>
    <row r="2561" spans="40:47">
      <c r="AN2561" s="306">
        <v>71</v>
      </c>
      <c r="AO2561" s="306">
        <v>3</v>
      </c>
      <c r="AP2561" s="306">
        <v>12</v>
      </c>
      <c r="AQ2561" s="15">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15">
        <f ca="1">COUNTIF(INDIRECT("H"&amp;(ROW()+12*(($AN2561-1)*3+$AO2561)-ROW())/12+5):INDIRECT("S"&amp;(ROW()+12*(($AN2561-1)*3+$AO2561)-ROW())/12+5),AQ2561)</f>
        <v>0</v>
      </c>
      <c r="AU2561" s="15">
        <f ca="1">IF(AND(AQ2561&gt;0,AR2561&gt;0),COUNTIF(AU$6:AU2560,"&gt;0")+1,0)</f>
        <v>0</v>
      </c>
    </row>
    <row r="2562" spans="40:47">
      <c r="AN2562" s="15">
        <v>72</v>
      </c>
      <c r="AO2562" s="15">
        <v>1</v>
      </c>
      <c r="AP2562" s="15">
        <v>1</v>
      </c>
      <c r="AQ2562" s="15">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15">
        <f ca="1">COUNTIF(INDIRECT("H"&amp;(ROW()+12*(($AN2562-1)*3+$AO2562)-ROW())/12+5):INDIRECT("S"&amp;(ROW()+12*(($AN2562-1)*3+$AO2562)-ROW())/12+5),AQ2562)</f>
        <v>0</v>
      </c>
      <c r="AU2562" s="15">
        <f ca="1">IF(AND(AQ2562&gt;0,AR2562&gt;0),COUNTIF(AU$6:AU2561,"&gt;0")+1,0)</f>
        <v>0</v>
      </c>
    </row>
    <row r="2563" spans="40:47">
      <c r="AN2563" s="15">
        <v>72</v>
      </c>
      <c r="AO2563" s="15">
        <v>1</v>
      </c>
      <c r="AP2563" s="15">
        <v>2</v>
      </c>
      <c r="AQ2563" s="15">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15">
        <f ca="1">COUNTIF(INDIRECT("H"&amp;(ROW()+12*(($AN2563-1)*3+$AO2563)-ROW())/12+5):INDIRECT("S"&amp;(ROW()+12*(($AN2563-1)*3+$AO2563)-ROW())/12+5),AQ2563)</f>
        <v>0</v>
      </c>
      <c r="AU2563" s="15">
        <f ca="1">IF(AND(AQ2563&gt;0,AR2563&gt;0),COUNTIF(AU$6:AU2562,"&gt;0")+1,0)</f>
        <v>0</v>
      </c>
    </row>
    <row r="2564" spans="40:47">
      <c r="AN2564" s="15">
        <v>72</v>
      </c>
      <c r="AO2564" s="15">
        <v>1</v>
      </c>
      <c r="AP2564" s="15">
        <v>3</v>
      </c>
      <c r="AQ2564" s="15">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15">
        <f ca="1">COUNTIF(INDIRECT("H"&amp;(ROW()+12*(($AN2564-1)*3+$AO2564)-ROW())/12+5):INDIRECT("S"&amp;(ROW()+12*(($AN2564-1)*3+$AO2564)-ROW())/12+5),AQ2564)</f>
        <v>0</v>
      </c>
      <c r="AU2564" s="15">
        <f ca="1">IF(AND(AQ2564&gt;0,AR2564&gt;0),COUNTIF(AU$6:AU2563,"&gt;0")+1,0)</f>
        <v>0</v>
      </c>
    </row>
    <row r="2565" spans="40:47">
      <c r="AN2565" s="15">
        <v>72</v>
      </c>
      <c r="AO2565" s="15">
        <v>1</v>
      </c>
      <c r="AP2565" s="15">
        <v>4</v>
      </c>
      <c r="AQ2565" s="15">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15">
        <f ca="1">COUNTIF(INDIRECT("H"&amp;(ROW()+12*(($AN2565-1)*3+$AO2565)-ROW())/12+5):INDIRECT("S"&amp;(ROW()+12*(($AN2565-1)*3+$AO2565)-ROW())/12+5),AQ2565)</f>
        <v>0</v>
      </c>
      <c r="AU2565" s="15">
        <f ca="1">IF(AND(AQ2565&gt;0,AR2565&gt;0),COUNTIF(AU$6:AU2564,"&gt;0")+1,0)</f>
        <v>0</v>
      </c>
    </row>
    <row r="2566" spans="40:47">
      <c r="AN2566" s="15">
        <v>72</v>
      </c>
      <c r="AO2566" s="15">
        <v>1</v>
      </c>
      <c r="AP2566" s="15">
        <v>5</v>
      </c>
      <c r="AQ2566" s="15">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15">
        <f ca="1">COUNTIF(INDIRECT("H"&amp;(ROW()+12*(($AN2566-1)*3+$AO2566)-ROW())/12+5):INDIRECT("S"&amp;(ROW()+12*(($AN2566-1)*3+$AO2566)-ROW())/12+5),AQ2566)</f>
        <v>0</v>
      </c>
      <c r="AU2566" s="15">
        <f ca="1">IF(AND(AQ2566&gt;0,AR2566&gt;0),COUNTIF(AU$6:AU2565,"&gt;0")+1,0)</f>
        <v>0</v>
      </c>
    </row>
    <row r="2567" spans="40:47">
      <c r="AN2567" s="15">
        <v>72</v>
      </c>
      <c r="AO2567" s="15">
        <v>1</v>
      </c>
      <c r="AP2567" s="15">
        <v>6</v>
      </c>
      <c r="AQ2567" s="15">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15">
        <f ca="1">COUNTIF(INDIRECT("H"&amp;(ROW()+12*(($AN2567-1)*3+$AO2567)-ROW())/12+5):INDIRECT("S"&amp;(ROW()+12*(($AN2567-1)*3+$AO2567)-ROW())/12+5),AQ2567)</f>
        <v>0</v>
      </c>
      <c r="AU2567" s="15">
        <f ca="1">IF(AND(AQ2567&gt;0,AR2567&gt;0),COUNTIF(AU$6:AU2566,"&gt;0")+1,0)</f>
        <v>0</v>
      </c>
    </row>
    <row r="2568" spans="40:47">
      <c r="AN2568" s="15">
        <v>72</v>
      </c>
      <c r="AO2568" s="15">
        <v>1</v>
      </c>
      <c r="AP2568" s="15">
        <v>7</v>
      </c>
      <c r="AQ2568" s="15">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15">
        <f ca="1">COUNTIF(INDIRECT("H"&amp;(ROW()+12*(($AN2568-1)*3+$AO2568)-ROW())/12+5):INDIRECT("S"&amp;(ROW()+12*(($AN2568-1)*3+$AO2568)-ROW())/12+5),AQ2568)</f>
        <v>0</v>
      </c>
      <c r="AU2568" s="15">
        <f ca="1">IF(AND(AQ2568&gt;0,AR2568&gt;0),COUNTIF(AU$6:AU2567,"&gt;0")+1,0)</f>
        <v>0</v>
      </c>
    </row>
    <row r="2569" spans="40:47">
      <c r="AN2569" s="15">
        <v>72</v>
      </c>
      <c r="AO2569" s="15">
        <v>1</v>
      </c>
      <c r="AP2569" s="15">
        <v>8</v>
      </c>
      <c r="AQ2569" s="15">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15">
        <f ca="1">COUNTIF(INDIRECT("H"&amp;(ROW()+12*(($AN2569-1)*3+$AO2569)-ROW())/12+5):INDIRECT("S"&amp;(ROW()+12*(($AN2569-1)*3+$AO2569)-ROW())/12+5),AQ2569)</f>
        <v>0</v>
      </c>
      <c r="AU2569" s="15">
        <f ca="1">IF(AND(AQ2569&gt;0,AR2569&gt;0),COUNTIF(AU$6:AU2568,"&gt;0")+1,0)</f>
        <v>0</v>
      </c>
    </row>
    <row r="2570" spans="40:47">
      <c r="AN2570" s="15">
        <v>72</v>
      </c>
      <c r="AO2570" s="15">
        <v>1</v>
      </c>
      <c r="AP2570" s="15">
        <v>9</v>
      </c>
      <c r="AQ2570" s="15">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15">
        <f ca="1">COUNTIF(INDIRECT("H"&amp;(ROW()+12*(($AN2570-1)*3+$AO2570)-ROW())/12+5):INDIRECT("S"&amp;(ROW()+12*(($AN2570-1)*3+$AO2570)-ROW())/12+5),AQ2570)</f>
        <v>0</v>
      </c>
      <c r="AU2570" s="15">
        <f ca="1">IF(AND(AQ2570&gt;0,AR2570&gt;0),COUNTIF(AU$6:AU2569,"&gt;0")+1,0)</f>
        <v>0</v>
      </c>
    </row>
    <row r="2571" spans="40:47">
      <c r="AN2571" s="15">
        <v>72</v>
      </c>
      <c r="AO2571" s="15">
        <v>1</v>
      </c>
      <c r="AP2571" s="15">
        <v>10</v>
      </c>
      <c r="AQ2571" s="15">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15">
        <f ca="1">COUNTIF(INDIRECT("H"&amp;(ROW()+12*(($AN2571-1)*3+$AO2571)-ROW())/12+5):INDIRECT("S"&amp;(ROW()+12*(($AN2571-1)*3+$AO2571)-ROW())/12+5),AQ2571)</f>
        <v>0</v>
      </c>
      <c r="AU2571" s="15">
        <f ca="1">IF(AND(AQ2571&gt;0,AR2571&gt;0),COUNTIF(AU$6:AU2570,"&gt;0")+1,0)</f>
        <v>0</v>
      </c>
    </row>
    <row r="2572" spans="40:47">
      <c r="AN2572" s="15">
        <v>72</v>
      </c>
      <c r="AO2572" s="15">
        <v>1</v>
      </c>
      <c r="AP2572" s="15">
        <v>11</v>
      </c>
      <c r="AQ2572" s="15">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15">
        <f ca="1">COUNTIF(INDIRECT("H"&amp;(ROW()+12*(($AN2572-1)*3+$AO2572)-ROW())/12+5):INDIRECT("S"&amp;(ROW()+12*(($AN2572-1)*3+$AO2572)-ROW())/12+5),AQ2572)</f>
        <v>0</v>
      </c>
      <c r="AU2572" s="15">
        <f ca="1">IF(AND(AQ2572&gt;0,AR2572&gt;0),COUNTIF(AU$6:AU2571,"&gt;0")+1,0)</f>
        <v>0</v>
      </c>
    </row>
    <row r="2573" spans="40:47">
      <c r="AN2573" s="15">
        <v>72</v>
      </c>
      <c r="AO2573" s="15">
        <v>1</v>
      </c>
      <c r="AP2573" s="15">
        <v>12</v>
      </c>
      <c r="AQ2573" s="15">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15">
        <f ca="1">COUNTIF(INDIRECT("H"&amp;(ROW()+12*(($AN2573-1)*3+$AO2573)-ROW())/12+5):INDIRECT("S"&amp;(ROW()+12*(($AN2573-1)*3+$AO2573)-ROW())/12+5),AQ2573)</f>
        <v>0</v>
      </c>
      <c r="AU2573" s="15">
        <f ca="1">IF(AND(AQ2573&gt;0,AR2573&gt;0),COUNTIF(AU$6:AU2572,"&gt;0")+1,0)</f>
        <v>0</v>
      </c>
    </row>
    <row r="2574" spans="40:47">
      <c r="AN2574" s="15">
        <v>72</v>
      </c>
      <c r="AO2574" s="15">
        <v>2</v>
      </c>
      <c r="AP2574" s="15">
        <v>1</v>
      </c>
      <c r="AQ2574" s="15">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15">
        <f ca="1">COUNTIF(INDIRECT("H"&amp;(ROW()+12*(($AN2574-1)*3+$AO2574)-ROW())/12+5):INDIRECT("S"&amp;(ROW()+12*(($AN2574-1)*3+$AO2574)-ROW())/12+5),AQ2574)</f>
        <v>0</v>
      </c>
      <c r="AU2574" s="15">
        <f ca="1">IF(AND(AQ2574&gt;0,AR2574&gt;0),COUNTIF(AU$6:AU2573,"&gt;0")+1,0)</f>
        <v>0</v>
      </c>
    </row>
    <row r="2575" spans="40:47">
      <c r="AN2575" s="15">
        <v>72</v>
      </c>
      <c r="AO2575" s="15">
        <v>2</v>
      </c>
      <c r="AP2575" s="15">
        <v>2</v>
      </c>
      <c r="AQ2575" s="15">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15">
        <f ca="1">COUNTIF(INDIRECT("H"&amp;(ROW()+12*(($AN2575-1)*3+$AO2575)-ROW())/12+5):INDIRECT("S"&amp;(ROW()+12*(($AN2575-1)*3+$AO2575)-ROW())/12+5),AQ2575)</f>
        <v>0</v>
      </c>
      <c r="AU2575" s="15">
        <f ca="1">IF(AND(AQ2575&gt;0,AR2575&gt;0),COUNTIF(AU$6:AU2574,"&gt;0")+1,0)</f>
        <v>0</v>
      </c>
    </row>
    <row r="2576" spans="40:47">
      <c r="AN2576" s="15">
        <v>72</v>
      </c>
      <c r="AO2576" s="15">
        <v>2</v>
      </c>
      <c r="AP2576" s="15">
        <v>3</v>
      </c>
      <c r="AQ2576" s="15">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15">
        <f ca="1">COUNTIF(INDIRECT("H"&amp;(ROW()+12*(($AN2576-1)*3+$AO2576)-ROW())/12+5):INDIRECT("S"&amp;(ROW()+12*(($AN2576-1)*3+$AO2576)-ROW())/12+5),AQ2576)</f>
        <v>0</v>
      </c>
      <c r="AU2576" s="15">
        <f ca="1">IF(AND(AQ2576&gt;0,AR2576&gt;0),COUNTIF(AU$6:AU2575,"&gt;0")+1,0)</f>
        <v>0</v>
      </c>
    </row>
    <row r="2577" spans="40:47">
      <c r="AN2577" s="15">
        <v>72</v>
      </c>
      <c r="AO2577" s="15">
        <v>2</v>
      </c>
      <c r="AP2577" s="15">
        <v>4</v>
      </c>
      <c r="AQ2577" s="15">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15">
        <f ca="1">COUNTIF(INDIRECT("H"&amp;(ROW()+12*(($AN2577-1)*3+$AO2577)-ROW())/12+5):INDIRECT("S"&amp;(ROW()+12*(($AN2577-1)*3+$AO2577)-ROW())/12+5),AQ2577)</f>
        <v>0</v>
      </c>
      <c r="AU2577" s="15">
        <f ca="1">IF(AND(AQ2577&gt;0,AR2577&gt;0),COUNTIF(AU$6:AU2576,"&gt;0")+1,0)</f>
        <v>0</v>
      </c>
    </row>
    <row r="2578" spans="40:47">
      <c r="AN2578" s="15">
        <v>72</v>
      </c>
      <c r="AO2578" s="15">
        <v>2</v>
      </c>
      <c r="AP2578" s="15">
        <v>5</v>
      </c>
      <c r="AQ2578" s="15">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15">
        <f ca="1">COUNTIF(INDIRECT("H"&amp;(ROW()+12*(($AN2578-1)*3+$AO2578)-ROW())/12+5):INDIRECT("S"&amp;(ROW()+12*(($AN2578-1)*3+$AO2578)-ROW())/12+5),AQ2578)</f>
        <v>0</v>
      </c>
      <c r="AU2578" s="15">
        <f ca="1">IF(AND(AQ2578&gt;0,AR2578&gt;0),COUNTIF(AU$6:AU2577,"&gt;0")+1,0)</f>
        <v>0</v>
      </c>
    </row>
    <row r="2579" spans="40:47">
      <c r="AN2579" s="15">
        <v>72</v>
      </c>
      <c r="AO2579" s="15">
        <v>2</v>
      </c>
      <c r="AP2579" s="15">
        <v>6</v>
      </c>
      <c r="AQ2579" s="15">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15">
        <f ca="1">COUNTIF(INDIRECT("H"&amp;(ROW()+12*(($AN2579-1)*3+$AO2579)-ROW())/12+5):INDIRECT("S"&amp;(ROW()+12*(($AN2579-1)*3+$AO2579)-ROW())/12+5),AQ2579)</f>
        <v>0</v>
      </c>
      <c r="AU2579" s="15">
        <f ca="1">IF(AND(AQ2579&gt;0,AR2579&gt;0),COUNTIF(AU$6:AU2578,"&gt;0")+1,0)</f>
        <v>0</v>
      </c>
    </row>
    <row r="2580" spans="40:47">
      <c r="AN2580" s="15">
        <v>72</v>
      </c>
      <c r="AO2580" s="15">
        <v>2</v>
      </c>
      <c r="AP2580" s="15">
        <v>7</v>
      </c>
      <c r="AQ2580" s="15">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15">
        <f ca="1">COUNTIF(INDIRECT("H"&amp;(ROW()+12*(($AN2580-1)*3+$AO2580)-ROW())/12+5):INDIRECT("S"&amp;(ROW()+12*(($AN2580-1)*3+$AO2580)-ROW())/12+5),AQ2580)</f>
        <v>0</v>
      </c>
      <c r="AU2580" s="15">
        <f ca="1">IF(AND(AQ2580&gt;0,AR2580&gt;0),COUNTIF(AU$6:AU2579,"&gt;0")+1,0)</f>
        <v>0</v>
      </c>
    </row>
    <row r="2581" spans="40:47">
      <c r="AN2581" s="15">
        <v>72</v>
      </c>
      <c r="AO2581" s="15">
        <v>2</v>
      </c>
      <c r="AP2581" s="15">
        <v>8</v>
      </c>
      <c r="AQ2581" s="15">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15">
        <f ca="1">COUNTIF(INDIRECT("H"&amp;(ROW()+12*(($AN2581-1)*3+$AO2581)-ROW())/12+5):INDIRECT("S"&amp;(ROW()+12*(($AN2581-1)*3+$AO2581)-ROW())/12+5),AQ2581)</f>
        <v>0</v>
      </c>
      <c r="AU2581" s="15">
        <f ca="1">IF(AND(AQ2581&gt;0,AR2581&gt;0),COUNTIF(AU$6:AU2580,"&gt;0")+1,0)</f>
        <v>0</v>
      </c>
    </row>
    <row r="2582" spans="40:47">
      <c r="AN2582" s="15">
        <v>72</v>
      </c>
      <c r="AO2582" s="15">
        <v>2</v>
      </c>
      <c r="AP2582" s="15">
        <v>9</v>
      </c>
      <c r="AQ2582" s="15">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15">
        <f ca="1">COUNTIF(INDIRECT("H"&amp;(ROW()+12*(($AN2582-1)*3+$AO2582)-ROW())/12+5):INDIRECT("S"&amp;(ROW()+12*(($AN2582-1)*3+$AO2582)-ROW())/12+5),AQ2582)</f>
        <v>0</v>
      </c>
      <c r="AU2582" s="15">
        <f ca="1">IF(AND(AQ2582&gt;0,AR2582&gt;0),COUNTIF(AU$6:AU2581,"&gt;0")+1,0)</f>
        <v>0</v>
      </c>
    </row>
    <row r="2583" spans="40:47">
      <c r="AN2583" s="15">
        <v>72</v>
      </c>
      <c r="AO2583" s="15">
        <v>2</v>
      </c>
      <c r="AP2583" s="15">
        <v>10</v>
      </c>
      <c r="AQ2583" s="15">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15">
        <f ca="1">COUNTIF(INDIRECT("H"&amp;(ROW()+12*(($AN2583-1)*3+$AO2583)-ROW())/12+5):INDIRECT("S"&amp;(ROW()+12*(($AN2583-1)*3+$AO2583)-ROW())/12+5),AQ2583)</f>
        <v>0</v>
      </c>
      <c r="AU2583" s="15">
        <f ca="1">IF(AND(AQ2583&gt;0,AR2583&gt;0),COUNTIF(AU$6:AU2582,"&gt;0")+1,0)</f>
        <v>0</v>
      </c>
    </row>
    <row r="2584" spans="40:47">
      <c r="AN2584" s="15">
        <v>72</v>
      </c>
      <c r="AO2584" s="15">
        <v>2</v>
      </c>
      <c r="AP2584" s="15">
        <v>11</v>
      </c>
      <c r="AQ2584" s="15">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15">
        <f ca="1">COUNTIF(INDIRECT("H"&amp;(ROW()+12*(($AN2584-1)*3+$AO2584)-ROW())/12+5):INDIRECT("S"&amp;(ROW()+12*(($AN2584-1)*3+$AO2584)-ROW())/12+5),AQ2584)</f>
        <v>0</v>
      </c>
      <c r="AU2584" s="15">
        <f ca="1">IF(AND(AQ2584&gt;0,AR2584&gt;0),COUNTIF(AU$6:AU2583,"&gt;0")+1,0)</f>
        <v>0</v>
      </c>
    </row>
    <row r="2585" spans="40:47">
      <c r="AN2585" s="15">
        <v>72</v>
      </c>
      <c r="AO2585" s="15">
        <v>2</v>
      </c>
      <c r="AP2585" s="15">
        <v>12</v>
      </c>
      <c r="AQ2585" s="15">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15">
        <f ca="1">COUNTIF(INDIRECT("H"&amp;(ROW()+12*(($AN2585-1)*3+$AO2585)-ROW())/12+5):INDIRECT("S"&amp;(ROW()+12*(($AN2585-1)*3+$AO2585)-ROW())/12+5),AQ2585)</f>
        <v>0</v>
      </c>
      <c r="AU2585" s="15">
        <f ca="1">IF(AND(AQ2585&gt;0,AR2585&gt;0),COUNTIF(AU$6:AU2584,"&gt;0")+1,0)</f>
        <v>0</v>
      </c>
    </row>
    <row r="2586" spans="40:47">
      <c r="AN2586" s="15">
        <v>72</v>
      </c>
      <c r="AO2586" s="15">
        <v>3</v>
      </c>
      <c r="AP2586" s="15">
        <v>1</v>
      </c>
      <c r="AQ2586" s="15">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15">
        <f ca="1">COUNTIF(INDIRECT("H"&amp;(ROW()+12*(($AN2586-1)*3+$AO2586)-ROW())/12+5):INDIRECT("S"&amp;(ROW()+12*(($AN2586-1)*3+$AO2586)-ROW())/12+5),AQ2586)</f>
        <v>0</v>
      </c>
      <c r="AU2586" s="15">
        <f ca="1">IF(AND(AQ2586&gt;0,AR2586&gt;0),COUNTIF(AU$6:AU2585,"&gt;0")+1,0)</f>
        <v>0</v>
      </c>
    </row>
    <row r="2587" spans="40:47">
      <c r="AN2587" s="15">
        <v>72</v>
      </c>
      <c r="AO2587" s="15">
        <v>3</v>
      </c>
      <c r="AP2587" s="15">
        <v>2</v>
      </c>
      <c r="AQ2587" s="15">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15">
        <f ca="1">COUNTIF(INDIRECT("H"&amp;(ROW()+12*(($AN2587-1)*3+$AO2587)-ROW())/12+5):INDIRECT("S"&amp;(ROW()+12*(($AN2587-1)*3+$AO2587)-ROW())/12+5),AQ2587)</f>
        <v>0</v>
      </c>
      <c r="AU2587" s="15">
        <f ca="1">IF(AND(AQ2587&gt;0,AR2587&gt;0),COUNTIF(AU$6:AU2586,"&gt;0")+1,0)</f>
        <v>0</v>
      </c>
    </row>
    <row r="2588" spans="40:47">
      <c r="AN2588" s="15">
        <v>72</v>
      </c>
      <c r="AO2588" s="15">
        <v>3</v>
      </c>
      <c r="AP2588" s="15">
        <v>3</v>
      </c>
      <c r="AQ2588" s="15">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15">
        <f ca="1">COUNTIF(INDIRECT("H"&amp;(ROW()+12*(($AN2588-1)*3+$AO2588)-ROW())/12+5):INDIRECT("S"&amp;(ROW()+12*(($AN2588-1)*3+$AO2588)-ROW())/12+5),AQ2588)</f>
        <v>0</v>
      </c>
      <c r="AU2588" s="15">
        <f ca="1">IF(AND(AQ2588&gt;0,AR2588&gt;0),COUNTIF(AU$6:AU2587,"&gt;0")+1,0)</f>
        <v>0</v>
      </c>
    </row>
    <row r="2589" spans="40:47">
      <c r="AN2589" s="15">
        <v>72</v>
      </c>
      <c r="AO2589" s="15">
        <v>3</v>
      </c>
      <c r="AP2589" s="15">
        <v>4</v>
      </c>
      <c r="AQ2589" s="15">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15">
        <f ca="1">COUNTIF(INDIRECT("H"&amp;(ROW()+12*(($AN2589-1)*3+$AO2589)-ROW())/12+5):INDIRECT("S"&amp;(ROW()+12*(($AN2589-1)*3+$AO2589)-ROW())/12+5),AQ2589)</f>
        <v>0</v>
      </c>
      <c r="AU2589" s="15">
        <f ca="1">IF(AND(AQ2589&gt;0,AR2589&gt;0),COUNTIF(AU$6:AU2588,"&gt;0")+1,0)</f>
        <v>0</v>
      </c>
    </row>
    <row r="2590" spans="40:47">
      <c r="AN2590" s="15">
        <v>72</v>
      </c>
      <c r="AO2590" s="15">
        <v>3</v>
      </c>
      <c r="AP2590" s="15">
        <v>5</v>
      </c>
      <c r="AQ2590" s="15">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15">
        <f ca="1">COUNTIF(INDIRECT("H"&amp;(ROW()+12*(($AN2590-1)*3+$AO2590)-ROW())/12+5):INDIRECT("S"&amp;(ROW()+12*(($AN2590-1)*3+$AO2590)-ROW())/12+5),AQ2590)</f>
        <v>0</v>
      </c>
      <c r="AU2590" s="15">
        <f ca="1">IF(AND(AQ2590&gt;0,AR2590&gt;0),COUNTIF(AU$6:AU2589,"&gt;0")+1,0)</f>
        <v>0</v>
      </c>
    </row>
    <row r="2591" spans="40:47">
      <c r="AN2591" s="15">
        <v>72</v>
      </c>
      <c r="AO2591" s="15">
        <v>3</v>
      </c>
      <c r="AP2591" s="15">
        <v>6</v>
      </c>
      <c r="AQ2591" s="15">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15">
        <f ca="1">COUNTIF(INDIRECT("H"&amp;(ROW()+12*(($AN2591-1)*3+$AO2591)-ROW())/12+5):INDIRECT("S"&amp;(ROW()+12*(($AN2591-1)*3+$AO2591)-ROW())/12+5),AQ2591)</f>
        <v>0</v>
      </c>
      <c r="AU2591" s="15">
        <f ca="1">IF(AND(AQ2591&gt;0,AR2591&gt;0),COUNTIF(AU$6:AU2590,"&gt;0")+1,0)</f>
        <v>0</v>
      </c>
    </row>
    <row r="2592" spans="40:47">
      <c r="AN2592" s="15">
        <v>72</v>
      </c>
      <c r="AO2592" s="15">
        <v>3</v>
      </c>
      <c r="AP2592" s="15">
        <v>7</v>
      </c>
      <c r="AQ2592" s="15">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15">
        <f ca="1">COUNTIF(INDIRECT("H"&amp;(ROW()+12*(($AN2592-1)*3+$AO2592)-ROW())/12+5):INDIRECT("S"&amp;(ROW()+12*(($AN2592-1)*3+$AO2592)-ROW())/12+5),AQ2592)</f>
        <v>0</v>
      </c>
      <c r="AU2592" s="15">
        <f ca="1">IF(AND(AQ2592&gt;0,AR2592&gt;0),COUNTIF(AU$6:AU2591,"&gt;0")+1,0)</f>
        <v>0</v>
      </c>
    </row>
    <row r="2593" spans="40:47">
      <c r="AN2593" s="15">
        <v>72</v>
      </c>
      <c r="AO2593" s="15">
        <v>3</v>
      </c>
      <c r="AP2593" s="15">
        <v>8</v>
      </c>
      <c r="AQ2593" s="15">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15">
        <f ca="1">COUNTIF(INDIRECT("H"&amp;(ROW()+12*(($AN2593-1)*3+$AO2593)-ROW())/12+5):INDIRECT("S"&amp;(ROW()+12*(($AN2593-1)*3+$AO2593)-ROW())/12+5),AQ2593)</f>
        <v>0</v>
      </c>
      <c r="AU2593" s="15">
        <f ca="1">IF(AND(AQ2593&gt;0,AR2593&gt;0),COUNTIF(AU$6:AU2592,"&gt;0")+1,0)</f>
        <v>0</v>
      </c>
    </row>
    <row r="2594" spans="40:47">
      <c r="AN2594" s="15">
        <v>72</v>
      </c>
      <c r="AO2594" s="15">
        <v>3</v>
      </c>
      <c r="AP2594" s="15">
        <v>9</v>
      </c>
      <c r="AQ2594" s="15">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15">
        <f ca="1">COUNTIF(INDIRECT("H"&amp;(ROW()+12*(($AN2594-1)*3+$AO2594)-ROW())/12+5):INDIRECT("S"&amp;(ROW()+12*(($AN2594-1)*3+$AO2594)-ROW())/12+5),AQ2594)</f>
        <v>0</v>
      </c>
      <c r="AU2594" s="15">
        <f ca="1">IF(AND(AQ2594&gt;0,AR2594&gt;0),COUNTIF(AU$6:AU2593,"&gt;0")+1,0)</f>
        <v>0</v>
      </c>
    </row>
    <row r="2595" spans="40:47">
      <c r="AN2595" s="15">
        <v>72</v>
      </c>
      <c r="AO2595" s="15">
        <v>3</v>
      </c>
      <c r="AP2595" s="15">
        <v>10</v>
      </c>
      <c r="AQ2595" s="15">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15">
        <f ca="1">COUNTIF(INDIRECT("H"&amp;(ROW()+12*(($AN2595-1)*3+$AO2595)-ROW())/12+5):INDIRECT("S"&amp;(ROW()+12*(($AN2595-1)*3+$AO2595)-ROW())/12+5),AQ2595)</f>
        <v>0</v>
      </c>
      <c r="AU2595" s="15">
        <f ca="1">IF(AND(AQ2595&gt;0,AR2595&gt;0),COUNTIF(AU$6:AU2594,"&gt;0")+1,0)</f>
        <v>0</v>
      </c>
    </row>
    <row r="2596" spans="40:47">
      <c r="AN2596" s="15">
        <v>72</v>
      </c>
      <c r="AO2596" s="15">
        <v>3</v>
      </c>
      <c r="AP2596" s="15">
        <v>11</v>
      </c>
      <c r="AQ2596" s="15">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15">
        <f ca="1">COUNTIF(INDIRECT("H"&amp;(ROW()+12*(($AN2596-1)*3+$AO2596)-ROW())/12+5):INDIRECT("S"&amp;(ROW()+12*(($AN2596-1)*3+$AO2596)-ROW())/12+5),AQ2596)</f>
        <v>0</v>
      </c>
      <c r="AU2596" s="15">
        <f ca="1">IF(AND(AQ2596&gt;0,AR2596&gt;0),COUNTIF(AU$6:AU2595,"&gt;0")+1,0)</f>
        <v>0</v>
      </c>
    </row>
    <row r="2597" spans="40:47">
      <c r="AN2597" s="306">
        <v>72</v>
      </c>
      <c r="AO2597" s="306">
        <v>3</v>
      </c>
      <c r="AP2597" s="306">
        <v>12</v>
      </c>
      <c r="AQ2597" s="15">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15">
        <f ca="1">COUNTIF(INDIRECT("H"&amp;(ROW()+12*(($AN2597-1)*3+$AO2597)-ROW())/12+5):INDIRECT("S"&amp;(ROW()+12*(($AN2597-1)*3+$AO2597)-ROW())/12+5),AQ2597)</f>
        <v>0</v>
      </c>
      <c r="AU2597" s="15">
        <f ca="1">IF(AND(AQ2597&gt;0,AR2597&gt;0),COUNTIF(AU$6:AU2596,"&gt;0")+1,0)</f>
        <v>0</v>
      </c>
    </row>
    <row r="2598" spans="40:47">
      <c r="AN2598" s="15">
        <v>73</v>
      </c>
      <c r="AO2598" s="15">
        <v>1</v>
      </c>
      <c r="AP2598" s="15">
        <v>1</v>
      </c>
      <c r="AQ2598" s="15">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15">
        <f ca="1">COUNTIF(INDIRECT("H"&amp;(ROW()+12*(($AN2598-1)*3+$AO2598)-ROW())/12+5):INDIRECT("S"&amp;(ROW()+12*(($AN2598-1)*3+$AO2598)-ROW())/12+5),AQ2598)</f>
        <v>0</v>
      </c>
      <c r="AU2598" s="15">
        <f ca="1">IF(AND(AQ2598&gt;0,AR2598&gt;0),COUNTIF(AU$6:AU2597,"&gt;0")+1,0)</f>
        <v>0</v>
      </c>
    </row>
    <row r="2599" spans="40:47">
      <c r="AN2599" s="15">
        <v>73</v>
      </c>
      <c r="AO2599" s="15">
        <v>1</v>
      </c>
      <c r="AP2599" s="15">
        <v>2</v>
      </c>
      <c r="AQ2599" s="15">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15">
        <f ca="1">COUNTIF(INDIRECT("H"&amp;(ROW()+12*(($AN2599-1)*3+$AO2599)-ROW())/12+5):INDIRECT("S"&amp;(ROW()+12*(($AN2599-1)*3+$AO2599)-ROW())/12+5),AQ2599)</f>
        <v>0</v>
      </c>
      <c r="AU2599" s="15">
        <f ca="1">IF(AND(AQ2599&gt;0,AR2599&gt;0),COUNTIF(AU$6:AU2598,"&gt;0")+1,0)</f>
        <v>0</v>
      </c>
    </row>
    <row r="2600" spans="40:47">
      <c r="AN2600" s="15">
        <v>73</v>
      </c>
      <c r="AO2600" s="15">
        <v>1</v>
      </c>
      <c r="AP2600" s="15">
        <v>3</v>
      </c>
      <c r="AQ2600" s="15">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15">
        <f ca="1">COUNTIF(INDIRECT("H"&amp;(ROW()+12*(($AN2600-1)*3+$AO2600)-ROW())/12+5):INDIRECT("S"&amp;(ROW()+12*(($AN2600-1)*3+$AO2600)-ROW())/12+5),AQ2600)</f>
        <v>0</v>
      </c>
      <c r="AU2600" s="15">
        <f ca="1">IF(AND(AQ2600&gt;0,AR2600&gt;0),COUNTIF(AU$6:AU2599,"&gt;0")+1,0)</f>
        <v>0</v>
      </c>
    </row>
    <row r="2601" spans="40:47">
      <c r="AN2601" s="15">
        <v>73</v>
      </c>
      <c r="AO2601" s="15">
        <v>1</v>
      </c>
      <c r="AP2601" s="15">
        <v>4</v>
      </c>
      <c r="AQ2601" s="15">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15">
        <f ca="1">COUNTIF(INDIRECT("H"&amp;(ROW()+12*(($AN2601-1)*3+$AO2601)-ROW())/12+5):INDIRECT("S"&amp;(ROW()+12*(($AN2601-1)*3+$AO2601)-ROW())/12+5),AQ2601)</f>
        <v>0</v>
      </c>
      <c r="AU2601" s="15">
        <f ca="1">IF(AND(AQ2601&gt;0,AR2601&gt;0),COUNTIF(AU$6:AU2600,"&gt;0")+1,0)</f>
        <v>0</v>
      </c>
    </row>
    <row r="2602" spans="40:47">
      <c r="AN2602" s="15">
        <v>73</v>
      </c>
      <c r="AO2602" s="15">
        <v>1</v>
      </c>
      <c r="AP2602" s="15">
        <v>5</v>
      </c>
      <c r="AQ2602" s="15">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15">
        <f ca="1">COUNTIF(INDIRECT("H"&amp;(ROW()+12*(($AN2602-1)*3+$AO2602)-ROW())/12+5):INDIRECT("S"&amp;(ROW()+12*(($AN2602-1)*3+$AO2602)-ROW())/12+5),AQ2602)</f>
        <v>0</v>
      </c>
      <c r="AU2602" s="15">
        <f ca="1">IF(AND(AQ2602&gt;0,AR2602&gt;0),COUNTIF(AU$6:AU2601,"&gt;0")+1,0)</f>
        <v>0</v>
      </c>
    </row>
    <row r="2603" spans="40:47">
      <c r="AN2603" s="15">
        <v>73</v>
      </c>
      <c r="AO2603" s="15">
        <v>1</v>
      </c>
      <c r="AP2603" s="15">
        <v>6</v>
      </c>
      <c r="AQ2603" s="15">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15">
        <f ca="1">COUNTIF(INDIRECT("H"&amp;(ROW()+12*(($AN2603-1)*3+$AO2603)-ROW())/12+5):INDIRECT("S"&amp;(ROW()+12*(($AN2603-1)*3+$AO2603)-ROW())/12+5),AQ2603)</f>
        <v>0</v>
      </c>
      <c r="AU2603" s="15">
        <f ca="1">IF(AND(AQ2603&gt;0,AR2603&gt;0),COUNTIF(AU$6:AU2602,"&gt;0")+1,0)</f>
        <v>0</v>
      </c>
    </row>
    <row r="2604" spans="40:47">
      <c r="AN2604" s="15">
        <v>73</v>
      </c>
      <c r="AO2604" s="15">
        <v>1</v>
      </c>
      <c r="AP2604" s="15">
        <v>7</v>
      </c>
      <c r="AQ2604" s="15">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15">
        <f ca="1">COUNTIF(INDIRECT("H"&amp;(ROW()+12*(($AN2604-1)*3+$AO2604)-ROW())/12+5):INDIRECT("S"&amp;(ROW()+12*(($AN2604-1)*3+$AO2604)-ROW())/12+5),AQ2604)</f>
        <v>0</v>
      </c>
      <c r="AU2604" s="15">
        <f ca="1">IF(AND(AQ2604&gt;0,AR2604&gt;0),COUNTIF(AU$6:AU2603,"&gt;0")+1,0)</f>
        <v>0</v>
      </c>
    </row>
    <row r="2605" spans="40:47">
      <c r="AN2605" s="15">
        <v>73</v>
      </c>
      <c r="AO2605" s="15">
        <v>1</v>
      </c>
      <c r="AP2605" s="15">
        <v>8</v>
      </c>
      <c r="AQ2605" s="15">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15">
        <f ca="1">COUNTIF(INDIRECT("H"&amp;(ROW()+12*(($AN2605-1)*3+$AO2605)-ROW())/12+5):INDIRECT("S"&amp;(ROW()+12*(($AN2605-1)*3+$AO2605)-ROW())/12+5),AQ2605)</f>
        <v>0</v>
      </c>
      <c r="AU2605" s="15">
        <f ca="1">IF(AND(AQ2605&gt;0,AR2605&gt;0),COUNTIF(AU$6:AU2604,"&gt;0")+1,0)</f>
        <v>0</v>
      </c>
    </row>
    <row r="2606" spans="40:47">
      <c r="AN2606" s="15">
        <v>73</v>
      </c>
      <c r="AO2606" s="15">
        <v>1</v>
      </c>
      <c r="AP2606" s="15">
        <v>9</v>
      </c>
      <c r="AQ2606" s="15">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15">
        <f ca="1">COUNTIF(INDIRECT("H"&amp;(ROW()+12*(($AN2606-1)*3+$AO2606)-ROW())/12+5):INDIRECT("S"&amp;(ROW()+12*(($AN2606-1)*3+$AO2606)-ROW())/12+5),AQ2606)</f>
        <v>0</v>
      </c>
      <c r="AU2606" s="15">
        <f ca="1">IF(AND(AQ2606&gt;0,AR2606&gt;0),COUNTIF(AU$6:AU2605,"&gt;0")+1,0)</f>
        <v>0</v>
      </c>
    </row>
    <row r="2607" spans="40:47">
      <c r="AN2607" s="15">
        <v>73</v>
      </c>
      <c r="AO2607" s="15">
        <v>1</v>
      </c>
      <c r="AP2607" s="15">
        <v>10</v>
      </c>
      <c r="AQ2607" s="15">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15">
        <f ca="1">COUNTIF(INDIRECT("H"&amp;(ROW()+12*(($AN2607-1)*3+$AO2607)-ROW())/12+5):INDIRECT("S"&amp;(ROW()+12*(($AN2607-1)*3+$AO2607)-ROW())/12+5),AQ2607)</f>
        <v>0</v>
      </c>
      <c r="AU2607" s="15">
        <f ca="1">IF(AND(AQ2607&gt;0,AR2607&gt;0),COUNTIF(AU$6:AU2606,"&gt;0")+1,0)</f>
        <v>0</v>
      </c>
    </row>
    <row r="2608" spans="40:47">
      <c r="AN2608" s="15">
        <v>73</v>
      </c>
      <c r="AO2608" s="15">
        <v>1</v>
      </c>
      <c r="AP2608" s="15">
        <v>11</v>
      </c>
      <c r="AQ2608" s="15">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15">
        <f ca="1">COUNTIF(INDIRECT("H"&amp;(ROW()+12*(($AN2608-1)*3+$AO2608)-ROW())/12+5):INDIRECT("S"&amp;(ROW()+12*(($AN2608-1)*3+$AO2608)-ROW())/12+5),AQ2608)</f>
        <v>0</v>
      </c>
      <c r="AU2608" s="15">
        <f ca="1">IF(AND(AQ2608&gt;0,AR2608&gt;0),COUNTIF(AU$6:AU2607,"&gt;0")+1,0)</f>
        <v>0</v>
      </c>
    </row>
    <row r="2609" spans="40:47">
      <c r="AN2609" s="15">
        <v>73</v>
      </c>
      <c r="AO2609" s="15">
        <v>1</v>
      </c>
      <c r="AP2609" s="15">
        <v>12</v>
      </c>
      <c r="AQ2609" s="15">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15">
        <f ca="1">COUNTIF(INDIRECT("H"&amp;(ROW()+12*(($AN2609-1)*3+$AO2609)-ROW())/12+5):INDIRECT("S"&amp;(ROW()+12*(($AN2609-1)*3+$AO2609)-ROW())/12+5),AQ2609)</f>
        <v>0</v>
      </c>
      <c r="AU2609" s="15">
        <f ca="1">IF(AND(AQ2609&gt;0,AR2609&gt;0),COUNTIF(AU$6:AU2608,"&gt;0")+1,0)</f>
        <v>0</v>
      </c>
    </row>
    <row r="2610" spans="40:47">
      <c r="AN2610" s="15">
        <v>73</v>
      </c>
      <c r="AO2610" s="15">
        <v>2</v>
      </c>
      <c r="AP2610" s="15">
        <v>1</v>
      </c>
      <c r="AQ2610" s="15">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15">
        <f ca="1">COUNTIF(INDIRECT("H"&amp;(ROW()+12*(($AN2610-1)*3+$AO2610)-ROW())/12+5):INDIRECT("S"&amp;(ROW()+12*(($AN2610-1)*3+$AO2610)-ROW())/12+5),AQ2610)</f>
        <v>0</v>
      </c>
      <c r="AU2610" s="15">
        <f ca="1">IF(AND(AQ2610&gt;0,AR2610&gt;0),COUNTIF(AU$6:AU2609,"&gt;0")+1,0)</f>
        <v>0</v>
      </c>
    </row>
    <row r="2611" spans="40:47">
      <c r="AN2611" s="15">
        <v>73</v>
      </c>
      <c r="AO2611" s="15">
        <v>2</v>
      </c>
      <c r="AP2611" s="15">
        <v>2</v>
      </c>
      <c r="AQ2611" s="15">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15">
        <f ca="1">COUNTIF(INDIRECT("H"&amp;(ROW()+12*(($AN2611-1)*3+$AO2611)-ROW())/12+5):INDIRECT("S"&amp;(ROW()+12*(($AN2611-1)*3+$AO2611)-ROW())/12+5),AQ2611)</f>
        <v>0</v>
      </c>
      <c r="AU2611" s="15">
        <f ca="1">IF(AND(AQ2611&gt;0,AR2611&gt;0),COUNTIF(AU$6:AU2610,"&gt;0")+1,0)</f>
        <v>0</v>
      </c>
    </row>
    <row r="2612" spans="40:47">
      <c r="AN2612" s="15">
        <v>73</v>
      </c>
      <c r="AO2612" s="15">
        <v>2</v>
      </c>
      <c r="AP2612" s="15">
        <v>3</v>
      </c>
      <c r="AQ2612" s="15">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15">
        <f ca="1">COUNTIF(INDIRECT("H"&amp;(ROW()+12*(($AN2612-1)*3+$AO2612)-ROW())/12+5):INDIRECT("S"&amp;(ROW()+12*(($AN2612-1)*3+$AO2612)-ROW())/12+5),AQ2612)</f>
        <v>0</v>
      </c>
      <c r="AU2612" s="15">
        <f ca="1">IF(AND(AQ2612&gt;0,AR2612&gt;0),COUNTIF(AU$6:AU2611,"&gt;0")+1,0)</f>
        <v>0</v>
      </c>
    </row>
    <row r="2613" spans="40:47">
      <c r="AN2613" s="15">
        <v>73</v>
      </c>
      <c r="AO2613" s="15">
        <v>2</v>
      </c>
      <c r="AP2613" s="15">
        <v>4</v>
      </c>
      <c r="AQ2613" s="15">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15">
        <f ca="1">COUNTIF(INDIRECT("H"&amp;(ROW()+12*(($AN2613-1)*3+$AO2613)-ROW())/12+5):INDIRECT("S"&amp;(ROW()+12*(($AN2613-1)*3+$AO2613)-ROW())/12+5),AQ2613)</f>
        <v>0</v>
      </c>
      <c r="AU2613" s="15">
        <f ca="1">IF(AND(AQ2613&gt;0,AR2613&gt;0),COUNTIF(AU$6:AU2612,"&gt;0")+1,0)</f>
        <v>0</v>
      </c>
    </row>
    <row r="2614" spans="40:47">
      <c r="AN2614" s="15">
        <v>73</v>
      </c>
      <c r="AO2614" s="15">
        <v>2</v>
      </c>
      <c r="AP2614" s="15">
        <v>5</v>
      </c>
      <c r="AQ2614" s="15">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15">
        <f ca="1">COUNTIF(INDIRECT("H"&amp;(ROW()+12*(($AN2614-1)*3+$AO2614)-ROW())/12+5):INDIRECT("S"&amp;(ROW()+12*(($AN2614-1)*3+$AO2614)-ROW())/12+5),AQ2614)</f>
        <v>0</v>
      </c>
      <c r="AU2614" s="15">
        <f ca="1">IF(AND(AQ2614&gt;0,AR2614&gt;0),COUNTIF(AU$6:AU2613,"&gt;0")+1,0)</f>
        <v>0</v>
      </c>
    </row>
    <row r="2615" spans="40:47">
      <c r="AN2615" s="15">
        <v>73</v>
      </c>
      <c r="AO2615" s="15">
        <v>2</v>
      </c>
      <c r="AP2615" s="15">
        <v>6</v>
      </c>
      <c r="AQ2615" s="15">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15">
        <f ca="1">COUNTIF(INDIRECT("H"&amp;(ROW()+12*(($AN2615-1)*3+$AO2615)-ROW())/12+5):INDIRECT("S"&amp;(ROW()+12*(($AN2615-1)*3+$AO2615)-ROW())/12+5),AQ2615)</f>
        <v>0</v>
      </c>
      <c r="AU2615" s="15">
        <f ca="1">IF(AND(AQ2615&gt;0,AR2615&gt;0),COUNTIF(AU$6:AU2614,"&gt;0")+1,0)</f>
        <v>0</v>
      </c>
    </row>
    <row r="2616" spans="40:47">
      <c r="AN2616" s="15">
        <v>73</v>
      </c>
      <c r="AO2616" s="15">
        <v>2</v>
      </c>
      <c r="AP2616" s="15">
        <v>7</v>
      </c>
      <c r="AQ2616" s="15">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15">
        <f ca="1">COUNTIF(INDIRECT("H"&amp;(ROW()+12*(($AN2616-1)*3+$AO2616)-ROW())/12+5):INDIRECT("S"&amp;(ROW()+12*(($AN2616-1)*3+$AO2616)-ROW())/12+5),AQ2616)</f>
        <v>0</v>
      </c>
      <c r="AU2616" s="15">
        <f ca="1">IF(AND(AQ2616&gt;0,AR2616&gt;0),COUNTIF(AU$6:AU2615,"&gt;0")+1,0)</f>
        <v>0</v>
      </c>
    </row>
    <row r="2617" spans="40:47">
      <c r="AN2617" s="15">
        <v>73</v>
      </c>
      <c r="AO2617" s="15">
        <v>2</v>
      </c>
      <c r="AP2617" s="15">
        <v>8</v>
      </c>
      <c r="AQ2617" s="15">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15">
        <f ca="1">COUNTIF(INDIRECT("H"&amp;(ROW()+12*(($AN2617-1)*3+$AO2617)-ROW())/12+5):INDIRECT("S"&amp;(ROW()+12*(($AN2617-1)*3+$AO2617)-ROW())/12+5),AQ2617)</f>
        <v>0</v>
      </c>
      <c r="AU2617" s="15">
        <f ca="1">IF(AND(AQ2617&gt;0,AR2617&gt;0),COUNTIF(AU$6:AU2616,"&gt;0")+1,0)</f>
        <v>0</v>
      </c>
    </row>
    <row r="2618" spans="40:47">
      <c r="AN2618" s="15">
        <v>73</v>
      </c>
      <c r="AO2618" s="15">
        <v>2</v>
      </c>
      <c r="AP2618" s="15">
        <v>9</v>
      </c>
      <c r="AQ2618" s="15">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15">
        <f ca="1">COUNTIF(INDIRECT("H"&amp;(ROW()+12*(($AN2618-1)*3+$AO2618)-ROW())/12+5):INDIRECT("S"&amp;(ROW()+12*(($AN2618-1)*3+$AO2618)-ROW())/12+5),AQ2618)</f>
        <v>0</v>
      </c>
      <c r="AU2618" s="15">
        <f ca="1">IF(AND(AQ2618&gt;0,AR2618&gt;0),COUNTIF(AU$6:AU2617,"&gt;0")+1,0)</f>
        <v>0</v>
      </c>
    </row>
    <row r="2619" spans="40:47">
      <c r="AN2619" s="15">
        <v>73</v>
      </c>
      <c r="AO2619" s="15">
        <v>2</v>
      </c>
      <c r="AP2619" s="15">
        <v>10</v>
      </c>
      <c r="AQ2619" s="15">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15">
        <f ca="1">COUNTIF(INDIRECT("H"&amp;(ROW()+12*(($AN2619-1)*3+$AO2619)-ROW())/12+5):INDIRECT("S"&amp;(ROW()+12*(($AN2619-1)*3+$AO2619)-ROW())/12+5),AQ2619)</f>
        <v>0</v>
      </c>
      <c r="AU2619" s="15">
        <f ca="1">IF(AND(AQ2619&gt;0,AR2619&gt;0),COUNTIF(AU$6:AU2618,"&gt;0")+1,0)</f>
        <v>0</v>
      </c>
    </row>
    <row r="2620" spans="40:47">
      <c r="AN2620" s="15">
        <v>73</v>
      </c>
      <c r="AO2620" s="15">
        <v>2</v>
      </c>
      <c r="AP2620" s="15">
        <v>11</v>
      </c>
      <c r="AQ2620" s="15">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15">
        <f ca="1">COUNTIF(INDIRECT("H"&amp;(ROW()+12*(($AN2620-1)*3+$AO2620)-ROW())/12+5):INDIRECT("S"&amp;(ROW()+12*(($AN2620-1)*3+$AO2620)-ROW())/12+5),AQ2620)</f>
        <v>0</v>
      </c>
      <c r="AU2620" s="15">
        <f ca="1">IF(AND(AQ2620&gt;0,AR2620&gt;0),COUNTIF(AU$6:AU2619,"&gt;0")+1,0)</f>
        <v>0</v>
      </c>
    </row>
    <row r="2621" spans="40:47">
      <c r="AN2621" s="15">
        <v>73</v>
      </c>
      <c r="AO2621" s="15">
        <v>2</v>
      </c>
      <c r="AP2621" s="15">
        <v>12</v>
      </c>
      <c r="AQ2621" s="15">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15">
        <f ca="1">COUNTIF(INDIRECT("H"&amp;(ROW()+12*(($AN2621-1)*3+$AO2621)-ROW())/12+5):INDIRECT("S"&amp;(ROW()+12*(($AN2621-1)*3+$AO2621)-ROW())/12+5),AQ2621)</f>
        <v>0</v>
      </c>
      <c r="AU2621" s="15">
        <f ca="1">IF(AND(AQ2621&gt;0,AR2621&gt;0),COUNTIF(AU$6:AU2620,"&gt;0")+1,0)</f>
        <v>0</v>
      </c>
    </row>
    <row r="2622" spans="40:47">
      <c r="AN2622" s="15">
        <v>73</v>
      </c>
      <c r="AO2622" s="15">
        <v>3</v>
      </c>
      <c r="AP2622" s="15">
        <v>1</v>
      </c>
      <c r="AQ2622" s="15">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15">
        <f ca="1">COUNTIF(INDIRECT("H"&amp;(ROW()+12*(($AN2622-1)*3+$AO2622)-ROW())/12+5):INDIRECT("S"&amp;(ROW()+12*(($AN2622-1)*3+$AO2622)-ROW())/12+5),AQ2622)</f>
        <v>0</v>
      </c>
      <c r="AU2622" s="15">
        <f ca="1">IF(AND(AQ2622&gt;0,AR2622&gt;0),COUNTIF(AU$6:AU2621,"&gt;0")+1,0)</f>
        <v>0</v>
      </c>
    </row>
    <row r="2623" spans="40:47">
      <c r="AN2623" s="15">
        <v>73</v>
      </c>
      <c r="AO2623" s="15">
        <v>3</v>
      </c>
      <c r="AP2623" s="15">
        <v>2</v>
      </c>
      <c r="AQ2623" s="15">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15">
        <f ca="1">COUNTIF(INDIRECT("H"&amp;(ROW()+12*(($AN2623-1)*3+$AO2623)-ROW())/12+5):INDIRECT("S"&amp;(ROW()+12*(($AN2623-1)*3+$AO2623)-ROW())/12+5),AQ2623)</f>
        <v>0</v>
      </c>
      <c r="AU2623" s="15">
        <f ca="1">IF(AND(AQ2623&gt;0,AR2623&gt;0),COUNTIF(AU$6:AU2622,"&gt;0")+1,0)</f>
        <v>0</v>
      </c>
    </row>
    <row r="2624" spans="40:47">
      <c r="AN2624" s="15">
        <v>73</v>
      </c>
      <c r="AO2624" s="15">
        <v>3</v>
      </c>
      <c r="AP2624" s="15">
        <v>3</v>
      </c>
      <c r="AQ2624" s="15">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15">
        <f ca="1">COUNTIF(INDIRECT("H"&amp;(ROW()+12*(($AN2624-1)*3+$AO2624)-ROW())/12+5):INDIRECT("S"&amp;(ROW()+12*(($AN2624-1)*3+$AO2624)-ROW())/12+5),AQ2624)</f>
        <v>0</v>
      </c>
      <c r="AU2624" s="15">
        <f ca="1">IF(AND(AQ2624&gt;0,AR2624&gt;0),COUNTIF(AU$6:AU2623,"&gt;0")+1,0)</f>
        <v>0</v>
      </c>
    </row>
    <row r="2625" spans="40:47">
      <c r="AN2625" s="15">
        <v>73</v>
      </c>
      <c r="AO2625" s="15">
        <v>3</v>
      </c>
      <c r="AP2625" s="15">
        <v>4</v>
      </c>
      <c r="AQ2625" s="15">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15">
        <f ca="1">COUNTIF(INDIRECT("H"&amp;(ROW()+12*(($AN2625-1)*3+$AO2625)-ROW())/12+5):INDIRECT("S"&amp;(ROW()+12*(($AN2625-1)*3+$AO2625)-ROW())/12+5),AQ2625)</f>
        <v>0</v>
      </c>
      <c r="AU2625" s="15">
        <f ca="1">IF(AND(AQ2625&gt;0,AR2625&gt;0),COUNTIF(AU$6:AU2624,"&gt;0")+1,0)</f>
        <v>0</v>
      </c>
    </row>
    <row r="2626" spans="40:47">
      <c r="AN2626" s="15">
        <v>73</v>
      </c>
      <c r="AO2626" s="15">
        <v>3</v>
      </c>
      <c r="AP2626" s="15">
        <v>5</v>
      </c>
      <c r="AQ2626" s="15">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15">
        <f ca="1">COUNTIF(INDIRECT("H"&amp;(ROW()+12*(($AN2626-1)*3+$AO2626)-ROW())/12+5):INDIRECT("S"&amp;(ROW()+12*(($AN2626-1)*3+$AO2626)-ROW())/12+5),AQ2626)</f>
        <v>0</v>
      </c>
      <c r="AU2626" s="15">
        <f ca="1">IF(AND(AQ2626&gt;0,AR2626&gt;0),COUNTIF(AU$6:AU2625,"&gt;0")+1,0)</f>
        <v>0</v>
      </c>
    </row>
    <row r="2627" spans="40:47">
      <c r="AN2627" s="15">
        <v>73</v>
      </c>
      <c r="AO2627" s="15">
        <v>3</v>
      </c>
      <c r="AP2627" s="15">
        <v>6</v>
      </c>
      <c r="AQ2627" s="15">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15">
        <f ca="1">COUNTIF(INDIRECT("H"&amp;(ROW()+12*(($AN2627-1)*3+$AO2627)-ROW())/12+5):INDIRECT("S"&amp;(ROW()+12*(($AN2627-1)*3+$AO2627)-ROW())/12+5),AQ2627)</f>
        <v>0</v>
      </c>
      <c r="AU2627" s="15">
        <f ca="1">IF(AND(AQ2627&gt;0,AR2627&gt;0),COUNTIF(AU$6:AU2626,"&gt;0")+1,0)</f>
        <v>0</v>
      </c>
    </row>
    <row r="2628" spans="40:47">
      <c r="AN2628" s="15">
        <v>73</v>
      </c>
      <c r="AO2628" s="15">
        <v>3</v>
      </c>
      <c r="AP2628" s="15">
        <v>7</v>
      </c>
      <c r="AQ2628" s="15">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15">
        <f ca="1">COUNTIF(INDIRECT("H"&amp;(ROW()+12*(($AN2628-1)*3+$AO2628)-ROW())/12+5):INDIRECT("S"&amp;(ROW()+12*(($AN2628-1)*3+$AO2628)-ROW())/12+5),AQ2628)</f>
        <v>0</v>
      </c>
      <c r="AU2628" s="15">
        <f ca="1">IF(AND(AQ2628&gt;0,AR2628&gt;0),COUNTIF(AU$6:AU2627,"&gt;0")+1,0)</f>
        <v>0</v>
      </c>
    </row>
    <row r="2629" spans="40:47">
      <c r="AN2629" s="15">
        <v>73</v>
      </c>
      <c r="AO2629" s="15">
        <v>3</v>
      </c>
      <c r="AP2629" s="15">
        <v>8</v>
      </c>
      <c r="AQ2629" s="15">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15">
        <f ca="1">COUNTIF(INDIRECT("H"&amp;(ROW()+12*(($AN2629-1)*3+$AO2629)-ROW())/12+5):INDIRECT("S"&amp;(ROW()+12*(($AN2629-1)*3+$AO2629)-ROW())/12+5),AQ2629)</f>
        <v>0</v>
      </c>
      <c r="AU2629" s="15">
        <f ca="1">IF(AND(AQ2629&gt;0,AR2629&gt;0),COUNTIF(AU$6:AU2628,"&gt;0")+1,0)</f>
        <v>0</v>
      </c>
    </row>
    <row r="2630" spans="40:47">
      <c r="AN2630" s="15">
        <v>73</v>
      </c>
      <c r="AO2630" s="15">
        <v>3</v>
      </c>
      <c r="AP2630" s="15">
        <v>9</v>
      </c>
      <c r="AQ2630" s="15">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15">
        <f ca="1">COUNTIF(INDIRECT("H"&amp;(ROW()+12*(($AN2630-1)*3+$AO2630)-ROW())/12+5):INDIRECT("S"&amp;(ROW()+12*(($AN2630-1)*3+$AO2630)-ROW())/12+5),AQ2630)</f>
        <v>0</v>
      </c>
      <c r="AU2630" s="15">
        <f ca="1">IF(AND(AQ2630&gt;0,AR2630&gt;0),COUNTIF(AU$6:AU2629,"&gt;0")+1,0)</f>
        <v>0</v>
      </c>
    </row>
    <row r="2631" spans="40:47">
      <c r="AN2631" s="15">
        <v>73</v>
      </c>
      <c r="AO2631" s="15">
        <v>3</v>
      </c>
      <c r="AP2631" s="15">
        <v>10</v>
      </c>
      <c r="AQ2631" s="15">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15">
        <f ca="1">COUNTIF(INDIRECT("H"&amp;(ROW()+12*(($AN2631-1)*3+$AO2631)-ROW())/12+5):INDIRECT("S"&amp;(ROW()+12*(($AN2631-1)*3+$AO2631)-ROW())/12+5),AQ2631)</f>
        <v>0</v>
      </c>
      <c r="AU2631" s="15">
        <f ca="1">IF(AND(AQ2631&gt;0,AR2631&gt;0),COUNTIF(AU$6:AU2630,"&gt;0")+1,0)</f>
        <v>0</v>
      </c>
    </row>
    <row r="2632" spans="40:47">
      <c r="AN2632" s="15">
        <v>73</v>
      </c>
      <c r="AO2632" s="15">
        <v>3</v>
      </c>
      <c r="AP2632" s="15">
        <v>11</v>
      </c>
      <c r="AQ2632" s="15">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15">
        <f ca="1">COUNTIF(INDIRECT("H"&amp;(ROW()+12*(($AN2632-1)*3+$AO2632)-ROW())/12+5):INDIRECT("S"&amp;(ROW()+12*(($AN2632-1)*3+$AO2632)-ROW())/12+5),AQ2632)</f>
        <v>0</v>
      </c>
      <c r="AU2632" s="15">
        <f ca="1">IF(AND(AQ2632&gt;0,AR2632&gt;0),COUNTIF(AU$6:AU2631,"&gt;0")+1,0)</f>
        <v>0</v>
      </c>
    </row>
    <row r="2633" spans="40:47">
      <c r="AN2633" s="306">
        <v>73</v>
      </c>
      <c r="AO2633" s="306">
        <v>3</v>
      </c>
      <c r="AP2633" s="306">
        <v>12</v>
      </c>
      <c r="AQ2633" s="15">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15">
        <f ca="1">COUNTIF(INDIRECT("H"&amp;(ROW()+12*(($AN2633-1)*3+$AO2633)-ROW())/12+5):INDIRECT("S"&amp;(ROW()+12*(($AN2633-1)*3+$AO2633)-ROW())/12+5),AQ2633)</f>
        <v>0</v>
      </c>
      <c r="AU2633" s="15">
        <f ca="1">IF(AND(AQ2633&gt;0,AR2633&gt;0),COUNTIF(AU$6:AU2632,"&gt;0")+1,0)</f>
        <v>0</v>
      </c>
    </row>
    <row r="2634" spans="40:47">
      <c r="AN2634" s="15">
        <v>74</v>
      </c>
      <c r="AO2634" s="15">
        <v>1</v>
      </c>
      <c r="AP2634" s="15">
        <v>1</v>
      </c>
      <c r="AQ2634" s="15">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15">
        <f ca="1">COUNTIF(INDIRECT("H"&amp;(ROW()+12*(($AN2634-1)*3+$AO2634)-ROW())/12+5):INDIRECT("S"&amp;(ROW()+12*(($AN2634-1)*3+$AO2634)-ROW())/12+5),AQ2634)</f>
        <v>0</v>
      </c>
      <c r="AU2634" s="15">
        <f ca="1">IF(AND(AQ2634&gt;0,AR2634&gt;0),COUNTIF(AU$6:AU2633,"&gt;0")+1,0)</f>
        <v>0</v>
      </c>
    </row>
    <row r="2635" spans="40:47">
      <c r="AN2635" s="15">
        <v>74</v>
      </c>
      <c r="AO2635" s="15">
        <v>1</v>
      </c>
      <c r="AP2635" s="15">
        <v>2</v>
      </c>
      <c r="AQ2635" s="15">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15">
        <f ca="1">COUNTIF(INDIRECT("H"&amp;(ROW()+12*(($AN2635-1)*3+$AO2635)-ROW())/12+5):INDIRECT("S"&amp;(ROW()+12*(($AN2635-1)*3+$AO2635)-ROW())/12+5),AQ2635)</f>
        <v>0</v>
      </c>
      <c r="AU2635" s="15">
        <f ca="1">IF(AND(AQ2635&gt;0,AR2635&gt;0),COUNTIF(AU$6:AU2634,"&gt;0")+1,0)</f>
        <v>0</v>
      </c>
    </row>
    <row r="2636" spans="40:47">
      <c r="AN2636" s="15">
        <v>74</v>
      </c>
      <c r="AO2636" s="15">
        <v>1</v>
      </c>
      <c r="AP2636" s="15">
        <v>3</v>
      </c>
      <c r="AQ2636" s="15">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15">
        <f ca="1">COUNTIF(INDIRECT("H"&amp;(ROW()+12*(($AN2636-1)*3+$AO2636)-ROW())/12+5):INDIRECT("S"&amp;(ROW()+12*(($AN2636-1)*3+$AO2636)-ROW())/12+5),AQ2636)</f>
        <v>0</v>
      </c>
      <c r="AU2636" s="15">
        <f ca="1">IF(AND(AQ2636&gt;0,AR2636&gt;0),COUNTIF(AU$6:AU2635,"&gt;0")+1,0)</f>
        <v>0</v>
      </c>
    </row>
    <row r="2637" spans="40:47">
      <c r="AN2637" s="15">
        <v>74</v>
      </c>
      <c r="AO2637" s="15">
        <v>1</v>
      </c>
      <c r="AP2637" s="15">
        <v>4</v>
      </c>
      <c r="AQ2637" s="15">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15">
        <f ca="1">COUNTIF(INDIRECT("H"&amp;(ROW()+12*(($AN2637-1)*3+$AO2637)-ROW())/12+5):INDIRECT("S"&amp;(ROW()+12*(($AN2637-1)*3+$AO2637)-ROW())/12+5),AQ2637)</f>
        <v>0</v>
      </c>
      <c r="AU2637" s="15">
        <f ca="1">IF(AND(AQ2637&gt;0,AR2637&gt;0),COUNTIF(AU$6:AU2636,"&gt;0")+1,0)</f>
        <v>0</v>
      </c>
    </row>
    <row r="2638" spans="40:47">
      <c r="AN2638" s="15">
        <v>74</v>
      </c>
      <c r="AO2638" s="15">
        <v>1</v>
      </c>
      <c r="AP2638" s="15">
        <v>5</v>
      </c>
      <c r="AQ2638" s="15">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15">
        <f ca="1">COUNTIF(INDIRECT("H"&amp;(ROW()+12*(($AN2638-1)*3+$AO2638)-ROW())/12+5):INDIRECT("S"&amp;(ROW()+12*(($AN2638-1)*3+$AO2638)-ROW())/12+5),AQ2638)</f>
        <v>0</v>
      </c>
      <c r="AU2638" s="15">
        <f ca="1">IF(AND(AQ2638&gt;0,AR2638&gt;0),COUNTIF(AU$6:AU2637,"&gt;0")+1,0)</f>
        <v>0</v>
      </c>
    </row>
    <row r="2639" spans="40:47">
      <c r="AN2639" s="15">
        <v>74</v>
      </c>
      <c r="AO2639" s="15">
        <v>1</v>
      </c>
      <c r="AP2639" s="15">
        <v>6</v>
      </c>
      <c r="AQ2639" s="15">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15">
        <f ca="1">COUNTIF(INDIRECT("H"&amp;(ROW()+12*(($AN2639-1)*3+$AO2639)-ROW())/12+5):INDIRECT("S"&amp;(ROW()+12*(($AN2639-1)*3+$AO2639)-ROW())/12+5),AQ2639)</f>
        <v>0</v>
      </c>
      <c r="AU2639" s="15">
        <f ca="1">IF(AND(AQ2639&gt;0,AR2639&gt;0),COUNTIF(AU$6:AU2638,"&gt;0")+1,0)</f>
        <v>0</v>
      </c>
    </row>
    <row r="2640" spans="40:47">
      <c r="AN2640" s="15">
        <v>74</v>
      </c>
      <c r="AO2640" s="15">
        <v>1</v>
      </c>
      <c r="AP2640" s="15">
        <v>7</v>
      </c>
      <c r="AQ2640" s="15">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15">
        <f ca="1">COUNTIF(INDIRECT("H"&amp;(ROW()+12*(($AN2640-1)*3+$AO2640)-ROW())/12+5):INDIRECT("S"&amp;(ROW()+12*(($AN2640-1)*3+$AO2640)-ROW())/12+5),AQ2640)</f>
        <v>0</v>
      </c>
      <c r="AU2640" s="15">
        <f ca="1">IF(AND(AQ2640&gt;0,AR2640&gt;0),COUNTIF(AU$6:AU2639,"&gt;0")+1,0)</f>
        <v>0</v>
      </c>
    </row>
    <row r="2641" spans="40:47">
      <c r="AN2641" s="15">
        <v>74</v>
      </c>
      <c r="AO2641" s="15">
        <v>1</v>
      </c>
      <c r="AP2641" s="15">
        <v>8</v>
      </c>
      <c r="AQ2641" s="15">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15">
        <f ca="1">COUNTIF(INDIRECT("H"&amp;(ROW()+12*(($AN2641-1)*3+$AO2641)-ROW())/12+5):INDIRECT("S"&amp;(ROW()+12*(($AN2641-1)*3+$AO2641)-ROW())/12+5),AQ2641)</f>
        <v>0</v>
      </c>
      <c r="AU2641" s="15">
        <f ca="1">IF(AND(AQ2641&gt;0,AR2641&gt;0),COUNTIF(AU$6:AU2640,"&gt;0")+1,0)</f>
        <v>0</v>
      </c>
    </row>
    <row r="2642" spans="40:47">
      <c r="AN2642" s="15">
        <v>74</v>
      </c>
      <c r="AO2642" s="15">
        <v>1</v>
      </c>
      <c r="AP2642" s="15">
        <v>9</v>
      </c>
      <c r="AQ2642" s="15">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15">
        <f ca="1">COUNTIF(INDIRECT("H"&amp;(ROW()+12*(($AN2642-1)*3+$AO2642)-ROW())/12+5):INDIRECT("S"&amp;(ROW()+12*(($AN2642-1)*3+$AO2642)-ROW())/12+5),AQ2642)</f>
        <v>0</v>
      </c>
      <c r="AU2642" s="15">
        <f ca="1">IF(AND(AQ2642&gt;0,AR2642&gt;0),COUNTIF(AU$6:AU2641,"&gt;0")+1,0)</f>
        <v>0</v>
      </c>
    </row>
    <row r="2643" spans="40:47">
      <c r="AN2643" s="15">
        <v>74</v>
      </c>
      <c r="AO2643" s="15">
        <v>1</v>
      </c>
      <c r="AP2643" s="15">
        <v>10</v>
      </c>
      <c r="AQ2643" s="15">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15">
        <f ca="1">COUNTIF(INDIRECT("H"&amp;(ROW()+12*(($AN2643-1)*3+$AO2643)-ROW())/12+5):INDIRECT("S"&amp;(ROW()+12*(($AN2643-1)*3+$AO2643)-ROW())/12+5),AQ2643)</f>
        <v>0</v>
      </c>
      <c r="AU2643" s="15">
        <f ca="1">IF(AND(AQ2643&gt;0,AR2643&gt;0),COUNTIF(AU$6:AU2642,"&gt;0")+1,0)</f>
        <v>0</v>
      </c>
    </row>
    <row r="2644" spans="40:47">
      <c r="AN2644" s="15">
        <v>74</v>
      </c>
      <c r="AO2644" s="15">
        <v>1</v>
      </c>
      <c r="AP2644" s="15">
        <v>11</v>
      </c>
      <c r="AQ2644" s="15">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15">
        <f ca="1">COUNTIF(INDIRECT("H"&amp;(ROW()+12*(($AN2644-1)*3+$AO2644)-ROW())/12+5):INDIRECT("S"&amp;(ROW()+12*(($AN2644-1)*3+$AO2644)-ROW())/12+5),AQ2644)</f>
        <v>0</v>
      </c>
      <c r="AU2644" s="15">
        <f ca="1">IF(AND(AQ2644&gt;0,AR2644&gt;0),COUNTIF(AU$6:AU2643,"&gt;0")+1,0)</f>
        <v>0</v>
      </c>
    </row>
    <row r="2645" spans="40:47">
      <c r="AN2645" s="15">
        <v>74</v>
      </c>
      <c r="AO2645" s="15">
        <v>1</v>
      </c>
      <c r="AP2645" s="15">
        <v>12</v>
      </c>
      <c r="AQ2645" s="15">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15">
        <f ca="1">COUNTIF(INDIRECT("H"&amp;(ROW()+12*(($AN2645-1)*3+$AO2645)-ROW())/12+5):INDIRECT("S"&amp;(ROW()+12*(($AN2645-1)*3+$AO2645)-ROW())/12+5),AQ2645)</f>
        <v>0</v>
      </c>
      <c r="AU2645" s="15">
        <f ca="1">IF(AND(AQ2645&gt;0,AR2645&gt;0),COUNTIF(AU$6:AU2644,"&gt;0")+1,0)</f>
        <v>0</v>
      </c>
    </row>
    <row r="2646" spans="40:47">
      <c r="AN2646" s="15">
        <v>74</v>
      </c>
      <c r="AO2646" s="15">
        <v>2</v>
      </c>
      <c r="AP2646" s="15">
        <v>1</v>
      </c>
      <c r="AQ2646" s="15">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15">
        <f ca="1">COUNTIF(INDIRECT("H"&amp;(ROW()+12*(($AN2646-1)*3+$AO2646)-ROW())/12+5):INDIRECT("S"&amp;(ROW()+12*(($AN2646-1)*3+$AO2646)-ROW())/12+5),AQ2646)</f>
        <v>0</v>
      </c>
      <c r="AU2646" s="15">
        <f ca="1">IF(AND(AQ2646&gt;0,AR2646&gt;0),COUNTIF(AU$6:AU2645,"&gt;0")+1,0)</f>
        <v>0</v>
      </c>
    </row>
    <row r="2647" spans="40:47">
      <c r="AN2647" s="15">
        <v>74</v>
      </c>
      <c r="AO2647" s="15">
        <v>2</v>
      </c>
      <c r="AP2647" s="15">
        <v>2</v>
      </c>
      <c r="AQ2647" s="15">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15">
        <f ca="1">COUNTIF(INDIRECT("H"&amp;(ROW()+12*(($AN2647-1)*3+$AO2647)-ROW())/12+5):INDIRECT("S"&amp;(ROW()+12*(($AN2647-1)*3+$AO2647)-ROW())/12+5),AQ2647)</f>
        <v>0</v>
      </c>
      <c r="AU2647" s="15">
        <f ca="1">IF(AND(AQ2647&gt;0,AR2647&gt;0),COUNTIF(AU$6:AU2646,"&gt;0")+1,0)</f>
        <v>0</v>
      </c>
    </row>
    <row r="2648" spans="40:47">
      <c r="AN2648" s="15">
        <v>74</v>
      </c>
      <c r="AO2648" s="15">
        <v>2</v>
      </c>
      <c r="AP2648" s="15">
        <v>3</v>
      </c>
      <c r="AQ2648" s="15">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15">
        <f ca="1">COUNTIF(INDIRECT("H"&amp;(ROW()+12*(($AN2648-1)*3+$AO2648)-ROW())/12+5):INDIRECT("S"&amp;(ROW()+12*(($AN2648-1)*3+$AO2648)-ROW())/12+5),AQ2648)</f>
        <v>0</v>
      </c>
      <c r="AU2648" s="15">
        <f ca="1">IF(AND(AQ2648&gt;0,AR2648&gt;0),COUNTIF(AU$6:AU2647,"&gt;0")+1,0)</f>
        <v>0</v>
      </c>
    </row>
    <row r="2649" spans="40:47">
      <c r="AN2649" s="15">
        <v>74</v>
      </c>
      <c r="AO2649" s="15">
        <v>2</v>
      </c>
      <c r="AP2649" s="15">
        <v>4</v>
      </c>
      <c r="AQ2649" s="15">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15">
        <f ca="1">COUNTIF(INDIRECT("H"&amp;(ROW()+12*(($AN2649-1)*3+$AO2649)-ROW())/12+5):INDIRECT("S"&amp;(ROW()+12*(($AN2649-1)*3+$AO2649)-ROW())/12+5),AQ2649)</f>
        <v>0</v>
      </c>
      <c r="AU2649" s="15">
        <f ca="1">IF(AND(AQ2649&gt;0,AR2649&gt;0),COUNTIF(AU$6:AU2648,"&gt;0")+1,0)</f>
        <v>0</v>
      </c>
    </row>
    <row r="2650" spans="40:47">
      <c r="AN2650" s="15">
        <v>74</v>
      </c>
      <c r="AO2650" s="15">
        <v>2</v>
      </c>
      <c r="AP2650" s="15">
        <v>5</v>
      </c>
      <c r="AQ2650" s="15">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15">
        <f ca="1">COUNTIF(INDIRECT("H"&amp;(ROW()+12*(($AN2650-1)*3+$AO2650)-ROW())/12+5):INDIRECT("S"&amp;(ROW()+12*(($AN2650-1)*3+$AO2650)-ROW())/12+5),AQ2650)</f>
        <v>0</v>
      </c>
      <c r="AU2650" s="15">
        <f ca="1">IF(AND(AQ2650&gt;0,AR2650&gt;0),COUNTIF(AU$6:AU2649,"&gt;0")+1,0)</f>
        <v>0</v>
      </c>
    </row>
    <row r="2651" spans="40:47">
      <c r="AN2651" s="15">
        <v>74</v>
      </c>
      <c r="AO2651" s="15">
        <v>2</v>
      </c>
      <c r="AP2651" s="15">
        <v>6</v>
      </c>
      <c r="AQ2651" s="15">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15">
        <f ca="1">COUNTIF(INDIRECT("H"&amp;(ROW()+12*(($AN2651-1)*3+$AO2651)-ROW())/12+5):INDIRECT("S"&amp;(ROW()+12*(($AN2651-1)*3+$AO2651)-ROW())/12+5),AQ2651)</f>
        <v>0</v>
      </c>
      <c r="AU2651" s="15">
        <f ca="1">IF(AND(AQ2651&gt;0,AR2651&gt;0),COUNTIF(AU$6:AU2650,"&gt;0")+1,0)</f>
        <v>0</v>
      </c>
    </row>
    <row r="2652" spans="40:47">
      <c r="AN2652" s="15">
        <v>74</v>
      </c>
      <c r="AO2652" s="15">
        <v>2</v>
      </c>
      <c r="AP2652" s="15">
        <v>7</v>
      </c>
      <c r="AQ2652" s="15">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15">
        <f ca="1">COUNTIF(INDIRECT("H"&amp;(ROW()+12*(($AN2652-1)*3+$AO2652)-ROW())/12+5):INDIRECT("S"&amp;(ROW()+12*(($AN2652-1)*3+$AO2652)-ROW())/12+5),AQ2652)</f>
        <v>0</v>
      </c>
      <c r="AU2652" s="15">
        <f ca="1">IF(AND(AQ2652&gt;0,AR2652&gt;0),COUNTIF(AU$6:AU2651,"&gt;0")+1,0)</f>
        <v>0</v>
      </c>
    </row>
    <row r="2653" spans="40:47">
      <c r="AN2653" s="15">
        <v>74</v>
      </c>
      <c r="AO2653" s="15">
        <v>2</v>
      </c>
      <c r="AP2653" s="15">
        <v>8</v>
      </c>
      <c r="AQ2653" s="15">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15">
        <f ca="1">COUNTIF(INDIRECT("H"&amp;(ROW()+12*(($AN2653-1)*3+$AO2653)-ROW())/12+5):INDIRECT("S"&amp;(ROW()+12*(($AN2653-1)*3+$AO2653)-ROW())/12+5),AQ2653)</f>
        <v>0</v>
      </c>
      <c r="AU2653" s="15">
        <f ca="1">IF(AND(AQ2653&gt;0,AR2653&gt;0),COUNTIF(AU$6:AU2652,"&gt;0")+1,0)</f>
        <v>0</v>
      </c>
    </row>
    <row r="2654" spans="40:47">
      <c r="AN2654" s="15">
        <v>74</v>
      </c>
      <c r="AO2654" s="15">
        <v>2</v>
      </c>
      <c r="AP2654" s="15">
        <v>9</v>
      </c>
      <c r="AQ2654" s="15">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15">
        <f ca="1">COUNTIF(INDIRECT("H"&amp;(ROW()+12*(($AN2654-1)*3+$AO2654)-ROW())/12+5):INDIRECT("S"&amp;(ROW()+12*(($AN2654-1)*3+$AO2654)-ROW())/12+5),AQ2654)</f>
        <v>0</v>
      </c>
      <c r="AU2654" s="15">
        <f ca="1">IF(AND(AQ2654&gt;0,AR2654&gt;0),COUNTIF(AU$6:AU2653,"&gt;0")+1,0)</f>
        <v>0</v>
      </c>
    </row>
    <row r="2655" spans="40:47">
      <c r="AN2655" s="15">
        <v>74</v>
      </c>
      <c r="AO2655" s="15">
        <v>2</v>
      </c>
      <c r="AP2655" s="15">
        <v>10</v>
      </c>
      <c r="AQ2655" s="15">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15">
        <f ca="1">COUNTIF(INDIRECT("H"&amp;(ROW()+12*(($AN2655-1)*3+$AO2655)-ROW())/12+5):INDIRECT("S"&amp;(ROW()+12*(($AN2655-1)*3+$AO2655)-ROW())/12+5),AQ2655)</f>
        <v>0</v>
      </c>
      <c r="AU2655" s="15">
        <f ca="1">IF(AND(AQ2655&gt;0,AR2655&gt;0),COUNTIF(AU$6:AU2654,"&gt;0")+1,0)</f>
        <v>0</v>
      </c>
    </row>
    <row r="2656" spans="40:47">
      <c r="AN2656" s="15">
        <v>74</v>
      </c>
      <c r="AO2656" s="15">
        <v>2</v>
      </c>
      <c r="AP2656" s="15">
        <v>11</v>
      </c>
      <c r="AQ2656" s="15">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15">
        <f ca="1">COUNTIF(INDIRECT("H"&amp;(ROW()+12*(($AN2656-1)*3+$AO2656)-ROW())/12+5):INDIRECT("S"&amp;(ROW()+12*(($AN2656-1)*3+$AO2656)-ROW())/12+5),AQ2656)</f>
        <v>0</v>
      </c>
      <c r="AU2656" s="15">
        <f ca="1">IF(AND(AQ2656&gt;0,AR2656&gt;0),COUNTIF(AU$6:AU2655,"&gt;0")+1,0)</f>
        <v>0</v>
      </c>
    </row>
    <row r="2657" spans="40:47">
      <c r="AN2657" s="15">
        <v>74</v>
      </c>
      <c r="AO2657" s="15">
        <v>2</v>
      </c>
      <c r="AP2657" s="15">
        <v>12</v>
      </c>
      <c r="AQ2657" s="15">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15">
        <f ca="1">COUNTIF(INDIRECT("H"&amp;(ROW()+12*(($AN2657-1)*3+$AO2657)-ROW())/12+5):INDIRECT("S"&amp;(ROW()+12*(($AN2657-1)*3+$AO2657)-ROW())/12+5),AQ2657)</f>
        <v>0</v>
      </c>
      <c r="AU2657" s="15">
        <f ca="1">IF(AND(AQ2657&gt;0,AR2657&gt;0),COUNTIF(AU$6:AU2656,"&gt;0")+1,0)</f>
        <v>0</v>
      </c>
    </row>
    <row r="2658" spans="40:47">
      <c r="AN2658" s="15">
        <v>74</v>
      </c>
      <c r="AO2658" s="15">
        <v>3</v>
      </c>
      <c r="AP2658" s="15">
        <v>1</v>
      </c>
      <c r="AQ2658" s="15">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15">
        <f ca="1">COUNTIF(INDIRECT("H"&amp;(ROW()+12*(($AN2658-1)*3+$AO2658)-ROW())/12+5):INDIRECT("S"&amp;(ROW()+12*(($AN2658-1)*3+$AO2658)-ROW())/12+5),AQ2658)</f>
        <v>0</v>
      </c>
      <c r="AU2658" s="15">
        <f ca="1">IF(AND(AQ2658&gt;0,AR2658&gt;0),COUNTIF(AU$6:AU2657,"&gt;0")+1,0)</f>
        <v>0</v>
      </c>
    </row>
    <row r="2659" spans="40:47">
      <c r="AN2659" s="15">
        <v>74</v>
      </c>
      <c r="AO2659" s="15">
        <v>3</v>
      </c>
      <c r="AP2659" s="15">
        <v>2</v>
      </c>
      <c r="AQ2659" s="15">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15">
        <f ca="1">COUNTIF(INDIRECT("H"&amp;(ROW()+12*(($AN2659-1)*3+$AO2659)-ROW())/12+5):INDIRECT("S"&amp;(ROW()+12*(($AN2659-1)*3+$AO2659)-ROW())/12+5),AQ2659)</f>
        <v>0</v>
      </c>
      <c r="AU2659" s="15">
        <f ca="1">IF(AND(AQ2659&gt;0,AR2659&gt;0),COUNTIF(AU$6:AU2658,"&gt;0")+1,0)</f>
        <v>0</v>
      </c>
    </row>
    <row r="2660" spans="40:47">
      <c r="AN2660" s="15">
        <v>74</v>
      </c>
      <c r="AO2660" s="15">
        <v>3</v>
      </c>
      <c r="AP2660" s="15">
        <v>3</v>
      </c>
      <c r="AQ2660" s="15">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15">
        <f ca="1">COUNTIF(INDIRECT("H"&amp;(ROW()+12*(($AN2660-1)*3+$AO2660)-ROW())/12+5):INDIRECT("S"&amp;(ROW()+12*(($AN2660-1)*3+$AO2660)-ROW())/12+5),AQ2660)</f>
        <v>0</v>
      </c>
      <c r="AU2660" s="15">
        <f ca="1">IF(AND(AQ2660&gt;0,AR2660&gt;0),COUNTIF(AU$6:AU2659,"&gt;0")+1,0)</f>
        <v>0</v>
      </c>
    </row>
    <row r="2661" spans="40:47">
      <c r="AN2661" s="15">
        <v>74</v>
      </c>
      <c r="AO2661" s="15">
        <v>3</v>
      </c>
      <c r="AP2661" s="15">
        <v>4</v>
      </c>
      <c r="AQ2661" s="15">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15">
        <f ca="1">COUNTIF(INDIRECT("H"&amp;(ROW()+12*(($AN2661-1)*3+$AO2661)-ROW())/12+5):INDIRECT("S"&amp;(ROW()+12*(($AN2661-1)*3+$AO2661)-ROW())/12+5),AQ2661)</f>
        <v>0</v>
      </c>
      <c r="AU2661" s="15">
        <f ca="1">IF(AND(AQ2661&gt;0,AR2661&gt;0),COUNTIF(AU$6:AU2660,"&gt;0")+1,0)</f>
        <v>0</v>
      </c>
    </row>
    <row r="2662" spans="40:47">
      <c r="AN2662" s="15">
        <v>74</v>
      </c>
      <c r="AO2662" s="15">
        <v>3</v>
      </c>
      <c r="AP2662" s="15">
        <v>5</v>
      </c>
      <c r="AQ2662" s="15">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15">
        <f ca="1">COUNTIF(INDIRECT("H"&amp;(ROW()+12*(($AN2662-1)*3+$AO2662)-ROW())/12+5):INDIRECT("S"&amp;(ROW()+12*(($AN2662-1)*3+$AO2662)-ROW())/12+5),AQ2662)</f>
        <v>0</v>
      </c>
      <c r="AU2662" s="15">
        <f ca="1">IF(AND(AQ2662&gt;0,AR2662&gt;0),COUNTIF(AU$6:AU2661,"&gt;0")+1,0)</f>
        <v>0</v>
      </c>
    </row>
    <row r="2663" spans="40:47">
      <c r="AN2663" s="15">
        <v>74</v>
      </c>
      <c r="AO2663" s="15">
        <v>3</v>
      </c>
      <c r="AP2663" s="15">
        <v>6</v>
      </c>
      <c r="AQ2663" s="15">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15">
        <f ca="1">COUNTIF(INDIRECT("H"&amp;(ROW()+12*(($AN2663-1)*3+$AO2663)-ROW())/12+5):INDIRECT("S"&amp;(ROW()+12*(($AN2663-1)*3+$AO2663)-ROW())/12+5),AQ2663)</f>
        <v>0</v>
      </c>
      <c r="AU2663" s="15">
        <f ca="1">IF(AND(AQ2663&gt;0,AR2663&gt;0),COUNTIF(AU$6:AU2662,"&gt;0")+1,0)</f>
        <v>0</v>
      </c>
    </row>
    <row r="2664" spans="40:47">
      <c r="AN2664" s="15">
        <v>74</v>
      </c>
      <c r="AO2664" s="15">
        <v>3</v>
      </c>
      <c r="AP2664" s="15">
        <v>7</v>
      </c>
      <c r="AQ2664" s="15">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15">
        <f ca="1">COUNTIF(INDIRECT("H"&amp;(ROW()+12*(($AN2664-1)*3+$AO2664)-ROW())/12+5):INDIRECT("S"&amp;(ROW()+12*(($AN2664-1)*3+$AO2664)-ROW())/12+5),AQ2664)</f>
        <v>0</v>
      </c>
      <c r="AU2664" s="15">
        <f ca="1">IF(AND(AQ2664&gt;0,AR2664&gt;0),COUNTIF(AU$6:AU2663,"&gt;0")+1,0)</f>
        <v>0</v>
      </c>
    </row>
    <row r="2665" spans="40:47">
      <c r="AN2665" s="15">
        <v>74</v>
      </c>
      <c r="AO2665" s="15">
        <v>3</v>
      </c>
      <c r="AP2665" s="15">
        <v>8</v>
      </c>
      <c r="AQ2665" s="15">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15">
        <f ca="1">COUNTIF(INDIRECT("H"&amp;(ROW()+12*(($AN2665-1)*3+$AO2665)-ROW())/12+5):INDIRECT("S"&amp;(ROW()+12*(($AN2665-1)*3+$AO2665)-ROW())/12+5),AQ2665)</f>
        <v>0</v>
      </c>
      <c r="AU2665" s="15">
        <f ca="1">IF(AND(AQ2665&gt;0,AR2665&gt;0),COUNTIF(AU$6:AU2664,"&gt;0")+1,0)</f>
        <v>0</v>
      </c>
    </row>
    <row r="2666" spans="40:47">
      <c r="AN2666" s="15">
        <v>74</v>
      </c>
      <c r="AO2666" s="15">
        <v>3</v>
      </c>
      <c r="AP2666" s="15">
        <v>9</v>
      </c>
      <c r="AQ2666" s="15">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15">
        <f ca="1">COUNTIF(INDIRECT("H"&amp;(ROW()+12*(($AN2666-1)*3+$AO2666)-ROW())/12+5):INDIRECT("S"&amp;(ROW()+12*(($AN2666-1)*3+$AO2666)-ROW())/12+5),AQ2666)</f>
        <v>0</v>
      </c>
      <c r="AU2666" s="15">
        <f ca="1">IF(AND(AQ2666&gt;0,AR2666&gt;0),COUNTIF(AU$6:AU2665,"&gt;0")+1,0)</f>
        <v>0</v>
      </c>
    </row>
    <row r="2667" spans="40:47">
      <c r="AN2667" s="15">
        <v>74</v>
      </c>
      <c r="AO2667" s="15">
        <v>3</v>
      </c>
      <c r="AP2667" s="15">
        <v>10</v>
      </c>
      <c r="AQ2667" s="15">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15">
        <f ca="1">COUNTIF(INDIRECT("H"&amp;(ROW()+12*(($AN2667-1)*3+$AO2667)-ROW())/12+5):INDIRECT("S"&amp;(ROW()+12*(($AN2667-1)*3+$AO2667)-ROW())/12+5),AQ2667)</f>
        <v>0</v>
      </c>
      <c r="AU2667" s="15">
        <f ca="1">IF(AND(AQ2667&gt;0,AR2667&gt;0),COUNTIF(AU$6:AU2666,"&gt;0")+1,0)</f>
        <v>0</v>
      </c>
    </row>
    <row r="2668" spans="40:47">
      <c r="AN2668" s="15">
        <v>74</v>
      </c>
      <c r="AO2668" s="15">
        <v>3</v>
      </c>
      <c r="AP2668" s="15">
        <v>11</v>
      </c>
      <c r="AQ2668" s="15">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15">
        <f ca="1">COUNTIF(INDIRECT("H"&amp;(ROW()+12*(($AN2668-1)*3+$AO2668)-ROW())/12+5):INDIRECT("S"&amp;(ROW()+12*(($AN2668-1)*3+$AO2668)-ROW())/12+5),AQ2668)</f>
        <v>0</v>
      </c>
      <c r="AU2668" s="15">
        <f ca="1">IF(AND(AQ2668&gt;0,AR2668&gt;0),COUNTIF(AU$6:AU2667,"&gt;0")+1,0)</f>
        <v>0</v>
      </c>
    </row>
    <row r="2669" spans="40:47">
      <c r="AN2669" s="306">
        <v>74</v>
      </c>
      <c r="AO2669" s="306">
        <v>3</v>
      </c>
      <c r="AP2669" s="306">
        <v>12</v>
      </c>
      <c r="AQ2669" s="15">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15">
        <f ca="1">COUNTIF(INDIRECT("H"&amp;(ROW()+12*(($AN2669-1)*3+$AO2669)-ROW())/12+5):INDIRECT("S"&amp;(ROW()+12*(($AN2669-1)*3+$AO2669)-ROW())/12+5),AQ2669)</f>
        <v>0</v>
      </c>
      <c r="AU2669" s="15">
        <f ca="1">IF(AND(AQ2669&gt;0,AR2669&gt;0),COUNTIF(AU$6:AU2668,"&gt;0")+1,0)</f>
        <v>0</v>
      </c>
    </row>
    <row r="2670" spans="40:47">
      <c r="AN2670" s="15">
        <v>75</v>
      </c>
      <c r="AO2670" s="15">
        <v>1</v>
      </c>
      <c r="AP2670" s="15">
        <v>1</v>
      </c>
      <c r="AQ2670" s="15">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15">
        <f ca="1">COUNTIF(INDIRECT("H"&amp;(ROW()+12*(($AN2670-1)*3+$AO2670)-ROW())/12+5):INDIRECT("S"&amp;(ROW()+12*(($AN2670-1)*3+$AO2670)-ROW())/12+5),AQ2670)</f>
        <v>0</v>
      </c>
      <c r="AU2670" s="15">
        <f ca="1">IF(AND(AQ2670&gt;0,AR2670&gt;0),COUNTIF(AU$6:AU2669,"&gt;0")+1,0)</f>
        <v>0</v>
      </c>
    </row>
    <row r="2671" spans="40:47">
      <c r="AN2671" s="15">
        <v>75</v>
      </c>
      <c r="AO2671" s="15">
        <v>1</v>
      </c>
      <c r="AP2671" s="15">
        <v>2</v>
      </c>
      <c r="AQ2671" s="15">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15">
        <f ca="1">COUNTIF(INDIRECT("H"&amp;(ROW()+12*(($AN2671-1)*3+$AO2671)-ROW())/12+5):INDIRECT("S"&amp;(ROW()+12*(($AN2671-1)*3+$AO2671)-ROW())/12+5),AQ2671)</f>
        <v>0</v>
      </c>
      <c r="AU2671" s="15">
        <f ca="1">IF(AND(AQ2671&gt;0,AR2671&gt;0),COUNTIF(AU$6:AU2670,"&gt;0")+1,0)</f>
        <v>0</v>
      </c>
    </row>
    <row r="2672" spans="40:47">
      <c r="AN2672" s="15">
        <v>75</v>
      </c>
      <c r="AO2672" s="15">
        <v>1</v>
      </c>
      <c r="AP2672" s="15">
        <v>3</v>
      </c>
      <c r="AQ2672" s="15">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15">
        <f ca="1">COUNTIF(INDIRECT("H"&amp;(ROW()+12*(($AN2672-1)*3+$AO2672)-ROW())/12+5):INDIRECT("S"&amp;(ROW()+12*(($AN2672-1)*3+$AO2672)-ROW())/12+5),AQ2672)</f>
        <v>0</v>
      </c>
      <c r="AU2672" s="15">
        <f ca="1">IF(AND(AQ2672&gt;0,AR2672&gt;0),COUNTIF(AU$6:AU2671,"&gt;0")+1,0)</f>
        <v>0</v>
      </c>
    </row>
    <row r="2673" spans="40:47">
      <c r="AN2673" s="15">
        <v>75</v>
      </c>
      <c r="AO2673" s="15">
        <v>1</v>
      </c>
      <c r="AP2673" s="15">
        <v>4</v>
      </c>
      <c r="AQ2673" s="15">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15">
        <f ca="1">COUNTIF(INDIRECT("H"&amp;(ROW()+12*(($AN2673-1)*3+$AO2673)-ROW())/12+5):INDIRECT("S"&amp;(ROW()+12*(($AN2673-1)*3+$AO2673)-ROW())/12+5),AQ2673)</f>
        <v>0</v>
      </c>
      <c r="AU2673" s="15">
        <f ca="1">IF(AND(AQ2673&gt;0,AR2673&gt;0),COUNTIF(AU$6:AU2672,"&gt;0")+1,0)</f>
        <v>0</v>
      </c>
    </row>
    <row r="2674" spans="40:47">
      <c r="AN2674" s="15">
        <v>75</v>
      </c>
      <c r="AO2674" s="15">
        <v>1</v>
      </c>
      <c r="AP2674" s="15">
        <v>5</v>
      </c>
      <c r="AQ2674" s="15">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15">
        <f ca="1">COUNTIF(INDIRECT("H"&amp;(ROW()+12*(($AN2674-1)*3+$AO2674)-ROW())/12+5):INDIRECT("S"&amp;(ROW()+12*(($AN2674-1)*3+$AO2674)-ROW())/12+5),AQ2674)</f>
        <v>0</v>
      </c>
      <c r="AU2674" s="15">
        <f ca="1">IF(AND(AQ2674&gt;0,AR2674&gt;0),COUNTIF(AU$6:AU2673,"&gt;0")+1,0)</f>
        <v>0</v>
      </c>
    </row>
    <row r="2675" spans="40:47">
      <c r="AN2675" s="15">
        <v>75</v>
      </c>
      <c r="AO2675" s="15">
        <v>1</v>
      </c>
      <c r="AP2675" s="15">
        <v>6</v>
      </c>
      <c r="AQ2675" s="15">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15">
        <f ca="1">COUNTIF(INDIRECT("H"&amp;(ROW()+12*(($AN2675-1)*3+$AO2675)-ROW())/12+5):INDIRECT("S"&amp;(ROW()+12*(($AN2675-1)*3+$AO2675)-ROW())/12+5),AQ2675)</f>
        <v>0</v>
      </c>
      <c r="AU2675" s="15">
        <f ca="1">IF(AND(AQ2675&gt;0,AR2675&gt;0),COUNTIF(AU$6:AU2674,"&gt;0")+1,0)</f>
        <v>0</v>
      </c>
    </row>
    <row r="2676" spans="40:47">
      <c r="AN2676" s="15">
        <v>75</v>
      </c>
      <c r="AO2676" s="15">
        <v>1</v>
      </c>
      <c r="AP2676" s="15">
        <v>7</v>
      </c>
      <c r="AQ2676" s="15">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15">
        <f ca="1">COUNTIF(INDIRECT("H"&amp;(ROW()+12*(($AN2676-1)*3+$AO2676)-ROW())/12+5):INDIRECT("S"&amp;(ROW()+12*(($AN2676-1)*3+$AO2676)-ROW())/12+5),AQ2676)</f>
        <v>0</v>
      </c>
      <c r="AU2676" s="15">
        <f ca="1">IF(AND(AQ2676&gt;0,AR2676&gt;0),COUNTIF(AU$6:AU2675,"&gt;0")+1,0)</f>
        <v>0</v>
      </c>
    </row>
    <row r="2677" spans="40:47">
      <c r="AN2677" s="15">
        <v>75</v>
      </c>
      <c r="AO2677" s="15">
        <v>1</v>
      </c>
      <c r="AP2677" s="15">
        <v>8</v>
      </c>
      <c r="AQ2677" s="15">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15">
        <f ca="1">COUNTIF(INDIRECT("H"&amp;(ROW()+12*(($AN2677-1)*3+$AO2677)-ROW())/12+5):INDIRECT("S"&amp;(ROW()+12*(($AN2677-1)*3+$AO2677)-ROW())/12+5),AQ2677)</f>
        <v>0</v>
      </c>
      <c r="AU2677" s="15">
        <f ca="1">IF(AND(AQ2677&gt;0,AR2677&gt;0),COUNTIF(AU$6:AU2676,"&gt;0")+1,0)</f>
        <v>0</v>
      </c>
    </row>
    <row r="2678" spans="40:47">
      <c r="AN2678" s="15">
        <v>75</v>
      </c>
      <c r="AO2678" s="15">
        <v>1</v>
      </c>
      <c r="AP2678" s="15">
        <v>9</v>
      </c>
      <c r="AQ2678" s="15">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15">
        <f ca="1">COUNTIF(INDIRECT("H"&amp;(ROW()+12*(($AN2678-1)*3+$AO2678)-ROW())/12+5):INDIRECT("S"&amp;(ROW()+12*(($AN2678-1)*3+$AO2678)-ROW())/12+5),AQ2678)</f>
        <v>0</v>
      </c>
      <c r="AU2678" s="15">
        <f ca="1">IF(AND(AQ2678&gt;0,AR2678&gt;0),COUNTIF(AU$6:AU2677,"&gt;0")+1,0)</f>
        <v>0</v>
      </c>
    </row>
    <row r="2679" spans="40:47">
      <c r="AN2679" s="15">
        <v>75</v>
      </c>
      <c r="AO2679" s="15">
        <v>1</v>
      </c>
      <c r="AP2679" s="15">
        <v>10</v>
      </c>
      <c r="AQ2679" s="15">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15">
        <f ca="1">COUNTIF(INDIRECT("H"&amp;(ROW()+12*(($AN2679-1)*3+$AO2679)-ROW())/12+5):INDIRECT("S"&amp;(ROW()+12*(($AN2679-1)*3+$AO2679)-ROW())/12+5),AQ2679)</f>
        <v>0</v>
      </c>
      <c r="AU2679" s="15">
        <f ca="1">IF(AND(AQ2679&gt;0,AR2679&gt;0),COUNTIF(AU$6:AU2678,"&gt;0")+1,0)</f>
        <v>0</v>
      </c>
    </row>
    <row r="2680" spans="40:47">
      <c r="AN2680" s="15">
        <v>75</v>
      </c>
      <c r="AO2680" s="15">
        <v>1</v>
      </c>
      <c r="AP2680" s="15">
        <v>11</v>
      </c>
      <c r="AQ2680" s="15">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15">
        <f ca="1">COUNTIF(INDIRECT("H"&amp;(ROW()+12*(($AN2680-1)*3+$AO2680)-ROW())/12+5):INDIRECT("S"&amp;(ROW()+12*(($AN2680-1)*3+$AO2680)-ROW())/12+5),AQ2680)</f>
        <v>0</v>
      </c>
      <c r="AU2680" s="15">
        <f ca="1">IF(AND(AQ2680&gt;0,AR2680&gt;0),COUNTIF(AU$6:AU2679,"&gt;0")+1,0)</f>
        <v>0</v>
      </c>
    </row>
    <row r="2681" spans="40:47">
      <c r="AN2681" s="15">
        <v>75</v>
      </c>
      <c r="AO2681" s="15">
        <v>1</v>
      </c>
      <c r="AP2681" s="15">
        <v>12</v>
      </c>
      <c r="AQ2681" s="15">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15">
        <f ca="1">COUNTIF(INDIRECT("H"&amp;(ROW()+12*(($AN2681-1)*3+$AO2681)-ROW())/12+5):INDIRECT("S"&amp;(ROW()+12*(($AN2681-1)*3+$AO2681)-ROW())/12+5),AQ2681)</f>
        <v>0</v>
      </c>
      <c r="AU2681" s="15">
        <f ca="1">IF(AND(AQ2681&gt;0,AR2681&gt;0),COUNTIF(AU$6:AU2680,"&gt;0")+1,0)</f>
        <v>0</v>
      </c>
    </row>
    <row r="2682" spans="40:47">
      <c r="AN2682" s="15">
        <v>75</v>
      </c>
      <c r="AO2682" s="15">
        <v>2</v>
      </c>
      <c r="AP2682" s="15">
        <v>1</v>
      </c>
      <c r="AQ2682" s="15">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15">
        <f ca="1">COUNTIF(INDIRECT("H"&amp;(ROW()+12*(($AN2682-1)*3+$AO2682)-ROW())/12+5):INDIRECT("S"&amp;(ROW()+12*(($AN2682-1)*3+$AO2682)-ROW())/12+5),AQ2682)</f>
        <v>0</v>
      </c>
      <c r="AU2682" s="15">
        <f ca="1">IF(AND(AQ2682&gt;0,AR2682&gt;0),COUNTIF(AU$6:AU2681,"&gt;0")+1,0)</f>
        <v>0</v>
      </c>
    </row>
    <row r="2683" spans="40:47">
      <c r="AN2683" s="15">
        <v>75</v>
      </c>
      <c r="AO2683" s="15">
        <v>2</v>
      </c>
      <c r="AP2683" s="15">
        <v>2</v>
      </c>
      <c r="AQ2683" s="15">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15">
        <f ca="1">COUNTIF(INDIRECT("H"&amp;(ROW()+12*(($AN2683-1)*3+$AO2683)-ROW())/12+5):INDIRECT("S"&amp;(ROW()+12*(($AN2683-1)*3+$AO2683)-ROW())/12+5),AQ2683)</f>
        <v>0</v>
      </c>
      <c r="AU2683" s="15">
        <f ca="1">IF(AND(AQ2683&gt;0,AR2683&gt;0),COUNTIF(AU$6:AU2682,"&gt;0")+1,0)</f>
        <v>0</v>
      </c>
    </row>
    <row r="2684" spans="40:47">
      <c r="AN2684" s="15">
        <v>75</v>
      </c>
      <c r="AO2684" s="15">
        <v>2</v>
      </c>
      <c r="AP2684" s="15">
        <v>3</v>
      </c>
      <c r="AQ2684" s="15">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15">
        <f ca="1">COUNTIF(INDIRECT("H"&amp;(ROW()+12*(($AN2684-1)*3+$AO2684)-ROW())/12+5):INDIRECT("S"&amp;(ROW()+12*(($AN2684-1)*3+$AO2684)-ROW())/12+5),AQ2684)</f>
        <v>0</v>
      </c>
      <c r="AU2684" s="15">
        <f ca="1">IF(AND(AQ2684&gt;0,AR2684&gt;0),COUNTIF(AU$6:AU2683,"&gt;0")+1,0)</f>
        <v>0</v>
      </c>
    </row>
    <row r="2685" spans="40:47">
      <c r="AN2685" s="15">
        <v>75</v>
      </c>
      <c r="AO2685" s="15">
        <v>2</v>
      </c>
      <c r="AP2685" s="15">
        <v>4</v>
      </c>
      <c r="AQ2685" s="15">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15">
        <f ca="1">COUNTIF(INDIRECT("H"&amp;(ROW()+12*(($AN2685-1)*3+$AO2685)-ROW())/12+5):INDIRECT("S"&amp;(ROW()+12*(($AN2685-1)*3+$AO2685)-ROW())/12+5),AQ2685)</f>
        <v>0</v>
      </c>
      <c r="AU2685" s="15">
        <f ca="1">IF(AND(AQ2685&gt;0,AR2685&gt;0),COUNTIF(AU$6:AU2684,"&gt;0")+1,0)</f>
        <v>0</v>
      </c>
    </row>
    <row r="2686" spans="40:47">
      <c r="AN2686" s="15">
        <v>75</v>
      </c>
      <c r="AO2686" s="15">
        <v>2</v>
      </c>
      <c r="AP2686" s="15">
        <v>5</v>
      </c>
      <c r="AQ2686" s="15">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15">
        <f ca="1">COUNTIF(INDIRECT("H"&amp;(ROW()+12*(($AN2686-1)*3+$AO2686)-ROW())/12+5):INDIRECT("S"&amp;(ROW()+12*(($AN2686-1)*3+$AO2686)-ROW())/12+5),AQ2686)</f>
        <v>0</v>
      </c>
      <c r="AU2686" s="15">
        <f ca="1">IF(AND(AQ2686&gt;0,AR2686&gt;0),COUNTIF(AU$6:AU2685,"&gt;0")+1,0)</f>
        <v>0</v>
      </c>
    </row>
    <row r="2687" spans="40:47">
      <c r="AN2687" s="15">
        <v>75</v>
      </c>
      <c r="AO2687" s="15">
        <v>2</v>
      </c>
      <c r="AP2687" s="15">
        <v>6</v>
      </c>
      <c r="AQ2687" s="15">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15">
        <f ca="1">COUNTIF(INDIRECT("H"&amp;(ROW()+12*(($AN2687-1)*3+$AO2687)-ROW())/12+5):INDIRECT("S"&amp;(ROW()+12*(($AN2687-1)*3+$AO2687)-ROW())/12+5),AQ2687)</f>
        <v>0</v>
      </c>
      <c r="AU2687" s="15">
        <f ca="1">IF(AND(AQ2687&gt;0,AR2687&gt;0),COUNTIF(AU$6:AU2686,"&gt;0")+1,0)</f>
        <v>0</v>
      </c>
    </row>
    <row r="2688" spans="40:47">
      <c r="AN2688" s="15">
        <v>75</v>
      </c>
      <c r="AO2688" s="15">
        <v>2</v>
      </c>
      <c r="AP2688" s="15">
        <v>7</v>
      </c>
      <c r="AQ2688" s="15">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15">
        <f ca="1">COUNTIF(INDIRECT("H"&amp;(ROW()+12*(($AN2688-1)*3+$AO2688)-ROW())/12+5):INDIRECT("S"&amp;(ROW()+12*(($AN2688-1)*3+$AO2688)-ROW())/12+5),AQ2688)</f>
        <v>0</v>
      </c>
      <c r="AU2688" s="15">
        <f ca="1">IF(AND(AQ2688&gt;0,AR2688&gt;0),COUNTIF(AU$6:AU2687,"&gt;0")+1,0)</f>
        <v>0</v>
      </c>
    </row>
    <row r="2689" spans="40:47">
      <c r="AN2689" s="15">
        <v>75</v>
      </c>
      <c r="AO2689" s="15">
        <v>2</v>
      </c>
      <c r="AP2689" s="15">
        <v>8</v>
      </c>
      <c r="AQ2689" s="15">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15">
        <f ca="1">COUNTIF(INDIRECT("H"&amp;(ROW()+12*(($AN2689-1)*3+$AO2689)-ROW())/12+5):INDIRECT("S"&amp;(ROW()+12*(($AN2689-1)*3+$AO2689)-ROW())/12+5),AQ2689)</f>
        <v>0</v>
      </c>
      <c r="AU2689" s="15">
        <f ca="1">IF(AND(AQ2689&gt;0,AR2689&gt;0),COUNTIF(AU$6:AU2688,"&gt;0")+1,0)</f>
        <v>0</v>
      </c>
    </row>
    <row r="2690" spans="40:47">
      <c r="AN2690" s="15">
        <v>75</v>
      </c>
      <c r="AO2690" s="15">
        <v>2</v>
      </c>
      <c r="AP2690" s="15">
        <v>9</v>
      </c>
      <c r="AQ2690" s="15">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15">
        <f ca="1">COUNTIF(INDIRECT("H"&amp;(ROW()+12*(($AN2690-1)*3+$AO2690)-ROW())/12+5):INDIRECT("S"&amp;(ROW()+12*(($AN2690-1)*3+$AO2690)-ROW())/12+5),AQ2690)</f>
        <v>0</v>
      </c>
      <c r="AU2690" s="15">
        <f ca="1">IF(AND(AQ2690&gt;0,AR2690&gt;0),COUNTIF(AU$6:AU2689,"&gt;0")+1,0)</f>
        <v>0</v>
      </c>
    </row>
    <row r="2691" spans="40:47">
      <c r="AN2691" s="15">
        <v>75</v>
      </c>
      <c r="AO2691" s="15">
        <v>2</v>
      </c>
      <c r="AP2691" s="15">
        <v>10</v>
      </c>
      <c r="AQ2691" s="15">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15">
        <f ca="1">COUNTIF(INDIRECT("H"&amp;(ROW()+12*(($AN2691-1)*3+$AO2691)-ROW())/12+5):INDIRECT("S"&amp;(ROW()+12*(($AN2691-1)*3+$AO2691)-ROW())/12+5),AQ2691)</f>
        <v>0</v>
      </c>
      <c r="AU2691" s="15">
        <f ca="1">IF(AND(AQ2691&gt;0,AR2691&gt;0),COUNTIF(AU$6:AU2690,"&gt;0")+1,0)</f>
        <v>0</v>
      </c>
    </row>
    <row r="2692" spans="40:47">
      <c r="AN2692" s="15">
        <v>75</v>
      </c>
      <c r="AO2692" s="15">
        <v>2</v>
      </c>
      <c r="AP2692" s="15">
        <v>11</v>
      </c>
      <c r="AQ2692" s="15">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15">
        <f ca="1">COUNTIF(INDIRECT("H"&amp;(ROW()+12*(($AN2692-1)*3+$AO2692)-ROW())/12+5):INDIRECT("S"&amp;(ROW()+12*(($AN2692-1)*3+$AO2692)-ROW())/12+5),AQ2692)</f>
        <v>0</v>
      </c>
      <c r="AU2692" s="15">
        <f ca="1">IF(AND(AQ2692&gt;0,AR2692&gt;0),COUNTIF(AU$6:AU2691,"&gt;0")+1,0)</f>
        <v>0</v>
      </c>
    </row>
    <row r="2693" spans="40:47">
      <c r="AN2693" s="15">
        <v>75</v>
      </c>
      <c r="AO2693" s="15">
        <v>2</v>
      </c>
      <c r="AP2693" s="15">
        <v>12</v>
      </c>
      <c r="AQ2693" s="15">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15">
        <f ca="1">COUNTIF(INDIRECT("H"&amp;(ROW()+12*(($AN2693-1)*3+$AO2693)-ROW())/12+5):INDIRECT("S"&amp;(ROW()+12*(($AN2693-1)*3+$AO2693)-ROW())/12+5),AQ2693)</f>
        <v>0</v>
      </c>
      <c r="AU2693" s="15">
        <f ca="1">IF(AND(AQ2693&gt;0,AR2693&gt;0),COUNTIF(AU$6:AU2692,"&gt;0")+1,0)</f>
        <v>0</v>
      </c>
    </row>
    <row r="2694" spans="40:47">
      <c r="AN2694" s="15">
        <v>75</v>
      </c>
      <c r="AO2694" s="15">
        <v>3</v>
      </c>
      <c r="AP2694" s="15">
        <v>1</v>
      </c>
      <c r="AQ2694" s="15">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15">
        <f ca="1">COUNTIF(INDIRECT("H"&amp;(ROW()+12*(($AN2694-1)*3+$AO2694)-ROW())/12+5):INDIRECT("S"&amp;(ROW()+12*(($AN2694-1)*3+$AO2694)-ROW())/12+5),AQ2694)</f>
        <v>0</v>
      </c>
      <c r="AU2694" s="15">
        <f ca="1">IF(AND(AQ2694&gt;0,AR2694&gt;0),COUNTIF(AU$6:AU2693,"&gt;0")+1,0)</f>
        <v>0</v>
      </c>
    </row>
    <row r="2695" spans="40:47">
      <c r="AN2695" s="15">
        <v>75</v>
      </c>
      <c r="AO2695" s="15">
        <v>3</v>
      </c>
      <c r="AP2695" s="15">
        <v>2</v>
      </c>
      <c r="AQ2695" s="15">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15">
        <f ca="1">COUNTIF(INDIRECT("H"&amp;(ROW()+12*(($AN2695-1)*3+$AO2695)-ROW())/12+5):INDIRECT("S"&amp;(ROW()+12*(($AN2695-1)*3+$AO2695)-ROW())/12+5),AQ2695)</f>
        <v>0</v>
      </c>
      <c r="AU2695" s="15">
        <f ca="1">IF(AND(AQ2695&gt;0,AR2695&gt;0),COUNTIF(AU$6:AU2694,"&gt;0")+1,0)</f>
        <v>0</v>
      </c>
    </row>
    <row r="2696" spans="40:47">
      <c r="AN2696" s="15">
        <v>75</v>
      </c>
      <c r="AO2696" s="15">
        <v>3</v>
      </c>
      <c r="AP2696" s="15">
        <v>3</v>
      </c>
      <c r="AQ2696" s="15">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15">
        <f ca="1">COUNTIF(INDIRECT("H"&amp;(ROW()+12*(($AN2696-1)*3+$AO2696)-ROW())/12+5):INDIRECT("S"&amp;(ROW()+12*(($AN2696-1)*3+$AO2696)-ROW())/12+5),AQ2696)</f>
        <v>0</v>
      </c>
      <c r="AU2696" s="15">
        <f ca="1">IF(AND(AQ2696&gt;0,AR2696&gt;0),COUNTIF(AU$6:AU2695,"&gt;0")+1,0)</f>
        <v>0</v>
      </c>
    </row>
    <row r="2697" spans="40:47">
      <c r="AN2697" s="15">
        <v>75</v>
      </c>
      <c r="AO2697" s="15">
        <v>3</v>
      </c>
      <c r="AP2697" s="15">
        <v>4</v>
      </c>
      <c r="AQ2697" s="15">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15">
        <f ca="1">COUNTIF(INDIRECT("H"&amp;(ROW()+12*(($AN2697-1)*3+$AO2697)-ROW())/12+5):INDIRECT("S"&amp;(ROW()+12*(($AN2697-1)*3+$AO2697)-ROW())/12+5),AQ2697)</f>
        <v>0</v>
      </c>
      <c r="AU2697" s="15">
        <f ca="1">IF(AND(AQ2697&gt;0,AR2697&gt;0),COUNTIF(AU$6:AU2696,"&gt;0")+1,0)</f>
        <v>0</v>
      </c>
    </row>
    <row r="2698" spans="40:47">
      <c r="AN2698" s="15">
        <v>75</v>
      </c>
      <c r="AO2698" s="15">
        <v>3</v>
      </c>
      <c r="AP2698" s="15">
        <v>5</v>
      </c>
      <c r="AQ2698" s="15">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15">
        <f ca="1">COUNTIF(INDIRECT("H"&amp;(ROW()+12*(($AN2698-1)*3+$AO2698)-ROW())/12+5):INDIRECT("S"&amp;(ROW()+12*(($AN2698-1)*3+$AO2698)-ROW())/12+5),AQ2698)</f>
        <v>0</v>
      </c>
      <c r="AU2698" s="15">
        <f ca="1">IF(AND(AQ2698&gt;0,AR2698&gt;0),COUNTIF(AU$6:AU2697,"&gt;0")+1,0)</f>
        <v>0</v>
      </c>
    </row>
    <row r="2699" spans="40:47">
      <c r="AN2699" s="15">
        <v>75</v>
      </c>
      <c r="AO2699" s="15">
        <v>3</v>
      </c>
      <c r="AP2699" s="15">
        <v>6</v>
      </c>
      <c r="AQ2699" s="15">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15">
        <f ca="1">COUNTIF(INDIRECT("H"&amp;(ROW()+12*(($AN2699-1)*3+$AO2699)-ROW())/12+5):INDIRECT("S"&amp;(ROW()+12*(($AN2699-1)*3+$AO2699)-ROW())/12+5),AQ2699)</f>
        <v>0</v>
      </c>
      <c r="AU2699" s="15">
        <f ca="1">IF(AND(AQ2699&gt;0,AR2699&gt;0),COUNTIF(AU$6:AU2698,"&gt;0")+1,0)</f>
        <v>0</v>
      </c>
    </row>
    <row r="2700" spans="40:47">
      <c r="AN2700" s="15">
        <v>75</v>
      </c>
      <c r="AO2700" s="15">
        <v>3</v>
      </c>
      <c r="AP2700" s="15">
        <v>7</v>
      </c>
      <c r="AQ2700" s="15">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15">
        <f ca="1">COUNTIF(INDIRECT("H"&amp;(ROW()+12*(($AN2700-1)*3+$AO2700)-ROW())/12+5):INDIRECT("S"&amp;(ROW()+12*(($AN2700-1)*3+$AO2700)-ROW())/12+5),AQ2700)</f>
        <v>0</v>
      </c>
      <c r="AU2700" s="15">
        <f ca="1">IF(AND(AQ2700&gt;0,AR2700&gt;0),COUNTIF(AU$6:AU2699,"&gt;0")+1,0)</f>
        <v>0</v>
      </c>
    </row>
    <row r="2701" spans="40:47">
      <c r="AN2701" s="15">
        <v>75</v>
      </c>
      <c r="AO2701" s="15">
        <v>3</v>
      </c>
      <c r="AP2701" s="15">
        <v>8</v>
      </c>
      <c r="AQ2701" s="15">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15">
        <f ca="1">COUNTIF(INDIRECT("H"&amp;(ROW()+12*(($AN2701-1)*3+$AO2701)-ROW())/12+5):INDIRECT("S"&amp;(ROW()+12*(($AN2701-1)*3+$AO2701)-ROW())/12+5),AQ2701)</f>
        <v>0</v>
      </c>
      <c r="AU2701" s="15">
        <f ca="1">IF(AND(AQ2701&gt;0,AR2701&gt;0),COUNTIF(AU$6:AU2700,"&gt;0")+1,0)</f>
        <v>0</v>
      </c>
    </row>
    <row r="2702" spans="40:47">
      <c r="AN2702" s="15">
        <v>75</v>
      </c>
      <c r="AO2702" s="15">
        <v>3</v>
      </c>
      <c r="AP2702" s="15">
        <v>9</v>
      </c>
      <c r="AQ2702" s="15">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15">
        <f ca="1">COUNTIF(INDIRECT("H"&amp;(ROW()+12*(($AN2702-1)*3+$AO2702)-ROW())/12+5):INDIRECT("S"&amp;(ROW()+12*(($AN2702-1)*3+$AO2702)-ROW())/12+5),AQ2702)</f>
        <v>0</v>
      </c>
      <c r="AU2702" s="15">
        <f ca="1">IF(AND(AQ2702&gt;0,AR2702&gt;0),COUNTIF(AU$6:AU2701,"&gt;0")+1,0)</f>
        <v>0</v>
      </c>
    </row>
    <row r="2703" spans="40:47">
      <c r="AN2703" s="15">
        <v>75</v>
      </c>
      <c r="AO2703" s="15">
        <v>3</v>
      </c>
      <c r="AP2703" s="15">
        <v>10</v>
      </c>
      <c r="AQ2703" s="15">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15">
        <f ca="1">COUNTIF(INDIRECT("H"&amp;(ROW()+12*(($AN2703-1)*3+$AO2703)-ROW())/12+5):INDIRECT("S"&amp;(ROW()+12*(($AN2703-1)*3+$AO2703)-ROW())/12+5),AQ2703)</f>
        <v>0</v>
      </c>
      <c r="AU2703" s="15">
        <f ca="1">IF(AND(AQ2703&gt;0,AR2703&gt;0),COUNTIF(AU$6:AU2702,"&gt;0")+1,0)</f>
        <v>0</v>
      </c>
    </row>
    <row r="2704" spans="40:47">
      <c r="AN2704" s="15">
        <v>75</v>
      </c>
      <c r="AO2704" s="15">
        <v>3</v>
      </c>
      <c r="AP2704" s="15">
        <v>11</v>
      </c>
      <c r="AQ2704" s="15">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15">
        <f ca="1">COUNTIF(INDIRECT("H"&amp;(ROW()+12*(($AN2704-1)*3+$AO2704)-ROW())/12+5):INDIRECT("S"&amp;(ROW()+12*(($AN2704-1)*3+$AO2704)-ROW())/12+5),AQ2704)</f>
        <v>0</v>
      </c>
      <c r="AU2704" s="15">
        <f ca="1">IF(AND(AQ2704&gt;0,AR2704&gt;0),COUNTIF(AU$6:AU2703,"&gt;0")+1,0)</f>
        <v>0</v>
      </c>
    </row>
    <row r="2705" spans="40:47">
      <c r="AN2705" s="306">
        <v>75</v>
      </c>
      <c r="AO2705" s="306">
        <v>3</v>
      </c>
      <c r="AP2705" s="306">
        <v>12</v>
      </c>
      <c r="AQ2705" s="15">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15">
        <f ca="1">COUNTIF(INDIRECT("H"&amp;(ROW()+12*(($AN2705-1)*3+$AO2705)-ROW())/12+5):INDIRECT("S"&amp;(ROW()+12*(($AN2705-1)*3+$AO2705)-ROW())/12+5),AQ2705)</f>
        <v>0</v>
      </c>
      <c r="AU2705" s="15">
        <f ca="1">IF(AND(AQ2705&gt;0,AR2705&gt;0),COUNTIF(AU$6:AU2704,"&gt;0")+1,0)</f>
        <v>0</v>
      </c>
    </row>
    <row r="2706" spans="40:47">
      <c r="AN2706" s="15">
        <v>76</v>
      </c>
      <c r="AO2706" s="15">
        <v>1</v>
      </c>
      <c r="AP2706" s="15">
        <v>1</v>
      </c>
      <c r="AQ2706" s="15">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15">
        <f ca="1">COUNTIF(INDIRECT("H"&amp;(ROW()+12*(($AN2706-1)*3+$AO2706)-ROW())/12+5):INDIRECT("S"&amp;(ROW()+12*(($AN2706-1)*3+$AO2706)-ROW())/12+5),AQ2706)</f>
        <v>0</v>
      </c>
      <c r="AU2706" s="15">
        <f ca="1">IF(AND(AQ2706&gt;0,AR2706&gt;0),COUNTIF(AU$6:AU2705,"&gt;0")+1,0)</f>
        <v>0</v>
      </c>
    </row>
    <row r="2707" spans="40:47">
      <c r="AN2707" s="15">
        <v>76</v>
      </c>
      <c r="AO2707" s="15">
        <v>1</v>
      </c>
      <c r="AP2707" s="15">
        <v>2</v>
      </c>
      <c r="AQ2707" s="15">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15">
        <f ca="1">COUNTIF(INDIRECT("H"&amp;(ROW()+12*(($AN2707-1)*3+$AO2707)-ROW())/12+5):INDIRECT("S"&amp;(ROW()+12*(($AN2707-1)*3+$AO2707)-ROW())/12+5),AQ2707)</f>
        <v>0</v>
      </c>
      <c r="AU2707" s="15">
        <f ca="1">IF(AND(AQ2707&gt;0,AR2707&gt;0),COUNTIF(AU$6:AU2706,"&gt;0")+1,0)</f>
        <v>0</v>
      </c>
    </row>
    <row r="2708" spans="40:47">
      <c r="AN2708" s="15">
        <v>76</v>
      </c>
      <c r="AO2708" s="15">
        <v>1</v>
      </c>
      <c r="AP2708" s="15">
        <v>3</v>
      </c>
      <c r="AQ2708" s="15">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15">
        <f ca="1">COUNTIF(INDIRECT("H"&amp;(ROW()+12*(($AN2708-1)*3+$AO2708)-ROW())/12+5):INDIRECT("S"&amp;(ROW()+12*(($AN2708-1)*3+$AO2708)-ROW())/12+5),AQ2708)</f>
        <v>0</v>
      </c>
      <c r="AU2708" s="15">
        <f ca="1">IF(AND(AQ2708&gt;0,AR2708&gt;0),COUNTIF(AU$6:AU2707,"&gt;0")+1,0)</f>
        <v>0</v>
      </c>
    </row>
    <row r="2709" spans="40:47">
      <c r="AN2709" s="15">
        <v>76</v>
      </c>
      <c r="AO2709" s="15">
        <v>1</v>
      </c>
      <c r="AP2709" s="15">
        <v>4</v>
      </c>
      <c r="AQ2709" s="15">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15">
        <f ca="1">COUNTIF(INDIRECT("H"&amp;(ROW()+12*(($AN2709-1)*3+$AO2709)-ROW())/12+5):INDIRECT("S"&amp;(ROW()+12*(($AN2709-1)*3+$AO2709)-ROW())/12+5),AQ2709)</f>
        <v>0</v>
      </c>
      <c r="AU2709" s="15">
        <f ca="1">IF(AND(AQ2709&gt;0,AR2709&gt;0),COUNTIF(AU$6:AU2708,"&gt;0")+1,0)</f>
        <v>0</v>
      </c>
    </row>
    <row r="2710" spans="40:47">
      <c r="AN2710" s="15">
        <v>76</v>
      </c>
      <c r="AO2710" s="15">
        <v>1</v>
      </c>
      <c r="AP2710" s="15">
        <v>5</v>
      </c>
      <c r="AQ2710" s="15">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15">
        <f ca="1">COUNTIF(INDIRECT("H"&amp;(ROW()+12*(($AN2710-1)*3+$AO2710)-ROW())/12+5):INDIRECT("S"&amp;(ROW()+12*(($AN2710-1)*3+$AO2710)-ROW())/12+5),AQ2710)</f>
        <v>0</v>
      </c>
      <c r="AU2710" s="15">
        <f ca="1">IF(AND(AQ2710&gt;0,AR2710&gt;0),COUNTIF(AU$6:AU2709,"&gt;0")+1,0)</f>
        <v>0</v>
      </c>
    </row>
    <row r="2711" spans="40:47">
      <c r="AN2711" s="15">
        <v>76</v>
      </c>
      <c r="AO2711" s="15">
        <v>1</v>
      </c>
      <c r="AP2711" s="15">
        <v>6</v>
      </c>
      <c r="AQ2711" s="15">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15">
        <f ca="1">COUNTIF(INDIRECT("H"&amp;(ROW()+12*(($AN2711-1)*3+$AO2711)-ROW())/12+5):INDIRECT("S"&amp;(ROW()+12*(($AN2711-1)*3+$AO2711)-ROW())/12+5),AQ2711)</f>
        <v>0</v>
      </c>
      <c r="AU2711" s="15">
        <f ca="1">IF(AND(AQ2711&gt;0,AR2711&gt;0),COUNTIF(AU$6:AU2710,"&gt;0")+1,0)</f>
        <v>0</v>
      </c>
    </row>
    <row r="2712" spans="40:47">
      <c r="AN2712" s="15">
        <v>76</v>
      </c>
      <c r="AO2712" s="15">
        <v>1</v>
      </c>
      <c r="AP2712" s="15">
        <v>7</v>
      </c>
      <c r="AQ2712" s="15">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15">
        <f ca="1">COUNTIF(INDIRECT("H"&amp;(ROW()+12*(($AN2712-1)*3+$AO2712)-ROW())/12+5):INDIRECT("S"&amp;(ROW()+12*(($AN2712-1)*3+$AO2712)-ROW())/12+5),AQ2712)</f>
        <v>0</v>
      </c>
      <c r="AU2712" s="15">
        <f ca="1">IF(AND(AQ2712&gt;0,AR2712&gt;0),COUNTIF(AU$6:AU2711,"&gt;0")+1,0)</f>
        <v>0</v>
      </c>
    </row>
    <row r="2713" spans="40:47">
      <c r="AN2713" s="15">
        <v>76</v>
      </c>
      <c r="AO2713" s="15">
        <v>1</v>
      </c>
      <c r="AP2713" s="15">
        <v>8</v>
      </c>
      <c r="AQ2713" s="15">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15">
        <f ca="1">COUNTIF(INDIRECT("H"&amp;(ROW()+12*(($AN2713-1)*3+$AO2713)-ROW())/12+5):INDIRECT("S"&amp;(ROW()+12*(($AN2713-1)*3+$AO2713)-ROW())/12+5),AQ2713)</f>
        <v>0</v>
      </c>
      <c r="AU2713" s="15">
        <f ca="1">IF(AND(AQ2713&gt;0,AR2713&gt;0),COUNTIF(AU$6:AU2712,"&gt;0")+1,0)</f>
        <v>0</v>
      </c>
    </row>
    <row r="2714" spans="40:47">
      <c r="AN2714" s="15">
        <v>76</v>
      </c>
      <c r="AO2714" s="15">
        <v>1</v>
      </c>
      <c r="AP2714" s="15">
        <v>9</v>
      </c>
      <c r="AQ2714" s="15">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15">
        <f ca="1">COUNTIF(INDIRECT("H"&amp;(ROW()+12*(($AN2714-1)*3+$AO2714)-ROW())/12+5):INDIRECT("S"&amp;(ROW()+12*(($AN2714-1)*3+$AO2714)-ROW())/12+5),AQ2714)</f>
        <v>0</v>
      </c>
      <c r="AU2714" s="15">
        <f ca="1">IF(AND(AQ2714&gt;0,AR2714&gt;0),COUNTIF(AU$6:AU2713,"&gt;0")+1,0)</f>
        <v>0</v>
      </c>
    </row>
    <row r="2715" spans="40:47">
      <c r="AN2715" s="15">
        <v>76</v>
      </c>
      <c r="AO2715" s="15">
        <v>1</v>
      </c>
      <c r="AP2715" s="15">
        <v>10</v>
      </c>
      <c r="AQ2715" s="15">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15">
        <f ca="1">COUNTIF(INDIRECT("H"&amp;(ROW()+12*(($AN2715-1)*3+$AO2715)-ROW())/12+5):INDIRECT("S"&amp;(ROW()+12*(($AN2715-1)*3+$AO2715)-ROW())/12+5),AQ2715)</f>
        <v>0</v>
      </c>
      <c r="AU2715" s="15">
        <f ca="1">IF(AND(AQ2715&gt;0,AR2715&gt;0),COUNTIF(AU$6:AU2714,"&gt;0")+1,0)</f>
        <v>0</v>
      </c>
    </row>
    <row r="2716" spans="40:47">
      <c r="AN2716" s="15">
        <v>76</v>
      </c>
      <c r="AO2716" s="15">
        <v>1</v>
      </c>
      <c r="AP2716" s="15">
        <v>11</v>
      </c>
      <c r="AQ2716" s="15">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15">
        <f ca="1">COUNTIF(INDIRECT("H"&amp;(ROW()+12*(($AN2716-1)*3+$AO2716)-ROW())/12+5):INDIRECT("S"&amp;(ROW()+12*(($AN2716-1)*3+$AO2716)-ROW())/12+5),AQ2716)</f>
        <v>0</v>
      </c>
      <c r="AU2716" s="15">
        <f ca="1">IF(AND(AQ2716&gt;0,AR2716&gt;0),COUNTIF(AU$6:AU2715,"&gt;0")+1,0)</f>
        <v>0</v>
      </c>
    </row>
    <row r="2717" spans="40:47">
      <c r="AN2717" s="15">
        <v>76</v>
      </c>
      <c r="AO2717" s="15">
        <v>1</v>
      </c>
      <c r="AP2717" s="15">
        <v>12</v>
      </c>
      <c r="AQ2717" s="15">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15">
        <f ca="1">COUNTIF(INDIRECT("H"&amp;(ROW()+12*(($AN2717-1)*3+$AO2717)-ROW())/12+5):INDIRECT("S"&amp;(ROW()+12*(($AN2717-1)*3+$AO2717)-ROW())/12+5),AQ2717)</f>
        <v>0</v>
      </c>
      <c r="AU2717" s="15">
        <f ca="1">IF(AND(AQ2717&gt;0,AR2717&gt;0),COUNTIF(AU$6:AU2716,"&gt;0")+1,0)</f>
        <v>0</v>
      </c>
    </row>
    <row r="2718" spans="40:47">
      <c r="AN2718" s="15">
        <v>76</v>
      </c>
      <c r="AO2718" s="15">
        <v>2</v>
      </c>
      <c r="AP2718" s="15">
        <v>1</v>
      </c>
      <c r="AQ2718" s="15">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15">
        <f ca="1">COUNTIF(INDIRECT("H"&amp;(ROW()+12*(($AN2718-1)*3+$AO2718)-ROW())/12+5):INDIRECT("S"&amp;(ROW()+12*(($AN2718-1)*3+$AO2718)-ROW())/12+5),AQ2718)</f>
        <v>0</v>
      </c>
      <c r="AU2718" s="15">
        <f ca="1">IF(AND(AQ2718&gt;0,AR2718&gt;0),COUNTIF(AU$6:AU2717,"&gt;0")+1,0)</f>
        <v>0</v>
      </c>
    </row>
    <row r="2719" spans="40:47">
      <c r="AN2719" s="15">
        <v>76</v>
      </c>
      <c r="AO2719" s="15">
        <v>2</v>
      </c>
      <c r="AP2719" s="15">
        <v>2</v>
      </c>
      <c r="AQ2719" s="15">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15">
        <f ca="1">COUNTIF(INDIRECT("H"&amp;(ROW()+12*(($AN2719-1)*3+$AO2719)-ROW())/12+5):INDIRECT("S"&amp;(ROW()+12*(($AN2719-1)*3+$AO2719)-ROW())/12+5),AQ2719)</f>
        <v>0</v>
      </c>
      <c r="AU2719" s="15">
        <f ca="1">IF(AND(AQ2719&gt;0,AR2719&gt;0),COUNTIF(AU$6:AU2718,"&gt;0")+1,0)</f>
        <v>0</v>
      </c>
    </row>
    <row r="2720" spans="40:47">
      <c r="AN2720" s="15">
        <v>76</v>
      </c>
      <c r="AO2720" s="15">
        <v>2</v>
      </c>
      <c r="AP2720" s="15">
        <v>3</v>
      </c>
      <c r="AQ2720" s="15">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15">
        <f ca="1">COUNTIF(INDIRECT("H"&amp;(ROW()+12*(($AN2720-1)*3+$AO2720)-ROW())/12+5):INDIRECT("S"&amp;(ROW()+12*(($AN2720-1)*3+$AO2720)-ROW())/12+5),AQ2720)</f>
        <v>0</v>
      </c>
      <c r="AU2720" s="15">
        <f ca="1">IF(AND(AQ2720&gt;0,AR2720&gt;0),COUNTIF(AU$6:AU2719,"&gt;0")+1,0)</f>
        <v>0</v>
      </c>
    </row>
    <row r="2721" spans="40:47">
      <c r="AN2721" s="15">
        <v>76</v>
      </c>
      <c r="AO2721" s="15">
        <v>2</v>
      </c>
      <c r="AP2721" s="15">
        <v>4</v>
      </c>
      <c r="AQ2721" s="15">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15">
        <f ca="1">COUNTIF(INDIRECT("H"&amp;(ROW()+12*(($AN2721-1)*3+$AO2721)-ROW())/12+5):INDIRECT("S"&amp;(ROW()+12*(($AN2721-1)*3+$AO2721)-ROW())/12+5),AQ2721)</f>
        <v>0</v>
      </c>
      <c r="AU2721" s="15">
        <f ca="1">IF(AND(AQ2721&gt;0,AR2721&gt;0),COUNTIF(AU$6:AU2720,"&gt;0")+1,0)</f>
        <v>0</v>
      </c>
    </row>
    <row r="2722" spans="40:47">
      <c r="AN2722" s="15">
        <v>76</v>
      </c>
      <c r="AO2722" s="15">
        <v>2</v>
      </c>
      <c r="AP2722" s="15">
        <v>5</v>
      </c>
      <c r="AQ2722" s="15">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15">
        <f ca="1">COUNTIF(INDIRECT("H"&amp;(ROW()+12*(($AN2722-1)*3+$AO2722)-ROW())/12+5):INDIRECT("S"&amp;(ROW()+12*(($AN2722-1)*3+$AO2722)-ROW())/12+5),AQ2722)</f>
        <v>0</v>
      </c>
      <c r="AU2722" s="15">
        <f ca="1">IF(AND(AQ2722&gt;0,AR2722&gt;0),COUNTIF(AU$6:AU2721,"&gt;0")+1,0)</f>
        <v>0</v>
      </c>
    </row>
    <row r="2723" spans="40:47">
      <c r="AN2723" s="15">
        <v>76</v>
      </c>
      <c r="AO2723" s="15">
        <v>2</v>
      </c>
      <c r="AP2723" s="15">
        <v>6</v>
      </c>
      <c r="AQ2723" s="15">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15">
        <f ca="1">COUNTIF(INDIRECT("H"&amp;(ROW()+12*(($AN2723-1)*3+$AO2723)-ROW())/12+5):INDIRECT("S"&amp;(ROW()+12*(($AN2723-1)*3+$AO2723)-ROW())/12+5),AQ2723)</f>
        <v>0</v>
      </c>
      <c r="AU2723" s="15">
        <f ca="1">IF(AND(AQ2723&gt;0,AR2723&gt;0),COUNTIF(AU$6:AU2722,"&gt;0")+1,0)</f>
        <v>0</v>
      </c>
    </row>
    <row r="2724" spans="40:47">
      <c r="AN2724" s="15">
        <v>76</v>
      </c>
      <c r="AO2724" s="15">
        <v>2</v>
      </c>
      <c r="AP2724" s="15">
        <v>7</v>
      </c>
      <c r="AQ2724" s="15">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15">
        <f ca="1">COUNTIF(INDIRECT("H"&amp;(ROW()+12*(($AN2724-1)*3+$AO2724)-ROW())/12+5):INDIRECT("S"&amp;(ROW()+12*(($AN2724-1)*3+$AO2724)-ROW())/12+5),AQ2724)</f>
        <v>0</v>
      </c>
      <c r="AU2724" s="15">
        <f ca="1">IF(AND(AQ2724&gt;0,AR2724&gt;0),COUNTIF(AU$6:AU2723,"&gt;0")+1,0)</f>
        <v>0</v>
      </c>
    </row>
    <row r="2725" spans="40:47">
      <c r="AN2725" s="15">
        <v>76</v>
      </c>
      <c r="AO2725" s="15">
        <v>2</v>
      </c>
      <c r="AP2725" s="15">
        <v>8</v>
      </c>
      <c r="AQ2725" s="15">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15">
        <f ca="1">COUNTIF(INDIRECT("H"&amp;(ROW()+12*(($AN2725-1)*3+$AO2725)-ROW())/12+5):INDIRECT("S"&amp;(ROW()+12*(($AN2725-1)*3+$AO2725)-ROW())/12+5),AQ2725)</f>
        <v>0</v>
      </c>
      <c r="AU2725" s="15">
        <f ca="1">IF(AND(AQ2725&gt;0,AR2725&gt;0),COUNTIF(AU$6:AU2724,"&gt;0")+1,0)</f>
        <v>0</v>
      </c>
    </row>
    <row r="2726" spans="40:47">
      <c r="AN2726" s="15">
        <v>76</v>
      </c>
      <c r="AO2726" s="15">
        <v>2</v>
      </c>
      <c r="AP2726" s="15">
        <v>9</v>
      </c>
      <c r="AQ2726" s="15">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15">
        <f ca="1">COUNTIF(INDIRECT("H"&amp;(ROW()+12*(($AN2726-1)*3+$AO2726)-ROW())/12+5):INDIRECT("S"&amp;(ROW()+12*(($AN2726-1)*3+$AO2726)-ROW())/12+5),AQ2726)</f>
        <v>0</v>
      </c>
      <c r="AU2726" s="15">
        <f ca="1">IF(AND(AQ2726&gt;0,AR2726&gt;0),COUNTIF(AU$6:AU2725,"&gt;0")+1,0)</f>
        <v>0</v>
      </c>
    </row>
    <row r="2727" spans="40:47">
      <c r="AN2727" s="15">
        <v>76</v>
      </c>
      <c r="AO2727" s="15">
        <v>2</v>
      </c>
      <c r="AP2727" s="15">
        <v>10</v>
      </c>
      <c r="AQ2727" s="15">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15">
        <f ca="1">COUNTIF(INDIRECT("H"&amp;(ROW()+12*(($AN2727-1)*3+$AO2727)-ROW())/12+5):INDIRECT("S"&amp;(ROW()+12*(($AN2727-1)*3+$AO2727)-ROW())/12+5),AQ2727)</f>
        <v>0</v>
      </c>
      <c r="AU2727" s="15">
        <f ca="1">IF(AND(AQ2727&gt;0,AR2727&gt;0),COUNTIF(AU$6:AU2726,"&gt;0")+1,0)</f>
        <v>0</v>
      </c>
    </row>
    <row r="2728" spans="40:47">
      <c r="AN2728" s="15">
        <v>76</v>
      </c>
      <c r="AO2728" s="15">
        <v>2</v>
      </c>
      <c r="AP2728" s="15">
        <v>11</v>
      </c>
      <c r="AQ2728" s="15">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15">
        <f ca="1">COUNTIF(INDIRECT("H"&amp;(ROW()+12*(($AN2728-1)*3+$AO2728)-ROW())/12+5):INDIRECT("S"&amp;(ROW()+12*(($AN2728-1)*3+$AO2728)-ROW())/12+5),AQ2728)</f>
        <v>0</v>
      </c>
      <c r="AU2728" s="15">
        <f ca="1">IF(AND(AQ2728&gt;0,AR2728&gt;0),COUNTIF(AU$6:AU2727,"&gt;0")+1,0)</f>
        <v>0</v>
      </c>
    </row>
    <row r="2729" spans="40:47">
      <c r="AN2729" s="15">
        <v>76</v>
      </c>
      <c r="AO2729" s="15">
        <v>2</v>
      </c>
      <c r="AP2729" s="15">
        <v>12</v>
      </c>
      <c r="AQ2729" s="15">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15">
        <f ca="1">COUNTIF(INDIRECT("H"&amp;(ROW()+12*(($AN2729-1)*3+$AO2729)-ROW())/12+5):INDIRECT("S"&amp;(ROW()+12*(($AN2729-1)*3+$AO2729)-ROW())/12+5),AQ2729)</f>
        <v>0</v>
      </c>
      <c r="AU2729" s="15">
        <f ca="1">IF(AND(AQ2729&gt;0,AR2729&gt;0),COUNTIF(AU$6:AU2728,"&gt;0")+1,0)</f>
        <v>0</v>
      </c>
    </row>
    <row r="2730" spans="40:47">
      <c r="AN2730" s="15">
        <v>76</v>
      </c>
      <c r="AO2730" s="15">
        <v>3</v>
      </c>
      <c r="AP2730" s="15">
        <v>1</v>
      </c>
      <c r="AQ2730" s="15">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15">
        <f ca="1">COUNTIF(INDIRECT("H"&amp;(ROW()+12*(($AN2730-1)*3+$AO2730)-ROW())/12+5):INDIRECT("S"&amp;(ROW()+12*(($AN2730-1)*3+$AO2730)-ROW())/12+5),AQ2730)</f>
        <v>0</v>
      </c>
      <c r="AU2730" s="15">
        <f ca="1">IF(AND(AQ2730&gt;0,AR2730&gt;0),COUNTIF(AU$6:AU2729,"&gt;0")+1,0)</f>
        <v>0</v>
      </c>
    </row>
    <row r="2731" spans="40:47">
      <c r="AN2731" s="15">
        <v>76</v>
      </c>
      <c r="AO2731" s="15">
        <v>3</v>
      </c>
      <c r="AP2731" s="15">
        <v>2</v>
      </c>
      <c r="AQ2731" s="15">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15">
        <f ca="1">COUNTIF(INDIRECT("H"&amp;(ROW()+12*(($AN2731-1)*3+$AO2731)-ROW())/12+5):INDIRECT("S"&amp;(ROW()+12*(($AN2731-1)*3+$AO2731)-ROW())/12+5),AQ2731)</f>
        <v>0</v>
      </c>
      <c r="AU2731" s="15">
        <f ca="1">IF(AND(AQ2731&gt;0,AR2731&gt;0),COUNTIF(AU$6:AU2730,"&gt;0")+1,0)</f>
        <v>0</v>
      </c>
    </row>
    <row r="2732" spans="40:47">
      <c r="AN2732" s="15">
        <v>76</v>
      </c>
      <c r="AO2732" s="15">
        <v>3</v>
      </c>
      <c r="AP2732" s="15">
        <v>3</v>
      </c>
      <c r="AQ2732" s="15">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15">
        <f ca="1">COUNTIF(INDIRECT("H"&amp;(ROW()+12*(($AN2732-1)*3+$AO2732)-ROW())/12+5):INDIRECT("S"&amp;(ROW()+12*(($AN2732-1)*3+$AO2732)-ROW())/12+5),AQ2732)</f>
        <v>0</v>
      </c>
      <c r="AU2732" s="15">
        <f ca="1">IF(AND(AQ2732&gt;0,AR2732&gt;0),COUNTIF(AU$6:AU2731,"&gt;0")+1,0)</f>
        <v>0</v>
      </c>
    </row>
    <row r="2733" spans="40:47">
      <c r="AN2733" s="15">
        <v>76</v>
      </c>
      <c r="AO2733" s="15">
        <v>3</v>
      </c>
      <c r="AP2733" s="15">
        <v>4</v>
      </c>
      <c r="AQ2733" s="15">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15">
        <f ca="1">COUNTIF(INDIRECT("H"&amp;(ROW()+12*(($AN2733-1)*3+$AO2733)-ROW())/12+5):INDIRECT("S"&amp;(ROW()+12*(($AN2733-1)*3+$AO2733)-ROW())/12+5),AQ2733)</f>
        <v>0</v>
      </c>
      <c r="AU2733" s="15">
        <f ca="1">IF(AND(AQ2733&gt;0,AR2733&gt;0),COUNTIF(AU$6:AU2732,"&gt;0")+1,0)</f>
        <v>0</v>
      </c>
    </row>
    <row r="2734" spans="40:47">
      <c r="AN2734" s="15">
        <v>76</v>
      </c>
      <c r="AO2734" s="15">
        <v>3</v>
      </c>
      <c r="AP2734" s="15">
        <v>5</v>
      </c>
      <c r="AQ2734" s="15">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15">
        <f ca="1">COUNTIF(INDIRECT("H"&amp;(ROW()+12*(($AN2734-1)*3+$AO2734)-ROW())/12+5):INDIRECT("S"&amp;(ROW()+12*(($AN2734-1)*3+$AO2734)-ROW())/12+5),AQ2734)</f>
        <v>0</v>
      </c>
      <c r="AU2734" s="15">
        <f ca="1">IF(AND(AQ2734&gt;0,AR2734&gt;0),COUNTIF(AU$6:AU2733,"&gt;0")+1,0)</f>
        <v>0</v>
      </c>
    </row>
    <row r="2735" spans="40:47">
      <c r="AN2735" s="15">
        <v>76</v>
      </c>
      <c r="AO2735" s="15">
        <v>3</v>
      </c>
      <c r="AP2735" s="15">
        <v>6</v>
      </c>
      <c r="AQ2735" s="15">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15">
        <f ca="1">COUNTIF(INDIRECT("H"&amp;(ROW()+12*(($AN2735-1)*3+$AO2735)-ROW())/12+5):INDIRECT("S"&amp;(ROW()+12*(($AN2735-1)*3+$AO2735)-ROW())/12+5),AQ2735)</f>
        <v>0</v>
      </c>
      <c r="AU2735" s="15">
        <f ca="1">IF(AND(AQ2735&gt;0,AR2735&gt;0),COUNTIF(AU$6:AU2734,"&gt;0")+1,0)</f>
        <v>0</v>
      </c>
    </row>
    <row r="2736" spans="40:47">
      <c r="AN2736" s="15">
        <v>76</v>
      </c>
      <c r="AO2736" s="15">
        <v>3</v>
      </c>
      <c r="AP2736" s="15">
        <v>7</v>
      </c>
      <c r="AQ2736" s="15">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15">
        <f ca="1">COUNTIF(INDIRECT("H"&amp;(ROW()+12*(($AN2736-1)*3+$AO2736)-ROW())/12+5):INDIRECT("S"&amp;(ROW()+12*(($AN2736-1)*3+$AO2736)-ROW())/12+5),AQ2736)</f>
        <v>0</v>
      </c>
      <c r="AU2736" s="15">
        <f ca="1">IF(AND(AQ2736&gt;0,AR2736&gt;0),COUNTIF(AU$6:AU2735,"&gt;0")+1,0)</f>
        <v>0</v>
      </c>
    </row>
    <row r="2737" spans="40:47">
      <c r="AN2737" s="15">
        <v>76</v>
      </c>
      <c r="AO2737" s="15">
        <v>3</v>
      </c>
      <c r="AP2737" s="15">
        <v>8</v>
      </c>
      <c r="AQ2737" s="15">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15">
        <f ca="1">COUNTIF(INDIRECT("H"&amp;(ROW()+12*(($AN2737-1)*3+$AO2737)-ROW())/12+5):INDIRECT("S"&amp;(ROW()+12*(($AN2737-1)*3+$AO2737)-ROW())/12+5),AQ2737)</f>
        <v>0</v>
      </c>
      <c r="AU2737" s="15">
        <f ca="1">IF(AND(AQ2737&gt;0,AR2737&gt;0),COUNTIF(AU$6:AU2736,"&gt;0")+1,0)</f>
        <v>0</v>
      </c>
    </row>
    <row r="2738" spans="40:47">
      <c r="AN2738" s="15">
        <v>76</v>
      </c>
      <c r="AO2738" s="15">
        <v>3</v>
      </c>
      <c r="AP2738" s="15">
        <v>9</v>
      </c>
      <c r="AQ2738" s="15">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15">
        <f ca="1">COUNTIF(INDIRECT("H"&amp;(ROW()+12*(($AN2738-1)*3+$AO2738)-ROW())/12+5):INDIRECT("S"&amp;(ROW()+12*(($AN2738-1)*3+$AO2738)-ROW())/12+5),AQ2738)</f>
        <v>0</v>
      </c>
      <c r="AU2738" s="15">
        <f ca="1">IF(AND(AQ2738&gt;0,AR2738&gt;0),COUNTIF(AU$6:AU2737,"&gt;0")+1,0)</f>
        <v>0</v>
      </c>
    </row>
    <row r="2739" spans="40:47">
      <c r="AN2739" s="15">
        <v>76</v>
      </c>
      <c r="AO2739" s="15">
        <v>3</v>
      </c>
      <c r="AP2739" s="15">
        <v>10</v>
      </c>
      <c r="AQ2739" s="15">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15">
        <f ca="1">COUNTIF(INDIRECT("H"&amp;(ROW()+12*(($AN2739-1)*3+$AO2739)-ROW())/12+5):INDIRECT("S"&amp;(ROW()+12*(($AN2739-1)*3+$AO2739)-ROW())/12+5),AQ2739)</f>
        <v>0</v>
      </c>
      <c r="AU2739" s="15">
        <f ca="1">IF(AND(AQ2739&gt;0,AR2739&gt;0),COUNTIF(AU$6:AU2738,"&gt;0")+1,0)</f>
        <v>0</v>
      </c>
    </row>
    <row r="2740" spans="40:47">
      <c r="AN2740" s="15">
        <v>76</v>
      </c>
      <c r="AO2740" s="15">
        <v>3</v>
      </c>
      <c r="AP2740" s="15">
        <v>11</v>
      </c>
      <c r="AQ2740" s="15">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15">
        <f ca="1">COUNTIF(INDIRECT("H"&amp;(ROW()+12*(($AN2740-1)*3+$AO2740)-ROW())/12+5):INDIRECT("S"&amp;(ROW()+12*(($AN2740-1)*3+$AO2740)-ROW())/12+5),AQ2740)</f>
        <v>0</v>
      </c>
      <c r="AU2740" s="15">
        <f ca="1">IF(AND(AQ2740&gt;0,AR2740&gt;0),COUNTIF(AU$6:AU2739,"&gt;0")+1,0)</f>
        <v>0</v>
      </c>
    </row>
    <row r="2741" spans="40:47">
      <c r="AN2741" s="306">
        <v>76</v>
      </c>
      <c r="AO2741" s="306">
        <v>3</v>
      </c>
      <c r="AP2741" s="306">
        <v>12</v>
      </c>
      <c r="AQ2741" s="15">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15">
        <f ca="1">COUNTIF(INDIRECT("H"&amp;(ROW()+12*(($AN2741-1)*3+$AO2741)-ROW())/12+5):INDIRECT("S"&amp;(ROW()+12*(($AN2741-1)*3+$AO2741)-ROW())/12+5),AQ2741)</f>
        <v>0</v>
      </c>
      <c r="AU2741" s="15">
        <f ca="1">IF(AND(AQ2741&gt;0,AR2741&gt;0),COUNTIF(AU$6:AU2740,"&gt;0")+1,0)</f>
        <v>0</v>
      </c>
    </row>
    <row r="2742" spans="40:47">
      <c r="AN2742" s="15">
        <v>77</v>
      </c>
      <c r="AO2742" s="15">
        <v>1</v>
      </c>
      <c r="AP2742" s="15">
        <v>1</v>
      </c>
      <c r="AQ2742" s="15">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15">
        <f ca="1">COUNTIF(INDIRECT("H"&amp;(ROW()+12*(($AN2742-1)*3+$AO2742)-ROW())/12+5):INDIRECT("S"&amp;(ROW()+12*(($AN2742-1)*3+$AO2742)-ROW())/12+5),AQ2742)</f>
        <v>0</v>
      </c>
      <c r="AU2742" s="15">
        <f ca="1">IF(AND(AQ2742&gt;0,AR2742&gt;0),COUNTIF(AU$6:AU2741,"&gt;0")+1,0)</f>
        <v>0</v>
      </c>
    </row>
    <row r="2743" spans="40:47">
      <c r="AN2743" s="15">
        <v>77</v>
      </c>
      <c r="AO2743" s="15">
        <v>1</v>
      </c>
      <c r="AP2743" s="15">
        <v>2</v>
      </c>
      <c r="AQ2743" s="15">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15">
        <f ca="1">COUNTIF(INDIRECT("H"&amp;(ROW()+12*(($AN2743-1)*3+$AO2743)-ROW())/12+5):INDIRECT("S"&amp;(ROW()+12*(($AN2743-1)*3+$AO2743)-ROW())/12+5),AQ2743)</f>
        <v>0</v>
      </c>
      <c r="AU2743" s="15">
        <f ca="1">IF(AND(AQ2743&gt;0,AR2743&gt;0),COUNTIF(AU$6:AU2742,"&gt;0")+1,0)</f>
        <v>0</v>
      </c>
    </row>
    <row r="2744" spans="40:47">
      <c r="AN2744" s="15">
        <v>77</v>
      </c>
      <c r="AO2744" s="15">
        <v>1</v>
      </c>
      <c r="AP2744" s="15">
        <v>3</v>
      </c>
      <c r="AQ2744" s="15">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15">
        <f ca="1">COUNTIF(INDIRECT("H"&amp;(ROW()+12*(($AN2744-1)*3+$AO2744)-ROW())/12+5):INDIRECT("S"&amp;(ROW()+12*(($AN2744-1)*3+$AO2744)-ROW())/12+5),AQ2744)</f>
        <v>0</v>
      </c>
      <c r="AU2744" s="15">
        <f ca="1">IF(AND(AQ2744&gt;0,AR2744&gt;0),COUNTIF(AU$6:AU2743,"&gt;0")+1,0)</f>
        <v>0</v>
      </c>
    </row>
    <row r="2745" spans="40:47">
      <c r="AN2745" s="15">
        <v>77</v>
      </c>
      <c r="AO2745" s="15">
        <v>1</v>
      </c>
      <c r="AP2745" s="15">
        <v>4</v>
      </c>
      <c r="AQ2745" s="15">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15">
        <f ca="1">COUNTIF(INDIRECT("H"&amp;(ROW()+12*(($AN2745-1)*3+$AO2745)-ROW())/12+5):INDIRECT("S"&amp;(ROW()+12*(($AN2745-1)*3+$AO2745)-ROW())/12+5),AQ2745)</f>
        <v>0</v>
      </c>
      <c r="AU2745" s="15">
        <f ca="1">IF(AND(AQ2745&gt;0,AR2745&gt;0),COUNTIF(AU$6:AU2744,"&gt;0")+1,0)</f>
        <v>0</v>
      </c>
    </row>
    <row r="2746" spans="40:47">
      <c r="AN2746" s="15">
        <v>77</v>
      </c>
      <c r="AO2746" s="15">
        <v>1</v>
      </c>
      <c r="AP2746" s="15">
        <v>5</v>
      </c>
      <c r="AQ2746" s="15">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15">
        <f ca="1">COUNTIF(INDIRECT("H"&amp;(ROW()+12*(($AN2746-1)*3+$AO2746)-ROW())/12+5):INDIRECT("S"&amp;(ROW()+12*(($AN2746-1)*3+$AO2746)-ROW())/12+5),AQ2746)</f>
        <v>0</v>
      </c>
      <c r="AU2746" s="15">
        <f ca="1">IF(AND(AQ2746&gt;0,AR2746&gt;0),COUNTIF(AU$6:AU2745,"&gt;0")+1,0)</f>
        <v>0</v>
      </c>
    </row>
    <row r="2747" spans="40:47">
      <c r="AN2747" s="15">
        <v>77</v>
      </c>
      <c r="AO2747" s="15">
        <v>1</v>
      </c>
      <c r="AP2747" s="15">
        <v>6</v>
      </c>
      <c r="AQ2747" s="15">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15">
        <f ca="1">COUNTIF(INDIRECT("H"&amp;(ROW()+12*(($AN2747-1)*3+$AO2747)-ROW())/12+5):INDIRECT("S"&amp;(ROW()+12*(($AN2747-1)*3+$AO2747)-ROW())/12+5),AQ2747)</f>
        <v>0</v>
      </c>
      <c r="AU2747" s="15">
        <f ca="1">IF(AND(AQ2747&gt;0,AR2747&gt;0),COUNTIF(AU$6:AU2746,"&gt;0")+1,0)</f>
        <v>0</v>
      </c>
    </row>
    <row r="2748" spans="40:47">
      <c r="AN2748" s="15">
        <v>77</v>
      </c>
      <c r="AO2748" s="15">
        <v>1</v>
      </c>
      <c r="AP2748" s="15">
        <v>7</v>
      </c>
      <c r="AQ2748" s="15">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15">
        <f ca="1">COUNTIF(INDIRECT("H"&amp;(ROW()+12*(($AN2748-1)*3+$AO2748)-ROW())/12+5):INDIRECT("S"&amp;(ROW()+12*(($AN2748-1)*3+$AO2748)-ROW())/12+5),AQ2748)</f>
        <v>0</v>
      </c>
      <c r="AU2748" s="15">
        <f ca="1">IF(AND(AQ2748&gt;0,AR2748&gt;0),COUNTIF(AU$6:AU2747,"&gt;0")+1,0)</f>
        <v>0</v>
      </c>
    </row>
    <row r="2749" spans="40:47">
      <c r="AN2749" s="15">
        <v>77</v>
      </c>
      <c r="AO2749" s="15">
        <v>1</v>
      </c>
      <c r="AP2749" s="15">
        <v>8</v>
      </c>
      <c r="AQ2749" s="15">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15">
        <f ca="1">COUNTIF(INDIRECT("H"&amp;(ROW()+12*(($AN2749-1)*3+$AO2749)-ROW())/12+5):INDIRECT("S"&amp;(ROW()+12*(($AN2749-1)*3+$AO2749)-ROW())/12+5),AQ2749)</f>
        <v>0</v>
      </c>
      <c r="AU2749" s="15">
        <f ca="1">IF(AND(AQ2749&gt;0,AR2749&gt;0),COUNTIF(AU$6:AU2748,"&gt;0")+1,0)</f>
        <v>0</v>
      </c>
    </row>
    <row r="2750" spans="40:47">
      <c r="AN2750" s="15">
        <v>77</v>
      </c>
      <c r="AO2750" s="15">
        <v>1</v>
      </c>
      <c r="AP2750" s="15">
        <v>9</v>
      </c>
      <c r="AQ2750" s="15">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15">
        <f ca="1">COUNTIF(INDIRECT("H"&amp;(ROW()+12*(($AN2750-1)*3+$AO2750)-ROW())/12+5):INDIRECT("S"&amp;(ROW()+12*(($AN2750-1)*3+$AO2750)-ROW())/12+5),AQ2750)</f>
        <v>0</v>
      </c>
      <c r="AU2750" s="15">
        <f ca="1">IF(AND(AQ2750&gt;0,AR2750&gt;0),COUNTIF(AU$6:AU2749,"&gt;0")+1,0)</f>
        <v>0</v>
      </c>
    </row>
    <row r="2751" spans="40:47">
      <c r="AN2751" s="15">
        <v>77</v>
      </c>
      <c r="AO2751" s="15">
        <v>1</v>
      </c>
      <c r="AP2751" s="15">
        <v>10</v>
      </c>
      <c r="AQ2751" s="15">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15">
        <f ca="1">COUNTIF(INDIRECT("H"&amp;(ROW()+12*(($AN2751-1)*3+$AO2751)-ROW())/12+5):INDIRECT("S"&amp;(ROW()+12*(($AN2751-1)*3+$AO2751)-ROW())/12+5),AQ2751)</f>
        <v>0</v>
      </c>
      <c r="AU2751" s="15">
        <f ca="1">IF(AND(AQ2751&gt;0,AR2751&gt;0),COUNTIF(AU$6:AU2750,"&gt;0")+1,0)</f>
        <v>0</v>
      </c>
    </row>
    <row r="2752" spans="40:47">
      <c r="AN2752" s="15">
        <v>77</v>
      </c>
      <c r="AO2752" s="15">
        <v>1</v>
      </c>
      <c r="AP2752" s="15">
        <v>11</v>
      </c>
      <c r="AQ2752" s="15">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15">
        <f ca="1">COUNTIF(INDIRECT("H"&amp;(ROW()+12*(($AN2752-1)*3+$AO2752)-ROW())/12+5):INDIRECT("S"&amp;(ROW()+12*(($AN2752-1)*3+$AO2752)-ROW())/12+5),AQ2752)</f>
        <v>0</v>
      </c>
      <c r="AU2752" s="15">
        <f ca="1">IF(AND(AQ2752&gt;0,AR2752&gt;0),COUNTIF(AU$6:AU2751,"&gt;0")+1,0)</f>
        <v>0</v>
      </c>
    </row>
    <row r="2753" spans="40:47">
      <c r="AN2753" s="15">
        <v>77</v>
      </c>
      <c r="AO2753" s="15">
        <v>1</v>
      </c>
      <c r="AP2753" s="15">
        <v>12</v>
      </c>
      <c r="AQ2753" s="15">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15">
        <f ca="1">COUNTIF(INDIRECT("H"&amp;(ROW()+12*(($AN2753-1)*3+$AO2753)-ROW())/12+5):INDIRECT("S"&amp;(ROW()+12*(($AN2753-1)*3+$AO2753)-ROW())/12+5),AQ2753)</f>
        <v>0</v>
      </c>
      <c r="AU2753" s="15">
        <f ca="1">IF(AND(AQ2753&gt;0,AR2753&gt;0),COUNTIF(AU$6:AU2752,"&gt;0")+1,0)</f>
        <v>0</v>
      </c>
    </row>
    <row r="2754" spans="40:47">
      <c r="AN2754" s="15">
        <v>77</v>
      </c>
      <c r="AO2754" s="15">
        <v>2</v>
      </c>
      <c r="AP2754" s="15">
        <v>1</v>
      </c>
      <c r="AQ2754" s="15">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15">
        <f ca="1">COUNTIF(INDIRECT("H"&amp;(ROW()+12*(($AN2754-1)*3+$AO2754)-ROW())/12+5):INDIRECT("S"&amp;(ROW()+12*(($AN2754-1)*3+$AO2754)-ROW())/12+5),AQ2754)</f>
        <v>0</v>
      </c>
      <c r="AU2754" s="15">
        <f ca="1">IF(AND(AQ2754&gt;0,AR2754&gt;0),COUNTIF(AU$6:AU2753,"&gt;0")+1,0)</f>
        <v>0</v>
      </c>
    </row>
    <row r="2755" spans="40:47">
      <c r="AN2755" s="15">
        <v>77</v>
      </c>
      <c r="AO2755" s="15">
        <v>2</v>
      </c>
      <c r="AP2755" s="15">
        <v>2</v>
      </c>
      <c r="AQ2755" s="15">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15">
        <f ca="1">COUNTIF(INDIRECT("H"&amp;(ROW()+12*(($AN2755-1)*3+$AO2755)-ROW())/12+5):INDIRECT("S"&amp;(ROW()+12*(($AN2755-1)*3+$AO2755)-ROW())/12+5),AQ2755)</f>
        <v>0</v>
      </c>
      <c r="AU2755" s="15">
        <f ca="1">IF(AND(AQ2755&gt;0,AR2755&gt;0),COUNTIF(AU$6:AU2754,"&gt;0")+1,0)</f>
        <v>0</v>
      </c>
    </row>
    <row r="2756" spans="40:47">
      <c r="AN2756" s="15">
        <v>77</v>
      </c>
      <c r="AO2756" s="15">
        <v>2</v>
      </c>
      <c r="AP2756" s="15">
        <v>3</v>
      </c>
      <c r="AQ2756" s="15">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15">
        <f ca="1">COUNTIF(INDIRECT("H"&amp;(ROW()+12*(($AN2756-1)*3+$AO2756)-ROW())/12+5):INDIRECT("S"&amp;(ROW()+12*(($AN2756-1)*3+$AO2756)-ROW())/12+5),AQ2756)</f>
        <v>0</v>
      </c>
      <c r="AU2756" s="15">
        <f ca="1">IF(AND(AQ2756&gt;0,AR2756&gt;0),COUNTIF(AU$6:AU2755,"&gt;0")+1,0)</f>
        <v>0</v>
      </c>
    </row>
    <row r="2757" spans="40:47">
      <c r="AN2757" s="15">
        <v>77</v>
      </c>
      <c r="AO2757" s="15">
        <v>2</v>
      </c>
      <c r="AP2757" s="15">
        <v>4</v>
      </c>
      <c r="AQ2757" s="15">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15">
        <f ca="1">COUNTIF(INDIRECT("H"&amp;(ROW()+12*(($AN2757-1)*3+$AO2757)-ROW())/12+5):INDIRECT("S"&amp;(ROW()+12*(($AN2757-1)*3+$AO2757)-ROW())/12+5),AQ2757)</f>
        <v>0</v>
      </c>
      <c r="AU2757" s="15">
        <f ca="1">IF(AND(AQ2757&gt;0,AR2757&gt;0),COUNTIF(AU$6:AU2756,"&gt;0")+1,0)</f>
        <v>0</v>
      </c>
    </row>
    <row r="2758" spans="40:47">
      <c r="AN2758" s="15">
        <v>77</v>
      </c>
      <c r="AO2758" s="15">
        <v>2</v>
      </c>
      <c r="AP2758" s="15">
        <v>5</v>
      </c>
      <c r="AQ2758" s="15">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15">
        <f ca="1">COUNTIF(INDIRECT("H"&amp;(ROW()+12*(($AN2758-1)*3+$AO2758)-ROW())/12+5):INDIRECT("S"&amp;(ROW()+12*(($AN2758-1)*3+$AO2758)-ROW())/12+5),AQ2758)</f>
        <v>0</v>
      </c>
      <c r="AU2758" s="15">
        <f ca="1">IF(AND(AQ2758&gt;0,AR2758&gt;0),COUNTIF(AU$6:AU2757,"&gt;0")+1,0)</f>
        <v>0</v>
      </c>
    </row>
    <row r="2759" spans="40:47">
      <c r="AN2759" s="15">
        <v>77</v>
      </c>
      <c r="AO2759" s="15">
        <v>2</v>
      </c>
      <c r="AP2759" s="15">
        <v>6</v>
      </c>
      <c r="AQ2759" s="15">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15">
        <f ca="1">COUNTIF(INDIRECT("H"&amp;(ROW()+12*(($AN2759-1)*3+$AO2759)-ROW())/12+5):INDIRECT("S"&amp;(ROW()+12*(($AN2759-1)*3+$AO2759)-ROW())/12+5),AQ2759)</f>
        <v>0</v>
      </c>
      <c r="AU2759" s="15">
        <f ca="1">IF(AND(AQ2759&gt;0,AR2759&gt;0),COUNTIF(AU$6:AU2758,"&gt;0")+1,0)</f>
        <v>0</v>
      </c>
    </row>
    <row r="2760" spans="40:47">
      <c r="AN2760" s="15">
        <v>77</v>
      </c>
      <c r="AO2760" s="15">
        <v>2</v>
      </c>
      <c r="AP2760" s="15">
        <v>7</v>
      </c>
      <c r="AQ2760" s="15">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15">
        <f ca="1">COUNTIF(INDIRECT("H"&amp;(ROW()+12*(($AN2760-1)*3+$AO2760)-ROW())/12+5):INDIRECT("S"&amp;(ROW()+12*(($AN2760-1)*3+$AO2760)-ROW())/12+5),AQ2760)</f>
        <v>0</v>
      </c>
      <c r="AU2760" s="15">
        <f ca="1">IF(AND(AQ2760&gt;0,AR2760&gt;0),COUNTIF(AU$6:AU2759,"&gt;0")+1,0)</f>
        <v>0</v>
      </c>
    </row>
    <row r="2761" spans="40:47">
      <c r="AN2761" s="15">
        <v>77</v>
      </c>
      <c r="AO2761" s="15">
        <v>2</v>
      </c>
      <c r="AP2761" s="15">
        <v>8</v>
      </c>
      <c r="AQ2761" s="15">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15">
        <f ca="1">COUNTIF(INDIRECT("H"&amp;(ROW()+12*(($AN2761-1)*3+$AO2761)-ROW())/12+5):INDIRECT("S"&amp;(ROW()+12*(($AN2761-1)*3+$AO2761)-ROW())/12+5),AQ2761)</f>
        <v>0</v>
      </c>
      <c r="AU2761" s="15">
        <f ca="1">IF(AND(AQ2761&gt;0,AR2761&gt;0),COUNTIF(AU$6:AU2760,"&gt;0")+1,0)</f>
        <v>0</v>
      </c>
    </row>
    <row r="2762" spans="40:47">
      <c r="AN2762" s="15">
        <v>77</v>
      </c>
      <c r="AO2762" s="15">
        <v>2</v>
      </c>
      <c r="AP2762" s="15">
        <v>9</v>
      </c>
      <c r="AQ2762" s="15">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15">
        <f ca="1">COUNTIF(INDIRECT("H"&amp;(ROW()+12*(($AN2762-1)*3+$AO2762)-ROW())/12+5):INDIRECT("S"&amp;(ROW()+12*(($AN2762-1)*3+$AO2762)-ROW())/12+5),AQ2762)</f>
        <v>0</v>
      </c>
      <c r="AU2762" s="15">
        <f ca="1">IF(AND(AQ2762&gt;0,AR2762&gt;0),COUNTIF(AU$6:AU2761,"&gt;0")+1,0)</f>
        <v>0</v>
      </c>
    </row>
    <row r="2763" spans="40:47">
      <c r="AN2763" s="15">
        <v>77</v>
      </c>
      <c r="AO2763" s="15">
        <v>2</v>
      </c>
      <c r="AP2763" s="15">
        <v>10</v>
      </c>
      <c r="AQ2763" s="15">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15">
        <f ca="1">COUNTIF(INDIRECT("H"&amp;(ROW()+12*(($AN2763-1)*3+$AO2763)-ROW())/12+5):INDIRECT("S"&amp;(ROW()+12*(($AN2763-1)*3+$AO2763)-ROW())/12+5),AQ2763)</f>
        <v>0</v>
      </c>
      <c r="AU2763" s="15">
        <f ca="1">IF(AND(AQ2763&gt;0,AR2763&gt;0),COUNTIF(AU$6:AU2762,"&gt;0")+1,0)</f>
        <v>0</v>
      </c>
    </row>
    <row r="2764" spans="40:47">
      <c r="AN2764" s="15">
        <v>77</v>
      </c>
      <c r="AO2764" s="15">
        <v>2</v>
      </c>
      <c r="AP2764" s="15">
        <v>11</v>
      </c>
      <c r="AQ2764" s="15">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15">
        <f ca="1">COUNTIF(INDIRECT("H"&amp;(ROW()+12*(($AN2764-1)*3+$AO2764)-ROW())/12+5):INDIRECT("S"&amp;(ROW()+12*(($AN2764-1)*3+$AO2764)-ROW())/12+5),AQ2764)</f>
        <v>0</v>
      </c>
      <c r="AU2764" s="15">
        <f ca="1">IF(AND(AQ2764&gt;0,AR2764&gt;0),COUNTIF(AU$6:AU2763,"&gt;0")+1,0)</f>
        <v>0</v>
      </c>
    </row>
    <row r="2765" spans="40:47">
      <c r="AN2765" s="15">
        <v>77</v>
      </c>
      <c r="AO2765" s="15">
        <v>2</v>
      </c>
      <c r="AP2765" s="15">
        <v>12</v>
      </c>
      <c r="AQ2765" s="15">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15">
        <f ca="1">COUNTIF(INDIRECT("H"&amp;(ROW()+12*(($AN2765-1)*3+$AO2765)-ROW())/12+5):INDIRECT("S"&amp;(ROW()+12*(($AN2765-1)*3+$AO2765)-ROW())/12+5),AQ2765)</f>
        <v>0</v>
      </c>
      <c r="AU2765" s="15">
        <f ca="1">IF(AND(AQ2765&gt;0,AR2765&gt;0),COUNTIF(AU$6:AU2764,"&gt;0")+1,0)</f>
        <v>0</v>
      </c>
    </row>
    <row r="2766" spans="40:47">
      <c r="AN2766" s="15">
        <v>77</v>
      </c>
      <c r="AO2766" s="15">
        <v>3</v>
      </c>
      <c r="AP2766" s="15">
        <v>1</v>
      </c>
      <c r="AQ2766" s="15">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15">
        <f ca="1">COUNTIF(INDIRECT("H"&amp;(ROW()+12*(($AN2766-1)*3+$AO2766)-ROW())/12+5):INDIRECT("S"&amp;(ROW()+12*(($AN2766-1)*3+$AO2766)-ROW())/12+5),AQ2766)</f>
        <v>0</v>
      </c>
      <c r="AU2766" s="15">
        <f ca="1">IF(AND(AQ2766&gt;0,AR2766&gt;0),COUNTIF(AU$6:AU2765,"&gt;0")+1,0)</f>
        <v>0</v>
      </c>
    </row>
    <row r="2767" spans="40:47">
      <c r="AN2767" s="15">
        <v>77</v>
      </c>
      <c r="AO2767" s="15">
        <v>3</v>
      </c>
      <c r="AP2767" s="15">
        <v>2</v>
      </c>
      <c r="AQ2767" s="15">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15">
        <f ca="1">COUNTIF(INDIRECT("H"&amp;(ROW()+12*(($AN2767-1)*3+$AO2767)-ROW())/12+5):INDIRECT("S"&amp;(ROW()+12*(($AN2767-1)*3+$AO2767)-ROW())/12+5),AQ2767)</f>
        <v>0</v>
      </c>
      <c r="AU2767" s="15">
        <f ca="1">IF(AND(AQ2767&gt;0,AR2767&gt;0),COUNTIF(AU$6:AU2766,"&gt;0")+1,0)</f>
        <v>0</v>
      </c>
    </row>
    <row r="2768" spans="40:47">
      <c r="AN2768" s="15">
        <v>77</v>
      </c>
      <c r="AO2768" s="15">
        <v>3</v>
      </c>
      <c r="AP2768" s="15">
        <v>3</v>
      </c>
      <c r="AQ2768" s="15">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15">
        <f ca="1">COUNTIF(INDIRECT("H"&amp;(ROW()+12*(($AN2768-1)*3+$AO2768)-ROW())/12+5):INDIRECT("S"&amp;(ROW()+12*(($AN2768-1)*3+$AO2768)-ROW())/12+5),AQ2768)</f>
        <v>0</v>
      </c>
      <c r="AU2768" s="15">
        <f ca="1">IF(AND(AQ2768&gt;0,AR2768&gt;0),COUNTIF(AU$6:AU2767,"&gt;0")+1,0)</f>
        <v>0</v>
      </c>
    </row>
    <row r="2769" spans="40:47">
      <c r="AN2769" s="15">
        <v>77</v>
      </c>
      <c r="AO2769" s="15">
        <v>3</v>
      </c>
      <c r="AP2769" s="15">
        <v>4</v>
      </c>
      <c r="AQ2769" s="15">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15">
        <f ca="1">COUNTIF(INDIRECT("H"&amp;(ROW()+12*(($AN2769-1)*3+$AO2769)-ROW())/12+5):INDIRECT("S"&amp;(ROW()+12*(($AN2769-1)*3+$AO2769)-ROW())/12+5),AQ2769)</f>
        <v>0</v>
      </c>
      <c r="AU2769" s="15">
        <f ca="1">IF(AND(AQ2769&gt;0,AR2769&gt;0),COUNTIF(AU$6:AU2768,"&gt;0")+1,0)</f>
        <v>0</v>
      </c>
    </row>
    <row r="2770" spans="40:47">
      <c r="AN2770" s="15">
        <v>77</v>
      </c>
      <c r="AO2770" s="15">
        <v>3</v>
      </c>
      <c r="AP2770" s="15">
        <v>5</v>
      </c>
      <c r="AQ2770" s="15">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15">
        <f ca="1">COUNTIF(INDIRECT("H"&amp;(ROW()+12*(($AN2770-1)*3+$AO2770)-ROW())/12+5):INDIRECT("S"&amp;(ROW()+12*(($AN2770-1)*3+$AO2770)-ROW())/12+5),AQ2770)</f>
        <v>0</v>
      </c>
      <c r="AU2770" s="15">
        <f ca="1">IF(AND(AQ2770&gt;0,AR2770&gt;0),COUNTIF(AU$6:AU2769,"&gt;0")+1,0)</f>
        <v>0</v>
      </c>
    </row>
    <row r="2771" spans="40:47">
      <c r="AN2771" s="15">
        <v>77</v>
      </c>
      <c r="AO2771" s="15">
        <v>3</v>
      </c>
      <c r="AP2771" s="15">
        <v>6</v>
      </c>
      <c r="AQ2771" s="15">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15">
        <f ca="1">COUNTIF(INDIRECT("H"&amp;(ROW()+12*(($AN2771-1)*3+$AO2771)-ROW())/12+5):INDIRECT("S"&amp;(ROW()+12*(($AN2771-1)*3+$AO2771)-ROW())/12+5),AQ2771)</f>
        <v>0</v>
      </c>
      <c r="AU2771" s="15">
        <f ca="1">IF(AND(AQ2771&gt;0,AR2771&gt;0),COUNTIF(AU$6:AU2770,"&gt;0")+1,0)</f>
        <v>0</v>
      </c>
    </row>
    <row r="2772" spans="40:47">
      <c r="AN2772" s="15">
        <v>77</v>
      </c>
      <c r="AO2772" s="15">
        <v>3</v>
      </c>
      <c r="AP2772" s="15">
        <v>7</v>
      </c>
      <c r="AQ2772" s="15">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15">
        <f ca="1">COUNTIF(INDIRECT("H"&amp;(ROW()+12*(($AN2772-1)*3+$AO2772)-ROW())/12+5):INDIRECT("S"&amp;(ROW()+12*(($AN2772-1)*3+$AO2772)-ROW())/12+5),AQ2772)</f>
        <v>0</v>
      </c>
      <c r="AU2772" s="15">
        <f ca="1">IF(AND(AQ2772&gt;0,AR2772&gt;0),COUNTIF(AU$6:AU2771,"&gt;0")+1,0)</f>
        <v>0</v>
      </c>
    </row>
    <row r="2773" spans="40:47">
      <c r="AN2773" s="15">
        <v>77</v>
      </c>
      <c r="AO2773" s="15">
        <v>3</v>
      </c>
      <c r="AP2773" s="15">
        <v>8</v>
      </c>
      <c r="AQ2773" s="15">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15">
        <f ca="1">COUNTIF(INDIRECT("H"&amp;(ROW()+12*(($AN2773-1)*3+$AO2773)-ROW())/12+5):INDIRECT("S"&amp;(ROW()+12*(($AN2773-1)*3+$AO2773)-ROW())/12+5),AQ2773)</f>
        <v>0</v>
      </c>
      <c r="AU2773" s="15">
        <f ca="1">IF(AND(AQ2773&gt;0,AR2773&gt;0),COUNTIF(AU$6:AU2772,"&gt;0")+1,0)</f>
        <v>0</v>
      </c>
    </row>
    <row r="2774" spans="40:47">
      <c r="AN2774" s="15">
        <v>77</v>
      </c>
      <c r="AO2774" s="15">
        <v>3</v>
      </c>
      <c r="AP2774" s="15">
        <v>9</v>
      </c>
      <c r="AQ2774" s="15">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15">
        <f ca="1">COUNTIF(INDIRECT("H"&amp;(ROW()+12*(($AN2774-1)*3+$AO2774)-ROW())/12+5):INDIRECT("S"&amp;(ROW()+12*(($AN2774-1)*3+$AO2774)-ROW())/12+5),AQ2774)</f>
        <v>0</v>
      </c>
      <c r="AU2774" s="15">
        <f ca="1">IF(AND(AQ2774&gt;0,AR2774&gt;0),COUNTIF(AU$6:AU2773,"&gt;0")+1,0)</f>
        <v>0</v>
      </c>
    </row>
    <row r="2775" spans="40:47">
      <c r="AN2775" s="15">
        <v>77</v>
      </c>
      <c r="AO2775" s="15">
        <v>3</v>
      </c>
      <c r="AP2775" s="15">
        <v>10</v>
      </c>
      <c r="AQ2775" s="15">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15">
        <f ca="1">COUNTIF(INDIRECT("H"&amp;(ROW()+12*(($AN2775-1)*3+$AO2775)-ROW())/12+5):INDIRECT("S"&amp;(ROW()+12*(($AN2775-1)*3+$AO2775)-ROW())/12+5),AQ2775)</f>
        <v>0</v>
      </c>
      <c r="AU2775" s="15">
        <f ca="1">IF(AND(AQ2775&gt;0,AR2775&gt;0),COUNTIF(AU$6:AU2774,"&gt;0")+1,0)</f>
        <v>0</v>
      </c>
    </row>
    <row r="2776" spans="40:47">
      <c r="AN2776" s="15">
        <v>77</v>
      </c>
      <c r="AO2776" s="15">
        <v>3</v>
      </c>
      <c r="AP2776" s="15">
        <v>11</v>
      </c>
      <c r="AQ2776" s="15">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15">
        <f ca="1">COUNTIF(INDIRECT("H"&amp;(ROW()+12*(($AN2776-1)*3+$AO2776)-ROW())/12+5):INDIRECT("S"&amp;(ROW()+12*(($AN2776-1)*3+$AO2776)-ROW())/12+5),AQ2776)</f>
        <v>0</v>
      </c>
      <c r="AU2776" s="15">
        <f ca="1">IF(AND(AQ2776&gt;0,AR2776&gt;0),COUNTIF(AU$6:AU2775,"&gt;0")+1,0)</f>
        <v>0</v>
      </c>
    </row>
    <row r="2777" spans="40:47">
      <c r="AN2777" s="306">
        <v>77</v>
      </c>
      <c r="AO2777" s="306">
        <v>3</v>
      </c>
      <c r="AP2777" s="306">
        <v>12</v>
      </c>
      <c r="AQ2777" s="15">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15">
        <f ca="1">COUNTIF(INDIRECT("H"&amp;(ROW()+12*(($AN2777-1)*3+$AO2777)-ROW())/12+5):INDIRECT("S"&amp;(ROW()+12*(($AN2777-1)*3+$AO2777)-ROW())/12+5),AQ2777)</f>
        <v>0</v>
      </c>
      <c r="AU2777" s="15">
        <f ca="1">IF(AND(AQ2777&gt;0,AR2777&gt;0),COUNTIF(AU$6:AU2776,"&gt;0")+1,0)</f>
        <v>0</v>
      </c>
    </row>
    <row r="2778" spans="40:47">
      <c r="AN2778" s="15">
        <v>78</v>
      </c>
      <c r="AO2778" s="15">
        <v>1</v>
      </c>
      <c r="AP2778" s="15">
        <v>1</v>
      </c>
      <c r="AQ2778" s="15">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15">
        <f ca="1">COUNTIF(INDIRECT("H"&amp;(ROW()+12*(($AN2778-1)*3+$AO2778)-ROW())/12+5):INDIRECT("S"&amp;(ROW()+12*(($AN2778-1)*3+$AO2778)-ROW())/12+5),AQ2778)</f>
        <v>0</v>
      </c>
      <c r="AU2778" s="15">
        <f ca="1">IF(AND(AQ2778&gt;0,AR2778&gt;0),COUNTIF(AU$6:AU2777,"&gt;0")+1,0)</f>
        <v>0</v>
      </c>
    </row>
    <row r="2779" spans="40:47">
      <c r="AN2779" s="15">
        <v>78</v>
      </c>
      <c r="AO2779" s="15">
        <v>1</v>
      </c>
      <c r="AP2779" s="15">
        <v>2</v>
      </c>
      <c r="AQ2779" s="15">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15">
        <f ca="1">COUNTIF(INDIRECT("H"&amp;(ROW()+12*(($AN2779-1)*3+$AO2779)-ROW())/12+5):INDIRECT("S"&amp;(ROW()+12*(($AN2779-1)*3+$AO2779)-ROW())/12+5),AQ2779)</f>
        <v>0</v>
      </c>
      <c r="AU2779" s="15">
        <f ca="1">IF(AND(AQ2779&gt;0,AR2779&gt;0),COUNTIF(AU$6:AU2778,"&gt;0")+1,0)</f>
        <v>0</v>
      </c>
    </row>
    <row r="2780" spans="40:47">
      <c r="AN2780" s="15">
        <v>78</v>
      </c>
      <c r="AO2780" s="15">
        <v>1</v>
      </c>
      <c r="AP2780" s="15">
        <v>3</v>
      </c>
      <c r="AQ2780" s="15">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15">
        <f ca="1">COUNTIF(INDIRECT("H"&amp;(ROW()+12*(($AN2780-1)*3+$AO2780)-ROW())/12+5):INDIRECT("S"&amp;(ROW()+12*(($AN2780-1)*3+$AO2780)-ROW())/12+5),AQ2780)</f>
        <v>0</v>
      </c>
      <c r="AU2780" s="15">
        <f ca="1">IF(AND(AQ2780&gt;0,AR2780&gt;0),COUNTIF(AU$6:AU2779,"&gt;0")+1,0)</f>
        <v>0</v>
      </c>
    </row>
    <row r="2781" spans="40:47">
      <c r="AN2781" s="15">
        <v>78</v>
      </c>
      <c r="AO2781" s="15">
        <v>1</v>
      </c>
      <c r="AP2781" s="15">
        <v>4</v>
      </c>
      <c r="AQ2781" s="15">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15">
        <f ca="1">COUNTIF(INDIRECT("H"&amp;(ROW()+12*(($AN2781-1)*3+$AO2781)-ROW())/12+5):INDIRECT("S"&amp;(ROW()+12*(($AN2781-1)*3+$AO2781)-ROW())/12+5),AQ2781)</f>
        <v>0</v>
      </c>
      <c r="AU2781" s="15">
        <f ca="1">IF(AND(AQ2781&gt;0,AR2781&gt;0),COUNTIF(AU$6:AU2780,"&gt;0")+1,0)</f>
        <v>0</v>
      </c>
    </row>
    <row r="2782" spans="40:47">
      <c r="AN2782" s="15">
        <v>78</v>
      </c>
      <c r="AO2782" s="15">
        <v>1</v>
      </c>
      <c r="AP2782" s="15">
        <v>5</v>
      </c>
      <c r="AQ2782" s="15">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15">
        <f ca="1">COUNTIF(INDIRECT("H"&amp;(ROW()+12*(($AN2782-1)*3+$AO2782)-ROW())/12+5):INDIRECT("S"&amp;(ROW()+12*(($AN2782-1)*3+$AO2782)-ROW())/12+5),AQ2782)</f>
        <v>0</v>
      </c>
      <c r="AU2782" s="15">
        <f ca="1">IF(AND(AQ2782&gt;0,AR2782&gt;0),COUNTIF(AU$6:AU2781,"&gt;0")+1,0)</f>
        <v>0</v>
      </c>
    </row>
    <row r="2783" spans="40:47">
      <c r="AN2783" s="15">
        <v>78</v>
      </c>
      <c r="AO2783" s="15">
        <v>1</v>
      </c>
      <c r="AP2783" s="15">
        <v>6</v>
      </c>
      <c r="AQ2783" s="15">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15">
        <f ca="1">COUNTIF(INDIRECT("H"&amp;(ROW()+12*(($AN2783-1)*3+$AO2783)-ROW())/12+5):INDIRECT("S"&amp;(ROW()+12*(($AN2783-1)*3+$AO2783)-ROW())/12+5),AQ2783)</f>
        <v>0</v>
      </c>
      <c r="AU2783" s="15">
        <f ca="1">IF(AND(AQ2783&gt;0,AR2783&gt;0),COUNTIF(AU$6:AU2782,"&gt;0")+1,0)</f>
        <v>0</v>
      </c>
    </row>
    <row r="2784" spans="40:47">
      <c r="AN2784" s="15">
        <v>78</v>
      </c>
      <c r="AO2784" s="15">
        <v>1</v>
      </c>
      <c r="AP2784" s="15">
        <v>7</v>
      </c>
      <c r="AQ2784" s="15">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15">
        <f ca="1">COUNTIF(INDIRECT("H"&amp;(ROW()+12*(($AN2784-1)*3+$AO2784)-ROW())/12+5):INDIRECT("S"&amp;(ROW()+12*(($AN2784-1)*3+$AO2784)-ROW())/12+5),AQ2784)</f>
        <v>0</v>
      </c>
      <c r="AU2784" s="15">
        <f ca="1">IF(AND(AQ2784&gt;0,AR2784&gt;0),COUNTIF(AU$6:AU2783,"&gt;0")+1,0)</f>
        <v>0</v>
      </c>
    </row>
    <row r="2785" spans="40:47">
      <c r="AN2785" s="15">
        <v>78</v>
      </c>
      <c r="AO2785" s="15">
        <v>1</v>
      </c>
      <c r="AP2785" s="15">
        <v>8</v>
      </c>
      <c r="AQ2785" s="15">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15">
        <f ca="1">COUNTIF(INDIRECT("H"&amp;(ROW()+12*(($AN2785-1)*3+$AO2785)-ROW())/12+5):INDIRECT("S"&amp;(ROW()+12*(($AN2785-1)*3+$AO2785)-ROW())/12+5),AQ2785)</f>
        <v>0</v>
      </c>
      <c r="AU2785" s="15">
        <f ca="1">IF(AND(AQ2785&gt;0,AR2785&gt;0),COUNTIF(AU$6:AU2784,"&gt;0")+1,0)</f>
        <v>0</v>
      </c>
    </row>
    <row r="2786" spans="40:47">
      <c r="AN2786" s="15">
        <v>78</v>
      </c>
      <c r="AO2786" s="15">
        <v>1</v>
      </c>
      <c r="AP2786" s="15">
        <v>9</v>
      </c>
      <c r="AQ2786" s="15">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15">
        <f ca="1">COUNTIF(INDIRECT("H"&amp;(ROW()+12*(($AN2786-1)*3+$AO2786)-ROW())/12+5):INDIRECT("S"&amp;(ROW()+12*(($AN2786-1)*3+$AO2786)-ROW())/12+5),AQ2786)</f>
        <v>0</v>
      </c>
      <c r="AU2786" s="15">
        <f ca="1">IF(AND(AQ2786&gt;0,AR2786&gt;0),COUNTIF(AU$6:AU2785,"&gt;0")+1,0)</f>
        <v>0</v>
      </c>
    </row>
    <row r="2787" spans="40:47">
      <c r="AN2787" s="15">
        <v>78</v>
      </c>
      <c r="AO2787" s="15">
        <v>1</v>
      </c>
      <c r="AP2787" s="15">
        <v>10</v>
      </c>
      <c r="AQ2787" s="15">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15">
        <f ca="1">COUNTIF(INDIRECT("H"&amp;(ROW()+12*(($AN2787-1)*3+$AO2787)-ROW())/12+5):INDIRECT("S"&amp;(ROW()+12*(($AN2787-1)*3+$AO2787)-ROW())/12+5),AQ2787)</f>
        <v>0</v>
      </c>
      <c r="AU2787" s="15">
        <f ca="1">IF(AND(AQ2787&gt;0,AR2787&gt;0),COUNTIF(AU$6:AU2786,"&gt;0")+1,0)</f>
        <v>0</v>
      </c>
    </row>
    <row r="2788" spans="40:47">
      <c r="AN2788" s="15">
        <v>78</v>
      </c>
      <c r="AO2788" s="15">
        <v>1</v>
      </c>
      <c r="AP2788" s="15">
        <v>11</v>
      </c>
      <c r="AQ2788" s="15">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15">
        <f ca="1">COUNTIF(INDIRECT("H"&amp;(ROW()+12*(($AN2788-1)*3+$AO2788)-ROW())/12+5):INDIRECT("S"&amp;(ROW()+12*(($AN2788-1)*3+$AO2788)-ROW())/12+5),AQ2788)</f>
        <v>0</v>
      </c>
      <c r="AU2788" s="15">
        <f ca="1">IF(AND(AQ2788&gt;0,AR2788&gt;0),COUNTIF(AU$6:AU2787,"&gt;0")+1,0)</f>
        <v>0</v>
      </c>
    </row>
    <row r="2789" spans="40:47">
      <c r="AN2789" s="15">
        <v>78</v>
      </c>
      <c r="AO2789" s="15">
        <v>1</v>
      </c>
      <c r="AP2789" s="15">
        <v>12</v>
      </c>
      <c r="AQ2789" s="15">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15">
        <f ca="1">COUNTIF(INDIRECT("H"&amp;(ROW()+12*(($AN2789-1)*3+$AO2789)-ROW())/12+5):INDIRECT("S"&amp;(ROW()+12*(($AN2789-1)*3+$AO2789)-ROW())/12+5),AQ2789)</f>
        <v>0</v>
      </c>
      <c r="AU2789" s="15">
        <f ca="1">IF(AND(AQ2789&gt;0,AR2789&gt;0),COUNTIF(AU$6:AU2788,"&gt;0")+1,0)</f>
        <v>0</v>
      </c>
    </row>
    <row r="2790" spans="40:47">
      <c r="AN2790" s="15">
        <v>78</v>
      </c>
      <c r="AO2790" s="15">
        <v>2</v>
      </c>
      <c r="AP2790" s="15">
        <v>1</v>
      </c>
      <c r="AQ2790" s="15">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15">
        <f ca="1">COUNTIF(INDIRECT("H"&amp;(ROW()+12*(($AN2790-1)*3+$AO2790)-ROW())/12+5):INDIRECT("S"&amp;(ROW()+12*(($AN2790-1)*3+$AO2790)-ROW())/12+5),AQ2790)</f>
        <v>0</v>
      </c>
      <c r="AU2790" s="15">
        <f ca="1">IF(AND(AQ2790&gt;0,AR2790&gt;0),COUNTIF(AU$6:AU2789,"&gt;0")+1,0)</f>
        <v>0</v>
      </c>
    </row>
    <row r="2791" spans="40:47">
      <c r="AN2791" s="15">
        <v>78</v>
      </c>
      <c r="AO2791" s="15">
        <v>2</v>
      </c>
      <c r="AP2791" s="15">
        <v>2</v>
      </c>
      <c r="AQ2791" s="15">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15">
        <f ca="1">COUNTIF(INDIRECT("H"&amp;(ROW()+12*(($AN2791-1)*3+$AO2791)-ROW())/12+5):INDIRECT("S"&amp;(ROW()+12*(($AN2791-1)*3+$AO2791)-ROW())/12+5),AQ2791)</f>
        <v>0</v>
      </c>
      <c r="AU2791" s="15">
        <f ca="1">IF(AND(AQ2791&gt;0,AR2791&gt;0),COUNTIF(AU$6:AU2790,"&gt;0")+1,0)</f>
        <v>0</v>
      </c>
    </row>
    <row r="2792" spans="40:47">
      <c r="AN2792" s="15">
        <v>78</v>
      </c>
      <c r="AO2792" s="15">
        <v>2</v>
      </c>
      <c r="AP2792" s="15">
        <v>3</v>
      </c>
      <c r="AQ2792" s="15">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15">
        <f ca="1">COUNTIF(INDIRECT("H"&amp;(ROW()+12*(($AN2792-1)*3+$AO2792)-ROW())/12+5):INDIRECT("S"&amp;(ROW()+12*(($AN2792-1)*3+$AO2792)-ROW())/12+5),AQ2792)</f>
        <v>0</v>
      </c>
      <c r="AU2792" s="15">
        <f ca="1">IF(AND(AQ2792&gt;0,AR2792&gt;0),COUNTIF(AU$6:AU2791,"&gt;0")+1,0)</f>
        <v>0</v>
      </c>
    </row>
    <row r="2793" spans="40:47">
      <c r="AN2793" s="15">
        <v>78</v>
      </c>
      <c r="AO2793" s="15">
        <v>2</v>
      </c>
      <c r="AP2793" s="15">
        <v>4</v>
      </c>
      <c r="AQ2793" s="15">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15">
        <f ca="1">COUNTIF(INDIRECT("H"&amp;(ROW()+12*(($AN2793-1)*3+$AO2793)-ROW())/12+5):INDIRECT("S"&amp;(ROW()+12*(($AN2793-1)*3+$AO2793)-ROW())/12+5),AQ2793)</f>
        <v>0</v>
      </c>
      <c r="AU2793" s="15">
        <f ca="1">IF(AND(AQ2793&gt;0,AR2793&gt;0),COUNTIF(AU$6:AU2792,"&gt;0")+1,0)</f>
        <v>0</v>
      </c>
    </row>
    <row r="2794" spans="40:47">
      <c r="AN2794" s="15">
        <v>78</v>
      </c>
      <c r="AO2794" s="15">
        <v>2</v>
      </c>
      <c r="AP2794" s="15">
        <v>5</v>
      </c>
      <c r="AQ2794" s="15">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15">
        <f ca="1">COUNTIF(INDIRECT("H"&amp;(ROW()+12*(($AN2794-1)*3+$AO2794)-ROW())/12+5):INDIRECT("S"&amp;(ROW()+12*(($AN2794-1)*3+$AO2794)-ROW())/12+5),AQ2794)</f>
        <v>0</v>
      </c>
      <c r="AU2794" s="15">
        <f ca="1">IF(AND(AQ2794&gt;0,AR2794&gt;0),COUNTIF(AU$6:AU2793,"&gt;0")+1,0)</f>
        <v>0</v>
      </c>
    </row>
    <row r="2795" spans="40:47">
      <c r="AN2795" s="15">
        <v>78</v>
      </c>
      <c r="AO2795" s="15">
        <v>2</v>
      </c>
      <c r="AP2795" s="15">
        <v>6</v>
      </c>
      <c r="AQ2795" s="15">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15">
        <f ca="1">COUNTIF(INDIRECT("H"&amp;(ROW()+12*(($AN2795-1)*3+$AO2795)-ROW())/12+5):INDIRECT("S"&amp;(ROW()+12*(($AN2795-1)*3+$AO2795)-ROW())/12+5),AQ2795)</f>
        <v>0</v>
      </c>
      <c r="AU2795" s="15">
        <f ca="1">IF(AND(AQ2795&gt;0,AR2795&gt;0),COUNTIF(AU$6:AU2794,"&gt;0")+1,0)</f>
        <v>0</v>
      </c>
    </row>
    <row r="2796" spans="40:47">
      <c r="AN2796" s="15">
        <v>78</v>
      </c>
      <c r="AO2796" s="15">
        <v>2</v>
      </c>
      <c r="AP2796" s="15">
        <v>7</v>
      </c>
      <c r="AQ2796" s="15">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15">
        <f ca="1">COUNTIF(INDIRECT("H"&amp;(ROW()+12*(($AN2796-1)*3+$AO2796)-ROW())/12+5):INDIRECT("S"&amp;(ROW()+12*(($AN2796-1)*3+$AO2796)-ROW())/12+5),AQ2796)</f>
        <v>0</v>
      </c>
      <c r="AU2796" s="15">
        <f ca="1">IF(AND(AQ2796&gt;0,AR2796&gt;0),COUNTIF(AU$6:AU2795,"&gt;0")+1,0)</f>
        <v>0</v>
      </c>
    </row>
    <row r="2797" spans="40:47">
      <c r="AN2797" s="15">
        <v>78</v>
      </c>
      <c r="AO2797" s="15">
        <v>2</v>
      </c>
      <c r="AP2797" s="15">
        <v>8</v>
      </c>
      <c r="AQ2797" s="15">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15">
        <f ca="1">COUNTIF(INDIRECT("H"&amp;(ROW()+12*(($AN2797-1)*3+$AO2797)-ROW())/12+5):INDIRECT("S"&amp;(ROW()+12*(($AN2797-1)*3+$AO2797)-ROW())/12+5),AQ2797)</f>
        <v>0</v>
      </c>
      <c r="AU2797" s="15">
        <f ca="1">IF(AND(AQ2797&gt;0,AR2797&gt;0),COUNTIF(AU$6:AU2796,"&gt;0")+1,0)</f>
        <v>0</v>
      </c>
    </row>
    <row r="2798" spans="40:47">
      <c r="AN2798" s="15">
        <v>78</v>
      </c>
      <c r="AO2798" s="15">
        <v>2</v>
      </c>
      <c r="AP2798" s="15">
        <v>9</v>
      </c>
      <c r="AQ2798" s="15">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15">
        <f ca="1">COUNTIF(INDIRECT("H"&amp;(ROW()+12*(($AN2798-1)*3+$AO2798)-ROW())/12+5):INDIRECT("S"&amp;(ROW()+12*(($AN2798-1)*3+$AO2798)-ROW())/12+5),AQ2798)</f>
        <v>0</v>
      </c>
      <c r="AU2798" s="15">
        <f ca="1">IF(AND(AQ2798&gt;0,AR2798&gt;0),COUNTIF(AU$6:AU2797,"&gt;0")+1,0)</f>
        <v>0</v>
      </c>
    </row>
    <row r="2799" spans="40:47">
      <c r="AN2799" s="15">
        <v>78</v>
      </c>
      <c r="AO2799" s="15">
        <v>2</v>
      </c>
      <c r="AP2799" s="15">
        <v>10</v>
      </c>
      <c r="AQ2799" s="15">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15">
        <f ca="1">COUNTIF(INDIRECT("H"&amp;(ROW()+12*(($AN2799-1)*3+$AO2799)-ROW())/12+5):INDIRECT("S"&amp;(ROW()+12*(($AN2799-1)*3+$AO2799)-ROW())/12+5),AQ2799)</f>
        <v>0</v>
      </c>
      <c r="AU2799" s="15">
        <f ca="1">IF(AND(AQ2799&gt;0,AR2799&gt;0),COUNTIF(AU$6:AU2798,"&gt;0")+1,0)</f>
        <v>0</v>
      </c>
    </row>
    <row r="2800" spans="40:47">
      <c r="AN2800" s="15">
        <v>78</v>
      </c>
      <c r="AO2800" s="15">
        <v>2</v>
      </c>
      <c r="AP2800" s="15">
        <v>11</v>
      </c>
      <c r="AQ2800" s="15">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15">
        <f ca="1">COUNTIF(INDIRECT("H"&amp;(ROW()+12*(($AN2800-1)*3+$AO2800)-ROW())/12+5):INDIRECT("S"&amp;(ROW()+12*(($AN2800-1)*3+$AO2800)-ROW())/12+5),AQ2800)</f>
        <v>0</v>
      </c>
      <c r="AU2800" s="15">
        <f ca="1">IF(AND(AQ2800&gt;0,AR2800&gt;0),COUNTIF(AU$6:AU2799,"&gt;0")+1,0)</f>
        <v>0</v>
      </c>
    </row>
    <row r="2801" spans="40:47">
      <c r="AN2801" s="15">
        <v>78</v>
      </c>
      <c r="AO2801" s="15">
        <v>2</v>
      </c>
      <c r="AP2801" s="15">
        <v>12</v>
      </c>
      <c r="AQ2801" s="15">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15">
        <f ca="1">COUNTIF(INDIRECT("H"&amp;(ROW()+12*(($AN2801-1)*3+$AO2801)-ROW())/12+5):INDIRECT("S"&amp;(ROW()+12*(($AN2801-1)*3+$AO2801)-ROW())/12+5),AQ2801)</f>
        <v>0</v>
      </c>
      <c r="AU2801" s="15">
        <f ca="1">IF(AND(AQ2801&gt;0,AR2801&gt;0),COUNTIF(AU$6:AU2800,"&gt;0")+1,0)</f>
        <v>0</v>
      </c>
    </row>
    <row r="2802" spans="40:47">
      <c r="AN2802" s="15">
        <v>78</v>
      </c>
      <c r="AO2802" s="15">
        <v>3</v>
      </c>
      <c r="AP2802" s="15">
        <v>1</v>
      </c>
      <c r="AQ2802" s="15">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15">
        <f ca="1">COUNTIF(INDIRECT("H"&amp;(ROW()+12*(($AN2802-1)*3+$AO2802)-ROW())/12+5):INDIRECT("S"&amp;(ROW()+12*(($AN2802-1)*3+$AO2802)-ROW())/12+5),AQ2802)</f>
        <v>0</v>
      </c>
      <c r="AU2802" s="15">
        <f ca="1">IF(AND(AQ2802&gt;0,AR2802&gt;0),COUNTIF(AU$6:AU2801,"&gt;0")+1,0)</f>
        <v>0</v>
      </c>
    </row>
    <row r="2803" spans="40:47">
      <c r="AN2803" s="15">
        <v>78</v>
      </c>
      <c r="AO2803" s="15">
        <v>3</v>
      </c>
      <c r="AP2803" s="15">
        <v>2</v>
      </c>
      <c r="AQ2803" s="15">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15">
        <f ca="1">COUNTIF(INDIRECT("H"&amp;(ROW()+12*(($AN2803-1)*3+$AO2803)-ROW())/12+5):INDIRECT("S"&amp;(ROW()+12*(($AN2803-1)*3+$AO2803)-ROW())/12+5),AQ2803)</f>
        <v>0</v>
      </c>
      <c r="AU2803" s="15">
        <f ca="1">IF(AND(AQ2803&gt;0,AR2803&gt;0),COUNTIF(AU$6:AU2802,"&gt;0")+1,0)</f>
        <v>0</v>
      </c>
    </row>
    <row r="2804" spans="40:47">
      <c r="AN2804" s="15">
        <v>78</v>
      </c>
      <c r="AO2804" s="15">
        <v>3</v>
      </c>
      <c r="AP2804" s="15">
        <v>3</v>
      </c>
      <c r="AQ2804" s="15">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15">
        <f ca="1">COUNTIF(INDIRECT("H"&amp;(ROW()+12*(($AN2804-1)*3+$AO2804)-ROW())/12+5):INDIRECT("S"&amp;(ROW()+12*(($AN2804-1)*3+$AO2804)-ROW())/12+5),AQ2804)</f>
        <v>0</v>
      </c>
      <c r="AU2804" s="15">
        <f ca="1">IF(AND(AQ2804&gt;0,AR2804&gt;0),COUNTIF(AU$6:AU2803,"&gt;0")+1,0)</f>
        <v>0</v>
      </c>
    </row>
    <row r="2805" spans="40:47">
      <c r="AN2805" s="15">
        <v>78</v>
      </c>
      <c r="AO2805" s="15">
        <v>3</v>
      </c>
      <c r="AP2805" s="15">
        <v>4</v>
      </c>
      <c r="AQ2805" s="15">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15">
        <f ca="1">COUNTIF(INDIRECT("H"&amp;(ROW()+12*(($AN2805-1)*3+$AO2805)-ROW())/12+5):INDIRECT("S"&amp;(ROW()+12*(($AN2805-1)*3+$AO2805)-ROW())/12+5),AQ2805)</f>
        <v>0</v>
      </c>
      <c r="AU2805" s="15">
        <f ca="1">IF(AND(AQ2805&gt;0,AR2805&gt;0),COUNTIF(AU$6:AU2804,"&gt;0")+1,0)</f>
        <v>0</v>
      </c>
    </row>
    <row r="2806" spans="40:47">
      <c r="AN2806" s="15">
        <v>78</v>
      </c>
      <c r="AO2806" s="15">
        <v>3</v>
      </c>
      <c r="AP2806" s="15">
        <v>5</v>
      </c>
      <c r="AQ2806" s="15">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15">
        <f ca="1">COUNTIF(INDIRECT("H"&amp;(ROW()+12*(($AN2806-1)*3+$AO2806)-ROW())/12+5):INDIRECT("S"&amp;(ROW()+12*(($AN2806-1)*3+$AO2806)-ROW())/12+5),AQ2806)</f>
        <v>0</v>
      </c>
      <c r="AU2806" s="15">
        <f ca="1">IF(AND(AQ2806&gt;0,AR2806&gt;0),COUNTIF(AU$6:AU2805,"&gt;0")+1,0)</f>
        <v>0</v>
      </c>
    </row>
    <row r="2807" spans="40:47">
      <c r="AN2807" s="15">
        <v>78</v>
      </c>
      <c r="AO2807" s="15">
        <v>3</v>
      </c>
      <c r="AP2807" s="15">
        <v>6</v>
      </c>
      <c r="AQ2807" s="15">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15">
        <f ca="1">COUNTIF(INDIRECT("H"&amp;(ROW()+12*(($AN2807-1)*3+$AO2807)-ROW())/12+5):INDIRECT("S"&amp;(ROW()+12*(($AN2807-1)*3+$AO2807)-ROW())/12+5),AQ2807)</f>
        <v>0</v>
      </c>
      <c r="AU2807" s="15">
        <f ca="1">IF(AND(AQ2807&gt;0,AR2807&gt;0),COUNTIF(AU$6:AU2806,"&gt;0")+1,0)</f>
        <v>0</v>
      </c>
    </row>
    <row r="2808" spans="40:47">
      <c r="AN2808" s="15">
        <v>78</v>
      </c>
      <c r="AO2808" s="15">
        <v>3</v>
      </c>
      <c r="AP2808" s="15">
        <v>7</v>
      </c>
      <c r="AQ2808" s="15">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15">
        <f ca="1">COUNTIF(INDIRECT("H"&amp;(ROW()+12*(($AN2808-1)*3+$AO2808)-ROW())/12+5):INDIRECT("S"&amp;(ROW()+12*(($AN2808-1)*3+$AO2808)-ROW())/12+5),AQ2808)</f>
        <v>0</v>
      </c>
      <c r="AU2808" s="15">
        <f ca="1">IF(AND(AQ2808&gt;0,AR2808&gt;0),COUNTIF(AU$6:AU2807,"&gt;0")+1,0)</f>
        <v>0</v>
      </c>
    </row>
    <row r="2809" spans="40:47">
      <c r="AN2809" s="15">
        <v>78</v>
      </c>
      <c r="AO2809" s="15">
        <v>3</v>
      </c>
      <c r="AP2809" s="15">
        <v>8</v>
      </c>
      <c r="AQ2809" s="15">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15">
        <f ca="1">COUNTIF(INDIRECT("H"&amp;(ROW()+12*(($AN2809-1)*3+$AO2809)-ROW())/12+5):INDIRECT("S"&amp;(ROW()+12*(($AN2809-1)*3+$AO2809)-ROW())/12+5),AQ2809)</f>
        <v>0</v>
      </c>
      <c r="AU2809" s="15">
        <f ca="1">IF(AND(AQ2809&gt;0,AR2809&gt;0),COUNTIF(AU$6:AU2808,"&gt;0")+1,0)</f>
        <v>0</v>
      </c>
    </row>
    <row r="2810" spans="40:47">
      <c r="AN2810" s="15">
        <v>78</v>
      </c>
      <c r="AO2810" s="15">
        <v>3</v>
      </c>
      <c r="AP2810" s="15">
        <v>9</v>
      </c>
      <c r="AQ2810" s="15">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15">
        <f ca="1">COUNTIF(INDIRECT("H"&amp;(ROW()+12*(($AN2810-1)*3+$AO2810)-ROW())/12+5):INDIRECT("S"&amp;(ROW()+12*(($AN2810-1)*3+$AO2810)-ROW())/12+5),AQ2810)</f>
        <v>0</v>
      </c>
      <c r="AU2810" s="15">
        <f ca="1">IF(AND(AQ2810&gt;0,AR2810&gt;0),COUNTIF(AU$6:AU2809,"&gt;0")+1,0)</f>
        <v>0</v>
      </c>
    </row>
    <row r="2811" spans="40:47">
      <c r="AN2811" s="15">
        <v>78</v>
      </c>
      <c r="AO2811" s="15">
        <v>3</v>
      </c>
      <c r="AP2811" s="15">
        <v>10</v>
      </c>
      <c r="AQ2811" s="15">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15">
        <f ca="1">COUNTIF(INDIRECT("H"&amp;(ROW()+12*(($AN2811-1)*3+$AO2811)-ROW())/12+5):INDIRECT("S"&amp;(ROW()+12*(($AN2811-1)*3+$AO2811)-ROW())/12+5),AQ2811)</f>
        <v>0</v>
      </c>
      <c r="AU2811" s="15">
        <f ca="1">IF(AND(AQ2811&gt;0,AR2811&gt;0),COUNTIF(AU$6:AU2810,"&gt;0")+1,0)</f>
        <v>0</v>
      </c>
    </row>
    <row r="2812" spans="40:47">
      <c r="AN2812" s="15">
        <v>78</v>
      </c>
      <c r="AO2812" s="15">
        <v>3</v>
      </c>
      <c r="AP2812" s="15">
        <v>11</v>
      </c>
      <c r="AQ2812" s="15">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15">
        <f ca="1">COUNTIF(INDIRECT("H"&amp;(ROW()+12*(($AN2812-1)*3+$AO2812)-ROW())/12+5):INDIRECT("S"&amp;(ROW()+12*(($AN2812-1)*3+$AO2812)-ROW())/12+5),AQ2812)</f>
        <v>0</v>
      </c>
      <c r="AU2812" s="15">
        <f ca="1">IF(AND(AQ2812&gt;0,AR2812&gt;0),COUNTIF(AU$6:AU2811,"&gt;0")+1,0)</f>
        <v>0</v>
      </c>
    </row>
    <row r="2813" spans="40:47">
      <c r="AN2813" s="306">
        <v>78</v>
      </c>
      <c r="AO2813" s="306">
        <v>3</v>
      </c>
      <c r="AP2813" s="306">
        <v>12</v>
      </c>
      <c r="AQ2813" s="15">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15">
        <f ca="1">COUNTIF(INDIRECT("H"&amp;(ROW()+12*(($AN2813-1)*3+$AO2813)-ROW())/12+5):INDIRECT("S"&amp;(ROW()+12*(($AN2813-1)*3+$AO2813)-ROW())/12+5),AQ2813)</f>
        <v>0</v>
      </c>
      <c r="AU2813" s="15">
        <f ca="1">IF(AND(AQ2813&gt;0,AR2813&gt;0),COUNTIF(AU$6:AU2812,"&gt;0")+1,0)</f>
        <v>0</v>
      </c>
    </row>
    <row r="2814" spans="40:47">
      <c r="AN2814" s="15">
        <v>79</v>
      </c>
      <c r="AO2814" s="15">
        <v>1</v>
      </c>
      <c r="AP2814" s="15">
        <v>1</v>
      </c>
      <c r="AQ2814" s="15">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15">
        <f ca="1">COUNTIF(INDIRECT("H"&amp;(ROW()+12*(($AN2814-1)*3+$AO2814)-ROW())/12+5):INDIRECT("S"&amp;(ROW()+12*(($AN2814-1)*3+$AO2814)-ROW())/12+5),AQ2814)</f>
        <v>0</v>
      </c>
      <c r="AU2814" s="15">
        <f ca="1">IF(AND(AQ2814&gt;0,AR2814&gt;0),COUNTIF(AU$6:AU2813,"&gt;0")+1,0)</f>
        <v>0</v>
      </c>
    </row>
    <row r="2815" spans="40:47">
      <c r="AN2815" s="15">
        <v>79</v>
      </c>
      <c r="AO2815" s="15">
        <v>1</v>
      </c>
      <c r="AP2815" s="15">
        <v>2</v>
      </c>
      <c r="AQ2815" s="15">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15">
        <f ca="1">COUNTIF(INDIRECT("H"&amp;(ROW()+12*(($AN2815-1)*3+$AO2815)-ROW())/12+5):INDIRECT("S"&amp;(ROW()+12*(($AN2815-1)*3+$AO2815)-ROW())/12+5),AQ2815)</f>
        <v>0</v>
      </c>
      <c r="AU2815" s="15">
        <f ca="1">IF(AND(AQ2815&gt;0,AR2815&gt;0),COUNTIF(AU$6:AU2814,"&gt;0")+1,0)</f>
        <v>0</v>
      </c>
    </row>
    <row r="2816" spans="40:47">
      <c r="AN2816" s="15">
        <v>79</v>
      </c>
      <c r="AO2816" s="15">
        <v>1</v>
      </c>
      <c r="AP2816" s="15">
        <v>3</v>
      </c>
      <c r="AQ2816" s="15">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15">
        <f ca="1">COUNTIF(INDIRECT("H"&amp;(ROW()+12*(($AN2816-1)*3+$AO2816)-ROW())/12+5):INDIRECT("S"&amp;(ROW()+12*(($AN2816-1)*3+$AO2816)-ROW())/12+5),AQ2816)</f>
        <v>0</v>
      </c>
      <c r="AU2816" s="15">
        <f ca="1">IF(AND(AQ2816&gt;0,AR2816&gt;0),COUNTIF(AU$6:AU2815,"&gt;0")+1,0)</f>
        <v>0</v>
      </c>
    </row>
    <row r="2817" spans="40:47">
      <c r="AN2817" s="15">
        <v>79</v>
      </c>
      <c r="AO2817" s="15">
        <v>1</v>
      </c>
      <c r="AP2817" s="15">
        <v>4</v>
      </c>
      <c r="AQ2817" s="15">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15">
        <f ca="1">COUNTIF(INDIRECT("H"&amp;(ROW()+12*(($AN2817-1)*3+$AO2817)-ROW())/12+5):INDIRECT("S"&amp;(ROW()+12*(($AN2817-1)*3+$AO2817)-ROW())/12+5),AQ2817)</f>
        <v>0</v>
      </c>
      <c r="AU2817" s="15">
        <f ca="1">IF(AND(AQ2817&gt;0,AR2817&gt;0),COUNTIF(AU$6:AU2816,"&gt;0")+1,0)</f>
        <v>0</v>
      </c>
    </row>
    <row r="2818" spans="40:47">
      <c r="AN2818" s="15">
        <v>79</v>
      </c>
      <c r="AO2818" s="15">
        <v>1</v>
      </c>
      <c r="AP2818" s="15">
        <v>5</v>
      </c>
      <c r="AQ2818" s="15">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15">
        <f ca="1">COUNTIF(INDIRECT("H"&amp;(ROW()+12*(($AN2818-1)*3+$AO2818)-ROW())/12+5):INDIRECT("S"&amp;(ROW()+12*(($AN2818-1)*3+$AO2818)-ROW())/12+5),AQ2818)</f>
        <v>0</v>
      </c>
      <c r="AU2818" s="15">
        <f ca="1">IF(AND(AQ2818&gt;0,AR2818&gt;0),COUNTIF(AU$6:AU2817,"&gt;0")+1,0)</f>
        <v>0</v>
      </c>
    </row>
    <row r="2819" spans="40:47">
      <c r="AN2819" s="15">
        <v>79</v>
      </c>
      <c r="AO2819" s="15">
        <v>1</v>
      </c>
      <c r="AP2819" s="15">
        <v>6</v>
      </c>
      <c r="AQ2819" s="15">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15">
        <f ca="1">COUNTIF(INDIRECT("H"&amp;(ROW()+12*(($AN2819-1)*3+$AO2819)-ROW())/12+5):INDIRECT("S"&amp;(ROW()+12*(($AN2819-1)*3+$AO2819)-ROW())/12+5),AQ2819)</f>
        <v>0</v>
      </c>
      <c r="AU2819" s="15">
        <f ca="1">IF(AND(AQ2819&gt;0,AR2819&gt;0),COUNTIF(AU$6:AU2818,"&gt;0")+1,0)</f>
        <v>0</v>
      </c>
    </row>
    <row r="2820" spans="40:47">
      <c r="AN2820" s="15">
        <v>79</v>
      </c>
      <c r="AO2820" s="15">
        <v>1</v>
      </c>
      <c r="AP2820" s="15">
        <v>7</v>
      </c>
      <c r="AQ2820" s="15">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15">
        <f ca="1">COUNTIF(INDIRECT("H"&amp;(ROW()+12*(($AN2820-1)*3+$AO2820)-ROW())/12+5):INDIRECT("S"&amp;(ROW()+12*(($AN2820-1)*3+$AO2820)-ROW())/12+5),AQ2820)</f>
        <v>0</v>
      </c>
      <c r="AU2820" s="15">
        <f ca="1">IF(AND(AQ2820&gt;0,AR2820&gt;0),COUNTIF(AU$6:AU2819,"&gt;0")+1,0)</f>
        <v>0</v>
      </c>
    </row>
    <row r="2821" spans="40:47">
      <c r="AN2821" s="15">
        <v>79</v>
      </c>
      <c r="AO2821" s="15">
        <v>1</v>
      </c>
      <c r="AP2821" s="15">
        <v>8</v>
      </c>
      <c r="AQ2821" s="15">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15">
        <f ca="1">COUNTIF(INDIRECT("H"&amp;(ROW()+12*(($AN2821-1)*3+$AO2821)-ROW())/12+5):INDIRECT("S"&amp;(ROW()+12*(($AN2821-1)*3+$AO2821)-ROW())/12+5),AQ2821)</f>
        <v>0</v>
      </c>
      <c r="AU2821" s="15">
        <f ca="1">IF(AND(AQ2821&gt;0,AR2821&gt;0),COUNTIF(AU$6:AU2820,"&gt;0")+1,0)</f>
        <v>0</v>
      </c>
    </row>
    <row r="2822" spans="40:47">
      <c r="AN2822" s="15">
        <v>79</v>
      </c>
      <c r="AO2822" s="15">
        <v>1</v>
      </c>
      <c r="AP2822" s="15">
        <v>9</v>
      </c>
      <c r="AQ2822" s="15">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15">
        <f ca="1">COUNTIF(INDIRECT("H"&amp;(ROW()+12*(($AN2822-1)*3+$AO2822)-ROW())/12+5):INDIRECT("S"&amp;(ROW()+12*(($AN2822-1)*3+$AO2822)-ROW())/12+5),AQ2822)</f>
        <v>0</v>
      </c>
      <c r="AU2822" s="15">
        <f ca="1">IF(AND(AQ2822&gt;0,AR2822&gt;0),COUNTIF(AU$6:AU2821,"&gt;0")+1,0)</f>
        <v>0</v>
      </c>
    </row>
    <row r="2823" spans="40:47">
      <c r="AN2823" s="15">
        <v>79</v>
      </c>
      <c r="AO2823" s="15">
        <v>1</v>
      </c>
      <c r="AP2823" s="15">
        <v>10</v>
      </c>
      <c r="AQ2823" s="15">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15">
        <f ca="1">COUNTIF(INDIRECT("H"&amp;(ROW()+12*(($AN2823-1)*3+$AO2823)-ROW())/12+5):INDIRECT("S"&amp;(ROW()+12*(($AN2823-1)*3+$AO2823)-ROW())/12+5),AQ2823)</f>
        <v>0</v>
      </c>
      <c r="AU2823" s="15">
        <f ca="1">IF(AND(AQ2823&gt;0,AR2823&gt;0),COUNTIF(AU$6:AU2822,"&gt;0")+1,0)</f>
        <v>0</v>
      </c>
    </row>
    <row r="2824" spans="40:47">
      <c r="AN2824" s="15">
        <v>79</v>
      </c>
      <c r="AO2824" s="15">
        <v>1</v>
      </c>
      <c r="AP2824" s="15">
        <v>11</v>
      </c>
      <c r="AQ2824" s="15">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15">
        <f ca="1">COUNTIF(INDIRECT("H"&amp;(ROW()+12*(($AN2824-1)*3+$AO2824)-ROW())/12+5):INDIRECT("S"&amp;(ROW()+12*(($AN2824-1)*3+$AO2824)-ROW())/12+5),AQ2824)</f>
        <v>0</v>
      </c>
      <c r="AU2824" s="15">
        <f ca="1">IF(AND(AQ2824&gt;0,AR2824&gt;0),COUNTIF(AU$6:AU2823,"&gt;0")+1,0)</f>
        <v>0</v>
      </c>
    </row>
    <row r="2825" spans="40:47">
      <c r="AN2825" s="15">
        <v>79</v>
      </c>
      <c r="AO2825" s="15">
        <v>1</v>
      </c>
      <c r="AP2825" s="15">
        <v>12</v>
      </c>
      <c r="AQ2825" s="15">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15">
        <f ca="1">COUNTIF(INDIRECT("H"&amp;(ROW()+12*(($AN2825-1)*3+$AO2825)-ROW())/12+5):INDIRECT("S"&amp;(ROW()+12*(($AN2825-1)*3+$AO2825)-ROW())/12+5),AQ2825)</f>
        <v>0</v>
      </c>
      <c r="AU2825" s="15">
        <f ca="1">IF(AND(AQ2825&gt;0,AR2825&gt;0),COUNTIF(AU$6:AU2824,"&gt;0")+1,0)</f>
        <v>0</v>
      </c>
    </row>
    <row r="2826" spans="40:47">
      <c r="AN2826" s="15">
        <v>79</v>
      </c>
      <c r="AO2826" s="15">
        <v>2</v>
      </c>
      <c r="AP2826" s="15">
        <v>1</v>
      </c>
      <c r="AQ2826" s="15">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15">
        <f ca="1">COUNTIF(INDIRECT("H"&amp;(ROW()+12*(($AN2826-1)*3+$AO2826)-ROW())/12+5):INDIRECT("S"&amp;(ROW()+12*(($AN2826-1)*3+$AO2826)-ROW())/12+5),AQ2826)</f>
        <v>0</v>
      </c>
      <c r="AU2826" s="15">
        <f ca="1">IF(AND(AQ2826&gt;0,AR2826&gt;0),COUNTIF(AU$6:AU2825,"&gt;0")+1,0)</f>
        <v>0</v>
      </c>
    </row>
    <row r="2827" spans="40:47">
      <c r="AN2827" s="15">
        <v>79</v>
      </c>
      <c r="AO2827" s="15">
        <v>2</v>
      </c>
      <c r="AP2827" s="15">
        <v>2</v>
      </c>
      <c r="AQ2827" s="15">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15">
        <f ca="1">COUNTIF(INDIRECT("H"&amp;(ROW()+12*(($AN2827-1)*3+$AO2827)-ROW())/12+5):INDIRECT("S"&amp;(ROW()+12*(($AN2827-1)*3+$AO2827)-ROW())/12+5),AQ2827)</f>
        <v>0</v>
      </c>
      <c r="AU2827" s="15">
        <f ca="1">IF(AND(AQ2827&gt;0,AR2827&gt;0),COUNTIF(AU$6:AU2826,"&gt;0")+1,0)</f>
        <v>0</v>
      </c>
    </row>
    <row r="2828" spans="40:47">
      <c r="AN2828" s="15">
        <v>79</v>
      </c>
      <c r="AO2828" s="15">
        <v>2</v>
      </c>
      <c r="AP2828" s="15">
        <v>3</v>
      </c>
      <c r="AQ2828" s="15">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15">
        <f ca="1">COUNTIF(INDIRECT("H"&amp;(ROW()+12*(($AN2828-1)*3+$AO2828)-ROW())/12+5):INDIRECT("S"&amp;(ROW()+12*(($AN2828-1)*3+$AO2828)-ROW())/12+5),AQ2828)</f>
        <v>0</v>
      </c>
      <c r="AU2828" s="15">
        <f ca="1">IF(AND(AQ2828&gt;0,AR2828&gt;0),COUNTIF(AU$6:AU2827,"&gt;0")+1,0)</f>
        <v>0</v>
      </c>
    </row>
    <row r="2829" spans="40:47">
      <c r="AN2829" s="15">
        <v>79</v>
      </c>
      <c r="AO2829" s="15">
        <v>2</v>
      </c>
      <c r="AP2829" s="15">
        <v>4</v>
      </c>
      <c r="AQ2829" s="15">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15">
        <f ca="1">COUNTIF(INDIRECT("H"&amp;(ROW()+12*(($AN2829-1)*3+$AO2829)-ROW())/12+5):INDIRECT("S"&amp;(ROW()+12*(($AN2829-1)*3+$AO2829)-ROW())/12+5),AQ2829)</f>
        <v>0</v>
      </c>
      <c r="AU2829" s="15">
        <f ca="1">IF(AND(AQ2829&gt;0,AR2829&gt;0),COUNTIF(AU$6:AU2828,"&gt;0")+1,0)</f>
        <v>0</v>
      </c>
    </row>
    <row r="2830" spans="40:47">
      <c r="AN2830" s="15">
        <v>79</v>
      </c>
      <c r="AO2830" s="15">
        <v>2</v>
      </c>
      <c r="AP2830" s="15">
        <v>5</v>
      </c>
      <c r="AQ2830" s="15">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15">
        <f ca="1">COUNTIF(INDIRECT("H"&amp;(ROW()+12*(($AN2830-1)*3+$AO2830)-ROW())/12+5):INDIRECT("S"&amp;(ROW()+12*(($AN2830-1)*3+$AO2830)-ROW())/12+5),AQ2830)</f>
        <v>0</v>
      </c>
      <c r="AU2830" s="15">
        <f ca="1">IF(AND(AQ2830&gt;0,AR2830&gt;0),COUNTIF(AU$6:AU2829,"&gt;0")+1,0)</f>
        <v>0</v>
      </c>
    </row>
    <row r="2831" spans="40:47">
      <c r="AN2831" s="15">
        <v>79</v>
      </c>
      <c r="AO2831" s="15">
        <v>2</v>
      </c>
      <c r="AP2831" s="15">
        <v>6</v>
      </c>
      <c r="AQ2831" s="15">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15">
        <f ca="1">COUNTIF(INDIRECT("H"&amp;(ROW()+12*(($AN2831-1)*3+$AO2831)-ROW())/12+5):INDIRECT("S"&amp;(ROW()+12*(($AN2831-1)*3+$AO2831)-ROW())/12+5),AQ2831)</f>
        <v>0</v>
      </c>
      <c r="AU2831" s="15">
        <f ca="1">IF(AND(AQ2831&gt;0,AR2831&gt;0),COUNTIF(AU$6:AU2830,"&gt;0")+1,0)</f>
        <v>0</v>
      </c>
    </row>
    <row r="2832" spans="40:47">
      <c r="AN2832" s="15">
        <v>79</v>
      </c>
      <c r="AO2832" s="15">
        <v>2</v>
      </c>
      <c r="AP2832" s="15">
        <v>7</v>
      </c>
      <c r="AQ2832" s="15">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15">
        <f ca="1">COUNTIF(INDIRECT("H"&amp;(ROW()+12*(($AN2832-1)*3+$AO2832)-ROW())/12+5):INDIRECT("S"&amp;(ROW()+12*(($AN2832-1)*3+$AO2832)-ROW())/12+5),AQ2832)</f>
        <v>0</v>
      </c>
      <c r="AU2832" s="15">
        <f ca="1">IF(AND(AQ2832&gt;0,AR2832&gt;0),COUNTIF(AU$6:AU2831,"&gt;0")+1,0)</f>
        <v>0</v>
      </c>
    </row>
    <row r="2833" spans="40:47">
      <c r="AN2833" s="15">
        <v>79</v>
      </c>
      <c r="AO2833" s="15">
        <v>2</v>
      </c>
      <c r="AP2833" s="15">
        <v>8</v>
      </c>
      <c r="AQ2833" s="15">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15">
        <f ca="1">COUNTIF(INDIRECT("H"&amp;(ROW()+12*(($AN2833-1)*3+$AO2833)-ROW())/12+5):INDIRECT("S"&amp;(ROW()+12*(($AN2833-1)*3+$AO2833)-ROW())/12+5),AQ2833)</f>
        <v>0</v>
      </c>
      <c r="AU2833" s="15">
        <f ca="1">IF(AND(AQ2833&gt;0,AR2833&gt;0),COUNTIF(AU$6:AU2832,"&gt;0")+1,0)</f>
        <v>0</v>
      </c>
    </row>
    <row r="2834" spans="40:47">
      <c r="AN2834" s="15">
        <v>79</v>
      </c>
      <c r="AO2834" s="15">
        <v>2</v>
      </c>
      <c r="AP2834" s="15">
        <v>9</v>
      </c>
      <c r="AQ2834" s="15">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15">
        <f ca="1">COUNTIF(INDIRECT("H"&amp;(ROW()+12*(($AN2834-1)*3+$AO2834)-ROW())/12+5):INDIRECT("S"&amp;(ROW()+12*(($AN2834-1)*3+$AO2834)-ROW())/12+5),AQ2834)</f>
        <v>0</v>
      </c>
      <c r="AU2834" s="15">
        <f ca="1">IF(AND(AQ2834&gt;0,AR2834&gt;0),COUNTIF(AU$6:AU2833,"&gt;0")+1,0)</f>
        <v>0</v>
      </c>
    </row>
    <row r="2835" spans="40:47">
      <c r="AN2835" s="15">
        <v>79</v>
      </c>
      <c r="AO2835" s="15">
        <v>2</v>
      </c>
      <c r="AP2835" s="15">
        <v>10</v>
      </c>
      <c r="AQ2835" s="15">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15">
        <f ca="1">COUNTIF(INDIRECT("H"&amp;(ROW()+12*(($AN2835-1)*3+$AO2835)-ROW())/12+5):INDIRECT("S"&amp;(ROW()+12*(($AN2835-1)*3+$AO2835)-ROW())/12+5),AQ2835)</f>
        <v>0</v>
      </c>
      <c r="AU2835" s="15">
        <f ca="1">IF(AND(AQ2835&gt;0,AR2835&gt;0),COUNTIF(AU$6:AU2834,"&gt;0")+1,0)</f>
        <v>0</v>
      </c>
    </row>
    <row r="2836" spans="40:47">
      <c r="AN2836" s="15">
        <v>79</v>
      </c>
      <c r="AO2836" s="15">
        <v>2</v>
      </c>
      <c r="AP2836" s="15">
        <v>11</v>
      </c>
      <c r="AQ2836" s="15">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15">
        <f ca="1">COUNTIF(INDIRECT("H"&amp;(ROW()+12*(($AN2836-1)*3+$AO2836)-ROW())/12+5):INDIRECT("S"&amp;(ROW()+12*(($AN2836-1)*3+$AO2836)-ROW())/12+5),AQ2836)</f>
        <v>0</v>
      </c>
      <c r="AU2836" s="15">
        <f ca="1">IF(AND(AQ2836&gt;0,AR2836&gt;0),COUNTIF(AU$6:AU2835,"&gt;0")+1,0)</f>
        <v>0</v>
      </c>
    </row>
    <row r="2837" spans="40:47">
      <c r="AN2837" s="15">
        <v>79</v>
      </c>
      <c r="AO2837" s="15">
        <v>2</v>
      </c>
      <c r="AP2837" s="15">
        <v>12</v>
      </c>
      <c r="AQ2837" s="15">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15">
        <f ca="1">COUNTIF(INDIRECT("H"&amp;(ROW()+12*(($AN2837-1)*3+$AO2837)-ROW())/12+5):INDIRECT("S"&amp;(ROW()+12*(($AN2837-1)*3+$AO2837)-ROW())/12+5),AQ2837)</f>
        <v>0</v>
      </c>
      <c r="AU2837" s="15">
        <f ca="1">IF(AND(AQ2837&gt;0,AR2837&gt;0),COUNTIF(AU$6:AU2836,"&gt;0")+1,0)</f>
        <v>0</v>
      </c>
    </row>
    <row r="2838" spans="40:47">
      <c r="AN2838" s="15">
        <v>79</v>
      </c>
      <c r="AO2838" s="15">
        <v>3</v>
      </c>
      <c r="AP2838" s="15">
        <v>1</v>
      </c>
      <c r="AQ2838" s="15">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15">
        <f ca="1">COUNTIF(INDIRECT("H"&amp;(ROW()+12*(($AN2838-1)*3+$AO2838)-ROW())/12+5):INDIRECT("S"&amp;(ROW()+12*(($AN2838-1)*3+$AO2838)-ROW())/12+5),AQ2838)</f>
        <v>0</v>
      </c>
      <c r="AU2838" s="15">
        <f ca="1">IF(AND(AQ2838&gt;0,AR2838&gt;0),COUNTIF(AU$6:AU2837,"&gt;0")+1,0)</f>
        <v>0</v>
      </c>
    </row>
    <row r="2839" spans="40:47">
      <c r="AN2839" s="15">
        <v>79</v>
      </c>
      <c r="AO2839" s="15">
        <v>3</v>
      </c>
      <c r="AP2839" s="15">
        <v>2</v>
      </c>
      <c r="AQ2839" s="15">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15">
        <f ca="1">COUNTIF(INDIRECT("H"&amp;(ROW()+12*(($AN2839-1)*3+$AO2839)-ROW())/12+5):INDIRECT("S"&amp;(ROW()+12*(($AN2839-1)*3+$AO2839)-ROW())/12+5),AQ2839)</f>
        <v>0</v>
      </c>
      <c r="AU2839" s="15">
        <f ca="1">IF(AND(AQ2839&gt;0,AR2839&gt;0),COUNTIF(AU$6:AU2838,"&gt;0")+1,0)</f>
        <v>0</v>
      </c>
    </row>
    <row r="2840" spans="40:47">
      <c r="AN2840" s="15">
        <v>79</v>
      </c>
      <c r="AO2840" s="15">
        <v>3</v>
      </c>
      <c r="AP2840" s="15">
        <v>3</v>
      </c>
      <c r="AQ2840" s="15">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15">
        <f ca="1">COUNTIF(INDIRECT("H"&amp;(ROW()+12*(($AN2840-1)*3+$AO2840)-ROW())/12+5):INDIRECT("S"&amp;(ROW()+12*(($AN2840-1)*3+$AO2840)-ROW())/12+5),AQ2840)</f>
        <v>0</v>
      </c>
      <c r="AU2840" s="15">
        <f ca="1">IF(AND(AQ2840&gt;0,AR2840&gt;0),COUNTIF(AU$6:AU2839,"&gt;0")+1,0)</f>
        <v>0</v>
      </c>
    </row>
    <row r="2841" spans="40:47">
      <c r="AN2841" s="15">
        <v>79</v>
      </c>
      <c r="AO2841" s="15">
        <v>3</v>
      </c>
      <c r="AP2841" s="15">
        <v>4</v>
      </c>
      <c r="AQ2841" s="15">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15">
        <f ca="1">COUNTIF(INDIRECT("H"&amp;(ROW()+12*(($AN2841-1)*3+$AO2841)-ROW())/12+5):INDIRECT("S"&amp;(ROW()+12*(($AN2841-1)*3+$AO2841)-ROW())/12+5),AQ2841)</f>
        <v>0</v>
      </c>
      <c r="AU2841" s="15">
        <f ca="1">IF(AND(AQ2841&gt;0,AR2841&gt;0),COUNTIF(AU$6:AU2840,"&gt;0")+1,0)</f>
        <v>0</v>
      </c>
    </row>
    <row r="2842" spans="40:47">
      <c r="AN2842" s="15">
        <v>79</v>
      </c>
      <c r="AO2842" s="15">
        <v>3</v>
      </c>
      <c r="AP2842" s="15">
        <v>5</v>
      </c>
      <c r="AQ2842" s="15">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15">
        <f ca="1">COUNTIF(INDIRECT("H"&amp;(ROW()+12*(($AN2842-1)*3+$AO2842)-ROW())/12+5):INDIRECT("S"&amp;(ROW()+12*(($AN2842-1)*3+$AO2842)-ROW())/12+5),AQ2842)</f>
        <v>0</v>
      </c>
      <c r="AU2842" s="15">
        <f ca="1">IF(AND(AQ2842&gt;0,AR2842&gt;0),COUNTIF(AU$6:AU2841,"&gt;0")+1,0)</f>
        <v>0</v>
      </c>
    </row>
    <row r="2843" spans="40:47">
      <c r="AN2843" s="15">
        <v>79</v>
      </c>
      <c r="AO2843" s="15">
        <v>3</v>
      </c>
      <c r="AP2843" s="15">
        <v>6</v>
      </c>
      <c r="AQ2843" s="15">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15">
        <f ca="1">COUNTIF(INDIRECT("H"&amp;(ROW()+12*(($AN2843-1)*3+$AO2843)-ROW())/12+5):INDIRECT("S"&amp;(ROW()+12*(($AN2843-1)*3+$AO2843)-ROW())/12+5),AQ2843)</f>
        <v>0</v>
      </c>
      <c r="AU2843" s="15">
        <f ca="1">IF(AND(AQ2843&gt;0,AR2843&gt;0),COUNTIF(AU$6:AU2842,"&gt;0")+1,0)</f>
        <v>0</v>
      </c>
    </row>
    <row r="2844" spans="40:47">
      <c r="AN2844" s="15">
        <v>79</v>
      </c>
      <c r="AO2844" s="15">
        <v>3</v>
      </c>
      <c r="AP2844" s="15">
        <v>7</v>
      </c>
      <c r="AQ2844" s="15">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15">
        <f ca="1">COUNTIF(INDIRECT("H"&amp;(ROW()+12*(($AN2844-1)*3+$AO2844)-ROW())/12+5):INDIRECT("S"&amp;(ROW()+12*(($AN2844-1)*3+$AO2844)-ROW())/12+5),AQ2844)</f>
        <v>0</v>
      </c>
      <c r="AU2844" s="15">
        <f ca="1">IF(AND(AQ2844&gt;0,AR2844&gt;0),COUNTIF(AU$6:AU2843,"&gt;0")+1,0)</f>
        <v>0</v>
      </c>
    </row>
    <row r="2845" spans="40:47">
      <c r="AN2845" s="15">
        <v>79</v>
      </c>
      <c r="AO2845" s="15">
        <v>3</v>
      </c>
      <c r="AP2845" s="15">
        <v>8</v>
      </c>
      <c r="AQ2845" s="15">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15">
        <f ca="1">COUNTIF(INDIRECT("H"&amp;(ROW()+12*(($AN2845-1)*3+$AO2845)-ROW())/12+5):INDIRECT("S"&amp;(ROW()+12*(($AN2845-1)*3+$AO2845)-ROW())/12+5),AQ2845)</f>
        <v>0</v>
      </c>
      <c r="AU2845" s="15">
        <f ca="1">IF(AND(AQ2845&gt;0,AR2845&gt;0),COUNTIF(AU$6:AU2844,"&gt;0")+1,0)</f>
        <v>0</v>
      </c>
    </row>
    <row r="2846" spans="40:47">
      <c r="AN2846" s="15">
        <v>79</v>
      </c>
      <c r="AO2846" s="15">
        <v>3</v>
      </c>
      <c r="AP2846" s="15">
        <v>9</v>
      </c>
      <c r="AQ2846" s="15">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15">
        <f ca="1">COUNTIF(INDIRECT("H"&amp;(ROW()+12*(($AN2846-1)*3+$AO2846)-ROW())/12+5):INDIRECT("S"&amp;(ROW()+12*(($AN2846-1)*3+$AO2846)-ROW())/12+5),AQ2846)</f>
        <v>0</v>
      </c>
      <c r="AU2846" s="15">
        <f ca="1">IF(AND(AQ2846&gt;0,AR2846&gt;0),COUNTIF(AU$6:AU2845,"&gt;0")+1,0)</f>
        <v>0</v>
      </c>
    </row>
    <row r="2847" spans="40:47">
      <c r="AN2847" s="15">
        <v>79</v>
      </c>
      <c r="AO2847" s="15">
        <v>3</v>
      </c>
      <c r="AP2847" s="15">
        <v>10</v>
      </c>
      <c r="AQ2847" s="15">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15">
        <f ca="1">COUNTIF(INDIRECT("H"&amp;(ROW()+12*(($AN2847-1)*3+$AO2847)-ROW())/12+5):INDIRECT("S"&amp;(ROW()+12*(($AN2847-1)*3+$AO2847)-ROW())/12+5),AQ2847)</f>
        <v>0</v>
      </c>
      <c r="AU2847" s="15">
        <f ca="1">IF(AND(AQ2847&gt;0,AR2847&gt;0),COUNTIF(AU$6:AU2846,"&gt;0")+1,0)</f>
        <v>0</v>
      </c>
    </row>
    <row r="2848" spans="40:47">
      <c r="AN2848" s="15">
        <v>79</v>
      </c>
      <c r="AO2848" s="15">
        <v>3</v>
      </c>
      <c r="AP2848" s="15">
        <v>11</v>
      </c>
      <c r="AQ2848" s="15">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15">
        <f ca="1">COUNTIF(INDIRECT("H"&amp;(ROW()+12*(($AN2848-1)*3+$AO2848)-ROW())/12+5):INDIRECT("S"&amp;(ROW()+12*(($AN2848-1)*3+$AO2848)-ROW())/12+5),AQ2848)</f>
        <v>0</v>
      </c>
      <c r="AU2848" s="15">
        <f ca="1">IF(AND(AQ2848&gt;0,AR2848&gt;0),COUNTIF(AU$6:AU2847,"&gt;0")+1,0)</f>
        <v>0</v>
      </c>
    </row>
    <row r="2849" spans="40:47">
      <c r="AN2849" s="306">
        <v>79</v>
      </c>
      <c r="AO2849" s="306">
        <v>3</v>
      </c>
      <c r="AP2849" s="306">
        <v>12</v>
      </c>
      <c r="AQ2849" s="15">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15">
        <f ca="1">COUNTIF(INDIRECT("H"&amp;(ROW()+12*(($AN2849-1)*3+$AO2849)-ROW())/12+5):INDIRECT("S"&amp;(ROW()+12*(($AN2849-1)*3+$AO2849)-ROW())/12+5),AQ2849)</f>
        <v>0</v>
      </c>
      <c r="AU2849" s="15">
        <f ca="1">IF(AND(AQ2849&gt;0,AR2849&gt;0),COUNTIF(AU$6:AU2848,"&gt;0")+1,0)</f>
        <v>0</v>
      </c>
    </row>
    <row r="2850" spans="40:47">
      <c r="AN2850" s="15">
        <v>80</v>
      </c>
      <c r="AO2850" s="15">
        <v>1</v>
      </c>
      <c r="AP2850" s="15">
        <v>1</v>
      </c>
      <c r="AQ2850" s="15">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15">
        <f ca="1">COUNTIF(INDIRECT("H"&amp;(ROW()+12*(($AN2850-1)*3+$AO2850)-ROW())/12+5):INDIRECT("S"&amp;(ROW()+12*(($AN2850-1)*3+$AO2850)-ROW())/12+5),AQ2850)</f>
        <v>0</v>
      </c>
      <c r="AU2850" s="15">
        <f ca="1">IF(AND(AQ2850&gt;0,AR2850&gt;0),COUNTIF(AU$6:AU2849,"&gt;0")+1,0)</f>
        <v>0</v>
      </c>
    </row>
    <row r="2851" spans="40:47">
      <c r="AN2851" s="15">
        <v>80</v>
      </c>
      <c r="AO2851" s="15">
        <v>1</v>
      </c>
      <c r="AP2851" s="15">
        <v>2</v>
      </c>
      <c r="AQ2851" s="15">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15">
        <f ca="1">COUNTIF(INDIRECT("H"&amp;(ROW()+12*(($AN2851-1)*3+$AO2851)-ROW())/12+5):INDIRECT("S"&amp;(ROW()+12*(($AN2851-1)*3+$AO2851)-ROW())/12+5),AQ2851)</f>
        <v>0</v>
      </c>
      <c r="AU2851" s="15">
        <f ca="1">IF(AND(AQ2851&gt;0,AR2851&gt;0),COUNTIF(AU$6:AU2850,"&gt;0")+1,0)</f>
        <v>0</v>
      </c>
    </row>
    <row r="2852" spans="40:47">
      <c r="AN2852" s="15">
        <v>80</v>
      </c>
      <c r="AO2852" s="15">
        <v>1</v>
      </c>
      <c r="AP2852" s="15">
        <v>3</v>
      </c>
      <c r="AQ2852" s="15">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15">
        <f ca="1">COUNTIF(INDIRECT("H"&amp;(ROW()+12*(($AN2852-1)*3+$AO2852)-ROW())/12+5):INDIRECT("S"&amp;(ROW()+12*(($AN2852-1)*3+$AO2852)-ROW())/12+5),AQ2852)</f>
        <v>0</v>
      </c>
      <c r="AU2852" s="15">
        <f ca="1">IF(AND(AQ2852&gt;0,AR2852&gt;0),COUNTIF(AU$6:AU2851,"&gt;0")+1,0)</f>
        <v>0</v>
      </c>
    </row>
    <row r="2853" spans="40:47">
      <c r="AN2853" s="15">
        <v>80</v>
      </c>
      <c r="AO2853" s="15">
        <v>1</v>
      </c>
      <c r="AP2853" s="15">
        <v>4</v>
      </c>
      <c r="AQ2853" s="15">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15">
        <f ca="1">COUNTIF(INDIRECT("H"&amp;(ROW()+12*(($AN2853-1)*3+$AO2853)-ROW())/12+5):INDIRECT("S"&amp;(ROW()+12*(($AN2853-1)*3+$AO2853)-ROW())/12+5),AQ2853)</f>
        <v>0</v>
      </c>
      <c r="AU2853" s="15">
        <f ca="1">IF(AND(AQ2853&gt;0,AR2853&gt;0),COUNTIF(AU$6:AU2852,"&gt;0")+1,0)</f>
        <v>0</v>
      </c>
    </row>
    <row r="2854" spans="40:47">
      <c r="AN2854" s="15">
        <v>80</v>
      </c>
      <c r="AO2854" s="15">
        <v>1</v>
      </c>
      <c r="AP2854" s="15">
        <v>5</v>
      </c>
      <c r="AQ2854" s="15">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15">
        <f ca="1">COUNTIF(INDIRECT("H"&amp;(ROW()+12*(($AN2854-1)*3+$AO2854)-ROW())/12+5):INDIRECT("S"&amp;(ROW()+12*(($AN2854-1)*3+$AO2854)-ROW())/12+5),AQ2854)</f>
        <v>0</v>
      </c>
      <c r="AU2854" s="15">
        <f ca="1">IF(AND(AQ2854&gt;0,AR2854&gt;0),COUNTIF(AU$6:AU2853,"&gt;0")+1,0)</f>
        <v>0</v>
      </c>
    </row>
    <row r="2855" spans="40:47">
      <c r="AN2855" s="15">
        <v>80</v>
      </c>
      <c r="AO2855" s="15">
        <v>1</v>
      </c>
      <c r="AP2855" s="15">
        <v>6</v>
      </c>
      <c r="AQ2855" s="15">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15">
        <f ca="1">COUNTIF(INDIRECT("H"&amp;(ROW()+12*(($AN2855-1)*3+$AO2855)-ROW())/12+5):INDIRECT("S"&amp;(ROW()+12*(($AN2855-1)*3+$AO2855)-ROW())/12+5),AQ2855)</f>
        <v>0</v>
      </c>
      <c r="AU2855" s="15">
        <f ca="1">IF(AND(AQ2855&gt;0,AR2855&gt;0),COUNTIF(AU$6:AU2854,"&gt;0")+1,0)</f>
        <v>0</v>
      </c>
    </row>
    <row r="2856" spans="40:47">
      <c r="AN2856" s="15">
        <v>80</v>
      </c>
      <c r="AO2856" s="15">
        <v>1</v>
      </c>
      <c r="AP2856" s="15">
        <v>7</v>
      </c>
      <c r="AQ2856" s="15">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15">
        <f ca="1">COUNTIF(INDIRECT("H"&amp;(ROW()+12*(($AN2856-1)*3+$AO2856)-ROW())/12+5):INDIRECT("S"&amp;(ROW()+12*(($AN2856-1)*3+$AO2856)-ROW())/12+5),AQ2856)</f>
        <v>0</v>
      </c>
      <c r="AU2856" s="15">
        <f ca="1">IF(AND(AQ2856&gt;0,AR2856&gt;0),COUNTIF(AU$6:AU2855,"&gt;0")+1,0)</f>
        <v>0</v>
      </c>
    </row>
    <row r="2857" spans="40:47">
      <c r="AN2857" s="15">
        <v>80</v>
      </c>
      <c r="AO2857" s="15">
        <v>1</v>
      </c>
      <c r="AP2857" s="15">
        <v>8</v>
      </c>
      <c r="AQ2857" s="15">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15">
        <f ca="1">COUNTIF(INDIRECT("H"&amp;(ROW()+12*(($AN2857-1)*3+$AO2857)-ROW())/12+5):INDIRECT("S"&amp;(ROW()+12*(($AN2857-1)*3+$AO2857)-ROW())/12+5),AQ2857)</f>
        <v>0</v>
      </c>
      <c r="AU2857" s="15">
        <f ca="1">IF(AND(AQ2857&gt;0,AR2857&gt;0),COUNTIF(AU$6:AU2856,"&gt;0")+1,0)</f>
        <v>0</v>
      </c>
    </row>
    <row r="2858" spans="40:47">
      <c r="AN2858" s="15">
        <v>80</v>
      </c>
      <c r="AO2858" s="15">
        <v>1</v>
      </c>
      <c r="AP2858" s="15">
        <v>9</v>
      </c>
      <c r="AQ2858" s="15">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15">
        <f ca="1">COUNTIF(INDIRECT("H"&amp;(ROW()+12*(($AN2858-1)*3+$AO2858)-ROW())/12+5):INDIRECT("S"&amp;(ROW()+12*(($AN2858-1)*3+$AO2858)-ROW())/12+5),AQ2858)</f>
        <v>0</v>
      </c>
      <c r="AU2858" s="15">
        <f ca="1">IF(AND(AQ2858&gt;0,AR2858&gt;0),COUNTIF(AU$6:AU2857,"&gt;0")+1,0)</f>
        <v>0</v>
      </c>
    </row>
    <row r="2859" spans="40:47">
      <c r="AN2859" s="15">
        <v>80</v>
      </c>
      <c r="AO2859" s="15">
        <v>1</v>
      </c>
      <c r="AP2859" s="15">
        <v>10</v>
      </c>
      <c r="AQ2859" s="15">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15">
        <f ca="1">COUNTIF(INDIRECT("H"&amp;(ROW()+12*(($AN2859-1)*3+$AO2859)-ROW())/12+5):INDIRECT("S"&amp;(ROW()+12*(($AN2859-1)*3+$AO2859)-ROW())/12+5),AQ2859)</f>
        <v>0</v>
      </c>
      <c r="AU2859" s="15">
        <f ca="1">IF(AND(AQ2859&gt;0,AR2859&gt;0),COUNTIF(AU$6:AU2858,"&gt;0")+1,0)</f>
        <v>0</v>
      </c>
    </row>
    <row r="2860" spans="40:47">
      <c r="AN2860" s="15">
        <v>80</v>
      </c>
      <c r="AO2860" s="15">
        <v>1</v>
      </c>
      <c r="AP2860" s="15">
        <v>11</v>
      </c>
      <c r="AQ2860" s="15">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15">
        <f ca="1">COUNTIF(INDIRECT("H"&amp;(ROW()+12*(($AN2860-1)*3+$AO2860)-ROW())/12+5):INDIRECT("S"&amp;(ROW()+12*(($AN2860-1)*3+$AO2860)-ROW())/12+5),AQ2860)</f>
        <v>0</v>
      </c>
      <c r="AU2860" s="15">
        <f ca="1">IF(AND(AQ2860&gt;0,AR2860&gt;0),COUNTIF(AU$6:AU2859,"&gt;0")+1,0)</f>
        <v>0</v>
      </c>
    </row>
    <row r="2861" spans="40:47">
      <c r="AN2861" s="15">
        <v>80</v>
      </c>
      <c r="AO2861" s="15">
        <v>1</v>
      </c>
      <c r="AP2861" s="15">
        <v>12</v>
      </c>
      <c r="AQ2861" s="15">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15">
        <f ca="1">COUNTIF(INDIRECT("H"&amp;(ROW()+12*(($AN2861-1)*3+$AO2861)-ROW())/12+5):INDIRECT("S"&amp;(ROW()+12*(($AN2861-1)*3+$AO2861)-ROW())/12+5),AQ2861)</f>
        <v>0</v>
      </c>
      <c r="AU2861" s="15">
        <f ca="1">IF(AND(AQ2861&gt;0,AR2861&gt;0),COUNTIF(AU$6:AU2860,"&gt;0")+1,0)</f>
        <v>0</v>
      </c>
    </row>
    <row r="2862" spans="40:47">
      <c r="AN2862" s="15">
        <v>80</v>
      </c>
      <c r="AO2862" s="15">
        <v>2</v>
      </c>
      <c r="AP2862" s="15">
        <v>1</v>
      </c>
      <c r="AQ2862" s="15">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15">
        <f ca="1">COUNTIF(INDIRECT("H"&amp;(ROW()+12*(($AN2862-1)*3+$AO2862)-ROW())/12+5):INDIRECT("S"&amp;(ROW()+12*(($AN2862-1)*3+$AO2862)-ROW())/12+5),AQ2862)</f>
        <v>0</v>
      </c>
      <c r="AU2862" s="15">
        <f ca="1">IF(AND(AQ2862&gt;0,AR2862&gt;0),COUNTIF(AU$6:AU2861,"&gt;0")+1,0)</f>
        <v>0</v>
      </c>
    </row>
    <row r="2863" spans="40:47">
      <c r="AN2863" s="15">
        <v>80</v>
      </c>
      <c r="AO2863" s="15">
        <v>2</v>
      </c>
      <c r="AP2863" s="15">
        <v>2</v>
      </c>
      <c r="AQ2863" s="15">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15">
        <f ca="1">COUNTIF(INDIRECT("H"&amp;(ROW()+12*(($AN2863-1)*3+$AO2863)-ROW())/12+5):INDIRECT("S"&amp;(ROW()+12*(($AN2863-1)*3+$AO2863)-ROW())/12+5),AQ2863)</f>
        <v>0</v>
      </c>
      <c r="AU2863" s="15">
        <f ca="1">IF(AND(AQ2863&gt;0,AR2863&gt;0),COUNTIF(AU$6:AU2862,"&gt;0")+1,0)</f>
        <v>0</v>
      </c>
    </row>
    <row r="2864" spans="40:47">
      <c r="AN2864" s="15">
        <v>80</v>
      </c>
      <c r="AO2864" s="15">
        <v>2</v>
      </c>
      <c r="AP2864" s="15">
        <v>3</v>
      </c>
      <c r="AQ2864" s="15">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15">
        <f ca="1">COUNTIF(INDIRECT("H"&amp;(ROW()+12*(($AN2864-1)*3+$AO2864)-ROW())/12+5):INDIRECT("S"&amp;(ROW()+12*(($AN2864-1)*3+$AO2864)-ROW())/12+5),AQ2864)</f>
        <v>0</v>
      </c>
      <c r="AU2864" s="15">
        <f ca="1">IF(AND(AQ2864&gt;0,AR2864&gt;0),COUNTIF(AU$6:AU2863,"&gt;0")+1,0)</f>
        <v>0</v>
      </c>
    </row>
    <row r="2865" spans="40:47">
      <c r="AN2865" s="15">
        <v>80</v>
      </c>
      <c r="AO2865" s="15">
        <v>2</v>
      </c>
      <c r="AP2865" s="15">
        <v>4</v>
      </c>
      <c r="AQ2865" s="15">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15">
        <f ca="1">COUNTIF(INDIRECT("H"&amp;(ROW()+12*(($AN2865-1)*3+$AO2865)-ROW())/12+5):INDIRECT("S"&amp;(ROW()+12*(($AN2865-1)*3+$AO2865)-ROW())/12+5),AQ2865)</f>
        <v>0</v>
      </c>
      <c r="AU2865" s="15">
        <f ca="1">IF(AND(AQ2865&gt;0,AR2865&gt;0),COUNTIF(AU$6:AU2864,"&gt;0")+1,0)</f>
        <v>0</v>
      </c>
    </row>
    <row r="2866" spans="40:47">
      <c r="AN2866" s="15">
        <v>80</v>
      </c>
      <c r="AO2866" s="15">
        <v>2</v>
      </c>
      <c r="AP2866" s="15">
        <v>5</v>
      </c>
      <c r="AQ2866" s="15">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15">
        <f ca="1">COUNTIF(INDIRECT("H"&amp;(ROW()+12*(($AN2866-1)*3+$AO2866)-ROW())/12+5):INDIRECT("S"&amp;(ROW()+12*(($AN2866-1)*3+$AO2866)-ROW())/12+5),AQ2866)</f>
        <v>0</v>
      </c>
      <c r="AU2866" s="15">
        <f ca="1">IF(AND(AQ2866&gt;0,AR2866&gt;0),COUNTIF(AU$6:AU2865,"&gt;0")+1,0)</f>
        <v>0</v>
      </c>
    </row>
    <row r="2867" spans="40:47">
      <c r="AN2867" s="15">
        <v>80</v>
      </c>
      <c r="AO2867" s="15">
        <v>2</v>
      </c>
      <c r="AP2867" s="15">
        <v>6</v>
      </c>
      <c r="AQ2867" s="15">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15">
        <f ca="1">COUNTIF(INDIRECT("H"&amp;(ROW()+12*(($AN2867-1)*3+$AO2867)-ROW())/12+5):INDIRECT("S"&amp;(ROW()+12*(($AN2867-1)*3+$AO2867)-ROW())/12+5),AQ2867)</f>
        <v>0</v>
      </c>
      <c r="AU2867" s="15">
        <f ca="1">IF(AND(AQ2867&gt;0,AR2867&gt;0),COUNTIF(AU$6:AU2866,"&gt;0")+1,0)</f>
        <v>0</v>
      </c>
    </row>
    <row r="2868" spans="40:47">
      <c r="AN2868" s="15">
        <v>80</v>
      </c>
      <c r="AO2868" s="15">
        <v>2</v>
      </c>
      <c r="AP2868" s="15">
        <v>7</v>
      </c>
      <c r="AQ2868" s="15">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15">
        <f ca="1">COUNTIF(INDIRECT("H"&amp;(ROW()+12*(($AN2868-1)*3+$AO2868)-ROW())/12+5):INDIRECT("S"&amp;(ROW()+12*(($AN2868-1)*3+$AO2868)-ROW())/12+5),AQ2868)</f>
        <v>0</v>
      </c>
      <c r="AU2868" s="15">
        <f ca="1">IF(AND(AQ2868&gt;0,AR2868&gt;0),COUNTIF(AU$6:AU2867,"&gt;0")+1,0)</f>
        <v>0</v>
      </c>
    </row>
    <row r="2869" spans="40:47">
      <c r="AN2869" s="15">
        <v>80</v>
      </c>
      <c r="AO2869" s="15">
        <v>2</v>
      </c>
      <c r="AP2869" s="15">
        <v>8</v>
      </c>
      <c r="AQ2869" s="15">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15">
        <f ca="1">COUNTIF(INDIRECT("H"&amp;(ROW()+12*(($AN2869-1)*3+$AO2869)-ROW())/12+5):INDIRECT("S"&amp;(ROW()+12*(($AN2869-1)*3+$AO2869)-ROW())/12+5),AQ2869)</f>
        <v>0</v>
      </c>
      <c r="AU2869" s="15">
        <f ca="1">IF(AND(AQ2869&gt;0,AR2869&gt;0),COUNTIF(AU$6:AU2868,"&gt;0")+1,0)</f>
        <v>0</v>
      </c>
    </row>
    <row r="2870" spans="40:47">
      <c r="AN2870" s="15">
        <v>80</v>
      </c>
      <c r="AO2870" s="15">
        <v>2</v>
      </c>
      <c r="AP2870" s="15">
        <v>9</v>
      </c>
      <c r="AQ2870" s="15">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15">
        <f ca="1">COUNTIF(INDIRECT("H"&amp;(ROW()+12*(($AN2870-1)*3+$AO2870)-ROW())/12+5):INDIRECT("S"&amp;(ROW()+12*(($AN2870-1)*3+$AO2870)-ROW())/12+5),AQ2870)</f>
        <v>0</v>
      </c>
      <c r="AU2870" s="15">
        <f ca="1">IF(AND(AQ2870&gt;0,AR2870&gt;0),COUNTIF(AU$6:AU2869,"&gt;0")+1,0)</f>
        <v>0</v>
      </c>
    </row>
    <row r="2871" spans="40:47">
      <c r="AN2871" s="15">
        <v>80</v>
      </c>
      <c r="AO2871" s="15">
        <v>2</v>
      </c>
      <c r="AP2871" s="15">
        <v>10</v>
      </c>
      <c r="AQ2871" s="15">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15">
        <f ca="1">COUNTIF(INDIRECT("H"&amp;(ROW()+12*(($AN2871-1)*3+$AO2871)-ROW())/12+5):INDIRECT("S"&amp;(ROW()+12*(($AN2871-1)*3+$AO2871)-ROW())/12+5),AQ2871)</f>
        <v>0</v>
      </c>
      <c r="AU2871" s="15">
        <f ca="1">IF(AND(AQ2871&gt;0,AR2871&gt;0),COUNTIF(AU$6:AU2870,"&gt;0")+1,0)</f>
        <v>0</v>
      </c>
    </row>
    <row r="2872" spans="40:47">
      <c r="AN2872" s="15">
        <v>80</v>
      </c>
      <c r="AO2872" s="15">
        <v>2</v>
      </c>
      <c r="AP2872" s="15">
        <v>11</v>
      </c>
      <c r="AQ2872" s="15">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15">
        <f ca="1">COUNTIF(INDIRECT("H"&amp;(ROW()+12*(($AN2872-1)*3+$AO2872)-ROW())/12+5):INDIRECT("S"&amp;(ROW()+12*(($AN2872-1)*3+$AO2872)-ROW())/12+5),AQ2872)</f>
        <v>0</v>
      </c>
      <c r="AU2872" s="15">
        <f ca="1">IF(AND(AQ2872&gt;0,AR2872&gt;0),COUNTIF(AU$6:AU2871,"&gt;0")+1,0)</f>
        <v>0</v>
      </c>
    </row>
    <row r="2873" spans="40:47">
      <c r="AN2873" s="15">
        <v>80</v>
      </c>
      <c r="AO2873" s="15">
        <v>2</v>
      </c>
      <c r="AP2873" s="15">
        <v>12</v>
      </c>
      <c r="AQ2873" s="15">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15">
        <f ca="1">COUNTIF(INDIRECT("H"&amp;(ROW()+12*(($AN2873-1)*3+$AO2873)-ROW())/12+5):INDIRECT("S"&amp;(ROW()+12*(($AN2873-1)*3+$AO2873)-ROW())/12+5),AQ2873)</f>
        <v>0</v>
      </c>
      <c r="AU2873" s="15">
        <f ca="1">IF(AND(AQ2873&gt;0,AR2873&gt;0),COUNTIF(AU$6:AU2872,"&gt;0")+1,0)</f>
        <v>0</v>
      </c>
    </row>
    <row r="2874" spans="40:47">
      <c r="AN2874" s="15">
        <v>80</v>
      </c>
      <c r="AO2874" s="15">
        <v>3</v>
      </c>
      <c r="AP2874" s="15">
        <v>1</v>
      </c>
      <c r="AQ2874" s="15">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15">
        <f ca="1">COUNTIF(INDIRECT("H"&amp;(ROW()+12*(($AN2874-1)*3+$AO2874)-ROW())/12+5):INDIRECT("S"&amp;(ROW()+12*(($AN2874-1)*3+$AO2874)-ROW())/12+5),AQ2874)</f>
        <v>0</v>
      </c>
      <c r="AU2874" s="15">
        <f ca="1">IF(AND(AQ2874&gt;0,AR2874&gt;0),COUNTIF(AU$6:AU2873,"&gt;0")+1,0)</f>
        <v>0</v>
      </c>
    </row>
    <row r="2875" spans="40:47">
      <c r="AN2875" s="15">
        <v>80</v>
      </c>
      <c r="AO2875" s="15">
        <v>3</v>
      </c>
      <c r="AP2875" s="15">
        <v>2</v>
      </c>
      <c r="AQ2875" s="15">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15">
        <f ca="1">COUNTIF(INDIRECT("H"&amp;(ROW()+12*(($AN2875-1)*3+$AO2875)-ROW())/12+5):INDIRECT("S"&amp;(ROW()+12*(($AN2875-1)*3+$AO2875)-ROW())/12+5),AQ2875)</f>
        <v>0</v>
      </c>
      <c r="AU2875" s="15">
        <f ca="1">IF(AND(AQ2875&gt;0,AR2875&gt;0),COUNTIF(AU$6:AU2874,"&gt;0")+1,0)</f>
        <v>0</v>
      </c>
    </row>
    <row r="2876" spans="40:47">
      <c r="AN2876" s="15">
        <v>80</v>
      </c>
      <c r="AO2876" s="15">
        <v>3</v>
      </c>
      <c r="AP2876" s="15">
        <v>3</v>
      </c>
      <c r="AQ2876" s="15">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15">
        <f ca="1">COUNTIF(INDIRECT("H"&amp;(ROW()+12*(($AN2876-1)*3+$AO2876)-ROW())/12+5):INDIRECT("S"&amp;(ROW()+12*(($AN2876-1)*3+$AO2876)-ROW())/12+5),AQ2876)</f>
        <v>0</v>
      </c>
      <c r="AU2876" s="15">
        <f ca="1">IF(AND(AQ2876&gt;0,AR2876&gt;0),COUNTIF(AU$6:AU2875,"&gt;0")+1,0)</f>
        <v>0</v>
      </c>
    </row>
    <row r="2877" spans="40:47">
      <c r="AN2877" s="15">
        <v>80</v>
      </c>
      <c r="AO2877" s="15">
        <v>3</v>
      </c>
      <c r="AP2877" s="15">
        <v>4</v>
      </c>
      <c r="AQ2877" s="15">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15">
        <f ca="1">COUNTIF(INDIRECT("H"&amp;(ROW()+12*(($AN2877-1)*3+$AO2877)-ROW())/12+5):INDIRECT("S"&amp;(ROW()+12*(($AN2877-1)*3+$AO2877)-ROW())/12+5),AQ2877)</f>
        <v>0</v>
      </c>
      <c r="AU2877" s="15">
        <f ca="1">IF(AND(AQ2877&gt;0,AR2877&gt;0),COUNTIF(AU$6:AU2876,"&gt;0")+1,0)</f>
        <v>0</v>
      </c>
    </row>
    <row r="2878" spans="40:47">
      <c r="AN2878" s="15">
        <v>80</v>
      </c>
      <c r="AO2878" s="15">
        <v>3</v>
      </c>
      <c r="AP2878" s="15">
        <v>5</v>
      </c>
      <c r="AQ2878" s="15">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15">
        <f ca="1">COUNTIF(INDIRECT("H"&amp;(ROW()+12*(($AN2878-1)*3+$AO2878)-ROW())/12+5):INDIRECT("S"&amp;(ROW()+12*(($AN2878-1)*3+$AO2878)-ROW())/12+5),AQ2878)</f>
        <v>0</v>
      </c>
      <c r="AU2878" s="15">
        <f ca="1">IF(AND(AQ2878&gt;0,AR2878&gt;0),COUNTIF(AU$6:AU2877,"&gt;0")+1,0)</f>
        <v>0</v>
      </c>
    </row>
    <row r="2879" spans="40:47">
      <c r="AN2879" s="15">
        <v>80</v>
      </c>
      <c r="AO2879" s="15">
        <v>3</v>
      </c>
      <c r="AP2879" s="15">
        <v>6</v>
      </c>
      <c r="AQ2879" s="15">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15">
        <f ca="1">COUNTIF(INDIRECT("H"&amp;(ROW()+12*(($AN2879-1)*3+$AO2879)-ROW())/12+5):INDIRECT("S"&amp;(ROW()+12*(($AN2879-1)*3+$AO2879)-ROW())/12+5),AQ2879)</f>
        <v>0</v>
      </c>
      <c r="AU2879" s="15">
        <f ca="1">IF(AND(AQ2879&gt;0,AR2879&gt;0),COUNTIF(AU$6:AU2878,"&gt;0")+1,0)</f>
        <v>0</v>
      </c>
    </row>
    <row r="2880" spans="40:47">
      <c r="AN2880" s="15">
        <v>80</v>
      </c>
      <c r="AO2880" s="15">
        <v>3</v>
      </c>
      <c r="AP2880" s="15">
        <v>7</v>
      </c>
      <c r="AQ2880" s="15">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15">
        <f ca="1">COUNTIF(INDIRECT("H"&amp;(ROW()+12*(($AN2880-1)*3+$AO2880)-ROW())/12+5):INDIRECT("S"&amp;(ROW()+12*(($AN2880-1)*3+$AO2880)-ROW())/12+5),AQ2880)</f>
        <v>0</v>
      </c>
      <c r="AU2880" s="15">
        <f ca="1">IF(AND(AQ2880&gt;0,AR2880&gt;0),COUNTIF(AU$6:AU2879,"&gt;0")+1,0)</f>
        <v>0</v>
      </c>
    </row>
    <row r="2881" spans="40:47">
      <c r="AN2881" s="15">
        <v>80</v>
      </c>
      <c r="AO2881" s="15">
        <v>3</v>
      </c>
      <c r="AP2881" s="15">
        <v>8</v>
      </c>
      <c r="AQ2881" s="15">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15">
        <f ca="1">COUNTIF(INDIRECT("H"&amp;(ROW()+12*(($AN2881-1)*3+$AO2881)-ROW())/12+5):INDIRECT("S"&amp;(ROW()+12*(($AN2881-1)*3+$AO2881)-ROW())/12+5),AQ2881)</f>
        <v>0</v>
      </c>
      <c r="AU2881" s="15">
        <f ca="1">IF(AND(AQ2881&gt;0,AR2881&gt;0),COUNTIF(AU$6:AU2880,"&gt;0")+1,0)</f>
        <v>0</v>
      </c>
    </row>
    <row r="2882" spans="40:47">
      <c r="AN2882" s="15">
        <v>80</v>
      </c>
      <c r="AO2882" s="15">
        <v>3</v>
      </c>
      <c r="AP2882" s="15">
        <v>9</v>
      </c>
      <c r="AQ2882" s="15">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15">
        <f ca="1">COUNTIF(INDIRECT("H"&amp;(ROW()+12*(($AN2882-1)*3+$AO2882)-ROW())/12+5):INDIRECT("S"&amp;(ROW()+12*(($AN2882-1)*3+$AO2882)-ROW())/12+5),AQ2882)</f>
        <v>0</v>
      </c>
      <c r="AU2882" s="15">
        <f ca="1">IF(AND(AQ2882&gt;0,AR2882&gt;0),COUNTIF(AU$6:AU2881,"&gt;0")+1,0)</f>
        <v>0</v>
      </c>
    </row>
    <row r="2883" spans="40:47">
      <c r="AN2883" s="15">
        <v>80</v>
      </c>
      <c r="AO2883" s="15">
        <v>3</v>
      </c>
      <c r="AP2883" s="15">
        <v>10</v>
      </c>
      <c r="AQ2883" s="15">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15">
        <f ca="1">COUNTIF(INDIRECT("H"&amp;(ROW()+12*(($AN2883-1)*3+$AO2883)-ROW())/12+5):INDIRECT("S"&amp;(ROW()+12*(($AN2883-1)*3+$AO2883)-ROW())/12+5),AQ2883)</f>
        <v>0</v>
      </c>
      <c r="AU2883" s="15">
        <f ca="1">IF(AND(AQ2883&gt;0,AR2883&gt;0),COUNTIF(AU$6:AU2882,"&gt;0")+1,0)</f>
        <v>0</v>
      </c>
    </row>
    <row r="2884" spans="40:47">
      <c r="AN2884" s="15">
        <v>80</v>
      </c>
      <c r="AO2884" s="15">
        <v>3</v>
      </c>
      <c r="AP2884" s="15">
        <v>11</v>
      </c>
      <c r="AQ2884" s="15">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15">
        <f ca="1">COUNTIF(INDIRECT("H"&amp;(ROW()+12*(($AN2884-1)*3+$AO2884)-ROW())/12+5):INDIRECT("S"&amp;(ROW()+12*(($AN2884-1)*3+$AO2884)-ROW())/12+5),AQ2884)</f>
        <v>0</v>
      </c>
      <c r="AU2884" s="15">
        <f ca="1">IF(AND(AQ2884&gt;0,AR2884&gt;0),COUNTIF(AU$6:AU2883,"&gt;0")+1,0)</f>
        <v>0</v>
      </c>
    </row>
    <row r="2885" spans="40:47">
      <c r="AN2885" s="306">
        <v>80</v>
      </c>
      <c r="AO2885" s="306">
        <v>3</v>
      </c>
      <c r="AP2885" s="306">
        <v>12</v>
      </c>
      <c r="AQ2885" s="15">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15">
        <f ca="1">COUNTIF(INDIRECT("H"&amp;(ROW()+12*(($AN2885-1)*3+$AO2885)-ROW())/12+5):INDIRECT("S"&amp;(ROW()+12*(($AN2885-1)*3+$AO2885)-ROW())/12+5),AQ2885)</f>
        <v>0</v>
      </c>
      <c r="AU2885" s="15">
        <f ca="1">IF(AND(AQ2885&gt;0,AR2885&gt;0),COUNTIF(AU$6:AU2884,"&gt;0")+1,0)</f>
        <v>0</v>
      </c>
    </row>
    <row r="2886" spans="40:47">
      <c r="AN2886" s="15">
        <v>81</v>
      </c>
      <c r="AO2886" s="15">
        <v>1</v>
      </c>
      <c r="AP2886" s="15">
        <v>1</v>
      </c>
      <c r="AQ2886" s="15">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15">
        <f ca="1">COUNTIF(INDIRECT("H"&amp;(ROW()+12*(($AN2886-1)*3+$AO2886)-ROW())/12+5):INDIRECT("S"&amp;(ROW()+12*(($AN2886-1)*3+$AO2886)-ROW())/12+5),AQ2886)</f>
        <v>0</v>
      </c>
      <c r="AU2886" s="15">
        <f ca="1">IF(AND(AQ2886&gt;0,AR2886&gt;0),COUNTIF(AU$6:AU2885,"&gt;0")+1,0)</f>
        <v>0</v>
      </c>
    </row>
    <row r="2887" spans="40:47">
      <c r="AN2887" s="15">
        <v>81</v>
      </c>
      <c r="AO2887" s="15">
        <v>1</v>
      </c>
      <c r="AP2887" s="15">
        <v>2</v>
      </c>
      <c r="AQ2887" s="15">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15">
        <f ca="1">COUNTIF(INDIRECT("H"&amp;(ROW()+12*(($AN2887-1)*3+$AO2887)-ROW())/12+5):INDIRECT("S"&amp;(ROW()+12*(($AN2887-1)*3+$AO2887)-ROW())/12+5),AQ2887)</f>
        <v>0</v>
      </c>
      <c r="AU2887" s="15">
        <f ca="1">IF(AND(AQ2887&gt;0,AR2887&gt;0),COUNTIF(AU$6:AU2886,"&gt;0")+1,0)</f>
        <v>0</v>
      </c>
    </row>
    <row r="2888" spans="40:47">
      <c r="AN2888" s="15">
        <v>81</v>
      </c>
      <c r="AO2888" s="15">
        <v>1</v>
      </c>
      <c r="AP2888" s="15">
        <v>3</v>
      </c>
      <c r="AQ2888" s="15">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15">
        <f ca="1">COUNTIF(INDIRECT("H"&amp;(ROW()+12*(($AN2888-1)*3+$AO2888)-ROW())/12+5):INDIRECT("S"&amp;(ROW()+12*(($AN2888-1)*3+$AO2888)-ROW())/12+5),AQ2888)</f>
        <v>0</v>
      </c>
      <c r="AU2888" s="15">
        <f ca="1">IF(AND(AQ2888&gt;0,AR2888&gt;0),COUNTIF(AU$6:AU2887,"&gt;0")+1,0)</f>
        <v>0</v>
      </c>
    </row>
    <row r="2889" spans="40:47">
      <c r="AN2889" s="15">
        <v>81</v>
      </c>
      <c r="AO2889" s="15">
        <v>1</v>
      </c>
      <c r="AP2889" s="15">
        <v>4</v>
      </c>
      <c r="AQ2889" s="15">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15">
        <f ca="1">COUNTIF(INDIRECT("H"&amp;(ROW()+12*(($AN2889-1)*3+$AO2889)-ROW())/12+5):INDIRECT("S"&amp;(ROW()+12*(($AN2889-1)*3+$AO2889)-ROW())/12+5),AQ2889)</f>
        <v>0</v>
      </c>
      <c r="AU2889" s="15">
        <f ca="1">IF(AND(AQ2889&gt;0,AR2889&gt;0),COUNTIF(AU$6:AU2888,"&gt;0")+1,0)</f>
        <v>0</v>
      </c>
    </row>
    <row r="2890" spans="40:47">
      <c r="AN2890" s="15">
        <v>81</v>
      </c>
      <c r="AO2890" s="15">
        <v>1</v>
      </c>
      <c r="AP2890" s="15">
        <v>5</v>
      </c>
      <c r="AQ2890" s="15">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15">
        <f ca="1">COUNTIF(INDIRECT("H"&amp;(ROW()+12*(($AN2890-1)*3+$AO2890)-ROW())/12+5):INDIRECT("S"&amp;(ROW()+12*(($AN2890-1)*3+$AO2890)-ROW())/12+5),AQ2890)</f>
        <v>0</v>
      </c>
      <c r="AU2890" s="15">
        <f ca="1">IF(AND(AQ2890&gt;0,AR2890&gt;0),COUNTIF(AU$6:AU2889,"&gt;0")+1,0)</f>
        <v>0</v>
      </c>
    </row>
    <row r="2891" spans="40:47">
      <c r="AN2891" s="15">
        <v>81</v>
      </c>
      <c r="AO2891" s="15">
        <v>1</v>
      </c>
      <c r="AP2891" s="15">
        <v>6</v>
      </c>
      <c r="AQ2891" s="15">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15">
        <f ca="1">COUNTIF(INDIRECT("H"&amp;(ROW()+12*(($AN2891-1)*3+$AO2891)-ROW())/12+5):INDIRECT("S"&amp;(ROW()+12*(($AN2891-1)*3+$AO2891)-ROW())/12+5),AQ2891)</f>
        <v>0</v>
      </c>
      <c r="AU2891" s="15">
        <f ca="1">IF(AND(AQ2891&gt;0,AR2891&gt;0),COUNTIF(AU$6:AU2890,"&gt;0")+1,0)</f>
        <v>0</v>
      </c>
    </row>
    <row r="2892" spans="40:47">
      <c r="AN2892" s="15">
        <v>81</v>
      </c>
      <c r="AO2892" s="15">
        <v>1</v>
      </c>
      <c r="AP2892" s="15">
        <v>7</v>
      </c>
      <c r="AQ2892" s="15">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15">
        <f ca="1">COUNTIF(INDIRECT("H"&amp;(ROW()+12*(($AN2892-1)*3+$AO2892)-ROW())/12+5):INDIRECT("S"&amp;(ROW()+12*(($AN2892-1)*3+$AO2892)-ROW())/12+5),AQ2892)</f>
        <v>0</v>
      </c>
      <c r="AU2892" s="15">
        <f ca="1">IF(AND(AQ2892&gt;0,AR2892&gt;0),COUNTIF(AU$6:AU2891,"&gt;0")+1,0)</f>
        <v>0</v>
      </c>
    </row>
    <row r="2893" spans="40:47">
      <c r="AN2893" s="15">
        <v>81</v>
      </c>
      <c r="AO2893" s="15">
        <v>1</v>
      </c>
      <c r="AP2893" s="15">
        <v>8</v>
      </c>
      <c r="AQ2893" s="15">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15">
        <f ca="1">COUNTIF(INDIRECT("H"&amp;(ROW()+12*(($AN2893-1)*3+$AO2893)-ROW())/12+5):INDIRECT("S"&amp;(ROW()+12*(($AN2893-1)*3+$AO2893)-ROW())/12+5),AQ2893)</f>
        <v>0</v>
      </c>
      <c r="AU2893" s="15">
        <f ca="1">IF(AND(AQ2893&gt;0,AR2893&gt;0),COUNTIF(AU$6:AU2892,"&gt;0")+1,0)</f>
        <v>0</v>
      </c>
    </row>
    <row r="2894" spans="40:47">
      <c r="AN2894" s="15">
        <v>81</v>
      </c>
      <c r="AO2894" s="15">
        <v>1</v>
      </c>
      <c r="AP2894" s="15">
        <v>9</v>
      </c>
      <c r="AQ2894" s="15">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15">
        <f ca="1">COUNTIF(INDIRECT("H"&amp;(ROW()+12*(($AN2894-1)*3+$AO2894)-ROW())/12+5):INDIRECT("S"&amp;(ROW()+12*(($AN2894-1)*3+$AO2894)-ROW())/12+5),AQ2894)</f>
        <v>0</v>
      </c>
      <c r="AU2894" s="15">
        <f ca="1">IF(AND(AQ2894&gt;0,AR2894&gt;0),COUNTIF(AU$6:AU2893,"&gt;0")+1,0)</f>
        <v>0</v>
      </c>
    </row>
    <row r="2895" spans="40:47">
      <c r="AN2895" s="15">
        <v>81</v>
      </c>
      <c r="AO2895" s="15">
        <v>1</v>
      </c>
      <c r="AP2895" s="15">
        <v>10</v>
      </c>
      <c r="AQ2895" s="15">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15">
        <f ca="1">COUNTIF(INDIRECT("H"&amp;(ROW()+12*(($AN2895-1)*3+$AO2895)-ROW())/12+5):INDIRECT("S"&amp;(ROW()+12*(($AN2895-1)*3+$AO2895)-ROW())/12+5),AQ2895)</f>
        <v>0</v>
      </c>
      <c r="AU2895" s="15">
        <f ca="1">IF(AND(AQ2895&gt;0,AR2895&gt;0),COUNTIF(AU$6:AU2894,"&gt;0")+1,0)</f>
        <v>0</v>
      </c>
    </row>
    <row r="2896" spans="40:47">
      <c r="AN2896" s="15">
        <v>81</v>
      </c>
      <c r="AO2896" s="15">
        <v>1</v>
      </c>
      <c r="AP2896" s="15">
        <v>11</v>
      </c>
      <c r="AQ2896" s="15">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15">
        <f ca="1">COUNTIF(INDIRECT("H"&amp;(ROW()+12*(($AN2896-1)*3+$AO2896)-ROW())/12+5):INDIRECT("S"&amp;(ROW()+12*(($AN2896-1)*3+$AO2896)-ROW())/12+5),AQ2896)</f>
        <v>0</v>
      </c>
      <c r="AU2896" s="15">
        <f ca="1">IF(AND(AQ2896&gt;0,AR2896&gt;0),COUNTIF(AU$6:AU2895,"&gt;0")+1,0)</f>
        <v>0</v>
      </c>
    </row>
    <row r="2897" spans="40:47">
      <c r="AN2897" s="15">
        <v>81</v>
      </c>
      <c r="AO2897" s="15">
        <v>1</v>
      </c>
      <c r="AP2897" s="15">
        <v>12</v>
      </c>
      <c r="AQ2897" s="15">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15">
        <f ca="1">COUNTIF(INDIRECT("H"&amp;(ROW()+12*(($AN2897-1)*3+$AO2897)-ROW())/12+5):INDIRECT("S"&amp;(ROW()+12*(($AN2897-1)*3+$AO2897)-ROW())/12+5),AQ2897)</f>
        <v>0</v>
      </c>
      <c r="AU2897" s="15">
        <f ca="1">IF(AND(AQ2897&gt;0,AR2897&gt;0),COUNTIF(AU$6:AU2896,"&gt;0")+1,0)</f>
        <v>0</v>
      </c>
    </row>
    <row r="2898" spans="40:47">
      <c r="AN2898" s="15">
        <v>81</v>
      </c>
      <c r="AO2898" s="15">
        <v>2</v>
      </c>
      <c r="AP2898" s="15">
        <v>1</v>
      </c>
      <c r="AQ2898" s="15">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15">
        <f ca="1">COUNTIF(INDIRECT("H"&amp;(ROW()+12*(($AN2898-1)*3+$AO2898)-ROW())/12+5):INDIRECT("S"&amp;(ROW()+12*(($AN2898-1)*3+$AO2898)-ROW())/12+5),AQ2898)</f>
        <v>0</v>
      </c>
      <c r="AU2898" s="15">
        <f ca="1">IF(AND(AQ2898&gt;0,AR2898&gt;0),COUNTIF(AU$6:AU2897,"&gt;0")+1,0)</f>
        <v>0</v>
      </c>
    </row>
    <row r="2899" spans="40:47">
      <c r="AN2899" s="15">
        <v>81</v>
      </c>
      <c r="AO2899" s="15">
        <v>2</v>
      </c>
      <c r="AP2899" s="15">
        <v>2</v>
      </c>
      <c r="AQ2899" s="15">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15">
        <f ca="1">COUNTIF(INDIRECT("H"&amp;(ROW()+12*(($AN2899-1)*3+$AO2899)-ROW())/12+5):INDIRECT("S"&amp;(ROW()+12*(($AN2899-1)*3+$AO2899)-ROW())/12+5),AQ2899)</f>
        <v>0</v>
      </c>
      <c r="AU2899" s="15">
        <f ca="1">IF(AND(AQ2899&gt;0,AR2899&gt;0),COUNTIF(AU$6:AU2898,"&gt;0")+1,0)</f>
        <v>0</v>
      </c>
    </row>
    <row r="2900" spans="40:47">
      <c r="AN2900" s="15">
        <v>81</v>
      </c>
      <c r="AO2900" s="15">
        <v>2</v>
      </c>
      <c r="AP2900" s="15">
        <v>3</v>
      </c>
      <c r="AQ2900" s="15">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15">
        <f ca="1">COUNTIF(INDIRECT("H"&amp;(ROW()+12*(($AN2900-1)*3+$AO2900)-ROW())/12+5):INDIRECT("S"&amp;(ROW()+12*(($AN2900-1)*3+$AO2900)-ROW())/12+5),AQ2900)</f>
        <v>0</v>
      </c>
      <c r="AU2900" s="15">
        <f ca="1">IF(AND(AQ2900&gt;0,AR2900&gt;0),COUNTIF(AU$6:AU2899,"&gt;0")+1,0)</f>
        <v>0</v>
      </c>
    </row>
    <row r="2901" spans="40:47">
      <c r="AN2901" s="15">
        <v>81</v>
      </c>
      <c r="AO2901" s="15">
        <v>2</v>
      </c>
      <c r="AP2901" s="15">
        <v>4</v>
      </c>
      <c r="AQ2901" s="15">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15">
        <f ca="1">COUNTIF(INDIRECT("H"&amp;(ROW()+12*(($AN2901-1)*3+$AO2901)-ROW())/12+5):INDIRECT("S"&amp;(ROW()+12*(($AN2901-1)*3+$AO2901)-ROW())/12+5),AQ2901)</f>
        <v>0</v>
      </c>
      <c r="AU2901" s="15">
        <f ca="1">IF(AND(AQ2901&gt;0,AR2901&gt;0),COUNTIF(AU$6:AU2900,"&gt;0")+1,0)</f>
        <v>0</v>
      </c>
    </row>
    <row r="2902" spans="40:47">
      <c r="AN2902" s="15">
        <v>81</v>
      </c>
      <c r="AO2902" s="15">
        <v>2</v>
      </c>
      <c r="AP2902" s="15">
        <v>5</v>
      </c>
      <c r="AQ2902" s="15">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15">
        <f ca="1">COUNTIF(INDIRECT("H"&amp;(ROW()+12*(($AN2902-1)*3+$AO2902)-ROW())/12+5):INDIRECT("S"&amp;(ROW()+12*(($AN2902-1)*3+$AO2902)-ROW())/12+5),AQ2902)</f>
        <v>0</v>
      </c>
      <c r="AU2902" s="15">
        <f ca="1">IF(AND(AQ2902&gt;0,AR2902&gt;0),COUNTIF(AU$6:AU2901,"&gt;0")+1,0)</f>
        <v>0</v>
      </c>
    </row>
    <row r="2903" spans="40:47">
      <c r="AN2903" s="15">
        <v>81</v>
      </c>
      <c r="AO2903" s="15">
        <v>2</v>
      </c>
      <c r="AP2903" s="15">
        <v>6</v>
      </c>
      <c r="AQ2903" s="15">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15">
        <f ca="1">COUNTIF(INDIRECT("H"&amp;(ROW()+12*(($AN2903-1)*3+$AO2903)-ROW())/12+5):INDIRECT("S"&amp;(ROW()+12*(($AN2903-1)*3+$AO2903)-ROW())/12+5),AQ2903)</f>
        <v>0</v>
      </c>
      <c r="AU2903" s="15">
        <f ca="1">IF(AND(AQ2903&gt;0,AR2903&gt;0),COUNTIF(AU$6:AU2902,"&gt;0")+1,0)</f>
        <v>0</v>
      </c>
    </row>
    <row r="2904" spans="40:47">
      <c r="AN2904" s="15">
        <v>81</v>
      </c>
      <c r="AO2904" s="15">
        <v>2</v>
      </c>
      <c r="AP2904" s="15">
        <v>7</v>
      </c>
      <c r="AQ2904" s="15">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15">
        <f ca="1">COUNTIF(INDIRECT("H"&amp;(ROW()+12*(($AN2904-1)*3+$AO2904)-ROW())/12+5):INDIRECT("S"&amp;(ROW()+12*(($AN2904-1)*3+$AO2904)-ROW())/12+5),AQ2904)</f>
        <v>0</v>
      </c>
      <c r="AU2904" s="15">
        <f ca="1">IF(AND(AQ2904&gt;0,AR2904&gt;0),COUNTIF(AU$6:AU2903,"&gt;0")+1,0)</f>
        <v>0</v>
      </c>
    </row>
    <row r="2905" spans="40:47">
      <c r="AN2905" s="15">
        <v>81</v>
      </c>
      <c r="AO2905" s="15">
        <v>2</v>
      </c>
      <c r="AP2905" s="15">
        <v>8</v>
      </c>
      <c r="AQ2905" s="15">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15">
        <f ca="1">COUNTIF(INDIRECT("H"&amp;(ROW()+12*(($AN2905-1)*3+$AO2905)-ROW())/12+5):INDIRECT("S"&amp;(ROW()+12*(($AN2905-1)*3+$AO2905)-ROW())/12+5),AQ2905)</f>
        <v>0</v>
      </c>
      <c r="AU2905" s="15">
        <f ca="1">IF(AND(AQ2905&gt;0,AR2905&gt;0),COUNTIF(AU$6:AU2904,"&gt;0")+1,0)</f>
        <v>0</v>
      </c>
    </row>
    <row r="2906" spans="40:47">
      <c r="AN2906" s="15">
        <v>81</v>
      </c>
      <c r="AO2906" s="15">
        <v>2</v>
      </c>
      <c r="AP2906" s="15">
        <v>9</v>
      </c>
      <c r="AQ2906" s="15">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15">
        <f ca="1">COUNTIF(INDIRECT("H"&amp;(ROW()+12*(($AN2906-1)*3+$AO2906)-ROW())/12+5):INDIRECT("S"&amp;(ROW()+12*(($AN2906-1)*3+$AO2906)-ROW())/12+5),AQ2906)</f>
        <v>0</v>
      </c>
      <c r="AU2906" s="15">
        <f ca="1">IF(AND(AQ2906&gt;0,AR2906&gt;0),COUNTIF(AU$6:AU2905,"&gt;0")+1,0)</f>
        <v>0</v>
      </c>
    </row>
    <row r="2907" spans="40:47">
      <c r="AN2907" s="15">
        <v>81</v>
      </c>
      <c r="AO2907" s="15">
        <v>2</v>
      </c>
      <c r="AP2907" s="15">
        <v>10</v>
      </c>
      <c r="AQ2907" s="15">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15">
        <f ca="1">COUNTIF(INDIRECT("H"&amp;(ROW()+12*(($AN2907-1)*3+$AO2907)-ROW())/12+5):INDIRECT("S"&amp;(ROW()+12*(($AN2907-1)*3+$AO2907)-ROW())/12+5),AQ2907)</f>
        <v>0</v>
      </c>
      <c r="AU2907" s="15">
        <f ca="1">IF(AND(AQ2907&gt;0,AR2907&gt;0),COUNTIF(AU$6:AU2906,"&gt;0")+1,0)</f>
        <v>0</v>
      </c>
    </row>
    <row r="2908" spans="40:47">
      <c r="AN2908" s="15">
        <v>81</v>
      </c>
      <c r="AO2908" s="15">
        <v>2</v>
      </c>
      <c r="AP2908" s="15">
        <v>11</v>
      </c>
      <c r="AQ2908" s="15">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15">
        <f ca="1">COUNTIF(INDIRECT("H"&amp;(ROW()+12*(($AN2908-1)*3+$AO2908)-ROW())/12+5):INDIRECT("S"&amp;(ROW()+12*(($AN2908-1)*3+$AO2908)-ROW())/12+5),AQ2908)</f>
        <v>0</v>
      </c>
      <c r="AU2908" s="15">
        <f ca="1">IF(AND(AQ2908&gt;0,AR2908&gt;0),COUNTIF(AU$6:AU2907,"&gt;0")+1,0)</f>
        <v>0</v>
      </c>
    </row>
    <row r="2909" spans="40:47">
      <c r="AN2909" s="15">
        <v>81</v>
      </c>
      <c r="AO2909" s="15">
        <v>2</v>
      </c>
      <c r="AP2909" s="15">
        <v>12</v>
      </c>
      <c r="AQ2909" s="15">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15">
        <f ca="1">COUNTIF(INDIRECT("H"&amp;(ROW()+12*(($AN2909-1)*3+$AO2909)-ROW())/12+5):INDIRECT("S"&amp;(ROW()+12*(($AN2909-1)*3+$AO2909)-ROW())/12+5),AQ2909)</f>
        <v>0</v>
      </c>
      <c r="AU2909" s="15">
        <f ca="1">IF(AND(AQ2909&gt;0,AR2909&gt;0),COUNTIF(AU$6:AU2908,"&gt;0")+1,0)</f>
        <v>0</v>
      </c>
    </row>
    <row r="2910" spans="40:47">
      <c r="AN2910" s="15">
        <v>81</v>
      </c>
      <c r="AO2910" s="15">
        <v>3</v>
      </c>
      <c r="AP2910" s="15">
        <v>1</v>
      </c>
      <c r="AQ2910" s="15">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15">
        <f ca="1">COUNTIF(INDIRECT("H"&amp;(ROW()+12*(($AN2910-1)*3+$AO2910)-ROW())/12+5):INDIRECT("S"&amp;(ROW()+12*(($AN2910-1)*3+$AO2910)-ROW())/12+5),AQ2910)</f>
        <v>0</v>
      </c>
      <c r="AU2910" s="15">
        <f ca="1">IF(AND(AQ2910&gt;0,AR2910&gt;0),COUNTIF(AU$6:AU2909,"&gt;0")+1,0)</f>
        <v>0</v>
      </c>
    </row>
    <row r="2911" spans="40:47">
      <c r="AN2911" s="15">
        <v>81</v>
      </c>
      <c r="AO2911" s="15">
        <v>3</v>
      </c>
      <c r="AP2911" s="15">
        <v>2</v>
      </c>
      <c r="AQ2911" s="15">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15">
        <f ca="1">COUNTIF(INDIRECT("H"&amp;(ROW()+12*(($AN2911-1)*3+$AO2911)-ROW())/12+5):INDIRECT("S"&amp;(ROW()+12*(($AN2911-1)*3+$AO2911)-ROW())/12+5),AQ2911)</f>
        <v>0</v>
      </c>
      <c r="AU2911" s="15">
        <f ca="1">IF(AND(AQ2911&gt;0,AR2911&gt;0),COUNTIF(AU$6:AU2910,"&gt;0")+1,0)</f>
        <v>0</v>
      </c>
    </row>
    <row r="2912" spans="40:47">
      <c r="AN2912" s="15">
        <v>81</v>
      </c>
      <c r="AO2912" s="15">
        <v>3</v>
      </c>
      <c r="AP2912" s="15">
        <v>3</v>
      </c>
      <c r="AQ2912" s="15">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15">
        <f ca="1">COUNTIF(INDIRECT("H"&amp;(ROW()+12*(($AN2912-1)*3+$AO2912)-ROW())/12+5):INDIRECT("S"&amp;(ROW()+12*(($AN2912-1)*3+$AO2912)-ROW())/12+5),AQ2912)</f>
        <v>0</v>
      </c>
      <c r="AU2912" s="15">
        <f ca="1">IF(AND(AQ2912&gt;0,AR2912&gt;0),COUNTIF(AU$6:AU2911,"&gt;0")+1,0)</f>
        <v>0</v>
      </c>
    </row>
    <row r="2913" spans="40:47">
      <c r="AN2913" s="15">
        <v>81</v>
      </c>
      <c r="AO2913" s="15">
        <v>3</v>
      </c>
      <c r="AP2913" s="15">
        <v>4</v>
      </c>
      <c r="AQ2913" s="15">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15">
        <f ca="1">COUNTIF(INDIRECT("H"&amp;(ROW()+12*(($AN2913-1)*3+$AO2913)-ROW())/12+5):INDIRECT("S"&amp;(ROW()+12*(($AN2913-1)*3+$AO2913)-ROW())/12+5),AQ2913)</f>
        <v>0</v>
      </c>
      <c r="AU2913" s="15">
        <f ca="1">IF(AND(AQ2913&gt;0,AR2913&gt;0),COUNTIF(AU$6:AU2912,"&gt;0")+1,0)</f>
        <v>0</v>
      </c>
    </row>
    <row r="2914" spans="40:47">
      <c r="AN2914" s="15">
        <v>81</v>
      </c>
      <c r="AO2914" s="15">
        <v>3</v>
      </c>
      <c r="AP2914" s="15">
        <v>5</v>
      </c>
      <c r="AQ2914" s="15">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15">
        <f ca="1">COUNTIF(INDIRECT("H"&amp;(ROW()+12*(($AN2914-1)*3+$AO2914)-ROW())/12+5):INDIRECT("S"&amp;(ROW()+12*(($AN2914-1)*3+$AO2914)-ROW())/12+5),AQ2914)</f>
        <v>0</v>
      </c>
      <c r="AU2914" s="15">
        <f ca="1">IF(AND(AQ2914&gt;0,AR2914&gt;0),COUNTIF(AU$6:AU2913,"&gt;0")+1,0)</f>
        <v>0</v>
      </c>
    </row>
    <row r="2915" spans="40:47">
      <c r="AN2915" s="15">
        <v>81</v>
      </c>
      <c r="AO2915" s="15">
        <v>3</v>
      </c>
      <c r="AP2915" s="15">
        <v>6</v>
      </c>
      <c r="AQ2915" s="15">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15">
        <f ca="1">COUNTIF(INDIRECT("H"&amp;(ROW()+12*(($AN2915-1)*3+$AO2915)-ROW())/12+5):INDIRECT("S"&amp;(ROW()+12*(($AN2915-1)*3+$AO2915)-ROW())/12+5),AQ2915)</f>
        <v>0</v>
      </c>
      <c r="AU2915" s="15">
        <f ca="1">IF(AND(AQ2915&gt;0,AR2915&gt;0),COUNTIF(AU$6:AU2914,"&gt;0")+1,0)</f>
        <v>0</v>
      </c>
    </row>
    <row r="2916" spans="40:47">
      <c r="AN2916" s="15">
        <v>81</v>
      </c>
      <c r="AO2916" s="15">
        <v>3</v>
      </c>
      <c r="AP2916" s="15">
        <v>7</v>
      </c>
      <c r="AQ2916" s="15">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15">
        <f ca="1">COUNTIF(INDIRECT("H"&amp;(ROW()+12*(($AN2916-1)*3+$AO2916)-ROW())/12+5):INDIRECT("S"&amp;(ROW()+12*(($AN2916-1)*3+$AO2916)-ROW())/12+5),AQ2916)</f>
        <v>0</v>
      </c>
      <c r="AU2916" s="15">
        <f ca="1">IF(AND(AQ2916&gt;0,AR2916&gt;0),COUNTIF(AU$6:AU2915,"&gt;0")+1,0)</f>
        <v>0</v>
      </c>
    </row>
    <row r="2917" spans="40:47">
      <c r="AN2917" s="15">
        <v>81</v>
      </c>
      <c r="AO2917" s="15">
        <v>3</v>
      </c>
      <c r="AP2917" s="15">
        <v>8</v>
      </c>
      <c r="AQ2917" s="15">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15">
        <f ca="1">COUNTIF(INDIRECT("H"&amp;(ROW()+12*(($AN2917-1)*3+$AO2917)-ROW())/12+5):INDIRECT("S"&amp;(ROW()+12*(($AN2917-1)*3+$AO2917)-ROW())/12+5),AQ2917)</f>
        <v>0</v>
      </c>
      <c r="AU2917" s="15">
        <f ca="1">IF(AND(AQ2917&gt;0,AR2917&gt;0),COUNTIF(AU$6:AU2916,"&gt;0")+1,0)</f>
        <v>0</v>
      </c>
    </row>
    <row r="2918" spans="40:47">
      <c r="AN2918" s="15">
        <v>81</v>
      </c>
      <c r="AO2918" s="15">
        <v>3</v>
      </c>
      <c r="AP2918" s="15">
        <v>9</v>
      </c>
      <c r="AQ2918" s="15">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15">
        <f ca="1">COUNTIF(INDIRECT("H"&amp;(ROW()+12*(($AN2918-1)*3+$AO2918)-ROW())/12+5):INDIRECT("S"&amp;(ROW()+12*(($AN2918-1)*3+$AO2918)-ROW())/12+5),AQ2918)</f>
        <v>0</v>
      </c>
      <c r="AU2918" s="15">
        <f ca="1">IF(AND(AQ2918&gt;0,AR2918&gt;0),COUNTIF(AU$6:AU2917,"&gt;0")+1,0)</f>
        <v>0</v>
      </c>
    </row>
    <row r="2919" spans="40:47">
      <c r="AN2919" s="15">
        <v>81</v>
      </c>
      <c r="AO2919" s="15">
        <v>3</v>
      </c>
      <c r="AP2919" s="15">
        <v>10</v>
      </c>
      <c r="AQ2919" s="15">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15">
        <f ca="1">COUNTIF(INDIRECT("H"&amp;(ROW()+12*(($AN2919-1)*3+$AO2919)-ROW())/12+5):INDIRECT("S"&amp;(ROW()+12*(($AN2919-1)*3+$AO2919)-ROW())/12+5),AQ2919)</f>
        <v>0</v>
      </c>
      <c r="AU2919" s="15">
        <f ca="1">IF(AND(AQ2919&gt;0,AR2919&gt;0),COUNTIF(AU$6:AU2918,"&gt;0")+1,0)</f>
        <v>0</v>
      </c>
    </row>
    <row r="2920" spans="40:47">
      <c r="AN2920" s="15">
        <v>81</v>
      </c>
      <c r="AO2920" s="15">
        <v>3</v>
      </c>
      <c r="AP2920" s="15">
        <v>11</v>
      </c>
      <c r="AQ2920" s="15">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15">
        <f ca="1">COUNTIF(INDIRECT("H"&amp;(ROW()+12*(($AN2920-1)*3+$AO2920)-ROW())/12+5):INDIRECT("S"&amp;(ROW()+12*(($AN2920-1)*3+$AO2920)-ROW())/12+5),AQ2920)</f>
        <v>0</v>
      </c>
      <c r="AU2920" s="15">
        <f ca="1">IF(AND(AQ2920&gt;0,AR2920&gt;0),COUNTIF(AU$6:AU2919,"&gt;0")+1,0)</f>
        <v>0</v>
      </c>
    </row>
    <row r="2921" spans="40:47">
      <c r="AN2921" s="306">
        <v>81</v>
      </c>
      <c r="AO2921" s="306">
        <v>3</v>
      </c>
      <c r="AP2921" s="306">
        <v>12</v>
      </c>
      <c r="AQ2921" s="15">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15">
        <f ca="1">COUNTIF(INDIRECT("H"&amp;(ROW()+12*(($AN2921-1)*3+$AO2921)-ROW())/12+5):INDIRECT("S"&amp;(ROW()+12*(($AN2921-1)*3+$AO2921)-ROW())/12+5),AQ2921)</f>
        <v>0</v>
      </c>
      <c r="AU2921" s="15">
        <f ca="1">IF(AND(AQ2921&gt;0,AR2921&gt;0),COUNTIF(AU$6:AU2920,"&gt;0")+1,0)</f>
        <v>0</v>
      </c>
    </row>
    <row r="2922" spans="40:47">
      <c r="AN2922" s="15">
        <v>82</v>
      </c>
      <c r="AO2922" s="15">
        <v>1</v>
      </c>
      <c r="AP2922" s="15">
        <v>1</v>
      </c>
      <c r="AQ2922" s="15">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15">
        <f ca="1">COUNTIF(INDIRECT("H"&amp;(ROW()+12*(($AN2922-1)*3+$AO2922)-ROW())/12+5):INDIRECT("S"&amp;(ROW()+12*(($AN2922-1)*3+$AO2922)-ROW())/12+5),AQ2922)</f>
        <v>0</v>
      </c>
      <c r="AU2922" s="15">
        <f ca="1">IF(AND(AQ2922&gt;0,AR2922&gt;0),COUNTIF(AU$6:AU2921,"&gt;0")+1,0)</f>
        <v>0</v>
      </c>
    </row>
    <row r="2923" spans="40:47">
      <c r="AN2923" s="15">
        <v>82</v>
      </c>
      <c r="AO2923" s="15">
        <v>1</v>
      </c>
      <c r="AP2923" s="15">
        <v>2</v>
      </c>
      <c r="AQ2923" s="15">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15">
        <f ca="1">COUNTIF(INDIRECT("H"&amp;(ROW()+12*(($AN2923-1)*3+$AO2923)-ROW())/12+5):INDIRECT("S"&amp;(ROW()+12*(($AN2923-1)*3+$AO2923)-ROW())/12+5),AQ2923)</f>
        <v>0</v>
      </c>
      <c r="AU2923" s="15">
        <f ca="1">IF(AND(AQ2923&gt;0,AR2923&gt;0),COUNTIF(AU$6:AU2922,"&gt;0")+1,0)</f>
        <v>0</v>
      </c>
    </row>
    <row r="2924" spans="40:47">
      <c r="AN2924" s="15">
        <v>82</v>
      </c>
      <c r="AO2924" s="15">
        <v>1</v>
      </c>
      <c r="AP2924" s="15">
        <v>3</v>
      </c>
      <c r="AQ2924" s="15">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15">
        <f ca="1">COUNTIF(INDIRECT("H"&amp;(ROW()+12*(($AN2924-1)*3+$AO2924)-ROW())/12+5):INDIRECT("S"&amp;(ROW()+12*(($AN2924-1)*3+$AO2924)-ROW())/12+5),AQ2924)</f>
        <v>0</v>
      </c>
      <c r="AU2924" s="15">
        <f ca="1">IF(AND(AQ2924&gt;0,AR2924&gt;0),COUNTIF(AU$6:AU2923,"&gt;0")+1,0)</f>
        <v>0</v>
      </c>
    </row>
    <row r="2925" spans="40:47">
      <c r="AN2925" s="15">
        <v>82</v>
      </c>
      <c r="AO2925" s="15">
        <v>1</v>
      </c>
      <c r="AP2925" s="15">
        <v>4</v>
      </c>
      <c r="AQ2925" s="15">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15">
        <f ca="1">COUNTIF(INDIRECT("H"&amp;(ROW()+12*(($AN2925-1)*3+$AO2925)-ROW())/12+5):INDIRECT("S"&amp;(ROW()+12*(($AN2925-1)*3+$AO2925)-ROW())/12+5),AQ2925)</f>
        <v>0</v>
      </c>
      <c r="AU2925" s="15">
        <f ca="1">IF(AND(AQ2925&gt;0,AR2925&gt;0),COUNTIF(AU$6:AU2924,"&gt;0")+1,0)</f>
        <v>0</v>
      </c>
    </row>
    <row r="2926" spans="40:47">
      <c r="AN2926" s="15">
        <v>82</v>
      </c>
      <c r="AO2926" s="15">
        <v>1</v>
      </c>
      <c r="AP2926" s="15">
        <v>5</v>
      </c>
      <c r="AQ2926" s="15">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15">
        <f ca="1">COUNTIF(INDIRECT("H"&amp;(ROW()+12*(($AN2926-1)*3+$AO2926)-ROW())/12+5):INDIRECT("S"&amp;(ROW()+12*(($AN2926-1)*3+$AO2926)-ROW())/12+5),AQ2926)</f>
        <v>0</v>
      </c>
      <c r="AU2926" s="15">
        <f ca="1">IF(AND(AQ2926&gt;0,AR2926&gt;0),COUNTIF(AU$6:AU2925,"&gt;0")+1,0)</f>
        <v>0</v>
      </c>
    </row>
    <row r="2927" spans="40:47">
      <c r="AN2927" s="15">
        <v>82</v>
      </c>
      <c r="AO2927" s="15">
        <v>1</v>
      </c>
      <c r="AP2927" s="15">
        <v>6</v>
      </c>
      <c r="AQ2927" s="15">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15">
        <f ca="1">COUNTIF(INDIRECT("H"&amp;(ROW()+12*(($AN2927-1)*3+$AO2927)-ROW())/12+5):INDIRECT("S"&amp;(ROW()+12*(($AN2927-1)*3+$AO2927)-ROW())/12+5),AQ2927)</f>
        <v>0</v>
      </c>
      <c r="AU2927" s="15">
        <f ca="1">IF(AND(AQ2927&gt;0,AR2927&gt;0),COUNTIF(AU$6:AU2926,"&gt;0")+1,0)</f>
        <v>0</v>
      </c>
    </row>
    <row r="2928" spans="40:47">
      <c r="AN2928" s="15">
        <v>82</v>
      </c>
      <c r="AO2928" s="15">
        <v>1</v>
      </c>
      <c r="AP2928" s="15">
        <v>7</v>
      </c>
      <c r="AQ2928" s="15">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15">
        <f ca="1">COUNTIF(INDIRECT("H"&amp;(ROW()+12*(($AN2928-1)*3+$AO2928)-ROW())/12+5):INDIRECT("S"&amp;(ROW()+12*(($AN2928-1)*3+$AO2928)-ROW())/12+5),AQ2928)</f>
        <v>0</v>
      </c>
      <c r="AU2928" s="15">
        <f ca="1">IF(AND(AQ2928&gt;0,AR2928&gt;0),COUNTIF(AU$6:AU2927,"&gt;0")+1,0)</f>
        <v>0</v>
      </c>
    </row>
    <row r="2929" spans="40:47">
      <c r="AN2929" s="15">
        <v>82</v>
      </c>
      <c r="AO2929" s="15">
        <v>1</v>
      </c>
      <c r="AP2929" s="15">
        <v>8</v>
      </c>
      <c r="AQ2929" s="15">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15">
        <f ca="1">COUNTIF(INDIRECT("H"&amp;(ROW()+12*(($AN2929-1)*3+$AO2929)-ROW())/12+5):INDIRECT("S"&amp;(ROW()+12*(($AN2929-1)*3+$AO2929)-ROW())/12+5),AQ2929)</f>
        <v>0</v>
      </c>
      <c r="AU2929" s="15">
        <f ca="1">IF(AND(AQ2929&gt;0,AR2929&gt;0),COUNTIF(AU$6:AU2928,"&gt;0")+1,0)</f>
        <v>0</v>
      </c>
    </row>
    <row r="2930" spans="40:47">
      <c r="AN2930" s="15">
        <v>82</v>
      </c>
      <c r="AO2930" s="15">
        <v>1</v>
      </c>
      <c r="AP2930" s="15">
        <v>9</v>
      </c>
      <c r="AQ2930" s="15">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15">
        <f ca="1">COUNTIF(INDIRECT("H"&amp;(ROW()+12*(($AN2930-1)*3+$AO2930)-ROW())/12+5):INDIRECT("S"&amp;(ROW()+12*(($AN2930-1)*3+$AO2930)-ROW())/12+5),AQ2930)</f>
        <v>0</v>
      </c>
      <c r="AU2930" s="15">
        <f ca="1">IF(AND(AQ2930&gt;0,AR2930&gt;0),COUNTIF(AU$6:AU2929,"&gt;0")+1,0)</f>
        <v>0</v>
      </c>
    </row>
    <row r="2931" spans="40:47">
      <c r="AN2931" s="15">
        <v>82</v>
      </c>
      <c r="AO2931" s="15">
        <v>1</v>
      </c>
      <c r="AP2931" s="15">
        <v>10</v>
      </c>
      <c r="AQ2931" s="15">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15">
        <f ca="1">COUNTIF(INDIRECT("H"&amp;(ROW()+12*(($AN2931-1)*3+$AO2931)-ROW())/12+5):INDIRECT("S"&amp;(ROW()+12*(($AN2931-1)*3+$AO2931)-ROW())/12+5),AQ2931)</f>
        <v>0</v>
      </c>
      <c r="AU2931" s="15">
        <f ca="1">IF(AND(AQ2931&gt;0,AR2931&gt;0),COUNTIF(AU$6:AU2930,"&gt;0")+1,0)</f>
        <v>0</v>
      </c>
    </row>
    <row r="2932" spans="40:47">
      <c r="AN2932" s="15">
        <v>82</v>
      </c>
      <c r="AO2932" s="15">
        <v>1</v>
      </c>
      <c r="AP2932" s="15">
        <v>11</v>
      </c>
      <c r="AQ2932" s="15">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15">
        <f ca="1">COUNTIF(INDIRECT("H"&amp;(ROW()+12*(($AN2932-1)*3+$AO2932)-ROW())/12+5):INDIRECT("S"&amp;(ROW()+12*(($AN2932-1)*3+$AO2932)-ROW())/12+5),AQ2932)</f>
        <v>0</v>
      </c>
      <c r="AU2932" s="15">
        <f ca="1">IF(AND(AQ2932&gt;0,AR2932&gt;0),COUNTIF(AU$6:AU2931,"&gt;0")+1,0)</f>
        <v>0</v>
      </c>
    </row>
    <row r="2933" spans="40:47">
      <c r="AN2933" s="15">
        <v>82</v>
      </c>
      <c r="AO2933" s="15">
        <v>1</v>
      </c>
      <c r="AP2933" s="15">
        <v>12</v>
      </c>
      <c r="AQ2933" s="15">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15">
        <f ca="1">COUNTIF(INDIRECT("H"&amp;(ROW()+12*(($AN2933-1)*3+$AO2933)-ROW())/12+5):INDIRECT("S"&amp;(ROW()+12*(($AN2933-1)*3+$AO2933)-ROW())/12+5),AQ2933)</f>
        <v>0</v>
      </c>
      <c r="AU2933" s="15">
        <f ca="1">IF(AND(AQ2933&gt;0,AR2933&gt;0),COUNTIF(AU$6:AU2932,"&gt;0")+1,0)</f>
        <v>0</v>
      </c>
    </row>
    <row r="2934" spans="40:47">
      <c r="AN2934" s="15">
        <v>82</v>
      </c>
      <c r="AO2934" s="15">
        <v>2</v>
      </c>
      <c r="AP2934" s="15">
        <v>1</v>
      </c>
      <c r="AQ2934" s="15">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15">
        <f ca="1">COUNTIF(INDIRECT("H"&amp;(ROW()+12*(($AN2934-1)*3+$AO2934)-ROW())/12+5):INDIRECT("S"&amp;(ROW()+12*(($AN2934-1)*3+$AO2934)-ROW())/12+5),AQ2934)</f>
        <v>0</v>
      </c>
      <c r="AU2934" s="15">
        <f ca="1">IF(AND(AQ2934&gt;0,AR2934&gt;0),COUNTIF(AU$6:AU2933,"&gt;0")+1,0)</f>
        <v>0</v>
      </c>
    </row>
    <row r="2935" spans="40:47">
      <c r="AN2935" s="15">
        <v>82</v>
      </c>
      <c r="AO2935" s="15">
        <v>2</v>
      </c>
      <c r="AP2935" s="15">
        <v>2</v>
      </c>
      <c r="AQ2935" s="15">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15">
        <f ca="1">COUNTIF(INDIRECT("H"&amp;(ROW()+12*(($AN2935-1)*3+$AO2935)-ROW())/12+5):INDIRECT("S"&amp;(ROW()+12*(($AN2935-1)*3+$AO2935)-ROW())/12+5),AQ2935)</f>
        <v>0</v>
      </c>
      <c r="AU2935" s="15">
        <f ca="1">IF(AND(AQ2935&gt;0,AR2935&gt;0),COUNTIF(AU$6:AU2934,"&gt;0")+1,0)</f>
        <v>0</v>
      </c>
    </row>
    <row r="2936" spans="40:47">
      <c r="AN2936" s="15">
        <v>82</v>
      </c>
      <c r="AO2936" s="15">
        <v>2</v>
      </c>
      <c r="AP2936" s="15">
        <v>3</v>
      </c>
      <c r="AQ2936" s="15">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15">
        <f ca="1">COUNTIF(INDIRECT("H"&amp;(ROW()+12*(($AN2936-1)*3+$AO2936)-ROW())/12+5):INDIRECT("S"&amp;(ROW()+12*(($AN2936-1)*3+$AO2936)-ROW())/12+5),AQ2936)</f>
        <v>0</v>
      </c>
      <c r="AU2936" s="15">
        <f ca="1">IF(AND(AQ2936&gt;0,AR2936&gt;0),COUNTIF(AU$6:AU2935,"&gt;0")+1,0)</f>
        <v>0</v>
      </c>
    </row>
    <row r="2937" spans="40:47">
      <c r="AN2937" s="15">
        <v>82</v>
      </c>
      <c r="AO2937" s="15">
        <v>2</v>
      </c>
      <c r="AP2937" s="15">
        <v>4</v>
      </c>
      <c r="AQ2937" s="15">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15">
        <f ca="1">COUNTIF(INDIRECT("H"&amp;(ROW()+12*(($AN2937-1)*3+$AO2937)-ROW())/12+5):INDIRECT("S"&amp;(ROW()+12*(($AN2937-1)*3+$AO2937)-ROW())/12+5),AQ2937)</f>
        <v>0</v>
      </c>
      <c r="AU2937" s="15">
        <f ca="1">IF(AND(AQ2937&gt;0,AR2937&gt;0),COUNTIF(AU$6:AU2936,"&gt;0")+1,0)</f>
        <v>0</v>
      </c>
    </row>
    <row r="2938" spans="40:47">
      <c r="AN2938" s="15">
        <v>82</v>
      </c>
      <c r="AO2938" s="15">
        <v>2</v>
      </c>
      <c r="AP2938" s="15">
        <v>5</v>
      </c>
      <c r="AQ2938" s="15">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15">
        <f ca="1">COUNTIF(INDIRECT("H"&amp;(ROW()+12*(($AN2938-1)*3+$AO2938)-ROW())/12+5):INDIRECT("S"&amp;(ROW()+12*(($AN2938-1)*3+$AO2938)-ROW())/12+5),AQ2938)</f>
        <v>0</v>
      </c>
      <c r="AU2938" s="15">
        <f ca="1">IF(AND(AQ2938&gt;0,AR2938&gt;0),COUNTIF(AU$6:AU2937,"&gt;0")+1,0)</f>
        <v>0</v>
      </c>
    </row>
    <row r="2939" spans="40:47">
      <c r="AN2939" s="15">
        <v>82</v>
      </c>
      <c r="AO2939" s="15">
        <v>2</v>
      </c>
      <c r="AP2939" s="15">
        <v>6</v>
      </c>
      <c r="AQ2939" s="15">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15">
        <f ca="1">COUNTIF(INDIRECT("H"&amp;(ROW()+12*(($AN2939-1)*3+$AO2939)-ROW())/12+5):INDIRECT("S"&amp;(ROW()+12*(($AN2939-1)*3+$AO2939)-ROW())/12+5),AQ2939)</f>
        <v>0</v>
      </c>
      <c r="AU2939" s="15">
        <f ca="1">IF(AND(AQ2939&gt;0,AR2939&gt;0),COUNTIF(AU$6:AU2938,"&gt;0")+1,0)</f>
        <v>0</v>
      </c>
    </row>
    <row r="2940" spans="40:47">
      <c r="AN2940" s="15">
        <v>82</v>
      </c>
      <c r="AO2940" s="15">
        <v>2</v>
      </c>
      <c r="AP2940" s="15">
        <v>7</v>
      </c>
      <c r="AQ2940" s="15">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15">
        <f ca="1">COUNTIF(INDIRECT("H"&amp;(ROW()+12*(($AN2940-1)*3+$AO2940)-ROW())/12+5):INDIRECT("S"&amp;(ROW()+12*(($AN2940-1)*3+$AO2940)-ROW())/12+5),AQ2940)</f>
        <v>0</v>
      </c>
      <c r="AU2940" s="15">
        <f ca="1">IF(AND(AQ2940&gt;0,AR2940&gt;0),COUNTIF(AU$6:AU2939,"&gt;0")+1,0)</f>
        <v>0</v>
      </c>
    </row>
    <row r="2941" spans="40:47">
      <c r="AN2941" s="15">
        <v>82</v>
      </c>
      <c r="AO2941" s="15">
        <v>2</v>
      </c>
      <c r="AP2941" s="15">
        <v>8</v>
      </c>
      <c r="AQ2941" s="15">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15">
        <f ca="1">COUNTIF(INDIRECT("H"&amp;(ROW()+12*(($AN2941-1)*3+$AO2941)-ROW())/12+5):INDIRECT("S"&amp;(ROW()+12*(($AN2941-1)*3+$AO2941)-ROW())/12+5),AQ2941)</f>
        <v>0</v>
      </c>
      <c r="AU2941" s="15">
        <f ca="1">IF(AND(AQ2941&gt;0,AR2941&gt;0),COUNTIF(AU$6:AU2940,"&gt;0")+1,0)</f>
        <v>0</v>
      </c>
    </row>
    <row r="2942" spans="40:47">
      <c r="AN2942" s="15">
        <v>82</v>
      </c>
      <c r="AO2942" s="15">
        <v>2</v>
      </c>
      <c r="AP2942" s="15">
        <v>9</v>
      </c>
      <c r="AQ2942" s="15">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15">
        <f ca="1">COUNTIF(INDIRECT("H"&amp;(ROW()+12*(($AN2942-1)*3+$AO2942)-ROW())/12+5):INDIRECT("S"&amp;(ROW()+12*(($AN2942-1)*3+$AO2942)-ROW())/12+5),AQ2942)</f>
        <v>0</v>
      </c>
      <c r="AU2942" s="15">
        <f ca="1">IF(AND(AQ2942&gt;0,AR2942&gt;0),COUNTIF(AU$6:AU2941,"&gt;0")+1,0)</f>
        <v>0</v>
      </c>
    </row>
    <row r="2943" spans="40:47">
      <c r="AN2943" s="15">
        <v>82</v>
      </c>
      <c r="AO2943" s="15">
        <v>2</v>
      </c>
      <c r="AP2943" s="15">
        <v>10</v>
      </c>
      <c r="AQ2943" s="15">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15">
        <f ca="1">COUNTIF(INDIRECT("H"&amp;(ROW()+12*(($AN2943-1)*3+$AO2943)-ROW())/12+5):INDIRECT("S"&amp;(ROW()+12*(($AN2943-1)*3+$AO2943)-ROW())/12+5),AQ2943)</f>
        <v>0</v>
      </c>
      <c r="AU2943" s="15">
        <f ca="1">IF(AND(AQ2943&gt;0,AR2943&gt;0),COUNTIF(AU$6:AU2942,"&gt;0")+1,0)</f>
        <v>0</v>
      </c>
    </row>
    <row r="2944" spans="40:47">
      <c r="AN2944" s="15">
        <v>82</v>
      </c>
      <c r="AO2944" s="15">
        <v>2</v>
      </c>
      <c r="AP2944" s="15">
        <v>11</v>
      </c>
      <c r="AQ2944" s="15">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15">
        <f ca="1">COUNTIF(INDIRECT("H"&amp;(ROW()+12*(($AN2944-1)*3+$AO2944)-ROW())/12+5):INDIRECT("S"&amp;(ROW()+12*(($AN2944-1)*3+$AO2944)-ROW())/12+5),AQ2944)</f>
        <v>0</v>
      </c>
      <c r="AU2944" s="15">
        <f ca="1">IF(AND(AQ2944&gt;0,AR2944&gt;0),COUNTIF(AU$6:AU2943,"&gt;0")+1,0)</f>
        <v>0</v>
      </c>
    </row>
    <row r="2945" spans="40:47">
      <c r="AN2945" s="15">
        <v>82</v>
      </c>
      <c r="AO2945" s="15">
        <v>2</v>
      </c>
      <c r="AP2945" s="15">
        <v>12</v>
      </c>
      <c r="AQ2945" s="15">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15">
        <f ca="1">COUNTIF(INDIRECT("H"&amp;(ROW()+12*(($AN2945-1)*3+$AO2945)-ROW())/12+5):INDIRECT("S"&amp;(ROW()+12*(($AN2945-1)*3+$AO2945)-ROW())/12+5),AQ2945)</f>
        <v>0</v>
      </c>
      <c r="AU2945" s="15">
        <f ca="1">IF(AND(AQ2945&gt;0,AR2945&gt;0),COUNTIF(AU$6:AU2944,"&gt;0")+1,0)</f>
        <v>0</v>
      </c>
    </row>
    <row r="2946" spans="40:47">
      <c r="AN2946" s="15">
        <v>82</v>
      </c>
      <c r="AO2946" s="15">
        <v>3</v>
      </c>
      <c r="AP2946" s="15">
        <v>1</v>
      </c>
      <c r="AQ2946" s="15">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15">
        <f ca="1">COUNTIF(INDIRECT("H"&amp;(ROW()+12*(($AN2946-1)*3+$AO2946)-ROW())/12+5):INDIRECT("S"&amp;(ROW()+12*(($AN2946-1)*3+$AO2946)-ROW())/12+5),AQ2946)</f>
        <v>0</v>
      </c>
      <c r="AU2946" s="15">
        <f ca="1">IF(AND(AQ2946&gt;0,AR2946&gt;0),COUNTIF(AU$6:AU2945,"&gt;0")+1,0)</f>
        <v>0</v>
      </c>
    </row>
    <row r="2947" spans="40:47">
      <c r="AN2947" s="15">
        <v>82</v>
      </c>
      <c r="AO2947" s="15">
        <v>3</v>
      </c>
      <c r="AP2947" s="15">
        <v>2</v>
      </c>
      <c r="AQ2947" s="15">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15">
        <f ca="1">COUNTIF(INDIRECT("H"&amp;(ROW()+12*(($AN2947-1)*3+$AO2947)-ROW())/12+5):INDIRECT("S"&amp;(ROW()+12*(($AN2947-1)*3+$AO2947)-ROW())/12+5),AQ2947)</f>
        <v>0</v>
      </c>
      <c r="AU2947" s="15">
        <f ca="1">IF(AND(AQ2947&gt;0,AR2947&gt;0),COUNTIF(AU$6:AU2946,"&gt;0")+1,0)</f>
        <v>0</v>
      </c>
    </row>
    <row r="2948" spans="40:47">
      <c r="AN2948" s="15">
        <v>82</v>
      </c>
      <c r="AO2948" s="15">
        <v>3</v>
      </c>
      <c r="AP2948" s="15">
        <v>3</v>
      </c>
      <c r="AQ2948" s="15">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15">
        <f ca="1">COUNTIF(INDIRECT("H"&amp;(ROW()+12*(($AN2948-1)*3+$AO2948)-ROW())/12+5):INDIRECT("S"&amp;(ROW()+12*(($AN2948-1)*3+$AO2948)-ROW())/12+5),AQ2948)</f>
        <v>0</v>
      </c>
      <c r="AU2948" s="15">
        <f ca="1">IF(AND(AQ2948&gt;0,AR2948&gt;0),COUNTIF(AU$6:AU2947,"&gt;0")+1,0)</f>
        <v>0</v>
      </c>
    </row>
    <row r="2949" spans="40:47">
      <c r="AN2949" s="15">
        <v>82</v>
      </c>
      <c r="AO2949" s="15">
        <v>3</v>
      </c>
      <c r="AP2949" s="15">
        <v>4</v>
      </c>
      <c r="AQ2949" s="15">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15">
        <f ca="1">COUNTIF(INDIRECT("H"&amp;(ROW()+12*(($AN2949-1)*3+$AO2949)-ROW())/12+5):INDIRECT("S"&amp;(ROW()+12*(($AN2949-1)*3+$AO2949)-ROW())/12+5),AQ2949)</f>
        <v>0</v>
      </c>
      <c r="AU2949" s="15">
        <f ca="1">IF(AND(AQ2949&gt;0,AR2949&gt;0),COUNTIF(AU$6:AU2948,"&gt;0")+1,0)</f>
        <v>0</v>
      </c>
    </row>
    <row r="2950" spans="40:47">
      <c r="AN2950" s="15">
        <v>82</v>
      </c>
      <c r="AO2950" s="15">
        <v>3</v>
      </c>
      <c r="AP2950" s="15">
        <v>5</v>
      </c>
      <c r="AQ2950" s="15">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15">
        <f ca="1">COUNTIF(INDIRECT("H"&amp;(ROW()+12*(($AN2950-1)*3+$AO2950)-ROW())/12+5):INDIRECT("S"&amp;(ROW()+12*(($AN2950-1)*3+$AO2950)-ROW())/12+5),AQ2950)</f>
        <v>0</v>
      </c>
      <c r="AU2950" s="15">
        <f ca="1">IF(AND(AQ2950&gt;0,AR2950&gt;0),COUNTIF(AU$6:AU2949,"&gt;0")+1,0)</f>
        <v>0</v>
      </c>
    </row>
    <row r="2951" spans="40:47">
      <c r="AN2951" s="15">
        <v>82</v>
      </c>
      <c r="AO2951" s="15">
        <v>3</v>
      </c>
      <c r="AP2951" s="15">
        <v>6</v>
      </c>
      <c r="AQ2951" s="15">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15">
        <f ca="1">COUNTIF(INDIRECT("H"&amp;(ROW()+12*(($AN2951-1)*3+$AO2951)-ROW())/12+5):INDIRECT("S"&amp;(ROW()+12*(($AN2951-1)*3+$AO2951)-ROW())/12+5),AQ2951)</f>
        <v>0</v>
      </c>
      <c r="AU2951" s="15">
        <f ca="1">IF(AND(AQ2951&gt;0,AR2951&gt;0),COUNTIF(AU$6:AU2950,"&gt;0")+1,0)</f>
        <v>0</v>
      </c>
    </row>
    <row r="2952" spans="40:47">
      <c r="AN2952" s="15">
        <v>82</v>
      </c>
      <c r="AO2952" s="15">
        <v>3</v>
      </c>
      <c r="AP2952" s="15">
        <v>7</v>
      </c>
      <c r="AQ2952" s="15">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15">
        <f ca="1">COUNTIF(INDIRECT("H"&amp;(ROW()+12*(($AN2952-1)*3+$AO2952)-ROW())/12+5):INDIRECT("S"&amp;(ROW()+12*(($AN2952-1)*3+$AO2952)-ROW())/12+5),AQ2952)</f>
        <v>0</v>
      </c>
      <c r="AU2952" s="15">
        <f ca="1">IF(AND(AQ2952&gt;0,AR2952&gt;0),COUNTIF(AU$6:AU2951,"&gt;0")+1,0)</f>
        <v>0</v>
      </c>
    </row>
    <row r="2953" spans="40:47">
      <c r="AN2953" s="15">
        <v>82</v>
      </c>
      <c r="AO2953" s="15">
        <v>3</v>
      </c>
      <c r="AP2953" s="15">
        <v>8</v>
      </c>
      <c r="AQ2953" s="15">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15">
        <f ca="1">COUNTIF(INDIRECT("H"&amp;(ROW()+12*(($AN2953-1)*3+$AO2953)-ROW())/12+5):INDIRECT("S"&amp;(ROW()+12*(($AN2953-1)*3+$AO2953)-ROW())/12+5),AQ2953)</f>
        <v>0</v>
      </c>
      <c r="AU2953" s="15">
        <f ca="1">IF(AND(AQ2953&gt;0,AR2953&gt;0),COUNTIF(AU$6:AU2952,"&gt;0")+1,0)</f>
        <v>0</v>
      </c>
    </row>
    <row r="2954" spans="40:47">
      <c r="AN2954" s="15">
        <v>82</v>
      </c>
      <c r="AO2954" s="15">
        <v>3</v>
      </c>
      <c r="AP2954" s="15">
        <v>9</v>
      </c>
      <c r="AQ2954" s="15">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15">
        <f ca="1">COUNTIF(INDIRECT("H"&amp;(ROW()+12*(($AN2954-1)*3+$AO2954)-ROW())/12+5):INDIRECT("S"&amp;(ROW()+12*(($AN2954-1)*3+$AO2954)-ROW())/12+5),AQ2954)</f>
        <v>0</v>
      </c>
      <c r="AU2954" s="15">
        <f ca="1">IF(AND(AQ2954&gt;0,AR2954&gt;0),COUNTIF(AU$6:AU2953,"&gt;0")+1,0)</f>
        <v>0</v>
      </c>
    </row>
    <row r="2955" spans="40:47">
      <c r="AN2955" s="15">
        <v>82</v>
      </c>
      <c r="AO2955" s="15">
        <v>3</v>
      </c>
      <c r="AP2955" s="15">
        <v>10</v>
      </c>
      <c r="AQ2955" s="15">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15">
        <f ca="1">COUNTIF(INDIRECT("H"&amp;(ROW()+12*(($AN2955-1)*3+$AO2955)-ROW())/12+5):INDIRECT("S"&amp;(ROW()+12*(($AN2955-1)*3+$AO2955)-ROW())/12+5),AQ2955)</f>
        <v>0</v>
      </c>
      <c r="AU2955" s="15">
        <f ca="1">IF(AND(AQ2955&gt;0,AR2955&gt;0),COUNTIF(AU$6:AU2954,"&gt;0")+1,0)</f>
        <v>0</v>
      </c>
    </row>
    <row r="2956" spans="40:47">
      <c r="AN2956" s="15">
        <v>82</v>
      </c>
      <c r="AO2956" s="15">
        <v>3</v>
      </c>
      <c r="AP2956" s="15">
        <v>11</v>
      </c>
      <c r="AQ2956" s="15">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15">
        <f ca="1">COUNTIF(INDIRECT("H"&amp;(ROW()+12*(($AN2956-1)*3+$AO2956)-ROW())/12+5):INDIRECT("S"&amp;(ROW()+12*(($AN2956-1)*3+$AO2956)-ROW())/12+5),AQ2956)</f>
        <v>0</v>
      </c>
      <c r="AU2956" s="15">
        <f ca="1">IF(AND(AQ2956&gt;0,AR2956&gt;0),COUNTIF(AU$6:AU2955,"&gt;0")+1,0)</f>
        <v>0</v>
      </c>
    </row>
    <row r="2957" spans="40:47">
      <c r="AN2957" s="306">
        <v>82</v>
      </c>
      <c r="AO2957" s="306">
        <v>3</v>
      </c>
      <c r="AP2957" s="306">
        <v>12</v>
      </c>
      <c r="AQ2957" s="15">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15">
        <f ca="1">COUNTIF(INDIRECT("H"&amp;(ROW()+12*(($AN2957-1)*3+$AO2957)-ROW())/12+5):INDIRECT("S"&amp;(ROW()+12*(($AN2957-1)*3+$AO2957)-ROW())/12+5),AQ2957)</f>
        <v>0</v>
      </c>
      <c r="AU2957" s="15">
        <f ca="1">IF(AND(AQ2957&gt;0,AR2957&gt;0),COUNTIF(AU$6:AU2956,"&gt;0")+1,0)</f>
        <v>0</v>
      </c>
    </row>
    <row r="2958" spans="40:47">
      <c r="AN2958" s="15">
        <v>83</v>
      </c>
      <c r="AO2958" s="15">
        <v>1</v>
      </c>
      <c r="AP2958" s="15">
        <v>1</v>
      </c>
      <c r="AQ2958" s="15">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15">
        <f ca="1">COUNTIF(INDIRECT("H"&amp;(ROW()+12*(($AN2958-1)*3+$AO2958)-ROW())/12+5):INDIRECT("S"&amp;(ROW()+12*(($AN2958-1)*3+$AO2958)-ROW())/12+5),AQ2958)</f>
        <v>0</v>
      </c>
      <c r="AU2958" s="15">
        <f ca="1">IF(AND(AQ2958&gt;0,AR2958&gt;0),COUNTIF(AU$6:AU2957,"&gt;0")+1,0)</f>
        <v>0</v>
      </c>
    </row>
    <row r="2959" spans="40:47">
      <c r="AN2959" s="15">
        <v>83</v>
      </c>
      <c r="AO2959" s="15">
        <v>1</v>
      </c>
      <c r="AP2959" s="15">
        <v>2</v>
      </c>
      <c r="AQ2959" s="15">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15">
        <f ca="1">COUNTIF(INDIRECT("H"&amp;(ROW()+12*(($AN2959-1)*3+$AO2959)-ROW())/12+5):INDIRECT("S"&amp;(ROW()+12*(($AN2959-1)*3+$AO2959)-ROW())/12+5),AQ2959)</f>
        <v>0</v>
      </c>
      <c r="AU2959" s="15">
        <f ca="1">IF(AND(AQ2959&gt;0,AR2959&gt;0),COUNTIF(AU$6:AU2958,"&gt;0")+1,0)</f>
        <v>0</v>
      </c>
    </row>
    <row r="2960" spans="40:47">
      <c r="AN2960" s="15">
        <v>83</v>
      </c>
      <c r="AO2960" s="15">
        <v>1</v>
      </c>
      <c r="AP2960" s="15">
        <v>3</v>
      </c>
      <c r="AQ2960" s="15">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15">
        <f ca="1">COUNTIF(INDIRECT("H"&amp;(ROW()+12*(($AN2960-1)*3+$AO2960)-ROW())/12+5):INDIRECT("S"&amp;(ROW()+12*(($AN2960-1)*3+$AO2960)-ROW())/12+5),AQ2960)</f>
        <v>0</v>
      </c>
      <c r="AU2960" s="15">
        <f ca="1">IF(AND(AQ2960&gt;0,AR2960&gt;0),COUNTIF(AU$6:AU2959,"&gt;0")+1,0)</f>
        <v>0</v>
      </c>
    </row>
    <row r="2961" spans="40:47">
      <c r="AN2961" s="15">
        <v>83</v>
      </c>
      <c r="AO2961" s="15">
        <v>1</v>
      </c>
      <c r="AP2961" s="15">
        <v>4</v>
      </c>
      <c r="AQ2961" s="15">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15">
        <f ca="1">COUNTIF(INDIRECT("H"&amp;(ROW()+12*(($AN2961-1)*3+$AO2961)-ROW())/12+5):INDIRECT("S"&amp;(ROW()+12*(($AN2961-1)*3+$AO2961)-ROW())/12+5),AQ2961)</f>
        <v>0</v>
      </c>
      <c r="AU2961" s="15">
        <f ca="1">IF(AND(AQ2961&gt;0,AR2961&gt;0),COUNTIF(AU$6:AU2960,"&gt;0")+1,0)</f>
        <v>0</v>
      </c>
    </row>
    <row r="2962" spans="40:47">
      <c r="AN2962" s="15">
        <v>83</v>
      </c>
      <c r="AO2962" s="15">
        <v>1</v>
      </c>
      <c r="AP2962" s="15">
        <v>5</v>
      </c>
      <c r="AQ2962" s="15">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15">
        <f ca="1">COUNTIF(INDIRECT("H"&amp;(ROW()+12*(($AN2962-1)*3+$AO2962)-ROW())/12+5):INDIRECT("S"&amp;(ROW()+12*(($AN2962-1)*3+$AO2962)-ROW())/12+5),AQ2962)</f>
        <v>0</v>
      </c>
      <c r="AU2962" s="15">
        <f ca="1">IF(AND(AQ2962&gt;0,AR2962&gt;0),COUNTIF(AU$6:AU2961,"&gt;0")+1,0)</f>
        <v>0</v>
      </c>
    </row>
    <row r="2963" spans="40:47">
      <c r="AN2963" s="15">
        <v>83</v>
      </c>
      <c r="AO2963" s="15">
        <v>1</v>
      </c>
      <c r="AP2963" s="15">
        <v>6</v>
      </c>
      <c r="AQ2963" s="15">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15">
        <f ca="1">COUNTIF(INDIRECT("H"&amp;(ROW()+12*(($AN2963-1)*3+$AO2963)-ROW())/12+5):INDIRECT("S"&amp;(ROW()+12*(($AN2963-1)*3+$AO2963)-ROW())/12+5),AQ2963)</f>
        <v>0</v>
      </c>
      <c r="AU2963" s="15">
        <f ca="1">IF(AND(AQ2963&gt;0,AR2963&gt;0),COUNTIF(AU$6:AU2962,"&gt;0")+1,0)</f>
        <v>0</v>
      </c>
    </row>
    <row r="2964" spans="40:47">
      <c r="AN2964" s="15">
        <v>83</v>
      </c>
      <c r="AO2964" s="15">
        <v>1</v>
      </c>
      <c r="AP2964" s="15">
        <v>7</v>
      </c>
      <c r="AQ2964" s="15">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15">
        <f ca="1">COUNTIF(INDIRECT("H"&amp;(ROW()+12*(($AN2964-1)*3+$AO2964)-ROW())/12+5):INDIRECT("S"&amp;(ROW()+12*(($AN2964-1)*3+$AO2964)-ROW())/12+5),AQ2964)</f>
        <v>0</v>
      </c>
      <c r="AU2964" s="15">
        <f ca="1">IF(AND(AQ2964&gt;0,AR2964&gt;0),COUNTIF(AU$6:AU2963,"&gt;0")+1,0)</f>
        <v>0</v>
      </c>
    </row>
    <row r="2965" spans="40:47">
      <c r="AN2965" s="15">
        <v>83</v>
      </c>
      <c r="AO2965" s="15">
        <v>1</v>
      </c>
      <c r="AP2965" s="15">
        <v>8</v>
      </c>
      <c r="AQ2965" s="15">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15">
        <f ca="1">COUNTIF(INDIRECT("H"&amp;(ROW()+12*(($AN2965-1)*3+$AO2965)-ROW())/12+5):INDIRECT("S"&amp;(ROW()+12*(($AN2965-1)*3+$AO2965)-ROW())/12+5),AQ2965)</f>
        <v>0</v>
      </c>
      <c r="AU2965" s="15">
        <f ca="1">IF(AND(AQ2965&gt;0,AR2965&gt;0),COUNTIF(AU$6:AU2964,"&gt;0")+1,0)</f>
        <v>0</v>
      </c>
    </row>
    <row r="2966" spans="40:47">
      <c r="AN2966" s="15">
        <v>83</v>
      </c>
      <c r="AO2966" s="15">
        <v>1</v>
      </c>
      <c r="AP2966" s="15">
        <v>9</v>
      </c>
      <c r="AQ2966" s="15">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15">
        <f ca="1">COUNTIF(INDIRECT("H"&amp;(ROW()+12*(($AN2966-1)*3+$AO2966)-ROW())/12+5):INDIRECT("S"&amp;(ROW()+12*(($AN2966-1)*3+$AO2966)-ROW())/12+5),AQ2966)</f>
        <v>0</v>
      </c>
      <c r="AU2966" s="15">
        <f ca="1">IF(AND(AQ2966&gt;0,AR2966&gt;0),COUNTIF(AU$6:AU2965,"&gt;0")+1,0)</f>
        <v>0</v>
      </c>
    </row>
    <row r="2967" spans="40:47">
      <c r="AN2967" s="15">
        <v>83</v>
      </c>
      <c r="AO2967" s="15">
        <v>1</v>
      </c>
      <c r="AP2967" s="15">
        <v>10</v>
      </c>
      <c r="AQ2967" s="15">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15">
        <f ca="1">COUNTIF(INDIRECT("H"&amp;(ROW()+12*(($AN2967-1)*3+$AO2967)-ROW())/12+5):INDIRECT("S"&amp;(ROW()+12*(($AN2967-1)*3+$AO2967)-ROW())/12+5),AQ2967)</f>
        <v>0</v>
      </c>
      <c r="AU2967" s="15">
        <f ca="1">IF(AND(AQ2967&gt;0,AR2967&gt;0),COUNTIF(AU$6:AU2966,"&gt;0")+1,0)</f>
        <v>0</v>
      </c>
    </row>
    <row r="2968" spans="40:47">
      <c r="AN2968" s="15">
        <v>83</v>
      </c>
      <c r="AO2968" s="15">
        <v>1</v>
      </c>
      <c r="AP2968" s="15">
        <v>11</v>
      </c>
      <c r="AQ2968" s="15">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15">
        <f ca="1">COUNTIF(INDIRECT("H"&amp;(ROW()+12*(($AN2968-1)*3+$AO2968)-ROW())/12+5):INDIRECT("S"&amp;(ROW()+12*(($AN2968-1)*3+$AO2968)-ROW())/12+5),AQ2968)</f>
        <v>0</v>
      </c>
      <c r="AU2968" s="15">
        <f ca="1">IF(AND(AQ2968&gt;0,AR2968&gt;0),COUNTIF(AU$6:AU2967,"&gt;0")+1,0)</f>
        <v>0</v>
      </c>
    </row>
    <row r="2969" spans="40:47">
      <c r="AN2969" s="15">
        <v>83</v>
      </c>
      <c r="AO2969" s="15">
        <v>1</v>
      </c>
      <c r="AP2969" s="15">
        <v>12</v>
      </c>
      <c r="AQ2969" s="15">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15">
        <f ca="1">COUNTIF(INDIRECT("H"&amp;(ROW()+12*(($AN2969-1)*3+$AO2969)-ROW())/12+5):INDIRECT("S"&amp;(ROW()+12*(($AN2969-1)*3+$AO2969)-ROW())/12+5),AQ2969)</f>
        <v>0</v>
      </c>
      <c r="AU2969" s="15">
        <f ca="1">IF(AND(AQ2969&gt;0,AR2969&gt;0),COUNTIF(AU$6:AU2968,"&gt;0")+1,0)</f>
        <v>0</v>
      </c>
    </row>
    <row r="2970" spans="40:47">
      <c r="AN2970" s="15">
        <v>83</v>
      </c>
      <c r="AO2970" s="15">
        <v>2</v>
      </c>
      <c r="AP2970" s="15">
        <v>1</v>
      </c>
      <c r="AQ2970" s="15">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15">
        <f ca="1">COUNTIF(INDIRECT("H"&amp;(ROW()+12*(($AN2970-1)*3+$AO2970)-ROW())/12+5):INDIRECT("S"&amp;(ROW()+12*(($AN2970-1)*3+$AO2970)-ROW())/12+5),AQ2970)</f>
        <v>0</v>
      </c>
      <c r="AU2970" s="15">
        <f ca="1">IF(AND(AQ2970&gt;0,AR2970&gt;0),COUNTIF(AU$6:AU2969,"&gt;0")+1,0)</f>
        <v>0</v>
      </c>
    </row>
    <row r="2971" spans="40:47">
      <c r="AN2971" s="15">
        <v>83</v>
      </c>
      <c r="AO2971" s="15">
        <v>2</v>
      </c>
      <c r="AP2971" s="15">
        <v>2</v>
      </c>
      <c r="AQ2971" s="15">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15">
        <f ca="1">COUNTIF(INDIRECT("H"&amp;(ROW()+12*(($AN2971-1)*3+$AO2971)-ROW())/12+5):INDIRECT("S"&amp;(ROW()+12*(($AN2971-1)*3+$AO2971)-ROW())/12+5),AQ2971)</f>
        <v>0</v>
      </c>
      <c r="AU2971" s="15">
        <f ca="1">IF(AND(AQ2971&gt;0,AR2971&gt;0),COUNTIF(AU$6:AU2970,"&gt;0")+1,0)</f>
        <v>0</v>
      </c>
    </row>
    <row r="2972" spans="40:47">
      <c r="AN2972" s="15">
        <v>83</v>
      </c>
      <c r="AO2972" s="15">
        <v>2</v>
      </c>
      <c r="AP2972" s="15">
        <v>3</v>
      </c>
      <c r="AQ2972" s="15">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15">
        <f ca="1">COUNTIF(INDIRECT("H"&amp;(ROW()+12*(($AN2972-1)*3+$AO2972)-ROW())/12+5):INDIRECT("S"&amp;(ROW()+12*(($AN2972-1)*3+$AO2972)-ROW())/12+5),AQ2972)</f>
        <v>0</v>
      </c>
      <c r="AU2972" s="15">
        <f ca="1">IF(AND(AQ2972&gt;0,AR2972&gt;0),COUNTIF(AU$6:AU2971,"&gt;0")+1,0)</f>
        <v>0</v>
      </c>
    </row>
    <row r="2973" spans="40:47">
      <c r="AN2973" s="15">
        <v>83</v>
      </c>
      <c r="AO2973" s="15">
        <v>2</v>
      </c>
      <c r="AP2973" s="15">
        <v>4</v>
      </c>
      <c r="AQ2973" s="15">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15">
        <f ca="1">COUNTIF(INDIRECT("H"&amp;(ROW()+12*(($AN2973-1)*3+$AO2973)-ROW())/12+5):INDIRECT("S"&amp;(ROW()+12*(($AN2973-1)*3+$AO2973)-ROW())/12+5),AQ2973)</f>
        <v>0</v>
      </c>
      <c r="AU2973" s="15">
        <f ca="1">IF(AND(AQ2973&gt;0,AR2973&gt;0),COUNTIF(AU$6:AU2972,"&gt;0")+1,0)</f>
        <v>0</v>
      </c>
    </row>
    <row r="2974" spans="40:47">
      <c r="AN2974" s="15">
        <v>83</v>
      </c>
      <c r="AO2974" s="15">
        <v>2</v>
      </c>
      <c r="AP2974" s="15">
        <v>5</v>
      </c>
      <c r="AQ2974" s="15">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15">
        <f ca="1">COUNTIF(INDIRECT("H"&amp;(ROW()+12*(($AN2974-1)*3+$AO2974)-ROW())/12+5):INDIRECT("S"&amp;(ROW()+12*(($AN2974-1)*3+$AO2974)-ROW())/12+5),AQ2974)</f>
        <v>0</v>
      </c>
      <c r="AU2974" s="15">
        <f ca="1">IF(AND(AQ2974&gt;0,AR2974&gt;0),COUNTIF(AU$6:AU2973,"&gt;0")+1,0)</f>
        <v>0</v>
      </c>
    </row>
    <row r="2975" spans="40:47">
      <c r="AN2975" s="15">
        <v>83</v>
      </c>
      <c r="AO2975" s="15">
        <v>2</v>
      </c>
      <c r="AP2975" s="15">
        <v>6</v>
      </c>
      <c r="AQ2975" s="15">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15">
        <f ca="1">COUNTIF(INDIRECT("H"&amp;(ROW()+12*(($AN2975-1)*3+$AO2975)-ROW())/12+5):INDIRECT("S"&amp;(ROW()+12*(($AN2975-1)*3+$AO2975)-ROW())/12+5),AQ2975)</f>
        <v>0</v>
      </c>
      <c r="AU2975" s="15">
        <f ca="1">IF(AND(AQ2975&gt;0,AR2975&gt;0),COUNTIF(AU$6:AU2974,"&gt;0")+1,0)</f>
        <v>0</v>
      </c>
    </row>
    <row r="2976" spans="40:47">
      <c r="AN2976" s="15">
        <v>83</v>
      </c>
      <c r="AO2976" s="15">
        <v>2</v>
      </c>
      <c r="AP2976" s="15">
        <v>7</v>
      </c>
      <c r="AQ2976" s="15">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15">
        <f ca="1">COUNTIF(INDIRECT("H"&amp;(ROW()+12*(($AN2976-1)*3+$AO2976)-ROW())/12+5):INDIRECT("S"&amp;(ROW()+12*(($AN2976-1)*3+$AO2976)-ROW())/12+5),AQ2976)</f>
        <v>0</v>
      </c>
      <c r="AU2976" s="15">
        <f ca="1">IF(AND(AQ2976&gt;0,AR2976&gt;0),COUNTIF(AU$6:AU2975,"&gt;0")+1,0)</f>
        <v>0</v>
      </c>
    </row>
    <row r="2977" spans="40:47">
      <c r="AN2977" s="15">
        <v>83</v>
      </c>
      <c r="AO2977" s="15">
        <v>2</v>
      </c>
      <c r="AP2977" s="15">
        <v>8</v>
      </c>
      <c r="AQ2977" s="15">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15">
        <f ca="1">COUNTIF(INDIRECT("H"&amp;(ROW()+12*(($AN2977-1)*3+$AO2977)-ROW())/12+5):INDIRECT("S"&amp;(ROW()+12*(($AN2977-1)*3+$AO2977)-ROW())/12+5),AQ2977)</f>
        <v>0</v>
      </c>
      <c r="AU2977" s="15">
        <f ca="1">IF(AND(AQ2977&gt;0,AR2977&gt;0),COUNTIF(AU$6:AU2976,"&gt;0")+1,0)</f>
        <v>0</v>
      </c>
    </row>
    <row r="2978" spans="40:47">
      <c r="AN2978" s="15">
        <v>83</v>
      </c>
      <c r="AO2978" s="15">
        <v>2</v>
      </c>
      <c r="AP2978" s="15">
        <v>9</v>
      </c>
      <c r="AQ2978" s="15">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15">
        <f ca="1">COUNTIF(INDIRECT("H"&amp;(ROW()+12*(($AN2978-1)*3+$AO2978)-ROW())/12+5):INDIRECT("S"&amp;(ROW()+12*(($AN2978-1)*3+$AO2978)-ROW())/12+5),AQ2978)</f>
        <v>0</v>
      </c>
      <c r="AU2978" s="15">
        <f ca="1">IF(AND(AQ2978&gt;0,AR2978&gt;0),COUNTIF(AU$6:AU2977,"&gt;0")+1,0)</f>
        <v>0</v>
      </c>
    </row>
    <row r="2979" spans="40:47">
      <c r="AN2979" s="15">
        <v>83</v>
      </c>
      <c r="AO2979" s="15">
        <v>2</v>
      </c>
      <c r="AP2979" s="15">
        <v>10</v>
      </c>
      <c r="AQ2979" s="15">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15">
        <f ca="1">COUNTIF(INDIRECT("H"&amp;(ROW()+12*(($AN2979-1)*3+$AO2979)-ROW())/12+5):INDIRECT("S"&amp;(ROW()+12*(($AN2979-1)*3+$AO2979)-ROW())/12+5),AQ2979)</f>
        <v>0</v>
      </c>
      <c r="AU2979" s="15">
        <f ca="1">IF(AND(AQ2979&gt;0,AR2979&gt;0),COUNTIF(AU$6:AU2978,"&gt;0")+1,0)</f>
        <v>0</v>
      </c>
    </row>
    <row r="2980" spans="40:47">
      <c r="AN2980" s="15">
        <v>83</v>
      </c>
      <c r="AO2980" s="15">
        <v>2</v>
      </c>
      <c r="AP2980" s="15">
        <v>11</v>
      </c>
      <c r="AQ2980" s="15">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15">
        <f ca="1">COUNTIF(INDIRECT("H"&amp;(ROW()+12*(($AN2980-1)*3+$AO2980)-ROW())/12+5):INDIRECT("S"&amp;(ROW()+12*(($AN2980-1)*3+$AO2980)-ROW())/12+5),AQ2980)</f>
        <v>0</v>
      </c>
      <c r="AU2980" s="15">
        <f ca="1">IF(AND(AQ2980&gt;0,AR2980&gt;0),COUNTIF(AU$6:AU2979,"&gt;0")+1,0)</f>
        <v>0</v>
      </c>
    </row>
    <row r="2981" spans="40:47">
      <c r="AN2981" s="15">
        <v>83</v>
      </c>
      <c r="AO2981" s="15">
        <v>2</v>
      </c>
      <c r="AP2981" s="15">
        <v>12</v>
      </c>
      <c r="AQ2981" s="15">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15">
        <f ca="1">COUNTIF(INDIRECT("H"&amp;(ROW()+12*(($AN2981-1)*3+$AO2981)-ROW())/12+5):INDIRECT("S"&amp;(ROW()+12*(($AN2981-1)*3+$AO2981)-ROW())/12+5),AQ2981)</f>
        <v>0</v>
      </c>
      <c r="AU2981" s="15">
        <f ca="1">IF(AND(AQ2981&gt;0,AR2981&gt;0),COUNTIF(AU$6:AU2980,"&gt;0")+1,0)</f>
        <v>0</v>
      </c>
    </row>
    <row r="2982" spans="40:47">
      <c r="AN2982" s="15">
        <v>83</v>
      </c>
      <c r="AO2982" s="15">
        <v>3</v>
      </c>
      <c r="AP2982" s="15">
        <v>1</v>
      </c>
      <c r="AQ2982" s="15">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15">
        <f ca="1">COUNTIF(INDIRECT("H"&amp;(ROW()+12*(($AN2982-1)*3+$AO2982)-ROW())/12+5):INDIRECT("S"&amp;(ROW()+12*(($AN2982-1)*3+$AO2982)-ROW())/12+5),AQ2982)</f>
        <v>0</v>
      </c>
      <c r="AU2982" s="15">
        <f ca="1">IF(AND(AQ2982&gt;0,AR2982&gt;0),COUNTIF(AU$6:AU2981,"&gt;0")+1,0)</f>
        <v>0</v>
      </c>
    </row>
    <row r="2983" spans="40:47">
      <c r="AN2983" s="15">
        <v>83</v>
      </c>
      <c r="AO2983" s="15">
        <v>3</v>
      </c>
      <c r="AP2983" s="15">
        <v>2</v>
      </c>
      <c r="AQ2983" s="15">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15">
        <f ca="1">COUNTIF(INDIRECT("H"&amp;(ROW()+12*(($AN2983-1)*3+$AO2983)-ROW())/12+5):INDIRECT("S"&amp;(ROW()+12*(($AN2983-1)*3+$AO2983)-ROW())/12+5),AQ2983)</f>
        <v>0</v>
      </c>
      <c r="AU2983" s="15">
        <f ca="1">IF(AND(AQ2983&gt;0,AR2983&gt;0),COUNTIF(AU$6:AU2982,"&gt;0")+1,0)</f>
        <v>0</v>
      </c>
    </row>
    <row r="2984" spans="40:47">
      <c r="AN2984" s="15">
        <v>83</v>
      </c>
      <c r="AO2984" s="15">
        <v>3</v>
      </c>
      <c r="AP2984" s="15">
        <v>3</v>
      </c>
      <c r="AQ2984" s="15">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15">
        <f ca="1">COUNTIF(INDIRECT("H"&amp;(ROW()+12*(($AN2984-1)*3+$AO2984)-ROW())/12+5):INDIRECT("S"&amp;(ROW()+12*(($AN2984-1)*3+$AO2984)-ROW())/12+5),AQ2984)</f>
        <v>0</v>
      </c>
      <c r="AU2984" s="15">
        <f ca="1">IF(AND(AQ2984&gt;0,AR2984&gt;0),COUNTIF(AU$6:AU2983,"&gt;0")+1,0)</f>
        <v>0</v>
      </c>
    </row>
    <row r="2985" spans="40:47">
      <c r="AN2985" s="15">
        <v>83</v>
      </c>
      <c r="AO2985" s="15">
        <v>3</v>
      </c>
      <c r="AP2985" s="15">
        <v>4</v>
      </c>
      <c r="AQ2985" s="15">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15">
        <f ca="1">COUNTIF(INDIRECT("H"&amp;(ROW()+12*(($AN2985-1)*3+$AO2985)-ROW())/12+5):INDIRECT("S"&amp;(ROW()+12*(($AN2985-1)*3+$AO2985)-ROW())/12+5),AQ2985)</f>
        <v>0</v>
      </c>
      <c r="AU2985" s="15">
        <f ca="1">IF(AND(AQ2985&gt;0,AR2985&gt;0),COUNTIF(AU$6:AU2984,"&gt;0")+1,0)</f>
        <v>0</v>
      </c>
    </row>
    <row r="2986" spans="40:47">
      <c r="AN2986" s="15">
        <v>83</v>
      </c>
      <c r="AO2986" s="15">
        <v>3</v>
      </c>
      <c r="AP2986" s="15">
        <v>5</v>
      </c>
      <c r="AQ2986" s="15">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15">
        <f ca="1">COUNTIF(INDIRECT("H"&amp;(ROW()+12*(($AN2986-1)*3+$AO2986)-ROW())/12+5):INDIRECT("S"&amp;(ROW()+12*(($AN2986-1)*3+$AO2986)-ROW())/12+5),AQ2986)</f>
        <v>0</v>
      </c>
      <c r="AU2986" s="15">
        <f ca="1">IF(AND(AQ2986&gt;0,AR2986&gt;0),COUNTIF(AU$6:AU2985,"&gt;0")+1,0)</f>
        <v>0</v>
      </c>
    </row>
    <row r="2987" spans="40:47">
      <c r="AN2987" s="15">
        <v>83</v>
      </c>
      <c r="AO2987" s="15">
        <v>3</v>
      </c>
      <c r="AP2987" s="15">
        <v>6</v>
      </c>
      <c r="AQ2987" s="15">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15">
        <f ca="1">COUNTIF(INDIRECT("H"&amp;(ROW()+12*(($AN2987-1)*3+$AO2987)-ROW())/12+5):INDIRECT("S"&amp;(ROW()+12*(($AN2987-1)*3+$AO2987)-ROW())/12+5),AQ2987)</f>
        <v>0</v>
      </c>
      <c r="AU2987" s="15">
        <f ca="1">IF(AND(AQ2987&gt;0,AR2987&gt;0),COUNTIF(AU$6:AU2986,"&gt;0")+1,0)</f>
        <v>0</v>
      </c>
    </row>
    <row r="2988" spans="40:47">
      <c r="AN2988" s="15">
        <v>83</v>
      </c>
      <c r="AO2988" s="15">
        <v>3</v>
      </c>
      <c r="AP2988" s="15">
        <v>7</v>
      </c>
      <c r="AQ2988" s="15">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15">
        <f ca="1">COUNTIF(INDIRECT("H"&amp;(ROW()+12*(($AN2988-1)*3+$AO2988)-ROW())/12+5):INDIRECT("S"&amp;(ROW()+12*(($AN2988-1)*3+$AO2988)-ROW())/12+5),AQ2988)</f>
        <v>0</v>
      </c>
      <c r="AU2988" s="15">
        <f ca="1">IF(AND(AQ2988&gt;0,AR2988&gt;0),COUNTIF(AU$6:AU2987,"&gt;0")+1,0)</f>
        <v>0</v>
      </c>
    </row>
    <row r="2989" spans="40:47">
      <c r="AN2989" s="15">
        <v>83</v>
      </c>
      <c r="AO2989" s="15">
        <v>3</v>
      </c>
      <c r="AP2989" s="15">
        <v>8</v>
      </c>
      <c r="AQ2989" s="15">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15">
        <f ca="1">COUNTIF(INDIRECT("H"&amp;(ROW()+12*(($AN2989-1)*3+$AO2989)-ROW())/12+5):INDIRECT("S"&amp;(ROW()+12*(($AN2989-1)*3+$AO2989)-ROW())/12+5),AQ2989)</f>
        <v>0</v>
      </c>
      <c r="AU2989" s="15">
        <f ca="1">IF(AND(AQ2989&gt;0,AR2989&gt;0),COUNTIF(AU$6:AU2988,"&gt;0")+1,0)</f>
        <v>0</v>
      </c>
    </row>
    <row r="2990" spans="40:47">
      <c r="AN2990" s="15">
        <v>83</v>
      </c>
      <c r="AO2990" s="15">
        <v>3</v>
      </c>
      <c r="AP2990" s="15">
        <v>9</v>
      </c>
      <c r="AQ2990" s="15">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15">
        <f ca="1">COUNTIF(INDIRECT("H"&amp;(ROW()+12*(($AN2990-1)*3+$AO2990)-ROW())/12+5):INDIRECT("S"&amp;(ROW()+12*(($AN2990-1)*3+$AO2990)-ROW())/12+5),AQ2990)</f>
        <v>0</v>
      </c>
      <c r="AU2990" s="15">
        <f ca="1">IF(AND(AQ2990&gt;0,AR2990&gt;0),COUNTIF(AU$6:AU2989,"&gt;0")+1,0)</f>
        <v>0</v>
      </c>
    </row>
    <row r="2991" spans="40:47">
      <c r="AN2991" s="15">
        <v>83</v>
      </c>
      <c r="AO2991" s="15">
        <v>3</v>
      </c>
      <c r="AP2991" s="15">
        <v>10</v>
      </c>
      <c r="AQ2991" s="15">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15">
        <f ca="1">COUNTIF(INDIRECT("H"&amp;(ROW()+12*(($AN2991-1)*3+$AO2991)-ROW())/12+5):INDIRECT("S"&amp;(ROW()+12*(($AN2991-1)*3+$AO2991)-ROW())/12+5),AQ2991)</f>
        <v>0</v>
      </c>
      <c r="AU2991" s="15">
        <f ca="1">IF(AND(AQ2991&gt;0,AR2991&gt;0),COUNTIF(AU$6:AU2990,"&gt;0")+1,0)</f>
        <v>0</v>
      </c>
    </row>
    <row r="2992" spans="40:47">
      <c r="AN2992" s="15">
        <v>83</v>
      </c>
      <c r="AO2992" s="15">
        <v>3</v>
      </c>
      <c r="AP2992" s="15">
        <v>11</v>
      </c>
      <c r="AQ2992" s="15">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15">
        <f ca="1">COUNTIF(INDIRECT("H"&amp;(ROW()+12*(($AN2992-1)*3+$AO2992)-ROW())/12+5):INDIRECT("S"&amp;(ROW()+12*(($AN2992-1)*3+$AO2992)-ROW())/12+5),AQ2992)</f>
        <v>0</v>
      </c>
      <c r="AU2992" s="15">
        <f ca="1">IF(AND(AQ2992&gt;0,AR2992&gt;0),COUNTIF(AU$6:AU2991,"&gt;0")+1,0)</f>
        <v>0</v>
      </c>
    </row>
    <row r="2993" spans="40:47">
      <c r="AN2993" s="306">
        <v>83</v>
      </c>
      <c r="AO2993" s="306">
        <v>3</v>
      </c>
      <c r="AP2993" s="306">
        <v>12</v>
      </c>
      <c r="AQ2993" s="15">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15">
        <f ca="1">COUNTIF(INDIRECT("H"&amp;(ROW()+12*(($AN2993-1)*3+$AO2993)-ROW())/12+5):INDIRECT("S"&amp;(ROW()+12*(($AN2993-1)*3+$AO2993)-ROW())/12+5),AQ2993)</f>
        <v>0</v>
      </c>
      <c r="AU2993" s="15">
        <f ca="1">IF(AND(AQ2993&gt;0,AR2993&gt;0),COUNTIF(AU$6:AU2992,"&gt;0")+1,0)</f>
        <v>0</v>
      </c>
    </row>
    <row r="2994" spans="40:47">
      <c r="AN2994" s="15">
        <v>84</v>
      </c>
      <c r="AO2994" s="15">
        <v>1</v>
      </c>
      <c r="AP2994" s="15">
        <v>1</v>
      </c>
      <c r="AQ2994" s="15">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15">
        <f ca="1">COUNTIF(INDIRECT("H"&amp;(ROW()+12*(($AN2994-1)*3+$AO2994)-ROW())/12+5):INDIRECT("S"&amp;(ROW()+12*(($AN2994-1)*3+$AO2994)-ROW())/12+5),AQ2994)</f>
        <v>0</v>
      </c>
      <c r="AU2994" s="15">
        <f ca="1">IF(AND(AQ2994&gt;0,AR2994&gt;0),COUNTIF(AU$6:AU2993,"&gt;0")+1,0)</f>
        <v>0</v>
      </c>
    </row>
    <row r="2995" spans="40:47">
      <c r="AN2995" s="15">
        <v>84</v>
      </c>
      <c r="AO2995" s="15">
        <v>1</v>
      </c>
      <c r="AP2995" s="15">
        <v>2</v>
      </c>
      <c r="AQ2995" s="15">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15">
        <f ca="1">COUNTIF(INDIRECT("H"&amp;(ROW()+12*(($AN2995-1)*3+$AO2995)-ROW())/12+5):INDIRECT("S"&amp;(ROW()+12*(($AN2995-1)*3+$AO2995)-ROW())/12+5),AQ2995)</f>
        <v>0</v>
      </c>
      <c r="AU2995" s="15">
        <f ca="1">IF(AND(AQ2995&gt;0,AR2995&gt;0),COUNTIF(AU$6:AU2994,"&gt;0")+1,0)</f>
        <v>0</v>
      </c>
    </row>
    <row r="2996" spans="40:47">
      <c r="AN2996" s="15">
        <v>84</v>
      </c>
      <c r="AO2996" s="15">
        <v>1</v>
      </c>
      <c r="AP2996" s="15">
        <v>3</v>
      </c>
      <c r="AQ2996" s="15">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15">
        <f ca="1">COUNTIF(INDIRECT("H"&amp;(ROW()+12*(($AN2996-1)*3+$AO2996)-ROW())/12+5):INDIRECT("S"&amp;(ROW()+12*(($AN2996-1)*3+$AO2996)-ROW())/12+5),AQ2996)</f>
        <v>0</v>
      </c>
      <c r="AU2996" s="15">
        <f ca="1">IF(AND(AQ2996&gt;0,AR2996&gt;0),COUNTIF(AU$6:AU2995,"&gt;0")+1,0)</f>
        <v>0</v>
      </c>
    </row>
    <row r="2997" spans="40:47">
      <c r="AN2997" s="15">
        <v>84</v>
      </c>
      <c r="AO2997" s="15">
        <v>1</v>
      </c>
      <c r="AP2997" s="15">
        <v>4</v>
      </c>
      <c r="AQ2997" s="15">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15">
        <f ca="1">COUNTIF(INDIRECT("H"&amp;(ROW()+12*(($AN2997-1)*3+$AO2997)-ROW())/12+5):INDIRECT("S"&amp;(ROW()+12*(($AN2997-1)*3+$AO2997)-ROW())/12+5),AQ2997)</f>
        <v>0</v>
      </c>
      <c r="AU2997" s="15">
        <f ca="1">IF(AND(AQ2997&gt;0,AR2997&gt;0),COUNTIF(AU$6:AU2996,"&gt;0")+1,0)</f>
        <v>0</v>
      </c>
    </row>
    <row r="2998" spans="40:47">
      <c r="AN2998" s="15">
        <v>84</v>
      </c>
      <c r="AO2998" s="15">
        <v>1</v>
      </c>
      <c r="AP2998" s="15">
        <v>5</v>
      </c>
      <c r="AQ2998" s="15">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15">
        <f ca="1">COUNTIF(INDIRECT("H"&amp;(ROW()+12*(($AN2998-1)*3+$AO2998)-ROW())/12+5):INDIRECT("S"&amp;(ROW()+12*(($AN2998-1)*3+$AO2998)-ROW())/12+5),AQ2998)</f>
        <v>0</v>
      </c>
      <c r="AU2998" s="15">
        <f ca="1">IF(AND(AQ2998&gt;0,AR2998&gt;0),COUNTIF(AU$6:AU2997,"&gt;0")+1,0)</f>
        <v>0</v>
      </c>
    </row>
    <row r="2999" spans="40:47">
      <c r="AN2999" s="15">
        <v>84</v>
      </c>
      <c r="AO2999" s="15">
        <v>1</v>
      </c>
      <c r="AP2999" s="15">
        <v>6</v>
      </c>
      <c r="AQ2999" s="15">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15">
        <f ca="1">COUNTIF(INDIRECT("H"&amp;(ROW()+12*(($AN2999-1)*3+$AO2999)-ROW())/12+5):INDIRECT("S"&amp;(ROW()+12*(($AN2999-1)*3+$AO2999)-ROW())/12+5),AQ2999)</f>
        <v>0</v>
      </c>
      <c r="AU2999" s="15">
        <f ca="1">IF(AND(AQ2999&gt;0,AR2999&gt;0),COUNTIF(AU$6:AU2998,"&gt;0")+1,0)</f>
        <v>0</v>
      </c>
    </row>
    <row r="3000" spans="40:47">
      <c r="AN3000" s="15">
        <v>84</v>
      </c>
      <c r="AO3000" s="15">
        <v>1</v>
      </c>
      <c r="AP3000" s="15">
        <v>7</v>
      </c>
      <c r="AQ3000" s="15">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15">
        <f ca="1">COUNTIF(INDIRECT("H"&amp;(ROW()+12*(($AN3000-1)*3+$AO3000)-ROW())/12+5):INDIRECT("S"&amp;(ROW()+12*(($AN3000-1)*3+$AO3000)-ROW())/12+5),AQ3000)</f>
        <v>0</v>
      </c>
      <c r="AU3000" s="15">
        <f ca="1">IF(AND(AQ3000&gt;0,AR3000&gt;0),COUNTIF(AU$6:AU2999,"&gt;0")+1,0)</f>
        <v>0</v>
      </c>
    </row>
    <row r="3001" spans="40:47">
      <c r="AN3001" s="15">
        <v>84</v>
      </c>
      <c r="AO3001" s="15">
        <v>1</v>
      </c>
      <c r="AP3001" s="15">
        <v>8</v>
      </c>
      <c r="AQ3001" s="15">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15">
        <f ca="1">COUNTIF(INDIRECT("H"&amp;(ROW()+12*(($AN3001-1)*3+$AO3001)-ROW())/12+5):INDIRECT("S"&amp;(ROW()+12*(($AN3001-1)*3+$AO3001)-ROW())/12+5),AQ3001)</f>
        <v>0</v>
      </c>
      <c r="AU3001" s="15">
        <f ca="1">IF(AND(AQ3001&gt;0,AR3001&gt;0),COUNTIF(AU$6:AU3000,"&gt;0")+1,0)</f>
        <v>0</v>
      </c>
    </row>
    <row r="3002" spans="40:47">
      <c r="AN3002" s="15">
        <v>84</v>
      </c>
      <c r="AO3002" s="15">
        <v>1</v>
      </c>
      <c r="AP3002" s="15">
        <v>9</v>
      </c>
      <c r="AQ3002" s="15">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15">
        <f ca="1">COUNTIF(INDIRECT("H"&amp;(ROW()+12*(($AN3002-1)*3+$AO3002)-ROW())/12+5):INDIRECT("S"&amp;(ROW()+12*(($AN3002-1)*3+$AO3002)-ROW())/12+5),AQ3002)</f>
        <v>0</v>
      </c>
      <c r="AU3002" s="15">
        <f ca="1">IF(AND(AQ3002&gt;0,AR3002&gt;0),COUNTIF(AU$6:AU3001,"&gt;0")+1,0)</f>
        <v>0</v>
      </c>
    </row>
    <row r="3003" spans="40:47">
      <c r="AN3003" s="15">
        <v>84</v>
      </c>
      <c r="AO3003" s="15">
        <v>1</v>
      </c>
      <c r="AP3003" s="15">
        <v>10</v>
      </c>
      <c r="AQ3003" s="15">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15">
        <f ca="1">COUNTIF(INDIRECT("H"&amp;(ROW()+12*(($AN3003-1)*3+$AO3003)-ROW())/12+5):INDIRECT("S"&amp;(ROW()+12*(($AN3003-1)*3+$AO3003)-ROW())/12+5),AQ3003)</f>
        <v>0</v>
      </c>
      <c r="AU3003" s="15">
        <f ca="1">IF(AND(AQ3003&gt;0,AR3003&gt;0),COUNTIF(AU$6:AU3002,"&gt;0")+1,0)</f>
        <v>0</v>
      </c>
    </row>
    <row r="3004" spans="40:47">
      <c r="AN3004" s="15">
        <v>84</v>
      </c>
      <c r="AO3004" s="15">
        <v>1</v>
      </c>
      <c r="AP3004" s="15">
        <v>11</v>
      </c>
      <c r="AQ3004" s="15">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15">
        <f ca="1">COUNTIF(INDIRECT("H"&amp;(ROW()+12*(($AN3004-1)*3+$AO3004)-ROW())/12+5):INDIRECT("S"&amp;(ROW()+12*(($AN3004-1)*3+$AO3004)-ROW())/12+5),AQ3004)</f>
        <v>0</v>
      </c>
      <c r="AU3004" s="15">
        <f ca="1">IF(AND(AQ3004&gt;0,AR3004&gt;0),COUNTIF(AU$6:AU3003,"&gt;0")+1,0)</f>
        <v>0</v>
      </c>
    </row>
    <row r="3005" spans="40:47">
      <c r="AN3005" s="15">
        <v>84</v>
      </c>
      <c r="AO3005" s="15">
        <v>1</v>
      </c>
      <c r="AP3005" s="15">
        <v>12</v>
      </c>
      <c r="AQ3005" s="15">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15">
        <f ca="1">COUNTIF(INDIRECT("H"&amp;(ROW()+12*(($AN3005-1)*3+$AO3005)-ROW())/12+5):INDIRECT("S"&amp;(ROW()+12*(($AN3005-1)*3+$AO3005)-ROW())/12+5),AQ3005)</f>
        <v>0</v>
      </c>
      <c r="AU3005" s="15">
        <f ca="1">IF(AND(AQ3005&gt;0,AR3005&gt;0),COUNTIF(AU$6:AU3004,"&gt;0")+1,0)</f>
        <v>0</v>
      </c>
    </row>
    <row r="3006" spans="40:47">
      <c r="AN3006" s="15">
        <v>84</v>
      </c>
      <c r="AO3006" s="15">
        <v>2</v>
      </c>
      <c r="AP3006" s="15">
        <v>1</v>
      </c>
      <c r="AQ3006" s="15">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15">
        <f ca="1">COUNTIF(INDIRECT("H"&amp;(ROW()+12*(($AN3006-1)*3+$AO3006)-ROW())/12+5):INDIRECT("S"&amp;(ROW()+12*(($AN3006-1)*3+$AO3006)-ROW())/12+5),AQ3006)</f>
        <v>0</v>
      </c>
      <c r="AU3006" s="15">
        <f ca="1">IF(AND(AQ3006&gt;0,AR3006&gt;0),COUNTIF(AU$6:AU3005,"&gt;0")+1,0)</f>
        <v>0</v>
      </c>
    </row>
    <row r="3007" spans="40:47">
      <c r="AN3007" s="15">
        <v>84</v>
      </c>
      <c r="AO3007" s="15">
        <v>2</v>
      </c>
      <c r="AP3007" s="15">
        <v>2</v>
      </c>
      <c r="AQ3007" s="15">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15">
        <f ca="1">COUNTIF(INDIRECT("H"&amp;(ROW()+12*(($AN3007-1)*3+$AO3007)-ROW())/12+5):INDIRECT("S"&amp;(ROW()+12*(($AN3007-1)*3+$AO3007)-ROW())/12+5),AQ3007)</f>
        <v>0</v>
      </c>
      <c r="AU3007" s="15">
        <f ca="1">IF(AND(AQ3007&gt;0,AR3007&gt;0),COUNTIF(AU$6:AU3006,"&gt;0")+1,0)</f>
        <v>0</v>
      </c>
    </row>
    <row r="3008" spans="40:47">
      <c r="AN3008" s="15">
        <v>84</v>
      </c>
      <c r="AO3008" s="15">
        <v>2</v>
      </c>
      <c r="AP3008" s="15">
        <v>3</v>
      </c>
      <c r="AQ3008" s="15">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15">
        <f ca="1">COUNTIF(INDIRECT("H"&amp;(ROW()+12*(($AN3008-1)*3+$AO3008)-ROW())/12+5):INDIRECT("S"&amp;(ROW()+12*(($AN3008-1)*3+$AO3008)-ROW())/12+5),AQ3008)</f>
        <v>0</v>
      </c>
      <c r="AU3008" s="15">
        <f ca="1">IF(AND(AQ3008&gt;0,AR3008&gt;0),COUNTIF(AU$6:AU3007,"&gt;0")+1,0)</f>
        <v>0</v>
      </c>
    </row>
    <row r="3009" spans="40:47">
      <c r="AN3009" s="15">
        <v>84</v>
      </c>
      <c r="AO3009" s="15">
        <v>2</v>
      </c>
      <c r="AP3009" s="15">
        <v>4</v>
      </c>
      <c r="AQ3009" s="15">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15">
        <f ca="1">COUNTIF(INDIRECT("H"&amp;(ROW()+12*(($AN3009-1)*3+$AO3009)-ROW())/12+5):INDIRECT("S"&amp;(ROW()+12*(($AN3009-1)*3+$AO3009)-ROW())/12+5),AQ3009)</f>
        <v>0</v>
      </c>
      <c r="AU3009" s="15">
        <f ca="1">IF(AND(AQ3009&gt;0,AR3009&gt;0),COUNTIF(AU$6:AU3008,"&gt;0")+1,0)</f>
        <v>0</v>
      </c>
    </row>
    <row r="3010" spans="40:47">
      <c r="AN3010" s="15">
        <v>84</v>
      </c>
      <c r="AO3010" s="15">
        <v>2</v>
      </c>
      <c r="AP3010" s="15">
        <v>5</v>
      </c>
      <c r="AQ3010" s="15">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15">
        <f ca="1">COUNTIF(INDIRECT("H"&amp;(ROW()+12*(($AN3010-1)*3+$AO3010)-ROW())/12+5):INDIRECT("S"&amp;(ROW()+12*(($AN3010-1)*3+$AO3010)-ROW())/12+5),AQ3010)</f>
        <v>0</v>
      </c>
      <c r="AU3010" s="15">
        <f ca="1">IF(AND(AQ3010&gt;0,AR3010&gt;0),COUNTIF(AU$6:AU3009,"&gt;0")+1,0)</f>
        <v>0</v>
      </c>
    </row>
    <row r="3011" spans="40:47">
      <c r="AN3011" s="15">
        <v>84</v>
      </c>
      <c r="AO3011" s="15">
        <v>2</v>
      </c>
      <c r="AP3011" s="15">
        <v>6</v>
      </c>
      <c r="AQ3011" s="15">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15">
        <f ca="1">COUNTIF(INDIRECT("H"&amp;(ROW()+12*(($AN3011-1)*3+$AO3011)-ROW())/12+5):INDIRECT("S"&amp;(ROW()+12*(($AN3011-1)*3+$AO3011)-ROW())/12+5),AQ3011)</f>
        <v>0</v>
      </c>
      <c r="AU3011" s="15">
        <f ca="1">IF(AND(AQ3011&gt;0,AR3011&gt;0),COUNTIF(AU$6:AU3010,"&gt;0")+1,0)</f>
        <v>0</v>
      </c>
    </row>
    <row r="3012" spans="40:47">
      <c r="AN3012" s="15">
        <v>84</v>
      </c>
      <c r="AO3012" s="15">
        <v>2</v>
      </c>
      <c r="AP3012" s="15">
        <v>7</v>
      </c>
      <c r="AQ3012" s="15">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15">
        <f ca="1">COUNTIF(INDIRECT("H"&amp;(ROW()+12*(($AN3012-1)*3+$AO3012)-ROW())/12+5):INDIRECT("S"&amp;(ROW()+12*(($AN3012-1)*3+$AO3012)-ROW())/12+5),AQ3012)</f>
        <v>0</v>
      </c>
      <c r="AU3012" s="15">
        <f ca="1">IF(AND(AQ3012&gt;0,AR3012&gt;0),COUNTIF(AU$6:AU3011,"&gt;0")+1,0)</f>
        <v>0</v>
      </c>
    </row>
    <row r="3013" spans="40:47">
      <c r="AN3013" s="15">
        <v>84</v>
      </c>
      <c r="AO3013" s="15">
        <v>2</v>
      </c>
      <c r="AP3013" s="15">
        <v>8</v>
      </c>
      <c r="AQ3013" s="15">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15">
        <f ca="1">COUNTIF(INDIRECT("H"&amp;(ROW()+12*(($AN3013-1)*3+$AO3013)-ROW())/12+5):INDIRECT("S"&amp;(ROW()+12*(($AN3013-1)*3+$AO3013)-ROW())/12+5),AQ3013)</f>
        <v>0</v>
      </c>
      <c r="AU3013" s="15">
        <f ca="1">IF(AND(AQ3013&gt;0,AR3013&gt;0),COUNTIF(AU$6:AU3012,"&gt;0")+1,0)</f>
        <v>0</v>
      </c>
    </row>
    <row r="3014" spans="40:47">
      <c r="AN3014" s="15">
        <v>84</v>
      </c>
      <c r="AO3014" s="15">
        <v>2</v>
      </c>
      <c r="AP3014" s="15">
        <v>9</v>
      </c>
      <c r="AQ3014" s="15">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15">
        <f ca="1">COUNTIF(INDIRECT("H"&amp;(ROW()+12*(($AN3014-1)*3+$AO3014)-ROW())/12+5):INDIRECT("S"&amp;(ROW()+12*(($AN3014-1)*3+$AO3014)-ROW())/12+5),AQ3014)</f>
        <v>0</v>
      </c>
      <c r="AU3014" s="15">
        <f ca="1">IF(AND(AQ3014&gt;0,AR3014&gt;0),COUNTIF(AU$6:AU3013,"&gt;0")+1,0)</f>
        <v>0</v>
      </c>
    </row>
    <row r="3015" spans="40:47">
      <c r="AN3015" s="15">
        <v>84</v>
      </c>
      <c r="AO3015" s="15">
        <v>2</v>
      </c>
      <c r="AP3015" s="15">
        <v>10</v>
      </c>
      <c r="AQ3015" s="15">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15">
        <f ca="1">COUNTIF(INDIRECT("H"&amp;(ROW()+12*(($AN3015-1)*3+$AO3015)-ROW())/12+5):INDIRECT("S"&amp;(ROW()+12*(($AN3015-1)*3+$AO3015)-ROW())/12+5),AQ3015)</f>
        <v>0</v>
      </c>
      <c r="AU3015" s="15">
        <f ca="1">IF(AND(AQ3015&gt;0,AR3015&gt;0),COUNTIF(AU$6:AU3014,"&gt;0")+1,0)</f>
        <v>0</v>
      </c>
    </row>
    <row r="3016" spans="40:47">
      <c r="AN3016" s="15">
        <v>84</v>
      </c>
      <c r="AO3016" s="15">
        <v>2</v>
      </c>
      <c r="AP3016" s="15">
        <v>11</v>
      </c>
      <c r="AQ3016" s="15">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15">
        <f ca="1">COUNTIF(INDIRECT("H"&amp;(ROW()+12*(($AN3016-1)*3+$AO3016)-ROW())/12+5):INDIRECT("S"&amp;(ROW()+12*(($AN3016-1)*3+$AO3016)-ROW())/12+5),AQ3016)</f>
        <v>0</v>
      </c>
      <c r="AU3016" s="15">
        <f ca="1">IF(AND(AQ3016&gt;0,AR3016&gt;0),COUNTIF(AU$6:AU3015,"&gt;0")+1,0)</f>
        <v>0</v>
      </c>
    </row>
    <row r="3017" spans="40:47">
      <c r="AN3017" s="15">
        <v>84</v>
      </c>
      <c r="AO3017" s="15">
        <v>2</v>
      </c>
      <c r="AP3017" s="15">
        <v>12</v>
      </c>
      <c r="AQ3017" s="15">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15">
        <f ca="1">COUNTIF(INDIRECT("H"&amp;(ROW()+12*(($AN3017-1)*3+$AO3017)-ROW())/12+5):INDIRECT("S"&amp;(ROW()+12*(($AN3017-1)*3+$AO3017)-ROW())/12+5),AQ3017)</f>
        <v>0</v>
      </c>
      <c r="AU3017" s="15">
        <f ca="1">IF(AND(AQ3017&gt;0,AR3017&gt;0),COUNTIF(AU$6:AU3016,"&gt;0")+1,0)</f>
        <v>0</v>
      </c>
    </row>
    <row r="3018" spans="40:47">
      <c r="AN3018" s="15">
        <v>84</v>
      </c>
      <c r="AO3018" s="15">
        <v>3</v>
      </c>
      <c r="AP3018" s="15">
        <v>1</v>
      </c>
      <c r="AQ3018" s="15">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15">
        <f ca="1">COUNTIF(INDIRECT("H"&amp;(ROW()+12*(($AN3018-1)*3+$AO3018)-ROW())/12+5):INDIRECT("S"&amp;(ROW()+12*(($AN3018-1)*3+$AO3018)-ROW())/12+5),AQ3018)</f>
        <v>0</v>
      </c>
      <c r="AU3018" s="15">
        <f ca="1">IF(AND(AQ3018&gt;0,AR3018&gt;0),COUNTIF(AU$6:AU3017,"&gt;0")+1,0)</f>
        <v>0</v>
      </c>
    </row>
    <row r="3019" spans="40:47">
      <c r="AN3019" s="15">
        <v>84</v>
      </c>
      <c r="AO3019" s="15">
        <v>3</v>
      </c>
      <c r="AP3019" s="15">
        <v>2</v>
      </c>
      <c r="AQ3019" s="15">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15">
        <f ca="1">COUNTIF(INDIRECT("H"&amp;(ROW()+12*(($AN3019-1)*3+$AO3019)-ROW())/12+5):INDIRECT("S"&amp;(ROW()+12*(($AN3019-1)*3+$AO3019)-ROW())/12+5),AQ3019)</f>
        <v>0</v>
      </c>
      <c r="AU3019" s="15">
        <f ca="1">IF(AND(AQ3019&gt;0,AR3019&gt;0),COUNTIF(AU$6:AU3018,"&gt;0")+1,0)</f>
        <v>0</v>
      </c>
    </row>
    <row r="3020" spans="40:47">
      <c r="AN3020" s="15">
        <v>84</v>
      </c>
      <c r="AO3020" s="15">
        <v>3</v>
      </c>
      <c r="AP3020" s="15">
        <v>3</v>
      </c>
      <c r="AQ3020" s="15">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15">
        <f ca="1">COUNTIF(INDIRECT("H"&amp;(ROW()+12*(($AN3020-1)*3+$AO3020)-ROW())/12+5):INDIRECT("S"&amp;(ROW()+12*(($AN3020-1)*3+$AO3020)-ROW())/12+5),AQ3020)</f>
        <v>0</v>
      </c>
      <c r="AU3020" s="15">
        <f ca="1">IF(AND(AQ3020&gt;0,AR3020&gt;0),COUNTIF(AU$6:AU3019,"&gt;0")+1,0)</f>
        <v>0</v>
      </c>
    </row>
    <row r="3021" spans="40:47">
      <c r="AN3021" s="15">
        <v>84</v>
      </c>
      <c r="AO3021" s="15">
        <v>3</v>
      </c>
      <c r="AP3021" s="15">
        <v>4</v>
      </c>
      <c r="AQ3021" s="15">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15">
        <f ca="1">COUNTIF(INDIRECT("H"&amp;(ROW()+12*(($AN3021-1)*3+$AO3021)-ROW())/12+5):INDIRECT("S"&amp;(ROW()+12*(($AN3021-1)*3+$AO3021)-ROW())/12+5),AQ3021)</f>
        <v>0</v>
      </c>
      <c r="AU3021" s="15">
        <f ca="1">IF(AND(AQ3021&gt;0,AR3021&gt;0),COUNTIF(AU$6:AU3020,"&gt;0")+1,0)</f>
        <v>0</v>
      </c>
    </row>
    <row r="3022" spans="40:47">
      <c r="AN3022" s="15">
        <v>84</v>
      </c>
      <c r="AO3022" s="15">
        <v>3</v>
      </c>
      <c r="AP3022" s="15">
        <v>5</v>
      </c>
      <c r="AQ3022" s="15">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15">
        <f ca="1">COUNTIF(INDIRECT("H"&amp;(ROW()+12*(($AN3022-1)*3+$AO3022)-ROW())/12+5):INDIRECT("S"&amp;(ROW()+12*(($AN3022-1)*3+$AO3022)-ROW())/12+5),AQ3022)</f>
        <v>0</v>
      </c>
      <c r="AU3022" s="15">
        <f ca="1">IF(AND(AQ3022&gt;0,AR3022&gt;0),COUNTIF(AU$6:AU3021,"&gt;0")+1,0)</f>
        <v>0</v>
      </c>
    </row>
    <row r="3023" spans="40:47">
      <c r="AN3023" s="15">
        <v>84</v>
      </c>
      <c r="AO3023" s="15">
        <v>3</v>
      </c>
      <c r="AP3023" s="15">
        <v>6</v>
      </c>
      <c r="AQ3023" s="15">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15">
        <f ca="1">COUNTIF(INDIRECT("H"&amp;(ROW()+12*(($AN3023-1)*3+$AO3023)-ROW())/12+5):INDIRECT("S"&amp;(ROW()+12*(($AN3023-1)*3+$AO3023)-ROW())/12+5),AQ3023)</f>
        <v>0</v>
      </c>
      <c r="AU3023" s="15">
        <f ca="1">IF(AND(AQ3023&gt;0,AR3023&gt;0),COUNTIF(AU$6:AU3022,"&gt;0")+1,0)</f>
        <v>0</v>
      </c>
    </row>
    <row r="3024" spans="40:47">
      <c r="AN3024" s="15">
        <v>84</v>
      </c>
      <c r="AO3024" s="15">
        <v>3</v>
      </c>
      <c r="AP3024" s="15">
        <v>7</v>
      </c>
      <c r="AQ3024" s="15">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15">
        <f ca="1">COUNTIF(INDIRECT("H"&amp;(ROW()+12*(($AN3024-1)*3+$AO3024)-ROW())/12+5):INDIRECT("S"&amp;(ROW()+12*(($AN3024-1)*3+$AO3024)-ROW())/12+5),AQ3024)</f>
        <v>0</v>
      </c>
      <c r="AU3024" s="15">
        <f ca="1">IF(AND(AQ3024&gt;0,AR3024&gt;0),COUNTIF(AU$6:AU3023,"&gt;0")+1,0)</f>
        <v>0</v>
      </c>
    </row>
    <row r="3025" spans="40:47">
      <c r="AN3025" s="15">
        <v>84</v>
      </c>
      <c r="AO3025" s="15">
        <v>3</v>
      </c>
      <c r="AP3025" s="15">
        <v>8</v>
      </c>
      <c r="AQ3025" s="15">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15">
        <f ca="1">COUNTIF(INDIRECT("H"&amp;(ROW()+12*(($AN3025-1)*3+$AO3025)-ROW())/12+5):INDIRECT("S"&amp;(ROW()+12*(($AN3025-1)*3+$AO3025)-ROW())/12+5),AQ3025)</f>
        <v>0</v>
      </c>
      <c r="AU3025" s="15">
        <f ca="1">IF(AND(AQ3025&gt;0,AR3025&gt;0),COUNTIF(AU$6:AU3024,"&gt;0")+1,0)</f>
        <v>0</v>
      </c>
    </row>
    <row r="3026" spans="40:47">
      <c r="AN3026" s="15">
        <v>84</v>
      </c>
      <c r="AO3026" s="15">
        <v>3</v>
      </c>
      <c r="AP3026" s="15">
        <v>9</v>
      </c>
      <c r="AQ3026" s="15">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15">
        <f ca="1">COUNTIF(INDIRECT("H"&amp;(ROW()+12*(($AN3026-1)*3+$AO3026)-ROW())/12+5):INDIRECT("S"&amp;(ROW()+12*(($AN3026-1)*3+$AO3026)-ROW())/12+5),AQ3026)</f>
        <v>0</v>
      </c>
      <c r="AU3026" s="15">
        <f ca="1">IF(AND(AQ3026&gt;0,AR3026&gt;0),COUNTIF(AU$6:AU3025,"&gt;0")+1,0)</f>
        <v>0</v>
      </c>
    </row>
    <row r="3027" spans="40:47">
      <c r="AN3027" s="15">
        <v>84</v>
      </c>
      <c r="AO3027" s="15">
        <v>3</v>
      </c>
      <c r="AP3027" s="15">
        <v>10</v>
      </c>
      <c r="AQ3027" s="15">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15">
        <f ca="1">COUNTIF(INDIRECT("H"&amp;(ROW()+12*(($AN3027-1)*3+$AO3027)-ROW())/12+5):INDIRECT("S"&amp;(ROW()+12*(($AN3027-1)*3+$AO3027)-ROW())/12+5),AQ3027)</f>
        <v>0</v>
      </c>
      <c r="AU3027" s="15">
        <f ca="1">IF(AND(AQ3027&gt;0,AR3027&gt;0),COUNTIF(AU$6:AU3026,"&gt;0")+1,0)</f>
        <v>0</v>
      </c>
    </row>
    <row r="3028" spans="40:47">
      <c r="AN3028" s="15">
        <v>84</v>
      </c>
      <c r="AO3028" s="15">
        <v>3</v>
      </c>
      <c r="AP3028" s="15">
        <v>11</v>
      </c>
      <c r="AQ3028" s="15">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15">
        <f ca="1">COUNTIF(INDIRECT("H"&amp;(ROW()+12*(($AN3028-1)*3+$AO3028)-ROW())/12+5):INDIRECT("S"&amp;(ROW()+12*(($AN3028-1)*3+$AO3028)-ROW())/12+5),AQ3028)</f>
        <v>0</v>
      </c>
      <c r="AU3028" s="15">
        <f ca="1">IF(AND(AQ3028&gt;0,AR3028&gt;0),COUNTIF(AU$6:AU3027,"&gt;0")+1,0)</f>
        <v>0</v>
      </c>
    </row>
    <row r="3029" spans="40:47">
      <c r="AN3029" s="306">
        <v>84</v>
      </c>
      <c r="AO3029" s="306">
        <v>3</v>
      </c>
      <c r="AP3029" s="306">
        <v>12</v>
      </c>
      <c r="AQ3029" s="15">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15">
        <f ca="1">COUNTIF(INDIRECT("H"&amp;(ROW()+12*(($AN3029-1)*3+$AO3029)-ROW())/12+5):INDIRECT("S"&amp;(ROW()+12*(($AN3029-1)*3+$AO3029)-ROW())/12+5),AQ3029)</f>
        <v>0</v>
      </c>
      <c r="AU3029" s="15">
        <f ca="1">IF(AND(AQ3029&gt;0,AR3029&gt;0),COUNTIF(AU$6:AU3028,"&gt;0")+1,0)</f>
        <v>0</v>
      </c>
    </row>
    <row r="3030" spans="40:47">
      <c r="AN3030" s="15">
        <v>85</v>
      </c>
      <c r="AO3030" s="15">
        <v>1</v>
      </c>
      <c r="AP3030" s="15">
        <v>1</v>
      </c>
      <c r="AQ3030" s="15">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15">
        <f ca="1">COUNTIF(INDIRECT("H"&amp;(ROW()+12*(($AN3030-1)*3+$AO3030)-ROW())/12+5):INDIRECT("S"&amp;(ROW()+12*(($AN3030-1)*3+$AO3030)-ROW())/12+5),AQ3030)</f>
        <v>0</v>
      </c>
      <c r="AU3030" s="15">
        <f ca="1">IF(AND(AQ3030&gt;0,AR3030&gt;0),COUNTIF(AU$6:AU3029,"&gt;0")+1,0)</f>
        <v>0</v>
      </c>
    </row>
    <row r="3031" spans="40:47">
      <c r="AN3031" s="15">
        <v>85</v>
      </c>
      <c r="AO3031" s="15">
        <v>1</v>
      </c>
      <c r="AP3031" s="15">
        <v>2</v>
      </c>
      <c r="AQ3031" s="15">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15">
        <f ca="1">COUNTIF(INDIRECT("H"&amp;(ROW()+12*(($AN3031-1)*3+$AO3031)-ROW())/12+5):INDIRECT("S"&amp;(ROW()+12*(($AN3031-1)*3+$AO3031)-ROW())/12+5),AQ3031)</f>
        <v>0</v>
      </c>
      <c r="AU3031" s="15">
        <f ca="1">IF(AND(AQ3031&gt;0,AR3031&gt;0),COUNTIF(AU$6:AU3030,"&gt;0")+1,0)</f>
        <v>0</v>
      </c>
    </row>
    <row r="3032" spans="40:47">
      <c r="AN3032" s="15">
        <v>85</v>
      </c>
      <c r="AO3032" s="15">
        <v>1</v>
      </c>
      <c r="AP3032" s="15">
        <v>3</v>
      </c>
      <c r="AQ3032" s="15">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15">
        <f ca="1">COUNTIF(INDIRECT("H"&amp;(ROW()+12*(($AN3032-1)*3+$AO3032)-ROW())/12+5):INDIRECT("S"&amp;(ROW()+12*(($AN3032-1)*3+$AO3032)-ROW())/12+5),AQ3032)</f>
        <v>0</v>
      </c>
      <c r="AU3032" s="15">
        <f ca="1">IF(AND(AQ3032&gt;0,AR3032&gt;0),COUNTIF(AU$6:AU3031,"&gt;0")+1,0)</f>
        <v>0</v>
      </c>
    </row>
    <row r="3033" spans="40:47">
      <c r="AN3033" s="15">
        <v>85</v>
      </c>
      <c r="AO3033" s="15">
        <v>1</v>
      </c>
      <c r="AP3033" s="15">
        <v>4</v>
      </c>
      <c r="AQ3033" s="15">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15">
        <f ca="1">COUNTIF(INDIRECT("H"&amp;(ROW()+12*(($AN3033-1)*3+$AO3033)-ROW())/12+5):INDIRECT("S"&amp;(ROW()+12*(($AN3033-1)*3+$AO3033)-ROW())/12+5),AQ3033)</f>
        <v>0</v>
      </c>
      <c r="AU3033" s="15">
        <f ca="1">IF(AND(AQ3033&gt;0,AR3033&gt;0),COUNTIF(AU$6:AU3032,"&gt;0")+1,0)</f>
        <v>0</v>
      </c>
    </row>
    <row r="3034" spans="40:47">
      <c r="AN3034" s="15">
        <v>85</v>
      </c>
      <c r="AO3034" s="15">
        <v>1</v>
      </c>
      <c r="AP3034" s="15">
        <v>5</v>
      </c>
      <c r="AQ3034" s="15">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15">
        <f ca="1">COUNTIF(INDIRECT("H"&amp;(ROW()+12*(($AN3034-1)*3+$AO3034)-ROW())/12+5):INDIRECT("S"&amp;(ROW()+12*(($AN3034-1)*3+$AO3034)-ROW())/12+5),AQ3034)</f>
        <v>0</v>
      </c>
      <c r="AU3034" s="15">
        <f ca="1">IF(AND(AQ3034&gt;0,AR3034&gt;0),COUNTIF(AU$6:AU3033,"&gt;0")+1,0)</f>
        <v>0</v>
      </c>
    </row>
    <row r="3035" spans="40:47">
      <c r="AN3035" s="15">
        <v>85</v>
      </c>
      <c r="AO3035" s="15">
        <v>1</v>
      </c>
      <c r="AP3035" s="15">
        <v>6</v>
      </c>
      <c r="AQ3035" s="15">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15">
        <f ca="1">COUNTIF(INDIRECT("H"&amp;(ROW()+12*(($AN3035-1)*3+$AO3035)-ROW())/12+5):INDIRECT("S"&amp;(ROW()+12*(($AN3035-1)*3+$AO3035)-ROW())/12+5),AQ3035)</f>
        <v>0</v>
      </c>
      <c r="AU3035" s="15">
        <f ca="1">IF(AND(AQ3035&gt;0,AR3035&gt;0),COUNTIF(AU$6:AU3034,"&gt;0")+1,0)</f>
        <v>0</v>
      </c>
    </row>
    <row r="3036" spans="40:47">
      <c r="AN3036" s="15">
        <v>85</v>
      </c>
      <c r="AO3036" s="15">
        <v>1</v>
      </c>
      <c r="AP3036" s="15">
        <v>7</v>
      </c>
      <c r="AQ3036" s="15">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15">
        <f ca="1">COUNTIF(INDIRECT("H"&amp;(ROW()+12*(($AN3036-1)*3+$AO3036)-ROW())/12+5):INDIRECT("S"&amp;(ROW()+12*(($AN3036-1)*3+$AO3036)-ROW())/12+5),AQ3036)</f>
        <v>0</v>
      </c>
      <c r="AU3036" s="15">
        <f ca="1">IF(AND(AQ3036&gt;0,AR3036&gt;0),COUNTIF(AU$6:AU3035,"&gt;0")+1,0)</f>
        <v>0</v>
      </c>
    </row>
    <row r="3037" spans="40:47">
      <c r="AN3037" s="15">
        <v>85</v>
      </c>
      <c r="AO3037" s="15">
        <v>1</v>
      </c>
      <c r="AP3037" s="15">
        <v>8</v>
      </c>
      <c r="AQ3037" s="15">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15">
        <f ca="1">COUNTIF(INDIRECT("H"&amp;(ROW()+12*(($AN3037-1)*3+$AO3037)-ROW())/12+5):INDIRECT("S"&amp;(ROW()+12*(($AN3037-1)*3+$AO3037)-ROW())/12+5),AQ3037)</f>
        <v>0</v>
      </c>
      <c r="AU3037" s="15">
        <f ca="1">IF(AND(AQ3037&gt;0,AR3037&gt;0),COUNTIF(AU$6:AU3036,"&gt;0")+1,0)</f>
        <v>0</v>
      </c>
    </row>
    <row r="3038" spans="40:47">
      <c r="AN3038" s="15">
        <v>85</v>
      </c>
      <c r="AO3038" s="15">
        <v>1</v>
      </c>
      <c r="AP3038" s="15">
        <v>9</v>
      </c>
      <c r="AQ3038" s="15">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15">
        <f ca="1">COUNTIF(INDIRECT("H"&amp;(ROW()+12*(($AN3038-1)*3+$AO3038)-ROW())/12+5):INDIRECT("S"&amp;(ROW()+12*(($AN3038-1)*3+$AO3038)-ROW())/12+5),AQ3038)</f>
        <v>0</v>
      </c>
      <c r="AU3038" s="15">
        <f ca="1">IF(AND(AQ3038&gt;0,AR3038&gt;0),COUNTIF(AU$6:AU3037,"&gt;0")+1,0)</f>
        <v>0</v>
      </c>
    </row>
    <row r="3039" spans="40:47">
      <c r="AN3039" s="15">
        <v>85</v>
      </c>
      <c r="AO3039" s="15">
        <v>1</v>
      </c>
      <c r="AP3039" s="15">
        <v>10</v>
      </c>
      <c r="AQ3039" s="15">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15">
        <f ca="1">COUNTIF(INDIRECT("H"&amp;(ROW()+12*(($AN3039-1)*3+$AO3039)-ROW())/12+5):INDIRECT("S"&amp;(ROW()+12*(($AN3039-1)*3+$AO3039)-ROW())/12+5),AQ3039)</f>
        <v>0</v>
      </c>
      <c r="AU3039" s="15">
        <f ca="1">IF(AND(AQ3039&gt;0,AR3039&gt;0),COUNTIF(AU$6:AU3038,"&gt;0")+1,0)</f>
        <v>0</v>
      </c>
    </row>
    <row r="3040" spans="40:47">
      <c r="AN3040" s="15">
        <v>85</v>
      </c>
      <c r="AO3040" s="15">
        <v>1</v>
      </c>
      <c r="AP3040" s="15">
        <v>11</v>
      </c>
      <c r="AQ3040" s="15">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15">
        <f ca="1">COUNTIF(INDIRECT("H"&amp;(ROW()+12*(($AN3040-1)*3+$AO3040)-ROW())/12+5):INDIRECT("S"&amp;(ROW()+12*(($AN3040-1)*3+$AO3040)-ROW())/12+5),AQ3040)</f>
        <v>0</v>
      </c>
      <c r="AU3040" s="15">
        <f ca="1">IF(AND(AQ3040&gt;0,AR3040&gt;0),COUNTIF(AU$6:AU3039,"&gt;0")+1,0)</f>
        <v>0</v>
      </c>
    </row>
    <row r="3041" spans="40:47">
      <c r="AN3041" s="15">
        <v>85</v>
      </c>
      <c r="AO3041" s="15">
        <v>1</v>
      </c>
      <c r="AP3041" s="15">
        <v>12</v>
      </c>
      <c r="AQ3041" s="15">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15">
        <f ca="1">COUNTIF(INDIRECT("H"&amp;(ROW()+12*(($AN3041-1)*3+$AO3041)-ROW())/12+5):INDIRECT("S"&amp;(ROW()+12*(($AN3041-1)*3+$AO3041)-ROW())/12+5),AQ3041)</f>
        <v>0</v>
      </c>
      <c r="AU3041" s="15">
        <f ca="1">IF(AND(AQ3041&gt;0,AR3041&gt;0),COUNTIF(AU$6:AU3040,"&gt;0")+1,0)</f>
        <v>0</v>
      </c>
    </row>
    <row r="3042" spans="40:47">
      <c r="AN3042" s="15">
        <v>85</v>
      </c>
      <c r="AO3042" s="15">
        <v>2</v>
      </c>
      <c r="AP3042" s="15">
        <v>1</v>
      </c>
      <c r="AQ3042" s="15">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15">
        <f ca="1">COUNTIF(INDIRECT("H"&amp;(ROW()+12*(($AN3042-1)*3+$AO3042)-ROW())/12+5):INDIRECT("S"&amp;(ROW()+12*(($AN3042-1)*3+$AO3042)-ROW())/12+5),AQ3042)</f>
        <v>0</v>
      </c>
      <c r="AU3042" s="15">
        <f ca="1">IF(AND(AQ3042&gt;0,AR3042&gt;0),COUNTIF(AU$6:AU3041,"&gt;0")+1,0)</f>
        <v>0</v>
      </c>
    </row>
    <row r="3043" spans="40:47">
      <c r="AN3043" s="15">
        <v>85</v>
      </c>
      <c r="AO3043" s="15">
        <v>2</v>
      </c>
      <c r="AP3043" s="15">
        <v>2</v>
      </c>
      <c r="AQ3043" s="15">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15">
        <f ca="1">COUNTIF(INDIRECT("H"&amp;(ROW()+12*(($AN3043-1)*3+$AO3043)-ROW())/12+5):INDIRECT("S"&amp;(ROW()+12*(($AN3043-1)*3+$AO3043)-ROW())/12+5),AQ3043)</f>
        <v>0</v>
      </c>
      <c r="AU3043" s="15">
        <f ca="1">IF(AND(AQ3043&gt;0,AR3043&gt;0),COUNTIF(AU$6:AU3042,"&gt;0")+1,0)</f>
        <v>0</v>
      </c>
    </row>
    <row r="3044" spans="40:47">
      <c r="AN3044" s="15">
        <v>85</v>
      </c>
      <c r="AO3044" s="15">
        <v>2</v>
      </c>
      <c r="AP3044" s="15">
        <v>3</v>
      </c>
      <c r="AQ3044" s="15">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15">
        <f ca="1">COUNTIF(INDIRECT("H"&amp;(ROW()+12*(($AN3044-1)*3+$AO3044)-ROW())/12+5):INDIRECT("S"&amp;(ROW()+12*(($AN3044-1)*3+$AO3044)-ROW())/12+5),AQ3044)</f>
        <v>0</v>
      </c>
      <c r="AU3044" s="15">
        <f ca="1">IF(AND(AQ3044&gt;0,AR3044&gt;0),COUNTIF(AU$6:AU3043,"&gt;0")+1,0)</f>
        <v>0</v>
      </c>
    </row>
    <row r="3045" spans="40:47">
      <c r="AN3045" s="15">
        <v>85</v>
      </c>
      <c r="AO3045" s="15">
        <v>2</v>
      </c>
      <c r="AP3045" s="15">
        <v>4</v>
      </c>
      <c r="AQ3045" s="15">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15">
        <f ca="1">COUNTIF(INDIRECT("H"&amp;(ROW()+12*(($AN3045-1)*3+$AO3045)-ROW())/12+5):INDIRECT("S"&amp;(ROW()+12*(($AN3045-1)*3+$AO3045)-ROW())/12+5),AQ3045)</f>
        <v>0</v>
      </c>
      <c r="AU3045" s="15">
        <f ca="1">IF(AND(AQ3045&gt;0,AR3045&gt;0),COUNTIF(AU$6:AU3044,"&gt;0")+1,0)</f>
        <v>0</v>
      </c>
    </row>
    <row r="3046" spans="40:47">
      <c r="AN3046" s="15">
        <v>85</v>
      </c>
      <c r="AO3046" s="15">
        <v>2</v>
      </c>
      <c r="AP3046" s="15">
        <v>5</v>
      </c>
      <c r="AQ3046" s="15">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15">
        <f ca="1">COUNTIF(INDIRECT("H"&amp;(ROW()+12*(($AN3046-1)*3+$AO3046)-ROW())/12+5):INDIRECT("S"&amp;(ROW()+12*(($AN3046-1)*3+$AO3046)-ROW())/12+5),AQ3046)</f>
        <v>0</v>
      </c>
      <c r="AU3046" s="15">
        <f ca="1">IF(AND(AQ3046&gt;0,AR3046&gt;0),COUNTIF(AU$6:AU3045,"&gt;0")+1,0)</f>
        <v>0</v>
      </c>
    </row>
    <row r="3047" spans="40:47">
      <c r="AN3047" s="15">
        <v>85</v>
      </c>
      <c r="AO3047" s="15">
        <v>2</v>
      </c>
      <c r="AP3047" s="15">
        <v>6</v>
      </c>
      <c r="AQ3047" s="15">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15">
        <f ca="1">COUNTIF(INDIRECT("H"&amp;(ROW()+12*(($AN3047-1)*3+$AO3047)-ROW())/12+5):INDIRECT("S"&amp;(ROW()+12*(($AN3047-1)*3+$AO3047)-ROW())/12+5),AQ3047)</f>
        <v>0</v>
      </c>
      <c r="AU3047" s="15">
        <f ca="1">IF(AND(AQ3047&gt;0,AR3047&gt;0),COUNTIF(AU$6:AU3046,"&gt;0")+1,0)</f>
        <v>0</v>
      </c>
    </row>
    <row r="3048" spans="40:47">
      <c r="AN3048" s="15">
        <v>85</v>
      </c>
      <c r="AO3048" s="15">
        <v>2</v>
      </c>
      <c r="AP3048" s="15">
        <v>7</v>
      </c>
      <c r="AQ3048" s="15">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15">
        <f ca="1">COUNTIF(INDIRECT("H"&amp;(ROW()+12*(($AN3048-1)*3+$AO3048)-ROW())/12+5):INDIRECT("S"&amp;(ROW()+12*(($AN3048-1)*3+$AO3048)-ROW())/12+5),AQ3048)</f>
        <v>0</v>
      </c>
      <c r="AU3048" s="15">
        <f ca="1">IF(AND(AQ3048&gt;0,AR3048&gt;0),COUNTIF(AU$6:AU3047,"&gt;0")+1,0)</f>
        <v>0</v>
      </c>
    </row>
    <row r="3049" spans="40:47">
      <c r="AN3049" s="15">
        <v>85</v>
      </c>
      <c r="AO3049" s="15">
        <v>2</v>
      </c>
      <c r="AP3049" s="15">
        <v>8</v>
      </c>
      <c r="AQ3049" s="15">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15">
        <f ca="1">COUNTIF(INDIRECT("H"&amp;(ROW()+12*(($AN3049-1)*3+$AO3049)-ROW())/12+5):INDIRECT("S"&amp;(ROW()+12*(($AN3049-1)*3+$AO3049)-ROW())/12+5),AQ3049)</f>
        <v>0</v>
      </c>
      <c r="AU3049" s="15">
        <f ca="1">IF(AND(AQ3049&gt;0,AR3049&gt;0),COUNTIF(AU$6:AU3048,"&gt;0")+1,0)</f>
        <v>0</v>
      </c>
    </row>
    <row r="3050" spans="40:47">
      <c r="AN3050" s="15">
        <v>85</v>
      </c>
      <c r="AO3050" s="15">
        <v>2</v>
      </c>
      <c r="AP3050" s="15">
        <v>9</v>
      </c>
      <c r="AQ3050" s="15">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15">
        <f ca="1">COUNTIF(INDIRECT("H"&amp;(ROW()+12*(($AN3050-1)*3+$AO3050)-ROW())/12+5):INDIRECT("S"&amp;(ROW()+12*(($AN3050-1)*3+$AO3050)-ROW())/12+5),AQ3050)</f>
        <v>0</v>
      </c>
      <c r="AU3050" s="15">
        <f ca="1">IF(AND(AQ3050&gt;0,AR3050&gt;0),COUNTIF(AU$6:AU3049,"&gt;0")+1,0)</f>
        <v>0</v>
      </c>
    </row>
    <row r="3051" spans="40:47">
      <c r="AN3051" s="15">
        <v>85</v>
      </c>
      <c r="AO3051" s="15">
        <v>2</v>
      </c>
      <c r="AP3051" s="15">
        <v>10</v>
      </c>
      <c r="AQ3051" s="15">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15">
        <f ca="1">COUNTIF(INDIRECT("H"&amp;(ROW()+12*(($AN3051-1)*3+$AO3051)-ROW())/12+5):INDIRECT("S"&amp;(ROW()+12*(($AN3051-1)*3+$AO3051)-ROW())/12+5),AQ3051)</f>
        <v>0</v>
      </c>
      <c r="AU3051" s="15">
        <f ca="1">IF(AND(AQ3051&gt;0,AR3051&gt;0),COUNTIF(AU$6:AU3050,"&gt;0")+1,0)</f>
        <v>0</v>
      </c>
    </row>
    <row r="3052" spans="40:47">
      <c r="AN3052" s="15">
        <v>85</v>
      </c>
      <c r="AO3052" s="15">
        <v>2</v>
      </c>
      <c r="AP3052" s="15">
        <v>11</v>
      </c>
      <c r="AQ3052" s="15">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15">
        <f ca="1">COUNTIF(INDIRECT("H"&amp;(ROW()+12*(($AN3052-1)*3+$AO3052)-ROW())/12+5):INDIRECT("S"&amp;(ROW()+12*(($AN3052-1)*3+$AO3052)-ROW())/12+5),AQ3052)</f>
        <v>0</v>
      </c>
      <c r="AU3052" s="15">
        <f ca="1">IF(AND(AQ3052&gt;0,AR3052&gt;0),COUNTIF(AU$6:AU3051,"&gt;0")+1,0)</f>
        <v>0</v>
      </c>
    </row>
    <row r="3053" spans="40:47">
      <c r="AN3053" s="15">
        <v>85</v>
      </c>
      <c r="AO3053" s="15">
        <v>2</v>
      </c>
      <c r="AP3053" s="15">
        <v>12</v>
      </c>
      <c r="AQ3053" s="15">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15">
        <f ca="1">COUNTIF(INDIRECT("H"&amp;(ROW()+12*(($AN3053-1)*3+$AO3053)-ROW())/12+5):INDIRECT("S"&amp;(ROW()+12*(($AN3053-1)*3+$AO3053)-ROW())/12+5),AQ3053)</f>
        <v>0</v>
      </c>
      <c r="AU3053" s="15">
        <f ca="1">IF(AND(AQ3053&gt;0,AR3053&gt;0),COUNTIF(AU$6:AU3052,"&gt;0")+1,0)</f>
        <v>0</v>
      </c>
    </row>
    <row r="3054" spans="40:47">
      <c r="AN3054" s="15">
        <v>85</v>
      </c>
      <c r="AO3054" s="15">
        <v>3</v>
      </c>
      <c r="AP3054" s="15">
        <v>1</v>
      </c>
      <c r="AQ3054" s="15">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15">
        <f ca="1">COUNTIF(INDIRECT("H"&amp;(ROW()+12*(($AN3054-1)*3+$AO3054)-ROW())/12+5):INDIRECT("S"&amp;(ROW()+12*(($AN3054-1)*3+$AO3054)-ROW())/12+5),AQ3054)</f>
        <v>0</v>
      </c>
      <c r="AU3054" s="15">
        <f ca="1">IF(AND(AQ3054&gt;0,AR3054&gt;0),COUNTIF(AU$6:AU3053,"&gt;0")+1,0)</f>
        <v>0</v>
      </c>
    </row>
    <row r="3055" spans="40:47">
      <c r="AN3055" s="15">
        <v>85</v>
      </c>
      <c r="AO3055" s="15">
        <v>3</v>
      </c>
      <c r="AP3055" s="15">
        <v>2</v>
      </c>
      <c r="AQ3055" s="15">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15">
        <f ca="1">COUNTIF(INDIRECT("H"&amp;(ROW()+12*(($AN3055-1)*3+$AO3055)-ROW())/12+5):INDIRECT("S"&amp;(ROW()+12*(($AN3055-1)*3+$AO3055)-ROW())/12+5),AQ3055)</f>
        <v>0</v>
      </c>
      <c r="AU3055" s="15">
        <f ca="1">IF(AND(AQ3055&gt;0,AR3055&gt;0),COUNTIF(AU$6:AU3054,"&gt;0")+1,0)</f>
        <v>0</v>
      </c>
    </row>
    <row r="3056" spans="40:47">
      <c r="AN3056" s="15">
        <v>85</v>
      </c>
      <c r="AO3056" s="15">
        <v>3</v>
      </c>
      <c r="AP3056" s="15">
        <v>3</v>
      </c>
      <c r="AQ3056" s="15">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15">
        <f ca="1">COUNTIF(INDIRECT("H"&amp;(ROW()+12*(($AN3056-1)*3+$AO3056)-ROW())/12+5):INDIRECT("S"&amp;(ROW()+12*(($AN3056-1)*3+$AO3056)-ROW())/12+5),AQ3056)</f>
        <v>0</v>
      </c>
      <c r="AU3056" s="15">
        <f ca="1">IF(AND(AQ3056&gt;0,AR3056&gt;0),COUNTIF(AU$6:AU3055,"&gt;0")+1,0)</f>
        <v>0</v>
      </c>
    </row>
    <row r="3057" spans="40:47">
      <c r="AN3057" s="15">
        <v>85</v>
      </c>
      <c r="AO3057" s="15">
        <v>3</v>
      </c>
      <c r="AP3057" s="15">
        <v>4</v>
      </c>
      <c r="AQ3057" s="15">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15">
        <f ca="1">COUNTIF(INDIRECT("H"&amp;(ROW()+12*(($AN3057-1)*3+$AO3057)-ROW())/12+5):INDIRECT("S"&amp;(ROW()+12*(($AN3057-1)*3+$AO3057)-ROW())/12+5),AQ3057)</f>
        <v>0</v>
      </c>
      <c r="AU3057" s="15">
        <f ca="1">IF(AND(AQ3057&gt;0,AR3057&gt;0),COUNTIF(AU$6:AU3056,"&gt;0")+1,0)</f>
        <v>0</v>
      </c>
    </row>
    <row r="3058" spans="40:47">
      <c r="AN3058" s="15">
        <v>85</v>
      </c>
      <c r="AO3058" s="15">
        <v>3</v>
      </c>
      <c r="AP3058" s="15">
        <v>5</v>
      </c>
      <c r="AQ3058" s="15">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15">
        <f ca="1">COUNTIF(INDIRECT("H"&amp;(ROW()+12*(($AN3058-1)*3+$AO3058)-ROW())/12+5):INDIRECT("S"&amp;(ROW()+12*(($AN3058-1)*3+$AO3058)-ROW())/12+5),AQ3058)</f>
        <v>0</v>
      </c>
      <c r="AU3058" s="15">
        <f ca="1">IF(AND(AQ3058&gt;0,AR3058&gt;0),COUNTIF(AU$6:AU3057,"&gt;0")+1,0)</f>
        <v>0</v>
      </c>
    </row>
    <row r="3059" spans="40:47">
      <c r="AN3059" s="15">
        <v>85</v>
      </c>
      <c r="AO3059" s="15">
        <v>3</v>
      </c>
      <c r="AP3059" s="15">
        <v>6</v>
      </c>
      <c r="AQ3059" s="15">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15">
        <f ca="1">COUNTIF(INDIRECT("H"&amp;(ROW()+12*(($AN3059-1)*3+$AO3059)-ROW())/12+5):INDIRECT("S"&amp;(ROW()+12*(($AN3059-1)*3+$AO3059)-ROW())/12+5),AQ3059)</f>
        <v>0</v>
      </c>
      <c r="AU3059" s="15">
        <f ca="1">IF(AND(AQ3059&gt;0,AR3059&gt;0),COUNTIF(AU$6:AU3058,"&gt;0")+1,0)</f>
        <v>0</v>
      </c>
    </row>
    <row r="3060" spans="40:47">
      <c r="AN3060" s="15">
        <v>85</v>
      </c>
      <c r="AO3060" s="15">
        <v>3</v>
      </c>
      <c r="AP3060" s="15">
        <v>7</v>
      </c>
      <c r="AQ3060" s="15">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15">
        <f ca="1">COUNTIF(INDIRECT("H"&amp;(ROW()+12*(($AN3060-1)*3+$AO3060)-ROW())/12+5):INDIRECT("S"&amp;(ROW()+12*(($AN3060-1)*3+$AO3060)-ROW())/12+5),AQ3060)</f>
        <v>0</v>
      </c>
      <c r="AU3060" s="15">
        <f ca="1">IF(AND(AQ3060&gt;0,AR3060&gt;0),COUNTIF(AU$6:AU3059,"&gt;0")+1,0)</f>
        <v>0</v>
      </c>
    </row>
    <row r="3061" spans="40:47">
      <c r="AN3061" s="15">
        <v>85</v>
      </c>
      <c r="AO3061" s="15">
        <v>3</v>
      </c>
      <c r="AP3061" s="15">
        <v>8</v>
      </c>
      <c r="AQ3061" s="15">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15">
        <f ca="1">COUNTIF(INDIRECT("H"&amp;(ROW()+12*(($AN3061-1)*3+$AO3061)-ROW())/12+5):INDIRECT("S"&amp;(ROW()+12*(($AN3061-1)*3+$AO3061)-ROW())/12+5),AQ3061)</f>
        <v>0</v>
      </c>
      <c r="AU3061" s="15">
        <f ca="1">IF(AND(AQ3061&gt;0,AR3061&gt;0),COUNTIF(AU$6:AU3060,"&gt;0")+1,0)</f>
        <v>0</v>
      </c>
    </row>
    <row r="3062" spans="40:47">
      <c r="AN3062" s="15">
        <v>85</v>
      </c>
      <c r="AO3062" s="15">
        <v>3</v>
      </c>
      <c r="AP3062" s="15">
        <v>9</v>
      </c>
      <c r="AQ3062" s="15">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15">
        <f ca="1">COUNTIF(INDIRECT("H"&amp;(ROW()+12*(($AN3062-1)*3+$AO3062)-ROW())/12+5):INDIRECT("S"&amp;(ROW()+12*(($AN3062-1)*3+$AO3062)-ROW())/12+5),AQ3062)</f>
        <v>0</v>
      </c>
      <c r="AU3062" s="15">
        <f ca="1">IF(AND(AQ3062&gt;0,AR3062&gt;0),COUNTIF(AU$6:AU3061,"&gt;0")+1,0)</f>
        <v>0</v>
      </c>
    </row>
    <row r="3063" spans="40:47">
      <c r="AN3063" s="15">
        <v>85</v>
      </c>
      <c r="AO3063" s="15">
        <v>3</v>
      </c>
      <c r="AP3063" s="15">
        <v>10</v>
      </c>
      <c r="AQ3063" s="15">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15">
        <f ca="1">COUNTIF(INDIRECT("H"&amp;(ROW()+12*(($AN3063-1)*3+$AO3063)-ROW())/12+5):INDIRECT("S"&amp;(ROW()+12*(($AN3063-1)*3+$AO3063)-ROW())/12+5),AQ3063)</f>
        <v>0</v>
      </c>
      <c r="AU3063" s="15">
        <f ca="1">IF(AND(AQ3063&gt;0,AR3063&gt;0),COUNTIF(AU$6:AU3062,"&gt;0")+1,0)</f>
        <v>0</v>
      </c>
    </row>
    <row r="3064" spans="40:47">
      <c r="AN3064" s="15">
        <v>85</v>
      </c>
      <c r="AO3064" s="15">
        <v>3</v>
      </c>
      <c r="AP3064" s="15">
        <v>11</v>
      </c>
      <c r="AQ3064" s="15">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15">
        <f ca="1">COUNTIF(INDIRECT("H"&amp;(ROW()+12*(($AN3064-1)*3+$AO3064)-ROW())/12+5):INDIRECT("S"&amp;(ROW()+12*(($AN3064-1)*3+$AO3064)-ROW())/12+5),AQ3064)</f>
        <v>0</v>
      </c>
      <c r="AU3064" s="15">
        <f ca="1">IF(AND(AQ3064&gt;0,AR3064&gt;0),COUNTIF(AU$6:AU3063,"&gt;0")+1,0)</f>
        <v>0</v>
      </c>
    </row>
    <row r="3065" spans="40:47">
      <c r="AN3065" s="306">
        <v>85</v>
      </c>
      <c r="AO3065" s="306">
        <v>3</v>
      </c>
      <c r="AP3065" s="306">
        <v>12</v>
      </c>
      <c r="AQ3065" s="15">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15">
        <f ca="1">COUNTIF(INDIRECT("H"&amp;(ROW()+12*(($AN3065-1)*3+$AO3065)-ROW())/12+5):INDIRECT("S"&amp;(ROW()+12*(($AN3065-1)*3+$AO3065)-ROW())/12+5),AQ3065)</f>
        <v>0</v>
      </c>
      <c r="AU3065" s="15">
        <f ca="1">IF(AND(AQ3065&gt;0,AR3065&gt;0),COUNTIF(AU$6:AU3064,"&gt;0")+1,0)</f>
        <v>0</v>
      </c>
    </row>
    <row r="3066" spans="40:47">
      <c r="AN3066" s="15">
        <v>86</v>
      </c>
      <c r="AO3066" s="15">
        <v>1</v>
      </c>
      <c r="AP3066" s="15">
        <v>1</v>
      </c>
      <c r="AQ3066" s="15">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15">
        <f ca="1">COUNTIF(INDIRECT("H"&amp;(ROW()+12*(($AN3066-1)*3+$AO3066)-ROW())/12+5):INDIRECT("S"&amp;(ROW()+12*(($AN3066-1)*3+$AO3066)-ROW())/12+5),AQ3066)</f>
        <v>0</v>
      </c>
      <c r="AU3066" s="15">
        <f ca="1">IF(AND(AQ3066&gt;0,AR3066&gt;0),COUNTIF(AU$6:AU3065,"&gt;0")+1,0)</f>
        <v>0</v>
      </c>
    </row>
    <row r="3067" spans="40:47">
      <c r="AN3067" s="15">
        <v>86</v>
      </c>
      <c r="AO3067" s="15">
        <v>1</v>
      </c>
      <c r="AP3067" s="15">
        <v>2</v>
      </c>
      <c r="AQ3067" s="15">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15">
        <f ca="1">COUNTIF(INDIRECT("H"&amp;(ROW()+12*(($AN3067-1)*3+$AO3067)-ROW())/12+5):INDIRECT("S"&amp;(ROW()+12*(($AN3067-1)*3+$AO3067)-ROW())/12+5),AQ3067)</f>
        <v>0</v>
      </c>
      <c r="AU3067" s="15">
        <f ca="1">IF(AND(AQ3067&gt;0,AR3067&gt;0),COUNTIF(AU$6:AU3066,"&gt;0")+1,0)</f>
        <v>0</v>
      </c>
    </row>
    <row r="3068" spans="40:47">
      <c r="AN3068" s="15">
        <v>86</v>
      </c>
      <c r="AO3068" s="15">
        <v>1</v>
      </c>
      <c r="AP3068" s="15">
        <v>3</v>
      </c>
      <c r="AQ3068" s="15">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15">
        <f ca="1">COUNTIF(INDIRECT("H"&amp;(ROW()+12*(($AN3068-1)*3+$AO3068)-ROW())/12+5):INDIRECT("S"&amp;(ROW()+12*(($AN3068-1)*3+$AO3068)-ROW())/12+5),AQ3068)</f>
        <v>0</v>
      </c>
      <c r="AU3068" s="15">
        <f ca="1">IF(AND(AQ3068&gt;0,AR3068&gt;0),COUNTIF(AU$6:AU3067,"&gt;0")+1,0)</f>
        <v>0</v>
      </c>
    </row>
    <row r="3069" spans="40:47">
      <c r="AN3069" s="15">
        <v>86</v>
      </c>
      <c r="AO3069" s="15">
        <v>1</v>
      </c>
      <c r="AP3069" s="15">
        <v>4</v>
      </c>
      <c r="AQ3069" s="15">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15">
        <f ca="1">COUNTIF(INDIRECT("H"&amp;(ROW()+12*(($AN3069-1)*3+$AO3069)-ROW())/12+5):INDIRECT("S"&amp;(ROW()+12*(($AN3069-1)*3+$AO3069)-ROW())/12+5),AQ3069)</f>
        <v>0</v>
      </c>
      <c r="AU3069" s="15">
        <f ca="1">IF(AND(AQ3069&gt;0,AR3069&gt;0),COUNTIF(AU$6:AU3068,"&gt;0")+1,0)</f>
        <v>0</v>
      </c>
    </row>
    <row r="3070" spans="40:47">
      <c r="AN3070" s="15">
        <v>86</v>
      </c>
      <c r="AO3070" s="15">
        <v>1</v>
      </c>
      <c r="AP3070" s="15">
        <v>5</v>
      </c>
      <c r="AQ3070" s="15">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15">
        <f ca="1">COUNTIF(INDIRECT("H"&amp;(ROW()+12*(($AN3070-1)*3+$AO3070)-ROW())/12+5):INDIRECT("S"&amp;(ROW()+12*(($AN3070-1)*3+$AO3070)-ROW())/12+5),AQ3070)</f>
        <v>0</v>
      </c>
      <c r="AU3070" s="15">
        <f ca="1">IF(AND(AQ3070&gt;0,AR3070&gt;0),COUNTIF(AU$6:AU3069,"&gt;0")+1,0)</f>
        <v>0</v>
      </c>
    </row>
    <row r="3071" spans="40:47">
      <c r="AN3071" s="15">
        <v>86</v>
      </c>
      <c r="AO3071" s="15">
        <v>1</v>
      </c>
      <c r="AP3071" s="15">
        <v>6</v>
      </c>
      <c r="AQ3071" s="15">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15">
        <f ca="1">COUNTIF(INDIRECT("H"&amp;(ROW()+12*(($AN3071-1)*3+$AO3071)-ROW())/12+5):INDIRECT("S"&amp;(ROW()+12*(($AN3071-1)*3+$AO3071)-ROW())/12+5),AQ3071)</f>
        <v>0</v>
      </c>
      <c r="AU3071" s="15">
        <f ca="1">IF(AND(AQ3071&gt;0,AR3071&gt;0),COUNTIF(AU$6:AU3070,"&gt;0")+1,0)</f>
        <v>0</v>
      </c>
    </row>
    <row r="3072" spans="40:47">
      <c r="AN3072" s="15">
        <v>86</v>
      </c>
      <c r="AO3072" s="15">
        <v>1</v>
      </c>
      <c r="AP3072" s="15">
        <v>7</v>
      </c>
      <c r="AQ3072" s="15">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15">
        <f ca="1">COUNTIF(INDIRECT("H"&amp;(ROW()+12*(($AN3072-1)*3+$AO3072)-ROW())/12+5):INDIRECT("S"&amp;(ROW()+12*(($AN3072-1)*3+$AO3072)-ROW())/12+5),AQ3072)</f>
        <v>0</v>
      </c>
      <c r="AU3072" s="15">
        <f ca="1">IF(AND(AQ3072&gt;0,AR3072&gt;0),COUNTIF(AU$6:AU3071,"&gt;0")+1,0)</f>
        <v>0</v>
      </c>
    </row>
    <row r="3073" spans="40:47">
      <c r="AN3073" s="15">
        <v>86</v>
      </c>
      <c r="AO3073" s="15">
        <v>1</v>
      </c>
      <c r="AP3073" s="15">
        <v>8</v>
      </c>
      <c r="AQ3073" s="15">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15">
        <f ca="1">COUNTIF(INDIRECT("H"&amp;(ROW()+12*(($AN3073-1)*3+$AO3073)-ROW())/12+5):INDIRECT("S"&amp;(ROW()+12*(($AN3073-1)*3+$AO3073)-ROW())/12+5),AQ3073)</f>
        <v>0</v>
      </c>
      <c r="AU3073" s="15">
        <f ca="1">IF(AND(AQ3073&gt;0,AR3073&gt;0),COUNTIF(AU$6:AU3072,"&gt;0")+1,0)</f>
        <v>0</v>
      </c>
    </row>
    <row r="3074" spans="40:47">
      <c r="AN3074" s="15">
        <v>86</v>
      </c>
      <c r="AO3074" s="15">
        <v>1</v>
      </c>
      <c r="AP3074" s="15">
        <v>9</v>
      </c>
      <c r="AQ3074" s="15">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15">
        <f ca="1">COUNTIF(INDIRECT("H"&amp;(ROW()+12*(($AN3074-1)*3+$AO3074)-ROW())/12+5):INDIRECT("S"&amp;(ROW()+12*(($AN3074-1)*3+$AO3074)-ROW())/12+5),AQ3074)</f>
        <v>0</v>
      </c>
      <c r="AU3074" s="15">
        <f ca="1">IF(AND(AQ3074&gt;0,AR3074&gt;0),COUNTIF(AU$6:AU3073,"&gt;0")+1,0)</f>
        <v>0</v>
      </c>
    </row>
    <row r="3075" spans="40:47">
      <c r="AN3075" s="15">
        <v>86</v>
      </c>
      <c r="AO3075" s="15">
        <v>1</v>
      </c>
      <c r="AP3075" s="15">
        <v>10</v>
      </c>
      <c r="AQ3075" s="15">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15">
        <f ca="1">COUNTIF(INDIRECT("H"&amp;(ROW()+12*(($AN3075-1)*3+$AO3075)-ROW())/12+5):INDIRECT("S"&amp;(ROW()+12*(($AN3075-1)*3+$AO3075)-ROW())/12+5),AQ3075)</f>
        <v>0</v>
      </c>
      <c r="AU3075" s="15">
        <f ca="1">IF(AND(AQ3075&gt;0,AR3075&gt;0),COUNTIF(AU$6:AU3074,"&gt;0")+1,0)</f>
        <v>0</v>
      </c>
    </row>
    <row r="3076" spans="40:47">
      <c r="AN3076" s="15">
        <v>86</v>
      </c>
      <c r="AO3076" s="15">
        <v>1</v>
      </c>
      <c r="AP3076" s="15">
        <v>11</v>
      </c>
      <c r="AQ3076" s="15">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15">
        <f ca="1">COUNTIF(INDIRECT("H"&amp;(ROW()+12*(($AN3076-1)*3+$AO3076)-ROW())/12+5):INDIRECT("S"&amp;(ROW()+12*(($AN3076-1)*3+$AO3076)-ROW())/12+5),AQ3076)</f>
        <v>0</v>
      </c>
      <c r="AU3076" s="15">
        <f ca="1">IF(AND(AQ3076&gt;0,AR3076&gt;0),COUNTIF(AU$6:AU3075,"&gt;0")+1,0)</f>
        <v>0</v>
      </c>
    </row>
    <row r="3077" spans="40:47">
      <c r="AN3077" s="15">
        <v>86</v>
      </c>
      <c r="AO3077" s="15">
        <v>1</v>
      </c>
      <c r="AP3077" s="15">
        <v>12</v>
      </c>
      <c r="AQ3077" s="15">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15">
        <f ca="1">COUNTIF(INDIRECT("H"&amp;(ROW()+12*(($AN3077-1)*3+$AO3077)-ROW())/12+5):INDIRECT("S"&amp;(ROW()+12*(($AN3077-1)*3+$AO3077)-ROW())/12+5),AQ3077)</f>
        <v>0</v>
      </c>
      <c r="AU3077" s="15">
        <f ca="1">IF(AND(AQ3077&gt;0,AR3077&gt;0),COUNTIF(AU$6:AU3076,"&gt;0")+1,0)</f>
        <v>0</v>
      </c>
    </row>
    <row r="3078" spans="40:47">
      <c r="AN3078" s="15">
        <v>86</v>
      </c>
      <c r="AO3078" s="15">
        <v>2</v>
      </c>
      <c r="AP3078" s="15">
        <v>1</v>
      </c>
      <c r="AQ3078" s="15">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15">
        <f ca="1">COUNTIF(INDIRECT("H"&amp;(ROW()+12*(($AN3078-1)*3+$AO3078)-ROW())/12+5):INDIRECT("S"&amp;(ROW()+12*(($AN3078-1)*3+$AO3078)-ROW())/12+5),AQ3078)</f>
        <v>0</v>
      </c>
      <c r="AU3078" s="15">
        <f ca="1">IF(AND(AQ3078&gt;0,AR3078&gt;0),COUNTIF(AU$6:AU3077,"&gt;0")+1,0)</f>
        <v>0</v>
      </c>
    </row>
    <row r="3079" spans="40:47">
      <c r="AN3079" s="15">
        <v>86</v>
      </c>
      <c r="AO3079" s="15">
        <v>2</v>
      </c>
      <c r="AP3079" s="15">
        <v>2</v>
      </c>
      <c r="AQ3079" s="15">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15">
        <f ca="1">COUNTIF(INDIRECT("H"&amp;(ROW()+12*(($AN3079-1)*3+$AO3079)-ROW())/12+5):INDIRECT("S"&amp;(ROW()+12*(($AN3079-1)*3+$AO3079)-ROW())/12+5),AQ3079)</f>
        <v>0</v>
      </c>
      <c r="AU3079" s="15">
        <f ca="1">IF(AND(AQ3079&gt;0,AR3079&gt;0),COUNTIF(AU$6:AU3078,"&gt;0")+1,0)</f>
        <v>0</v>
      </c>
    </row>
    <row r="3080" spans="40:47">
      <c r="AN3080" s="15">
        <v>86</v>
      </c>
      <c r="AO3080" s="15">
        <v>2</v>
      </c>
      <c r="AP3080" s="15">
        <v>3</v>
      </c>
      <c r="AQ3080" s="15">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15">
        <f ca="1">COUNTIF(INDIRECT("H"&amp;(ROW()+12*(($AN3080-1)*3+$AO3080)-ROW())/12+5):INDIRECT("S"&amp;(ROW()+12*(($AN3080-1)*3+$AO3080)-ROW())/12+5),AQ3080)</f>
        <v>0</v>
      </c>
      <c r="AU3080" s="15">
        <f ca="1">IF(AND(AQ3080&gt;0,AR3080&gt;0),COUNTIF(AU$6:AU3079,"&gt;0")+1,0)</f>
        <v>0</v>
      </c>
    </row>
    <row r="3081" spans="40:47">
      <c r="AN3081" s="15">
        <v>86</v>
      </c>
      <c r="AO3081" s="15">
        <v>2</v>
      </c>
      <c r="AP3081" s="15">
        <v>4</v>
      </c>
      <c r="AQ3081" s="15">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15">
        <f ca="1">COUNTIF(INDIRECT("H"&amp;(ROW()+12*(($AN3081-1)*3+$AO3081)-ROW())/12+5):INDIRECT("S"&amp;(ROW()+12*(($AN3081-1)*3+$AO3081)-ROW())/12+5),AQ3081)</f>
        <v>0</v>
      </c>
      <c r="AU3081" s="15">
        <f ca="1">IF(AND(AQ3081&gt;0,AR3081&gt;0),COUNTIF(AU$6:AU3080,"&gt;0")+1,0)</f>
        <v>0</v>
      </c>
    </row>
    <row r="3082" spans="40:47">
      <c r="AN3082" s="15">
        <v>86</v>
      </c>
      <c r="AO3082" s="15">
        <v>2</v>
      </c>
      <c r="AP3082" s="15">
        <v>5</v>
      </c>
      <c r="AQ3082" s="15">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15">
        <f ca="1">COUNTIF(INDIRECT("H"&amp;(ROW()+12*(($AN3082-1)*3+$AO3082)-ROW())/12+5):INDIRECT("S"&amp;(ROW()+12*(($AN3082-1)*3+$AO3082)-ROW())/12+5),AQ3082)</f>
        <v>0</v>
      </c>
      <c r="AU3082" s="15">
        <f ca="1">IF(AND(AQ3082&gt;0,AR3082&gt;0),COUNTIF(AU$6:AU3081,"&gt;0")+1,0)</f>
        <v>0</v>
      </c>
    </row>
    <row r="3083" spans="40:47">
      <c r="AN3083" s="15">
        <v>86</v>
      </c>
      <c r="AO3083" s="15">
        <v>2</v>
      </c>
      <c r="AP3083" s="15">
        <v>6</v>
      </c>
      <c r="AQ3083" s="15">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15">
        <f ca="1">COUNTIF(INDIRECT("H"&amp;(ROW()+12*(($AN3083-1)*3+$AO3083)-ROW())/12+5):INDIRECT("S"&amp;(ROW()+12*(($AN3083-1)*3+$AO3083)-ROW())/12+5),AQ3083)</f>
        <v>0</v>
      </c>
      <c r="AU3083" s="15">
        <f ca="1">IF(AND(AQ3083&gt;0,AR3083&gt;0),COUNTIF(AU$6:AU3082,"&gt;0")+1,0)</f>
        <v>0</v>
      </c>
    </row>
    <row r="3084" spans="40:47">
      <c r="AN3084" s="15">
        <v>86</v>
      </c>
      <c r="AO3084" s="15">
        <v>2</v>
      </c>
      <c r="AP3084" s="15">
        <v>7</v>
      </c>
      <c r="AQ3084" s="15">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15">
        <f ca="1">COUNTIF(INDIRECT("H"&amp;(ROW()+12*(($AN3084-1)*3+$AO3084)-ROW())/12+5):INDIRECT("S"&amp;(ROW()+12*(($AN3084-1)*3+$AO3084)-ROW())/12+5),AQ3084)</f>
        <v>0</v>
      </c>
      <c r="AU3084" s="15">
        <f ca="1">IF(AND(AQ3084&gt;0,AR3084&gt;0),COUNTIF(AU$6:AU3083,"&gt;0")+1,0)</f>
        <v>0</v>
      </c>
    </row>
    <row r="3085" spans="40:47">
      <c r="AN3085" s="15">
        <v>86</v>
      </c>
      <c r="AO3085" s="15">
        <v>2</v>
      </c>
      <c r="AP3085" s="15">
        <v>8</v>
      </c>
      <c r="AQ3085" s="15">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15">
        <f ca="1">COUNTIF(INDIRECT("H"&amp;(ROW()+12*(($AN3085-1)*3+$AO3085)-ROW())/12+5):INDIRECT("S"&amp;(ROW()+12*(($AN3085-1)*3+$AO3085)-ROW())/12+5),AQ3085)</f>
        <v>0</v>
      </c>
      <c r="AU3085" s="15">
        <f ca="1">IF(AND(AQ3085&gt;0,AR3085&gt;0),COUNTIF(AU$6:AU3084,"&gt;0")+1,0)</f>
        <v>0</v>
      </c>
    </row>
    <row r="3086" spans="40:47">
      <c r="AN3086" s="15">
        <v>86</v>
      </c>
      <c r="AO3086" s="15">
        <v>2</v>
      </c>
      <c r="AP3086" s="15">
        <v>9</v>
      </c>
      <c r="AQ3086" s="15">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15">
        <f ca="1">COUNTIF(INDIRECT("H"&amp;(ROW()+12*(($AN3086-1)*3+$AO3086)-ROW())/12+5):INDIRECT("S"&amp;(ROW()+12*(($AN3086-1)*3+$AO3086)-ROW())/12+5),AQ3086)</f>
        <v>0</v>
      </c>
      <c r="AU3086" s="15">
        <f ca="1">IF(AND(AQ3086&gt;0,AR3086&gt;0),COUNTIF(AU$6:AU3085,"&gt;0")+1,0)</f>
        <v>0</v>
      </c>
    </row>
    <row r="3087" spans="40:47">
      <c r="AN3087" s="15">
        <v>86</v>
      </c>
      <c r="AO3087" s="15">
        <v>2</v>
      </c>
      <c r="AP3087" s="15">
        <v>10</v>
      </c>
      <c r="AQ3087" s="15">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15">
        <f ca="1">COUNTIF(INDIRECT("H"&amp;(ROW()+12*(($AN3087-1)*3+$AO3087)-ROW())/12+5):INDIRECT("S"&amp;(ROW()+12*(($AN3087-1)*3+$AO3087)-ROW())/12+5),AQ3087)</f>
        <v>0</v>
      </c>
      <c r="AU3087" s="15">
        <f ca="1">IF(AND(AQ3087&gt;0,AR3087&gt;0),COUNTIF(AU$6:AU3086,"&gt;0")+1,0)</f>
        <v>0</v>
      </c>
    </row>
    <row r="3088" spans="40:47">
      <c r="AN3088" s="15">
        <v>86</v>
      </c>
      <c r="AO3088" s="15">
        <v>2</v>
      </c>
      <c r="AP3088" s="15">
        <v>11</v>
      </c>
      <c r="AQ3088" s="15">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15">
        <f ca="1">COUNTIF(INDIRECT("H"&amp;(ROW()+12*(($AN3088-1)*3+$AO3088)-ROW())/12+5):INDIRECT("S"&amp;(ROW()+12*(($AN3088-1)*3+$AO3088)-ROW())/12+5),AQ3088)</f>
        <v>0</v>
      </c>
      <c r="AU3088" s="15">
        <f ca="1">IF(AND(AQ3088&gt;0,AR3088&gt;0),COUNTIF(AU$6:AU3087,"&gt;0")+1,0)</f>
        <v>0</v>
      </c>
    </row>
    <row r="3089" spans="40:47">
      <c r="AN3089" s="15">
        <v>86</v>
      </c>
      <c r="AO3089" s="15">
        <v>2</v>
      </c>
      <c r="AP3089" s="15">
        <v>12</v>
      </c>
      <c r="AQ3089" s="15">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15">
        <f ca="1">COUNTIF(INDIRECT("H"&amp;(ROW()+12*(($AN3089-1)*3+$AO3089)-ROW())/12+5):INDIRECT("S"&amp;(ROW()+12*(($AN3089-1)*3+$AO3089)-ROW())/12+5),AQ3089)</f>
        <v>0</v>
      </c>
      <c r="AU3089" s="15">
        <f ca="1">IF(AND(AQ3089&gt;0,AR3089&gt;0),COUNTIF(AU$6:AU3088,"&gt;0")+1,0)</f>
        <v>0</v>
      </c>
    </row>
    <row r="3090" spans="40:47">
      <c r="AN3090" s="15">
        <v>86</v>
      </c>
      <c r="AO3090" s="15">
        <v>3</v>
      </c>
      <c r="AP3090" s="15">
        <v>1</v>
      </c>
      <c r="AQ3090" s="15">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15">
        <f ca="1">COUNTIF(INDIRECT("H"&amp;(ROW()+12*(($AN3090-1)*3+$AO3090)-ROW())/12+5):INDIRECT("S"&amp;(ROW()+12*(($AN3090-1)*3+$AO3090)-ROW())/12+5),AQ3090)</f>
        <v>0</v>
      </c>
      <c r="AU3090" s="15">
        <f ca="1">IF(AND(AQ3090&gt;0,AR3090&gt;0),COUNTIF(AU$6:AU3089,"&gt;0")+1,0)</f>
        <v>0</v>
      </c>
    </row>
    <row r="3091" spans="40:47">
      <c r="AN3091" s="15">
        <v>86</v>
      </c>
      <c r="AO3091" s="15">
        <v>3</v>
      </c>
      <c r="AP3091" s="15">
        <v>2</v>
      </c>
      <c r="AQ3091" s="15">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15">
        <f ca="1">COUNTIF(INDIRECT("H"&amp;(ROW()+12*(($AN3091-1)*3+$AO3091)-ROW())/12+5):INDIRECT("S"&amp;(ROW()+12*(($AN3091-1)*3+$AO3091)-ROW())/12+5),AQ3091)</f>
        <v>0</v>
      </c>
      <c r="AU3091" s="15">
        <f ca="1">IF(AND(AQ3091&gt;0,AR3091&gt;0),COUNTIF(AU$6:AU3090,"&gt;0")+1,0)</f>
        <v>0</v>
      </c>
    </row>
    <row r="3092" spans="40:47">
      <c r="AN3092" s="15">
        <v>86</v>
      </c>
      <c r="AO3092" s="15">
        <v>3</v>
      </c>
      <c r="AP3092" s="15">
        <v>3</v>
      </c>
      <c r="AQ3092" s="15">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15">
        <f ca="1">COUNTIF(INDIRECT("H"&amp;(ROW()+12*(($AN3092-1)*3+$AO3092)-ROW())/12+5):INDIRECT("S"&amp;(ROW()+12*(($AN3092-1)*3+$AO3092)-ROW())/12+5),AQ3092)</f>
        <v>0</v>
      </c>
      <c r="AU3092" s="15">
        <f ca="1">IF(AND(AQ3092&gt;0,AR3092&gt;0),COUNTIF(AU$6:AU3091,"&gt;0")+1,0)</f>
        <v>0</v>
      </c>
    </row>
    <row r="3093" spans="40:47">
      <c r="AN3093" s="15">
        <v>86</v>
      </c>
      <c r="AO3093" s="15">
        <v>3</v>
      </c>
      <c r="AP3093" s="15">
        <v>4</v>
      </c>
      <c r="AQ3093" s="15">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15">
        <f ca="1">COUNTIF(INDIRECT("H"&amp;(ROW()+12*(($AN3093-1)*3+$AO3093)-ROW())/12+5):INDIRECT("S"&amp;(ROW()+12*(($AN3093-1)*3+$AO3093)-ROW())/12+5),AQ3093)</f>
        <v>0</v>
      </c>
      <c r="AU3093" s="15">
        <f ca="1">IF(AND(AQ3093&gt;0,AR3093&gt;0),COUNTIF(AU$6:AU3092,"&gt;0")+1,0)</f>
        <v>0</v>
      </c>
    </row>
    <row r="3094" spans="40:47">
      <c r="AN3094" s="15">
        <v>86</v>
      </c>
      <c r="AO3094" s="15">
        <v>3</v>
      </c>
      <c r="AP3094" s="15">
        <v>5</v>
      </c>
      <c r="AQ3094" s="15">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15">
        <f ca="1">COUNTIF(INDIRECT("H"&amp;(ROW()+12*(($AN3094-1)*3+$AO3094)-ROW())/12+5):INDIRECT("S"&amp;(ROW()+12*(($AN3094-1)*3+$AO3094)-ROW())/12+5),AQ3094)</f>
        <v>0</v>
      </c>
      <c r="AU3094" s="15">
        <f ca="1">IF(AND(AQ3094&gt;0,AR3094&gt;0),COUNTIF(AU$6:AU3093,"&gt;0")+1,0)</f>
        <v>0</v>
      </c>
    </row>
    <row r="3095" spans="40:47">
      <c r="AN3095" s="15">
        <v>86</v>
      </c>
      <c r="AO3095" s="15">
        <v>3</v>
      </c>
      <c r="AP3095" s="15">
        <v>6</v>
      </c>
      <c r="AQ3095" s="15">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15">
        <f ca="1">COUNTIF(INDIRECT("H"&amp;(ROW()+12*(($AN3095-1)*3+$AO3095)-ROW())/12+5):INDIRECT("S"&amp;(ROW()+12*(($AN3095-1)*3+$AO3095)-ROW())/12+5),AQ3095)</f>
        <v>0</v>
      </c>
      <c r="AU3095" s="15">
        <f ca="1">IF(AND(AQ3095&gt;0,AR3095&gt;0),COUNTIF(AU$6:AU3094,"&gt;0")+1,0)</f>
        <v>0</v>
      </c>
    </row>
    <row r="3096" spans="40:47">
      <c r="AN3096" s="15">
        <v>86</v>
      </c>
      <c r="AO3096" s="15">
        <v>3</v>
      </c>
      <c r="AP3096" s="15">
        <v>7</v>
      </c>
      <c r="AQ3096" s="15">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15">
        <f ca="1">COUNTIF(INDIRECT("H"&amp;(ROW()+12*(($AN3096-1)*3+$AO3096)-ROW())/12+5):INDIRECT("S"&amp;(ROW()+12*(($AN3096-1)*3+$AO3096)-ROW())/12+5),AQ3096)</f>
        <v>0</v>
      </c>
      <c r="AU3096" s="15">
        <f ca="1">IF(AND(AQ3096&gt;0,AR3096&gt;0),COUNTIF(AU$6:AU3095,"&gt;0")+1,0)</f>
        <v>0</v>
      </c>
    </row>
    <row r="3097" spans="40:47">
      <c r="AN3097" s="15">
        <v>86</v>
      </c>
      <c r="AO3097" s="15">
        <v>3</v>
      </c>
      <c r="AP3097" s="15">
        <v>8</v>
      </c>
      <c r="AQ3097" s="15">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15">
        <f ca="1">COUNTIF(INDIRECT("H"&amp;(ROW()+12*(($AN3097-1)*3+$AO3097)-ROW())/12+5):INDIRECT("S"&amp;(ROW()+12*(($AN3097-1)*3+$AO3097)-ROW())/12+5),AQ3097)</f>
        <v>0</v>
      </c>
      <c r="AU3097" s="15">
        <f ca="1">IF(AND(AQ3097&gt;0,AR3097&gt;0),COUNTIF(AU$6:AU3096,"&gt;0")+1,0)</f>
        <v>0</v>
      </c>
    </row>
    <row r="3098" spans="40:47">
      <c r="AN3098" s="15">
        <v>86</v>
      </c>
      <c r="AO3098" s="15">
        <v>3</v>
      </c>
      <c r="AP3098" s="15">
        <v>9</v>
      </c>
      <c r="AQ3098" s="15">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15">
        <f ca="1">COUNTIF(INDIRECT("H"&amp;(ROW()+12*(($AN3098-1)*3+$AO3098)-ROW())/12+5):INDIRECT("S"&amp;(ROW()+12*(($AN3098-1)*3+$AO3098)-ROW())/12+5),AQ3098)</f>
        <v>0</v>
      </c>
      <c r="AU3098" s="15">
        <f ca="1">IF(AND(AQ3098&gt;0,AR3098&gt;0),COUNTIF(AU$6:AU3097,"&gt;0")+1,0)</f>
        <v>0</v>
      </c>
    </row>
    <row r="3099" spans="40:47">
      <c r="AN3099" s="15">
        <v>86</v>
      </c>
      <c r="AO3099" s="15">
        <v>3</v>
      </c>
      <c r="AP3099" s="15">
        <v>10</v>
      </c>
      <c r="AQ3099" s="15">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15">
        <f ca="1">COUNTIF(INDIRECT("H"&amp;(ROW()+12*(($AN3099-1)*3+$AO3099)-ROW())/12+5):INDIRECT("S"&amp;(ROW()+12*(($AN3099-1)*3+$AO3099)-ROW())/12+5),AQ3099)</f>
        <v>0</v>
      </c>
      <c r="AU3099" s="15">
        <f ca="1">IF(AND(AQ3099&gt;0,AR3099&gt;0),COUNTIF(AU$6:AU3098,"&gt;0")+1,0)</f>
        <v>0</v>
      </c>
    </row>
    <row r="3100" spans="40:47">
      <c r="AN3100" s="15">
        <v>86</v>
      </c>
      <c r="AO3100" s="15">
        <v>3</v>
      </c>
      <c r="AP3100" s="15">
        <v>11</v>
      </c>
      <c r="AQ3100" s="15">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15">
        <f ca="1">COUNTIF(INDIRECT("H"&amp;(ROW()+12*(($AN3100-1)*3+$AO3100)-ROW())/12+5):INDIRECT("S"&amp;(ROW()+12*(($AN3100-1)*3+$AO3100)-ROW())/12+5),AQ3100)</f>
        <v>0</v>
      </c>
      <c r="AU3100" s="15">
        <f ca="1">IF(AND(AQ3100&gt;0,AR3100&gt;0),COUNTIF(AU$6:AU3099,"&gt;0")+1,0)</f>
        <v>0</v>
      </c>
    </row>
    <row r="3101" spans="40:47">
      <c r="AN3101" s="306">
        <v>86</v>
      </c>
      <c r="AO3101" s="306">
        <v>3</v>
      </c>
      <c r="AP3101" s="306">
        <v>12</v>
      </c>
      <c r="AQ3101" s="15">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15">
        <f ca="1">COUNTIF(INDIRECT("H"&amp;(ROW()+12*(($AN3101-1)*3+$AO3101)-ROW())/12+5):INDIRECT("S"&amp;(ROW()+12*(($AN3101-1)*3+$AO3101)-ROW())/12+5),AQ3101)</f>
        <v>0</v>
      </c>
      <c r="AU3101" s="15">
        <f ca="1">IF(AND(AQ3101&gt;0,AR3101&gt;0),COUNTIF(AU$6:AU3100,"&gt;0")+1,0)</f>
        <v>0</v>
      </c>
    </row>
    <row r="3102" spans="40:47">
      <c r="AN3102" s="15">
        <v>87</v>
      </c>
      <c r="AO3102" s="15">
        <v>1</v>
      </c>
      <c r="AP3102" s="15">
        <v>1</v>
      </c>
      <c r="AQ3102" s="15">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15">
        <f ca="1">COUNTIF(INDIRECT("H"&amp;(ROW()+12*(($AN3102-1)*3+$AO3102)-ROW())/12+5):INDIRECT("S"&amp;(ROW()+12*(($AN3102-1)*3+$AO3102)-ROW())/12+5),AQ3102)</f>
        <v>0</v>
      </c>
      <c r="AU3102" s="15">
        <f ca="1">IF(AND(AQ3102&gt;0,AR3102&gt;0),COUNTIF(AU$6:AU3101,"&gt;0")+1,0)</f>
        <v>0</v>
      </c>
    </row>
    <row r="3103" spans="40:47">
      <c r="AN3103" s="15">
        <v>87</v>
      </c>
      <c r="AO3103" s="15">
        <v>1</v>
      </c>
      <c r="AP3103" s="15">
        <v>2</v>
      </c>
      <c r="AQ3103" s="15">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15">
        <f ca="1">COUNTIF(INDIRECT("H"&amp;(ROW()+12*(($AN3103-1)*3+$AO3103)-ROW())/12+5):INDIRECT("S"&amp;(ROW()+12*(($AN3103-1)*3+$AO3103)-ROW())/12+5),AQ3103)</f>
        <v>0</v>
      </c>
      <c r="AU3103" s="15">
        <f ca="1">IF(AND(AQ3103&gt;0,AR3103&gt;0),COUNTIF(AU$6:AU3102,"&gt;0")+1,0)</f>
        <v>0</v>
      </c>
    </row>
    <row r="3104" spans="40:47">
      <c r="AN3104" s="15">
        <v>87</v>
      </c>
      <c r="AO3104" s="15">
        <v>1</v>
      </c>
      <c r="AP3104" s="15">
        <v>3</v>
      </c>
      <c r="AQ3104" s="15">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15">
        <f ca="1">COUNTIF(INDIRECT("H"&amp;(ROW()+12*(($AN3104-1)*3+$AO3104)-ROW())/12+5):INDIRECT("S"&amp;(ROW()+12*(($AN3104-1)*3+$AO3104)-ROW())/12+5),AQ3104)</f>
        <v>0</v>
      </c>
      <c r="AU3104" s="15">
        <f ca="1">IF(AND(AQ3104&gt;0,AR3104&gt;0),COUNTIF(AU$6:AU3103,"&gt;0")+1,0)</f>
        <v>0</v>
      </c>
    </row>
    <row r="3105" spans="40:47">
      <c r="AN3105" s="15">
        <v>87</v>
      </c>
      <c r="AO3105" s="15">
        <v>1</v>
      </c>
      <c r="AP3105" s="15">
        <v>4</v>
      </c>
      <c r="AQ3105" s="15">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15">
        <f ca="1">COUNTIF(INDIRECT("H"&amp;(ROW()+12*(($AN3105-1)*3+$AO3105)-ROW())/12+5):INDIRECT("S"&amp;(ROW()+12*(($AN3105-1)*3+$AO3105)-ROW())/12+5),AQ3105)</f>
        <v>0</v>
      </c>
      <c r="AU3105" s="15">
        <f ca="1">IF(AND(AQ3105&gt;0,AR3105&gt;0),COUNTIF(AU$6:AU3104,"&gt;0")+1,0)</f>
        <v>0</v>
      </c>
    </row>
    <row r="3106" spans="40:47">
      <c r="AN3106" s="15">
        <v>87</v>
      </c>
      <c r="AO3106" s="15">
        <v>1</v>
      </c>
      <c r="AP3106" s="15">
        <v>5</v>
      </c>
      <c r="AQ3106" s="15">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15">
        <f ca="1">COUNTIF(INDIRECT("H"&amp;(ROW()+12*(($AN3106-1)*3+$AO3106)-ROW())/12+5):INDIRECT("S"&amp;(ROW()+12*(($AN3106-1)*3+$AO3106)-ROW())/12+5),AQ3106)</f>
        <v>0</v>
      </c>
      <c r="AU3106" s="15">
        <f ca="1">IF(AND(AQ3106&gt;0,AR3106&gt;0),COUNTIF(AU$6:AU3105,"&gt;0")+1,0)</f>
        <v>0</v>
      </c>
    </row>
    <row r="3107" spans="40:47">
      <c r="AN3107" s="15">
        <v>87</v>
      </c>
      <c r="AO3107" s="15">
        <v>1</v>
      </c>
      <c r="AP3107" s="15">
        <v>6</v>
      </c>
      <c r="AQ3107" s="15">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15">
        <f ca="1">COUNTIF(INDIRECT("H"&amp;(ROW()+12*(($AN3107-1)*3+$AO3107)-ROW())/12+5):INDIRECT("S"&amp;(ROW()+12*(($AN3107-1)*3+$AO3107)-ROW())/12+5),AQ3107)</f>
        <v>0</v>
      </c>
      <c r="AU3107" s="15">
        <f ca="1">IF(AND(AQ3107&gt;0,AR3107&gt;0),COUNTIF(AU$6:AU3106,"&gt;0")+1,0)</f>
        <v>0</v>
      </c>
    </row>
    <row r="3108" spans="40:47">
      <c r="AN3108" s="15">
        <v>87</v>
      </c>
      <c r="AO3108" s="15">
        <v>1</v>
      </c>
      <c r="AP3108" s="15">
        <v>7</v>
      </c>
      <c r="AQ3108" s="15">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15">
        <f ca="1">COUNTIF(INDIRECT("H"&amp;(ROW()+12*(($AN3108-1)*3+$AO3108)-ROW())/12+5):INDIRECT("S"&amp;(ROW()+12*(($AN3108-1)*3+$AO3108)-ROW())/12+5),AQ3108)</f>
        <v>0</v>
      </c>
      <c r="AU3108" s="15">
        <f ca="1">IF(AND(AQ3108&gt;0,AR3108&gt;0),COUNTIF(AU$6:AU3107,"&gt;0")+1,0)</f>
        <v>0</v>
      </c>
    </row>
    <row r="3109" spans="40:47">
      <c r="AN3109" s="15">
        <v>87</v>
      </c>
      <c r="AO3109" s="15">
        <v>1</v>
      </c>
      <c r="AP3109" s="15">
        <v>8</v>
      </c>
      <c r="AQ3109" s="15">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15">
        <f ca="1">COUNTIF(INDIRECT("H"&amp;(ROW()+12*(($AN3109-1)*3+$AO3109)-ROW())/12+5):INDIRECT("S"&amp;(ROW()+12*(($AN3109-1)*3+$AO3109)-ROW())/12+5),AQ3109)</f>
        <v>0</v>
      </c>
      <c r="AU3109" s="15">
        <f ca="1">IF(AND(AQ3109&gt;0,AR3109&gt;0),COUNTIF(AU$6:AU3108,"&gt;0")+1,0)</f>
        <v>0</v>
      </c>
    </row>
    <row r="3110" spans="40:47">
      <c r="AN3110" s="15">
        <v>87</v>
      </c>
      <c r="AO3110" s="15">
        <v>1</v>
      </c>
      <c r="AP3110" s="15">
        <v>9</v>
      </c>
      <c r="AQ3110" s="15">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15">
        <f ca="1">COUNTIF(INDIRECT("H"&amp;(ROW()+12*(($AN3110-1)*3+$AO3110)-ROW())/12+5):INDIRECT("S"&amp;(ROW()+12*(($AN3110-1)*3+$AO3110)-ROW())/12+5),AQ3110)</f>
        <v>0</v>
      </c>
      <c r="AU3110" s="15">
        <f ca="1">IF(AND(AQ3110&gt;0,AR3110&gt;0),COUNTIF(AU$6:AU3109,"&gt;0")+1,0)</f>
        <v>0</v>
      </c>
    </row>
    <row r="3111" spans="40:47">
      <c r="AN3111" s="15">
        <v>87</v>
      </c>
      <c r="AO3111" s="15">
        <v>1</v>
      </c>
      <c r="AP3111" s="15">
        <v>10</v>
      </c>
      <c r="AQ3111" s="15">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15">
        <f ca="1">COUNTIF(INDIRECT("H"&amp;(ROW()+12*(($AN3111-1)*3+$AO3111)-ROW())/12+5):INDIRECT("S"&amp;(ROW()+12*(($AN3111-1)*3+$AO3111)-ROW())/12+5),AQ3111)</f>
        <v>0</v>
      </c>
      <c r="AU3111" s="15">
        <f ca="1">IF(AND(AQ3111&gt;0,AR3111&gt;0),COUNTIF(AU$6:AU3110,"&gt;0")+1,0)</f>
        <v>0</v>
      </c>
    </row>
    <row r="3112" spans="40:47">
      <c r="AN3112" s="15">
        <v>87</v>
      </c>
      <c r="AO3112" s="15">
        <v>1</v>
      </c>
      <c r="AP3112" s="15">
        <v>11</v>
      </c>
      <c r="AQ3112" s="15">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15">
        <f ca="1">COUNTIF(INDIRECT("H"&amp;(ROW()+12*(($AN3112-1)*3+$AO3112)-ROW())/12+5):INDIRECT("S"&amp;(ROW()+12*(($AN3112-1)*3+$AO3112)-ROW())/12+5),AQ3112)</f>
        <v>0</v>
      </c>
      <c r="AU3112" s="15">
        <f ca="1">IF(AND(AQ3112&gt;0,AR3112&gt;0),COUNTIF(AU$6:AU3111,"&gt;0")+1,0)</f>
        <v>0</v>
      </c>
    </row>
    <row r="3113" spans="40:47">
      <c r="AN3113" s="15">
        <v>87</v>
      </c>
      <c r="AO3113" s="15">
        <v>1</v>
      </c>
      <c r="AP3113" s="15">
        <v>12</v>
      </c>
      <c r="AQ3113" s="15">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15">
        <f ca="1">COUNTIF(INDIRECT("H"&amp;(ROW()+12*(($AN3113-1)*3+$AO3113)-ROW())/12+5):INDIRECT("S"&amp;(ROW()+12*(($AN3113-1)*3+$AO3113)-ROW())/12+5),AQ3113)</f>
        <v>0</v>
      </c>
      <c r="AU3113" s="15">
        <f ca="1">IF(AND(AQ3113&gt;0,AR3113&gt;0),COUNTIF(AU$6:AU3112,"&gt;0")+1,0)</f>
        <v>0</v>
      </c>
    </row>
    <row r="3114" spans="40:47">
      <c r="AN3114" s="15">
        <v>87</v>
      </c>
      <c r="AO3114" s="15">
        <v>2</v>
      </c>
      <c r="AP3114" s="15">
        <v>1</v>
      </c>
      <c r="AQ3114" s="15">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15">
        <f ca="1">COUNTIF(INDIRECT("H"&amp;(ROW()+12*(($AN3114-1)*3+$AO3114)-ROW())/12+5):INDIRECT("S"&amp;(ROW()+12*(($AN3114-1)*3+$AO3114)-ROW())/12+5),AQ3114)</f>
        <v>0</v>
      </c>
      <c r="AU3114" s="15">
        <f ca="1">IF(AND(AQ3114&gt;0,AR3114&gt;0),COUNTIF(AU$6:AU3113,"&gt;0")+1,0)</f>
        <v>0</v>
      </c>
    </row>
    <row r="3115" spans="40:47">
      <c r="AN3115" s="15">
        <v>87</v>
      </c>
      <c r="AO3115" s="15">
        <v>2</v>
      </c>
      <c r="AP3115" s="15">
        <v>2</v>
      </c>
      <c r="AQ3115" s="15">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15">
        <f ca="1">COUNTIF(INDIRECT("H"&amp;(ROW()+12*(($AN3115-1)*3+$AO3115)-ROW())/12+5):INDIRECT("S"&amp;(ROW()+12*(($AN3115-1)*3+$AO3115)-ROW())/12+5),AQ3115)</f>
        <v>0</v>
      </c>
      <c r="AU3115" s="15">
        <f ca="1">IF(AND(AQ3115&gt;0,AR3115&gt;0),COUNTIF(AU$6:AU3114,"&gt;0")+1,0)</f>
        <v>0</v>
      </c>
    </row>
    <row r="3116" spans="40:47">
      <c r="AN3116" s="15">
        <v>87</v>
      </c>
      <c r="AO3116" s="15">
        <v>2</v>
      </c>
      <c r="AP3116" s="15">
        <v>3</v>
      </c>
      <c r="AQ3116" s="15">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15">
        <f ca="1">COUNTIF(INDIRECT("H"&amp;(ROW()+12*(($AN3116-1)*3+$AO3116)-ROW())/12+5):INDIRECT("S"&amp;(ROW()+12*(($AN3116-1)*3+$AO3116)-ROW())/12+5),AQ3116)</f>
        <v>0</v>
      </c>
      <c r="AU3116" s="15">
        <f ca="1">IF(AND(AQ3116&gt;0,AR3116&gt;0),COUNTIF(AU$6:AU3115,"&gt;0")+1,0)</f>
        <v>0</v>
      </c>
    </row>
    <row r="3117" spans="40:47">
      <c r="AN3117" s="15">
        <v>87</v>
      </c>
      <c r="AO3117" s="15">
        <v>2</v>
      </c>
      <c r="AP3117" s="15">
        <v>4</v>
      </c>
      <c r="AQ3117" s="15">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15">
        <f ca="1">COUNTIF(INDIRECT("H"&amp;(ROW()+12*(($AN3117-1)*3+$AO3117)-ROW())/12+5):INDIRECT("S"&amp;(ROW()+12*(($AN3117-1)*3+$AO3117)-ROW())/12+5),AQ3117)</f>
        <v>0</v>
      </c>
      <c r="AU3117" s="15">
        <f ca="1">IF(AND(AQ3117&gt;0,AR3117&gt;0),COUNTIF(AU$6:AU3116,"&gt;0")+1,0)</f>
        <v>0</v>
      </c>
    </row>
    <row r="3118" spans="40:47">
      <c r="AN3118" s="15">
        <v>87</v>
      </c>
      <c r="AO3118" s="15">
        <v>2</v>
      </c>
      <c r="AP3118" s="15">
        <v>5</v>
      </c>
      <c r="AQ3118" s="15">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15">
        <f ca="1">COUNTIF(INDIRECT("H"&amp;(ROW()+12*(($AN3118-1)*3+$AO3118)-ROW())/12+5):INDIRECT("S"&amp;(ROW()+12*(($AN3118-1)*3+$AO3118)-ROW())/12+5),AQ3118)</f>
        <v>0</v>
      </c>
      <c r="AU3118" s="15">
        <f ca="1">IF(AND(AQ3118&gt;0,AR3118&gt;0),COUNTIF(AU$6:AU3117,"&gt;0")+1,0)</f>
        <v>0</v>
      </c>
    </row>
    <row r="3119" spans="40:47">
      <c r="AN3119" s="15">
        <v>87</v>
      </c>
      <c r="AO3119" s="15">
        <v>2</v>
      </c>
      <c r="AP3119" s="15">
        <v>6</v>
      </c>
      <c r="AQ3119" s="15">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15">
        <f ca="1">COUNTIF(INDIRECT("H"&amp;(ROW()+12*(($AN3119-1)*3+$AO3119)-ROW())/12+5):INDIRECT("S"&amp;(ROW()+12*(($AN3119-1)*3+$AO3119)-ROW())/12+5),AQ3119)</f>
        <v>0</v>
      </c>
      <c r="AU3119" s="15">
        <f ca="1">IF(AND(AQ3119&gt;0,AR3119&gt;0),COUNTIF(AU$6:AU3118,"&gt;0")+1,0)</f>
        <v>0</v>
      </c>
    </row>
    <row r="3120" spans="40:47">
      <c r="AN3120" s="15">
        <v>87</v>
      </c>
      <c r="AO3120" s="15">
        <v>2</v>
      </c>
      <c r="AP3120" s="15">
        <v>7</v>
      </c>
      <c r="AQ3120" s="15">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15">
        <f ca="1">COUNTIF(INDIRECT("H"&amp;(ROW()+12*(($AN3120-1)*3+$AO3120)-ROW())/12+5):INDIRECT("S"&amp;(ROW()+12*(($AN3120-1)*3+$AO3120)-ROW())/12+5),AQ3120)</f>
        <v>0</v>
      </c>
      <c r="AU3120" s="15">
        <f ca="1">IF(AND(AQ3120&gt;0,AR3120&gt;0),COUNTIF(AU$6:AU3119,"&gt;0")+1,0)</f>
        <v>0</v>
      </c>
    </row>
    <row r="3121" spans="40:47">
      <c r="AN3121" s="15">
        <v>87</v>
      </c>
      <c r="AO3121" s="15">
        <v>2</v>
      </c>
      <c r="AP3121" s="15">
        <v>8</v>
      </c>
      <c r="AQ3121" s="15">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15">
        <f ca="1">COUNTIF(INDIRECT("H"&amp;(ROW()+12*(($AN3121-1)*3+$AO3121)-ROW())/12+5):INDIRECT("S"&amp;(ROW()+12*(($AN3121-1)*3+$AO3121)-ROW())/12+5),AQ3121)</f>
        <v>0</v>
      </c>
      <c r="AU3121" s="15">
        <f ca="1">IF(AND(AQ3121&gt;0,AR3121&gt;0),COUNTIF(AU$6:AU3120,"&gt;0")+1,0)</f>
        <v>0</v>
      </c>
    </row>
    <row r="3122" spans="40:47">
      <c r="AN3122" s="15">
        <v>87</v>
      </c>
      <c r="AO3122" s="15">
        <v>2</v>
      </c>
      <c r="AP3122" s="15">
        <v>9</v>
      </c>
      <c r="AQ3122" s="15">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15">
        <f ca="1">COUNTIF(INDIRECT("H"&amp;(ROW()+12*(($AN3122-1)*3+$AO3122)-ROW())/12+5):INDIRECT("S"&amp;(ROW()+12*(($AN3122-1)*3+$AO3122)-ROW())/12+5),AQ3122)</f>
        <v>0</v>
      </c>
      <c r="AU3122" s="15">
        <f ca="1">IF(AND(AQ3122&gt;0,AR3122&gt;0),COUNTIF(AU$6:AU3121,"&gt;0")+1,0)</f>
        <v>0</v>
      </c>
    </row>
    <row r="3123" spans="40:47">
      <c r="AN3123" s="15">
        <v>87</v>
      </c>
      <c r="AO3123" s="15">
        <v>2</v>
      </c>
      <c r="AP3123" s="15">
        <v>10</v>
      </c>
      <c r="AQ3123" s="15">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15">
        <f ca="1">COUNTIF(INDIRECT("H"&amp;(ROW()+12*(($AN3123-1)*3+$AO3123)-ROW())/12+5):INDIRECT("S"&amp;(ROW()+12*(($AN3123-1)*3+$AO3123)-ROW())/12+5),AQ3123)</f>
        <v>0</v>
      </c>
      <c r="AU3123" s="15">
        <f ca="1">IF(AND(AQ3123&gt;0,AR3123&gt;0),COUNTIF(AU$6:AU3122,"&gt;0")+1,0)</f>
        <v>0</v>
      </c>
    </row>
    <row r="3124" spans="40:47">
      <c r="AN3124" s="15">
        <v>87</v>
      </c>
      <c r="AO3124" s="15">
        <v>2</v>
      </c>
      <c r="AP3124" s="15">
        <v>11</v>
      </c>
      <c r="AQ3124" s="15">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15">
        <f ca="1">COUNTIF(INDIRECT("H"&amp;(ROW()+12*(($AN3124-1)*3+$AO3124)-ROW())/12+5):INDIRECT("S"&amp;(ROW()+12*(($AN3124-1)*3+$AO3124)-ROW())/12+5),AQ3124)</f>
        <v>0</v>
      </c>
      <c r="AU3124" s="15">
        <f ca="1">IF(AND(AQ3124&gt;0,AR3124&gt;0),COUNTIF(AU$6:AU3123,"&gt;0")+1,0)</f>
        <v>0</v>
      </c>
    </row>
    <row r="3125" spans="40:47">
      <c r="AN3125" s="15">
        <v>87</v>
      </c>
      <c r="AO3125" s="15">
        <v>2</v>
      </c>
      <c r="AP3125" s="15">
        <v>12</v>
      </c>
      <c r="AQ3125" s="15">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15">
        <f ca="1">COUNTIF(INDIRECT("H"&amp;(ROW()+12*(($AN3125-1)*3+$AO3125)-ROW())/12+5):INDIRECT("S"&amp;(ROW()+12*(($AN3125-1)*3+$AO3125)-ROW())/12+5),AQ3125)</f>
        <v>0</v>
      </c>
      <c r="AU3125" s="15">
        <f ca="1">IF(AND(AQ3125&gt;0,AR3125&gt;0),COUNTIF(AU$6:AU3124,"&gt;0")+1,0)</f>
        <v>0</v>
      </c>
    </row>
    <row r="3126" spans="40:47">
      <c r="AN3126" s="15">
        <v>87</v>
      </c>
      <c r="AO3126" s="15">
        <v>3</v>
      </c>
      <c r="AP3126" s="15">
        <v>1</v>
      </c>
      <c r="AQ3126" s="15">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15">
        <f ca="1">COUNTIF(INDIRECT("H"&amp;(ROW()+12*(($AN3126-1)*3+$AO3126)-ROW())/12+5):INDIRECT("S"&amp;(ROW()+12*(($AN3126-1)*3+$AO3126)-ROW())/12+5),AQ3126)</f>
        <v>0</v>
      </c>
      <c r="AU3126" s="15">
        <f ca="1">IF(AND(AQ3126&gt;0,AR3126&gt;0),COUNTIF(AU$6:AU3125,"&gt;0")+1,0)</f>
        <v>0</v>
      </c>
    </row>
    <row r="3127" spans="40:47">
      <c r="AN3127" s="15">
        <v>87</v>
      </c>
      <c r="AO3127" s="15">
        <v>3</v>
      </c>
      <c r="AP3127" s="15">
        <v>2</v>
      </c>
      <c r="AQ3127" s="15">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15">
        <f ca="1">COUNTIF(INDIRECT("H"&amp;(ROW()+12*(($AN3127-1)*3+$AO3127)-ROW())/12+5):INDIRECT("S"&amp;(ROW()+12*(($AN3127-1)*3+$AO3127)-ROW())/12+5),AQ3127)</f>
        <v>0</v>
      </c>
      <c r="AU3127" s="15">
        <f ca="1">IF(AND(AQ3127&gt;0,AR3127&gt;0),COUNTIF(AU$6:AU3126,"&gt;0")+1,0)</f>
        <v>0</v>
      </c>
    </row>
    <row r="3128" spans="40:47">
      <c r="AN3128" s="15">
        <v>87</v>
      </c>
      <c r="AO3128" s="15">
        <v>3</v>
      </c>
      <c r="AP3128" s="15">
        <v>3</v>
      </c>
      <c r="AQ3128" s="15">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15">
        <f ca="1">COUNTIF(INDIRECT("H"&amp;(ROW()+12*(($AN3128-1)*3+$AO3128)-ROW())/12+5):INDIRECT("S"&amp;(ROW()+12*(($AN3128-1)*3+$AO3128)-ROW())/12+5),AQ3128)</f>
        <v>0</v>
      </c>
      <c r="AU3128" s="15">
        <f ca="1">IF(AND(AQ3128&gt;0,AR3128&gt;0),COUNTIF(AU$6:AU3127,"&gt;0")+1,0)</f>
        <v>0</v>
      </c>
    </row>
    <row r="3129" spans="40:47">
      <c r="AN3129" s="15">
        <v>87</v>
      </c>
      <c r="AO3129" s="15">
        <v>3</v>
      </c>
      <c r="AP3129" s="15">
        <v>4</v>
      </c>
      <c r="AQ3129" s="15">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15">
        <f ca="1">COUNTIF(INDIRECT("H"&amp;(ROW()+12*(($AN3129-1)*3+$AO3129)-ROW())/12+5):INDIRECT("S"&amp;(ROW()+12*(($AN3129-1)*3+$AO3129)-ROW())/12+5),AQ3129)</f>
        <v>0</v>
      </c>
      <c r="AU3129" s="15">
        <f ca="1">IF(AND(AQ3129&gt;0,AR3129&gt;0),COUNTIF(AU$6:AU3128,"&gt;0")+1,0)</f>
        <v>0</v>
      </c>
    </row>
    <row r="3130" spans="40:47">
      <c r="AN3130" s="15">
        <v>87</v>
      </c>
      <c r="AO3130" s="15">
        <v>3</v>
      </c>
      <c r="AP3130" s="15">
        <v>5</v>
      </c>
      <c r="AQ3130" s="15">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15">
        <f ca="1">COUNTIF(INDIRECT("H"&amp;(ROW()+12*(($AN3130-1)*3+$AO3130)-ROW())/12+5):INDIRECT("S"&amp;(ROW()+12*(($AN3130-1)*3+$AO3130)-ROW())/12+5),AQ3130)</f>
        <v>0</v>
      </c>
      <c r="AU3130" s="15">
        <f ca="1">IF(AND(AQ3130&gt;0,AR3130&gt;0),COUNTIF(AU$6:AU3129,"&gt;0")+1,0)</f>
        <v>0</v>
      </c>
    </row>
    <row r="3131" spans="40:47">
      <c r="AN3131" s="15">
        <v>87</v>
      </c>
      <c r="AO3131" s="15">
        <v>3</v>
      </c>
      <c r="AP3131" s="15">
        <v>6</v>
      </c>
      <c r="AQ3131" s="15">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15">
        <f ca="1">COUNTIF(INDIRECT("H"&amp;(ROW()+12*(($AN3131-1)*3+$AO3131)-ROW())/12+5):INDIRECT("S"&amp;(ROW()+12*(($AN3131-1)*3+$AO3131)-ROW())/12+5),AQ3131)</f>
        <v>0</v>
      </c>
      <c r="AU3131" s="15">
        <f ca="1">IF(AND(AQ3131&gt;0,AR3131&gt;0),COUNTIF(AU$6:AU3130,"&gt;0")+1,0)</f>
        <v>0</v>
      </c>
    </row>
    <row r="3132" spans="40:47">
      <c r="AN3132" s="15">
        <v>87</v>
      </c>
      <c r="AO3132" s="15">
        <v>3</v>
      </c>
      <c r="AP3132" s="15">
        <v>7</v>
      </c>
      <c r="AQ3132" s="15">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15">
        <f ca="1">COUNTIF(INDIRECT("H"&amp;(ROW()+12*(($AN3132-1)*3+$AO3132)-ROW())/12+5):INDIRECT("S"&amp;(ROW()+12*(($AN3132-1)*3+$AO3132)-ROW())/12+5),AQ3132)</f>
        <v>0</v>
      </c>
      <c r="AU3132" s="15">
        <f ca="1">IF(AND(AQ3132&gt;0,AR3132&gt;0),COUNTIF(AU$6:AU3131,"&gt;0")+1,0)</f>
        <v>0</v>
      </c>
    </row>
    <row r="3133" spans="40:47">
      <c r="AN3133" s="15">
        <v>87</v>
      </c>
      <c r="AO3133" s="15">
        <v>3</v>
      </c>
      <c r="AP3133" s="15">
        <v>8</v>
      </c>
      <c r="AQ3133" s="15">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15">
        <f ca="1">COUNTIF(INDIRECT("H"&amp;(ROW()+12*(($AN3133-1)*3+$AO3133)-ROW())/12+5):INDIRECT("S"&amp;(ROW()+12*(($AN3133-1)*3+$AO3133)-ROW())/12+5),AQ3133)</f>
        <v>0</v>
      </c>
      <c r="AU3133" s="15">
        <f ca="1">IF(AND(AQ3133&gt;0,AR3133&gt;0),COUNTIF(AU$6:AU3132,"&gt;0")+1,0)</f>
        <v>0</v>
      </c>
    </row>
    <row r="3134" spans="40:47">
      <c r="AN3134" s="15">
        <v>87</v>
      </c>
      <c r="AO3134" s="15">
        <v>3</v>
      </c>
      <c r="AP3134" s="15">
        <v>9</v>
      </c>
      <c r="AQ3134" s="15">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15">
        <f ca="1">COUNTIF(INDIRECT("H"&amp;(ROW()+12*(($AN3134-1)*3+$AO3134)-ROW())/12+5):INDIRECT("S"&amp;(ROW()+12*(($AN3134-1)*3+$AO3134)-ROW())/12+5),AQ3134)</f>
        <v>0</v>
      </c>
      <c r="AU3134" s="15">
        <f ca="1">IF(AND(AQ3134&gt;0,AR3134&gt;0),COUNTIF(AU$6:AU3133,"&gt;0")+1,0)</f>
        <v>0</v>
      </c>
    </row>
    <row r="3135" spans="40:47">
      <c r="AN3135" s="15">
        <v>87</v>
      </c>
      <c r="AO3135" s="15">
        <v>3</v>
      </c>
      <c r="AP3135" s="15">
        <v>10</v>
      </c>
      <c r="AQ3135" s="15">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15">
        <f ca="1">COUNTIF(INDIRECT("H"&amp;(ROW()+12*(($AN3135-1)*3+$AO3135)-ROW())/12+5):INDIRECT("S"&amp;(ROW()+12*(($AN3135-1)*3+$AO3135)-ROW())/12+5),AQ3135)</f>
        <v>0</v>
      </c>
      <c r="AU3135" s="15">
        <f ca="1">IF(AND(AQ3135&gt;0,AR3135&gt;0),COUNTIF(AU$6:AU3134,"&gt;0")+1,0)</f>
        <v>0</v>
      </c>
    </row>
    <row r="3136" spans="40:47">
      <c r="AN3136" s="15">
        <v>87</v>
      </c>
      <c r="AO3136" s="15">
        <v>3</v>
      </c>
      <c r="AP3136" s="15">
        <v>11</v>
      </c>
      <c r="AQ3136" s="15">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15">
        <f ca="1">COUNTIF(INDIRECT("H"&amp;(ROW()+12*(($AN3136-1)*3+$AO3136)-ROW())/12+5):INDIRECT("S"&amp;(ROW()+12*(($AN3136-1)*3+$AO3136)-ROW())/12+5),AQ3136)</f>
        <v>0</v>
      </c>
      <c r="AU3136" s="15">
        <f ca="1">IF(AND(AQ3136&gt;0,AR3136&gt;0),COUNTIF(AU$6:AU3135,"&gt;0")+1,0)</f>
        <v>0</v>
      </c>
    </row>
    <row r="3137" spans="40:47">
      <c r="AN3137" s="306">
        <v>87</v>
      </c>
      <c r="AO3137" s="306">
        <v>3</v>
      </c>
      <c r="AP3137" s="306">
        <v>12</v>
      </c>
      <c r="AQ3137" s="15">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15">
        <f ca="1">COUNTIF(INDIRECT("H"&amp;(ROW()+12*(($AN3137-1)*3+$AO3137)-ROW())/12+5):INDIRECT("S"&amp;(ROW()+12*(($AN3137-1)*3+$AO3137)-ROW())/12+5),AQ3137)</f>
        <v>0</v>
      </c>
      <c r="AU3137" s="15">
        <f ca="1">IF(AND(AQ3137&gt;0,AR3137&gt;0),COUNTIF(AU$6:AU3136,"&gt;0")+1,0)</f>
        <v>0</v>
      </c>
    </row>
    <row r="3138" spans="40:47">
      <c r="AN3138" s="15">
        <v>88</v>
      </c>
      <c r="AO3138" s="15">
        <v>1</v>
      </c>
      <c r="AP3138" s="15">
        <v>1</v>
      </c>
      <c r="AQ3138" s="15">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15">
        <f ca="1">COUNTIF(INDIRECT("H"&amp;(ROW()+12*(($AN3138-1)*3+$AO3138)-ROW())/12+5):INDIRECT("S"&amp;(ROW()+12*(($AN3138-1)*3+$AO3138)-ROW())/12+5),AQ3138)</f>
        <v>0</v>
      </c>
      <c r="AU3138" s="15">
        <f ca="1">IF(AND(AQ3138&gt;0,AR3138&gt;0),COUNTIF(AU$6:AU3137,"&gt;0")+1,0)</f>
        <v>0</v>
      </c>
    </row>
    <row r="3139" spans="40:47">
      <c r="AN3139" s="15">
        <v>88</v>
      </c>
      <c r="AO3139" s="15">
        <v>1</v>
      </c>
      <c r="AP3139" s="15">
        <v>2</v>
      </c>
      <c r="AQ3139" s="15">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15">
        <f ca="1">COUNTIF(INDIRECT("H"&amp;(ROW()+12*(($AN3139-1)*3+$AO3139)-ROW())/12+5):INDIRECT("S"&amp;(ROW()+12*(($AN3139-1)*3+$AO3139)-ROW())/12+5),AQ3139)</f>
        <v>0</v>
      </c>
      <c r="AU3139" s="15">
        <f ca="1">IF(AND(AQ3139&gt;0,AR3139&gt;0),COUNTIF(AU$6:AU3138,"&gt;0")+1,0)</f>
        <v>0</v>
      </c>
    </row>
    <row r="3140" spans="40:47">
      <c r="AN3140" s="15">
        <v>88</v>
      </c>
      <c r="AO3140" s="15">
        <v>1</v>
      </c>
      <c r="AP3140" s="15">
        <v>3</v>
      </c>
      <c r="AQ3140" s="15">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15">
        <f ca="1">COUNTIF(INDIRECT("H"&amp;(ROW()+12*(($AN3140-1)*3+$AO3140)-ROW())/12+5):INDIRECT("S"&amp;(ROW()+12*(($AN3140-1)*3+$AO3140)-ROW())/12+5),AQ3140)</f>
        <v>0</v>
      </c>
      <c r="AU3140" s="15">
        <f ca="1">IF(AND(AQ3140&gt;0,AR3140&gt;0),COUNTIF(AU$6:AU3139,"&gt;0")+1,0)</f>
        <v>0</v>
      </c>
    </row>
    <row r="3141" spans="40:47">
      <c r="AN3141" s="15">
        <v>88</v>
      </c>
      <c r="AO3141" s="15">
        <v>1</v>
      </c>
      <c r="AP3141" s="15">
        <v>4</v>
      </c>
      <c r="AQ3141" s="15">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15">
        <f ca="1">COUNTIF(INDIRECT("H"&amp;(ROW()+12*(($AN3141-1)*3+$AO3141)-ROW())/12+5):INDIRECT("S"&amp;(ROW()+12*(($AN3141-1)*3+$AO3141)-ROW())/12+5),AQ3141)</f>
        <v>0</v>
      </c>
      <c r="AU3141" s="15">
        <f ca="1">IF(AND(AQ3141&gt;0,AR3141&gt;0),COUNTIF(AU$6:AU3140,"&gt;0")+1,0)</f>
        <v>0</v>
      </c>
    </row>
    <row r="3142" spans="40:47">
      <c r="AN3142" s="15">
        <v>88</v>
      </c>
      <c r="AO3142" s="15">
        <v>1</v>
      </c>
      <c r="AP3142" s="15">
        <v>5</v>
      </c>
      <c r="AQ3142" s="15">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15">
        <f ca="1">COUNTIF(INDIRECT("H"&amp;(ROW()+12*(($AN3142-1)*3+$AO3142)-ROW())/12+5):INDIRECT("S"&amp;(ROW()+12*(($AN3142-1)*3+$AO3142)-ROW())/12+5),AQ3142)</f>
        <v>0</v>
      </c>
      <c r="AU3142" s="15">
        <f ca="1">IF(AND(AQ3142&gt;0,AR3142&gt;0),COUNTIF(AU$6:AU3141,"&gt;0")+1,0)</f>
        <v>0</v>
      </c>
    </row>
    <row r="3143" spans="40:47">
      <c r="AN3143" s="15">
        <v>88</v>
      </c>
      <c r="AO3143" s="15">
        <v>1</v>
      </c>
      <c r="AP3143" s="15">
        <v>6</v>
      </c>
      <c r="AQ3143" s="15">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15">
        <f ca="1">COUNTIF(INDIRECT("H"&amp;(ROW()+12*(($AN3143-1)*3+$AO3143)-ROW())/12+5):INDIRECT("S"&amp;(ROW()+12*(($AN3143-1)*3+$AO3143)-ROW())/12+5),AQ3143)</f>
        <v>0</v>
      </c>
      <c r="AU3143" s="15">
        <f ca="1">IF(AND(AQ3143&gt;0,AR3143&gt;0),COUNTIF(AU$6:AU3142,"&gt;0")+1,0)</f>
        <v>0</v>
      </c>
    </row>
    <row r="3144" spans="40:47">
      <c r="AN3144" s="15">
        <v>88</v>
      </c>
      <c r="AO3144" s="15">
        <v>1</v>
      </c>
      <c r="AP3144" s="15">
        <v>7</v>
      </c>
      <c r="AQ3144" s="15">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15">
        <f ca="1">COUNTIF(INDIRECT("H"&amp;(ROW()+12*(($AN3144-1)*3+$AO3144)-ROW())/12+5):INDIRECT("S"&amp;(ROW()+12*(($AN3144-1)*3+$AO3144)-ROW())/12+5),AQ3144)</f>
        <v>0</v>
      </c>
      <c r="AU3144" s="15">
        <f ca="1">IF(AND(AQ3144&gt;0,AR3144&gt;0),COUNTIF(AU$6:AU3143,"&gt;0")+1,0)</f>
        <v>0</v>
      </c>
    </row>
    <row r="3145" spans="40:47">
      <c r="AN3145" s="15">
        <v>88</v>
      </c>
      <c r="AO3145" s="15">
        <v>1</v>
      </c>
      <c r="AP3145" s="15">
        <v>8</v>
      </c>
      <c r="AQ3145" s="15">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15">
        <f ca="1">COUNTIF(INDIRECT("H"&amp;(ROW()+12*(($AN3145-1)*3+$AO3145)-ROW())/12+5):INDIRECT("S"&amp;(ROW()+12*(($AN3145-1)*3+$AO3145)-ROW())/12+5),AQ3145)</f>
        <v>0</v>
      </c>
      <c r="AU3145" s="15">
        <f ca="1">IF(AND(AQ3145&gt;0,AR3145&gt;0),COUNTIF(AU$6:AU3144,"&gt;0")+1,0)</f>
        <v>0</v>
      </c>
    </row>
    <row r="3146" spans="40:47">
      <c r="AN3146" s="15">
        <v>88</v>
      </c>
      <c r="AO3146" s="15">
        <v>1</v>
      </c>
      <c r="AP3146" s="15">
        <v>9</v>
      </c>
      <c r="AQ3146" s="15">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15">
        <f ca="1">COUNTIF(INDIRECT("H"&amp;(ROW()+12*(($AN3146-1)*3+$AO3146)-ROW())/12+5):INDIRECT("S"&amp;(ROW()+12*(($AN3146-1)*3+$AO3146)-ROW())/12+5),AQ3146)</f>
        <v>0</v>
      </c>
      <c r="AU3146" s="15">
        <f ca="1">IF(AND(AQ3146&gt;0,AR3146&gt;0),COUNTIF(AU$6:AU3145,"&gt;0")+1,0)</f>
        <v>0</v>
      </c>
    </row>
    <row r="3147" spans="40:47">
      <c r="AN3147" s="15">
        <v>88</v>
      </c>
      <c r="AO3147" s="15">
        <v>1</v>
      </c>
      <c r="AP3147" s="15">
        <v>10</v>
      </c>
      <c r="AQ3147" s="15">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15">
        <f ca="1">COUNTIF(INDIRECT("H"&amp;(ROW()+12*(($AN3147-1)*3+$AO3147)-ROW())/12+5):INDIRECT("S"&amp;(ROW()+12*(($AN3147-1)*3+$AO3147)-ROW())/12+5),AQ3147)</f>
        <v>0</v>
      </c>
      <c r="AU3147" s="15">
        <f ca="1">IF(AND(AQ3147&gt;0,AR3147&gt;0),COUNTIF(AU$6:AU3146,"&gt;0")+1,0)</f>
        <v>0</v>
      </c>
    </row>
    <row r="3148" spans="40:47">
      <c r="AN3148" s="15">
        <v>88</v>
      </c>
      <c r="AO3148" s="15">
        <v>1</v>
      </c>
      <c r="AP3148" s="15">
        <v>11</v>
      </c>
      <c r="AQ3148" s="15">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15">
        <f ca="1">COUNTIF(INDIRECT("H"&amp;(ROW()+12*(($AN3148-1)*3+$AO3148)-ROW())/12+5):INDIRECT("S"&amp;(ROW()+12*(($AN3148-1)*3+$AO3148)-ROW())/12+5),AQ3148)</f>
        <v>0</v>
      </c>
      <c r="AU3148" s="15">
        <f ca="1">IF(AND(AQ3148&gt;0,AR3148&gt;0),COUNTIF(AU$6:AU3147,"&gt;0")+1,0)</f>
        <v>0</v>
      </c>
    </row>
    <row r="3149" spans="40:47">
      <c r="AN3149" s="15">
        <v>88</v>
      </c>
      <c r="AO3149" s="15">
        <v>1</v>
      </c>
      <c r="AP3149" s="15">
        <v>12</v>
      </c>
      <c r="AQ3149" s="15">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15">
        <f ca="1">COUNTIF(INDIRECT("H"&amp;(ROW()+12*(($AN3149-1)*3+$AO3149)-ROW())/12+5):INDIRECT("S"&amp;(ROW()+12*(($AN3149-1)*3+$AO3149)-ROW())/12+5),AQ3149)</f>
        <v>0</v>
      </c>
      <c r="AU3149" s="15">
        <f ca="1">IF(AND(AQ3149&gt;0,AR3149&gt;0),COUNTIF(AU$6:AU3148,"&gt;0")+1,0)</f>
        <v>0</v>
      </c>
    </row>
    <row r="3150" spans="40:47">
      <c r="AN3150" s="15">
        <v>88</v>
      </c>
      <c r="AO3150" s="15">
        <v>2</v>
      </c>
      <c r="AP3150" s="15">
        <v>1</v>
      </c>
      <c r="AQ3150" s="15">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15">
        <f ca="1">COUNTIF(INDIRECT("H"&amp;(ROW()+12*(($AN3150-1)*3+$AO3150)-ROW())/12+5):INDIRECT("S"&amp;(ROW()+12*(($AN3150-1)*3+$AO3150)-ROW())/12+5),AQ3150)</f>
        <v>0</v>
      </c>
      <c r="AU3150" s="15">
        <f ca="1">IF(AND(AQ3150&gt;0,AR3150&gt;0),COUNTIF(AU$6:AU3149,"&gt;0")+1,0)</f>
        <v>0</v>
      </c>
    </row>
    <row r="3151" spans="40:47">
      <c r="AN3151" s="15">
        <v>88</v>
      </c>
      <c r="AO3151" s="15">
        <v>2</v>
      </c>
      <c r="AP3151" s="15">
        <v>2</v>
      </c>
      <c r="AQ3151" s="15">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15">
        <f ca="1">COUNTIF(INDIRECT("H"&amp;(ROW()+12*(($AN3151-1)*3+$AO3151)-ROW())/12+5):INDIRECT("S"&amp;(ROW()+12*(($AN3151-1)*3+$AO3151)-ROW())/12+5),AQ3151)</f>
        <v>0</v>
      </c>
      <c r="AU3151" s="15">
        <f ca="1">IF(AND(AQ3151&gt;0,AR3151&gt;0),COUNTIF(AU$6:AU3150,"&gt;0")+1,0)</f>
        <v>0</v>
      </c>
    </row>
    <row r="3152" spans="40:47">
      <c r="AN3152" s="15">
        <v>88</v>
      </c>
      <c r="AO3152" s="15">
        <v>2</v>
      </c>
      <c r="AP3152" s="15">
        <v>3</v>
      </c>
      <c r="AQ3152" s="15">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15">
        <f ca="1">COUNTIF(INDIRECT("H"&amp;(ROW()+12*(($AN3152-1)*3+$AO3152)-ROW())/12+5):INDIRECT("S"&amp;(ROW()+12*(($AN3152-1)*3+$AO3152)-ROW())/12+5),AQ3152)</f>
        <v>0</v>
      </c>
      <c r="AU3152" s="15">
        <f ca="1">IF(AND(AQ3152&gt;0,AR3152&gt;0),COUNTIF(AU$6:AU3151,"&gt;0")+1,0)</f>
        <v>0</v>
      </c>
    </row>
    <row r="3153" spans="40:47">
      <c r="AN3153" s="15">
        <v>88</v>
      </c>
      <c r="AO3153" s="15">
        <v>2</v>
      </c>
      <c r="AP3153" s="15">
        <v>4</v>
      </c>
      <c r="AQ3153" s="15">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15">
        <f ca="1">COUNTIF(INDIRECT("H"&amp;(ROW()+12*(($AN3153-1)*3+$AO3153)-ROW())/12+5):INDIRECT("S"&amp;(ROW()+12*(($AN3153-1)*3+$AO3153)-ROW())/12+5),AQ3153)</f>
        <v>0</v>
      </c>
      <c r="AU3153" s="15">
        <f ca="1">IF(AND(AQ3153&gt;0,AR3153&gt;0),COUNTIF(AU$6:AU3152,"&gt;0")+1,0)</f>
        <v>0</v>
      </c>
    </row>
    <row r="3154" spans="40:47">
      <c r="AN3154" s="15">
        <v>88</v>
      </c>
      <c r="AO3154" s="15">
        <v>2</v>
      </c>
      <c r="AP3154" s="15">
        <v>5</v>
      </c>
      <c r="AQ3154" s="15">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15">
        <f ca="1">COUNTIF(INDIRECT("H"&amp;(ROW()+12*(($AN3154-1)*3+$AO3154)-ROW())/12+5):INDIRECT("S"&amp;(ROW()+12*(($AN3154-1)*3+$AO3154)-ROW())/12+5),AQ3154)</f>
        <v>0</v>
      </c>
      <c r="AU3154" s="15">
        <f ca="1">IF(AND(AQ3154&gt;0,AR3154&gt;0),COUNTIF(AU$6:AU3153,"&gt;0")+1,0)</f>
        <v>0</v>
      </c>
    </row>
    <row r="3155" spans="40:47">
      <c r="AN3155" s="15">
        <v>88</v>
      </c>
      <c r="AO3155" s="15">
        <v>2</v>
      </c>
      <c r="AP3155" s="15">
        <v>6</v>
      </c>
      <c r="AQ3155" s="15">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15">
        <f ca="1">COUNTIF(INDIRECT("H"&amp;(ROW()+12*(($AN3155-1)*3+$AO3155)-ROW())/12+5):INDIRECT("S"&amp;(ROW()+12*(($AN3155-1)*3+$AO3155)-ROW())/12+5),AQ3155)</f>
        <v>0</v>
      </c>
      <c r="AU3155" s="15">
        <f ca="1">IF(AND(AQ3155&gt;0,AR3155&gt;0),COUNTIF(AU$6:AU3154,"&gt;0")+1,0)</f>
        <v>0</v>
      </c>
    </row>
    <row r="3156" spans="40:47">
      <c r="AN3156" s="15">
        <v>88</v>
      </c>
      <c r="AO3156" s="15">
        <v>2</v>
      </c>
      <c r="AP3156" s="15">
        <v>7</v>
      </c>
      <c r="AQ3156" s="15">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15">
        <f ca="1">COUNTIF(INDIRECT("H"&amp;(ROW()+12*(($AN3156-1)*3+$AO3156)-ROW())/12+5):INDIRECT("S"&amp;(ROW()+12*(($AN3156-1)*3+$AO3156)-ROW())/12+5),AQ3156)</f>
        <v>0</v>
      </c>
      <c r="AU3156" s="15">
        <f ca="1">IF(AND(AQ3156&gt;0,AR3156&gt;0),COUNTIF(AU$6:AU3155,"&gt;0")+1,0)</f>
        <v>0</v>
      </c>
    </row>
    <row r="3157" spans="40:47">
      <c r="AN3157" s="15">
        <v>88</v>
      </c>
      <c r="AO3157" s="15">
        <v>2</v>
      </c>
      <c r="AP3157" s="15">
        <v>8</v>
      </c>
      <c r="AQ3157" s="15">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15">
        <f ca="1">COUNTIF(INDIRECT("H"&amp;(ROW()+12*(($AN3157-1)*3+$AO3157)-ROW())/12+5):INDIRECT("S"&amp;(ROW()+12*(($AN3157-1)*3+$AO3157)-ROW())/12+5),AQ3157)</f>
        <v>0</v>
      </c>
      <c r="AU3157" s="15">
        <f ca="1">IF(AND(AQ3157&gt;0,AR3157&gt;0),COUNTIF(AU$6:AU3156,"&gt;0")+1,0)</f>
        <v>0</v>
      </c>
    </row>
    <row r="3158" spans="40:47">
      <c r="AN3158" s="15">
        <v>88</v>
      </c>
      <c r="AO3158" s="15">
        <v>2</v>
      </c>
      <c r="AP3158" s="15">
        <v>9</v>
      </c>
      <c r="AQ3158" s="15">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15">
        <f ca="1">COUNTIF(INDIRECT("H"&amp;(ROW()+12*(($AN3158-1)*3+$AO3158)-ROW())/12+5):INDIRECT("S"&amp;(ROW()+12*(($AN3158-1)*3+$AO3158)-ROW())/12+5),AQ3158)</f>
        <v>0</v>
      </c>
      <c r="AU3158" s="15">
        <f ca="1">IF(AND(AQ3158&gt;0,AR3158&gt;0),COUNTIF(AU$6:AU3157,"&gt;0")+1,0)</f>
        <v>0</v>
      </c>
    </row>
    <row r="3159" spans="40:47">
      <c r="AN3159" s="15">
        <v>88</v>
      </c>
      <c r="AO3159" s="15">
        <v>2</v>
      </c>
      <c r="AP3159" s="15">
        <v>10</v>
      </c>
      <c r="AQ3159" s="15">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15">
        <f ca="1">COUNTIF(INDIRECT("H"&amp;(ROW()+12*(($AN3159-1)*3+$AO3159)-ROW())/12+5):INDIRECT("S"&amp;(ROW()+12*(($AN3159-1)*3+$AO3159)-ROW())/12+5),AQ3159)</f>
        <v>0</v>
      </c>
      <c r="AU3159" s="15">
        <f ca="1">IF(AND(AQ3159&gt;0,AR3159&gt;0),COUNTIF(AU$6:AU3158,"&gt;0")+1,0)</f>
        <v>0</v>
      </c>
    </row>
    <row r="3160" spans="40:47">
      <c r="AN3160" s="15">
        <v>88</v>
      </c>
      <c r="AO3160" s="15">
        <v>2</v>
      </c>
      <c r="AP3160" s="15">
        <v>11</v>
      </c>
      <c r="AQ3160" s="15">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15">
        <f ca="1">COUNTIF(INDIRECT("H"&amp;(ROW()+12*(($AN3160-1)*3+$AO3160)-ROW())/12+5):INDIRECT("S"&amp;(ROW()+12*(($AN3160-1)*3+$AO3160)-ROW())/12+5),AQ3160)</f>
        <v>0</v>
      </c>
      <c r="AU3160" s="15">
        <f ca="1">IF(AND(AQ3160&gt;0,AR3160&gt;0),COUNTIF(AU$6:AU3159,"&gt;0")+1,0)</f>
        <v>0</v>
      </c>
    </row>
    <row r="3161" spans="40:47">
      <c r="AN3161" s="15">
        <v>88</v>
      </c>
      <c r="AO3161" s="15">
        <v>2</v>
      </c>
      <c r="AP3161" s="15">
        <v>12</v>
      </c>
      <c r="AQ3161" s="15">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15">
        <f ca="1">COUNTIF(INDIRECT("H"&amp;(ROW()+12*(($AN3161-1)*3+$AO3161)-ROW())/12+5):INDIRECT("S"&amp;(ROW()+12*(($AN3161-1)*3+$AO3161)-ROW())/12+5),AQ3161)</f>
        <v>0</v>
      </c>
      <c r="AU3161" s="15">
        <f ca="1">IF(AND(AQ3161&gt;0,AR3161&gt;0),COUNTIF(AU$6:AU3160,"&gt;0")+1,0)</f>
        <v>0</v>
      </c>
    </row>
    <row r="3162" spans="40:47">
      <c r="AN3162" s="15">
        <v>88</v>
      </c>
      <c r="AO3162" s="15">
        <v>3</v>
      </c>
      <c r="AP3162" s="15">
        <v>1</v>
      </c>
      <c r="AQ3162" s="15">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15">
        <f ca="1">COUNTIF(INDIRECT("H"&amp;(ROW()+12*(($AN3162-1)*3+$AO3162)-ROW())/12+5):INDIRECT("S"&amp;(ROW()+12*(($AN3162-1)*3+$AO3162)-ROW())/12+5),AQ3162)</f>
        <v>0</v>
      </c>
      <c r="AU3162" s="15">
        <f ca="1">IF(AND(AQ3162&gt;0,AR3162&gt;0),COUNTIF(AU$6:AU3161,"&gt;0")+1,0)</f>
        <v>0</v>
      </c>
    </row>
    <row r="3163" spans="40:47">
      <c r="AN3163" s="15">
        <v>88</v>
      </c>
      <c r="AO3163" s="15">
        <v>3</v>
      </c>
      <c r="AP3163" s="15">
        <v>2</v>
      </c>
      <c r="AQ3163" s="15">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15">
        <f ca="1">COUNTIF(INDIRECT("H"&amp;(ROW()+12*(($AN3163-1)*3+$AO3163)-ROW())/12+5):INDIRECT("S"&amp;(ROW()+12*(($AN3163-1)*3+$AO3163)-ROW())/12+5),AQ3163)</f>
        <v>0</v>
      </c>
      <c r="AU3163" s="15">
        <f ca="1">IF(AND(AQ3163&gt;0,AR3163&gt;0),COUNTIF(AU$6:AU3162,"&gt;0")+1,0)</f>
        <v>0</v>
      </c>
    </row>
    <row r="3164" spans="40:47">
      <c r="AN3164" s="15">
        <v>88</v>
      </c>
      <c r="AO3164" s="15">
        <v>3</v>
      </c>
      <c r="AP3164" s="15">
        <v>3</v>
      </c>
      <c r="AQ3164" s="15">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15">
        <f ca="1">COUNTIF(INDIRECT("H"&amp;(ROW()+12*(($AN3164-1)*3+$AO3164)-ROW())/12+5):INDIRECT("S"&amp;(ROW()+12*(($AN3164-1)*3+$AO3164)-ROW())/12+5),AQ3164)</f>
        <v>0</v>
      </c>
      <c r="AU3164" s="15">
        <f ca="1">IF(AND(AQ3164&gt;0,AR3164&gt;0),COUNTIF(AU$6:AU3163,"&gt;0")+1,0)</f>
        <v>0</v>
      </c>
    </row>
    <row r="3165" spans="40:47">
      <c r="AN3165" s="15">
        <v>88</v>
      </c>
      <c r="AO3165" s="15">
        <v>3</v>
      </c>
      <c r="AP3165" s="15">
        <v>4</v>
      </c>
      <c r="AQ3165" s="15">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15">
        <f ca="1">COUNTIF(INDIRECT("H"&amp;(ROW()+12*(($AN3165-1)*3+$AO3165)-ROW())/12+5):INDIRECT("S"&amp;(ROW()+12*(($AN3165-1)*3+$AO3165)-ROW())/12+5),AQ3165)</f>
        <v>0</v>
      </c>
      <c r="AU3165" s="15">
        <f ca="1">IF(AND(AQ3165&gt;0,AR3165&gt;0),COUNTIF(AU$6:AU3164,"&gt;0")+1,0)</f>
        <v>0</v>
      </c>
    </row>
    <row r="3166" spans="40:47">
      <c r="AN3166" s="15">
        <v>88</v>
      </c>
      <c r="AO3166" s="15">
        <v>3</v>
      </c>
      <c r="AP3166" s="15">
        <v>5</v>
      </c>
      <c r="AQ3166" s="15">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15">
        <f ca="1">COUNTIF(INDIRECT("H"&amp;(ROW()+12*(($AN3166-1)*3+$AO3166)-ROW())/12+5):INDIRECT("S"&amp;(ROW()+12*(($AN3166-1)*3+$AO3166)-ROW())/12+5),AQ3166)</f>
        <v>0</v>
      </c>
      <c r="AU3166" s="15">
        <f ca="1">IF(AND(AQ3166&gt;0,AR3166&gt;0),COUNTIF(AU$6:AU3165,"&gt;0")+1,0)</f>
        <v>0</v>
      </c>
    </row>
    <row r="3167" spans="40:47">
      <c r="AN3167" s="15">
        <v>88</v>
      </c>
      <c r="AO3167" s="15">
        <v>3</v>
      </c>
      <c r="AP3167" s="15">
        <v>6</v>
      </c>
      <c r="AQ3167" s="15">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15">
        <f ca="1">COUNTIF(INDIRECT("H"&amp;(ROW()+12*(($AN3167-1)*3+$AO3167)-ROW())/12+5):INDIRECT("S"&amp;(ROW()+12*(($AN3167-1)*3+$AO3167)-ROW())/12+5),AQ3167)</f>
        <v>0</v>
      </c>
      <c r="AU3167" s="15">
        <f ca="1">IF(AND(AQ3167&gt;0,AR3167&gt;0),COUNTIF(AU$6:AU3166,"&gt;0")+1,0)</f>
        <v>0</v>
      </c>
    </row>
    <row r="3168" spans="40:47">
      <c r="AN3168" s="15">
        <v>88</v>
      </c>
      <c r="AO3168" s="15">
        <v>3</v>
      </c>
      <c r="AP3168" s="15">
        <v>7</v>
      </c>
      <c r="AQ3168" s="15">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15">
        <f ca="1">COUNTIF(INDIRECT("H"&amp;(ROW()+12*(($AN3168-1)*3+$AO3168)-ROW())/12+5):INDIRECT("S"&amp;(ROW()+12*(($AN3168-1)*3+$AO3168)-ROW())/12+5),AQ3168)</f>
        <v>0</v>
      </c>
      <c r="AU3168" s="15">
        <f ca="1">IF(AND(AQ3168&gt;0,AR3168&gt;0),COUNTIF(AU$6:AU3167,"&gt;0")+1,0)</f>
        <v>0</v>
      </c>
    </row>
    <row r="3169" spans="40:47">
      <c r="AN3169" s="15">
        <v>88</v>
      </c>
      <c r="AO3169" s="15">
        <v>3</v>
      </c>
      <c r="AP3169" s="15">
        <v>8</v>
      </c>
      <c r="AQ3169" s="15">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15">
        <f ca="1">COUNTIF(INDIRECT("H"&amp;(ROW()+12*(($AN3169-1)*3+$AO3169)-ROW())/12+5):INDIRECT("S"&amp;(ROW()+12*(($AN3169-1)*3+$AO3169)-ROW())/12+5),AQ3169)</f>
        <v>0</v>
      </c>
      <c r="AU3169" s="15">
        <f ca="1">IF(AND(AQ3169&gt;0,AR3169&gt;0),COUNTIF(AU$6:AU3168,"&gt;0")+1,0)</f>
        <v>0</v>
      </c>
    </row>
    <row r="3170" spans="40:47">
      <c r="AN3170" s="15">
        <v>88</v>
      </c>
      <c r="AO3170" s="15">
        <v>3</v>
      </c>
      <c r="AP3170" s="15">
        <v>9</v>
      </c>
      <c r="AQ3170" s="15">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15">
        <f ca="1">COUNTIF(INDIRECT("H"&amp;(ROW()+12*(($AN3170-1)*3+$AO3170)-ROW())/12+5):INDIRECT("S"&amp;(ROW()+12*(($AN3170-1)*3+$AO3170)-ROW())/12+5),AQ3170)</f>
        <v>0</v>
      </c>
      <c r="AU3170" s="15">
        <f ca="1">IF(AND(AQ3170&gt;0,AR3170&gt;0),COUNTIF(AU$6:AU3169,"&gt;0")+1,0)</f>
        <v>0</v>
      </c>
    </row>
    <row r="3171" spans="40:47">
      <c r="AN3171" s="15">
        <v>88</v>
      </c>
      <c r="AO3171" s="15">
        <v>3</v>
      </c>
      <c r="AP3171" s="15">
        <v>10</v>
      </c>
      <c r="AQ3171" s="15">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15">
        <f ca="1">COUNTIF(INDIRECT("H"&amp;(ROW()+12*(($AN3171-1)*3+$AO3171)-ROW())/12+5):INDIRECT("S"&amp;(ROW()+12*(($AN3171-1)*3+$AO3171)-ROW())/12+5),AQ3171)</f>
        <v>0</v>
      </c>
      <c r="AU3171" s="15">
        <f ca="1">IF(AND(AQ3171&gt;0,AR3171&gt;0),COUNTIF(AU$6:AU3170,"&gt;0")+1,0)</f>
        <v>0</v>
      </c>
    </row>
    <row r="3172" spans="40:47">
      <c r="AN3172" s="15">
        <v>88</v>
      </c>
      <c r="AO3172" s="15">
        <v>3</v>
      </c>
      <c r="AP3172" s="15">
        <v>11</v>
      </c>
      <c r="AQ3172" s="15">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15">
        <f ca="1">COUNTIF(INDIRECT("H"&amp;(ROW()+12*(($AN3172-1)*3+$AO3172)-ROW())/12+5):INDIRECT("S"&amp;(ROW()+12*(($AN3172-1)*3+$AO3172)-ROW())/12+5),AQ3172)</f>
        <v>0</v>
      </c>
      <c r="AU3172" s="15">
        <f ca="1">IF(AND(AQ3172&gt;0,AR3172&gt;0),COUNTIF(AU$6:AU3171,"&gt;0")+1,0)</f>
        <v>0</v>
      </c>
    </row>
    <row r="3173" spans="40:47">
      <c r="AN3173" s="306">
        <v>88</v>
      </c>
      <c r="AO3173" s="306">
        <v>3</v>
      </c>
      <c r="AP3173" s="306">
        <v>12</v>
      </c>
      <c r="AQ3173" s="306">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306">
        <f ca="1">COUNTIF(INDIRECT("H"&amp;(ROW()+12*(($AN3173-1)*3+$AO3173)-ROW())/12+5):INDIRECT("S"&amp;(ROW()+12*(($AN3173-1)*3+$AO3173)-ROW())/12+5),AQ3173)</f>
        <v>0</v>
      </c>
      <c r="AS3173" s="306"/>
      <c r="AT3173" s="306"/>
      <c r="AU3173" s="306">
        <f ca="1">IF(AND(AQ3173&gt;0,AR3173&gt;0),COUNTIF(AU$6:AU3172,"&gt;0")+1,0)</f>
        <v>0</v>
      </c>
    </row>
    <row r="3174" spans="40:47">
      <c r="AN3174" s="15">
        <v>89</v>
      </c>
      <c r="AO3174" s="15">
        <v>1</v>
      </c>
      <c r="AP3174" s="15">
        <v>1</v>
      </c>
      <c r="AQ3174" s="15">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15">
        <f ca="1">COUNTIF(INDIRECT("H"&amp;(ROW()+12*(($AN3174-1)*3+$AO3174)-ROW())/12+5):INDIRECT("S"&amp;(ROW()+12*(($AN3174-1)*3+$AO3174)-ROW())/12+5),AQ3174)</f>
        <v>0</v>
      </c>
      <c r="AU3174" s="15">
        <f ca="1">IF(AND(AQ3174&gt;0,AR3174&gt;0),COUNTIF(AU$6:AU3173,"&gt;0")+1,0)</f>
        <v>0</v>
      </c>
    </row>
    <row r="3175" spans="40:47">
      <c r="AN3175" s="15">
        <v>89</v>
      </c>
      <c r="AO3175" s="15">
        <v>1</v>
      </c>
      <c r="AP3175" s="15">
        <v>2</v>
      </c>
      <c r="AQ3175" s="15">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15">
        <f ca="1">COUNTIF(INDIRECT("H"&amp;(ROW()+12*(($AN3175-1)*3+$AO3175)-ROW())/12+5):INDIRECT("S"&amp;(ROW()+12*(($AN3175-1)*3+$AO3175)-ROW())/12+5),AQ3175)</f>
        <v>0</v>
      </c>
      <c r="AU3175" s="15">
        <f ca="1">IF(AND(AQ3175&gt;0,AR3175&gt;0),COUNTIF(AU$6:AU3174,"&gt;0")+1,0)</f>
        <v>0</v>
      </c>
    </row>
    <row r="3176" spans="40:47">
      <c r="AN3176" s="15">
        <v>89</v>
      </c>
      <c r="AO3176" s="15">
        <v>1</v>
      </c>
      <c r="AP3176" s="15">
        <v>3</v>
      </c>
      <c r="AQ3176" s="15">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15">
        <f ca="1">COUNTIF(INDIRECT("H"&amp;(ROW()+12*(($AN3176-1)*3+$AO3176)-ROW())/12+5):INDIRECT("S"&amp;(ROW()+12*(($AN3176-1)*3+$AO3176)-ROW())/12+5),AQ3176)</f>
        <v>0</v>
      </c>
      <c r="AU3176" s="15">
        <f ca="1">IF(AND(AQ3176&gt;0,AR3176&gt;0),COUNTIF(AU$6:AU3175,"&gt;0")+1,0)</f>
        <v>0</v>
      </c>
    </row>
    <row r="3177" spans="40:47">
      <c r="AN3177" s="15">
        <v>89</v>
      </c>
      <c r="AO3177" s="15">
        <v>1</v>
      </c>
      <c r="AP3177" s="15">
        <v>4</v>
      </c>
      <c r="AQ3177" s="15">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15">
        <f ca="1">COUNTIF(INDIRECT("H"&amp;(ROW()+12*(($AN3177-1)*3+$AO3177)-ROW())/12+5):INDIRECT("S"&amp;(ROW()+12*(($AN3177-1)*3+$AO3177)-ROW())/12+5),AQ3177)</f>
        <v>0</v>
      </c>
      <c r="AU3177" s="15">
        <f ca="1">IF(AND(AQ3177&gt;0,AR3177&gt;0),COUNTIF(AU$6:AU3176,"&gt;0")+1,0)</f>
        <v>0</v>
      </c>
    </row>
    <row r="3178" spans="40:47">
      <c r="AN3178" s="15">
        <v>89</v>
      </c>
      <c r="AO3178" s="15">
        <v>1</v>
      </c>
      <c r="AP3178" s="15">
        <v>5</v>
      </c>
      <c r="AQ3178" s="15">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15">
        <f ca="1">COUNTIF(INDIRECT("H"&amp;(ROW()+12*(($AN3178-1)*3+$AO3178)-ROW())/12+5):INDIRECT("S"&amp;(ROW()+12*(($AN3178-1)*3+$AO3178)-ROW())/12+5),AQ3178)</f>
        <v>0</v>
      </c>
      <c r="AU3178" s="15">
        <f ca="1">IF(AND(AQ3178&gt;0,AR3178&gt;0),COUNTIF(AU$6:AU3177,"&gt;0")+1,0)</f>
        <v>0</v>
      </c>
    </row>
    <row r="3179" spans="40:47">
      <c r="AN3179" s="15">
        <v>89</v>
      </c>
      <c r="AO3179" s="15">
        <v>1</v>
      </c>
      <c r="AP3179" s="15">
        <v>6</v>
      </c>
      <c r="AQ3179" s="15">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15">
        <f ca="1">COUNTIF(INDIRECT("H"&amp;(ROW()+12*(($AN3179-1)*3+$AO3179)-ROW())/12+5):INDIRECT("S"&amp;(ROW()+12*(($AN3179-1)*3+$AO3179)-ROW())/12+5),AQ3179)</f>
        <v>0</v>
      </c>
      <c r="AU3179" s="15">
        <f ca="1">IF(AND(AQ3179&gt;0,AR3179&gt;0),COUNTIF(AU$6:AU3178,"&gt;0")+1,0)</f>
        <v>0</v>
      </c>
    </row>
    <row r="3180" spans="40:47">
      <c r="AN3180" s="15">
        <v>89</v>
      </c>
      <c r="AO3180" s="15">
        <v>1</v>
      </c>
      <c r="AP3180" s="15">
        <v>7</v>
      </c>
      <c r="AQ3180" s="15">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15">
        <f ca="1">COUNTIF(INDIRECT("H"&amp;(ROW()+12*(($AN3180-1)*3+$AO3180)-ROW())/12+5):INDIRECT("S"&amp;(ROW()+12*(($AN3180-1)*3+$AO3180)-ROW())/12+5),AQ3180)</f>
        <v>0</v>
      </c>
      <c r="AU3180" s="15">
        <f ca="1">IF(AND(AQ3180&gt;0,AR3180&gt;0),COUNTIF(AU$6:AU3179,"&gt;0")+1,0)</f>
        <v>0</v>
      </c>
    </row>
    <row r="3181" spans="40:47">
      <c r="AN3181" s="15">
        <v>89</v>
      </c>
      <c r="AO3181" s="15">
        <v>1</v>
      </c>
      <c r="AP3181" s="15">
        <v>8</v>
      </c>
      <c r="AQ3181" s="15">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15">
        <f ca="1">COUNTIF(INDIRECT("H"&amp;(ROW()+12*(($AN3181-1)*3+$AO3181)-ROW())/12+5):INDIRECT("S"&amp;(ROW()+12*(($AN3181-1)*3+$AO3181)-ROW())/12+5),AQ3181)</f>
        <v>0</v>
      </c>
      <c r="AU3181" s="15">
        <f ca="1">IF(AND(AQ3181&gt;0,AR3181&gt;0),COUNTIF(AU$6:AU3180,"&gt;0")+1,0)</f>
        <v>0</v>
      </c>
    </row>
    <row r="3182" spans="40:47">
      <c r="AN3182" s="15">
        <v>89</v>
      </c>
      <c r="AO3182" s="15">
        <v>1</v>
      </c>
      <c r="AP3182" s="15">
        <v>9</v>
      </c>
      <c r="AQ3182" s="15">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15">
        <f ca="1">COUNTIF(INDIRECT("H"&amp;(ROW()+12*(($AN3182-1)*3+$AO3182)-ROW())/12+5):INDIRECT("S"&amp;(ROW()+12*(($AN3182-1)*3+$AO3182)-ROW())/12+5),AQ3182)</f>
        <v>0</v>
      </c>
      <c r="AU3182" s="15">
        <f ca="1">IF(AND(AQ3182&gt;0,AR3182&gt;0),COUNTIF(AU$6:AU3181,"&gt;0")+1,0)</f>
        <v>0</v>
      </c>
    </row>
    <row r="3183" spans="40:47">
      <c r="AN3183" s="15">
        <v>89</v>
      </c>
      <c r="AO3183" s="15">
        <v>1</v>
      </c>
      <c r="AP3183" s="15">
        <v>10</v>
      </c>
      <c r="AQ3183" s="15">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15">
        <f ca="1">COUNTIF(INDIRECT("H"&amp;(ROW()+12*(($AN3183-1)*3+$AO3183)-ROW())/12+5):INDIRECT("S"&amp;(ROW()+12*(($AN3183-1)*3+$AO3183)-ROW())/12+5),AQ3183)</f>
        <v>0</v>
      </c>
      <c r="AU3183" s="15">
        <f ca="1">IF(AND(AQ3183&gt;0,AR3183&gt;0),COUNTIF(AU$6:AU3182,"&gt;0")+1,0)</f>
        <v>0</v>
      </c>
    </row>
    <row r="3184" spans="40:47">
      <c r="AN3184" s="15">
        <v>89</v>
      </c>
      <c r="AO3184" s="15">
        <v>1</v>
      </c>
      <c r="AP3184" s="15">
        <v>11</v>
      </c>
      <c r="AQ3184" s="15">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15">
        <f ca="1">COUNTIF(INDIRECT("H"&amp;(ROW()+12*(($AN3184-1)*3+$AO3184)-ROW())/12+5):INDIRECT("S"&amp;(ROW()+12*(($AN3184-1)*3+$AO3184)-ROW())/12+5),AQ3184)</f>
        <v>0</v>
      </c>
      <c r="AU3184" s="15">
        <f ca="1">IF(AND(AQ3184&gt;0,AR3184&gt;0),COUNTIF(AU$6:AU3183,"&gt;0")+1,0)</f>
        <v>0</v>
      </c>
    </row>
    <row r="3185" spans="40:47">
      <c r="AN3185" s="15">
        <v>89</v>
      </c>
      <c r="AO3185" s="15">
        <v>1</v>
      </c>
      <c r="AP3185" s="15">
        <v>12</v>
      </c>
      <c r="AQ3185" s="15">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15">
        <f ca="1">COUNTIF(INDIRECT("H"&amp;(ROW()+12*(($AN3185-1)*3+$AO3185)-ROW())/12+5):INDIRECT("S"&amp;(ROW()+12*(($AN3185-1)*3+$AO3185)-ROW())/12+5),AQ3185)</f>
        <v>0</v>
      </c>
      <c r="AU3185" s="15">
        <f ca="1">IF(AND(AQ3185&gt;0,AR3185&gt;0),COUNTIF(AU$6:AU3184,"&gt;0")+1,0)</f>
        <v>0</v>
      </c>
    </row>
    <row r="3186" spans="40:47">
      <c r="AN3186" s="15">
        <v>89</v>
      </c>
      <c r="AO3186" s="15">
        <v>2</v>
      </c>
      <c r="AP3186" s="15">
        <v>1</v>
      </c>
      <c r="AQ3186" s="15">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15">
        <f ca="1">COUNTIF(INDIRECT("H"&amp;(ROW()+12*(($AN3186-1)*3+$AO3186)-ROW())/12+5):INDIRECT("S"&amp;(ROW()+12*(($AN3186-1)*3+$AO3186)-ROW())/12+5),AQ3186)</f>
        <v>0</v>
      </c>
      <c r="AU3186" s="15">
        <f ca="1">IF(AND(AQ3186&gt;0,AR3186&gt;0),COUNTIF(AU$6:AU3185,"&gt;0")+1,0)</f>
        <v>0</v>
      </c>
    </row>
    <row r="3187" spans="40:47">
      <c r="AN3187" s="15">
        <v>89</v>
      </c>
      <c r="AO3187" s="15">
        <v>2</v>
      </c>
      <c r="AP3187" s="15">
        <v>2</v>
      </c>
      <c r="AQ3187" s="15">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15">
        <f ca="1">COUNTIF(INDIRECT("H"&amp;(ROW()+12*(($AN3187-1)*3+$AO3187)-ROW())/12+5):INDIRECT("S"&amp;(ROW()+12*(($AN3187-1)*3+$AO3187)-ROW())/12+5),AQ3187)</f>
        <v>0</v>
      </c>
      <c r="AU3187" s="15">
        <f ca="1">IF(AND(AQ3187&gt;0,AR3187&gt;0),COUNTIF(AU$6:AU3186,"&gt;0")+1,0)</f>
        <v>0</v>
      </c>
    </row>
    <row r="3188" spans="40:47">
      <c r="AN3188" s="15">
        <v>89</v>
      </c>
      <c r="AO3188" s="15">
        <v>2</v>
      </c>
      <c r="AP3188" s="15">
        <v>3</v>
      </c>
      <c r="AQ3188" s="15">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15">
        <f ca="1">COUNTIF(INDIRECT("H"&amp;(ROW()+12*(($AN3188-1)*3+$AO3188)-ROW())/12+5):INDIRECT("S"&amp;(ROW()+12*(($AN3188-1)*3+$AO3188)-ROW())/12+5),AQ3188)</f>
        <v>0</v>
      </c>
      <c r="AU3188" s="15">
        <f ca="1">IF(AND(AQ3188&gt;0,AR3188&gt;0),COUNTIF(AU$6:AU3187,"&gt;0")+1,0)</f>
        <v>0</v>
      </c>
    </row>
    <row r="3189" spans="40:47">
      <c r="AN3189" s="15">
        <v>89</v>
      </c>
      <c r="AO3189" s="15">
        <v>2</v>
      </c>
      <c r="AP3189" s="15">
        <v>4</v>
      </c>
      <c r="AQ3189" s="15">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15">
        <f ca="1">COUNTIF(INDIRECT("H"&amp;(ROW()+12*(($AN3189-1)*3+$AO3189)-ROW())/12+5):INDIRECT("S"&amp;(ROW()+12*(($AN3189-1)*3+$AO3189)-ROW())/12+5),AQ3189)</f>
        <v>0</v>
      </c>
      <c r="AU3189" s="15">
        <f ca="1">IF(AND(AQ3189&gt;0,AR3189&gt;0),COUNTIF(AU$6:AU3188,"&gt;0")+1,0)</f>
        <v>0</v>
      </c>
    </row>
    <row r="3190" spans="40:47">
      <c r="AN3190" s="15">
        <v>89</v>
      </c>
      <c r="AO3190" s="15">
        <v>2</v>
      </c>
      <c r="AP3190" s="15">
        <v>5</v>
      </c>
      <c r="AQ3190" s="15">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15">
        <f ca="1">COUNTIF(INDIRECT("H"&amp;(ROW()+12*(($AN3190-1)*3+$AO3190)-ROW())/12+5):INDIRECT("S"&amp;(ROW()+12*(($AN3190-1)*3+$AO3190)-ROW())/12+5),AQ3190)</f>
        <v>0</v>
      </c>
      <c r="AU3190" s="15">
        <f ca="1">IF(AND(AQ3190&gt;0,AR3190&gt;0),COUNTIF(AU$6:AU3189,"&gt;0")+1,0)</f>
        <v>0</v>
      </c>
    </row>
    <row r="3191" spans="40:47">
      <c r="AN3191" s="15">
        <v>89</v>
      </c>
      <c r="AO3191" s="15">
        <v>2</v>
      </c>
      <c r="AP3191" s="15">
        <v>6</v>
      </c>
      <c r="AQ3191" s="15">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15">
        <f ca="1">COUNTIF(INDIRECT("H"&amp;(ROW()+12*(($AN3191-1)*3+$AO3191)-ROW())/12+5):INDIRECT("S"&amp;(ROW()+12*(($AN3191-1)*3+$AO3191)-ROW())/12+5),AQ3191)</f>
        <v>0</v>
      </c>
      <c r="AU3191" s="15">
        <f ca="1">IF(AND(AQ3191&gt;0,AR3191&gt;0),COUNTIF(AU$6:AU3190,"&gt;0")+1,0)</f>
        <v>0</v>
      </c>
    </row>
    <row r="3192" spans="40:47">
      <c r="AN3192" s="15">
        <v>89</v>
      </c>
      <c r="AO3192" s="15">
        <v>2</v>
      </c>
      <c r="AP3192" s="15">
        <v>7</v>
      </c>
      <c r="AQ3192" s="15">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15">
        <f ca="1">COUNTIF(INDIRECT("H"&amp;(ROW()+12*(($AN3192-1)*3+$AO3192)-ROW())/12+5):INDIRECT("S"&amp;(ROW()+12*(($AN3192-1)*3+$AO3192)-ROW())/12+5),AQ3192)</f>
        <v>0</v>
      </c>
      <c r="AU3192" s="15">
        <f ca="1">IF(AND(AQ3192&gt;0,AR3192&gt;0),COUNTIF(AU$6:AU3191,"&gt;0")+1,0)</f>
        <v>0</v>
      </c>
    </row>
    <row r="3193" spans="40:47">
      <c r="AN3193" s="15">
        <v>89</v>
      </c>
      <c r="AO3193" s="15">
        <v>2</v>
      </c>
      <c r="AP3193" s="15">
        <v>8</v>
      </c>
      <c r="AQ3193" s="15">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15">
        <f ca="1">COUNTIF(INDIRECT("H"&amp;(ROW()+12*(($AN3193-1)*3+$AO3193)-ROW())/12+5):INDIRECT("S"&amp;(ROW()+12*(($AN3193-1)*3+$AO3193)-ROW())/12+5),AQ3193)</f>
        <v>0</v>
      </c>
      <c r="AU3193" s="15">
        <f ca="1">IF(AND(AQ3193&gt;0,AR3193&gt;0),COUNTIF(AU$6:AU3192,"&gt;0")+1,0)</f>
        <v>0</v>
      </c>
    </row>
    <row r="3194" spans="40:47">
      <c r="AN3194" s="15">
        <v>89</v>
      </c>
      <c r="AO3194" s="15">
        <v>2</v>
      </c>
      <c r="AP3194" s="15">
        <v>9</v>
      </c>
      <c r="AQ3194" s="15">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15">
        <f ca="1">COUNTIF(INDIRECT("H"&amp;(ROW()+12*(($AN3194-1)*3+$AO3194)-ROW())/12+5):INDIRECT("S"&amp;(ROW()+12*(($AN3194-1)*3+$AO3194)-ROW())/12+5),AQ3194)</f>
        <v>0</v>
      </c>
      <c r="AU3194" s="15">
        <f ca="1">IF(AND(AQ3194&gt;0,AR3194&gt;0),COUNTIF(AU$6:AU3193,"&gt;0")+1,0)</f>
        <v>0</v>
      </c>
    </row>
    <row r="3195" spans="40:47">
      <c r="AN3195" s="15">
        <v>89</v>
      </c>
      <c r="AO3195" s="15">
        <v>2</v>
      </c>
      <c r="AP3195" s="15">
        <v>10</v>
      </c>
      <c r="AQ3195" s="15">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15">
        <f ca="1">COUNTIF(INDIRECT("H"&amp;(ROW()+12*(($AN3195-1)*3+$AO3195)-ROW())/12+5):INDIRECT("S"&amp;(ROW()+12*(($AN3195-1)*3+$AO3195)-ROW())/12+5),AQ3195)</f>
        <v>0</v>
      </c>
      <c r="AU3195" s="15">
        <f ca="1">IF(AND(AQ3195&gt;0,AR3195&gt;0),COUNTIF(AU$6:AU3194,"&gt;0")+1,0)</f>
        <v>0</v>
      </c>
    </row>
    <row r="3196" spans="40:47">
      <c r="AN3196" s="15">
        <v>89</v>
      </c>
      <c r="AO3196" s="15">
        <v>2</v>
      </c>
      <c r="AP3196" s="15">
        <v>11</v>
      </c>
      <c r="AQ3196" s="15">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15">
        <f ca="1">COUNTIF(INDIRECT("H"&amp;(ROW()+12*(($AN3196-1)*3+$AO3196)-ROW())/12+5):INDIRECT("S"&amp;(ROW()+12*(($AN3196-1)*3+$AO3196)-ROW())/12+5),AQ3196)</f>
        <v>0</v>
      </c>
      <c r="AU3196" s="15">
        <f ca="1">IF(AND(AQ3196&gt;0,AR3196&gt;0),COUNTIF(AU$6:AU3195,"&gt;0")+1,0)</f>
        <v>0</v>
      </c>
    </row>
    <row r="3197" spans="40:47">
      <c r="AN3197" s="15">
        <v>89</v>
      </c>
      <c r="AO3197" s="15">
        <v>2</v>
      </c>
      <c r="AP3197" s="15">
        <v>12</v>
      </c>
      <c r="AQ3197" s="15">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15">
        <f ca="1">COUNTIF(INDIRECT("H"&amp;(ROW()+12*(($AN3197-1)*3+$AO3197)-ROW())/12+5):INDIRECT("S"&amp;(ROW()+12*(($AN3197-1)*3+$AO3197)-ROW())/12+5),AQ3197)</f>
        <v>0</v>
      </c>
      <c r="AU3197" s="15">
        <f ca="1">IF(AND(AQ3197&gt;0,AR3197&gt;0),COUNTIF(AU$6:AU3196,"&gt;0")+1,0)</f>
        <v>0</v>
      </c>
    </row>
    <row r="3198" spans="40:47">
      <c r="AN3198" s="15">
        <v>89</v>
      </c>
      <c r="AO3198" s="15">
        <v>3</v>
      </c>
      <c r="AP3198" s="15">
        <v>1</v>
      </c>
      <c r="AQ3198" s="15">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15">
        <f ca="1">COUNTIF(INDIRECT("H"&amp;(ROW()+12*(($AN3198-1)*3+$AO3198)-ROW())/12+5):INDIRECT("S"&amp;(ROW()+12*(($AN3198-1)*3+$AO3198)-ROW())/12+5),AQ3198)</f>
        <v>0</v>
      </c>
      <c r="AU3198" s="15">
        <f ca="1">IF(AND(AQ3198&gt;0,AR3198&gt;0),COUNTIF(AU$6:AU3197,"&gt;0")+1,0)</f>
        <v>0</v>
      </c>
    </row>
    <row r="3199" spans="40:47">
      <c r="AN3199" s="15">
        <v>89</v>
      </c>
      <c r="AO3199" s="15">
        <v>3</v>
      </c>
      <c r="AP3199" s="15">
        <v>2</v>
      </c>
      <c r="AQ3199" s="15">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15">
        <f ca="1">COUNTIF(INDIRECT("H"&amp;(ROW()+12*(($AN3199-1)*3+$AO3199)-ROW())/12+5):INDIRECT("S"&amp;(ROW()+12*(($AN3199-1)*3+$AO3199)-ROW())/12+5),AQ3199)</f>
        <v>0</v>
      </c>
      <c r="AU3199" s="15">
        <f ca="1">IF(AND(AQ3199&gt;0,AR3199&gt;0),COUNTIF(AU$6:AU3198,"&gt;0")+1,0)</f>
        <v>0</v>
      </c>
    </row>
    <row r="3200" spans="40:47">
      <c r="AN3200" s="15">
        <v>89</v>
      </c>
      <c r="AO3200" s="15">
        <v>3</v>
      </c>
      <c r="AP3200" s="15">
        <v>3</v>
      </c>
      <c r="AQ3200" s="15">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15">
        <f ca="1">COUNTIF(INDIRECT("H"&amp;(ROW()+12*(($AN3200-1)*3+$AO3200)-ROW())/12+5):INDIRECT("S"&amp;(ROW()+12*(($AN3200-1)*3+$AO3200)-ROW())/12+5),AQ3200)</f>
        <v>0</v>
      </c>
      <c r="AU3200" s="15">
        <f ca="1">IF(AND(AQ3200&gt;0,AR3200&gt;0),COUNTIF(AU$6:AU3199,"&gt;0")+1,0)</f>
        <v>0</v>
      </c>
    </row>
    <row r="3201" spans="40:47">
      <c r="AN3201" s="15">
        <v>89</v>
      </c>
      <c r="AO3201" s="15">
        <v>3</v>
      </c>
      <c r="AP3201" s="15">
        <v>4</v>
      </c>
      <c r="AQ3201" s="15">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15">
        <f ca="1">COUNTIF(INDIRECT("H"&amp;(ROW()+12*(($AN3201-1)*3+$AO3201)-ROW())/12+5):INDIRECT("S"&amp;(ROW()+12*(($AN3201-1)*3+$AO3201)-ROW())/12+5),AQ3201)</f>
        <v>0</v>
      </c>
      <c r="AU3201" s="15">
        <f ca="1">IF(AND(AQ3201&gt;0,AR3201&gt;0),COUNTIF(AU$6:AU3200,"&gt;0")+1,0)</f>
        <v>0</v>
      </c>
    </row>
    <row r="3202" spans="40:47">
      <c r="AN3202" s="15">
        <v>89</v>
      </c>
      <c r="AO3202" s="15">
        <v>3</v>
      </c>
      <c r="AP3202" s="15">
        <v>5</v>
      </c>
      <c r="AQ3202" s="15">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15">
        <f ca="1">COUNTIF(INDIRECT("H"&amp;(ROW()+12*(($AN3202-1)*3+$AO3202)-ROW())/12+5):INDIRECT("S"&amp;(ROW()+12*(($AN3202-1)*3+$AO3202)-ROW())/12+5),AQ3202)</f>
        <v>0</v>
      </c>
      <c r="AU3202" s="15">
        <f ca="1">IF(AND(AQ3202&gt;0,AR3202&gt;0),COUNTIF(AU$6:AU3201,"&gt;0")+1,0)</f>
        <v>0</v>
      </c>
    </row>
    <row r="3203" spans="40:47">
      <c r="AN3203" s="15">
        <v>89</v>
      </c>
      <c r="AO3203" s="15">
        <v>3</v>
      </c>
      <c r="AP3203" s="15">
        <v>6</v>
      </c>
      <c r="AQ3203" s="15">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15">
        <f ca="1">COUNTIF(INDIRECT("H"&amp;(ROW()+12*(($AN3203-1)*3+$AO3203)-ROW())/12+5):INDIRECT("S"&amp;(ROW()+12*(($AN3203-1)*3+$AO3203)-ROW())/12+5),AQ3203)</f>
        <v>0</v>
      </c>
      <c r="AU3203" s="15">
        <f ca="1">IF(AND(AQ3203&gt;0,AR3203&gt;0),COUNTIF(AU$6:AU3202,"&gt;0")+1,0)</f>
        <v>0</v>
      </c>
    </row>
    <row r="3204" spans="40:47">
      <c r="AN3204" s="15">
        <v>89</v>
      </c>
      <c r="AO3204" s="15">
        <v>3</v>
      </c>
      <c r="AP3204" s="15">
        <v>7</v>
      </c>
      <c r="AQ3204" s="15">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15">
        <f ca="1">COUNTIF(INDIRECT("H"&amp;(ROW()+12*(($AN3204-1)*3+$AO3204)-ROW())/12+5):INDIRECT("S"&amp;(ROW()+12*(($AN3204-1)*3+$AO3204)-ROW())/12+5),AQ3204)</f>
        <v>0</v>
      </c>
      <c r="AU3204" s="15">
        <f ca="1">IF(AND(AQ3204&gt;0,AR3204&gt;0),COUNTIF(AU$6:AU3203,"&gt;0")+1,0)</f>
        <v>0</v>
      </c>
    </row>
    <row r="3205" spans="40:47">
      <c r="AN3205" s="15">
        <v>89</v>
      </c>
      <c r="AO3205" s="15">
        <v>3</v>
      </c>
      <c r="AP3205" s="15">
        <v>8</v>
      </c>
      <c r="AQ3205" s="15">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15">
        <f ca="1">COUNTIF(INDIRECT("H"&amp;(ROW()+12*(($AN3205-1)*3+$AO3205)-ROW())/12+5):INDIRECT("S"&amp;(ROW()+12*(($AN3205-1)*3+$AO3205)-ROW())/12+5),AQ3205)</f>
        <v>0</v>
      </c>
      <c r="AU3205" s="15">
        <f ca="1">IF(AND(AQ3205&gt;0,AR3205&gt;0),COUNTIF(AU$6:AU3204,"&gt;0")+1,0)</f>
        <v>0</v>
      </c>
    </row>
    <row r="3206" spans="40:47">
      <c r="AN3206" s="15">
        <v>89</v>
      </c>
      <c r="AO3206" s="15">
        <v>3</v>
      </c>
      <c r="AP3206" s="15">
        <v>9</v>
      </c>
      <c r="AQ3206" s="15">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15">
        <f ca="1">COUNTIF(INDIRECT("H"&amp;(ROW()+12*(($AN3206-1)*3+$AO3206)-ROW())/12+5):INDIRECT("S"&amp;(ROW()+12*(($AN3206-1)*3+$AO3206)-ROW())/12+5),AQ3206)</f>
        <v>0</v>
      </c>
      <c r="AU3206" s="15">
        <f ca="1">IF(AND(AQ3206&gt;0,AR3206&gt;0),COUNTIF(AU$6:AU3205,"&gt;0")+1,0)</f>
        <v>0</v>
      </c>
    </row>
    <row r="3207" spans="40:47">
      <c r="AN3207" s="15">
        <v>89</v>
      </c>
      <c r="AO3207" s="15">
        <v>3</v>
      </c>
      <c r="AP3207" s="15">
        <v>10</v>
      </c>
      <c r="AQ3207" s="15">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15">
        <f ca="1">COUNTIF(INDIRECT("H"&amp;(ROW()+12*(($AN3207-1)*3+$AO3207)-ROW())/12+5):INDIRECT("S"&amp;(ROW()+12*(($AN3207-1)*3+$AO3207)-ROW())/12+5),AQ3207)</f>
        <v>0</v>
      </c>
      <c r="AU3207" s="15">
        <f ca="1">IF(AND(AQ3207&gt;0,AR3207&gt;0),COUNTIF(AU$6:AU3206,"&gt;0")+1,0)</f>
        <v>0</v>
      </c>
    </row>
    <row r="3208" spans="40:47">
      <c r="AN3208" s="15">
        <v>89</v>
      </c>
      <c r="AO3208" s="15">
        <v>3</v>
      </c>
      <c r="AP3208" s="15">
        <v>11</v>
      </c>
      <c r="AQ3208" s="15">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15">
        <f ca="1">COUNTIF(INDIRECT("H"&amp;(ROW()+12*(($AN3208-1)*3+$AO3208)-ROW())/12+5):INDIRECT("S"&amp;(ROW()+12*(($AN3208-1)*3+$AO3208)-ROW())/12+5),AQ3208)</f>
        <v>0</v>
      </c>
      <c r="AU3208" s="15">
        <f ca="1">IF(AND(AQ3208&gt;0,AR3208&gt;0),COUNTIF(AU$6:AU3207,"&gt;0")+1,0)</f>
        <v>0</v>
      </c>
    </row>
    <row r="3209" spans="40:47">
      <c r="AN3209" s="306">
        <v>89</v>
      </c>
      <c r="AO3209" s="306">
        <v>3</v>
      </c>
      <c r="AP3209" s="306">
        <v>12</v>
      </c>
      <c r="AQ3209" s="306">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306">
        <f ca="1">COUNTIF(INDIRECT("H"&amp;(ROW()+12*(($AN3209-1)*3+$AO3209)-ROW())/12+5):INDIRECT("S"&amp;(ROW()+12*(($AN3209-1)*3+$AO3209)-ROW())/12+5),AQ3209)</f>
        <v>0</v>
      </c>
      <c r="AS3209" s="306"/>
      <c r="AT3209" s="306"/>
      <c r="AU3209" s="306">
        <f ca="1">IF(AND(AQ3209&gt;0,AR3209&gt;0),COUNTIF(AU$6:AU3208,"&gt;0")+1,0)</f>
        <v>0</v>
      </c>
    </row>
    <row r="3210" spans="40:47">
      <c r="AN3210" s="15">
        <v>90</v>
      </c>
      <c r="AO3210" s="15">
        <v>1</v>
      </c>
      <c r="AP3210" s="15">
        <v>1</v>
      </c>
      <c r="AQ3210" s="15">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15">
        <f ca="1">COUNTIF(INDIRECT("H"&amp;(ROW()+12*(($AN3210-1)*3+$AO3210)-ROW())/12+5):INDIRECT("S"&amp;(ROW()+12*(($AN3210-1)*3+$AO3210)-ROW())/12+5),AQ3210)</f>
        <v>0</v>
      </c>
      <c r="AU3210" s="15">
        <f ca="1">IF(AND(AQ3210&gt;0,AR3210&gt;0),COUNTIF(AU$6:AU3209,"&gt;0")+1,0)</f>
        <v>0</v>
      </c>
    </row>
    <row r="3211" spans="40:47">
      <c r="AN3211" s="15">
        <v>90</v>
      </c>
      <c r="AO3211" s="15">
        <v>1</v>
      </c>
      <c r="AP3211" s="15">
        <v>2</v>
      </c>
      <c r="AQ3211" s="15">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15">
        <f ca="1">COUNTIF(INDIRECT("H"&amp;(ROW()+12*(($AN3211-1)*3+$AO3211)-ROW())/12+5):INDIRECT("S"&amp;(ROW()+12*(($AN3211-1)*3+$AO3211)-ROW())/12+5),AQ3211)</f>
        <v>0</v>
      </c>
      <c r="AU3211" s="15">
        <f ca="1">IF(AND(AQ3211&gt;0,AR3211&gt;0),COUNTIF(AU$6:AU3210,"&gt;0")+1,0)</f>
        <v>0</v>
      </c>
    </row>
    <row r="3212" spans="40:47">
      <c r="AN3212" s="15">
        <v>90</v>
      </c>
      <c r="AO3212" s="15">
        <v>1</v>
      </c>
      <c r="AP3212" s="15">
        <v>3</v>
      </c>
      <c r="AQ3212" s="15">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15">
        <f ca="1">COUNTIF(INDIRECT("H"&amp;(ROW()+12*(($AN3212-1)*3+$AO3212)-ROW())/12+5):INDIRECT("S"&amp;(ROW()+12*(($AN3212-1)*3+$AO3212)-ROW())/12+5),AQ3212)</f>
        <v>0</v>
      </c>
      <c r="AU3212" s="15">
        <f ca="1">IF(AND(AQ3212&gt;0,AR3212&gt;0),COUNTIF(AU$6:AU3211,"&gt;0")+1,0)</f>
        <v>0</v>
      </c>
    </row>
    <row r="3213" spans="40:47">
      <c r="AN3213" s="15">
        <v>90</v>
      </c>
      <c r="AO3213" s="15">
        <v>1</v>
      </c>
      <c r="AP3213" s="15">
        <v>4</v>
      </c>
      <c r="AQ3213" s="15">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15">
        <f ca="1">COUNTIF(INDIRECT("H"&amp;(ROW()+12*(($AN3213-1)*3+$AO3213)-ROW())/12+5):INDIRECT("S"&amp;(ROW()+12*(($AN3213-1)*3+$AO3213)-ROW())/12+5),AQ3213)</f>
        <v>0</v>
      </c>
      <c r="AU3213" s="15">
        <f ca="1">IF(AND(AQ3213&gt;0,AR3213&gt;0),COUNTIF(AU$6:AU3212,"&gt;0")+1,0)</f>
        <v>0</v>
      </c>
    </row>
    <row r="3214" spans="40:47">
      <c r="AN3214" s="15">
        <v>90</v>
      </c>
      <c r="AO3214" s="15">
        <v>1</v>
      </c>
      <c r="AP3214" s="15">
        <v>5</v>
      </c>
      <c r="AQ3214" s="15">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15">
        <f ca="1">COUNTIF(INDIRECT("H"&amp;(ROW()+12*(($AN3214-1)*3+$AO3214)-ROW())/12+5):INDIRECT("S"&amp;(ROW()+12*(($AN3214-1)*3+$AO3214)-ROW())/12+5),AQ3214)</f>
        <v>0</v>
      </c>
      <c r="AU3214" s="15">
        <f ca="1">IF(AND(AQ3214&gt;0,AR3214&gt;0),COUNTIF(AU$6:AU3213,"&gt;0")+1,0)</f>
        <v>0</v>
      </c>
    </row>
    <row r="3215" spans="40:47">
      <c r="AN3215" s="15">
        <v>90</v>
      </c>
      <c r="AO3215" s="15">
        <v>1</v>
      </c>
      <c r="AP3215" s="15">
        <v>6</v>
      </c>
      <c r="AQ3215" s="15">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15">
        <f ca="1">COUNTIF(INDIRECT("H"&amp;(ROW()+12*(($AN3215-1)*3+$AO3215)-ROW())/12+5):INDIRECT("S"&amp;(ROW()+12*(($AN3215-1)*3+$AO3215)-ROW())/12+5),AQ3215)</f>
        <v>0</v>
      </c>
      <c r="AU3215" s="15">
        <f ca="1">IF(AND(AQ3215&gt;0,AR3215&gt;0),COUNTIF(AU$6:AU3214,"&gt;0")+1,0)</f>
        <v>0</v>
      </c>
    </row>
    <row r="3216" spans="40:47">
      <c r="AN3216" s="15">
        <v>90</v>
      </c>
      <c r="AO3216" s="15">
        <v>1</v>
      </c>
      <c r="AP3216" s="15">
        <v>7</v>
      </c>
      <c r="AQ3216" s="15">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15">
        <f ca="1">COUNTIF(INDIRECT("H"&amp;(ROW()+12*(($AN3216-1)*3+$AO3216)-ROW())/12+5):INDIRECT("S"&amp;(ROW()+12*(($AN3216-1)*3+$AO3216)-ROW())/12+5),AQ3216)</f>
        <v>0</v>
      </c>
      <c r="AU3216" s="15">
        <f ca="1">IF(AND(AQ3216&gt;0,AR3216&gt;0),COUNTIF(AU$6:AU3215,"&gt;0")+1,0)</f>
        <v>0</v>
      </c>
    </row>
    <row r="3217" spans="40:47">
      <c r="AN3217" s="15">
        <v>90</v>
      </c>
      <c r="AO3217" s="15">
        <v>1</v>
      </c>
      <c r="AP3217" s="15">
        <v>8</v>
      </c>
      <c r="AQ3217" s="15">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15">
        <f ca="1">COUNTIF(INDIRECT("H"&amp;(ROW()+12*(($AN3217-1)*3+$AO3217)-ROW())/12+5):INDIRECT("S"&amp;(ROW()+12*(($AN3217-1)*3+$AO3217)-ROW())/12+5),AQ3217)</f>
        <v>0</v>
      </c>
      <c r="AU3217" s="15">
        <f ca="1">IF(AND(AQ3217&gt;0,AR3217&gt;0),COUNTIF(AU$6:AU3216,"&gt;0")+1,0)</f>
        <v>0</v>
      </c>
    </row>
    <row r="3218" spans="40:47">
      <c r="AN3218" s="15">
        <v>90</v>
      </c>
      <c r="AO3218" s="15">
        <v>1</v>
      </c>
      <c r="AP3218" s="15">
        <v>9</v>
      </c>
      <c r="AQ3218" s="15">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15">
        <f ca="1">COUNTIF(INDIRECT("H"&amp;(ROW()+12*(($AN3218-1)*3+$AO3218)-ROW())/12+5):INDIRECT("S"&amp;(ROW()+12*(($AN3218-1)*3+$AO3218)-ROW())/12+5),AQ3218)</f>
        <v>0</v>
      </c>
      <c r="AU3218" s="15">
        <f ca="1">IF(AND(AQ3218&gt;0,AR3218&gt;0),COUNTIF(AU$6:AU3217,"&gt;0")+1,0)</f>
        <v>0</v>
      </c>
    </row>
    <row r="3219" spans="40:47">
      <c r="AN3219" s="15">
        <v>90</v>
      </c>
      <c r="AO3219" s="15">
        <v>1</v>
      </c>
      <c r="AP3219" s="15">
        <v>10</v>
      </c>
      <c r="AQ3219" s="15">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15">
        <f ca="1">COUNTIF(INDIRECT("H"&amp;(ROW()+12*(($AN3219-1)*3+$AO3219)-ROW())/12+5):INDIRECT("S"&amp;(ROW()+12*(($AN3219-1)*3+$AO3219)-ROW())/12+5),AQ3219)</f>
        <v>0</v>
      </c>
      <c r="AU3219" s="15">
        <f ca="1">IF(AND(AQ3219&gt;0,AR3219&gt;0),COUNTIF(AU$6:AU3218,"&gt;0")+1,0)</f>
        <v>0</v>
      </c>
    </row>
    <row r="3220" spans="40:47">
      <c r="AN3220" s="15">
        <v>90</v>
      </c>
      <c r="AO3220" s="15">
        <v>1</v>
      </c>
      <c r="AP3220" s="15">
        <v>11</v>
      </c>
      <c r="AQ3220" s="15">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15">
        <f ca="1">COUNTIF(INDIRECT("H"&amp;(ROW()+12*(($AN3220-1)*3+$AO3220)-ROW())/12+5):INDIRECT("S"&amp;(ROW()+12*(($AN3220-1)*3+$AO3220)-ROW())/12+5),AQ3220)</f>
        <v>0</v>
      </c>
      <c r="AU3220" s="15">
        <f ca="1">IF(AND(AQ3220&gt;0,AR3220&gt;0),COUNTIF(AU$6:AU3219,"&gt;0")+1,0)</f>
        <v>0</v>
      </c>
    </row>
    <row r="3221" spans="40:47">
      <c r="AN3221" s="15">
        <v>90</v>
      </c>
      <c r="AO3221" s="15">
        <v>1</v>
      </c>
      <c r="AP3221" s="15">
        <v>12</v>
      </c>
      <c r="AQ3221" s="15">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15">
        <f ca="1">COUNTIF(INDIRECT("H"&amp;(ROW()+12*(($AN3221-1)*3+$AO3221)-ROW())/12+5):INDIRECT("S"&amp;(ROW()+12*(($AN3221-1)*3+$AO3221)-ROW())/12+5),AQ3221)</f>
        <v>0</v>
      </c>
      <c r="AU3221" s="15">
        <f ca="1">IF(AND(AQ3221&gt;0,AR3221&gt;0),COUNTIF(AU$6:AU3220,"&gt;0")+1,0)</f>
        <v>0</v>
      </c>
    </row>
    <row r="3222" spans="40:47">
      <c r="AN3222" s="15">
        <v>90</v>
      </c>
      <c r="AO3222" s="15">
        <v>2</v>
      </c>
      <c r="AP3222" s="15">
        <v>1</v>
      </c>
      <c r="AQ3222" s="15">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15">
        <f ca="1">COUNTIF(INDIRECT("H"&amp;(ROW()+12*(($AN3222-1)*3+$AO3222)-ROW())/12+5):INDIRECT("S"&amp;(ROW()+12*(($AN3222-1)*3+$AO3222)-ROW())/12+5),AQ3222)</f>
        <v>0</v>
      </c>
      <c r="AU3222" s="15">
        <f ca="1">IF(AND(AQ3222&gt;0,AR3222&gt;0),COUNTIF(AU$6:AU3221,"&gt;0")+1,0)</f>
        <v>0</v>
      </c>
    </row>
    <row r="3223" spans="40:47">
      <c r="AN3223" s="15">
        <v>90</v>
      </c>
      <c r="AO3223" s="15">
        <v>2</v>
      </c>
      <c r="AP3223" s="15">
        <v>2</v>
      </c>
      <c r="AQ3223" s="15">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15">
        <f ca="1">COUNTIF(INDIRECT("H"&amp;(ROW()+12*(($AN3223-1)*3+$AO3223)-ROW())/12+5):INDIRECT("S"&amp;(ROW()+12*(($AN3223-1)*3+$AO3223)-ROW())/12+5),AQ3223)</f>
        <v>0</v>
      </c>
      <c r="AU3223" s="15">
        <f ca="1">IF(AND(AQ3223&gt;0,AR3223&gt;0),COUNTIF(AU$6:AU3222,"&gt;0")+1,0)</f>
        <v>0</v>
      </c>
    </row>
    <row r="3224" spans="40:47">
      <c r="AN3224" s="15">
        <v>90</v>
      </c>
      <c r="AO3224" s="15">
        <v>2</v>
      </c>
      <c r="AP3224" s="15">
        <v>3</v>
      </c>
      <c r="AQ3224" s="15">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15">
        <f ca="1">COUNTIF(INDIRECT("H"&amp;(ROW()+12*(($AN3224-1)*3+$AO3224)-ROW())/12+5):INDIRECT("S"&amp;(ROW()+12*(($AN3224-1)*3+$AO3224)-ROW())/12+5),AQ3224)</f>
        <v>0</v>
      </c>
      <c r="AU3224" s="15">
        <f ca="1">IF(AND(AQ3224&gt;0,AR3224&gt;0),COUNTIF(AU$6:AU3223,"&gt;0")+1,0)</f>
        <v>0</v>
      </c>
    </row>
    <row r="3225" spans="40:47">
      <c r="AN3225" s="15">
        <v>90</v>
      </c>
      <c r="AO3225" s="15">
        <v>2</v>
      </c>
      <c r="AP3225" s="15">
        <v>4</v>
      </c>
      <c r="AQ3225" s="15">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15">
        <f ca="1">COUNTIF(INDIRECT("H"&amp;(ROW()+12*(($AN3225-1)*3+$AO3225)-ROW())/12+5):INDIRECT("S"&amp;(ROW()+12*(($AN3225-1)*3+$AO3225)-ROW())/12+5),AQ3225)</f>
        <v>0</v>
      </c>
      <c r="AU3225" s="15">
        <f ca="1">IF(AND(AQ3225&gt;0,AR3225&gt;0),COUNTIF(AU$6:AU3224,"&gt;0")+1,0)</f>
        <v>0</v>
      </c>
    </row>
    <row r="3226" spans="40:47">
      <c r="AN3226" s="15">
        <v>90</v>
      </c>
      <c r="AO3226" s="15">
        <v>2</v>
      </c>
      <c r="AP3226" s="15">
        <v>5</v>
      </c>
      <c r="AQ3226" s="15">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15">
        <f ca="1">COUNTIF(INDIRECT("H"&amp;(ROW()+12*(($AN3226-1)*3+$AO3226)-ROW())/12+5):INDIRECT("S"&amp;(ROW()+12*(($AN3226-1)*3+$AO3226)-ROW())/12+5),AQ3226)</f>
        <v>0</v>
      </c>
      <c r="AU3226" s="15">
        <f ca="1">IF(AND(AQ3226&gt;0,AR3226&gt;0),COUNTIF(AU$6:AU3225,"&gt;0")+1,0)</f>
        <v>0</v>
      </c>
    </row>
    <row r="3227" spans="40:47">
      <c r="AN3227" s="15">
        <v>90</v>
      </c>
      <c r="AO3227" s="15">
        <v>2</v>
      </c>
      <c r="AP3227" s="15">
        <v>6</v>
      </c>
      <c r="AQ3227" s="15">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15">
        <f ca="1">COUNTIF(INDIRECT("H"&amp;(ROW()+12*(($AN3227-1)*3+$AO3227)-ROW())/12+5):INDIRECT("S"&amp;(ROW()+12*(($AN3227-1)*3+$AO3227)-ROW())/12+5),AQ3227)</f>
        <v>0</v>
      </c>
      <c r="AU3227" s="15">
        <f ca="1">IF(AND(AQ3227&gt;0,AR3227&gt;0),COUNTIF(AU$6:AU3226,"&gt;0")+1,0)</f>
        <v>0</v>
      </c>
    </row>
    <row r="3228" spans="40:47">
      <c r="AN3228" s="15">
        <v>90</v>
      </c>
      <c r="AO3228" s="15">
        <v>2</v>
      </c>
      <c r="AP3228" s="15">
        <v>7</v>
      </c>
      <c r="AQ3228" s="15">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15">
        <f ca="1">COUNTIF(INDIRECT("H"&amp;(ROW()+12*(($AN3228-1)*3+$AO3228)-ROW())/12+5):INDIRECT("S"&amp;(ROW()+12*(($AN3228-1)*3+$AO3228)-ROW())/12+5),AQ3228)</f>
        <v>0</v>
      </c>
      <c r="AU3228" s="15">
        <f ca="1">IF(AND(AQ3228&gt;0,AR3228&gt;0),COUNTIF(AU$6:AU3227,"&gt;0")+1,0)</f>
        <v>0</v>
      </c>
    </row>
    <row r="3229" spans="40:47">
      <c r="AN3229" s="15">
        <v>90</v>
      </c>
      <c r="AO3229" s="15">
        <v>2</v>
      </c>
      <c r="AP3229" s="15">
        <v>8</v>
      </c>
      <c r="AQ3229" s="15">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15">
        <f ca="1">COUNTIF(INDIRECT("H"&amp;(ROW()+12*(($AN3229-1)*3+$AO3229)-ROW())/12+5):INDIRECT("S"&amp;(ROW()+12*(($AN3229-1)*3+$AO3229)-ROW())/12+5),AQ3229)</f>
        <v>0</v>
      </c>
      <c r="AU3229" s="15">
        <f ca="1">IF(AND(AQ3229&gt;0,AR3229&gt;0),COUNTIF(AU$6:AU3228,"&gt;0")+1,0)</f>
        <v>0</v>
      </c>
    </row>
    <row r="3230" spans="40:47">
      <c r="AN3230" s="15">
        <v>90</v>
      </c>
      <c r="AO3230" s="15">
        <v>2</v>
      </c>
      <c r="AP3230" s="15">
        <v>9</v>
      </c>
      <c r="AQ3230" s="15">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15">
        <f ca="1">COUNTIF(INDIRECT("H"&amp;(ROW()+12*(($AN3230-1)*3+$AO3230)-ROW())/12+5):INDIRECT("S"&amp;(ROW()+12*(($AN3230-1)*3+$AO3230)-ROW())/12+5),AQ3230)</f>
        <v>0</v>
      </c>
      <c r="AU3230" s="15">
        <f ca="1">IF(AND(AQ3230&gt;0,AR3230&gt;0),COUNTIF(AU$6:AU3229,"&gt;0")+1,0)</f>
        <v>0</v>
      </c>
    </row>
    <row r="3231" spans="40:47">
      <c r="AN3231" s="15">
        <v>90</v>
      </c>
      <c r="AO3231" s="15">
        <v>2</v>
      </c>
      <c r="AP3231" s="15">
        <v>10</v>
      </c>
      <c r="AQ3231" s="15">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15">
        <f ca="1">COUNTIF(INDIRECT("H"&amp;(ROW()+12*(($AN3231-1)*3+$AO3231)-ROW())/12+5):INDIRECT("S"&amp;(ROW()+12*(($AN3231-1)*3+$AO3231)-ROW())/12+5),AQ3231)</f>
        <v>0</v>
      </c>
      <c r="AU3231" s="15">
        <f ca="1">IF(AND(AQ3231&gt;0,AR3231&gt;0),COUNTIF(AU$6:AU3230,"&gt;0")+1,0)</f>
        <v>0</v>
      </c>
    </row>
    <row r="3232" spans="40:47">
      <c r="AN3232" s="15">
        <v>90</v>
      </c>
      <c r="AO3232" s="15">
        <v>2</v>
      </c>
      <c r="AP3232" s="15">
        <v>11</v>
      </c>
      <c r="AQ3232" s="15">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15">
        <f ca="1">COUNTIF(INDIRECT("H"&amp;(ROW()+12*(($AN3232-1)*3+$AO3232)-ROW())/12+5):INDIRECT("S"&amp;(ROW()+12*(($AN3232-1)*3+$AO3232)-ROW())/12+5),AQ3232)</f>
        <v>0</v>
      </c>
      <c r="AU3232" s="15">
        <f ca="1">IF(AND(AQ3232&gt;0,AR3232&gt;0),COUNTIF(AU$6:AU3231,"&gt;0")+1,0)</f>
        <v>0</v>
      </c>
    </row>
    <row r="3233" spans="40:47">
      <c r="AN3233" s="15">
        <v>90</v>
      </c>
      <c r="AO3233" s="15">
        <v>2</v>
      </c>
      <c r="AP3233" s="15">
        <v>12</v>
      </c>
      <c r="AQ3233" s="15">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15">
        <f ca="1">COUNTIF(INDIRECT("H"&amp;(ROW()+12*(($AN3233-1)*3+$AO3233)-ROW())/12+5):INDIRECT("S"&amp;(ROW()+12*(($AN3233-1)*3+$AO3233)-ROW())/12+5),AQ3233)</f>
        <v>0</v>
      </c>
      <c r="AU3233" s="15">
        <f ca="1">IF(AND(AQ3233&gt;0,AR3233&gt;0),COUNTIF(AU$6:AU3232,"&gt;0")+1,0)</f>
        <v>0</v>
      </c>
    </row>
    <row r="3234" spans="40:47">
      <c r="AN3234" s="15">
        <v>90</v>
      </c>
      <c r="AO3234" s="15">
        <v>3</v>
      </c>
      <c r="AP3234" s="15">
        <v>1</v>
      </c>
      <c r="AQ3234" s="15">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15">
        <f ca="1">COUNTIF(INDIRECT("H"&amp;(ROW()+12*(($AN3234-1)*3+$AO3234)-ROW())/12+5):INDIRECT("S"&amp;(ROW()+12*(($AN3234-1)*3+$AO3234)-ROW())/12+5),AQ3234)</f>
        <v>0</v>
      </c>
      <c r="AU3234" s="15">
        <f ca="1">IF(AND(AQ3234&gt;0,AR3234&gt;0),COUNTIF(AU$6:AU3233,"&gt;0")+1,0)</f>
        <v>0</v>
      </c>
    </row>
    <row r="3235" spans="40:47">
      <c r="AN3235" s="15">
        <v>90</v>
      </c>
      <c r="AO3235" s="15">
        <v>3</v>
      </c>
      <c r="AP3235" s="15">
        <v>2</v>
      </c>
      <c r="AQ3235" s="15">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15">
        <f ca="1">COUNTIF(INDIRECT("H"&amp;(ROW()+12*(($AN3235-1)*3+$AO3235)-ROW())/12+5):INDIRECT("S"&amp;(ROW()+12*(($AN3235-1)*3+$AO3235)-ROW())/12+5),AQ3235)</f>
        <v>0</v>
      </c>
      <c r="AU3235" s="15">
        <f ca="1">IF(AND(AQ3235&gt;0,AR3235&gt;0),COUNTIF(AU$6:AU3234,"&gt;0")+1,0)</f>
        <v>0</v>
      </c>
    </row>
    <row r="3236" spans="40:47">
      <c r="AN3236" s="15">
        <v>90</v>
      </c>
      <c r="AO3236" s="15">
        <v>3</v>
      </c>
      <c r="AP3236" s="15">
        <v>3</v>
      </c>
      <c r="AQ3236" s="15">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15">
        <f ca="1">COUNTIF(INDIRECT("H"&amp;(ROW()+12*(($AN3236-1)*3+$AO3236)-ROW())/12+5):INDIRECT("S"&amp;(ROW()+12*(($AN3236-1)*3+$AO3236)-ROW())/12+5),AQ3236)</f>
        <v>0</v>
      </c>
      <c r="AU3236" s="15">
        <f ca="1">IF(AND(AQ3236&gt;0,AR3236&gt;0),COUNTIF(AU$6:AU3235,"&gt;0")+1,0)</f>
        <v>0</v>
      </c>
    </row>
    <row r="3237" spans="40:47">
      <c r="AN3237" s="15">
        <v>90</v>
      </c>
      <c r="AO3237" s="15">
        <v>3</v>
      </c>
      <c r="AP3237" s="15">
        <v>4</v>
      </c>
      <c r="AQ3237" s="15">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15">
        <f ca="1">COUNTIF(INDIRECT("H"&amp;(ROW()+12*(($AN3237-1)*3+$AO3237)-ROW())/12+5):INDIRECT("S"&amp;(ROW()+12*(($AN3237-1)*3+$AO3237)-ROW())/12+5),AQ3237)</f>
        <v>0</v>
      </c>
      <c r="AU3237" s="15">
        <f ca="1">IF(AND(AQ3237&gt;0,AR3237&gt;0),COUNTIF(AU$6:AU3236,"&gt;0")+1,0)</f>
        <v>0</v>
      </c>
    </row>
    <row r="3238" spans="40:47">
      <c r="AN3238" s="15">
        <v>90</v>
      </c>
      <c r="AO3238" s="15">
        <v>3</v>
      </c>
      <c r="AP3238" s="15">
        <v>5</v>
      </c>
      <c r="AQ3238" s="15">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15">
        <f ca="1">COUNTIF(INDIRECT("H"&amp;(ROW()+12*(($AN3238-1)*3+$AO3238)-ROW())/12+5):INDIRECT("S"&amp;(ROW()+12*(($AN3238-1)*3+$AO3238)-ROW())/12+5),AQ3238)</f>
        <v>0</v>
      </c>
      <c r="AU3238" s="15">
        <f ca="1">IF(AND(AQ3238&gt;0,AR3238&gt;0),COUNTIF(AU$6:AU3237,"&gt;0")+1,0)</f>
        <v>0</v>
      </c>
    </row>
    <row r="3239" spans="40:47">
      <c r="AN3239" s="15">
        <v>90</v>
      </c>
      <c r="AO3239" s="15">
        <v>3</v>
      </c>
      <c r="AP3239" s="15">
        <v>6</v>
      </c>
      <c r="AQ3239" s="15">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15">
        <f ca="1">COUNTIF(INDIRECT("H"&amp;(ROW()+12*(($AN3239-1)*3+$AO3239)-ROW())/12+5):INDIRECT("S"&amp;(ROW()+12*(($AN3239-1)*3+$AO3239)-ROW())/12+5),AQ3239)</f>
        <v>0</v>
      </c>
      <c r="AU3239" s="15">
        <f ca="1">IF(AND(AQ3239&gt;0,AR3239&gt;0),COUNTIF(AU$6:AU3238,"&gt;0")+1,0)</f>
        <v>0</v>
      </c>
    </row>
    <row r="3240" spans="40:47">
      <c r="AN3240" s="15">
        <v>90</v>
      </c>
      <c r="AO3240" s="15">
        <v>3</v>
      </c>
      <c r="AP3240" s="15">
        <v>7</v>
      </c>
      <c r="AQ3240" s="15">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15">
        <f ca="1">COUNTIF(INDIRECT("H"&amp;(ROW()+12*(($AN3240-1)*3+$AO3240)-ROW())/12+5):INDIRECT("S"&amp;(ROW()+12*(($AN3240-1)*3+$AO3240)-ROW())/12+5),AQ3240)</f>
        <v>0</v>
      </c>
      <c r="AU3240" s="15">
        <f ca="1">IF(AND(AQ3240&gt;0,AR3240&gt;0),COUNTIF(AU$6:AU3239,"&gt;0")+1,0)</f>
        <v>0</v>
      </c>
    </row>
    <row r="3241" spans="40:47">
      <c r="AN3241" s="15">
        <v>90</v>
      </c>
      <c r="AO3241" s="15">
        <v>3</v>
      </c>
      <c r="AP3241" s="15">
        <v>8</v>
      </c>
      <c r="AQ3241" s="15">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15">
        <f ca="1">COUNTIF(INDIRECT("H"&amp;(ROW()+12*(($AN3241-1)*3+$AO3241)-ROW())/12+5):INDIRECT("S"&amp;(ROW()+12*(($AN3241-1)*3+$AO3241)-ROW())/12+5),AQ3241)</f>
        <v>0</v>
      </c>
      <c r="AU3241" s="15">
        <f ca="1">IF(AND(AQ3241&gt;0,AR3241&gt;0),COUNTIF(AU$6:AU3240,"&gt;0")+1,0)</f>
        <v>0</v>
      </c>
    </row>
    <row r="3242" spans="40:47">
      <c r="AN3242" s="15">
        <v>90</v>
      </c>
      <c r="AO3242" s="15">
        <v>3</v>
      </c>
      <c r="AP3242" s="15">
        <v>9</v>
      </c>
      <c r="AQ3242" s="15">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15">
        <f ca="1">COUNTIF(INDIRECT("H"&amp;(ROW()+12*(($AN3242-1)*3+$AO3242)-ROW())/12+5):INDIRECT("S"&amp;(ROW()+12*(($AN3242-1)*3+$AO3242)-ROW())/12+5),AQ3242)</f>
        <v>0</v>
      </c>
      <c r="AU3242" s="15">
        <f ca="1">IF(AND(AQ3242&gt;0,AR3242&gt;0),COUNTIF(AU$6:AU3241,"&gt;0")+1,0)</f>
        <v>0</v>
      </c>
    </row>
    <row r="3243" spans="40:47">
      <c r="AN3243" s="15">
        <v>90</v>
      </c>
      <c r="AO3243" s="15">
        <v>3</v>
      </c>
      <c r="AP3243" s="15">
        <v>10</v>
      </c>
      <c r="AQ3243" s="15">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15">
        <f ca="1">COUNTIF(INDIRECT("H"&amp;(ROW()+12*(($AN3243-1)*3+$AO3243)-ROW())/12+5):INDIRECT("S"&amp;(ROW()+12*(($AN3243-1)*3+$AO3243)-ROW())/12+5),AQ3243)</f>
        <v>0</v>
      </c>
      <c r="AU3243" s="15">
        <f ca="1">IF(AND(AQ3243&gt;0,AR3243&gt;0),COUNTIF(AU$6:AU3242,"&gt;0")+1,0)</f>
        <v>0</v>
      </c>
    </row>
    <row r="3244" spans="40:47">
      <c r="AN3244" s="15">
        <v>90</v>
      </c>
      <c r="AO3244" s="15">
        <v>3</v>
      </c>
      <c r="AP3244" s="15">
        <v>11</v>
      </c>
      <c r="AQ3244" s="15">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15">
        <f ca="1">COUNTIF(INDIRECT("H"&amp;(ROW()+12*(($AN3244-1)*3+$AO3244)-ROW())/12+5):INDIRECT("S"&amp;(ROW()+12*(($AN3244-1)*3+$AO3244)-ROW())/12+5),AQ3244)</f>
        <v>0</v>
      </c>
      <c r="AU3244" s="15">
        <f ca="1">IF(AND(AQ3244&gt;0,AR3244&gt;0),COUNTIF(AU$6:AU3243,"&gt;0")+1,0)</f>
        <v>0</v>
      </c>
    </row>
    <row r="3245" spans="40:47">
      <c r="AN3245" s="306">
        <v>90</v>
      </c>
      <c r="AO3245" s="306">
        <v>3</v>
      </c>
      <c r="AP3245" s="306">
        <v>12</v>
      </c>
      <c r="AQ3245" s="306">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306">
        <f ca="1">COUNTIF(INDIRECT("H"&amp;(ROW()+12*(($AN3245-1)*3+$AO3245)-ROW())/12+5):INDIRECT("S"&amp;(ROW()+12*(($AN3245-1)*3+$AO3245)-ROW())/12+5),AQ3245)</f>
        <v>0</v>
      </c>
      <c r="AS3245" s="306"/>
      <c r="AT3245" s="306"/>
      <c r="AU3245" s="306">
        <f ca="1">IF(AND(AQ3245&gt;0,AR3245&gt;0),COUNTIF(AU$6:AU3244,"&gt;0")+1,0)</f>
        <v>0</v>
      </c>
    </row>
    <row r="3246" spans="40:47">
      <c r="AN3246" s="15">
        <v>91</v>
      </c>
      <c r="AO3246" s="15">
        <v>1</v>
      </c>
      <c r="AP3246" s="15">
        <v>1</v>
      </c>
      <c r="AQ3246" s="15">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15">
        <f ca="1">COUNTIF(INDIRECT("H"&amp;(ROW()+12*(($AN3246-1)*3+$AO3246)-ROW())/12+5):INDIRECT("S"&amp;(ROW()+12*(($AN3246-1)*3+$AO3246)-ROW())/12+5),AQ3246)</f>
        <v>0</v>
      </c>
      <c r="AU3246" s="15">
        <f ca="1">IF(AND(AQ3246&gt;0,AR3246&gt;0),COUNTIF(AU$6:AU3245,"&gt;0")+1,0)</f>
        <v>0</v>
      </c>
    </row>
    <row r="3247" spans="40:47">
      <c r="AN3247" s="15">
        <v>91</v>
      </c>
      <c r="AO3247" s="15">
        <v>1</v>
      </c>
      <c r="AP3247" s="15">
        <v>2</v>
      </c>
      <c r="AQ3247" s="15">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15">
        <f ca="1">COUNTIF(INDIRECT("H"&amp;(ROW()+12*(($AN3247-1)*3+$AO3247)-ROW())/12+5):INDIRECT("S"&amp;(ROW()+12*(($AN3247-1)*3+$AO3247)-ROW())/12+5),AQ3247)</f>
        <v>0</v>
      </c>
      <c r="AU3247" s="15">
        <f ca="1">IF(AND(AQ3247&gt;0,AR3247&gt;0),COUNTIF(AU$6:AU3246,"&gt;0")+1,0)</f>
        <v>0</v>
      </c>
    </row>
    <row r="3248" spans="40:47">
      <c r="AN3248" s="15">
        <v>91</v>
      </c>
      <c r="AO3248" s="15">
        <v>1</v>
      </c>
      <c r="AP3248" s="15">
        <v>3</v>
      </c>
      <c r="AQ3248" s="15">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15">
        <f ca="1">COUNTIF(INDIRECT("H"&amp;(ROW()+12*(($AN3248-1)*3+$AO3248)-ROW())/12+5):INDIRECT("S"&amp;(ROW()+12*(($AN3248-1)*3+$AO3248)-ROW())/12+5),AQ3248)</f>
        <v>0</v>
      </c>
      <c r="AU3248" s="15">
        <f ca="1">IF(AND(AQ3248&gt;0,AR3248&gt;0),COUNTIF(AU$6:AU3247,"&gt;0")+1,0)</f>
        <v>0</v>
      </c>
    </row>
    <row r="3249" spans="40:47">
      <c r="AN3249" s="15">
        <v>91</v>
      </c>
      <c r="AO3249" s="15">
        <v>1</v>
      </c>
      <c r="AP3249" s="15">
        <v>4</v>
      </c>
      <c r="AQ3249" s="15">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15">
        <f ca="1">COUNTIF(INDIRECT("H"&amp;(ROW()+12*(($AN3249-1)*3+$AO3249)-ROW())/12+5):INDIRECT("S"&amp;(ROW()+12*(($AN3249-1)*3+$AO3249)-ROW())/12+5),AQ3249)</f>
        <v>0</v>
      </c>
      <c r="AU3249" s="15">
        <f ca="1">IF(AND(AQ3249&gt;0,AR3249&gt;0),COUNTIF(AU$6:AU3248,"&gt;0")+1,0)</f>
        <v>0</v>
      </c>
    </row>
    <row r="3250" spans="40:47">
      <c r="AN3250" s="15">
        <v>91</v>
      </c>
      <c r="AO3250" s="15">
        <v>1</v>
      </c>
      <c r="AP3250" s="15">
        <v>5</v>
      </c>
      <c r="AQ3250" s="15">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15">
        <f ca="1">COUNTIF(INDIRECT("H"&amp;(ROW()+12*(($AN3250-1)*3+$AO3250)-ROW())/12+5):INDIRECT("S"&amp;(ROW()+12*(($AN3250-1)*3+$AO3250)-ROW())/12+5),AQ3250)</f>
        <v>0</v>
      </c>
      <c r="AU3250" s="15">
        <f ca="1">IF(AND(AQ3250&gt;0,AR3250&gt;0),COUNTIF(AU$6:AU3249,"&gt;0")+1,0)</f>
        <v>0</v>
      </c>
    </row>
    <row r="3251" spans="40:47">
      <c r="AN3251" s="15">
        <v>91</v>
      </c>
      <c r="AO3251" s="15">
        <v>1</v>
      </c>
      <c r="AP3251" s="15">
        <v>6</v>
      </c>
      <c r="AQ3251" s="15">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15">
        <f ca="1">COUNTIF(INDIRECT("H"&amp;(ROW()+12*(($AN3251-1)*3+$AO3251)-ROW())/12+5):INDIRECT("S"&amp;(ROW()+12*(($AN3251-1)*3+$AO3251)-ROW())/12+5),AQ3251)</f>
        <v>0</v>
      </c>
      <c r="AU3251" s="15">
        <f ca="1">IF(AND(AQ3251&gt;0,AR3251&gt;0),COUNTIF(AU$6:AU3250,"&gt;0")+1,0)</f>
        <v>0</v>
      </c>
    </row>
    <row r="3252" spans="40:47">
      <c r="AN3252" s="15">
        <v>91</v>
      </c>
      <c r="AO3252" s="15">
        <v>1</v>
      </c>
      <c r="AP3252" s="15">
        <v>7</v>
      </c>
      <c r="AQ3252" s="15">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15">
        <f ca="1">COUNTIF(INDIRECT("H"&amp;(ROW()+12*(($AN3252-1)*3+$AO3252)-ROW())/12+5):INDIRECT("S"&amp;(ROW()+12*(($AN3252-1)*3+$AO3252)-ROW())/12+5),AQ3252)</f>
        <v>0</v>
      </c>
      <c r="AU3252" s="15">
        <f ca="1">IF(AND(AQ3252&gt;0,AR3252&gt;0),COUNTIF(AU$6:AU3251,"&gt;0")+1,0)</f>
        <v>0</v>
      </c>
    </row>
    <row r="3253" spans="40:47">
      <c r="AN3253" s="15">
        <v>91</v>
      </c>
      <c r="AO3253" s="15">
        <v>1</v>
      </c>
      <c r="AP3253" s="15">
        <v>8</v>
      </c>
      <c r="AQ3253" s="15">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15">
        <f ca="1">COUNTIF(INDIRECT("H"&amp;(ROW()+12*(($AN3253-1)*3+$AO3253)-ROW())/12+5):INDIRECT("S"&amp;(ROW()+12*(($AN3253-1)*3+$AO3253)-ROW())/12+5),AQ3253)</f>
        <v>0</v>
      </c>
      <c r="AU3253" s="15">
        <f ca="1">IF(AND(AQ3253&gt;0,AR3253&gt;0),COUNTIF(AU$6:AU3252,"&gt;0")+1,0)</f>
        <v>0</v>
      </c>
    </row>
    <row r="3254" spans="40:47">
      <c r="AN3254" s="15">
        <v>91</v>
      </c>
      <c r="AO3254" s="15">
        <v>1</v>
      </c>
      <c r="AP3254" s="15">
        <v>9</v>
      </c>
      <c r="AQ3254" s="15">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15">
        <f ca="1">COUNTIF(INDIRECT("H"&amp;(ROW()+12*(($AN3254-1)*3+$AO3254)-ROW())/12+5):INDIRECT("S"&amp;(ROW()+12*(($AN3254-1)*3+$AO3254)-ROW())/12+5),AQ3254)</f>
        <v>0</v>
      </c>
      <c r="AU3254" s="15">
        <f ca="1">IF(AND(AQ3254&gt;0,AR3254&gt;0),COUNTIF(AU$6:AU3253,"&gt;0")+1,0)</f>
        <v>0</v>
      </c>
    </row>
    <row r="3255" spans="40:47">
      <c r="AN3255" s="15">
        <v>91</v>
      </c>
      <c r="AO3255" s="15">
        <v>1</v>
      </c>
      <c r="AP3255" s="15">
        <v>10</v>
      </c>
      <c r="AQ3255" s="15">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15">
        <f ca="1">COUNTIF(INDIRECT("H"&amp;(ROW()+12*(($AN3255-1)*3+$AO3255)-ROW())/12+5):INDIRECT("S"&amp;(ROW()+12*(($AN3255-1)*3+$AO3255)-ROW())/12+5),AQ3255)</f>
        <v>0</v>
      </c>
      <c r="AU3255" s="15">
        <f ca="1">IF(AND(AQ3255&gt;0,AR3255&gt;0),COUNTIF(AU$6:AU3254,"&gt;0")+1,0)</f>
        <v>0</v>
      </c>
    </row>
    <row r="3256" spans="40:47">
      <c r="AN3256" s="15">
        <v>91</v>
      </c>
      <c r="AO3256" s="15">
        <v>1</v>
      </c>
      <c r="AP3256" s="15">
        <v>11</v>
      </c>
      <c r="AQ3256" s="15">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15">
        <f ca="1">COUNTIF(INDIRECT("H"&amp;(ROW()+12*(($AN3256-1)*3+$AO3256)-ROW())/12+5):INDIRECT("S"&amp;(ROW()+12*(($AN3256-1)*3+$AO3256)-ROW())/12+5),AQ3256)</f>
        <v>0</v>
      </c>
      <c r="AU3256" s="15">
        <f ca="1">IF(AND(AQ3256&gt;0,AR3256&gt;0),COUNTIF(AU$6:AU3255,"&gt;0")+1,0)</f>
        <v>0</v>
      </c>
    </row>
    <row r="3257" spans="40:47">
      <c r="AN3257" s="15">
        <v>91</v>
      </c>
      <c r="AO3257" s="15">
        <v>1</v>
      </c>
      <c r="AP3257" s="15">
        <v>12</v>
      </c>
      <c r="AQ3257" s="15">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15">
        <f ca="1">COUNTIF(INDIRECT("H"&amp;(ROW()+12*(($AN3257-1)*3+$AO3257)-ROW())/12+5):INDIRECT("S"&amp;(ROW()+12*(($AN3257-1)*3+$AO3257)-ROW())/12+5),AQ3257)</f>
        <v>0</v>
      </c>
      <c r="AU3257" s="15">
        <f ca="1">IF(AND(AQ3257&gt;0,AR3257&gt;0),COUNTIF(AU$6:AU3256,"&gt;0")+1,0)</f>
        <v>0</v>
      </c>
    </row>
    <row r="3258" spans="40:47">
      <c r="AN3258" s="15">
        <v>91</v>
      </c>
      <c r="AO3258" s="15">
        <v>2</v>
      </c>
      <c r="AP3258" s="15">
        <v>1</v>
      </c>
      <c r="AQ3258" s="15">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15">
        <f ca="1">COUNTIF(INDIRECT("H"&amp;(ROW()+12*(($AN3258-1)*3+$AO3258)-ROW())/12+5):INDIRECT("S"&amp;(ROW()+12*(($AN3258-1)*3+$AO3258)-ROW())/12+5),AQ3258)</f>
        <v>0</v>
      </c>
      <c r="AU3258" s="15">
        <f ca="1">IF(AND(AQ3258&gt;0,AR3258&gt;0),COUNTIF(AU$6:AU3257,"&gt;0")+1,0)</f>
        <v>0</v>
      </c>
    </row>
    <row r="3259" spans="40:47">
      <c r="AN3259" s="15">
        <v>91</v>
      </c>
      <c r="AO3259" s="15">
        <v>2</v>
      </c>
      <c r="AP3259" s="15">
        <v>2</v>
      </c>
      <c r="AQ3259" s="15">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15">
        <f ca="1">COUNTIF(INDIRECT("H"&amp;(ROW()+12*(($AN3259-1)*3+$AO3259)-ROW())/12+5):INDIRECT("S"&amp;(ROW()+12*(($AN3259-1)*3+$AO3259)-ROW())/12+5),AQ3259)</f>
        <v>0</v>
      </c>
      <c r="AU3259" s="15">
        <f ca="1">IF(AND(AQ3259&gt;0,AR3259&gt;0),COUNTIF(AU$6:AU3258,"&gt;0")+1,0)</f>
        <v>0</v>
      </c>
    </row>
    <row r="3260" spans="40:47">
      <c r="AN3260" s="15">
        <v>91</v>
      </c>
      <c r="AO3260" s="15">
        <v>2</v>
      </c>
      <c r="AP3260" s="15">
        <v>3</v>
      </c>
      <c r="AQ3260" s="15">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15">
        <f ca="1">COUNTIF(INDIRECT("H"&amp;(ROW()+12*(($AN3260-1)*3+$AO3260)-ROW())/12+5):INDIRECT("S"&amp;(ROW()+12*(($AN3260-1)*3+$AO3260)-ROW())/12+5),AQ3260)</f>
        <v>0</v>
      </c>
      <c r="AU3260" s="15">
        <f ca="1">IF(AND(AQ3260&gt;0,AR3260&gt;0),COUNTIF(AU$6:AU3259,"&gt;0")+1,0)</f>
        <v>0</v>
      </c>
    </row>
    <row r="3261" spans="40:47">
      <c r="AN3261" s="15">
        <v>91</v>
      </c>
      <c r="AO3261" s="15">
        <v>2</v>
      </c>
      <c r="AP3261" s="15">
        <v>4</v>
      </c>
      <c r="AQ3261" s="15">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15">
        <f ca="1">COUNTIF(INDIRECT("H"&amp;(ROW()+12*(($AN3261-1)*3+$AO3261)-ROW())/12+5):INDIRECT("S"&amp;(ROW()+12*(($AN3261-1)*3+$AO3261)-ROW())/12+5),AQ3261)</f>
        <v>0</v>
      </c>
      <c r="AU3261" s="15">
        <f ca="1">IF(AND(AQ3261&gt;0,AR3261&gt;0),COUNTIF(AU$6:AU3260,"&gt;0")+1,0)</f>
        <v>0</v>
      </c>
    </row>
    <row r="3262" spans="40:47">
      <c r="AN3262" s="15">
        <v>91</v>
      </c>
      <c r="AO3262" s="15">
        <v>2</v>
      </c>
      <c r="AP3262" s="15">
        <v>5</v>
      </c>
      <c r="AQ3262" s="15">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15">
        <f ca="1">COUNTIF(INDIRECT("H"&amp;(ROW()+12*(($AN3262-1)*3+$AO3262)-ROW())/12+5):INDIRECT("S"&amp;(ROW()+12*(($AN3262-1)*3+$AO3262)-ROW())/12+5),AQ3262)</f>
        <v>0</v>
      </c>
      <c r="AU3262" s="15">
        <f ca="1">IF(AND(AQ3262&gt;0,AR3262&gt;0),COUNTIF(AU$6:AU3261,"&gt;0")+1,0)</f>
        <v>0</v>
      </c>
    </row>
    <row r="3263" spans="40:47">
      <c r="AN3263" s="15">
        <v>91</v>
      </c>
      <c r="AO3263" s="15">
        <v>2</v>
      </c>
      <c r="AP3263" s="15">
        <v>6</v>
      </c>
      <c r="AQ3263" s="15">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15">
        <f ca="1">COUNTIF(INDIRECT("H"&amp;(ROW()+12*(($AN3263-1)*3+$AO3263)-ROW())/12+5):INDIRECT("S"&amp;(ROW()+12*(($AN3263-1)*3+$AO3263)-ROW())/12+5),AQ3263)</f>
        <v>0</v>
      </c>
      <c r="AU3263" s="15">
        <f ca="1">IF(AND(AQ3263&gt;0,AR3263&gt;0),COUNTIF(AU$6:AU3262,"&gt;0")+1,0)</f>
        <v>0</v>
      </c>
    </row>
    <row r="3264" spans="40:47">
      <c r="AN3264" s="15">
        <v>91</v>
      </c>
      <c r="AO3264" s="15">
        <v>2</v>
      </c>
      <c r="AP3264" s="15">
        <v>7</v>
      </c>
      <c r="AQ3264" s="15">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15">
        <f ca="1">COUNTIF(INDIRECT("H"&amp;(ROW()+12*(($AN3264-1)*3+$AO3264)-ROW())/12+5):INDIRECT("S"&amp;(ROW()+12*(($AN3264-1)*3+$AO3264)-ROW())/12+5),AQ3264)</f>
        <v>0</v>
      </c>
      <c r="AU3264" s="15">
        <f ca="1">IF(AND(AQ3264&gt;0,AR3264&gt;0),COUNTIF(AU$6:AU3263,"&gt;0")+1,0)</f>
        <v>0</v>
      </c>
    </row>
    <row r="3265" spans="40:47">
      <c r="AN3265" s="15">
        <v>91</v>
      </c>
      <c r="AO3265" s="15">
        <v>2</v>
      </c>
      <c r="AP3265" s="15">
        <v>8</v>
      </c>
      <c r="AQ3265" s="15">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15">
        <f ca="1">COUNTIF(INDIRECT("H"&amp;(ROW()+12*(($AN3265-1)*3+$AO3265)-ROW())/12+5):INDIRECT("S"&amp;(ROW()+12*(($AN3265-1)*3+$AO3265)-ROW())/12+5),AQ3265)</f>
        <v>0</v>
      </c>
      <c r="AU3265" s="15">
        <f ca="1">IF(AND(AQ3265&gt;0,AR3265&gt;0),COUNTIF(AU$6:AU3264,"&gt;0")+1,0)</f>
        <v>0</v>
      </c>
    </row>
    <row r="3266" spans="40:47">
      <c r="AN3266" s="15">
        <v>91</v>
      </c>
      <c r="AO3266" s="15">
        <v>2</v>
      </c>
      <c r="AP3266" s="15">
        <v>9</v>
      </c>
      <c r="AQ3266" s="15">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15">
        <f ca="1">COUNTIF(INDIRECT("H"&amp;(ROW()+12*(($AN3266-1)*3+$AO3266)-ROW())/12+5):INDIRECT("S"&amp;(ROW()+12*(($AN3266-1)*3+$AO3266)-ROW())/12+5),AQ3266)</f>
        <v>0</v>
      </c>
      <c r="AU3266" s="15">
        <f ca="1">IF(AND(AQ3266&gt;0,AR3266&gt;0),COUNTIF(AU$6:AU3265,"&gt;0")+1,0)</f>
        <v>0</v>
      </c>
    </row>
    <row r="3267" spans="40:47">
      <c r="AN3267" s="15">
        <v>91</v>
      </c>
      <c r="AO3267" s="15">
        <v>2</v>
      </c>
      <c r="AP3267" s="15">
        <v>10</v>
      </c>
      <c r="AQ3267" s="15">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15">
        <f ca="1">COUNTIF(INDIRECT("H"&amp;(ROW()+12*(($AN3267-1)*3+$AO3267)-ROW())/12+5):INDIRECT("S"&amp;(ROW()+12*(($AN3267-1)*3+$AO3267)-ROW())/12+5),AQ3267)</f>
        <v>0</v>
      </c>
      <c r="AU3267" s="15">
        <f ca="1">IF(AND(AQ3267&gt;0,AR3267&gt;0),COUNTIF(AU$6:AU3266,"&gt;0")+1,0)</f>
        <v>0</v>
      </c>
    </row>
    <row r="3268" spans="40:47">
      <c r="AN3268" s="15">
        <v>91</v>
      </c>
      <c r="AO3268" s="15">
        <v>2</v>
      </c>
      <c r="AP3268" s="15">
        <v>11</v>
      </c>
      <c r="AQ3268" s="15">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15">
        <f ca="1">COUNTIF(INDIRECT("H"&amp;(ROW()+12*(($AN3268-1)*3+$AO3268)-ROW())/12+5):INDIRECT("S"&amp;(ROW()+12*(($AN3268-1)*3+$AO3268)-ROW())/12+5),AQ3268)</f>
        <v>0</v>
      </c>
      <c r="AU3268" s="15">
        <f ca="1">IF(AND(AQ3268&gt;0,AR3268&gt;0),COUNTIF(AU$6:AU3267,"&gt;0")+1,0)</f>
        <v>0</v>
      </c>
    </row>
    <row r="3269" spans="40:47">
      <c r="AN3269" s="15">
        <v>91</v>
      </c>
      <c r="AO3269" s="15">
        <v>2</v>
      </c>
      <c r="AP3269" s="15">
        <v>12</v>
      </c>
      <c r="AQ3269" s="15">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15">
        <f ca="1">COUNTIF(INDIRECT("H"&amp;(ROW()+12*(($AN3269-1)*3+$AO3269)-ROW())/12+5):INDIRECT("S"&amp;(ROW()+12*(($AN3269-1)*3+$AO3269)-ROW())/12+5),AQ3269)</f>
        <v>0</v>
      </c>
      <c r="AU3269" s="15">
        <f ca="1">IF(AND(AQ3269&gt;0,AR3269&gt;0),COUNTIF(AU$6:AU3268,"&gt;0")+1,0)</f>
        <v>0</v>
      </c>
    </row>
    <row r="3270" spans="40:47">
      <c r="AN3270" s="15">
        <v>91</v>
      </c>
      <c r="AO3270" s="15">
        <v>3</v>
      </c>
      <c r="AP3270" s="15">
        <v>1</v>
      </c>
      <c r="AQ3270" s="15">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15">
        <f ca="1">COUNTIF(INDIRECT("H"&amp;(ROW()+12*(($AN3270-1)*3+$AO3270)-ROW())/12+5):INDIRECT("S"&amp;(ROW()+12*(($AN3270-1)*3+$AO3270)-ROW())/12+5),AQ3270)</f>
        <v>0</v>
      </c>
      <c r="AU3270" s="15">
        <f ca="1">IF(AND(AQ3270&gt;0,AR3270&gt;0),COUNTIF(AU$6:AU3269,"&gt;0")+1,0)</f>
        <v>0</v>
      </c>
    </row>
    <row r="3271" spans="40:47">
      <c r="AN3271" s="15">
        <v>91</v>
      </c>
      <c r="AO3271" s="15">
        <v>3</v>
      </c>
      <c r="AP3271" s="15">
        <v>2</v>
      </c>
      <c r="AQ3271" s="15">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15">
        <f ca="1">COUNTIF(INDIRECT("H"&amp;(ROW()+12*(($AN3271-1)*3+$AO3271)-ROW())/12+5):INDIRECT("S"&amp;(ROW()+12*(($AN3271-1)*3+$AO3271)-ROW())/12+5),AQ3271)</f>
        <v>0</v>
      </c>
      <c r="AU3271" s="15">
        <f ca="1">IF(AND(AQ3271&gt;0,AR3271&gt;0),COUNTIF(AU$6:AU3270,"&gt;0")+1,0)</f>
        <v>0</v>
      </c>
    </row>
    <row r="3272" spans="40:47">
      <c r="AN3272" s="15">
        <v>91</v>
      </c>
      <c r="AO3272" s="15">
        <v>3</v>
      </c>
      <c r="AP3272" s="15">
        <v>3</v>
      </c>
      <c r="AQ3272" s="15">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15">
        <f ca="1">COUNTIF(INDIRECT("H"&amp;(ROW()+12*(($AN3272-1)*3+$AO3272)-ROW())/12+5):INDIRECT("S"&amp;(ROW()+12*(($AN3272-1)*3+$AO3272)-ROW())/12+5),AQ3272)</f>
        <v>0</v>
      </c>
      <c r="AU3272" s="15">
        <f ca="1">IF(AND(AQ3272&gt;0,AR3272&gt;0),COUNTIF(AU$6:AU3271,"&gt;0")+1,0)</f>
        <v>0</v>
      </c>
    </row>
    <row r="3273" spans="40:47">
      <c r="AN3273" s="15">
        <v>91</v>
      </c>
      <c r="AO3273" s="15">
        <v>3</v>
      </c>
      <c r="AP3273" s="15">
        <v>4</v>
      </c>
      <c r="AQ3273" s="15">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15">
        <f ca="1">COUNTIF(INDIRECT("H"&amp;(ROW()+12*(($AN3273-1)*3+$AO3273)-ROW())/12+5):INDIRECT("S"&amp;(ROW()+12*(($AN3273-1)*3+$AO3273)-ROW())/12+5),AQ3273)</f>
        <v>0</v>
      </c>
      <c r="AU3273" s="15">
        <f ca="1">IF(AND(AQ3273&gt;0,AR3273&gt;0),COUNTIF(AU$6:AU3272,"&gt;0")+1,0)</f>
        <v>0</v>
      </c>
    </row>
    <row r="3274" spans="40:47">
      <c r="AN3274" s="15">
        <v>91</v>
      </c>
      <c r="AO3274" s="15">
        <v>3</v>
      </c>
      <c r="AP3274" s="15">
        <v>5</v>
      </c>
      <c r="AQ3274" s="15">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15">
        <f ca="1">COUNTIF(INDIRECT("H"&amp;(ROW()+12*(($AN3274-1)*3+$AO3274)-ROW())/12+5):INDIRECT("S"&amp;(ROW()+12*(($AN3274-1)*3+$AO3274)-ROW())/12+5),AQ3274)</f>
        <v>0</v>
      </c>
      <c r="AU3274" s="15">
        <f ca="1">IF(AND(AQ3274&gt;0,AR3274&gt;0),COUNTIF(AU$6:AU3273,"&gt;0")+1,0)</f>
        <v>0</v>
      </c>
    </row>
    <row r="3275" spans="40:47">
      <c r="AN3275" s="15">
        <v>91</v>
      </c>
      <c r="AO3275" s="15">
        <v>3</v>
      </c>
      <c r="AP3275" s="15">
        <v>6</v>
      </c>
      <c r="AQ3275" s="15">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15">
        <f ca="1">COUNTIF(INDIRECT("H"&amp;(ROW()+12*(($AN3275-1)*3+$AO3275)-ROW())/12+5):INDIRECT("S"&amp;(ROW()+12*(($AN3275-1)*3+$AO3275)-ROW())/12+5),AQ3275)</f>
        <v>0</v>
      </c>
      <c r="AU3275" s="15">
        <f ca="1">IF(AND(AQ3275&gt;0,AR3275&gt;0),COUNTIF(AU$6:AU3274,"&gt;0")+1,0)</f>
        <v>0</v>
      </c>
    </row>
    <row r="3276" spans="40:47">
      <c r="AN3276" s="15">
        <v>91</v>
      </c>
      <c r="AO3276" s="15">
        <v>3</v>
      </c>
      <c r="AP3276" s="15">
        <v>7</v>
      </c>
      <c r="AQ3276" s="15">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15">
        <f ca="1">COUNTIF(INDIRECT("H"&amp;(ROW()+12*(($AN3276-1)*3+$AO3276)-ROW())/12+5):INDIRECT("S"&amp;(ROW()+12*(($AN3276-1)*3+$AO3276)-ROW())/12+5),AQ3276)</f>
        <v>0</v>
      </c>
      <c r="AU3276" s="15">
        <f ca="1">IF(AND(AQ3276&gt;0,AR3276&gt;0),COUNTIF(AU$6:AU3275,"&gt;0")+1,0)</f>
        <v>0</v>
      </c>
    </row>
    <row r="3277" spans="40:47">
      <c r="AN3277" s="15">
        <v>91</v>
      </c>
      <c r="AO3277" s="15">
        <v>3</v>
      </c>
      <c r="AP3277" s="15">
        <v>8</v>
      </c>
      <c r="AQ3277" s="15">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15">
        <f ca="1">COUNTIF(INDIRECT("H"&amp;(ROW()+12*(($AN3277-1)*3+$AO3277)-ROW())/12+5):INDIRECT("S"&amp;(ROW()+12*(($AN3277-1)*3+$AO3277)-ROW())/12+5),AQ3277)</f>
        <v>0</v>
      </c>
      <c r="AU3277" s="15">
        <f ca="1">IF(AND(AQ3277&gt;0,AR3277&gt;0),COUNTIF(AU$6:AU3276,"&gt;0")+1,0)</f>
        <v>0</v>
      </c>
    </row>
    <row r="3278" spans="40:47">
      <c r="AN3278" s="15">
        <v>91</v>
      </c>
      <c r="AO3278" s="15">
        <v>3</v>
      </c>
      <c r="AP3278" s="15">
        <v>9</v>
      </c>
      <c r="AQ3278" s="15">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15">
        <f ca="1">COUNTIF(INDIRECT("H"&amp;(ROW()+12*(($AN3278-1)*3+$AO3278)-ROW())/12+5):INDIRECT("S"&amp;(ROW()+12*(($AN3278-1)*3+$AO3278)-ROW())/12+5),AQ3278)</f>
        <v>0</v>
      </c>
      <c r="AU3278" s="15">
        <f ca="1">IF(AND(AQ3278&gt;0,AR3278&gt;0),COUNTIF(AU$6:AU3277,"&gt;0")+1,0)</f>
        <v>0</v>
      </c>
    </row>
    <row r="3279" spans="40:47">
      <c r="AN3279" s="15">
        <v>91</v>
      </c>
      <c r="AO3279" s="15">
        <v>3</v>
      </c>
      <c r="AP3279" s="15">
        <v>10</v>
      </c>
      <c r="AQ3279" s="15">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15">
        <f ca="1">COUNTIF(INDIRECT("H"&amp;(ROW()+12*(($AN3279-1)*3+$AO3279)-ROW())/12+5):INDIRECT("S"&amp;(ROW()+12*(($AN3279-1)*3+$AO3279)-ROW())/12+5),AQ3279)</f>
        <v>0</v>
      </c>
      <c r="AU3279" s="15">
        <f ca="1">IF(AND(AQ3279&gt;0,AR3279&gt;0),COUNTIF(AU$6:AU3278,"&gt;0")+1,0)</f>
        <v>0</v>
      </c>
    </row>
    <row r="3280" spans="40:47">
      <c r="AN3280" s="15">
        <v>91</v>
      </c>
      <c r="AO3280" s="15">
        <v>3</v>
      </c>
      <c r="AP3280" s="15">
        <v>11</v>
      </c>
      <c r="AQ3280" s="15">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15">
        <f ca="1">COUNTIF(INDIRECT("H"&amp;(ROW()+12*(($AN3280-1)*3+$AO3280)-ROW())/12+5):INDIRECT("S"&amp;(ROW()+12*(($AN3280-1)*3+$AO3280)-ROW())/12+5),AQ3280)</f>
        <v>0</v>
      </c>
      <c r="AU3280" s="15">
        <f ca="1">IF(AND(AQ3280&gt;0,AR3280&gt;0),COUNTIF(AU$6:AU3279,"&gt;0")+1,0)</f>
        <v>0</v>
      </c>
    </row>
    <row r="3281" spans="40:47">
      <c r="AN3281" s="306">
        <v>91</v>
      </c>
      <c r="AO3281" s="306">
        <v>3</v>
      </c>
      <c r="AP3281" s="306">
        <v>12</v>
      </c>
      <c r="AQ3281" s="306">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306">
        <f ca="1">COUNTIF(INDIRECT("H"&amp;(ROW()+12*(($AN3281-1)*3+$AO3281)-ROW())/12+5):INDIRECT("S"&amp;(ROW()+12*(($AN3281-1)*3+$AO3281)-ROW())/12+5),AQ3281)</f>
        <v>0</v>
      </c>
      <c r="AS3281" s="306"/>
      <c r="AT3281" s="306"/>
      <c r="AU3281" s="306">
        <f ca="1">IF(AND(AQ3281&gt;0,AR3281&gt;0),COUNTIF(AU$6:AU3280,"&gt;0")+1,0)</f>
        <v>0</v>
      </c>
    </row>
    <row r="3282" spans="40:47">
      <c r="AN3282" s="15">
        <v>92</v>
      </c>
      <c r="AO3282" s="15">
        <v>1</v>
      </c>
      <c r="AP3282" s="15">
        <v>1</v>
      </c>
      <c r="AQ3282" s="15">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15">
        <f ca="1">COUNTIF(INDIRECT("H"&amp;(ROW()+12*(($AN3282-1)*3+$AO3282)-ROW())/12+5):INDIRECT("S"&amp;(ROW()+12*(($AN3282-1)*3+$AO3282)-ROW())/12+5),AQ3282)</f>
        <v>0</v>
      </c>
      <c r="AU3282" s="15">
        <f ca="1">IF(AND(AQ3282&gt;0,AR3282&gt;0),COUNTIF(AU$6:AU3281,"&gt;0")+1,0)</f>
        <v>0</v>
      </c>
    </row>
    <row r="3283" spans="40:47">
      <c r="AN3283" s="15">
        <v>92</v>
      </c>
      <c r="AO3283" s="15">
        <v>1</v>
      </c>
      <c r="AP3283" s="15">
        <v>2</v>
      </c>
      <c r="AQ3283" s="15">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15">
        <f ca="1">COUNTIF(INDIRECT("H"&amp;(ROW()+12*(($AN3283-1)*3+$AO3283)-ROW())/12+5):INDIRECT("S"&amp;(ROW()+12*(($AN3283-1)*3+$AO3283)-ROW())/12+5),AQ3283)</f>
        <v>0</v>
      </c>
      <c r="AU3283" s="15">
        <f ca="1">IF(AND(AQ3283&gt;0,AR3283&gt;0),COUNTIF(AU$6:AU3282,"&gt;0")+1,0)</f>
        <v>0</v>
      </c>
    </row>
    <row r="3284" spans="40:47">
      <c r="AN3284" s="15">
        <v>92</v>
      </c>
      <c r="AO3284" s="15">
        <v>1</v>
      </c>
      <c r="AP3284" s="15">
        <v>3</v>
      </c>
      <c r="AQ3284" s="15">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15">
        <f ca="1">COUNTIF(INDIRECT("H"&amp;(ROW()+12*(($AN3284-1)*3+$AO3284)-ROW())/12+5):INDIRECT("S"&amp;(ROW()+12*(($AN3284-1)*3+$AO3284)-ROW())/12+5),AQ3284)</f>
        <v>0</v>
      </c>
      <c r="AU3284" s="15">
        <f ca="1">IF(AND(AQ3284&gt;0,AR3284&gt;0),COUNTIF(AU$6:AU3283,"&gt;0")+1,0)</f>
        <v>0</v>
      </c>
    </row>
    <row r="3285" spans="40:47">
      <c r="AN3285" s="15">
        <v>92</v>
      </c>
      <c r="AO3285" s="15">
        <v>1</v>
      </c>
      <c r="AP3285" s="15">
        <v>4</v>
      </c>
      <c r="AQ3285" s="15">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15">
        <f ca="1">COUNTIF(INDIRECT("H"&amp;(ROW()+12*(($AN3285-1)*3+$AO3285)-ROW())/12+5):INDIRECT("S"&amp;(ROW()+12*(($AN3285-1)*3+$AO3285)-ROW())/12+5),AQ3285)</f>
        <v>0</v>
      </c>
      <c r="AU3285" s="15">
        <f ca="1">IF(AND(AQ3285&gt;0,AR3285&gt;0),COUNTIF(AU$6:AU3284,"&gt;0")+1,0)</f>
        <v>0</v>
      </c>
    </row>
    <row r="3286" spans="40:47">
      <c r="AN3286" s="15">
        <v>92</v>
      </c>
      <c r="AO3286" s="15">
        <v>1</v>
      </c>
      <c r="AP3286" s="15">
        <v>5</v>
      </c>
      <c r="AQ3286" s="15">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15">
        <f ca="1">COUNTIF(INDIRECT("H"&amp;(ROW()+12*(($AN3286-1)*3+$AO3286)-ROW())/12+5):INDIRECT("S"&amp;(ROW()+12*(($AN3286-1)*3+$AO3286)-ROW())/12+5),AQ3286)</f>
        <v>0</v>
      </c>
      <c r="AU3286" s="15">
        <f ca="1">IF(AND(AQ3286&gt;0,AR3286&gt;0),COUNTIF(AU$6:AU3285,"&gt;0")+1,0)</f>
        <v>0</v>
      </c>
    </row>
    <row r="3287" spans="40:47">
      <c r="AN3287" s="15">
        <v>92</v>
      </c>
      <c r="AO3287" s="15">
        <v>1</v>
      </c>
      <c r="AP3287" s="15">
        <v>6</v>
      </c>
      <c r="AQ3287" s="15">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15">
        <f ca="1">COUNTIF(INDIRECT("H"&amp;(ROW()+12*(($AN3287-1)*3+$AO3287)-ROW())/12+5):INDIRECT("S"&amp;(ROW()+12*(($AN3287-1)*3+$AO3287)-ROW())/12+5),AQ3287)</f>
        <v>0</v>
      </c>
      <c r="AU3287" s="15">
        <f ca="1">IF(AND(AQ3287&gt;0,AR3287&gt;0),COUNTIF(AU$6:AU3286,"&gt;0")+1,0)</f>
        <v>0</v>
      </c>
    </row>
    <row r="3288" spans="40:47">
      <c r="AN3288" s="15">
        <v>92</v>
      </c>
      <c r="AO3288" s="15">
        <v>1</v>
      </c>
      <c r="AP3288" s="15">
        <v>7</v>
      </c>
      <c r="AQ3288" s="15">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15">
        <f ca="1">COUNTIF(INDIRECT("H"&amp;(ROW()+12*(($AN3288-1)*3+$AO3288)-ROW())/12+5):INDIRECT("S"&amp;(ROW()+12*(($AN3288-1)*3+$AO3288)-ROW())/12+5),AQ3288)</f>
        <v>0</v>
      </c>
      <c r="AU3288" s="15">
        <f ca="1">IF(AND(AQ3288&gt;0,AR3288&gt;0),COUNTIF(AU$6:AU3287,"&gt;0")+1,0)</f>
        <v>0</v>
      </c>
    </row>
    <row r="3289" spans="40:47">
      <c r="AN3289" s="15">
        <v>92</v>
      </c>
      <c r="AO3289" s="15">
        <v>1</v>
      </c>
      <c r="AP3289" s="15">
        <v>8</v>
      </c>
      <c r="AQ3289" s="15">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15">
        <f ca="1">COUNTIF(INDIRECT("H"&amp;(ROW()+12*(($AN3289-1)*3+$AO3289)-ROW())/12+5):INDIRECT("S"&amp;(ROW()+12*(($AN3289-1)*3+$AO3289)-ROW())/12+5),AQ3289)</f>
        <v>0</v>
      </c>
      <c r="AU3289" s="15">
        <f ca="1">IF(AND(AQ3289&gt;0,AR3289&gt;0),COUNTIF(AU$6:AU3288,"&gt;0")+1,0)</f>
        <v>0</v>
      </c>
    </row>
    <row r="3290" spans="40:47">
      <c r="AN3290" s="15">
        <v>92</v>
      </c>
      <c r="AO3290" s="15">
        <v>1</v>
      </c>
      <c r="AP3290" s="15">
        <v>9</v>
      </c>
      <c r="AQ3290" s="15">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15">
        <f ca="1">COUNTIF(INDIRECT("H"&amp;(ROW()+12*(($AN3290-1)*3+$AO3290)-ROW())/12+5):INDIRECT("S"&amp;(ROW()+12*(($AN3290-1)*3+$AO3290)-ROW())/12+5),AQ3290)</f>
        <v>0</v>
      </c>
      <c r="AU3290" s="15">
        <f ca="1">IF(AND(AQ3290&gt;0,AR3290&gt;0),COUNTIF(AU$6:AU3289,"&gt;0")+1,0)</f>
        <v>0</v>
      </c>
    </row>
    <row r="3291" spans="40:47">
      <c r="AN3291" s="15">
        <v>92</v>
      </c>
      <c r="AO3291" s="15">
        <v>1</v>
      </c>
      <c r="AP3291" s="15">
        <v>10</v>
      </c>
      <c r="AQ3291" s="15">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15">
        <f ca="1">COUNTIF(INDIRECT("H"&amp;(ROW()+12*(($AN3291-1)*3+$AO3291)-ROW())/12+5):INDIRECT("S"&amp;(ROW()+12*(($AN3291-1)*3+$AO3291)-ROW())/12+5),AQ3291)</f>
        <v>0</v>
      </c>
      <c r="AU3291" s="15">
        <f ca="1">IF(AND(AQ3291&gt;0,AR3291&gt;0),COUNTIF(AU$6:AU3290,"&gt;0")+1,0)</f>
        <v>0</v>
      </c>
    </row>
    <row r="3292" spans="40:47">
      <c r="AN3292" s="15">
        <v>92</v>
      </c>
      <c r="AO3292" s="15">
        <v>1</v>
      </c>
      <c r="AP3292" s="15">
        <v>11</v>
      </c>
      <c r="AQ3292" s="15">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15">
        <f ca="1">COUNTIF(INDIRECT("H"&amp;(ROW()+12*(($AN3292-1)*3+$AO3292)-ROW())/12+5):INDIRECT("S"&amp;(ROW()+12*(($AN3292-1)*3+$AO3292)-ROW())/12+5),AQ3292)</f>
        <v>0</v>
      </c>
      <c r="AU3292" s="15">
        <f ca="1">IF(AND(AQ3292&gt;0,AR3292&gt;0),COUNTIF(AU$6:AU3291,"&gt;0")+1,0)</f>
        <v>0</v>
      </c>
    </row>
    <row r="3293" spans="40:47">
      <c r="AN3293" s="15">
        <v>92</v>
      </c>
      <c r="AO3293" s="15">
        <v>1</v>
      </c>
      <c r="AP3293" s="15">
        <v>12</v>
      </c>
      <c r="AQ3293" s="15">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15">
        <f ca="1">COUNTIF(INDIRECT("H"&amp;(ROW()+12*(($AN3293-1)*3+$AO3293)-ROW())/12+5):INDIRECT("S"&amp;(ROW()+12*(($AN3293-1)*3+$AO3293)-ROW())/12+5),AQ3293)</f>
        <v>0</v>
      </c>
      <c r="AU3293" s="15">
        <f ca="1">IF(AND(AQ3293&gt;0,AR3293&gt;0),COUNTIF(AU$6:AU3292,"&gt;0")+1,0)</f>
        <v>0</v>
      </c>
    </row>
    <row r="3294" spans="40:47">
      <c r="AN3294" s="15">
        <v>92</v>
      </c>
      <c r="AO3294" s="15">
        <v>2</v>
      </c>
      <c r="AP3294" s="15">
        <v>1</v>
      </c>
      <c r="AQ3294" s="15">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15">
        <f ca="1">COUNTIF(INDIRECT("H"&amp;(ROW()+12*(($AN3294-1)*3+$AO3294)-ROW())/12+5):INDIRECT("S"&amp;(ROW()+12*(($AN3294-1)*3+$AO3294)-ROW())/12+5),AQ3294)</f>
        <v>0</v>
      </c>
      <c r="AU3294" s="15">
        <f ca="1">IF(AND(AQ3294&gt;0,AR3294&gt;0),COUNTIF(AU$6:AU3293,"&gt;0")+1,0)</f>
        <v>0</v>
      </c>
    </row>
    <row r="3295" spans="40:47">
      <c r="AN3295" s="15">
        <v>92</v>
      </c>
      <c r="AO3295" s="15">
        <v>2</v>
      </c>
      <c r="AP3295" s="15">
        <v>2</v>
      </c>
      <c r="AQ3295" s="15">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15">
        <f ca="1">COUNTIF(INDIRECT("H"&amp;(ROW()+12*(($AN3295-1)*3+$AO3295)-ROW())/12+5):INDIRECT("S"&amp;(ROW()+12*(($AN3295-1)*3+$AO3295)-ROW())/12+5),AQ3295)</f>
        <v>0</v>
      </c>
      <c r="AU3295" s="15">
        <f ca="1">IF(AND(AQ3295&gt;0,AR3295&gt;0),COUNTIF(AU$6:AU3294,"&gt;0")+1,0)</f>
        <v>0</v>
      </c>
    </row>
    <row r="3296" spans="40:47">
      <c r="AN3296" s="15">
        <v>92</v>
      </c>
      <c r="AO3296" s="15">
        <v>2</v>
      </c>
      <c r="AP3296" s="15">
        <v>3</v>
      </c>
      <c r="AQ3296" s="15">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15">
        <f ca="1">COUNTIF(INDIRECT("H"&amp;(ROW()+12*(($AN3296-1)*3+$AO3296)-ROW())/12+5):INDIRECT("S"&amp;(ROW()+12*(($AN3296-1)*3+$AO3296)-ROW())/12+5),AQ3296)</f>
        <v>0</v>
      </c>
      <c r="AU3296" s="15">
        <f ca="1">IF(AND(AQ3296&gt;0,AR3296&gt;0),COUNTIF(AU$6:AU3295,"&gt;0")+1,0)</f>
        <v>0</v>
      </c>
    </row>
    <row r="3297" spans="40:47">
      <c r="AN3297" s="15">
        <v>92</v>
      </c>
      <c r="AO3297" s="15">
        <v>2</v>
      </c>
      <c r="AP3297" s="15">
        <v>4</v>
      </c>
      <c r="AQ3297" s="15">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15">
        <f ca="1">COUNTIF(INDIRECT("H"&amp;(ROW()+12*(($AN3297-1)*3+$AO3297)-ROW())/12+5):INDIRECT("S"&amp;(ROW()+12*(($AN3297-1)*3+$AO3297)-ROW())/12+5),AQ3297)</f>
        <v>0</v>
      </c>
      <c r="AU3297" s="15">
        <f ca="1">IF(AND(AQ3297&gt;0,AR3297&gt;0),COUNTIF(AU$6:AU3296,"&gt;0")+1,0)</f>
        <v>0</v>
      </c>
    </row>
    <row r="3298" spans="40:47">
      <c r="AN3298" s="15">
        <v>92</v>
      </c>
      <c r="AO3298" s="15">
        <v>2</v>
      </c>
      <c r="AP3298" s="15">
        <v>5</v>
      </c>
      <c r="AQ3298" s="15">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15">
        <f ca="1">COUNTIF(INDIRECT("H"&amp;(ROW()+12*(($AN3298-1)*3+$AO3298)-ROW())/12+5):INDIRECT("S"&amp;(ROW()+12*(($AN3298-1)*3+$AO3298)-ROW())/12+5),AQ3298)</f>
        <v>0</v>
      </c>
      <c r="AU3298" s="15">
        <f ca="1">IF(AND(AQ3298&gt;0,AR3298&gt;0),COUNTIF(AU$6:AU3297,"&gt;0")+1,0)</f>
        <v>0</v>
      </c>
    </row>
    <row r="3299" spans="40:47">
      <c r="AN3299" s="15">
        <v>92</v>
      </c>
      <c r="AO3299" s="15">
        <v>2</v>
      </c>
      <c r="AP3299" s="15">
        <v>6</v>
      </c>
      <c r="AQ3299" s="15">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15">
        <f ca="1">COUNTIF(INDIRECT("H"&amp;(ROW()+12*(($AN3299-1)*3+$AO3299)-ROW())/12+5):INDIRECT("S"&amp;(ROW()+12*(($AN3299-1)*3+$AO3299)-ROW())/12+5),AQ3299)</f>
        <v>0</v>
      </c>
      <c r="AU3299" s="15">
        <f ca="1">IF(AND(AQ3299&gt;0,AR3299&gt;0),COUNTIF(AU$6:AU3298,"&gt;0")+1,0)</f>
        <v>0</v>
      </c>
    </row>
    <row r="3300" spans="40:47">
      <c r="AN3300" s="15">
        <v>92</v>
      </c>
      <c r="AO3300" s="15">
        <v>2</v>
      </c>
      <c r="AP3300" s="15">
        <v>7</v>
      </c>
      <c r="AQ3300" s="15">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15">
        <f ca="1">COUNTIF(INDIRECT("H"&amp;(ROW()+12*(($AN3300-1)*3+$AO3300)-ROW())/12+5):INDIRECT("S"&amp;(ROW()+12*(($AN3300-1)*3+$AO3300)-ROW())/12+5),AQ3300)</f>
        <v>0</v>
      </c>
      <c r="AU3300" s="15">
        <f ca="1">IF(AND(AQ3300&gt;0,AR3300&gt;0),COUNTIF(AU$6:AU3299,"&gt;0")+1,0)</f>
        <v>0</v>
      </c>
    </row>
    <row r="3301" spans="40:47">
      <c r="AN3301" s="15">
        <v>92</v>
      </c>
      <c r="AO3301" s="15">
        <v>2</v>
      </c>
      <c r="AP3301" s="15">
        <v>8</v>
      </c>
      <c r="AQ3301" s="15">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15">
        <f ca="1">COUNTIF(INDIRECT("H"&amp;(ROW()+12*(($AN3301-1)*3+$AO3301)-ROW())/12+5):INDIRECT("S"&amp;(ROW()+12*(($AN3301-1)*3+$AO3301)-ROW())/12+5),AQ3301)</f>
        <v>0</v>
      </c>
      <c r="AU3301" s="15">
        <f ca="1">IF(AND(AQ3301&gt;0,AR3301&gt;0),COUNTIF(AU$6:AU3300,"&gt;0")+1,0)</f>
        <v>0</v>
      </c>
    </row>
    <row r="3302" spans="40:47">
      <c r="AN3302" s="15">
        <v>92</v>
      </c>
      <c r="AO3302" s="15">
        <v>2</v>
      </c>
      <c r="AP3302" s="15">
        <v>9</v>
      </c>
      <c r="AQ3302" s="15">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15">
        <f ca="1">COUNTIF(INDIRECT("H"&amp;(ROW()+12*(($AN3302-1)*3+$AO3302)-ROW())/12+5):INDIRECT("S"&amp;(ROW()+12*(($AN3302-1)*3+$AO3302)-ROW())/12+5),AQ3302)</f>
        <v>0</v>
      </c>
      <c r="AU3302" s="15">
        <f ca="1">IF(AND(AQ3302&gt;0,AR3302&gt;0),COUNTIF(AU$6:AU3301,"&gt;0")+1,0)</f>
        <v>0</v>
      </c>
    </row>
    <row r="3303" spans="40:47">
      <c r="AN3303" s="15">
        <v>92</v>
      </c>
      <c r="AO3303" s="15">
        <v>2</v>
      </c>
      <c r="AP3303" s="15">
        <v>10</v>
      </c>
      <c r="AQ3303" s="15">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15">
        <f ca="1">COUNTIF(INDIRECT("H"&amp;(ROW()+12*(($AN3303-1)*3+$AO3303)-ROW())/12+5):INDIRECT("S"&amp;(ROW()+12*(($AN3303-1)*3+$AO3303)-ROW())/12+5),AQ3303)</f>
        <v>0</v>
      </c>
      <c r="AU3303" s="15">
        <f ca="1">IF(AND(AQ3303&gt;0,AR3303&gt;0),COUNTIF(AU$6:AU3302,"&gt;0")+1,0)</f>
        <v>0</v>
      </c>
    </row>
    <row r="3304" spans="40:47">
      <c r="AN3304" s="15">
        <v>92</v>
      </c>
      <c r="AO3304" s="15">
        <v>2</v>
      </c>
      <c r="AP3304" s="15">
        <v>11</v>
      </c>
      <c r="AQ3304" s="15">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15">
        <f ca="1">COUNTIF(INDIRECT("H"&amp;(ROW()+12*(($AN3304-1)*3+$AO3304)-ROW())/12+5):INDIRECT("S"&amp;(ROW()+12*(($AN3304-1)*3+$AO3304)-ROW())/12+5),AQ3304)</f>
        <v>0</v>
      </c>
      <c r="AU3304" s="15">
        <f ca="1">IF(AND(AQ3304&gt;0,AR3304&gt;0),COUNTIF(AU$6:AU3303,"&gt;0")+1,0)</f>
        <v>0</v>
      </c>
    </row>
    <row r="3305" spans="40:47">
      <c r="AN3305" s="15">
        <v>92</v>
      </c>
      <c r="AO3305" s="15">
        <v>2</v>
      </c>
      <c r="AP3305" s="15">
        <v>12</v>
      </c>
      <c r="AQ3305" s="15">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15">
        <f ca="1">COUNTIF(INDIRECT("H"&amp;(ROW()+12*(($AN3305-1)*3+$AO3305)-ROW())/12+5):INDIRECT("S"&amp;(ROW()+12*(($AN3305-1)*3+$AO3305)-ROW())/12+5),AQ3305)</f>
        <v>0</v>
      </c>
      <c r="AU3305" s="15">
        <f ca="1">IF(AND(AQ3305&gt;0,AR3305&gt;0),COUNTIF(AU$6:AU3304,"&gt;0")+1,0)</f>
        <v>0</v>
      </c>
    </row>
    <row r="3306" spans="40:47">
      <c r="AN3306" s="15">
        <v>92</v>
      </c>
      <c r="AO3306" s="15">
        <v>3</v>
      </c>
      <c r="AP3306" s="15">
        <v>1</v>
      </c>
      <c r="AQ3306" s="15">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15">
        <f ca="1">COUNTIF(INDIRECT("H"&amp;(ROW()+12*(($AN3306-1)*3+$AO3306)-ROW())/12+5):INDIRECT("S"&amp;(ROW()+12*(($AN3306-1)*3+$AO3306)-ROW())/12+5),AQ3306)</f>
        <v>0</v>
      </c>
      <c r="AU3306" s="15">
        <f ca="1">IF(AND(AQ3306&gt;0,AR3306&gt;0),COUNTIF(AU$6:AU3305,"&gt;0")+1,0)</f>
        <v>0</v>
      </c>
    </row>
    <row r="3307" spans="40:47">
      <c r="AN3307" s="15">
        <v>92</v>
      </c>
      <c r="AO3307" s="15">
        <v>3</v>
      </c>
      <c r="AP3307" s="15">
        <v>2</v>
      </c>
      <c r="AQ3307" s="15">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15">
        <f ca="1">COUNTIF(INDIRECT("H"&amp;(ROW()+12*(($AN3307-1)*3+$AO3307)-ROW())/12+5):INDIRECT("S"&amp;(ROW()+12*(($AN3307-1)*3+$AO3307)-ROW())/12+5),AQ3307)</f>
        <v>0</v>
      </c>
      <c r="AU3307" s="15">
        <f ca="1">IF(AND(AQ3307&gt;0,AR3307&gt;0),COUNTIF(AU$6:AU3306,"&gt;0")+1,0)</f>
        <v>0</v>
      </c>
    </row>
    <row r="3308" spans="40:47">
      <c r="AN3308" s="15">
        <v>92</v>
      </c>
      <c r="AO3308" s="15">
        <v>3</v>
      </c>
      <c r="AP3308" s="15">
        <v>3</v>
      </c>
      <c r="AQ3308" s="15">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15">
        <f ca="1">COUNTIF(INDIRECT("H"&amp;(ROW()+12*(($AN3308-1)*3+$AO3308)-ROW())/12+5):INDIRECT("S"&amp;(ROW()+12*(($AN3308-1)*3+$AO3308)-ROW())/12+5),AQ3308)</f>
        <v>0</v>
      </c>
      <c r="AU3308" s="15">
        <f ca="1">IF(AND(AQ3308&gt;0,AR3308&gt;0),COUNTIF(AU$6:AU3307,"&gt;0")+1,0)</f>
        <v>0</v>
      </c>
    </row>
    <row r="3309" spans="40:47">
      <c r="AN3309" s="15">
        <v>92</v>
      </c>
      <c r="AO3309" s="15">
        <v>3</v>
      </c>
      <c r="AP3309" s="15">
        <v>4</v>
      </c>
      <c r="AQ3309" s="15">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15">
        <f ca="1">COUNTIF(INDIRECT("H"&amp;(ROW()+12*(($AN3309-1)*3+$AO3309)-ROW())/12+5):INDIRECT("S"&amp;(ROW()+12*(($AN3309-1)*3+$AO3309)-ROW())/12+5),AQ3309)</f>
        <v>0</v>
      </c>
      <c r="AU3309" s="15">
        <f ca="1">IF(AND(AQ3309&gt;0,AR3309&gt;0),COUNTIF(AU$6:AU3308,"&gt;0")+1,0)</f>
        <v>0</v>
      </c>
    </row>
    <row r="3310" spans="40:47">
      <c r="AN3310" s="15">
        <v>92</v>
      </c>
      <c r="AO3310" s="15">
        <v>3</v>
      </c>
      <c r="AP3310" s="15">
        <v>5</v>
      </c>
      <c r="AQ3310" s="15">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15">
        <f ca="1">COUNTIF(INDIRECT("H"&amp;(ROW()+12*(($AN3310-1)*3+$AO3310)-ROW())/12+5):INDIRECT("S"&amp;(ROW()+12*(($AN3310-1)*3+$AO3310)-ROW())/12+5),AQ3310)</f>
        <v>0</v>
      </c>
      <c r="AU3310" s="15">
        <f ca="1">IF(AND(AQ3310&gt;0,AR3310&gt;0),COUNTIF(AU$6:AU3309,"&gt;0")+1,0)</f>
        <v>0</v>
      </c>
    </row>
    <row r="3311" spans="40:47">
      <c r="AN3311" s="15">
        <v>92</v>
      </c>
      <c r="AO3311" s="15">
        <v>3</v>
      </c>
      <c r="AP3311" s="15">
        <v>6</v>
      </c>
      <c r="AQ3311" s="15">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15">
        <f ca="1">COUNTIF(INDIRECT("H"&amp;(ROW()+12*(($AN3311-1)*3+$AO3311)-ROW())/12+5):INDIRECT("S"&amp;(ROW()+12*(($AN3311-1)*3+$AO3311)-ROW())/12+5),AQ3311)</f>
        <v>0</v>
      </c>
      <c r="AU3311" s="15">
        <f ca="1">IF(AND(AQ3311&gt;0,AR3311&gt;0),COUNTIF(AU$6:AU3310,"&gt;0")+1,0)</f>
        <v>0</v>
      </c>
    </row>
    <row r="3312" spans="40:47">
      <c r="AN3312" s="15">
        <v>92</v>
      </c>
      <c r="AO3312" s="15">
        <v>3</v>
      </c>
      <c r="AP3312" s="15">
        <v>7</v>
      </c>
      <c r="AQ3312" s="15">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15">
        <f ca="1">COUNTIF(INDIRECT("H"&amp;(ROW()+12*(($AN3312-1)*3+$AO3312)-ROW())/12+5):INDIRECT("S"&amp;(ROW()+12*(($AN3312-1)*3+$AO3312)-ROW())/12+5),AQ3312)</f>
        <v>0</v>
      </c>
      <c r="AU3312" s="15">
        <f ca="1">IF(AND(AQ3312&gt;0,AR3312&gt;0),COUNTIF(AU$6:AU3311,"&gt;0")+1,0)</f>
        <v>0</v>
      </c>
    </row>
    <row r="3313" spans="40:47">
      <c r="AN3313" s="15">
        <v>92</v>
      </c>
      <c r="AO3313" s="15">
        <v>3</v>
      </c>
      <c r="AP3313" s="15">
        <v>8</v>
      </c>
      <c r="AQ3313" s="15">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15">
        <f ca="1">COUNTIF(INDIRECT("H"&amp;(ROW()+12*(($AN3313-1)*3+$AO3313)-ROW())/12+5):INDIRECT("S"&amp;(ROW()+12*(($AN3313-1)*3+$AO3313)-ROW())/12+5),AQ3313)</f>
        <v>0</v>
      </c>
      <c r="AU3313" s="15">
        <f ca="1">IF(AND(AQ3313&gt;0,AR3313&gt;0),COUNTIF(AU$6:AU3312,"&gt;0")+1,0)</f>
        <v>0</v>
      </c>
    </row>
    <row r="3314" spans="40:47">
      <c r="AN3314" s="15">
        <v>92</v>
      </c>
      <c r="AO3314" s="15">
        <v>3</v>
      </c>
      <c r="AP3314" s="15">
        <v>9</v>
      </c>
      <c r="AQ3314" s="15">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15">
        <f ca="1">COUNTIF(INDIRECT("H"&amp;(ROW()+12*(($AN3314-1)*3+$AO3314)-ROW())/12+5):INDIRECT("S"&amp;(ROW()+12*(($AN3314-1)*3+$AO3314)-ROW())/12+5),AQ3314)</f>
        <v>0</v>
      </c>
      <c r="AU3314" s="15">
        <f ca="1">IF(AND(AQ3314&gt;0,AR3314&gt;0),COUNTIF(AU$6:AU3313,"&gt;0")+1,0)</f>
        <v>0</v>
      </c>
    </row>
    <row r="3315" spans="40:47">
      <c r="AN3315" s="15">
        <v>92</v>
      </c>
      <c r="AO3315" s="15">
        <v>3</v>
      </c>
      <c r="AP3315" s="15">
        <v>10</v>
      </c>
      <c r="AQ3315" s="15">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15">
        <f ca="1">COUNTIF(INDIRECT("H"&amp;(ROW()+12*(($AN3315-1)*3+$AO3315)-ROW())/12+5):INDIRECT("S"&amp;(ROW()+12*(($AN3315-1)*3+$AO3315)-ROW())/12+5),AQ3315)</f>
        <v>0</v>
      </c>
      <c r="AU3315" s="15">
        <f ca="1">IF(AND(AQ3315&gt;0,AR3315&gt;0),COUNTIF(AU$6:AU3314,"&gt;0")+1,0)</f>
        <v>0</v>
      </c>
    </row>
    <row r="3316" spans="40:47">
      <c r="AN3316" s="15">
        <v>92</v>
      </c>
      <c r="AO3316" s="15">
        <v>3</v>
      </c>
      <c r="AP3316" s="15">
        <v>11</v>
      </c>
      <c r="AQ3316" s="15">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15">
        <f ca="1">COUNTIF(INDIRECT("H"&amp;(ROW()+12*(($AN3316-1)*3+$AO3316)-ROW())/12+5):INDIRECT("S"&amp;(ROW()+12*(($AN3316-1)*3+$AO3316)-ROW())/12+5),AQ3316)</f>
        <v>0</v>
      </c>
      <c r="AU3316" s="15">
        <f ca="1">IF(AND(AQ3316&gt;0,AR3316&gt;0),COUNTIF(AU$6:AU3315,"&gt;0")+1,0)</f>
        <v>0</v>
      </c>
    </row>
    <row r="3317" spans="40:47">
      <c r="AN3317" s="306">
        <v>92</v>
      </c>
      <c r="AO3317" s="306">
        <v>3</v>
      </c>
      <c r="AP3317" s="306">
        <v>12</v>
      </c>
      <c r="AQ3317" s="306">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306">
        <f ca="1">COUNTIF(INDIRECT("H"&amp;(ROW()+12*(($AN3317-1)*3+$AO3317)-ROW())/12+5):INDIRECT("S"&amp;(ROW()+12*(($AN3317-1)*3+$AO3317)-ROW())/12+5),AQ3317)</f>
        <v>0</v>
      </c>
      <c r="AS3317" s="306"/>
      <c r="AT3317" s="306"/>
      <c r="AU3317" s="306">
        <f ca="1">IF(AND(AQ3317&gt;0,AR3317&gt;0),COUNTIF(AU$6:AU3316,"&gt;0")+1,0)</f>
        <v>0</v>
      </c>
    </row>
    <row r="3318" spans="40:47">
      <c r="AN3318" s="15">
        <v>93</v>
      </c>
      <c r="AO3318" s="15">
        <v>1</v>
      </c>
      <c r="AP3318" s="15">
        <v>1</v>
      </c>
      <c r="AQ3318" s="15">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15">
        <f ca="1">COUNTIF(INDIRECT("H"&amp;(ROW()+12*(($AN3318-1)*3+$AO3318)-ROW())/12+5):INDIRECT("S"&amp;(ROW()+12*(($AN3318-1)*3+$AO3318)-ROW())/12+5),AQ3318)</f>
        <v>0</v>
      </c>
      <c r="AU3318" s="15">
        <f ca="1">IF(AND(AQ3318&gt;0,AR3318&gt;0),COUNTIF(AU$6:AU3317,"&gt;0")+1,0)</f>
        <v>0</v>
      </c>
    </row>
    <row r="3319" spans="40:47">
      <c r="AN3319" s="15">
        <v>93</v>
      </c>
      <c r="AO3319" s="15">
        <v>1</v>
      </c>
      <c r="AP3319" s="15">
        <v>2</v>
      </c>
      <c r="AQ3319" s="15">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15">
        <f ca="1">COUNTIF(INDIRECT("H"&amp;(ROW()+12*(($AN3319-1)*3+$AO3319)-ROW())/12+5):INDIRECT("S"&amp;(ROW()+12*(($AN3319-1)*3+$AO3319)-ROW())/12+5),AQ3319)</f>
        <v>0</v>
      </c>
      <c r="AU3319" s="15">
        <f ca="1">IF(AND(AQ3319&gt;0,AR3319&gt;0),COUNTIF(AU$6:AU3318,"&gt;0")+1,0)</f>
        <v>0</v>
      </c>
    </row>
    <row r="3320" spans="40:47">
      <c r="AN3320" s="15">
        <v>93</v>
      </c>
      <c r="AO3320" s="15">
        <v>1</v>
      </c>
      <c r="AP3320" s="15">
        <v>3</v>
      </c>
      <c r="AQ3320" s="15">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15">
        <f ca="1">COUNTIF(INDIRECT("H"&amp;(ROW()+12*(($AN3320-1)*3+$AO3320)-ROW())/12+5):INDIRECT("S"&amp;(ROW()+12*(($AN3320-1)*3+$AO3320)-ROW())/12+5),AQ3320)</f>
        <v>0</v>
      </c>
      <c r="AU3320" s="15">
        <f ca="1">IF(AND(AQ3320&gt;0,AR3320&gt;0),COUNTIF(AU$6:AU3319,"&gt;0")+1,0)</f>
        <v>0</v>
      </c>
    </row>
    <row r="3321" spans="40:47">
      <c r="AN3321" s="15">
        <v>93</v>
      </c>
      <c r="AO3321" s="15">
        <v>1</v>
      </c>
      <c r="AP3321" s="15">
        <v>4</v>
      </c>
      <c r="AQ3321" s="15">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15">
        <f ca="1">COUNTIF(INDIRECT("H"&amp;(ROW()+12*(($AN3321-1)*3+$AO3321)-ROW())/12+5):INDIRECT("S"&amp;(ROW()+12*(($AN3321-1)*3+$AO3321)-ROW())/12+5),AQ3321)</f>
        <v>0</v>
      </c>
      <c r="AU3321" s="15">
        <f ca="1">IF(AND(AQ3321&gt;0,AR3321&gt;0),COUNTIF(AU$6:AU3320,"&gt;0")+1,0)</f>
        <v>0</v>
      </c>
    </row>
    <row r="3322" spans="40:47">
      <c r="AN3322" s="15">
        <v>93</v>
      </c>
      <c r="AO3322" s="15">
        <v>1</v>
      </c>
      <c r="AP3322" s="15">
        <v>5</v>
      </c>
      <c r="AQ3322" s="15">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15">
        <f ca="1">COUNTIF(INDIRECT("H"&amp;(ROW()+12*(($AN3322-1)*3+$AO3322)-ROW())/12+5):INDIRECT("S"&amp;(ROW()+12*(($AN3322-1)*3+$AO3322)-ROW())/12+5),AQ3322)</f>
        <v>0</v>
      </c>
      <c r="AU3322" s="15">
        <f ca="1">IF(AND(AQ3322&gt;0,AR3322&gt;0),COUNTIF(AU$6:AU3321,"&gt;0")+1,0)</f>
        <v>0</v>
      </c>
    </row>
    <row r="3323" spans="40:47">
      <c r="AN3323" s="15">
        <v>93</v>
      </c>
      <c r="AO3323" s="15">
        <v>1</v>
      </c>
      <c r="AP3323" s="15">
        <v>6</v>
      </c>
      <c r="AQ3323" s="15">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15">
        <f ca="1">COUNTIF(INDIRECT("H"&amp;(ROW()+12*(($AN3323-1)*3+$AO3323)-ROW())/12+5):INDIRECT("S"&amp;(ROW()+12*(($AN3323-1)*3+$AO3323)-ROW())/12+5),AQ3323)</f>
        <v>0</v>
      </c>
      <c r="AU3323" s="15">
        <f ca="1">IF(AND(AQ3323&gt;0,AR3323&gt;0),COUNTIF(AU$6:AU3322,"&gt;0")+1,0)</f>
        <v>0</v>
      </c>
    </row>
    <row r="3324" spans="40:47">
      <c r="AN3324" s="15">
        <v>93</v>
      </c>
      <c r="AO3324" s="15">
        <v>1</v>
      </c>
      <c r="AP3324" s="15">
        <v>7</v>
      </c>
      <c r="AQ3324" s="15">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15">
        <f ca="1">COUNTIF(INDIRECT("H"&amp;(ROW()+12*(($AN3324-1)*3+$AO3324)-ROW())/12+5):INDIRECT("S"&amp;(ROW()+12*(($AN3324-1)*3+$AO3324)-ROW())/12+5),AQ3324)</f>
        <v>0</v>
      </c>
      <c r="AU3324" s="15">
        <f ca="1">IF(AND(AQ3324&gt;0,AR3324&gt;0),COUNTIF(AU$6:AU3323,"&gt;0")+1,0)</f>
        <v>0</v>
      </c>
    </row>
    <row r="3325" spans="40:47">
      <c r="AN3325" s="15">
        <v>93</v>
      </c>
      <c r="AO3325" s="15">
        <v>1</v>
      </c>
      <c r="AP3325" s="15">
        <v>8</v>
      </c>
      <c r="AQ3325" s="15">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15">
        <f ca="1">COUNTIF(INDIRECT("H"&amp;(ROW()+12*(($AN3325-1)*3+$AO3325)-ROW())/12+5):INDIRECT("S"&amp;(ROW()+12*(($AN3325-1)*3+$AO3325)-ROW())/12+5),AQ3325)</f>
        <v>0</v>
      </c>
      <c r="AU3325" s="15">
        <f ca="1">IF(AND(AQ3325&gt;0,AR3325&gt;0),COUNTIF(AU$6:AU3324,"&gt;0")+1,0)</f>
        <v>0</v>
      </c>
    </row>
    <row r="3326" spans="40:47">
      <c r="AN3326" s="15">
        <v>93</v>
      </c>
      <c r="AO3326" s="15">
        <v>1</v>
      </c>
      <c r="AP3326" s="15">
        <v>9</v>
      </c>
      <c r="AQ3326" s="15">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15">
        <f ca="1">COUNTIF(INDIRECT("H"&amp;(ROW()+12*(($AN3326-1)*3+$AO3326)-ROW())/12+5):INDIRECT("S"&amp;(ROW()+12*(($AN3326-1)*3+$AO3326)-ROW())/12+5),AQ3326)</f>
        <v>0</v>
      </c>
      <c r="AU3326" s="15">
        <f ca="1">IF(AND(AQ3326&gt;0,AR3326&gt;0),COUNTIF(AU$6:AU3325,"&gt;0")+1,0)</f>
        <v>0</v>
      </c>
    </row>
    <row r="3327" spans="40:47">
      <c r="AN3327" s="15">
        <v>93</v>
      </c>
      <c r="AO3327" s="15">
        <v>1</v>
      </c>
      <c r="AP3327" s="15">
        <v>10</v>
      </c>
      <c r="AQ3327" s="15">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15">
        <f ca="1">COUNTIF(INDIRECT("H"&amp;(ROW()+12*(($AN3327-1)*3+$AO3327)-ROW())/12+5):INDIRECT("S"&amp;(ROW()+12*(($AN3327-1)*3+$AO3327)-ROW())/12+5),AQ3327)</f>
        <v>0</v>
      </c>
      <c r="AU3327" s="15">
        <f ca="1">IF(AND(AQ3327&gt;0,AR3327&gt;0),COUNTIF(AU$6:AU3326,"&gt;0")+1,0)</f>
        <v>0</v>
      </c>
    </row>
    <row r="3328" spans="40:47">
      <c r="AN3328" s="15">
        <v>93</v>
      </c>
      <c r="AO3328" s="15">
        <v>1</v>
      </c>
      <c r="AP3328" s="15">
        <v>11</v>
      </c>
      <c r="AQ3328" s="15">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15">
        <f ca="1">COUNTIF(INDIRECT("H"&amp;(ROW()+12*(($AN3328-1)*3+$AO3328)-ROW())/12+5):INDIRECT("S"&amp;(ROW()+12*(($AN3328-1)*3+$AO3328)-ROW())/12+5),AQ3328)</f>
        <v>0</v>
      </c>
      <c r="AU3328" s="15">
        <f ca="1">IF(AND(AQ3328&gt;0,AR3328&gt;0),COUNTIF(AU$6:AU3327,"&gt;0")+1,0)</f>
        <v>0</v>
      </c>
    </row>
    <row r="3329" spans="40:47">
      <c r="AN3329" s="15">
        <v>93</v>
      </c>
      <c r="AO3329" s="15">
        <v>1</v>
      </c>
      <c r="AP3329" s="15">
        <v>12</v>
      </c>
      <c r="AQ3329" s="15">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15">
        <f ca="1">COUNTIF(INDIRECT("H"&amp;(ROW()+12*(($AN3329-1)*3+$AO3329)-ROW())/12+5):INDIRECT("S"&amp;(ROW()+12*(($AN3329-1)*3+$AO3329)-ROW())/12+5),AQ3329)</f>
        <v>0</v>
      </c>
      <c r="AU3329" s="15">
        <f ca="1">IF(AND(AQ3329&gt;0,AR3329&gt;0),COUNTIF(AU$6:AU3328,"&gt;0")+1,0)</f>
        <v>0</v>
      </c>
    </row>
    <row r="3330" spans="40:47">
      <c r="AN3330" s="15">
        <v>93</v>
      </c>
      <c r="AO3330" s="15">
        <v>2</v>
      </c>
      <c r="AP3330" s="15">
        <v>1</v>
      </c>
      <c r="AQ3330" s="15">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15">
        <f ca="1">COUNTIF(INDIRECT("H"&amp;(ROW()+12*(($AN3330-1)*3+$AO3330)-ROW())/12+5):INDIRECT("S"&amp;(ROW()+12*(($AN3330-1)*3+$AO3330)-ROW())/12+5),AQ3330)</f>
        <v>0</v>
      </c>
      <c r="AU3330" s="15">
        <f ca="1">IF(AND(AQ3330&gt;0,AR3330&gt;0),COUNTIF(AU$6:AU3329,"&gt;0")+1,0)</f>
        <v>0</v>
      </c>
    </row>
    <row r="3331" spans="40:47">
      <c r="AN3331" s="15">
        <v>93</v>
      </c>
      <c r="AO3331" s="15">
        <v>2</v>
      </c>
      <c r="AP3331" s="15">
        <v>2</v>
      </c>
      <c r="AQ3331" s="15">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15">
        <f ca="1">COUNTIF(INDIRECT("H"&amp;(ROW()+12*(($AN3331-1)*3+$AO3331)-ROW())/12+5):INDIRECT("S"&amp;(ROW()+12*(($AN3331-1)*3+$AO3331)-ROW())/12+5),AQ3331)</f>
        <v>0</v>
      </c>
      <c r="AU3331" s="15">
        <f ca="1">IF(AND(AQ3331&gt;0,AR3331&gt;0),COUNTIF(AU$6:AU3330,"&gt;0")+1,0)</f>
        <v>0</v>
      </c>
    </row>
    <row r="3332" spans="40:47">
      <c r="AN3332" s="15">
        <v>93</v>
      </c>
      <c r="AO3332" s="15">
        <v>2</v>
      </c>
      <c r="AP3332" s="15">
        <v>3</v>
      </c>
      <c r="AQ3332" s="15">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15">
        <f ca="1">COUNTIF(INDIRECT("H"&amp;(ROW()+12*(($AN3332-1)*3+$AO3332)-ROW())/12+5):INDIRECT("S"&amp;(ROW()+12*(($AN3332-1)*3+$AO3332)-ROW())/12+5),AQ3332)</f>
        <v>0</v>
      </c>
      <c r="AU3332" s="15">
        <f ca="1">IF(AND(AQ3332&gt;0,AR3332&gt;0),COUNTIF(AU$6:AU3331,"&gt;0")+1,0)</f>
        <v>0</v>
      </c>
    </row>
    <row r="3333" spans="40:47">
      <c r="AN3333" s="15">
        <v>93</v>
      </c>
      <c r="AO3333" s="15">
        <v>2</v>
      </c>
      <c r="AP3333" s="15">
        <v>4</v>
      </c>
      <c r="AQ3333" s="15">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15">
        <f ca="1">COUNTIF(INDIRECT("H"&amp;(ROW()+12*(($AN3333-1)*3+$AO3333)-ROW())/12+5):INDIRECT("S"&amp;(ROW()+12*(($AN3333-1)*3+$AO3333)-ROW())/12+5),AQ3333)</f>
        <v>0</v>
      </c>
      <c r="AU3333" s="15">
        <f ca="1">IF(AND(AQ3333&gt;0,AR3333&gt;0),COUNTIF(AU$6:AU3332,"&gt;0")+1,0)</f>
        <v>0</v>
      </c>
    </row>
    <row r="3334" spans="40:47">
      <c r="AN3334" s="15">
        <v>93</v>
      </c>
      <c r="AO3334" s="15">
        <v>2</v>
      </c>
      <c r="AP3334" s="15">
        <v>5</v>
      </c>
      <c r="AQ3334" s="15">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15">
        <f ca="1">COUNTIF(INDIRECT("H"&amp;(ROW()+12*(($AN3334-1)*3+$AO3334)-ROW())/12+5):INDIRECT("S"&amp;(ROW()+12*(($AN3334-1)*3+$AO3334)-ROW())/12+5),AQ3334)</f>
        <v>0</v>
      </c>
      <c r="AU3334" s="15">
        <f ca="1">IF(AND(AQ3334&gt;0,AR3334&gt;0),COUNTIF(AU$6:AU3333,"&gt;0")+1,0)</f>
        <v>0</v>
      </c>
    </row>
    <row r="3335" spans="40:47">
      <c r="AN3335" s="15">
        <v>93</v>
      </c>
      <c r="AO3335" s="15">
        <v>2</v>
      </c>
      <c r="AP3335" s="15">
        <v>6</v>
      </c>
      <c r="AQ3335" s="15">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15">
        <f ca="1">COUNTIF(INDIRECT("H"&amp;(ROW()+12*(($AN3335-1)*3+$AO3335)-ROW())/12+5):INDIRECT("S"&amp;(ROW()+12*(($AN3335-1)*3+$AO3335)-ROW())/12+5),AQ3335)</f>
        <v>0</v>
      </c>
      <c r="AU3335" s="15">
        <f ca="1">IF(AND(AQ3335&gt;0,AR3335&gt;0),COUNTIF(AU$6:AU3334,"&gt;0")+1,0)</f>
        <v>0</v>
      </c>
    </row>
    <row r="3336" spans="40:47">
      <c r="AN3336" s="15">
        <v>93</v>
      </c>
      <c r="AO3336" s="15">
        <v>2</v>
      </c>
      <c r="AP3336" s="15">
        <v>7</v>
      </c>
      <c r="AQ3336" s="15">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15">
        <f ca="1">COUNTIF(INDIRECT("H"&amp;(ROW()+12*(($AN3336-1)*3+$AO3336)-ROW())/12+5):INDIRECT("S"&amp;(ROW()+12*(($AN3336-1)*3+$AO3336)-ROW())/12+5),AQ3336)</f>
        <v>0</v>
      </c>
      <c r="AU3336" s="15">
        <f ca="1">IF(AND(AQ3336&gt;0,AR3336&gt;0),COUNTIF(AU$6:AU3335,"&gt;0")+1,0)</f>
        <v>0</v>
      </c>
    </row>
    <row r="3337" spans="40:47">
      <c r="AN3337" s="15">
        <v>93</v>
      </c>
      <c r="AO3337" s="15">
        <v>2</v>
      </c>
      <c r="AP3337" s="15">
        <v>8</v>
      </c>
      <c r="AQ3337" s="15">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15">
        <f ca="1">COUNTIF(INDIRECT("H"&amp;(ROW()+12*(($AN3337-1)*3+$AO3337)-ROW())/12+5):INDIRECT("S"&amp;(ROW()+12*(($AN3337-1)*3+$AO3337)-ROW())/12+5),AQ3337)</f>
        <v>0</v>
      </c>
      <c r="AU3337" s="15">
        <f ca="1">IF(AND(AQ3337&gt;0,AR3337&gt;0),COUNTIF(AU$6:AU3336,"&gt;0")+1,0)</f>
        <v>0</v>
      </c>
    </row>
    <row r="3338" spans="40:47">
      <c r="AN3338" s="15">
        <v>93</v>
      </c>
      <c r="AO3338" s="15">
        <v>2</v>
      </c>
      <c r="AP3338" s="15">
        <v>9</v>
      </c>
      <c r="AQ3338" s="15">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15">
        <f ca="1">COUNTIF(INDIRECT("H"&amp;(ROW()+12*(($AN3338-1)*3+$AO3338)-ROW())/12+5):INDIRECT("S"&amp;(ROW()+12*(($AN3338-1)*3+$AO3338)-ROW())/12+5),AQ3338)</f>
        <v>0</v>
      </c>
      <c r="AU3338" s="15">
        <f ca="1">IF(AND(AQ3338&gt;0,AR3338&gt;0),COUNTIF(AU$6:AU3337,"&gt;0")+1,0)</f>
        <v>0</v>
      </c>
    </row>
    <row r="3339" spans="40:47">
      <c r="AN3339" s="15">
        <v>93</v>
      </c>
      <c r="AO3339" s="15">
        <v>2</v>
      </c>
      <c r="AP3339" s="15">
        <v>10</v>
      </c>
      <c r="AQ3339" s="15">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15">
        <f ca="1">COUNTIF(INDIRECT("H"&amp;(ROW()+12*(($AN3339-1)*3+$AO3339)-ROW())/12+5):INDIRECT("S"&amp;(ROW()+12*(($AN3339-1)*3+$AO3339)-ROW())/12+5),AQ3339)</f>
        <v>0</v>
      </c>
      <c r="AU3339" s="15">
        <f ca="1">IF(AND(AQ3339&gt;0,AR3339&gt;0),COUNTIF(AU$6:AU3338,"&gt;0")+1,0)</f>
        <v>0</v>
      </c>
    </row>
    <row r="3340" spans="40:47">
      <c r="AN3340" s="15">
        <v>93</v>
      </c>
      <c r="AO3340" s="15">
        <v>2</v>
      </c>
      <c r="AP3340" s="15">
        <v>11</v>
      </c>
      <c r="AQ3340" s="15">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15">
        <f ca="1">COUNTIF(INDIRECT("H"&amp;(ROW()+12*(($AN3340-1)*3+$AO3340)-ROW())/12+5):INDIRECT("S"&amp;(ROW()+12*(($AN3340-1)*3+$AO3340)-ROW())/12+5),AQ3340)</f>
        <v>0</v>
      </c>
      <c r="AU3340" s="15">
        <f ca="1">IF(AND(AQ3340&gt;0,AR3340&gt;0),COUNTIF(AU$6:AU3339,"&gt;0")+1,0)</f>
        <v>0</v>
      </c>
    </row>
    <row r="3341" spans="40:47">
      <c r="AN3341" s="15">
        <v>93</v>
      </c>
      <c r="AO3341" s="15">
        <v>2</v>
      </c>
      <c r="AP3341" s="15">
        <v>12</v>
      </c>
      <c r="AQ3341" s="15">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15">
        <f ca="1">COUNTIF(INDIRECT("H"&amp;(ROW()+12*(($AN3341-1)*3+$AO3341)-ROW())/12+5):INDIRECT("S"&amp;(ROW()+12*(($AN3341-1)*3+$AO3341)-ROW())/12+5),AQ3341)</f>
        <v>0</v>
      </c>
      <c r="AU3341" s="15">
        <f ca="1">IF(AND(AQ3341&gt;0,AR3341&gt;0),COUNTIF(AU$6:AU3340,"&gt;0")+1,0)</f>
        <v>0</v>
      </c>
    </row>
    <row r="3342" spans="40:47">
      <c r="AN3342" s="15">
        <v>93</v>
      </c>
      <c r="AO3342" s="15">
        <v>3</v>
      </c>
      <c r="AP3342" s="15">
        <v>1</v>
      </c>
      <c r="AQ3342" s="15">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15">
        <f ca="1">COUNTIF(INDIRECT("H"&amp;(ROW()+12*(($AN3342-1)*3+$AO3342)-ROW())/12+5):INDIRECT("S"&amp;(ROW()+12*(($AN3342-1)*3+$AO3342)-ROW())/12+5),AQ3342)</f>
        <v>0</v>
      </c>
      <c r="AU3342" s="15">
        <f ca="1">IF(AND(AQ3342&gt;0,AR3342&gt;0),COUNTIF(AU$6:AU3341,"&gt;0")+1,0)</f>
        <v>0</v>
      </c>
    </row>
    <row r="3343" spans="40:47">
      <c r="AN3343" s="15">
        <v>93</v>
      </c>
      <c r="AO3343" s="15">
        <v>3</v>
      </c>
      <c r="AP3343" s="15">
        <v>2</v>
      </c>
      <c r="AQ3343" s="15">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15">
        <f ca="1">COUNTIF(INDIRECT("H"&amp;(ROW()+12*(($AN3343-1)*3+$AO3343)-ROW())/12+5):INDIRECT("S"&amp;(ROW()+12*(($AN3343-1)*3+$AO3343)-ROW())/12+5),AQ3343)</f>
        <v>0</v>
      </c>
      <c r="AU3343" s="15">
        <f ca="1">IF(AND(AQ3343&gt;0,AR3343&gt;0),COUNTIF(AU$6:AU3342,"&gt;0")+1,0)</f>
        <v>0</v>
      </c>
    </row>
    <row r="3344" spans="40:47">
      <c r="AN3344" s="15">
        <v>93</v>
      </c>
      <c r="AO3344" s="15">
        <v>3</v>
      </c>
      <c r="AP3344" s="15">
        <v>3</v>
      </c>
      <c r="AQ3344" s="15">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15">
        <f ca="1">COUNTIF(INDIRECT("H"&amp;(ROW()+12*(($AN3344-1)*3+$AO3344)-ROW())/12+5):INDIRECT("S"&amp;(ROW()+12*(($AN3344-1)*3+$AO3344)-ROW())/12+5),AQ3344)</f>
        <v>0</v>
      </c>
      <c r="AU3344" s="15">
        <f ca="1">IF(AND(AQ3344&gt;0,AR3344&gt;0),COUNTIF(AU$6:AU3343,"&gt;0")+1,0)</f>
        <v>0</v>
      </c>
    </row>
    <row r="3345" spans="40:47">
      <c r="AN3345" s="15">
        <v>93</v>
      </c>
      <c r="AO3345" s="15">
        <v>3</v>
      </c>
      <c r="AP3345" s="15">
        <v>4</v>
      </c>
      <c r="AQ3345" s="15">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15">
        <f ca="1">COUNTIF(INDIRECT("H"&amp;(ROW()+12*(($AN3345-1)*3+$AO3345)-ROW())/12+5):INDIRECT("S"&amp;(ROW()+12*(($AN3345-1)*3+$AO3345)-ROW())/12+5),AQ3345)</f>
        <v>0</v>
      </c>
      <c r="AU3345" s="15">
        <f ca="1">IF(AND(AQ3345&gt;0,AR3345&gt;0),COUNTIF(AU$6:AU3344,"&gt;0")+1,0)</f>
        <v>0</v>
      </c>
    </row>
    <row r="3346" spans="40:47">
      <c r="AN3346" s="15">
        <v>93</v>
      </c>
      <c r="AO3346" s="15">
        <v>3</v>
      </c>
      <c r="AP3346" s="15">
        <v>5</v>
      </c>
      <c r="AQ3346" s="15">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15">
        <f ca="1">COUNTIF(INDIRECT("H"&amp;(ROW()+12*(($AN3346-1)*3+$AO3346)-ROW())/12+5):INDIRECT("S"&amp;(ROW()+12*(($AN3346-1)*3+$AO3346)-ROW())/12+5),AQ3346)</f>
        <v>0</v>
      </c>
      <c r="AU3346" s="15">
        <f ca="1">IF(AND(AQ3346&gt;0,AR3346&gt;0),COUNTIF(AU$6:AU3345,"&gt;0")+1,0)</f>
        <v>0</v>
      </c>
    </row>
    <row r="3347" spans="40:47">
      <c r="AN3347" s="15">
        <v>93</v>
      </c>
      <c r="AO3347" s="15">
        <v>3</v>
      </c>
      <c r="AP3347" s="15">
        <v>6</v>
      </c>
      <c r="AQ3347" s="15">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15">
        <f ca="1">COUNTIF(INDIRECT("H"&amp;(ROW()+12*(($AN3347-1)*3+$AO3347)-ROW())/12+5):INDIRECT("S"&amp;(ROW()+12*(($AN3347-1)*3+$AO3347)-ROW())/12+5),AQ3347)</f>
        <v>0</v>
      </c>
      <c r="AU3347" s="15">
        <f ca="1">IF(AND(AQ3347&gt;0,AR3347&gt;0),COUNTIF(AU$6:AU3346,"&gt;0")+1,0)</f>
        <v>0</v>
      </c>
    </row>
    <row r="3348" spans="40:47">
      <c r="AN3348" s="15">
        <v>93</v>
      </c>
      <c r="AO3348" s="15">
        <v>3</v>
      </c>
      <c r="AP3348" s="15">
        <v>7</v>
      </c>
      <c r="AQ3348" s="15">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15">
        <f ca="1">COUNTIF(INDIRECT("H"&amp;(ROW()+12*(($AN3348-1)*3+$AO3348)-ROW())/12+5):INDIRECT("S"&amp;(ROW()+12*(($AN3348-1)*3+$AO3348)-ROW())/12+5),AQ3348)</f>
        <v>0</v>
      </c>
      <c r="AU3348" s="15">
        <f ca="1">IF(AND(AQ3348&gt;0,AR3348&gt;0),COUNTIF(AU$6:AU3347,"&gt;0")+1,0)</f>
        <v>0</v>
      </c>
    </row>
    <row r="3349" spans="40:47">
      <c r="AN3349" s="15">
        <v>93</v>
      </c>
      <c r="AO3349" s="15">
        <v>3</v>
      </c>
      <c r="AP3349" s="15">
        <v>8</v>
      </c>
      <c r="AQ3349" s="15">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15">
        <f ca="1">COUNTIF(INDIRECT("H"&amp;(ROW()+12*(($AN3349-1)*3+$AO3349)-ROW())/12+5):INDIRECT("S"&amp;(ROW()+12*(($AN3349-1)*3+$AO3349)-ROW())/12+5),AQ3349)</f>
        <v>0</v>
      </c>
      <c r="AU3349" s="15">
        <f ca="1">IF(AND(AQ3349&gt;0,AR3349&gt;0),COUNTIF(AU$6:AU3348,"&gt;0")+1,0)</f>
        <v>0</v>
      </c>
    </row>
    <row r="3350" spans="40:47">
      <c r="AN3350" s="15">
        <v>93</v>
      </c>
      <c r="AO3350" s="15">
        <v>3</v>
      </c>
      <c r="AP3350" s="15">
        <v>9</v>
      </c>
      <c r="AQ3350" s="15">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15">
        <f ca="1">COUNTIF(INDIRECT("H"&amp;(ROW()+12*(($AN3350-1)*3+$AO3350)-ROW())/12+5):INDIRECT("S"&amp;(ROW()+12*(($AN3350-1)*3+$AO3350)-ROW())/12+5),AQ3350)</f>
        <v>0</v>
      </c>
      <c r="AU3350" s="15">
        <f ca="1">IF(AND(AQ3350&gt;0,AR3350&gt;0),COUNTIF(AU$6:AU3349,"&gt;0")+1,0)</f>
        <v>0</v>
      </c>
    </row>
    <row r="3351" spans="40:47">
      <c r="AN3351" s="15">
        <v>93</v>
      </c>
      <c r="AO3351" s="15">
        <v>3</v>
      </c>
      <c r="AP3351" s="15">
        <v>10</v>
      </c>
      <c r="AQ3351" s="15">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15">
        <f ca="1">COUNTIF(INDIRECT("H"&amp;(ROW()+12*(($AN3351-1)*3+$AO3351)-ROW())/12+5):INDIRECT("S"&amp;(ROW()+12*(($AN3351-1)*3+$AO3351)-ROW())/12+5),AQ3351)</f>
        <v>0</v>
      </c>
      <c r="AU3351" s="15">
        <f ca="1">IF(AND(AQ3351&gt;0,AR3351&gt;0),COUNTIF(AU$6:AU3350,"&gt;0")+1,0)</f>
        <v>0</v>
      </c>
    </row>
    <row r="3352" spans="40:47">
      <c r="AN3352" s="15">
        <v>93</v>
      </c>
      <c r="AO3352" s="15">
        <v>3</v>
      </c>
      <c r="AP3352" s="15">
        <v>11</v>
      </c>
      <c r="AQ3352" s="15">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15">
        <f ca="1">COUNTIF(INDIRECT("H"&amp;(ROW()+12*(($AN3352-1)*3+$AO3352)-ROW())/12+5):INDIRECT("S"&amp;(ROW()+12*(($AN3352-1)*3+$AO3352)-ROW())/12+5),AQ3352)</f>
        <v>0</v>
      </c>
      <c r="AU3352" s="15">
        <f ca="1">IF(AND(AQ3352&gt;0,AR3352&gt;0),COUNTIF(AU$6:AU3351,"&gt;0")+1,0)</f>
        <v>0</v>
      </c>
    </row>
    <row r="3353" spans="40:47">
      <c r="AN3353" s="306">
        <v>93</v>
      </c>
      <c r="AO3353" s="306">
        <v>3</v>
      </c>
      <c r="AP3353" s="306">
        <v>12</v>
      </c>
      <c r="AQ3353" s="306">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306">
        <f ca="1">COUNTIF(INDIRECT("H"&amp;(ROW()+12*(($AN3353-1)*3+$AO3353)-ROW())/12+5):INDIRECT("S"&amp;(ROW()+12*(($AN3353-1)*3+$AO3353)-ROW())/12+5),AQ3353)</f>
        <v>0</v>
      </c>
      <c r="AS3353" s="306"/>
      <c r="AT3353" s="306"/>
      <c r="AU3353" s="306">
        <f ca="1">IF(AND(AQ3353&gt;0,AR3353&gt;0),COUNTIF(AU$6:AU3352,"&gt;0")+1,0)</f>
        <v>0</v>
      </c>
    </row>
    <row r="3354" spans="40:47">
      <c r="AN3354" s="15">
        <v>94</v>
      </c>
      <c r="AO3354" s="15">
        <v>1</v>
      </c>
      <c r="AP3354" s="15">
        <v>1</v>
      </c>
      <c r="AQ3354" s="15">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15">
        <f ca="1">COUNTIF(INDIRECT("H"&amp;(ROW()+12*(($AN3354-1)*3+$AO3354)-ROW())/12+5):INDIRECT("S"&amp;(ROW()+12*(($AN3354-1)*3+$AO3354)-ROW())/12+5),AQ3354)</f>
        <v>0</v>
      </c>
      <c r="AU3354" s="15">
        <f ca="1">IF(AND(AQ3354&gt;0,AR3354&gt;0),COUNTIF(AU$6:AU3353,"&gt;0")+1,0)</f>
        <v>0</v>
      </c>
    </row>
    <row r="3355" spans="40:47">
      <c r="AN3355" s="15">
        <v>94</v>
      </c>
      <c r="AO3355" s="15">
        <v>1</v>
      </c>
      <c r="AP3355" s="15">
        <v>2</v>
      </c>
      <c r="AQ3355" s="15">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15">
        <f ca="1">COUNTIF(INDIRECT("H"&amp;(ROW()+12*(($AN3355-1)*3+$AO3355)-ROW())/12+5):INDIRECT("S"&amp;(ROW()+12*(($AN3355-1)*3+$AO3355)-ROW())/12+5),AQ3355)</f>
        <v>0</v>
      </c>
      <c r="AU3355" s="15">
        <f ca="1">IF(AND(AQ3355&gt;0,AR3355&gt;0),COUNTIF(AU$6:AU3354,"&gt;0")+1,0)</f>
        <v>0</v>
      </c>
    </row>
    <row r="3356" spans="40:47">
      <c r="AN3356" s="15">
        <v>94</v>
      </c>
      <c r="AO3356" s="15">
        <v>1</v>
      </c>
      <c r="AP3356" s="15">
        <v>3</v>
      </c>
      <c r="AQ3356" s="15">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15">
        <f ca="1">COUNTIF(INDIRECT("H"&amp;(ROW()+12*(($AN3356-1)*3+$AO3356)-ROW())/12+5):INDIRECT("S"&amp;(ROW()+12*(($AN3356-1)*3+$AO3356)-ROW())/12+5),AQ3356)</f>
        <v>0</v>
      </c>
      <c r="AU3356" s="15">
        <f ca="1">IF(AND(AQ3356&gt;0,AR3356&gt;0),COUNTIF(AU$6:AU3355,"&gt;0")+1,0)</f>
        <v>0</v>
      </c>
    </row>
    <row r="3357" spans="40:47">
      <c r="AN3357" s="15">
        <v>94</v>
      </c>
      <c r="AO3357" s="15">
        <v>1</v>
      </c>
      <c r="AP3357" s="15">
        <v>4</v>
      </c>
      <c r="AQ3357" s="15">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15">
        <f ca="1">COUNTIF(INDIRECT("H"&amp;(ROW()+12*(($AN3357-1)*3+$AO3357)-ROW())/12+5):INDIRECT("S"&amp;(ROW()+12*(($AN3357-1)*3+$AO3357)-ROW())/12+5),AQ3357)</f>
        <v>0</v>
      </c>
      <c r="AU3357" s="15">
        <f ca="1">IF(AND(AQ3357&gt;0,AR3357&gt;0),COUNTIF(AU$6:AU3356,"&gt;0")+1,0)</f>
        <v>0</v>
      </c>
    </row>
    <row r="3358" spans="40:47">
      <c r="AN3358" s="15">
        <v>94</v>
      </c>
      <c r="AO3358" s="15">
        <v>1</v>
      </c>
      <c r="AP3358" s="15">
        <v>5</v>
      </c>
      <c r="AQ3358" s="15">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15">
        <f ca="1">COUNTIF(INDIRECT("H"&amp;(ROW()+12*(($AN3358-1)*3+$AO3358)-ROW())/12+5):INDIRECT("S"&amp;(ROW()+12*(($AN3358-1)*3+$AO3358)-ROW())/12+5),AQ3358)</f>
        <v>0</v>
      </c>
      <c r="AU3358" s="15">
        <f ca="1">IF(AND(AQ3358&gt;0,AR3358&gt;0),COUNTIF(AU$6:AU3357,"&gt;0")+1,0)</f>
        <v>0</v>
      </c>
    </row>
    <row r="3359" spans="40:47">
      <c r="AN3359" s="15">
        <v>94</v>
      </c>
      <c r="AO3359" s="15">
        <v>1</v>
      </c>
      <c r="AP3359" s="15">
        <v>6</v>
      </c>
      <c r="AQ3359" s="15">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15">
        <f ca="1">COUNTIF(INDIRECT("H"&amp;(ROW()+12*(($AN3359-1)*3+$AO3359)-ROW())/12+5):INDIRECT("S"&amp;(ROW()+12*(($AN3359-1)*3+$AO3359)-ROW())/12+5),AQ3359)</f>
        <v>0</v>
      </c>
      <c r="AU3359" s="15">
        <f ca="1">IF(AND(AQ3359&gt;0,AR3359&gt;0),COUNTIF(AU$6:AU3358,"&gt;0")+1,0)</f>
        <v>0</v>
      </c>
    </row>
    <row r="3360" spans="40:47">
      <c r="AN3360" s="15">
        <v>94</v>
      </c>
      <c r="AO3360" s="15">
        <v>1</v>
      </c>
      <c r="AP3360" s="15">
        <v>7</v>
      </c>
      <c r="AQ3360" s="15">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15">
        <f ca="1">COUNTIF(INDIRECT("H"&amp;(ROW()+12*(($AN3360-1)*3+$AO3360)-ROW())/12+5):INDIRECT("S"&amp;(ROW()+12*(($AN3360-1)*3+$AO3360)-ROW())/12+5),AQ3360)</f>
        <v>0</v>
      </c>
      <c r="AU3360" s="15">
        <f ca="1">IF(AND(AQ3360&gt;0,AR3360&gt;0),COUNTIF(AU$6:AU3359,"&gt;0")+1,0)</f>
        <v>0</v>
      </c>
    </row>
    <row r="3361" spans="40:47">
      <c r="AN3361" s="15">
        <v>94</v>
      </c>
      <c r="AO3361" s="15">
        <v>1</v>
      </c>
      <c r="AP3361" s="15">
        <v>8</v>
      </c>
      <c r="AQ3361" s="15">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15">
        <f ca="1">COUNTIF(INDIRECT("H"&amp;(ROW()+12*(($AN3361-1)*3+$AO3361)-ROW())/12+5):INDIRECT("S"&amp;(ROW()+12*(($AN3361-1)*3+$AO3361)-ROW())/12+5),AQ3361)</f>
        <v>0</v>
      </c>
      <c r="AU3361" s="15">
        <f ca="1">IF(AND(AQ3361&gt;0,AR3361&gt;0),COUNTIF(AU$6:AU3360,"&gt;0")+1,0)</f>
        <v>0</v>
      </c>
    </row>
    <row r="3362" spans="40:47">
      <c r="AN3362" s="15">
        <v>94</v>
      </c>
      <c r="AO3362" s="15">
        <v>1</v>
      </c>
      <c r="AP3362" s="15">
        <v>9</v>
      </c>
      <c r="AQ3362" s="15">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15">
        <f ca="1">COUNTIF(INDIRECT("H"&amp;(ROW()+12*(($AN3362-1)*3+$AO3362)-ROW())/12+5):INDIRECT("S"&amp;(ROW()+12*(($AN3362-1)*3+$AO3362)-ROW())/12+5),AQ3362)</f>
        <v>0</v>
      </c>
      <c r="AU3362" s="15">
        <f ca="1">IF(AND(AQ3362&gt;0,AR3362&gt;0),COUNTIF(AU$6:AU3361,"&gt;0")+1,0)</f>
        <v>0</v>
      </c>
    </row>
    <row r="3363" spans="40:47">
      <c r="AN3363" s="15">
        <v>94</v>
      </c>
      <c r="AO3363" s="15">
        <v>1</v>
      </c>
      <c r="AP3363" s="15">
        <v>10</v>
      </c>
      <c r="AQ3363" s="15">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15">
        <f ca="1">COUNTIF(INDIRECT("H"&amp;(ROW()+12*(($AN3363-1)*3+$AO3363)-ROW())/12+5):INDIRECT("S"&amp;(ROW()+12*(($AN3363-1)*3+$AO3363)-ROW())/12+5),AQ3363)</f>
        <v>0</v>
      </c>
      <c r="AU3363" s="15">
        <f ca="1">IF(AND(AQ3363&gt;0,AR3363&gt;0),COUNTIF(AU$6:AU3362,"&gt;0")+1,0)</f>
        <v>0</v>
      </c>
    </row>
    <row r="3364" spans="40:47">
      <c r="AN3364" s="15">
        <v>94</v>
      </c>
      <c r="AO3364" s="15">
        <v>1</v>
      </c>
      <c r="AP3364" s="15">
        <v>11</v>
      </c>
      <c r="AQ3364" s="15">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15">
        <f ca="1">COUNTIF(INDIRECT("H"&amp;(ROW()+12*(($AN3364-1)*3+$AO3364)-ROW())/12+5):INDIRECT("S"&amp;(ROW()+12*(($AN3364-1)*3+$AO3364)-ROW())/12+5),AQ3364)</f>
        <v>0</v>
      </c>
      <c r="AU3364" s="15">
        <f ca="1">IF(AND(AQ3364&gt;0,AR3364&gt;0),COUNTIF(AU$6:AU3363,"&gt;0")+1,0)</f>
        <v>0</v>
      </c>
    </row>
    <row r="3365" spans="40:47">
      <c r="AN3365" s="15">
        <v>94</v>
      </c>
      <c r="AO3365" s="15">
        <v>1</v>
      </c>
      <c r="AP3365" s="15">
        <v>12</v>
      </c>
      <c r="AQ3365" s="15">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15">
        <f ca="1">COUNTIF(INDIRECT("H"&amp;(ROW()+12*(($AN3365-1)*3+$AO3365)-ROW())/12+5):INDIRECT("S"&amp;(ROW()+12*(($AN3365-1)*3+$AO3365)-ROW())/12+5),AQ3365)</f>
        <v>0</v>
      </c>
      <c r="AU3365" s="15">
        <f ca="1">IF(AND(AQ3365&gt;0,AR3365&gt;0),COUNTIF(AU$6:AU3364,"&gt;0")+1,0)</f>
        <v>0</v>
      </c>
    </row>
    <row r="3366" spans="40:47">
      <c r="AN3366" s="15">
        <v>94</v>
      </c>
      <c r="AO3366" s="15">
        <v>2</v>
      </c>
      <c r="AP3366" s="15">
        <v>1</v>
      </c>
      <c r="AQ3366" s="15">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15">
        <f ca="1">COUNTIF(INDIRECT("H"&amp;(ROW()+12*(($AN3366-1)*3+$AO3366)-ROW())/12+5):INDIRECT("S"&amp;(ROW()+12*(($AN3366-1)*3+$AO3366)-ROW())/12+5),AQ3366)</f>
        <v>0</v>
      </c>
      <c r="AU3366" s="15">
        <f ca="1">IF(AND(AQ3366&gt;0,AR3366&gt;0),COUNTIF(AU$6:AU3365,"&gt;0")+1,0)</f>
        <v>0</v>
      </c>
    </row>
    <row r="3367" spans="40:47">
      <c r="AN3367" s="15">
        <v>94</v>
      </c>
      <c r="AO3367" s="15">
        <v>2</v>
      </c>
      <c r="AP3367" s="15">
        <v>2</v>
      </c>
      <c r="AQ3367" s="15">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15">
        <f ca="1">COUNTIF(INDIRECT("H"&amp;(ROW()+12*(($AN3367-1)*3+$AO3367)-ROW())/12+5):INDIRECT("S"&amp;(ROW()+12*(($AN3367-1)*3+$AO3367)-ROW())/12+5),AQ3367)</f>
        <v>0</v>
      </c>
      <c r="AU3367" s="15">
        <f ca="1">IF(AND(AQ3367&gt;0,AR3367&gt;0),COUNTIF(AU$6:AU3366,"&gt;0")+1,0)</f>
        <v>0</v>
      </c>
    </row>
    <row r="3368" spans="40:47">
      <c r="AN3368" s="15">
        <v>94</v>
      </c>
      <c r="AO3368" s="15">
        <v>2</v>
      </c>
      <c r="AP3368" s="15">
        <v>3</v>
      </c>
      <c r="AQ3368" s="15">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15">
        <f ca="1">COUNTIF(INDIRECT("H"&amp;(ROW()+12*(($AN3368-1)*3+$AO3368)-ROW())/12+5):INDIRECT("S"&amp;(ROW()+12*(($AN3368-1)*3+$AO3368)-ROW())/12+5),AQ3368)</f>
        <v>0</v>
      </c>
      <c r="AU3368" s="15">
        <f ca="1">IF(AND(AQ3368&gt;0,AR3368&gt;0),COUNTIF(AU$6:AU3367,"&gt;0")+1,0)</f>
        <v>0</v>
      </c>
    </row>
    <row r="3369" spans="40:47">
      <c r="AN3369" s="15">
        <v>94</v>
      </c>
      <c r="AO3369" s="15">
        <v>2</v>
      </c>
      <c r="AP3369" s="15">
        <v>4</v>
      </c>
      <c r="AQ3369" s="15">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15">
        <f ca="1">COUNTIF(INDIRECT("H"&amp;(ROW()+12*(($AN3369-1)*3+$AO3369)-ROW())/12+5):INDIRECT("S"&amp;(ROW()+12*(($AN3369-1)*3+$AO3369)-ROW())/12+5),AQ3369)</f>
        <v>0</v>
      </c>
      <c r="AU3369" s="15">
        <f ca="1">IF(AND(AQ3369&gt;0,AR3369&gt;0),COUNTIF(AU$6:AU3368,"&gt;0")+1,0)</f>
        <v>0</v>
      </c>
    </row>
    <row r="3370" spans="40:47">
      <c r="AN3370" s="15">
        <v>94</v>
      </c>
      <c r="AO3370" s="15">
        <v>2</v>
      </c>
      <c r="AP3370" s="15">
        <v>5</v>
      </c>
      <c r="AQ3370" s="15">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15">
        <f ca="1">COUNTIF(INDIRECT("H"&amp;(ROW()+12*(($AN3370-1)*3+$AO3370)-ROW())/12+5):INDIRECT("S"&amp;(ROW()+12*(($AN3370-1)*3+$AO3370)-ROW())/12+5),AQ3370)</f>
        <v>0</v>
      </c>
      <c r="AU3370" s="15">
        <f ca="1">IF(AND(AQ3370&gt;0,AR3370&gt;0),COUNTIF(AU$6:AU3369,"&gt;0")+1,0)</f>
        <v>0</v>
      </c>
    </row>
    <row r="3371" spans="40:47">
      <c r="AN3371" s="15">
        <v>94</v>
      </c>
      <c r="AO3371" s="15">
        <v>2</v>
      </c>
      <c r="AP3371" s="15">
        <v>6</v>
      </c>
      <c r="AQ3371" s="15">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15">
        <f ca="1">COUNTIF(INDIRECT("H"&amp;(ROW()+12*(($AN3371-1)*3+$AO3371)-ROW())/12+5):INDIRECT("S"&amp;(ROW()+12*(($AN3371-1)*3+$AO3371)-ROW())/12+5),AQ3371)</f>
        <v>0</v>
      </c>
      <c r="AU3371" s="15">
        <f ca="1">IF(AND(AQ3371&gt;0,AR3371&gt;0),COUNTIF(AU$6:AU3370,"&gt;0")+1,0)</f>
        <v>0</v>
      </c>
    </row>
    <row r="3372" spans="40:47">
      <c r="AN3372" s="15">
        <v>94</v>
      </c>
      <c r="AO3372" s="15">
        <v>2</v>
      </c>
      <c r="AP3372" s="15">
        <v>7</v>
      </c>
      <c r="AQ3372" s="15">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15">
        <f ca="1">COUNTIF(INDIRECT("H"&amp;(ROW()+12*(($AN3372-1)*3+$AO3372)-ROW())/12+5):INDIRECT("S"&amp;(ROW()+12*(($AN3372-1)*3+$AO3372)-ROW())/12+5),AQ3372)</f>
        <v>0</v>
      </c>
      <c r="AU3372" s="15">
        <f ca="1">IF(AND(AQ3372&gt;0,AR3372&gt;0),COUNTIF(AU$6:AU3371,"&gt;0")+1,0)</f>
        <v>0</v>
      </c>
    </row>
    <row r="3373" spans="40:47">
      <c r="AN3373" s="15">
        <v>94</v>
      </c>
      <c r="AO3373" s="15">
        <v>2</v>
      </c>
      <c r="AP3373" s="15">
        <v>8</v>
      </c>
      <c r="AQ3373" s="15">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15">
        <f ca="1">COUNTIF(INDIRECT("H"&amp;(ROW()+12*(($AN3373-1)*3+$AO3373)-ROW())/12+5):INDIRECT("S"&amp;(ROW()+12*(($AN3373-1)*3+$AO3373)-ROW())/12+5),AQ3373)</f>
        <v>0</v>
      </c>
      <c r="AU3373" s="15">
        <f ca="1">IF(AND(AQ3373&gt;0,AR3373&gt;0),COUNTIF(AU$6:AU3372,"&gt;0")+1,0)</f>
        <v>0</v>
      </c>
    </row>
    <row r="3374" spans="40:47">
      <c r="AN3374" s="15">
        <v>94</v>
      </c>
      <c r="AO3374" s="15">
        <v>2</v>
      </c>
      <c r="AP3374" s="15">
        <v>9</v>
      </c>
      <c r="AQ3374" s="15">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15">
        <f ca="1">COUNTIF(INDIRECT("H"&amp;(ROW()+12*(($AN3374-1)*3+$AO3374)-ROW())/12+5):INDIRECT("S"&amp;(ROW()+12*(($AN3374-1)*3+$AO3374)-ROW())/12+5),AQ3374)</f>
        <v>0</v>
      </c>
      <c r="AU3374" s="15">
        <f ca="1">IF(AND(AQ3374&gt;0,AR3374&gt;0),COUNTIF(AU$6:AU3373,"&gt;0")+1,0)</f>
        <v>0</v>
      </c>
    </row>
    <row r="3375" spans="40:47">
      <c r="AN3375" s="15">
        <v>94</v>
      </c>
      <c r="AO3375" s="15">
        <v>2</v>
      </c>
      <c r="AP3375" s="15">
        <v>10</v>
      </c>
      <c r="AQ3375" s="15">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15">
        <f ca="1">COUNTIF(INDIRECT("H"&amp;(ROW()+12*(($AN3375-1)*3+$AO3375)-ROW())/12+5):INDIRECT("S"&amp;(ROW()+12*(($AN3375-1)*3+$AO3375)-ROW())/12+5),AQ3375)</f>
        <v>0</v>
      </c>
      <c r="AU3375" s="15">
        <f ca="1">IF(AND(AQ3375&gt;0,AR3375&gt;0),COUNTIF(AU$6:AU3374,"&gt;0")+1,0)</f>
        <v>0</v>
      </c>
    </row>
    <row r="3376" spans="40:47">
      <c r="AN3376" s="15">
        <v>94</v>
      </c>
      <c r="AO3376" s="15">
        <v>2</v>
      </c>
      <c r="AP3376" s="15">
        <v>11</v>
      </c>
      <c r="AQ3376" s="15">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15">
        <f ca="1">COUNTIF(INDIRECT("H"&amp;(ROW()+12*(($AN3376-1)*3+$AO3376)-ROW())/12+5):INDIRECT("S"&amp;(ROW()+12*(($AN3376-1)*3+$AO3376)-ROW())/12+5),AQ3376)</f>
        <v>0</v>
      </c>
      <c r="AU3376" s="15">
        <f ca="1">IF(AND(AQ3376&gt;0,AR3376&gt;0),COUNTIF(AU$6:AU3375,"&gt;0")+1,0)</f>
        <v>0</v>
      </c>
    </row>
    <row r="3377" spans="40:47">
      <c r="AN3377" s="15">
        <v>94</v>
      </c>
      <c r="AO3377" s="15">
        <v>2</v>
      </c>
      <c r="AP3377" s="15">
        <v>12</v>
      </c>
      <c r="AQ3377" s="15">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15">
        <f ca="1">COUNTIF(INDIRECT("H"&amp;(ROW()+12*(($AN3377-1)*3+$AO3377)-ROW())/12+5):INDIRECT("S"&amp;(ROW()+12*(($AN3377-1)*3+$AO3377)-ROW())/12+5),AQ3377)</f>
        <v>0</v>
      </c>
      <c r="AU3377" s="15">
        <f ca="1">IF(AND(AQ3377&gt;0,AR3377&gt;0),COUNTIF(AU$6:AU3376,"&gt;0")+1,0)</f>
        <v>0</v>
      </c>
    </row>
    <row r="3378" spans="40:47">
      <c r="AN3378" s="15">
        <v>94</v>
      </c>
      <c r="AO3378" s="15">
        <v>3</v>
      </c>
      <c r="AP3378" s="15">
        <v>1</v>
      </c>
      <c r="AQ3378" s="15">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15">
        <f ca="1">COUNTIF(INDIRECT("H"&amp;(ROW()+12*(($AN3378-1)*3+$AO3378)-ROW())/12+5):INDIRECT("S"&amp;(ROW()+12*(($AN3378-1)*3+$AO3378)-ROW())/12+5),AQ3378)</f>
        <v>0</v>
      </c>
      <c r="AU3378" s="15">
        <f ca="1">IF(AND(AQ3378&gt;0,AR3378&gt;0),COUNTIF(AU$6:AU3377,"&gt;0")+1,0)</f>
        <v>0</v>
      </c>
    </row>
    <row r="3379" spans="40:47">
      <c r="AN3379" s="15">
        <v>94</v>
      </c>
      <c r="AO3379" s="15">
        <v>3</v>
      </c>
      <c r="AP3379" s="15">
        <v>2</v>
      </c>
      <c r="AQ3379" s="15">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15">
        <f ca="1">COUNTIF(INDIRECT("H"&amp;(ROW()+12*(($AN3379-1)*3+$AO3379)-ROW())/12+5):INDIRECT("S"&amp;(ROW()+12*(($AN3379-1)*3+$AO3379)-ROW())/12+5),AQ3379)</f>
        <v>0</v>
      </c>
      <c r="AU3379" s="15">
        <f ca="1">IF(AND(AQ3379&gt;0,AR3379&gt;0),COUNTIF(AU$6:AU3378,"&gt;0")+1,0)</f>
        <v>0</v>
      </c>
    </row>
    <row r="3380" spans="40:47">
      <c r="AN3380" s="15">
        <v>94</v>
      </c>
      <c r="AO3380" s="15">
        <v>3</v>
      </c>
      <c r="AP3380" s="15">
        <v>3</v>
      </c>
      <c r="AQ3380" s="15">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15">
        <f ca="1">COUNTIF(INDIRECT("H"&amp;(ROW()+12*(($AN3380-1)*3+$AO3380)-ROW())/12+5):INDIRECT("S"&amp;(ROW()+12*(($AN3380-1)*3+$AO3380)-ROW())/12+5),AQ3380)</f>
        <v>0</v>
      </c>
      <c r="AU3380" s="15">
        <f ca="1">IF(AND(AQ3380&gt;0,AR3380&gt;0),COUNTIF(AU$6:AU3379,"&gt;0")+1,0)</f>
        <v>0</v>
      </c>
    </row>
    <row r="3381" spans="40:47">
      <c r="AN3381" s="15">
        <v>94</v>
      </c>
      <c r="AO3381" s="15">
        <v>3</v>
      </c>
      <c r="AP3381" s="15">
        <v>4</v>
      </c>
      <c r="AQ3381" s="15">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15">
        <f ca="1">COUNTIF(INDIRECT("H"&amp;(ROW()+12*(($AN3381-1)*3+$AO3381)-ROW())/12+5):INDIRECT("S"&amp;(ROW()+12*(($AN3381-1)*3+$AO3381)-ROW())/12+5),AQ3381)</f>
        <v>0</v>
      </c>
      <c r="AU3381" s="15">
        <f ca="1">IF(AND(AQ3381&gt;0,AR3381&gt;0),COUNTIF(AU$6:AU3380,"&gt;0")+1,0)</f>
        <v>0</v>
      </c>
    </row>
    <row r="3382" spans="40:47">
      <c r="AN3382" s="15">
        <v>94</v>
      </c>
      <c r="AO3382" s="15">
        <v>3</v>
      </c>
      <c r="AP3382" s="15">
        <v>5</v>
      </c>
      <c r="AQ3382" s="15">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15">
        <f ca="1">COUNTIF(INDIRECT("H"&amp;(ROW()+12*(($AN3382-1)*3+$AO3382)-ROW())/12+5):INDIRECT("S"&amp;(ROW()+12*(($AN3382-1)*3+$AO3382)-ROW())/12+5),AQ3382)</f>
        <v>0</v>
      </c>
      <c r="AU3382" s="15">
        <f ca="1">IF(AND(AQ3382&gt;0,AR3382&gt;0),COUNTIF(AU$6:AU3381,"&gt;0")+1,0)</f>
        <v>0</v>
      </c>
    </row>
    <row r="3383" spans="40:47">
      <c r="AN3383" s="15">
        <v>94</v>
      </c>
      <c r="AO3383" s="15">
        <v>3</v>
      </c>
      <c r="AP3383" s="15">
        <v>6</v>
      </c>
      <c r="AQ3383" s="15">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15">
        <f ca="1">COUNTIF(INDIRECT("H"&amp;(ROW()+12*(($AN3383-1)*3+$AO3383)-ROW())/12+5):INDIRECT("S"&amp;(ROW()+12*(($AN3383-1)*3+$AO3383)-ROW())/12+5),AQ3383)</f>
        <v>0</v>
      </c>
      <c r="AU3383" s="15">
        <f ca="1">IF(AND(AQ3383&gt;0,AR3383&gt;0),COUNTIF(AU$6:AU3382,"&gt;0")+1,0)</f>
        <v>0</v>
      </c>
    </row>
    <row r="3384" spans="40:47">
      <c r="AN3384" s="15">
        <v>94</v>
      </c>
      <c r="AO3384" s="15">
        <v>3</v>
      </c>
      <c r="AP3384" s="15">
        <v>7</v>
      </c>
      <c r="AQ3384" s="15">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15">
        <f ca="1">COUNTIF(INDIRECT("H"&amp;(ROW()+12*(($AN3384-1)*3+$AO3384)-ROW())/12+5):INDIRECT("S"&amp;(ROW()+12*(($AN3384-1)*3+$AO3384)-ROW())/12+5),AQ3384)</f>
        <v>0</v>
      </c>
      <c r="AU3384" s="15">
        <f ca="1">IF(AND(AQ3384&gt;0,AR3384&gt;0),COUNTIF(AU$6:AU3383,"&gt;0")+1,0)</f>
        <v>0</v>
      </c>
    </row>
    <row r="3385" spans="40:47">
      <c r="AN3385" s="15">
        <v>94</v>
      </c>
      <c r="AO3385" s="15">
        <v>3</v>
      </c>
      <c r="AP3385" s="15">
        <v>8</v>
      </c>
      <c r="AQ3385" s="15">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15">
        <f ca="1">COUNTIF(INDIRECT("H"&amp;(ROW()+12*(($AN3385-1)*3+$AO3385)-ROW())/12+5):INDIRECT("S"&amp;(ROW()+12*(($AN3385-1)*3+$AO3385)-ROW())/12+5),AQ3385)</f>
        <v>0</v>
      </c>
      <c r="AU3385" s="15">
        <f ca="1">IF(AND(AQ3385&gt;0,AR3385&gt;0),COUNTIF(AU$6:AU3384,"&gt;0")+1,0)</f>
        <v>0</v>
      </c>
    </row>
    <row r="3386" spans="40:47">
      <c r="AN3386" s="15">
        <v>94</v>
      </c>
      <c r="AO3386" s="15">
        <v>3</v>
      </c>
      <c r="AP3386" s="15">
        <v>9</v>
      </c>
      <c r="AQ3386" s="15">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15">
        <f ca="1">COUNTIF(INDIRECT("H"&amp;(ROW()+12*(($AN3386-1)*3+$AO3386)-ROW())/12+5):INDIRECT("S"&amp;(ROW()+12*(($AN3386-1)*3+$AO3386)-ROW())/12+5),AQ3386)</f>
        <v>0</v>
      </c>
      <c r="AU3386" s="15">
        <f ca="1">IF(AND(AQ3386&gt;0,AR3386&gt;0),COUNTIF(AU$6:AU3385,"&gt;0")+1,0)</f>
        <v>0</v>
      </c>
    </row>
    <row r="3387" spans="40:47">
      <c r="AN3387" s="15">
        <v>94</v>
      </c>
      <c r="AO3387" s="15">
        <v>3</v>
      </c>
      <c r="AP3387" s="15">
        <v>10</v>
      </c>
      <c r="AQ3387" s="15">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15">
        <f ca="1">COUNTIF(INDIRECT("H"&amp;(ROW()+12*(($AN3387-1)*3+$AO3387)-ROW())/12+5):INDIRECT("S"&amp;(ROW()+12*(($AN3387-1)*3+$AO3387)-ROW())/12+5),AQ3387)</f>
        <v>0</v>
      </c>
      <c r="AU3387" s="15">
        <f ca="1">IF(AND(AQ3387&gt;0,AR3387&gt;0),COUNTIF(AU$6:AU3386,"&gt;0")+1,0)</f>
        <v>0</v>
      </c>
    </row>
    <row r="3388" spans="40:47">
      <c r="AN3388" s="15">
        <v>94</v>
      </c>
      <c r="AO3388" s="15">
        <v>3</v>
      </c>
      <c r="AP3388" s="15">
        <v>11</v>
      </c>
      <c r="AQ3388" s="15">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15">
        <f ca="1">COUNTIF(INDIRECT("H"&amp;(ROW()+12*(($AN3388-1)*3+$AO3388)-ROW())/12+5):INDIRECT("S"&amp;(ROW()+12*(($AN3388-1)*3+$AO3388)-ROW())/12+5),AQ3388)</f>
        <v>0</v>
      </c>
      <c r="AU3388" s="15">
        <f ca="1">IF(AND(AQ3388&gt;0,AR3388&gt;0),COUNTIF(AU$6:AU3387,"&gt;0")+1,0)</f>
        <v>0</v>
      </c>
    </row>
    <row r="3389" spans="40:47">
      <c r="AN3389" s="306">
        <v>94</v>
      </c>
      <c r="AO3389" s="306">
        <v>3</v>
      </c>
      <c r="AP3389" s="306">
        <v>12</v>
      </c>
      <c r="AQ3389" s="306">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306">
        <f ca="1">COUNTIF(INDIRECT("H"&amp;(ROW()+12*(($AN3389-1)*3+$AO3389)-ROW())/12+5):INDIRECT("S"&amp;(ROW()+12*(($AN3389-1)*3+$AO3389)-ROW())/12+5),AQ3389)</f>
        <v>0</v>
      </c>
      <c r="AS3389" s="306"/>
      <c r="AT3389" s="306"/>
      <c r="AU3389" s="306">
        <f ca="1">IF(AND(AQ3389&gt;0,AR3389&gt;0),COUNTIF(AU$6:AU3388,"&gt;0")+1,0)</f>
        <v>0</v>
      </c>
    </row>
    <row r="3390" spans="40:47">
      <c r="AN3390" s="15">
        <v>95</v>
      </c>
      <c r="AO3390" s="15">
        <v>1</v>
      </c>
      <c r="AP3390" s="15">
        <v>1</v>
      </c>
      <c r="AQ3390" s="15">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15">
        <f ca="1">COUNTIF(INDIRECT("H"&amp;(ROW()+12*(($AN3390-1)*3+$AO3390)-ROW())/12+5):INDIRECT("S"&amp;(ROW()+12*(($AN3390-1)*3+$AO3390)-ROW())/12+5),AQ3390)</f>
        <v>0</v>
      </c>
      <c r="AU3390" s="15">
        <f ca="1">IF(AND(AQ3390&gt;0,AR3390&gt;0),COUNTIF(AU$6:AU3389,"&gt;0")+1,0)</f>
        <v>0</v>
      </c>
    </row>
    <row r="3391" spans="40:47">
      <c r="AN3391" s="15">
        <v>95</v>
      </c>
      <c r="AO3391" s="15">
        <v>1</v>
      </c>
      <c r="AP3391" s="15">
        <v>2</v>
      </c>
      <c r="AQ3391" s="15">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15">
        <f ca="1">COUNTIF(INDIRECT("H"&amp;(ROW()+12*(($AN3391-1)*3+$AO3391)-ROW())/12+5):INDIRECT("S"&amp;(ROW()+12*(($AN3391-1)*3+$AO3391)-ROW())/12+5),AQ3391)</f>
        <v>0</v>
      </c>
      <c r="AU3391" s="15">
        <f ca="1">IF(AND(AQ3391&gt;0,AR3391&gt;0),COUNTIF(AU$6:AU3390,"&gt;0")+1,0)</f>
        <v>0</v>
      </c>
    </row>
    <row r="3392" spans="40:47">
      <c r="AN3392" s="15">
        <v>95</v>
      </c>
      <c r="AO3392" s="15">
        <v>1</v>
      </c>
      <c r="AP3392" s="15">
        <v>3</v>
      </c>
      <c r="AQ3392" s="15">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15">
        <f ca="1">COUNTIF(INDIRECT("H"&amp;(ROW()+12*(($AN3392-1)*3+$AO3392)-ROW())/12+5):INDIRECT("S"&amp;(ROW()+12*(($AN3392-1)*3+$AO3392)-ROW())/12+5),AQ3392)</f>
        <v>0</v>
      </c>
      <c r="AU3392" s="15">
        <f ca="1">IF(AND(AQ3392&gt;0,AR3392&gt;0),COUNTIF(AU$6:AU3391,"&gt;0")+1,0)</f>
        <v>0</v>
      </c>
    </row>
    <row r="3393" spans="40:47">
      <c r="AN3393" s="15">
        <v>95</v>
      </c>
      <c r="AO3393" s="15">
        <v>1</v>
      </c>
      <c r="AP3393" s="15">
        <v>4</v>
      </c>
      <c r="AQ3393" s="15">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15">
        <f ca="1">COUNTIF(INDIRECT("H"&amp;(ROW()+12*(($AN3393-1)*3+$AO3393)-ROW())/12+5):INDIRECT("S"&amp;(ROW()+12*(($AN3393-1)*3+$AO3393)-ROW())/12+5),AQ3393)</f>
        <v>0</v>
      </c>
      <c r="AU3393" s="15">
        <f ca="1">IF(AND(AQ3393&gt;0,AR3393&gt;0),COUNTIF(AU$6:AU3392,"&gt;0")+1,0)</f>
        <v>0</v>
      </c>
    </row>
    <row r="3394" spans="40:47">
      <c r="AN3394" s="15">
        <v>95</v>
      </c>
      <c r="AO3394" s="15">
        <v>1</v>
      </c>
      <c r="AP3394" s="15">
        <v>5</v>
      </c>
      <c r="AQ3394" s="15">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15">
        <f ca="1">COUNTIF(INDIRECT("H"&amp;(ROW()+12*(($AN3394-1)*3+$AO3394)-ROW())/12+5):INDIRECT("S"&amp;(ROW()+12*(($AN3394-1)*3+$AO3394)-ROW())/12+5),AQ3394)</f>
        <v>0</v>
      </c>
      <c r="AU3394" s="15">
        <f ca="1">IF(AND(AQ3394&gt;0,AR3394&gt;0),COUNTIF(AU$6:AU3393,"&gt;0")+1,0)</f>
        <v>0</v>
      </c>
    </row>
    <row r="3395" spans="40:47">
      <c r="AN3395" s="15">
        <v>95</v>
      </c>
      <c r="AO3395" s="15">
        <v>1</v>
      </c>
      <c r="AP3395" s="15">
        <v>6</v>
      </c>
      <c r="AQ3395" s="15">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15">
        <f ca="1">COUNTIF(INDIRECT("H"&amp;(ROW()+12*(($AN3395-1)*3+$AO3395)-ROW())/12+5):INDIRECT("S"&amp;(ROW()+12*(($AN3395-1)*3+$AO3395)-ROW())/12+5),AQ3395)</f>
        <v>0</v>
      </c>
      <c r="AU3395" s="15">
        <f ca="1">IF(AND(AQ3395&gt;0,AR3395&gt;0),COUNTIF(AU$6:AU3394,"&gt;0")+1,0)</f>
        <v>0</v>
      </c>
    </row>
    <row r="3396" spans="40:47">
      <c r="AN3396" s="15">
        <v>95</v>
      </c>
      <c r="AO3396" s="15">
        <v>1</v>
      </c>
      <c r="AP3396" s="15">
        <v>7</v>
      </c>
      <c r="AQ3396" s="15">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15">
        <f ca="1">COUNTIF(INDIRECT("H"&amp;(ROW()+12*(($AN3396-1)*3+$AO3396)-ROW())/12+5):INDIRECT("S"&amp;(ROW()+12*(($AN3396-1)*3+$AO3396)-ROW())/12+5),AQ3396)</f>
        <v>0</v>
      </c>
      <c r="AU3396" s="15">
        <f ca="1">IF(AND(AQ3396&gt;0,AR3396&gt;0),COUNTIF(AU$6:AU3395,"&gt;0")+1,0)</f>
        <v>0</v>
      </c>
    </row>
    <row r="3397" spans="40:47">
      <c r="AN3397" s="15">
        <v>95</v>
      </c>
      <c r="AO3397" s="15">
        <v>1</v>
      </c>
      <c r="AP3397" s="15">
        <v>8</v>
      </c>
      <c r="AQ3397" s="15">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15">
        <f ca="1">COUNTIF(INDIRECT("H"&amp;(ROW()+12*(($AN3397-1)*3+$AO3397)-ROW())/12+5):INDIRECT("S"&amp;(ROW()+12*(($AN3397-1)*3+$AO3397)-ROW())/12+5),AQ3397)</f>
        <v>0</v>
      </c>
      <c r="AU3397" s="15">
        <f ca="1">IF(AND(AQ3397&gt;0,AR3397&gt;0),COUNTIF(AU$6:AU3396,"&gt;0")+1,0)</f>
        <v>0</v>
      </c>
    </row>
    <row r="3398" spans="40:47">
      <c r="AN3398" s="15">
        <v>95</v>
      </c>
      <c r="AO3398" s="15">
        <v>1</v>
      </c>
      <c r="AP3398" s="15">
        <v>9</v>
      </c>
      <c r="AQ3398" s="15">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15">
        <f ca="1">COUNTIF(INDIRECT("H"&amp;(ROW()+12*(($AN3398-1)*3+$AO3398)-ROW())/12+5):INDIRECT("S"&amp;(ROW()+12*(($AN3398-1)*3+$AO3398)-ROW())/12+5),AQ3398)</f>
        <v>0</v>
      </c>
      <c r="AU3398" s="15">
        <f ca="1">IF(AND(AQ3398&gt;0,AR3398&gt;0),COUNTIF(AU$6:AU3397,"&gt;0")+1,0)</f>
        <v>0</v>
      </c>
    </row>
    <row r="3399" spans="40:47">
      <c r="AN3399" s="15">
        <v>95</v>
      </c>
      <c r="AO3399" s="15">
        <v>1</v>
      </c>
      <c r="AP3399" s="15">
        <v>10</v>
      </c>
      <c r="AQ3399" s="15">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15">
        <f ca="1">COUNTIF(INDIRECT("H"&amp;(ROW()+12*(($AN3399-1)*3+$AO3399)-ROW())/12+5):INDIRECT("S"&amp;(ROW()+12*(($AN3399-1)*3+$AO3399)-ROW())/12+5),AQ3399)</f>
        <v>0</v>
      </c>
      <c r="AU3399" s="15">
        <f ca="1">IF(AND(AQ3399&gt;0,AR3399&gt;0),COUNTIF(AU$6:AU3398,"&gt;0")+1,0)</f>
        <v>0</v>
      </c>
    </row>
    <row r="3400" spans="40:47">
      <c r="AN3400" s="15">
        <v>95</v>
      </c>
      <c r="AO3400" s="15">
        <v>1</v>
      </c>
      <c r="AP3400" s="15">
        <v>11</v>
      </c>
      <c r="AQ3400" s="15">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15">
        <f ca="1">COUNTIF(INDIRECT("H"&amp;(ROW()+12*(($AN3400-1)*3+$AO3400)-ROW())/12+5):INDIRECT("S"&amp;(ROW()+12*(($AN3400-1)*3+$AO3400)-ROW())/12+5),AQ3400)</f>
        <v>0</v>
      </c>
      <c r="AU3400" s="15">
        <f ca="1">IF(AND(AQ3400&gt;0,AR3400&gt;0),COUNTIF(AU$6:AU3399,"&gt;0")+1,0)</f>
        <v>0</v>
      </c>
    </row>
    <row r="3401" spans="40:47">
      <c r="AN3401" s="15">
        <v>95</v>
      </c>
      <c r="AO3401" s="15">
        <v>1</v>
      </c>
      <c r="AP3401" s="15">
        <v>12</v>
      </c>
      <c r="AQ3401" s="15">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15">
        <f ca="1">COUNTIF(INDIRECT("H"&amp;(ROW()+12*(($AN3401-1)*3+$AO3401)-ROW())/12+5):INDIRECT("S"&amp;(ROW()+12*(($AN3401-1)*3+$AO3401)-ROW())/12+5),AQ3401)</f>
        <v>0</v>
      </c>
      <c r="AU3401" s="15">
        <f ca="1">IF(AND(AQ3401&gt;0,AR3401&gt;0),COUNTIF(AU$6:AU3400,"&gt;0")+1,0)</f>
        <v>0</v>
      </c>
    </row>
    <row r="3402" spans="40:47">
      <c r="AN3402" s="15">
        <v>95</v>
      </c>
      <c r="AO3402" s="15">
        <v>2</v>
      </c>
      <c r="AP3402" s="15">
        <v>1</v>
      </c>
      <c r="AQ3402" s="15">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15">
        <f ca="1">COUNTIF(INDIRECT("H"&amp;(ROW()+12*(($AN3402-1)*3+$AO3402)-ROW())/12+5):INDIRECT("S"&amp;(ROW()+12*(($AN3402-1)*3+$AO3402)-ROW())/12+5),AQ3402)</f>
        <v>0</v>
      </c>
      <c r="AU3402" s="15">
        <f ca="1">IF(AND(AQ3402&gt;0,AR3402&gt;0),COUNTIF(AU$6:AU3401,"&gt;0")+1,0)</f>
        <v>0</v>
      </c>
    </row>
    <row r="3403" spans="40:47">
      <c r="AN3403" s="15">
        <v>95</v>
      </c>
      <c r="AO3403" s="15">
        <v>2</v>
      </c>
      <c r="AP3403" s="15">
        <v>2</v>
      </c>
      <c r="AQ3403" s="15">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15">
        <f ca="1">COUNTIF(INDIRECT("H"&amp;(ROW()+12*(($AN3403-1)*3+$AO3403)-ROW())/12+5):INDIRECT("S"&amp;(ROW()+12*(($AN3403-1)*3+$AO3403)-ROW())/12+5),AQ3403)</f>
        <v>0</v>
      </c>
      <c r="AU3403" s="15">
        <f ca="1">IF(AND(AQ3403&gt;0,AR3403&gt;0),COUNTIF(AU$6:AU3402,"&gt;0")+1,0)</f>
        <v>0</v>
      </c>
    </row>
    <row r="3404" spans="40:47">
      <c r="AN3404" s="15">
        <v>95</v>
      </c>
      <c r="AO3404" s="15">
        <v>2</v>
      </c>
      <c r="AP3404" s="15">
        <v>3</v>
      </c>
      <c r="AQ3404" s="15">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15">
        <f ca="1">COUNTIF(INDIRECT("H"&amp;(ROW()+12*(($AN3404-1)*3+$AO3404)-ROW())/12+5):INDIRECT("S"&amp;(ROW()+12*(($AN3404-1)*3+$AO3404)-ROW())/12+5),AQ3404)</f>
        <v>0</v>
      </c>
      <c r="AU3404" s="15">
        <f ca="1">IF(AND(AQ3404&gt;0,AR3404&gt;0),COUNTIF(AU$6:AU3403,"&gt;0")+1,0)</f>
        <v>0</v>
      </c>
    </row>
    <row r="3405" spans="40:47">
      <c r="AN3405" s="15">
        <v>95</v>
      </c>
      <c r="AO3405" s="15">
        <v>2</v>
      </c>
      <c r="AP3405" s="15">
        <v>4</v>
      </c>
      <c r="AQ3405" s="15">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15">
        <f ca="1">COUNTIF(INDIRECT("H"&amp;(ROW()+12*(($AN3405-1)*3+$AO3405)-ROW())/12+5):INDIRECT("S"&amp;(ROW()+12*(($AN3405-1)*3+$AO3405)-ROW())/12+5),AQ3405)</f>
        <v>0</v>
      </c>
      <c r="AU3405" s="15">
        <f ca="1">IF(AND(AQ3405&gt;0,AR3405&gt;0),COUNTIF(AU$6:AU3404,"&gt;0")+1,0)</f>
        <v>0</v>
      </c>
    </row>
    <row r="3406" spans="40:47">
      <c r="AN3406" s="15">
        <v>95</v>
      </c>
      <c r="AO3406" s="15">
        <v>2</v>
      </c>
      <c r="AP3406" s="15">
        <v>5</v>
      </c>
      <c r="AQ3406" s="15">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15">
        <f ca="1">COUNTIF(INDIRECT("H"&amp;(ROW()+12*(($AN3406-1)*3+$AO3406)-ROW())/12+5):INDIRECT("S"&amp;(ROW()+12*(($AN3406-1)*3+$AO3406)-ROW())/12+5),AQ3406)</f>
        <v>0</v>
      </c>
      <c r="AU3406" s="15">
        <f ca="1">IF(AND(AQ3406&gt;0,AR3406&gt;0),COUNTIF(AU$6:AU3405,"&gt;0")+1,0)</f>
        <v>0</v>
      </c>
    </row>
    <row r="3407" spans="40:47">
      <c r="AN3407" s="15">
        <v>95</v>
      </c>
      <c r="AO3407" s="15">
        <v>2</v>
      </c>
      <c r="AP3407" s="15">
        <v>6</v>
      </c>
      <c r="AQ3407" s="15">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15">
        <f ca="1">COUNTIF(INDIRECT("H"&amp;(ROW()+12*(($AN3407-1)*3+$AO3407)-ROW())/12+5):INDIRECT("S"&amp;(ROW()+12*(($AN3407-1)*3+$AO3407)-ROW())/12+5),AQ3407)</f>
        <v>0</v>
      </c>
      <c r="AU3407" s="15">
        <f ca="1">IF(AND(AQ3407&gt;0,AR3407&gt;0),COUNTIF(AU$6:AU3406,"&gt;0")+1,0)</f>
        <v>0</v>
      </c>
    </row>
    <row r="3408" spans="40:47">
      <c r="AN3408" s="15">
        <v>95</v>
      </c>
      <c r="AO3408" s="15">
        <v>2</v>
      </c>
      <c r="AP3408" s="15">
        <v>7</v>
      </c>
      <c r="AQ3408" s="15">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15">
        <f ca="1">COUNTIF(INDIRECT("H"&amp;(ROW()+12*(($AN3408-1)*3+$AO3408)-ROW())/12+5):INDIRECT("S"&amp;(ROW()+12*(($AN3408-1)*3+$AO3408)-ROW())/12+5),AQ3408)</f>
        <v>0</v>
      </c>
      <c r="AU3408" s="15">
        <f ca="1">IF(AND(AQ3408&gt;0,AR3408&gt;0),COUNTIF(AU$6:AU3407,"&gt;0")+1,0)</f>
        <v>0</v>
      </c>
    </row>
    <row r="3409" spans="40:47">
      <c r="AN3409" s="15">
        <v>95</v>
      </c>
      <c r="AO3409" s="15">
        <v>2</v>
      </c>
      <c r="AP3409" s="15">
        <v>8</v>
      </c>
      <c r="AQ3409" s="15">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15">
        <f ca="1">COUNTIF(INDIRECT("H"&amp;(ROW()+12*(($AN3409-1)*3+$AO3409)-ROW())/12+5):INDIRECT("S"&amp;(ROW()+12*(($AN3409-1)*3+$AO3409)-ROW())/12+5),AQ3409)</f>
        <v>0</v>
      </c>
      <c r="AU3409" s="15">
        <f ca="1">IF(AND(AQ3409&gt;0,AR3409&gt;0),COUNTIF(AU$6:AU3408,"&gt;0")+1,0)</f>
        <v>0</v>
      </c>
    </row>
    <row r="3410" spans="40:47">
      <c r="AN3410" s="15">
        <v>95</v>
      </c>
      <c r="AO3410" s="15">
        <v>2</v>
      </c>
      <c r="AP3410" s="15">
        <v>9</v>
      </c>
      <c r="AQ3410" s="15">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15">
        <f ca="1">COUNTIF(INDIRECT("H"&amp;(ROW()+12*(($AN3410-1)*3+$AO3410)-ROW())/12+5):INDIRECT("S"&amp;(ROW()+12*(($AN3410-1)*3+$AO3410)-ROW())/12+5),AQ3410)</f>
        <v>0</v>
      </c>
      <c r="AU3410" s="15">
        <f ca="1">IF(AND(AQ3410&gt;0,AR3410&gt;0),COUNTIF(AU$6:AU3409,"&gt;0")+1,0)</f>
        <v>0</v>
      </c>
    </row>
    <row r="3411" spans="40:47">
      <c r="AN3411" s="15">
        <v>95</v>
      </c>
      <c r="AO3411" s="15">
        <v>2</v>
      </c>
      <c r="AP3411" s="15">
        <v>10</v>
      </c>
      <c r="AQ3411" s="15">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15">
        <f ca="1">COUNTIF(INDIRECT("H"&amp;(ROW()+12*(($AN3411-1)*3+$AO3411)-ROW())/12+5):INDIRECT("S"&amp;(ROW()+12*(($AN3411-1)*3+$AO3411)-ROW())/12+5),AQ3411)</f>
        <v>0</v>
      </c>
      <c r="AU3411" s="15">
        <f ca="1">IF(AND(AQ3411&gt;0,AR3411&gt;0),COUNTIF(AU$6:AU3410,"&gt;0")+1,0)</f>
        <v>0</v>
      </c>
    </row>
    <row r="3412" spans="40:47">
      <c r="AN3412" s="15">
        <v>95</v>
      </c>
      <c r="AO3412" s="15">
        <v>2</v>
      </c>
      <c r="AP3412" s="15">
        <v>11</v>
      </c>
      <c r="AQ3412" s="15">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15">
        <f ca="1">COUNTIF(INDIRECT("H"&amp;(ROW()+12*(($AN3412-1)*3+$AO3412)-ROW())/12+5):INDIRECT("S"&amp;(ROW()+12*(($AN3412-1)*3+$AO3412)-ROW())/12+5),AQ3412)</f>
        <v>0</v>
      </c>
      <c r="AU3412" s="15">
        <f ca="1">IF(AND(AQ3412&gt;0,AR3412&gt;0),COUNTIF(AU$6:AU3411,"&gt;0")+1,0)</f>
        <v>0</v>
      </c>
    </row>
    <row r="3413" spans="40:47">
      <c r="AN3413" s="15">
        <v>95</v>
      </c>
      <c r="AO3413" s="15">
        <v>2</v>
      </c>
      <c r="AP3413" s="15">
        <v>12</v>
      </c>
      <c r="AQ3413" s="15">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15">
        <f ca="1">COUNTIF(INDIRECT("H"&amp;(ROW()+12*(($AN3413-1)*3+$AO3413)-ROW())/12+5):INDIRECT("S"&amp;(ROW()+12*(($AN3413-1)*3+$AO3413)-ROW())/12+5),AQ3413)</f>
        <v>0</v>
      </c>
      <c r="AU3413" s="15">
        <f ca="1">IF(AND(AQ3413&gt;0,AR3413&gt;0),COUNTIF(AU$6:AU3412,"&gt;0")+1,0)</f>
        <v>0</v>
      </c>
    </row>
    <row r="3414" spans="40:47">
      <c r="AN3414" s="15">
        <v>95</v>
      </c>
      <c r="AO3414" s="15">
        <v>3</v>
      </c>
      <c r="AP3414" s="15">
        <v>1</v>
      </c>
      <c r="AQ3414" s="15">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15">
        <f ca="1">COUNTIF(INDIRECT("H"&amp;(ROW()+12*(($AN3414-1)*3+$AO3414)-ROW())/12+5):INDIRECT("S"&amp;(ROW()+12*(($AN3414-1)*3+$AO3414)-ROW())/12+5),AQ3414)</f>
        <v>0</v>
      </c>
      <c r="AU3414" s="15">
        <f ca="1">IF(AND(AQ3414&gt;0,AR3414&gt;0),COUNTIF(AU$6:AU3413,"&gt;0")+1,0)</f>
        <v>0</v>
      </c>
    </row>
    <row r="3415" spans="40:47">
      <c r="AN3415" s="15">
        <v>95</v>
      </c>
      <c r="AO3415" s="15">
        <v>3</v>
      </c>
      <c r="AP3415" s="15">
        <v>2</v>
      </c>
      <c r="AQ3415" s="15">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15">
        <f ca="1">COUNTIF(INDIRECT("H"&amp;(ROW()+12*(($AN3415-1)*3+$AO3415)-ROW())/12+5):INDIRECT("S"&amp;(ROW()+12*(($AN3415-1)*3+$AO3415)-ROW())/12+5),AQ3415)</f>
        <v>0</v>
      </c>
      <c r="AU3415" s="15">
        <f ca="1">IF(AND(AQ3415&gt;0,AR3415&gt;0),COUNTIF(AU$6:AU3414,"&gt;0")+1,0)</f>
        <v>0</v>
      </c>
    </row>
    <row r="3416" spans="40:47">
      <c r="AN3416" s="15">
        <v>95</v>
      </c>
      <c r="AO3416" s="15">
        <v>3</v>
      </c>
      <c r="AP3416" s="15">
        <v>3</v>
      </c>
      <c r="AQ3416" s="15">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15">
        <f ca="1">COUNTIF(INDIRECT("H"&amp;(ROW()+12*(($AN3416-1)*3+$AO3416)-ROW())/12+5):INDIRECT("S"&amp;(ROW()+12*(($AN3416-1)*3+$AO3416)-ROW())/12+5),AQ3416)</f>
        <v>0</v>
      </c>
      <c r="AU3416" s="15">
        <f ca="1">IF(AND(AQ3416&gt;0,AR3416&gt;0),COUNTIF(AU$6:AU3415,"&gt;0")+1,0)</f>
        <v>0</v>
      </c>
    </row>
    <row r="3417" spans="40:47">
      <c r="AN3417" s="15">
        <v>95</v>
      </c>
      <c r="AO3417" s="15">
        <v>3</v>
      </c>
      <c r="AP3417" s="15">
        <v>4</v>
      </c>
      <c r="AQ3417" s="15">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15">
        <f ca="1">COUNTIF(INDIRECT("H"&amp;(ROW()+12*(($AN3417-1)*3+$AO3417)-ROW())/12+5):INDIRECT("S"&amp;(ROW()+12*(($AN3417-1)*3+$AO3417)-ROW())/12+5),AQ3417)</f>
        <v>0</v>
      </c>
      <c r="AU3417" s="15">
        <f ca="1">IF(AND(AQ3417&gt;0,AR3417&gt;0),COUNTIF(AU$6:AU3416,"&gt;0")+1,0)</f>
        <v>0</v>
      </c>
    </row>
    <row r="3418" spans="40:47">
      <c r="AN3418" s="15">
        <v>95</v>
      </c>
      <c r="AO3418" s="15">
        <v>3</v>
      </c>
      <c r="AP3418" s="15">
        <v>5</v>
      </c>
      <c r="AQ3418" s="15">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15">
        <f ca="1">COUNTIF(INDIRECT("H"&amp;(ROW()+12*(($AN3418-1)*3+$AO3418)-ROW())/12+5):INDIRECT("S"&amp;(ROW()+12*(($AN3418-1)*3+$AO3418)-ROW())/12+5),AQ3418)</f>
        <v>0</v>
      </c>
      <c r="AU3418" s="15">
        <f ca="1">IF(AND(AQ3418&gt;0,AR3418&gt;0),COUNTIF(AU$6:AU3417,"&gt;0")+1,0)</f>
        <v>0</v>
      </c>
    </row>
    <row r="3419" spans="40:47">
      <c r="AN3419" s="15">
        <v>95</v>
      </c>
      <c r="AO3419" s="15">
        <v>3</v>
      </c>
      <c r="AP3419" s="15">
        <v>6</v>
      </c>
      <c r="AQ3419" s="15">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15">
        <f ca="1">COUNTIF(INDIRECT("H"&amp;(ROW()+12*(($AN3419-1)*3+$AO3419)-ROW())/12+5):INDIRECT("S"&amp;(ROW()+12*(($AN3419-1)*3+$AO3419)-ROW())/12+5),AQ3419)</f>
        <v>0</v>
      </c>
      <c r="AU3419" s="15">
        <f ca="1">IF(AND(AQ3419&gt;0,AR3419&gt;0),COUNTIF(AU$6:AU3418,"&gt;0")+1,0)</f>
        <v>0</v>
      </c>
    </row>
    <row r="3420" spans="40:47">
      <c r="AN3420" s="15">
        <v>95</v>
      </c>
      <c r="AO3420" s="15">
        <v>3</v>
      </c>
      <c r="AP3420" s="15">
        <v>7</v>
      </c>
      <c r="AQ3420" s="15">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15">
        <f ca="1">COUNTIF(INDIRECT("H"&amp;(ROW()+12*(($AN3420-1)*3+$AO3420)-ROW())/12+5):INDIRECT("S"&amp;(ROW()+12*(($AN3420-1)*3+$AO3420)-ROW())/12+5),AQ3420)</f>
        <v>0</v>
      </c>
      <c r="AU3420" s="15">
        <f ca="1">IF(AND(AQ3420&gt;0,AR3420&gt;0),COUNTIF(AU$6:AU3419,"&gt;0")+1,0)</f>
        <v>0</v>
      </c>
    </row>
    <row r="3421" spans="40:47">
      <c r="AN3421" s="15">
        <v>95</v>
      </c>
      <c r="AO3421" s="15">
        <v>3</v>
      </c>
      <c r="AP3421" s="15">
        <v>8</v>
      </c>
      <c r="AQ3421" s="15">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15">
        <f ca="1">COUNTIF(INDIRECT("H"&amp;(ROW()+12*(($AN3421-1)*3+$AO3421)-ROW())/12+5):INDIRECT("S"&amp;(ROW()+12*(($AN3421-1)*3+$AO3421)-ROW())/12+5),AQ3421)</f>
        <v>0</v>
      </c>
      <c r="AU3421" s="15">
        <f ca="1">IF(AND(AQ3421&gt;0,AR3421&gt;0),COUNTIF(AU$6:AU3420,"&gt;0")+1,0)</f>
        <v>0</v>
      </c>
    </row>
    <row r="3422" spans="40:47">
      <c r="AN3422" s="15">
        <v>95</v>
      </c>
      <c r="AO3422" s="15">
        <v>3</v>
      </c>
      <c r="AP3422" s="15">
        <v>9</v>
      </c>
      <c r="AQ3422" s="15">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15">
        <f ca="1">COUNTIF(INDIRECT("H"&amp;(ROW()+12*(($AN3422-1)*3+$AO3422)-ROW())/12+5):INDIRECT("S"&amp;(ROW()+12*(($AN3422-1)*3+$AO3422)-ROW())/12+5),AQ3422)</f>
        <v>0</v>
      </c>
      <c r="AU3422" s="15">
        <f ca="1">IF(AND(AQ3422&gt;0,AR3422&gt;0),COUNTIF(AU$6:AU3421,"&gt;0")+1,0)</f>
        <v>0</v>
      </c>
    </row>
    <row r="3423" spans="40:47">
      <c r="AN3423" s="15">
        <v>95</v>
      </c>
      <c r="AO3423" s="15">
        <v>3</v>
      </c>
      <c r="AP3423" s="15">
        <v>10</v>
      </c>
      <c r="AQ3423" s="15">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15">
        <f ca="1">COUNTIF(INDIRECT("H"&amp;(ROW()+12*(($AN3423-1)*3+$AO3423)-ROW())/12+5):INDIRECT("S"&amp;(ROW()+12*(($AN3423-1)*3+$AO3423)-ROW())/12+5),AQ3423)</f>
        <v>0</v>
      </c>
      <c r="AU3423" s="15">
        <f ca="1">IF(AND(AQ3423&gt;0,AR3423&gt;0),COUNTIF(AU$6:AU3422,"&gt;0")+1,0)</f>
        <v>0</v>
      </c>
    </row>
    <row r="3424" spans="40:47">
      <c r="AN3424" s="15">
        <v>95</v>
      </c>
      <c r="AO3424" s="15">
        <v>3</v>
      </c>
      <c r="AP3424" s="15">
        <v>11</v>
      </c>
      <c r="AQ3424" s="15">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15">
        <f ca="1">COUNTIF(INDIRECT("H"&amp;(ROW()+12*(($AN3424-1)*3+$AO3424)-ROW())/12+5):INDIRECT("S"&amp;(ROW()+12*(($AN3424-1)*3+$AO3424)-ROW())/12+5),AQ3424)</f>
        <v>0</v>
      </c>
      <c r="AU3424" s="15">
        <f ca="1">IF(AND(AQ3424&gt;0,AR3424&gt;0),COUNTIF(AU$6:AU3423,"&gt;0")+1,0)</f>
        <v>0</v>
      </c>
    </row>
    <row r="3425" spans="40:47">
      <c r="AN3425" s="306">
        <v>95</v>
      </c>
      <c r="AO3425" s="306">
        <v>3</v>
      </c>
      <c r="AP3425" s="306">
        <v>12</v>
      </c>
      <c r="AQ3425" s="306">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306">
        <f ca="1">COUNTIF(INDIRECT("H"&amp;(ROW()+12*(($AN3425-1)*3+$AO3425)-ROW())/12+5):INDIRECT("S"&amp;(ROW()+12*(($AN3425-1)*3+$AO3425)-ROW())/12+5),AQ3425)</f>
        <v>0</v>
      </c>
      <c r="AS3425" s="306"/>
      <c r="AT3425" s="306"/>
      <c r="AU3425" s="306">
        <f ca="1">IF(AND(AQ3425&gt;0,AR3425&gt;0),COUNTIF(AU$6:AU3424,"&gt;0")+1,0)</f>
        <v>0</v>
      </c>
    </row>
    <row r="3426" spans="40:47">
      <c r="AN3426" s="15">
        <v>96</v>
      </c>
      <c r="AO3426" s="15">
        <v>1</v>
      </c>
      <c r="AP3426" s="15">
        <v>1</v>
      </c>
      <c r="AQ3426" s="15">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15">
        <f ca="1">COUNTIF(INDIRECT("H"&amp;(ROW()+12*(($AN3426-1)*3+$AO3426)-ROW())/12+5):INDIRECT("S"&amp;(ROW()+12*(($AN3426-1)*3+$AO3426)-ROW())/12+5),AQ3426)</f>
        <v>0</v>
      </c>
      <c r="AU3426" s="15">
        <f ca="1">IF(AND(AQ3426&gt;0,AR3426&gt;0),COUNTIF(AU$6:AU3425,"&gt;0")+1,0)</f>
        <v>0</v>
      </c>
    </row>
    <row r="3427" spans="40:47">
      <c r="AN3427" s="15">
        <v>96</v>
      </c>
      <c r="AO3427" s="15">
        <v>1</v>
      </c>
      <c r="AP3427" s="15">
        <v>2</v>
      </c>
      <c r="AQ3427" s="15">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15">
        <f ca="1">COUNTIF(INDIRECT("H"&amp;(ROW()+12*(($AN3427-1)*3+$AO3427)-ROW())/12+5):INDIRECT("S"&amp;(ROW()+12*(($AN3427-1)*3+$AO3427)-ROW())/12+5),AQ3427)</f>
        <v>0</v>
      </c>
      <c r="AU3427" s="15">
        <f ca="1">IF(AND(AQ3427&gt;0,AR3427&gt;0),COUNTIF(AU$6:AU3426,"&gt;0")+1,0)</f>
        <v>0</v>
      </c>
    </row>
    <row r="3428" spans="40:47">
      <c r="AN3428" s="15">
        <v>96</v>
      </c>
      <c r="AO3428" s="15">
        <v>1</v>
      </c>
      <c r="AP3428" s="15">
        <v>3</v>
      </c>
      <c r="AQ3428" s="15">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15">
        <f ca="1">COUNTIF(INDIRECT("H"&amp;(ROW()+12*(($AN3428-1)*3+$AO3428)-ROW())/12+5):INDIRECT("S"&amp;(ROW()+12*(($AN3428-1)*3+$AO3428)-ROW())/12+5),AQ3428)</f>
        <v>0</v>
      </c>
      <c r="AU3428" s="15">
        <f ca="1">IF(AND(AQ3428&gt;0,AR3428&gt;0),COUNTIF(AU$6:AU3427,"&gt;0")+1,0)</f>
        <v>0</v>
      </c>
    </row>
    <row r="3429" spans="40:47">
      <c r="AN3429" s="15">
        <v>96</v>
      </c>
      <c r="AO3429" s="15">
        <v>1</v>
      </c>
      <c r="AP3429" s="15">
        <v>4</v>
      </c>
      <c r="AQ3429" s="15">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15">
        <f ca="1">COUNTIF(INDIRECT("H"&amp;(ROW()+12*(($AN3429-1)*3+$AO3429)-ROW())/12+5):INDIRECT("S"&amp;(ROW()+12*(($AN3429-1)*3+$AO3429)-ROW())/12+5),AQ3429)</f>
        <v>0</v>
      </c>
      <c r="AU3429" s="15">
        <f ca="1">IF(AND(AQ3429&gt;0,AR3429&gt;0),COUNTIF(AU$6:AU3428,"&gt;0")+1,0)</f>
        <v>0</v>
      </c>
    </row>
    <row r="3430" spans="40:47">
      <c r="AN3430" s="15">
        <v>96</v>
      </c>
      <c r="AO3430" s="15">
        <v>1</v>
      </c>
      <c r="AP3430" s="15">
        <v>5</v>
      </c>
      <c r="AQ3430" s="15">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15">
        <f ca="1">COUNTIF(INDIRECT("H"&amp;(ROW()+12*(($AN3430-1)*3+$AO3430)-ROW())/12+5):INDIRECT("S"&amp;(ROW()+12*(($AN3430-1)*3+$AO3430)-ROW())/12+5),AQ3430)</f>
        <v>0</v>
      </c>
      <c r="AU3430" s="15">
        <f ca="1">IF(AND(AQ3430&gt;0,AR3430&gt;0),COUNTIF(AU$6:AU3429,"&gt;0")+1,0)</f>
        <v>0</v>
      </c>
    </row>
    <row r="3431" spans="40:47">
      <c r="AN3431" s="15">
        <v>96</v>
      </c>
      <c r="AO3431" s="15">
        <v>1</v>
      </c>
      <c r="AP3431" s="15">
        <v>6</v>
      </c>
      <c r="AQ3431" s="15">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15">
        <f ca="1">COUNTIF(INDIRECT("H"&amp;(ROW()+12*(($AN3431-1)*3+$AO3431)-ROW())/12+5):INDIRECT("S"&amp;(ROW()+12*(($AN3431-1)*3+$AO3431)-ROW())/12+5),AQ3431)</f>
        <v>0</v>
      </c>
      <c r="AU3431" s="15">
        <f ca="1">IF(AND(AQ3431&gt;0,AR3431&gt;0),COUNTIF(AU$6:AU3430,"&gt;0")+1,0)</f>
        <v>0</v>
      </c>
    </row>
    <row r="3432" spans="40:47">
      <c r="AN3432" s="15">
        <v>96</v>
      </c>
      <c r="AO3432" s="15">
        <v>1</v>
      </c>
      <c r="AP3432" s="15">
        <v>7</v>
      </c>
      <c r="AQ3432" s="15">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15">
        <f ca="1">COUNTIF(INDIRECT("H"&amp;(ROW()+12*(($AN3432-1)*3+$AO3432)-ROW())/12+5):INDIRECT("S"&amp;(ROW()+12*(($AN3432-1)*3+$AO3432)-ROW())/12+5),AQ3432)</f>
        <v>0</v>
      </c>
      <c r="AU3432" s="15">
        <f ca="1">IF(AND(AQ3432&gt;0,AR3432&gt;0),COUNTIF(AU$6:AU3431,"&gt;0")+1,0)</f>
        <v>0</v>
      </c>
    </row>
    <row r="3433" spans="40:47">
      <c r="AN3433" s="15">
        <v>96</v>
      </c>
      <c r="AO3433" s="15">
        <v>1</v>
      </c>
      <c r="AP3433" s="15">
        <v>8</v>
      </c>
      <c r="AQ3433" s="15">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15">
        <f ca="1">COUNTIF(INDIRECT("H"&amp;(ROW()+12*(($AN3433-1)*3+$AO3433)-ROW())/12+5):INDIRECT("S"&amp;(ROW()+12*(($AN3433-1)*3+$AO3433)-ROW())/12+5),AQ3433)</f>
        <v>0</v>
      </c>
      <c r="AU3433" s="15">
        <f ca="1">IF(AND(AQ3433&gt;0,AR3433&gt;0),COUNTIF(AU$6:AU3432,"&gt;0")+1,0)</f>
        <v>0</v>
      </c>
    </row>
    <row r="3434" spans="40:47">
      <c r="AN3434" s="15">
        <v>96</v>
      </c>
      <c r="AO3434" s="15">
        <v>1</v>
      </c>
      <c r="AP3434" s="15">
        <v>9</v>
      </c>
      <c r="AQ3434" s="15">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15">
        <f ca="1">COUNTIF(INDIRECT("H"&amp;(ROW()+12*(($AN3434-1)*3+$AO3434)-ROW())/12+5):INDIRECT("S"&amp;(ROW()+12*(($AN3434-1)*3+$AO3434)-ROW())/12+5),AQ3434)</f>
        <v>0</v>
      </c>
      <c r="AU3434" s="15">
        <f ca="1">IF(AND(AQ3434&gt;0,AR3434&gt;0),COUNTIF(AU$6:AU3433,"&gt;0")+1,0)</f>
        <v>0</v>
      </c>
    </row>
    <row r="3435" spans="40:47">
      <c r="AN3435" s="15">
        <v>96</v>
      </c>
      <c r="AO3435" s="15">
        <v>1</v>
      </c>
      <c r="AP3435" s="15">
        <v>10</v>
      </c>
      <c r="AQ3435" s="15">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15">
        <f ca="1">COUNTIF(INDIRECT("H"&amp;(ROW()+12*(($AN3435-1)*3+$AO3435)-ROW())/12+5):INDIRECT("S"&amp;(ROW()+12*(($AN3435-1)*3+$AO3435)-ROW())/12+5),AQ3435)</f>
        <v>0</v>
      </c>
      <c r="AU3435" s="15">
        <f ca="1">IF(AND(AQ3435&gt;0,AR3435&gt;0),COUNTIF(AU$6:AU3434,"&gt;0")+1,0)</f>
        <v>0</v>
      </c>
    </row>
    <row r="3436" spans="40:47">
      <c r="AN3436" s="15">
        <v>96</v>
      </c>
      <c r="AO3436" s="15">
        <v>1</v>
      </c>
      <c r="AP3436" s="15">
        <v>11</v>
      </c>
      <c r="AQ3436" s="15">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15">
        <f ca="1">COUNTIF(INDIRECT("H"&amp;(ROW()+12*(($AN3436-1)*3+$AO3436)-ROW())/12+5):INDIRECT("S"&amp;(ROW()+12*(($AN3436-1)*3+$AO3436)-ROW())/12+5),AQ3436)</f>
        <v>0</v>
      </c>
      <c r="AU3436" s="15">
        <f ca="1">IF(AND(AQ3436&gt;0,AR3436&gt;0),COUNTIF(AU$6:AU3435,"&gt;0")+1,0)</f>
        <v>0</v>
      </c>
    </row>
    <row r="3437" spans="40:47">
      <c r="AN3437" s="15">
        <v>96</v>
      </c>
      <c r="AO3437" s="15">
        <v>1</v>
      </c>
      <c r="AP3437" s="15">
        <v>12</v>
      </c>
      <c r="AQ3437" s="15">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15">
        <f ca="1">COUNTIF(INDIRECT("H"&amp;(ROW()+12*(($AN3437-1)*3+$AO3437)-ROW())/12+5):INDIRECT("S"&amp;(ROW()+12*(($AN3437-1)*3+$AO3437)-ROW())/12+5),AQ3437)</f>
        <v>0</v>
      </c>
      <c r="AU3437" s="15">
        <f ca="1">IF(AND(AQ3437&gt;0,AR3437&gt;0),COUNTIF(AU$6:AU3436,"&gt;0")+1,0)</f>
        <v>0</v>
      </c>
    </row>
    <row r="3438" spans="40:47">
      <c r="AN3438" s="15">
        <v>96</v>
      </c>
      <c r="AO3438" s="15">
        <v>2</v>
      </c>
      <c r="AP3438" s="15">
        <v>1</v>
      </c>
      <c r="AQ3438" s="15">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15">
        <f ca="1">COUNTIF(INDIRECT("H"&amp;(ROW()+12*(($AN3438-1)*3+$AO3438)-ROW())/12+5):INDIRECT("S"&amp;(ROW()+12*(($AN3438-1)*3+$AO3438)-ROW())/12+5),AQ3438)</f>
        <v>0</v>
      </c>
      <c r="AU3438" s="15">
        <f ca="1">IF(AND(AQ3438&gt;0,AR3438&gt;0),COUNTIF(AU$6:AU3437,"&gt;0")+1,0)</f>
        <v>0</v>
      </c>
    </row>
    <row r="3439" spans="40:47">
      <c r="AN3439" s="15">
        <v>96</v>
      </c>
      <c r="AO3439" s="15">
        <v>2</v>
      </c>
      <c r="AP3439" s="15">
        <v>2</v>
      </c>
      <c r="AQ3439" s="15">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15">
        <f ca="1">COUNTIF(INDIRECT("H"&amp;(ROW()+12*(($AN3439-1)*3+$AO3439)-ROW())/12+5):INDIRECT("S"&amp;(ROW()+12*(($AN3439-1)*3+$AO3439)-ROW())/12+5),AQ3439)</f>
        <v>0</v>
      </c>
      <c r="AU3439" s="15">
        <f ca="1">IF(AND(AQ3439&gt;0,AR3439&gt;0),COUNTIF(AU$6:AU3438,"&gt;0")+1,0)</f>
        <v>0</v>
      </c>
    </row>
    <row r="3440" spans="40:47">
      <c r="AN3440" s="15">
        <v>96</v>
      </c>
      <c r="AO3440" s="15">
        <v>2</v>
      </c>
      <c r="AP3440" s="15">
        <v>3</v>
      </c>
      <c r="AQ3440" s="15">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15">
        <f ca="1">COUNTIF(INDIRECT("H"&amp;(ROW()+12*(($AN3440-1)*3+$AO3440)-ROW())/12+5):INDIRECT("S"&amp;(ROW()+12*(($AN3440-1)*3+$AO3440)-ROW())/12+5),AQ3440)</f>
        <v>0</v>
      </c>
      <c r="AU3440" s="15">
        <f ca="1">IF(AND(AQ3440&gt;0,AR3440&gt;0),COUNTIF(AU$6:AU3439,"&gt;0")+1,0)</f>
        <v>0</v>
      </c>
    </row>
    <row r="3441" spans="40:47">
      <c r="AN3441" s="15">
        <v>96</v>
      </c>
      <c r="AO3441" s="15">
        <v>2</v>
      </c>
      <c r="AP3441" s="15">
        <v>4</v>
      </c>
      <c r="AQ3441" s="15">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15">
        <f ca="1">COUNTIF(INDIRECT("H"&amp;(ROW()+12*(($AN3441-1)*3+$AO3441)-ROW())/12+5):INDIRECT("S"&amp;(ROW()+12*(($AN3441-1)*3+$AO3441)-ROW())/12+5),AQ3441)</f>
        <v>0</v>
      </c>
      <c r="AU3441" s="15">
        <f ca="1">IF(AND(AQ3441&gt;0,AR3441&gt;0),COUNTIF(AU$6:AU3440,"&gt;0")+1,0)</f>
        <v>0</v>
      </c>
    </row>
    <row r="3442" spans="40:47">
      <c r="AN3442" s="15">
        <v>96</v>
      </c>
      <c r="AO3442" s="15">
        <v>2</v>
      </c>
      <c r="AP3442" s="15">
        <v>5</v>
      </c>
      <c r="AQ3442" s="15">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15">
        <f ca="1">COUNTIF(INDIRECT("H"&amp;(ROW()+12*(($AN3442-1)*3+$AO3442)-ROW())/12+5):INDIRECT("S"&amp;(ROW()+12*(($AN3442-1)*3+$AO3442)-ROW())/12+5),AQ3442)</f>
        <v>0</v>
      </c>
      <c r="AU3442" s="15">
        <f ca="1">IF(AND(AQ3442&gt;0,AR3442&gt;0),COUNTIF(AU$6:AU3441,"&gt;0")+1,0)</f>
        <v>0</v>
      </c>
    </row>
    <row r="3443" spans="40:47">
      <c r="AN3443" s="15">
        <v>96</v>
      </c>
      <c r="AO3443" s="15">
        <v>2</v>
      </c>
      <c r="AP3443" s="15">
        <v>6</v>
      </c>
      <c r="AQ3443" s="15">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15">
        <f ca="1">COUNTIF(INDIRECT("H"&amp;(ROW()+12*(($AN3443-1)*3+$AO3443)-ROW())/12+5):INDIRECT("S"&amp;(ROW()+12*(($AN3443-1)*3+$AO3443)-ROW())/12+5),AQ3443)</f>
        <v>0</v>
      </c>
      <c r="AU3443" s="15">
        <f ca="1">IF(AND(AQ3443&gt;0,AR3443&gt;0),COUNTIF(AU$6:AU3442,"&gt;0")+1,0)</f>
        <v>0</v>
      </c>
    </row>
    <row r="3444" spans="40:47">
      <c r="AN3444" s="15">
        <v>96</v>
      </c>
      <c r="AO3444" s="15">
        <v>2</v>
      </c>
      <c r="AP3444" s="15">
        <v>7</v>
      </c>
      <c r="AQ3444" s="15">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15">
        <f ca="1">COUNTIF(INDIRECT("H"&amp;(ROW()+12*(($AN3444-1)*3+$AO3444)-ROW())/12+5):INDIRECT("S"&amp;(ROW()+12*(($AN3444-1)*3+$AO3444)-ROW())/12+5),AQ3444)</f>
        <v>0</v>
      </c>
      <c r="AU3444" s="15">
        <f ca="1">IF(AND(AQ3444&gt;0,AR3444&gt;0),COUNTIF(AU$6:AU3443,"&gt;0")+1,0)</f>
        <v>0</v>
      </c>
    </row>
    <row r="3445" spans="40:47">
      <c r="AN3445" s="15">
        <v>96</v>
      </c>
      <c r="AO3445" s="15">
        <v>2</v>
      </c>
      <c r="AP3445" s="15">
        <v>8</v>
      </c>
      <c r="AQ3445" s="15">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15">
        <f ca="1">COUNTIF(INDIRECT("H"&amp;(ROW()+12*(($AN3445-1)*3+$AO3445)-ROW())/12+5):INDIRECT("S"&amp;(ROW()+12*(($AN3445-1)*3+$AO3445)-ROW())/12+5),AQ3445)</f>
        <v>0</v>
      </c>
      <c r="AU3445" s="15">
        <f ca="1">IF(AND(AQ3445&gt;0,AR3445&gt;0),COUNTIF(AU$6:AU3444,"&gt;0")+1,0)</f>
        <v>0</v>
      </c>
    </row>
    <row r="3446" spans="40:47">
      <c r="AN3446" s="15">
        <v>96</v>
      </c>
      <c r="AO3446" s="15">
        <v>2</v>
      </c>
      <c r="AP3446" s="15">
        <v>9</v>
      </c>
      <c r="AQ3446" s="15">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15">
        <f ca="1">COUNTIF(INDIRECT("H"&amp;(ROW()+12*(($AN3446-1)*3+$AO3446)-ROW())/12+5):INDIRECT("S"&amp;(ROW()+12*(($AN3446-1)*3+$AO3446)-ROW())/12+5),AQ3446)</f>
        <v>0</v>
      </c>
      <c r="AU3446" s="15">
        <f ca="1">IF(AND(AQ3446&gt;0,AR3446&gt;0),COUNTIF(AU$6:AU3445,"&gt;0")+1,0)</f>
        <v>0</v>
      </c>
    </row>
    <row r="3447" spans="40:47">
      <c r="AN3447" s="15">
        <v>96</v>
      </c>
      <c r="AO3447" s="15">
        <v>2</v>
      </c>
      <c r="AP3447" s="15">
        <v>10</v>
      </c>
      <c r="AQ3447" s="15">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15">
        <f ca="1">COUNTIF(INDIRECT("H"&amp;(ROW()+12*(($AN3447-1)*3+$AO3447)-ROW())/12+5):INDIRECT("S"&amp;(ROW()+12*(($AN3447-1)*3+$AO3447)-ROW())/12+5),AQ3447)</f>
        <v>0</v>
      </c>
      <c r="AU3447" s="15">
        <f ca="1">IF(AND(AQ3447&gt;0,AR3447&gt;0),COUNTIF(AU$6:AU3446,"&gt;0")+1,0)</f>
        <v>0</v>
      </c>
    </row>
    <row r="3448" spans="40:47">
      <c r="AN3448" s="15">
        <v>96</v>
      </c>
      <c r="AO3448" s="15">
        <v>2</v>
      </c>
      <c r="AP3448" s="15">
        <v>11</v>
      </c>
      <c r="AQ3448" s="15">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15">
        <f ca="1">COUNTIF(INDIRECT("H"&amp;(ROW()+12*(($AN3448-1)*3+$AO3448)-ROW())/12+5):INDIRECT("S"&amp;(ROW()+12*(($AN3448-1)*3+$AO3448)-ROW())/12+5),AQ3448)</f>
        <v>0</v>
      </c>
      <c r="AU3448" s="15">
        <f ca="1">IF(AND(AQ3448&gt;0,AR3448&gt;0),COUNTIF(AU$6:AU3447,"&gt;0")+1,0)</f>
        <v>0</v>
      </c>
    </row>
    <row r="3449" spans="40:47">
      <c r="AN3449" s="15">
        <v>96</v>
      </c>
      <c r="AO3449" s="15">
        <v>2</v>
      </c>
      <c r="AP3449" s="15">
        <v>12</v>
      </c>
      <c r="AQ3449" s="15">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15">
        <f ca="1">COUNTIF(INDIRECT("H"&amp;(ROW()+12*(($AN3449-1)*3+$AO3449)-ROW())/12+5):INDIRECT("S"&amp;(ROW()+12*(($AN3449-1)*3+$AO3449)-ROW())/12+5),AQ3449)</f>
        <v>0</v>
      </c>
      <c r="AU3449" s="15">
        <f ca="1">IF(AND(AQ3449&gt;0,AR3449&gt;0),COUNTIF(AU$6:AU3448,"&gt;0")+1,0)</f>
        <v>0</v>
      </c>
    </row>
    <row r="3450" spans="40:47">
      <c r="AN3450" s="15">
        <v>96</v>
      </c>
      <c r="AO3450" s="15">
        <v>3</v>
      </c>
      <c r="AP3450" s="15">
        <v>1</v>
      </c>
      <c r="AQ3450" s="15">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15">
        <f ca="1">COUNTIF(INDIRECT("H"&amp;(ROW()+12*(($AN3450-1)*3+$AO3450)-ROW())/12+5):INDIRECT("S"&amp;(ROW()+12*(($AN3450-1)*3+$AO3450)-ROW())/12+5),AQ3450)</f>
        <v>0</v>
      </c>
      <c r="AU3450" s="15">
        <f ca="1">IF(AND(AQ3450&gt;0,AR3450&gt;0),COUNTIF(AU$6:AU3449,"&gt;0")+1,0)</f>
        <v>0</v>
      </c>
    </row>
    <row r="3451" spans="40:47">
      <c r="AN3451" s="15">
        <v>96</v>
      </c>
      <c r="AO3451" s="15">
        <v>3</v>
      </c>
      <c r="AP3451" s="15">
        <v>2</v>
      </c>
      <c r="AQ3451" s="15">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15">
        <f ca="1">COUNTIF(INDIRECT("H"&amp;(ROW()+12*(($AN3451-1)*3+$AO3451)-ROW())/12+5):INDIRECT("S"&amp;(ROW()+12*(($AN3451-1)*3+$AO3451)-ROW())/12+5),AQ3451)</f>
        <v>0</v>
      </c>
      <c r="AU3451" s="15">
        <f ca="1">IF(AND(AQ3451&gt;0,AR3451&gt;0),COUNTIF(AU$6:AU3450,"&gt;0")+1,0)</f>
        <v>0</v>
      </c>
    </row>
    <row r="3452" spans="40:47">
      <c r="AN3452" s="15">
        <v>96</v>
      </c>
      <c r="AO3452" s="15">
        <v>3</v>
      </c>
      <c r="AP3452" s="15">
        <v>3</v>
      </c>
      <c r="AQ3452" s="15">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15">
        <f ca="1">COUNTIF(INDIRECT("H"&amp;(ROW()+12*(($AN3452-1)*3+$AO3452)-ROW())/12+5):INDIRECT("S"&amp;(ROW()+12*(($AN3452-1)*3+$AO3452)-ROW())/12+5),AQ3452)</f>
        <v>0</v>
      </c>
      <c r="AU3452" s="15">
        <f ca="1">IF(AND(AQ3452&gt;0,AR3452&gt;0),COUNTIF(AU$6:AU3451,"&gt;0")+1,0)</f>
        <v>0</v>
      </c>
    </row>
    <row r="3453" spans="40:47">
      <c r="AN3453" s="15">
        <v>96</v>
      </c>
      <c r="AO3453" s="15">
        <v>3</v>
      </c>
      <c r="AP3453" s="15">
        <v>4</v>
      </c>
      <c r="AQ3453" s="15">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15">
        <f ca="1">COUNTIF(INDIRECT("H"&amp;(ROW()+12*(($AN3453-1)*3+$AO3453)-ROW())/12+5):INDIRECT("S"&amp;(ROW()+12*(($AN3453-1)*3+$AO3453)-ROW())/12+5),AQ3453)</f>
        <v>0</v>
      </c>
      <c r="AU3453" s="15">
        <f ca="1">IF(AND(AQ3453&gt;0,AR3453&gt;0),COUNTIF(AU$6:AU3452,"&gt;0")+1,0)</f>
        <v>0</v>
      </c>
    </row>
    <row r="3454" spans="40:47">
      <c r="AN3454" s="15">
        <v>96</v>
      </c>
      <c r="AO3454" s="15">
        <v>3</v>
      </c>
      <c r="AP3454" s="15">
        <v>5</v>
      </c>
      <c r="AQ3454" s="15">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15">
        <f ca="1">COUNTIF(INDIRECT("H"&amp;(ROW()+12*(($AN3454-1)*3+$AO3454)-ROW())/12+5):INDIRECT("S"&amp;(ROW()+12*(($AN3454-1)*3+$AO3454)-ROW())/12+5),AQ3454)</f>
        <v>0</v>
      </c>
      <c r="AU3454" s="15">
        <f ca="1">IF(AND(AQ3454&gt;0,AR3454&gt;0),COUNTIF(AU$6:AU3453,"&gt;0")+1,0)</f>
        <v>0</v>
      </c>
    </row>
    <row r="3455" spans="40:47">
      <c r="AN3455" s="15">
        <v>96</v>
      </c>
      <c r="AO3455" s="15">
        <v>3</v>
      </c>
      <c r="AP3455" s="15">
        <v>6</v>
      </c>
      <c r="AQ3455" s="15">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15">
        <f ca="1">COUNTIF(INDIRECT("H"&amp;(ROW()+12*(($AN3455-1)*3+$AO3455)-ROW())/12+5):INDIRECT("S"&amp;(ROW()+12*(($AN3455-1)*3+$AO3455)-ROW())/12+5),AQ3455)</f>
        <v>0</v>
      </c>
      <c r="AU3455" s="15">
        <f ca="1">IF(AND(AQ3455&gt;0,AR3455&gt;0),COUNTIF(AU$6:AU3454,"&gt;0")+1,0)</f>
        <v>0</v>
      </c>
    </row>
    <row r="3456" spans="40:47">
      <c r="AN3456" s="15">
        <v>96</v>
      </c>
      <c r="AO3456" s="15">
        <v>3</v>
      </c>
      <c r="AP3456" s="15">
        <v>7</v>
      </c>
      <c r="AQ3456" s="15">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15">
        <f ca="1">COUNTIF(INDIRECT("H"&amp;(ROW()+12*(($AN3456-1)*3+$AO3456)-ROW())/12+5):INDIRECT("S"&amp;(ROW()+12*(($AN3456-1)*3+$AO3456)-ROW())/12+5),AQ3456)</f>
        <v>0</v>
      </c>
      <c r="AU3456" s="15">
        <f ca="1">IF(AND(AQ3456&gt;0,AR3456&gt;0),COUNTIF(AU$6:AU3455,"&gt;0")+1,0)</f>
        <v>0</v>
      </c>
    </row>
    <row r="3457" spans="40:47">
      <c r="AN3457" s="15">
        <v>96</v>
      </c>
      <c r="AO3457" s="15">
        <v>3</v>
      </c>
      <c r="AP3457" s="15">
        <v>8</v>
      </c>
      <c r="AQ3457" s="15">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15">
        <f ca="1">COUNTIF(INDIRECT("H"&amp;(ROW()+12*(($AN3457-1)*3+$AO3457)-ROW())/12+5):INDIRECT("S"&amp;(ROW()+12*(($AN3457-1)*3+$AO3457)-ROW())/12+5),AQ3457)</f>
        <v>0</v>
      </c>
      <c r="AU3457" s="15">
        <f ca="1">IF(AND(AQ3457&gt;0,AR3457&gt;0),COUNTIF(AU$6:AU3456,"&gt;0")+1,0)</f>
        <v>0</v>
      </c>
    </row>
    <row r="3458" spans="40:47">
      <c r="AN3458" s="15">
        <v>96</v>
      </c>
      <c r="AO3458" s="15">
        <v>3</v>
      </c>
      <c r="AP3458" s="15">
        <v>9</v>
      </c>
      <c r="AQ3458" s="15">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15">
        <f ca="1">COUNTIF(INDIRECT("H"&amp;(ROW()+12*(($AN3458-1)*3+$AO3458)-ROW())/12+5):INDIRECT("S"&amp;(ROW()+12*(($AN3458-1)*3+$AO3458)-ROW())/12+5),AQ3458)</f>
        <v>0</v>
      </c>
      <c r="AU3458" s="15">
        <f ca="1">IF(AND(AQ3458&gt;0,AR3458&gt;0),COUNTIF(AU$6:AU3457,"&gt;0")+1,0)</f>
        <v>0</v>
      </c>
    </row>
    <row r="3459" spans="40:47">
      <c r="AN3459" s="15">
        <v>96</v>
      </c>
      <c r="AO3459" s="15">
        <v>3</v>
      </c>
      <c r="AP3459" s="15">
        <v>10</v>
      </c>
      <c r="AQ3459" s="15">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15">
        <f ca="1">COUNTIF(INDIRECT("H"&amp;(ROW()+12*(($AN3459-1)*3+$AO3459)-ROW())/12+5):INDIRECT("S"&amp;(ROW()+12*(($AN3459-1)*3+$AO3459)-ROW())/12+5),AQ3459)</f>
        <v>0</v>
      </c>
      <c r="AU3459" s="15">
        <f ca="1">IF(AND(AQ3459&gt;0,AR3459&gt;0),COUNTIF(AU$6:AU3458,"&gt;0")+1,0)</f>
        <v>0</v>
      </c>
    </row>
    <row r="3460" spans="40:47">
      <c r="AN3460" s="15">
        <v>96</v>
      </c>
      <c r="AO3460" s="15">
        <v>3</v>
      </c>
      <c r="AP3460" s="15">
        <v>11</v>
      </c>
      <c r="AQ3460" s="15">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15">
        <f ca="1">COUNTIF(INDIRECT("H"&amp;(ROW()+12*(($AN3460-1)*3+$AO3460)-ROW())/12+5):INDIRECT("S"&amp;(ROW()+12*(($AN3460-1)*3+$AO3460)-ROW())/12+5),AQ3460)</f>
        <v>0</v>
      </c>
      <c r="AU3460" s="15">
        <f ca="1">IF(AND(AQ3460&gt;0,AR3460&gt;0),COUNTIF(AU$6:AU3459,"&gt;0")+1,0)</f>
        <v>0</v>
      </c>
    </row>
    <row r="3461" spans="40:47">
      <c r="AN3461" s="306">
        <v>96</v>
      </c>
      <c r="AO3461" s="306">
        <v>3</v>
      </c>
      <c r="AP3461" s="306">
        <v>12</v>
      </c>
      <c r="AQ3461" s="306">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306">
        <f ca="1">COUNTIF(INDIRECT("H"&amp;(ROW()+12*(($AN3461-1)*3+$AO3461)-ROW())/12+5):INDIRECT("S"&amp;(ROW()+12*(($AN3461-1)*3+$AO3461)-ROW())/12+5),AQ3461)</f>
        <v>0</v>
      </c>
      <c r="AS3461" s="306"/>
      <c r="AT3461" s="306"/>
      <c r="AU3461" s="306">
        <f ca="1">IF(AND(AQ3461&gt;0,AR3461&gt;0),COUNTIF(AU$6:AU3460,"&gt;0")+1,0)</f>
        <v>0</v>
      </c>
    </row>
    <row r="3462" spans="40:47">
      <c r="AN3462" s="15">
        <v>97</v>
      </c>
      <c r="AO3462" s="15">
        <v>1</v>
      </c>
      <c r="AP3462" s="15">
        <v>1</v>
      </c>
      <c r="AQ3462" s="15">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15">
        <f ca="1">COUNTIF(INDIRECT("H"&amp;(ROW()+12*(($AN3462-1)*3+$AO3462)-ROW())/12+5):INDIRECT("S"&amp;(ROW()+12*(($AN3462-1)*3+$AO3462)-ROW())/12+5),AQ3462)</f>
        <v>0</v>
      </c>
      <c r="AU3462" s="15">
        <f ca="1">IF(AND(AQ3462&gt;0,AR3462&gt;0),COUNTIF(AU$6:AU3461,"&gt;0")+1,0)</f>
        <v>0</v>
      </c>
    </row>
    <row r="3463" spans="40:47">
      <c r="AN3463" s="15">
        <v>97</v>
      </c>
      <c r="AO3463" s="15">
        <v>1</v>
      </c>
      <c r="AP3463" s="15">
        <v>2</v>
      </c>
      <c r="AQ3463" s="15">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15">
        <f ca="1">COUNTIF(INDIRECT("H"&amp;(ROW()+12*(($AN3463-1)*3+$AO3463)-ROW())/12+5):INDIRECT("S"&amp;(ROW()+12*(($AN3463-1)*3+$AO3463)-ROW())/12+5),AQ3463)</f>
        <v>0</v>
      </c>
      <c r="AU3463" s="15">
        <f ca="1">IF(AND(AQ3463&gt;0,AR3463&gt;0),COUNTIF(AU$6:AU3462,"&gt;0")+1,0)</f>
        <v>0</v>
      </c>
    </row>
    <row r="3464" spans="40:47">
      <c r="AN3464" s="15">
        <v>97</v>
      </c>
      <c r="AO3464" s="15">
        <v>1</v>
      </c>
      <c r="AP3464" s="15">
        <v>3</v>
      </c>
      <c r="AQ3464" s="15">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15">
        <f ca="1">COUNTIF(INDIRECT("H"&amp;(ROW()+12*(($AN3464-1)*3+$AO3464)-ROW())/12+5):INDIRECT("S"&amp;(ROW()+12*(($AN3464-1)*3+$AO3464)-ROW())/12+5),AQ3464)</f>
        <v>0</v>
      </c>
      <c r="AU3464" s="15">
        <f ca="1">IF(AND(AQ3464&gt;0,AR3464&gt;0),COUNTIF(AU$6:AU3463,"&gt;0")+1,0)</f>
        <v>0</v>
      </c>
    </row>
    <row r="3465" spans="40:47">
      <c r="AN3465" s="15">
        <v>97</v>
      </c>
      <c r="AO3465" s="15">
        <v>1</v>
      </c>
      <c r="AP3465" s="15">
        <v>4</v>
      </c>
      <c r="AQ3465" s="15">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15">
        <f ca="1">COUNTIF(INDIRECT("H"&amp;(ROW()+12*(($AN3465-1)*3+$AO3465)-ROW())/12+5):INDIRECT("S"&amp;(ROW()+12*(($AN3465-1)*3+$AO3465)-ROW())/12+5),AQ3465)</f>
        <v>0</v>
      </c>
      <c r="AU3465" s="15">
        <f ca="1">IF(AND(AQ3465&gt;0,AR3465&gt;0),COUNTIF(AU$6:AU3464,"&gt;0")+1,0)</f>
        <v>0</v>
      </c>
    </row>
    <row r="3466" spans="40:47">
      <c r="AN3466" s="15">
        <v>97</v>
      </c>
      <c r="AO3466" s="15">
        <v>1</v>
      </c>
      <c r="AP3466" s="15">
        <v>5</v>
      </c>
      <c r="AQ3466" s="15">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15">
        <f ca="1">COUNTIF(INDIRECT("H"&amp;(ROW()+12*(($AN3466-1)*3+$AO3466)-ROW())/12+5):INDIRECT("S"&amp;(ROW()+12*(($AN3466-1)*3+$AO3466)-ROW())/12+5),AQ3466)</f>
        <v>0</v>
      </c>
      <c r="AU3466" s="15">
        <f ca="1">IF(AND(AQ3466&gt;0,AR3466&gt;0),COUNTIF(AU$6:AU3465,"&gt;0")+1,0)</f>
        <v>0</v>
      </c>
    </row>
    <row r="3467" spans="40:47">
      <c r="AN3467" s="15">
        <v>97</v>
      </c>
      <c r="AO3467" s="15">
        <v>1</v>
      </c>
      <c r="AP3467" s="15">
        <v>6</v>
      </c>
      <c r="AQ3467" s="15">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15">
        <f ca="1">COUNTIF(INDIRECT("H"&amp;(ROW()+12*(($AN3467-1)*3+$AO3467)-ROW())/12+5):INDIRECT("S"&amp;(ROW()+12*(($AN3467-1)*3+$AO3467)-ROW())/12+5),AQ3467)</f>
        <v>0</v>
      </c>
      <c r="AU3467" s="15">
        <f ca="1">IF(AND(AQ3467&gt;0,AR3467&gt;0),COUNTIF(AU$6:AU3466,"&gt;0")+1,0)</f>
        <v>0</v>
      </c>
    </row>
    <row r="3468" spans="40:47">
      <c r="AN3468" s="15">
        <v>97</v>
      </c>
      <c r="AO3468" s="15">
        <v>1</v>
      </c>
      <c r="AP3468" s="15">
        <v>7</v>
      </c>
      <c r="AQ3468" s="15">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15">
        <f ca="1">COUNTIF(INDIRECT("H"&amp;(ROW()+12*(($AN3468-1)*3+$AO3468)-ROW())/12+5):INDIRECT("S"&amp;(ROW()+12*(($AN3468-1)*3+$AO3468)-ROW())/12+5),AQ3468)</f>
        <v>0</v>
      </c>
      <c r="AU3468" s="15">
        <f ca="1">IF(AND(AQ3468&gt;0,AR3468&gt;0),COUNTIF(AU$6:AU3467,"&gt;0")+1,0)</f>
        <v>0</v>
      </c>
    </row>
    <row r="3469" spans="40:47">
      <c r="AN3469" s="15">
        <v>97</v>
      </c>
      <c r="AO3469" s="15">
        <v>1</v>
      </c>
      <c r="AP3469" s="15">
        <v>8</v>
      </c>
      <c r="AQ3469" s="15">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15">
        <f ca="1">COUNTIF(INDIRECT("H"&amp;(ROW()+12*(($AN3469-1)*3+$AO3469)-ROW())/12+5):INDIRECT("S"&amp;(ROW()+12*(($AN3469-1)*3+$AO3469)-ROW())/12+5),AQ3469)</f>
        <v>0</v>
      </c>
      <c r="AU3469" s="15">
        <f ca="1">IF(AND(AQ3469&gt;0,AR3469&gt;0),COUNTIF(AU$6:AU3468,"&gt;0")+1,0)</f>
        <v>0</v>
      </c>
    </row>
    <row r="3470" spans="40:47">
      <c r="AN3470" s="15">
        <v>97</v>
      </c>
      <c r="AO3470" s="15">
        <v>1</v>
      </c>
      <c r="AP3470" s="15">
        <v>9</v>
      </c>
      <c r="AQ3470" s="15">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15">
        <f ca="1">COUNTIF(INDIRECT("H"&amp;(ROW()+12*(($AN3470-1)*3+$AO3470)-ROW())/12+5):INDIRECT("S"&amp;(ROW()+12*(($AN3470-1)*3+$AO3470)-ROW())/12+5),AQ3470)</f>
        <v>0</v>
      </c>
      <c r="AU3470" s="15">
        <f ca="1">IF(AND(AQ3470&gt;0,AR3470&gt;0),COUNTIF(AU$6:AU3469,"&gt;0")+1,0)</f>
        <v>0</v>
      </c>
    </row>
    <row r="3471" spans="40:47">
      <c r="AN3471" s="15">
        <v>97</v>
      </c>
      <c r="AO3471" s="15">
        <v>1</v>
      </c>
      <c r="AP3471" s="15">
        <v>10</v>
      </c>
      <c r="AQ3471" s="15">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15">
        <f ca="1">COUNTIF(INDIRECT("H"&amp;(ROW()+12*(($AN3471-1)*3+$AO3471)-ROW())/12+5):INDIRECT("S"&amp;(ROW()+12*(($AN3471-1)*3+$AO3471)-ROW())/12+5),AQ3471)</f>
        <v>0</v>
      </c>
      <c r="AU3471" s="15">
        <f ca="1">IF(AND(AQ3471&gt;0,AR3471&gt;0),COUNTIF(AU$6:AU3470,"&gt;0")+1,0)</f>
        <v>0</v>
      </c>
    </row>
    <row r="3472" spans="40:47">
      <c r="AN3472" s="15">
        <v>97</v>
      </c>
      <c r="AO3472" s="15">
        <v>1</v>
      </c>
      <c r="AP3472" s="15">
        <v>11</v>
      </c>
      <c r="AQ3472" s="15">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15">
        <f ca="1">COUNTIF(INDIRECT("H"&amp;(ROW()+12*(($AN3472-1)*3+$AO3472)-ROW())/12+5):INDIRECT("S"&amp;(ROW()+12*(($AN3472-1)*3+$AO3472)-ROW())/12+5),AQ3472)</f>
        <v>0</v>
      </c>
      <c r="AU3472" s="15">
        <f ca="1">IF(AND(AQ3472&gt;0,AR3472&gt;0),COUNTIF(AU$6:AU3471,"&gt;0")+1,0)</f>
        <v>0</v>
      </c>
    </row>
    <row r="3473" spans="40:47">
      <c r="AN3473" s="15">
        <v>97</v>
      </c>
      <c r="AO3473" s="15">
        <v>1</v>
      </c>
      <c r="AP3473" s="15">
        <v>12</v>
      </c>
      <c r="AQ3473" s="15">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15">
        <f ca="1">COUNTIF(INDIRECT("H"&amp;(ROW()+12*(($AN3473-1)*3+$AO3473)-ROW())/12+5):INDIRECT("S"&amp;(ROW()+12*(($AN3473-1)*3+$AO3473)-ROW())/12+5),AQ3473)</f>
        <v>0</v>
      </c>
      <c r="AU3473" s="15">
        <f ca="1">IF(AND(AQ3473&gt;0,AR3473&gt;0),COUNTIF(AU$6:AU3472,"&gt;0")+1,0)</f>
        <v>0</v>
      </c>
    </row>
    <row r="3474" spans="40:47">
      <c r="AN3474" s="15">
        <v>97</v>
      </c>
      <c r="AO3474" s="15">
        <v>2</v>
      </c>
      <c r="AP3474" s="15">
        <v>1</v>
      </c>
      <c r="AQ3474" s="15">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15">
        <f ca="1">COUNTIF(INDIRECT("H"&amp;(ROW()+12*(($AN3474-1)*3+$AO3474)-ROW())/12+5):INDIRECT("S"&amp;(ROW()+12*(($AN3474-1)*3+$AO3474)-ROW())/12+5),AQ3474)</f>
        <v>0</v>
      </c>
      <c r="AU3474" s="15">
        <f ca="1">IF(AND(AQ3474&gt;0,AR3474&gt;0),COUNTIF(AU$6:AU3473,"&gt;0")+1,0)</f>
        <v>0</v>
      </c>
    </row>
    <row r="3475" spans="40:47">
      <c r="AN3475" s="15">
        <v>97</v>
      </c>
      <c r="AO3475" s="15">
        <v>2</v>
      </c>
      <c r="AP3475" s="15">
        <v>2</v>
      </c>
      <c r="AQ3475" s="15">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15">
        <f ca="1">COUNTIF(INDIRECT("H"&amp;(ROW()+12*(($AN3475-1)*3+$AO3475)-ROW())/12+5):INDIRECT("S"&amp;(ROW()+12*(($AN3475-1)*3+$AO3475)-ROW())/12+5),AQ3475)</f>
        <v>0</v>
      </c>
      <c r="AU3475" s="15">
        <f ca="1">IF(AND(AQ3475&gt;0,AR3475&gt;0),COUNTIF(AU$6:AU3474,"&gt;0")+1,0)</f>
        <v>0</v>
      </c>
    </row>
    <row r="3476" spans="40:47">
      <c r="AN3476" s="15">
        <v>97</v>
      </c>
      <c r="AO3476" s="15">
        <v>2</v>
      </c>
      <c r="AP3476" s="15">
        <v>3</v>
      </c>
      <c r="AQ3476" s="15">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15">
        <f ca="1">COUNTIF(INDIRECT("H"&amp;(ROW()+12*(($AN3476-1)*3+$AO3476)-ROW())/12+5):INDIRECT("S"&amp;(ROW()+12*(($AN3476-1)*3+$AO3476)-ROW())/12+5),AQ3476)</f>
        <v>0</v>
      </c>
      <c r="AU3476" s="15">
        <f ca="1">IF(AND(AQ3476&gt;0,AR3476&gt;0),COUNTIF(AU$6:AU3475,"&gt;0")+1,0)</f>
        <v>0</v>
      </c>
    </row>
    <row r="3477" spans="40:47">
      <c r="AN3477" s="15">
        <v>97</v>
      </c>
      <c r="AO3477" s="15">
        <v>2</v>
      </c>
      <c r="AP3477" s="15">
        <v>4</v>
      </c>
      <c r="AQ3477" s="15">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15">
        <f ca="1">COUNTIF(INDIRECT("H"&amp;(ROW()+12*(($AN3477-1)*3+$AO3477)-ROW())/12+5):INDIRECT("S"&amp;(ROW()+12*(($AN3477-1)*3+$AO3477)-ROW())/12+5),AQ3477)</f>
        <v>0</v>
      </c>
      <c r="AU3477" s="15">
        <f ca="1">IF(AND(AQ3477&gt;0,AR3477&gt;0),COUNTIF(AU$6:AU3476,"&gt;0")+1,0)</f>
        <v>0</v>
      </c>
    </row>
    <row r="3478" spans="40:47">
      <c r="AN3478" s="15">
        <v>97</v>
      </c>
      <c r="AO3478" s="15">
        <v>2</v>
      </c>
      <c r="AP3478" s="15">
        <v>5</v>
      </c>
      <c r="AQ3478" s="15">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15">
        <f ca="1">COUNTIF(INDIRECT("H"&amp;(ROW()+12*(($AN3478-1)*3+$AO3478)-ROW())/12+5):INDIRECT("S"&amp;(ROW()+12*(($AN3478-1)*3+$AO3478)-ROW())/12+5),AQ3478)</f>
        <v>0</v>
      </c>
      <c r="AU3478" s="15">
        <f ca="1">IF(AND(AQ3478&gt;0,AR3478&gt;0),COUNTIF(AU$6:AU3477,"&gt;0")+1,0)</f>
        <v>0</v>
      </c>
    </row>
    <row r="3479" spans="40:47">
      <c r="AN3479" s="15">
        <v>97</v>
      </c>
      <c r="AO3479" s="15">
        <v>2</v>
      </c>
      <c r="AP3479" s="15">
        <v>6</v>
      </c>
      <c r="AQ3479" s="15">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15">
        <f ca="1">COUNTIF(INDIRECT("H"&amp;(ROW()+12*(($AN3479-1)*3+$AO3479)-ROW())/12+5):INDIRECT("S"&amp;(ROW()+12*(($AN3479-1)*3+$AO3479)-ROW())/12+5),AQ3479)</f>
        <v>0</v>
      </c>
      <c r="AU3479" s="15">
        <f ca="1">IF(AND(AQ3479&gt;0,AR3479&gt;0),COUNTIF(AU$6:AU3478,"&gt;0")+1,0)</f>
        <v>0</v>
      </c>
    </row>
    <row r="3480" spans="40:47">
      <c r="AN3480" s="15">
        <v>97</v>
      </c>
      <c r="AO3480" s="15">
        <v>2</v>
      </c>
      <c r="AP3480" s="15">
        <v>7</v>
      </c>
      <c r="AQ3480" s="15">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15">
        <f ca="1">COUNTIF(INDIRECT("H"&amp;(ROW()+12*(($AN3480-1)*3+$AO3480)-ROW())/12+5):INDIRECT("S"&amp;(ROW()+12*(($AN3480-1)*3+$AO3480)-ROW())/12+5),AQ3480)</f>
        <v>0</v>
      </c>
      <c r="AU3480" s="15">
        <f ca="1">IF(AND(AQ3480&gt;0,AR3480&gt;0),COUNTIF(AU$6:AU3479,"&gt;0")+1,0)</f>
        <v>0</v>
      </c>
    </row>
    <row r="3481" spans="40:47">
      <c r="AN3481" s="15">
        <v>97</v>
      </c>
      <c r="AO3481" s="15">
        <v>2</v>
      </c>
      <c r="AP3481" s="15">
        <v>8</v>
      </c>
      <c r="AQ3481" s="15">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15">
        <f ca="1">COUNTIF(INDIRECT("H"&amp;(ROW()+12*(($AN3481-1)*3+$AO3481)-ROW())/12+5):INDIRECT("S"&amp;(ROW()+12*(($AN3481-1)*3+$AO3481)-ROW())/12+5),AQ3481)</f>
        <v>0</v>
      </c>
      <c r="AU3481" s="15">
        <f ca="1">IF(AND(AQ3481&gt;0,AR3481&gt;0),COUNTIF(AU$6:AU3480,"&gt;0")+1,0)</f>
        <v>0</v>
      </c>
    </row>
    <row r="3482" spans="40:47">
      <c r="AN3482" s="15">
        <v>97</v>
      </c>
      <c r="AO3482" s="15">
        <v>2</v>
      </c>
      <c r="AP3482" s="15">
        <v>9</v>
      </c>
      <c r="AQ3482" s="15">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15">
        <f ca="1">COUNTIF(INDIRECT("H"&amp;(ROW()+12*(($AN3482-1)*3+$AO3482)-ROW())/12+5):INDIRECT("S"&amp;(ROW()+12*(($AN3482-1)*3+$AO3482)-ROW())/12+5),AQ3482)</f>
        <v>0</v>
      </c>
      <c r="AU3482" s="15">
        <f ca="1">IF(AND(AQ3482&gt;0,AR3482&gt;0),COUNTIF(AU$6:AU3481,"&gt;0")+1,0)</f>
        <v>0</v>
      </c>
    </row>
    <row r="3483" spans="40:47">
      <c r="AN3483" s="15">
        <v>97</v>
      </c>
      <c r="AO3483" s="15">
        <v>2</v>
      </c>
      <c r="AP3483" s="15">
        <v>10</v>
      </c>
      <c r="AQ3483" s="15">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15">
        <f ca="1">COUNTIF(INDIRECT("H"&amp;(ROW()+12*(($AN3483-1)*3+$AO3483)-ROW())/12+5):INDIRECT("S"&amp;(ROW()+12*(($AN3483-1)*3+$AO3483)-ROW())/12+5),AQ3483)</f>
        <v>0</v>
      </c>
      <c r="AU3483" s="15">
        <f ca="1">IF(AND(AQ3483&gt;0,AR3483&gt;0),COUNTIF(AU$6:AU3482,"&gt;0")+1,0)</f>
        <v>0</v>
      </c>
    </row>
    <row r="3484" spans="40:47">
      <c r="AN3484" s="15">
        <v>97</v>
      </c>
      <c r="AO3484" s="15">
        <v>2</v>
      </c>
      <c r="AP3484" s="15">
        <v>11</v>
      </c>
      <c r="AQ3484" s="15">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15">
        <f ca="1">COUNTIF(INDIRECT("H"&amp;(ROW()+12*(($AN3484-1)*3+$AO3484)-ROW())/12+5):INDIRECT("S"&amp;(ROW()+12*(($AN3484-1)*3+$AO3484)-ROW())/12+5),AQ3484)</f>
        <v>0</v>
      </c>
      <c r="AU3484" s="15">
        <f ca="1">IF(AND(AQ3484&gt;0,AR3484&gt;0),COUNTIF(AU$6:AU3483,"&gt;0")+1,0)</f>
        <v>0</v>
      </c>
    </row>
    <row r="3485" spans="40:47">
      <c r="AN3485" s="15">
        <v>97</v>
      </c>
      <c r="AO3485" s="15">
        <v>2</v>
      </c>
      <c r="AP3485" s="15">
        <v>12</v>
      </c>
      <c r="AQ3485" s="15">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15">
        <f ca="1">COUNTIF(INDIRECT("H"&amp;(ROW()+12*(($AN3485-1)*3+$AO3485)-ROW())/12+5):INDIRECT("S"&amp;(ROW()+12*(($AN3485-1)*3+$AO3485)-ROW())/12+5),AQ3485)</f>
        <v>0</v>
      </c>
      <c r="AU3485" s="15">
        <f ca="1">IF(AND(AQ3485&gt;0,AR3485&gt;0),COUNTIF(AU$6:AU3484,"&gt;0")+1,0)</f>
        <v>0</v>
      </c>
    </row>
    <row r="3486" spans="40:47">
      <c r="AN3486" s="15">
        <v>97</v>
      </c>
      <c r="AO3486" s="15">
        <v>3</v>
      </c>
      <c r="AP3486" s="15">
        <v>1</v>
      </c>
      <c r="AQ3486" s="15">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15">
        <f ca="1">COUNTIF(INDIRECT("H"&amp;(ROW()+12*(($AN3486-1)*3+$AO3486)-ROW())/12+5):INDIRECT("S"&amp;(ROW()+12*(($AN3486-1)*3+$AO3486)-ROW())/12+5),AQ3486)</f>
        <v>0</v>
      </c>
      <c r="AU3486" s="15">
        <f ca="1">IF(AND(AQ3486&gt;0,AR3486&gt;0),COUNTIF(AU$6:AU3485,"&gt;0")+1,0)</f>
        <v>0</v>
      </c>
    </row>
    <row r="3487" spans="40:47">
      <c r="AN3487" s="15">
        <v>97</v>
      </c>
      <c r="AO3487" s="15">
        <v>3</v>
      </c>
      <c r="AP3487" s="15">
        <v>2</v>
      </c>
      <c r="AQ3487" s="15">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15">
        <f ca="1">COUNTIF(INDIRECT("H"&amp;(ROW()+12*(($AN3487-1)*3+$AO3487)-ROW())/12+5):INDIRECT("S"&amp;(ROW()+12*(($AN3487-1)*3+$AO3487)-ROW())/12+5),AQ3487)</f>
        <v>0</v>
      </c>
      <c r="AU3487" s="15">
        <f ca="1">IF(AND(AQ3487&gt;0,AR3487&gt;0),COUNTIF(AU$6:AU3486,"&gt;0")+1,0)</f>
        <v>0</v>
      </c>
    </row>
    <row r="3488" spans="40:47">
      <c r="AN3488" s="15">
        <v>97</v>
      </c>
      <c r="AO3488" s="15">
        <v>3</v>
      </c>
      <c r="AP3488" s="15">
        <v>3</v>
      </c>
      <c r="AQ3488" s="15">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15">
        <f ca="1">COUNTIF(INDIRECT("H"&amp;(ROW()+12*(($AN3488-1)*3+$AO3488)-ROW())/12+5):INDIRECT("S"&amp;(ROW()+12*(($AN3488-1)*3+$AO3488)-ROW())/12+5),AQ3488)</f>
        <v>0</v>
      </c>
      <c r="AU3488" s="15">
        <f ca="1">IF(AND(AQ3488&gt;0,AR3488&gt;0),COUNTIF(AU$6:AU3487,"&gt;0")+1,0)</f>
        <v>0</v>
      </c>
    </row>
    <row r="3489" spans="40:47">
      <c r="AN3489" s="15">
        <v>97</v>
      </c>
      <c r="AO3489" s="15">
        <v>3</v>
      </c>
      <c r="AP3489" s="15">
        <v>4</v>
      </c>
      <c r="AQ3489" s="15">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15">
        <f ca="1">COUNTIF(INDIRECT("H"&amp;(ROW()+12*(($AN3489-1)*3+$AO3489)-ROW())/12+5):INDIRECT("S"&amp;(ROW()+12*(($AN3489-1)*3+$AO3489)-ROW())/12+5),AQ3489)</f>
        <v>0</v>
      </c>
      <c r="AU3489" s="15">
        <f ca="1">IF(AND(AQ3489&gt;0,AR3489&gt;0),COUNTIF(AU$6:AU3488,"&gt;0")+1,0)</f>
        <v>0</v>
      </c>
    </row>
    <row r="3490" spans="40:47">
      <c r="AN3490" s="15">
        <v>97</v>
      </c>
      <c r="AO3490" s="15">
        <v>3</v>
      </c>
      <c r="AP3490" s="15">
        <v>5</v>
      </c>
      <c r="AQ3490" s="15">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15">
        <f ca="1">COUNTIF(INDIRECT("H"&amp;(ROW()+12*(($AN3490-1)*3+$AO3490)-ROW())/12+5):INDIRECT("S"&amp;(ROW()+12*(($AN3490-1)*3+$AO3490)-ROW())/12+5),AQ3490)</f>
        <v>0</v>
      </c>
      <c r="AU3490" s="15">
        <f ca="1">IF(AND(AQ3490&gt;0,AR3490&gt;0),COUNTIF(AU$6:AU3489,"&gt;0")+1,0)</f>
        <v>0</v>
      </c>
    </row>
    <row r="3491" spans="40:47">
      <c r="AN3491" s="15">
        <v>97</v>
      </c>
      <c r="AO3491" s="15">
        <v>3</v>
      </c>
      <c r="AP3491" s="15">
        <v>6</v>
      </c>
      <c r="AQ3491" s="15">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15">
        <f ca="1">COUNTIF(INDIRECT("H"&amp;(ROW()+12*(($AN3491-1)*3+$AO3491)-ROW())/12+5):INDIRECT("S"&amp;(ROW()+12*(($AN3491-1)*3+$AO3491)-ROW())/12+5),AQ3491)</f>
        <v>0</v>
      </c>
      <c r="AU3491" s="15">
        <f ca="1">IF(AND(AQ3491&gt;0,AR3491&gt;0),COUNTIF(AU$6:AU3490,"&gt;0")+1,0)</f>
        <v>0</v>
      </c>
    </row>
    <row r="3492" spans="40:47">
      <c r="AN3492" s="15">
        <v>97</v>
      </c>
      <c r="AO3492" s="15">
        <v>3</v>
      </c>
      <c r="AP3492" s="15">
        <v>7</v>
      </c>
      <c r="AQ3492" s="15">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15">
        <f ca="1">COUNTIF(INDIRECT("H"&amp;(ROW()+12*(($AN3492-1)*3+$AO3492)-ROW())/12+5):INDIRECT("S"&amp;(ROW()+12*(($AN3492-1)*3+$AO3492)-ROW())/12+5),AQ3492)</f>
        <v>0</v>
      </c>
      <c r="AU3492" s="15">
        <f ca="1">IF(AND(AQ3492&gt;0,AR3492&gt;0),COUNTIF(AU$6:AU3491,"&gt;0")+1,0)</f>
        <v>0</v>
      </c>
    </row>
    <row r="3493" spans="40:47">
      <c r="AN3493" s="15">
        <v>97</v>
      </c>
      <c r="AO3493" s="15">
        <v>3</v>
      </c>
      <c r="AP3493" s="15">
        <v>8</v>
      </c>
      <c r="AQ3493" s="15">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15">
        <f ca="1">COUNTIF(INDIRECT("H"&amp;(ROW()+12*(($AN3493-1)*3+$AO3493)-ROW())/12+5):INDIRECT("S"&amp;(ROW()+12*(($AN3493-1)*3+$AO3493)-ROW())/12+5),AQ3493)</f>
        <v>0</v>
      </c>
      <c r="AU3493" s="15">
        <f ca="1">IF(AND(AQ3493&gt;0,AR3493&gt;0),COUNTIF(AU$6:AU3492,"&gt;0")+1,0)</f>
        <v>0</v>
      </c>
    </row>
    <row r="3494" spans="40:47">
      <c r="AN3494" s="15">
        <v>97</v>
      </c>
      <c r="AO3494" s="15">
        <v>3</v>
      </c>
      <c r="AP3494" s="15">
        <v>9</v>
      </c>
      <c r="AQ3494" s="15">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15">
        <f ca="1">COUNTIF(INDIRECT("H"&amp;(ROW()+12*(($AN3494-1)*3+$AO3494)-ROW())/12+5):INDIRECT("S"&amp;(ROW()+12*(($AN3494-1)*3+$AO3494)-ROW())/12+5),AQ3494)</f>
        <v>0</v>
      </c>
      <c r="AU3494" s="15">
        <f ca="1">IF(AND(AQ3494&gt;0,AR3494&gt;0),COUNTIF(AU$6:AU3493,"&gt;0")+1,0)</f>
        <v>0</v>
      </c>
    </row>
    <row r="3495" spans="40:47">
      <c r="AN3495" s="15">
        <v>97</v>
      </c>
      <c r="AO3495" s="15">
        <v>3</v>
      </c>
      <c r="AP3495" s="15">
        <v>10</v>
      </c>
      <c r="AQ3495" s="15">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15">
        <f ca="1">COUNTIF(INDIRECT("H"&amp;(ROW()+12*(($AN3495-1)*3+$AO3495)-ROW())/12+5):INDIRECT("S"&amp;(ROW()+12*(($AN3495-1)*3+$AO3495)-ROW())/12+5),AQ3495)</f>
        <v>0</v>
      </c>
      <c r="AU3495" s="15">
        <f ca="1">IF(AND(AQ3495&gt;0,AR3495&gt;0),COUNTIF(AU$6:AU3494,"&gt;0")+1,0)</f>
        <v>0</v>
      </c>
    </row>
    <row r="3496" spans="40:47">
      <c r="AN3496" s="15">
        <v>97</v>
      </c>
      <c r="AO3496" s="15">
        <v>3</v>
      </c>
      <c r="AP3496" s="15">
        <v>11</v>
      </c>
      <c r="AQ3496" s="15">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15">
        <f ca="1">COUNTIF(INDIRECT("H"&amp;(ROW()+12*(($AN3496-1)*3+$AO3496)-ROW())/12+5):INDIRECT("S"&amp;(ROW()+12*(($AN3496-1)*3+$AO3496)-ROW())/12+5),AQ3496)</f>
        <v>0</v>
      </c>
      <c r="AU3496" s="15">
        <f ca="1">IF(AND(AQ3496&gt;0,AR3496&gt;0),COUNTIF(AU$6:AU3495,"&gt;0")+1,0)</f>
        <v>0</v>
      </c>
    </row>
    <row r="3497" spans="40:47">
      <c r="AN3497" s="306">
        <v>97</v>
      </c>
      <c r="AO3497" s="306">
        <v>3</v>
      </c>
      <c r="AP3497" s="306">
        <v>12</v>
      </c>
      <c r="AQ3497" s="306">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306">
        <f ca="1">COUNTIF(INDIRECT("H"&amp;(ROW()+12*(($AN3497-1)*3+$AO3497)-ROW())/12+5):INDIRECT("S"&amp;(ROW()+12*(($AN3497-1)*3+$AO3497)-ROW())/12+5),AQ3497)</f>
        <v>0</v>
      </c>
      <c r="AS3497" s="306"/>
      <c r="AT3497" s="306"/>
      <c r="AU3497" s="306">
        <f ca="1">IF(AND(AQ3497&gt;0,AR3497&gt;0),COUNTIF(AU$6:AU3496,"&gt;0")+1,0)</f>
        <v>0</v>
      </c>
    </row>
    <row r="3498" spans="40:47">
      <c r="AN3498" s="15">
        <v>98</v>
      </c>
      <c r="AO3498" s="15">
        <v>1</v>
      </c>
      <c r="AP3498" s="15">
        <v>1</v>
      </c>
      <c r="AQ3498" s="15">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15">
        <f ca="1">COUNTIF(INDIRECT("H"&amp;(ROW()+12*(($AN3498-1)*3+$AO3498)-ROW())/12+5):INDIRECT("S"&amp;(ROW()+12*(($AN3498-1)*3+$AO3498)-ROW())/12+5),AQ3498)</f>
        <v>0</v>
      </c>
      <c r="AU3498" s="15">
        <f ca="1">IF(AND(AQ3498&gt;0,AR3498&gt;0),COUNTIF(AU$6:AU3497,"&gt;0")+1,0)</f>
        <v>0</v>
      </c>
    </row>
    <row r="3499" spans="40:47">
      <c r="AN3499" s="15">
        <v>98</v>
      </c>
      <c r="AO3499" s="15">
        <v>1</v>
      </c>
      <c r="AP3499" s="15">
        <v>2</v>
      </c>
      <c r="AQ3499" s="15">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15">
        <f ca="1">COUNTIF(INDIRECT("H"&amp;(ROW()+12*(($AN3499-1)*3+$AO3499)-ROW())/12+5):INDIRECT("S"&amp;(ROW()+12*(($AN3499-1)*3+$AO3499)-ROW())/12+5),AQ3499)</f>
        <v>0</v>
      </c>
      <c r="AU3499" s="15">
        <f ca="1">IF(AND(AQ3499&gt;0,AR3499&gt;0),COUNTIF(AU$6:AU3498,"&gt;0")+1,0)</f>
        <v>0</v>
      </c>
    </row>
    <row r="3500" spans="40:47">
      <c r="AN3500" s="15">
        <v>98</v>
      </c>
      <c r="AO3500" s="15">
        <v>1</v>
      </c>
      <c r="AP3500" s="15">
        <v>3</v>
      </c>
      <c r="AQ3500" s="15">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15">
        <f ca="1">COUNTIF(INDIRECT("H"&amp;(ROW()+12*(($AN3500-1)*3+$AO3500)-ROW())/12+5):INDIRECT("S"&amp;(ROW()+12*(($AN3500-1)*3+$AO3500)-ROW())/12+5),AQ3500)</f>
        <v>0</v>
      </c>
      <c r="AU3500" s="15">
        <f ca="1">IF(AND(AQ3500&gt;0,AR3500&gt;0),COUNTIF(AU$6:AU3499,"&gt;0")+1,0)</f>
        <v>0</v>
      </c>
    </row>
    <row r="3501" spans="40:47">
      <c r="AN3501" s="15">
        <v>98</v>
      </c>
      <c r="AO3501" s="15">
        <v>1</v>
      </c>
      <c r="AP3501" s="15">
        <v>4</v>
      </c>
      <c r="AQ3501" s="15">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15">
        <f ca="1">COUNTIF(INDIRECT("H"&amp;(ROW()+12*(($AN3501-1)*3+$AO3501)-ROW())/12+5):INDIRECT("S"&amp;(ROW()+12*(($AN3501-1)*3+$AO3501)-ROW())/12+5),AQ3501)</f>
        <v>0</v>
      </c>
      <c r="AU3501" s="15">
        <f ca="1">IF(AND(AQ3501&gt;0,AR3501&gt;0),COUNTIF(AU$6:AU3500,"&gt;0")+1,0)</f>
        <v>0</v>
      </c>
    </row>
    <row r="3502" spans="40:47">
      <c r="AN3502" s="15">
        <v>98</v>
      </c>
      <c r="AO3502" s="15">
        <v>1</v>
      </c>
      <c r="AP3502" s="15">
        <v>5</v>
      </c>
      <c r="AQ3502" s="15">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15">
        <f ca="1">COUNTIF(INDIRECT("H"&amp;(ROW()+12*(($AN3502-1)*3+$AO3502)-ROW())/12+5):INDIRECT("S"&amp;(ROW()+12*(($AN3502-1)*3+$AO3502)-ROW())/12+5),AQ3502)</f>
        <v>0</v>
      </c>
      <c r="AU3502" s="15">
        <f ca="1">IF(AND(AQ3502&gt;0,AR3502&gt;0),COUNTIF(AU$6:AU3501,"&gt;0")+1,0)</f>
        <v>0</v>
      </c>
    </row>
    <row r="3503" spans="40:47">
      <c r="AN3503" s="15">
        <v>98</v>
      </c>
      <c r="AO3503" s="15">
        <v>1</v>
      </c>
      <c r="AP3503" s="15">
        <v>6</v>
      </c>
      <c r="AQ3503" s="15">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15">
        <f ca="1">COUNTIF(INDIRECT("H"&amp;(ROW()+12*(($AN3503-1)*3+$AO3503)-ROW())/12+5):INDIRECT("S"&amp;(ROW()+12*(($AN3503-1)*3+$AO3503)-ROW())/12+5),AQ3503)</f>
        <v>0</v>
      </c>
      <c r="AU3503" s="15">
        <f ca="1">IF(AND(AQ3503&gt;0,AR3503&gt;0),COUNTIF(AU$6:AU3502,"&gt;0")+1,0)</f>
        <v>0</v>
      </c>
    </row>
    <row r="3504" spans="40:47">
      <c r="AN3504" s="15">
        <v>98</v>
      </c>
      <c r="AO3504" s="15">
        <v>1</v>
      </c>
      <c r="AP3504" s="15">
        <v>7</v>
      </c>
      <c r="AQ3504" s="15">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15">
        <f ca="1">COUNTIF(INDIRECT("H"&amp;(ROW()+12*(($AN3504-1)*3+$AO3504)-ROW())/12+5):INDIRECT("S"&amp;(ROW()+12*(($AN3504-1)*3+$AO3504)-ROW())/12+5),AQ3504)</f>
        <v>0</v>
      </c>
      <c r="AU3504" s="15">
        <f ca="1">IF(AND(AQ3504&gt;0,AR3504&gt;0),COUNTIF(AU$6:AU3503,"&gt;0")+1,0)</f>
        <v>0</v>
      </c>
    </row>
    <row r="3505" spans="40:47">
      <c r="AN3505" s="15">
        <v>98</v>
      </c>
      <c r="AO3505" s="15">
        <v>1</v>
      </c>
      <c r="AP3505" s="15">
        <v>8</v>
      </c>
      <c r="AQ3505" s="15">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15">
        <f ca="1">COUNTIF(INDIRECT("H"&amp;(ROW()+12*(($AN3505-1)*3+$AO3505)-ROW())/12+5):INDIRECT("S"&amp;(ROW()+12*(($AN3505-1)*3+$AO3505)-ROW())/12+5),AQ3505)</f>
        <v>0</v>
      </c>
      <c r="AU3505" s="15">
        <f ca="1">IF(AND(AQ3505&gt;0,AR3505&gt;0),COUNTIF(AU$6:AU3504,"&gt;0")+1,0)</f>
        <v>0</v>
      </c>
    </row>
    <row r="3506" spans="40:47">
      <c r="AN3506" s="15">
        <v>98</v>
      </c>
      <c r="AO3506" s="15">
        <v>1</v>
      </c>
      <c r="AP3506" s="15">
        <v>9</v>
      </c>
      <c r="AQ3506" s="15">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15">
        <f ca="1">COUNTIF(INDIRECT("H"&amp;(ROW()+12*(($AN3506-1)*3+$AO3506)-ROW())/12+5):INDIRECT("S"&amp;(ROW()+12*(($AN3506-1)*3+$AO3506)-ROW())/12+5),AQ3506)</f>
        <v>0</v>
      </c>
      <c r="AU3506" s="15">
        <f ca="1">IF(AND(AQ3506&gt;0,AR3506&gt;0),COUNTIF(AU$6:AU3505,"&gt;0")+1,0)</f>
        <v>0</v>
      </c>
    </row>
    <row r="3507" spans="40:47">
      <c r="AN3507" s="15">
        <v>98</v>
      </c>
      <c r="AO3507" s="15">
        <v>1</v>
      </c>
      <c r="AP3507" s="15">
        <v>10</v>
      </c>
      <c r="AQ3507" s="15">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15">
        <f ca="1">COUNTIF(INDIRECT("H"&amp;(ROW()+12*(($AN3507-1)*3+$AO3507)-ROW())/12+5):INDIRECT("S"&amp;(ROW()+12*(($AN3507-1)*3+$AO3507)-ROW())/12+5),AQ3507)</f>
        <v>0</v>
      </c>
      <c r="AU3507" s="15">
        <f ca="1">IF(AND(AQ3507&gt;0,AR3507&gt;0),COUNTIF(AU$6:AU3506,"&gt;0")+1,0)</f>
        <v>0</v>
      </c>
    </row>
    <row r="3508" spans="40:47">
      <c r="AN3508" s="15">
        <v>98</v>
      </c>
      <c r="AO3508" s="15">
        <v>1</v>
      </c>
      <c r="AP3508" s="15">
        <v>11</v>
      </c>
      <c r="AQ3508" s="15">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15">
        <f ca="1">COUNTIF(INDIRECT("H"&amp;(ROW()+12*(($AN3508-1)*3+$AO3508)-ROW())/12+5):INDIRECT("S"&amp;(ROW()+12*(($AN3508-1)*3+$AO3508)-ROW())/12+5),AQ3508)</f>
        <v>0</v>
      </c>
      <c r="AU3508" s="15">
        <f ca="1">IF(AND(AQ3508&gt;0,AR3508&gt;0),COUNTIF(AU$6:AU3507,"&gt;0")+1,0)</f>
        <v>0</v>
      </c>
    </row>
    <row r="3509" spans="40:47">
      <c r="AN3509" s="15">
        <v>98</v>
      </c>
      <c r="AO3509" s="15">
        <v>1</v>
      </c>
      <c r="AP3509" s="15">
        <v>12</v>
      </c>
      <c r="AQ3509" s="15">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15">
        <f ca="1">COUNTIF(INDIRECT("H"&amp;(ROW()+12*(($AN3509-1)*3+$AO3509)-ROW())/12+5):INDIRECT("S"&amp;(ROW()+12*(($AN3509-1)*3+$AO3509)-ROW())/12+5),AQ3509)</f>
        <v>0</v>
      </c>
      <c r="AU3509" s="15">
        <f ca="1">IF(AND(AQ3509&gt;0,AR3509&gt;0),COUNTIF(AU$6:AU3508,"&gt;0")+1,0)</f>
        <v>0</v>
      </c>
    </row>
    <row r="3510" spans="40:47">
      <c r="AN3510" s="15">
        <v>98</v>
      </c>
      <c r="AO3510" s="15">
        <v>2</v>
      </c>
      <c r="AP3510" s="15">
        <v>1</v>
      </c>
      <c r="AQ3510" s="15">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15">
        <f ca="1">COUNTIF(INDIRECT("H"&amp;(ROW()+12*(($AN3510-1)*3+$AO3510)-ROW())/12+5):INDIRECT("S"&amp;(ROW()+12*(($AN3510-1)*3+$AO3510)-ROW())/12+5),AQ3510)</f>
        <v>0</v>
      </c>
      <c r="AU3510" s="15">
        <f ca="1">IF(AND(AQ3510&gt;0,AR3510&gt;0),COUNTIF(AU$6:AU3509,"&gt;0")+1,0)</f>
        <v>0</v>
      </c>
    </row>
    <row r="3511" spans="40:47">
      <c r="AN3511" s="15">
        <v>98</v>
      </c>
      <c r="AO3511" s="15">
        <v>2</v>
      </c>
      <c r="AP3511" s="15">
        <v>2</v>
      </c>
      <c r="AQ3511" s="15">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15">
        <f ca="1">COUNTIF(INDIRECT("H"&amp;(ROW()+12*(($AN3511-1)*3+$AO3511)-ROW())/12+5):INDIRECT("S"&amp;(ROW()+12*(($AN3511-1)*3+$AO3511)-ROW())/12+5),AQ3511)</f>
        <v>0</v>
      </c>
      <c r="AU3511" s="15">
        <f ca="1">IF(AND(AQ3511&gt;0,AR3511&gt;0),COUNTIF(AU$6:AU3510,"&gt;0")+1,0)</f>
        <v>0</v>
      </c>
    </row>
    <row r="3512" spans="40:47">
      <c r="AN3512" s="15">
        <v>98</v>
      </c>
      <c r="AO3512" s="15">
        <v>2</v>
      </c>
      <c r="AP3512" s="15">
        <v>3</v>
      </c>
      <c r="AQ3512" s="15">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15">
        <f ca="1">COUNTIF(INDIRECT("H"&amp;(ROW()+12*(($AN3512-1)*3+$AO3512)-ROW())/12+5):INDIRECT("S"&amp;(ROW()+12*(($AN3512-1)*3+$AO3512)-ROW())/12+5),AQ3512)</f>
        <v>0</v>
      </c>
      <c r="AU3512" s="15">
        <f ca="1">IF(AND(AQ3512&gt;0,AR3512&gt;0),COUNTIF(AU$6:AU3511,"&gt;0")+1,0)</f>
        <v>0</v>
      </c>
    </row>
    <row r="3513" spans="40:47">
      <c r="AN3513" s="15">
        <v>98</v>
      </c>
      <c r="AO3513" s="15">
        <v>2</v>
      </c>
      <c r="AP3513" s="15">
        <v>4</v>
      </c>
      <c r="AQ3513" s="15">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15">
        <f ca="1">COUNTIF(INDIRECT("H"&amp;(ROW()+12*(($AN3513-1)*3+$AO3513)-ROW())/12+5):INDIRECT("S"&amp;(ROW()+12*(($AN3513-1)*3+$AO3513)-ROW())/12+5),AQ3513)</f>
        <v>0</v>
      </c>
      <c r="AU3513" s="15">
        <f ca="1">IF(AND(AQ3513&gt;0,AR3513&gt;0),COUNTIF(AU$6:AU3512,"&gt;0")+1,0)</f>
        <v>0</v>
      </c>
    </row>
    <row r="3514" spans="40:47">
      <c r="AN3514" s="15">
        <v>98</v>
      </c>
      <c r="AO3514" s="15">
        <v>2</v>
      </c>
      <c r="AP3514" s="15">
        <v>5</v>
      </c>
      <c r="AQ3514" s="15">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15">
        <f ca="1">COUNTIF(INDIRECT("H"&amp;(ROW()+12*(($AN3514-1)*3+$AO3514)-ROW())/12+5):INDIRECT("S"&amp;(ROW()+12*(($AN3514-1)*3+$AO3514)-ROW())/12+5),AQ3514)</f>
        <v>0</v>
      </c>
      <c r="AU3514" s="15">
        <f ca="1">IF(AND(AQ3514&gt;0,AR3514&gt;0),COUNTIF(AU$6:AU3513,"&gt;0")+1,0)</f>
        <v>0</v>
      </c>
    </row>
    <row r="3515" spans="40:47">
      <c r="AN3515" s="15">
        <v>98</v>
      </c>
      <c r="AO3515" s="15">
        <v>2</v>
      </c>
      <c r="AP3515" s="15">
        <v>6</v>
      </c>
      <c r="AQ3515" s="15">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15">
        <f ca="1">COUNTIF(INDIRECT("H"&amp;(ROW()+12*(($AN3515-1)*3+$AO3515)-ROW())/12+5):INDIRECT("S"&amp;(ROW()+12*(($AN3515-1)*3+$AO3515)-ROW())/12+5),AQ3515)</f>
        <v>0</v>
      </c>
      <c r="AU3515" s="15">
        <f ca="1">IF(AND(AQ3515&gt;0,AR3515&gt;0),COUNTIF(AU$6:AU3514,"&gt;0")+1,0)</f>
        <v>0</v>
      </c>
    </row>
    <row r="3516" spans="40:47">
      <c r="AN3516" s="15">
        <v>98</v>
      </c>
      <c r="AO3516" s="15">
        <v>2</v>
      </c>
      <c r="AP3516" s="15">
        <v>7</v>
      </c>
      <c r="AQ3516" s="15">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15">
        <f ca="1">COUNTIF(INDIRECT("H"&amp;(ROW()+12*(($AN3516-1)*3+$AO3516)-ROW())/12+5):INDIRECT("S"&amp;(ROW()+12*(($AN3516-1)*3+$AO3516)-ROW())/12+5),AQ3516)</f>
        <v>0</v>
      </c>
      <c r="AU3516" s="15">
        <f ca="1">IF(AND(AQ3516&gt;0,AR3516&gt;0),COUNTIF(AU$6:AU3515,"&gt;0")+1,0)</f>
        <v>0</v>
      </c>
    </row>
    <row r="3517" spans="40:47">
      <c r="AN3517" s="15">
        <v>98</v>
      </c>
      <c r="AO3517" s="15">
        <v>2</v>
      </c>
      <c r="AP3517" s="15">
        <v>8</v>
      </c>
      <c r="AQ3517" s="15">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15">
        <f ca="1">COUNTIF(INDIRECT("H"&amp;(ROW()+12*(($AN3517-1)*3+$AO3517)-ROW())/12+5):INDIRECT("S"&amp;(ROW()+12*(($AN3517-1)*3+$AO3517)-ROW())/12+5),AQ3517)</f>
        <v>0</v>
      </c>
      <c r="AU3517" s="15">
        <f ca="1">IF(AND(AQ3517&gt;0,AR3517&gt;0),COUNTIF(AU$6:AU3516,"&gt;0")+1,0)</f>
        <v>0</v>
      </c>
    </row>
    <row r="3518" spans="40:47">
      <c r="AN3518" s="15">
        <v>98</v>
      </c>
      <c r="AO3518" s="15">
        <v>2</v>
      </c>
      <c r="AP3518" s="15">
        <v>9</v>
      </c>
      <c r="AQ3518" s="15">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15">
        <f ca="1">COUNTIF(INDIRECT("H"&amp;(ROW()+12*(($AN3518-1)*3+$AO3518)-ROW())/12+5):INDIRECT("S"&amp;(ROW()+12*(($AN3518-1)*3+$AO3518)-ROW())/12+5),AQ3518)</f>
        <v>0</v>
      </c>
      <c r="AU3518" s="15">
        <f ca="1">IF(AND(AQ3518&gt;0,AR3518&gt;0),COUNTIF(AU$6:AU3517,"&gt;0")+1,0)</f>
        <v>0</v>
      </c>
    </row>
    <row r="3519" spans="40:47">
      <c r="AN3519" s="15">
        <v>98</v>
      </c>
      <c r="AO3519" s="15">
        <v>2</v>
      </c>
      <c r="AP3519" s="15">
        <v>10</v>
      </c>
      <c r="AQ3519" s="15">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15">
        <f ca="1">COUNTIF(INDIRECT("H"&amp;(ROW()+12*(($AN3519-1)*3+$AO3519)-ROW())/12+5):INDIRECT("S"&amp;(ROW()+12*(($AN3519-1)*3+$AO3519)-ROW())/12+5),AQ3519)</f>
        <v>0</v>
      </c>
      <c r="AU3519" s="15">
        <f ca="1">IF(AND(AQ3519&gt;0,AR3519&gt;0),COUNTIF(AU$6:AU3518,"&gt;0")+1,0)</f>
        <v>0</v>
      </c>
    </row>
    <row r="3520" spans="40:47">
      <c r="AN3520" s="15">
        <v>98</v>
      </c>
      <c r="AO3520" s="15">
        <v>2</v>
      </c>
      <c r="AP3520" s="15">
        <v>11</v>
      </c>
      <c r="AQ3520" s="15">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15">
        <f ca="1">COUNTIF(INDIRECT("H"&amp;(ROW()+12*(($AN3520-1)*3+$AO3520)-ROW())/12+5):INDIRECT("S"&amp;(ROW()+12*(($AN3520-1)*3+$AO3520)-ROW())/12+5),AQ3520)</f>
        <v>0</v>
      </c>
      <c r="AU3520" s="15">
        <f ca="1">IF(AND(AQ3520&gt;0,AR3520&gt;0),COUNTIF(AU$6:AU3519,"&gt;0")+1,0)</f>
        <v>0</v>
      </c>
    </row>
    <row r="3521" spans="40:47">
      <c r="AN3521" s="15">
        <v>98</v>
      </c>
      <c r="AO3521" s="15">
        <v>2</v>
      </c>
      <c r="AP3521" s="15">
        <v>12</v>
      </c>
      <c r="AQ3521" s="15">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15">
        <f ca="1">COUNTIF(INDIRECT("H"&amp;(ROW()+12*(($AN3521-1)*3+$AO3521)-ROW())/12+5):INDIRECT("S"&amp;(ROW()+12*(($AN3521-1)*3+$AO3521)-ROW())/12+5),AQ3521)</f>
        <v>0</v>
      </c>
      <c r="AU3521" s="15">
        <f ca="1">IF(AND(AQ3521&gt;0,AR3521&gt;0),COUNTIF(AU$6:AU3520,"&gt;0")+1,0)</f>
        <v>0</v>
      </c>
    </row>
    <row r="3522" spans="40:47">
      <c r="AN3522" s="15">
        <v>98</v>
      </c>
      <c r="AO3522" s="15">
        <v>3</v>
      </c>
      <c r="AP3522" s="15">
        <v>1</v>
      </c>
      <c r="AQ3522" s="15">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15">
        <f ca="1">COUNTIF(INDIRECT("H"&amp;(ROW()+12*(($AN3522-1)*3+$AO3522)-ROW())/12+5):INDIRECT("S"&amp;(ROW()+12*(($AN3522-1)*3+$AO3522)-ROW())/12+5),AQ3522)</f>
        <v>0</v>
      </c>
      <c r="AU3522" s="15">
        <f ca="1">IF(AND(AQ3522&gt;0,AR3522&gt;0),COUNTIF(AU$6:AU3521,"&gt;0")+1,0)</f>
        <v>0</v>
      </c>
    </row>
    <row r="3523" spans="40:47">
      <c r="AN3523" s="15">
        <v>98</v>
      </c>
      <c r="AO3523" s="15">
        <v>3</v>
      </c>
      <c r="AP3523" s="15">
        <v>2</v>
      </c>
      <c r="AQ3523" s="15">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15">
        <f ca="1">COUNTIF(INDIRECT("H"&amp;(ROW()+12*(($AN3523-1)*3+$AO3523)-ROW())/12+5):INDIRECT("S"&amp;(ROW()+12*(($AN3523-1)*3+$AO3523)-ROW())/12+5),AQ3523)</f>
        <v>0</v>
      </c>
      <c r="AU3523" s="15">
        <f ca="1">IF(AND(AQ3523&gt;0,AR3523&gt;0),COUNTIF(AU$6:AU3522,"&gt;0")+1,0)</f>
        <v>0</v>
      </c>
    </row>
    <row r="3524" spans="40:47">
      <c r="AN3524" s="15">
        <v>98</v>
      </c>
      <c r="AO3524" s="15">
        <v>3</v>
      </c>
      <c r="AP3524" s="15">
        <v>3</v>
      </c>
      <c r="AQ3524" s="15">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15">
        <f ca="1">COUNTIF(INDIRECT("H"&amp;(ROW()+12*(($AN3524-1)*3+$AO3524)-ROW())/12+5):INDIRECT("S"&amp;(ROW()+12*(($AN3524-1)*3+$AO3524)-ROW())/12+5),AQ3524)</f>
        <v>0</v>
      </c>
      <c r="AU3524" s="15">
        <f ca="1">IF(AND(AQ3524&gt;0,AR3524&gt;0),COUNTIF(AU$6:AU3523,"&gt;0")+1,0)</f>
        <v>0</v>
      </c>
    </row>
    <row r="3525" spans="40:47">
      <c r="AN3525" s="15">
        <v>98</v>
      </c>
      <c r="AO3525" s="15">
        <v>3</v>
      </c>
      <c r="AP3525" s="15">
        <v>4</v>
      </c>
      <c r="AQ3525" s="15">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15">
        <f ca="1">COUNTIF(INDIRECT("H"&amp;(ROW()+12*(($AN3525-1)*3+$AO3525)-ROW())/12+5):INDIRECT("S"&amp;(ROW()+12*(($AN3525-1)*3+$AO3525)-ROW())/12+5),AQ3525)</f>
        <v>0</v>
      </c>
      <c r="AU3525" s="15">
        <f ca="1">IF(AND(AQ3525&gt;0,AR3525&gt;0),COUNTIF(AU$6:AU3524,"&gt;0")+1,0)</f>
        <v>0</v>
      </c>
    </row>
    <row r="3526" spans="40:47">
      <c r="AN3526" s="15">
        <v>98</v>
      </c>
      <c r="AO3526" s="15">
        <v>3</v>
      </c>
      <c r="AP3526" s="15">
        <v>5</v>
      </c>
      <c r="AQ3526" s="15">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15">
        <f ca="1">COUNTIF(INDIRECT("H"&amp;(ROW()+12*(($AN3526-1)*3+$AO3526)-ROW())/12+5):INDIRECT("S"&amp;(ROW()+12*(($AN3526-1)*3+$AO3526)-ROW())/12+5),AQ3526)</f>
        <v>0</v>
      </c>
      <c r="AU3526" s="15">
        <f ca="1">IF(AND(AQ3526&gt;0,AR3526&gt;0),COUNTIF(AU$6:AU3525,"&gt;0")+1,0)</f>
        <v>0</v>
      </c>
    </row>
    <row r="3527" spans="40:47">
      <c r="AN3527" s="15">
        <v>98</v>
      </c>
      <c r="AO3527" s="15">
        <v>3</v>
      </c>
      <c r="AP3527" s="15">
        <v>6</v>
      </c>
      <c r="AQ3527" s="15">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15">
        <f ca="1">COUNTIF(INDIRECT("H"&amp;(ROW()+12*(($AN3527-1)*3+$AO3527)-ROW())/12+5):INDIRECT("S"&amp;(ROW()+12*(($AN3527-1)*3+$AO3527)-ROW())/12+5),AQ3527)</f>
        <v>0</v>
      </c>
      <c r="AU3527" s="15">
        <f ca="1">IF(AND(AQ3527&gt;0,AR3527&gt;0),COUNTIF(AU$6:AU3526,"&gt;0")+1,0)</f>
        <v>0</v>
      </c>
    </row>
    <row r="3528" spans="40:47">
      <c r="AN3528" s="15">
        <v>98</v>
      </c>
      <c r="AO3528" s="15">
        <v>3</v>
      </c>
      <c r="AP3528" s="15">
        <v>7</v>
      </c>
      <c r="AQ3528" s="15">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15">
        <f ca="1">COUNTIF(INDIRECT("H"&amp;(ROW()+12*(($AN3528-1)*3+$AO3528)-ROW())/12+5):INDIRECT("S"&amp;(ROW()+12*(($AN3528-1)*3+$AO3528)-ROW())/12+5),AQ3528)</f>
        <v>0</v>
      </c>
      <c r="AU3528" s="15">
        <f ca="1">IF(AND(AQ3528&gt;0,AR3528&gt;0),COUNTIF(AU$6:AU3527,"&gt;0")+1,0)</f>
        <v>0</v>
      </c>
    </row>
    <row r="3529" spans="40:47">
      <c r="AN3529" s="15">
        <v>98</v>
      </c>
      <c r="AO3529" s="15">
        <v>3</v>
      </c>
      <c r="AP3529" s="15">
        <v>8</v>
      </c>
      <c r="AQ3529" s="15">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15">
        <f ca="1">COUNTIF(INDIRECT("H"&amp;(ROW()+12*(($AN3529-1)*3+$AO3529)-ROW())/12+5):INDIRECT("S"&amp;(ROW()+12*(($AN3529-1)*3+$AO3529)-ROW())/12+5),AQ3529)</f>
        <v>0</v>
      </c>
      <c r="AU3529" s="15">
        <f ca="1">IF(AND(AQ3529&gt;0,AR3529&gt;0),COUNTIF(AU$6:AU3528,"&gt;0")+1,0)</f>
        <v>0</v>
      </c>
    </row>
    <row r="3530" spans="40:47">
      <c r="AN3530" s="15">
        <v>98</v>
      </c>
      <c r="AO3530" s="15">
        <v>3</v>
      </c>
      <c r="AP3530" s="15">
        <v>9</v>
      </c>
      <c r="AQ3530" s="15">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15">
        <f ca="1">COUNTIF(INDIRECT("H"&amp;(ROW()+12*(($AN3530-1)*3+$AO3530)-ROW())/12+5):INDIRECT("S"&amp;(ROW()+12*(($AN3530-1)*3+$AO3530)-ROW())/12+5),AQ3530)</f>
        <v>0</v>
      </c>
      <c r="AU3530" s="15">
        <f ca="1">IF(AND(AQ3530&gt;0,AR3530&gt;0),COUNTIF(AU$6:AU3529,"&gt;0")+1,0)</f>
        <v>0</v>
      </c>
    </row>
    <row r="3531" spans="40:47">
      <c r="AN3531" s="15">
        <v>98</v>
      </c>
      <c r="AO3531" s="15">
        <v>3</v>
      </c>
      <c r="AP3531" s="15">
        <v>10</v>
      </c>
      <c r="AQ3531" s="15">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15">
        <f ca="1">COUNTIF(INDIRECT("H"&amp;(ROW()+12*(($AN3531-1)*3+$AO3531)-ROW())/12+5):INDIRECT("S"&amp;(ROW()+12*(($AN3531-1)*3+$AO3531)-ROW())/12+5),AQ3531)</f>
        <v>0</v>
      </c>
      <c r="AU3531" s="15">
        <f ca="1">IF(AND(AQ3531&gt;0,AR3531&gt;0),COUNTIF(AU$6:AU3530,"&gt;0")+1,0)</f>
        <v>0</v>
      </c>
    </row>
    <row r="3532" spans="40:47">
      <c r="AN3532" s="15">
        <v>98</v>
      </c>
      <c r="AO3532" s="15">
        <v>3</v>
      </c>
      <c r="AP3532" s="15">
        <v>11</v>
      </c>
      <c r="AQ3532" s="15">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15">
        <f ca="1">COUNTIF(INDIRECT("H"&amp;(ROW()+12*(($AN3532-1)*3+$AO3532)-ROW())/12+5):INDIRECT("S"&amp;(ROW()+12*(($AN3532-1)*3+$AO3532)-ROW())/12+5),AQ3532)</f>
        <v>0</v>
      </c>
      <c r="AU3532" s="15">
        <f ca="1">IF(AND(AQ3532&gt;0,AR3532&gt;0),COUNTIF(AU$6:AU3531,"&gt;0")+1,0)</f>
        <v>0</v>
      </c>
    </row>
    <row r="3533" spans="40:47">
      <c r="AN3533" s="306">
        <v>98</v>
      </c>
      <c r="AO3533" s="306">
        <v>3</v>
      </c>
      <c r="AP3533" s="306">
        <v>12</v>
      </c>
      <c r="AQ3533" s="306">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306">
        <f ca="1">COUNTIF(INDIRECT("H"&amp;(ROW()+12*(($AN3533-1)*3+$AO3533)-ROW())/12+5):INDIRECT("S"&amp;(ROW()+12*(($AN3533-1)*3+$AO3533)-ROW())/12+5),AQ3533)</f>
        <v>0</v>
      </c>
      <c r="AS3533" s="306"/>
      <c r="AT3533" s="306"/>
      <c r="AU3533" s="306">
        <f ca="1">IF(AND(AQ3533&gt;0,AR3533&gt;0),COUNTIF(AU$6:AU3532,"&gt;0")+1,0)</f>
        <v>0</v>
      </c>
    </row>
    <row r="3534" spans="40:47">
      <c r="AN3534" s="15">
        <v>99</v>
      </c>
      <c r="AO3534" s="15">
        <v>1</v>
      </c>
      <c r="AP3534" s="15">
        <v>1</v>
      </c>
      <c r="AQ3534" s="15">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15">
        <f ca="1">COUNTIF(INDIRECT("H"&amp;(ROW()+12*(($AN3534-1)*3+$AO3534)-ROW())/12+5):INDIRECT("S"&amp;(ROW()+12*(($AN3534-1)*3+$AO3534)-ROW())/12+5),AQ3534)</f>
        <v>0</v>
      </c>
      <c r="AU3534" s="15">
        <f ca="1">IF(AND(AQ3534&gt;0,AR3534&gt;0),COUNTIF(AU$6:AU3533,"&gt;0")+1,0)</f>
        <v>0</v>
      </c>
    </row>
    <row r="3535" spans="40:47">
      <c r="AN3535" s="15">
        <v>99</v>
      </c>
      <c r="AO3535" s="15">
        <v>1</v>
      </c>
      <c r="AP3535" s="15">
        <v>2</v>
      </c>
      <c r="AQ3535" s="15">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15">
        <f ca="1">COUNTIF(INDIRECT("H"&amp;(ROW()+12*(($AN3535-1)*3+$AO3535)-ROW())/12+5):INDIRECT("S"&amp;(ROW()+12*(($AN3535-1)*3+$AO3535)-ROW())/12+5),AQ3535)</f>
        <v>0</v>
      </c>
      <c r="AU3535" s="15">
        <f ca="1">IF(AND(AQ3535&gt;0,AR3535&gt;0),COUNTIF(AU$6:AU3534,"&gt;0")+1,0)</f>
        <v>0</v>
      </c>
    </row>
    <row r="3536" spans="40:47">
      <c r="AN3536" s="15">
        <v>99</v>
      </c>
      <c r="AO3536" s="15">
        <v>1</v>
      </c>
      <c r="AP3536" s="15">
        <v>3</v>
      </c>
      <c r="AQ3536" s="15">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15">
        <f ca="1">COUNTIF(INDIRECT("H"&amp;(ROW()+12*(($AN3536-1)*3+$AO3536)-ROW())/12+5):INDIRECT("S"&amp;(ROW()+12*(($AN3536-1)*3+$AO3536)-ROW())/12+5),AQ3536)</f>
        <v>0</v>
      </c>
      <c r="AU3536" s="15">
        <f ca="1">IF(AND(AQ3536&gt;0,AR3536&gt;0),COUNTIF(AU$6:AU3535,"&gt;0")+1,0)</f>
        <v>0</v>
      </c>
    </row>
    <row r="3537" spans="40:47">
      <c r="AN3537" s="15">
        <v>99</v>
      </c>
      <c r="AO3537" s="15">
        <v>1</v>
      </c>
      <c r="AP3537" s="15">
        <v>4</v>
      </c>
      <c r="AQ3537" s="15">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15">
        <f ca="1">COUNTIF(INDIRECT("H"&amp;(ROW()+12*(($AN3537-1)*3+$AO3537)-ROW())/12+5):INDIRECT("S"&amp;(ROW()+12*(($AN3537-1)*3+$AO3537)-ROW())/12+5),AQ3537)</f>
        <v>0</v>
      </c>
      <c r="AU3537" s="15">
        <f ca="1">IF(AND(AQ3537&gt;0,AR3537&gt;0),COUNTIF(AU$6:AU3536,"&gt;0")+1,0)</f>
        <v>0</v>
      </c>
    </row>
    <row r="3538" spans="40:47">
      <c r="AN3538" s="15">
        <v>99</v>
      </c>
      <c r="AO3538" s="15">
        <v>1</v>
      </c>
      <c r="AP3538" s="15">
        <v>5</v>
      </c>
      <c r="AQ3538" s="15">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15">
        <f ca="1">COUNTIF(INDIRECT("H"&amp;(ROW()+12*(($AN3538-1)*3+$AO3538)-ROW())/12+5):INDIRECT("S"&amp;(ROW()+12*(($AN3538-1)*3+$AO3538)-ROW())/12+5),AQ3538)</f>
        <v>0</v>
      </c>
      <c r="AU3538" s="15">
        <f ca="1">IF(AND(AQ3538&gt;0,AR3538&gt;0),COUNTIF(AU$6:AU3537,"&gt;0")+1,0)</f>
        <v>0</v>
      </c>
    </row>
    <row r="3539" spans="40:47">
      <c r="AN3539" s="15">
        <v>99</v>
      </c>
      <c r="AO3539" s="15">
        <v>1</v>
      </c>
      <c r="AP3539" s="15">
        <v>6</v>
      </c>
      <c r="AQ3539" s="15">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15">
        <f ca="1">COUNTIF(INDIRECT("H"&amp;(ROW()+12*(($AN3539-1)*3+$AO3539)-ROW())/12+5):INDIRECT("S"&amp;(ROW()+12*(($AN3539-1)*3+$AO3539)-ROW())/12+5),AQ3539)</f>
        <v>0</v>
      </c>
      <c r="AU3539" s="15">
        <f ca="1">IF(AND(AQ3539&gt;0,AR3539&gt;0),COUNTIF(AU$6:AU3538,"&gt;0")+1,0)</f>
        <v>0</v>
      </c>
    </row>
    <row r="3540" spans="40:47">
      <c r="AN3540" s="15">
        <v>99</v>
      </c>
      <c r="AO3540" s="15">
        <v>1</v>
      </c>
      <c r="AP3540" s="15">
        <v>7</v>
      </c>
      <c r="AQ3540" s="15">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15">
        <f ca="1">COUNTIF(INDIRECT("H"&amp;(ROW()+12*(($AN3540-1)*3+$AO3540)-ROW())/12+5):INDIRECT("S"&amp;(ROW()+12*(($AN3540-1)*3+$AO3540)-ROW())/12+5),AQ3540)</f>
        <v>0</v>
      </c>
      <c r="AU3540" s="15">
        <f ca="1">IF(AND(AQ3540&gt;0,AR3540&gt;0),COUNTIF(AU$6:AU3539,"&gt;0")+1,0)</f>
        <v>0</v>
      </c>
    </row>
    <row r="3541" spans="40:47">
      <c r="AN3541" s="15">
        <v>99</v>
      </c>
      <c r="AO3541" s="15">
        <v>1</v>
      </c>
      <c r="AP3541" s="15">
        <v>8</v>
      </c>
      <c r="AQ3541" s="15">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15">
        <f ca="1">COUNTIF(INDIRECT("H"&amp;(ROW()+12*(($AN3541-1)*3+$AO3541)-ROW())/12+5):INDIRECT("S"&amp;(ROW()+12*(($AN3541-1)*3+$AO3541)-ROW())/12+5),AQ3541)</f>
        <v>0</v>
      </c>
      <c r="AU3541" s="15">
        <f ca="1">IF(AND(AQ3541&gt;0,AR3541&gt;0),COUNTIF(AU$6:AU3540,"&gt;0")+1,0)</f>
        <v>0</v>
      </c>
    </row>
    <row r="3542" spans="40:47">
      <c r="AN3542" s="15">
        <v>99</v>
      </c>
      <c r="AO3542" s="15">
        <v>1</v>
      </c>
      <c r="AP3542" s="15">
        <v>9</v>
      </c>
      <c r="AQ3542" s="15">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15">
        <f ca="1">COUNTIF(INDIRECT("H"&amp;(ROW()+12*(($AN3542-1)*3+$AO3542)-ROW())/12+5):INDIRECT("S"&amp;(ROW()+12*(($AN3542-1)*3+$AO3542)-ROW())/12+5),AQ3542)</f>
        <v>0</v>
      </c>
      <c r="AU3542" s="15">
        <f ca="1">IF(AND(AQ3542&gt;0,AR3542&gt;0),COUNTIF(AU$6:AU3541,"&gt;0")+1,0)</f>
        <v>0</v>
      </c>
    </row>
    <row r="3543" spans="40:47">
      <c r="AN3543" s="15">
        <v>99</v>
      </c>
      <c r="AO3543" s="15">
        <v>1</v>
      </c>
      <c r="AP3543" s="15">
        <v>10</v>
      </c>
      <c r="AQ3543" s="15">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15">
        <f ca="1">COUNTIF(INDIRECT("H"&amp;(ROW()+12*(($AN3543-1)*3+$AO3543)-ROW())/12+5):INDIRECT("S"&amp;(ROW()+12*(($AN3543-1)*3+$AO3543)-ROW())/12+5),AQ3543)</f>
        <v>0</v>
      </c>
      <c r="AU3543" s="15">
        <f ca="1">IF(AND(AQ3543&gt;0,AR3543&gt;0),COUNTIF(AU$6:AU3542,"&gt;0")+1,0)</f>
        <v>0</v>
      </c>
    </row>
    <row r="3544" spans="40:47">
      <c r="AN3544" s="15">
        <v>99</v>
      </c>
      <c r="AO3544" s="15">
        <v>1</v>
      </c>
      <c r="AP3544" s="15">
        <v>11</v>
      </c>
      <c r="AQ3544" s="15">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15">
        <f ca="1">COUNTIF(INDIRECT("H"&amp;(ROW()+12*(($AN3544-1)*3+$AO3544)-ROW())/12+5):INDIRECT("S"&amp;(ROW()+12*(($AN3544-1)*3+$AO3544)-ROW())/12+5),AQ3544)</f>
        <v>0</v>
      </c>
      <c r="AU3544" s="15">
        <f ca="1">IF(AND(AQ3544&gt;0,AR3544&gt;0),COUNTIF(AU$6:AU3543,"&gt;0")+1,0)</f>
        <v>0</v>
      </c>
    </row>
    <row r="3545" spans="40:47">
      <c r="AN3545" s="15">
        <v>99</v>
      </c>
      <c r="AO3545" s="15">
        <v>1</v>
      </c>
      <c r="AP3545" s="15">
        <v>12</v>
      </c>
      <c r="AQ3545" s="15">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15">
        <f ca="1">COUNTIF(INDIRECT("H"&amp;(ROW()+12*(($AN3545-1)*3+$AO3545)-ROW())/12+5):INDIRECT("S"&amp;(ROW()+12*(($AN3545-1)*3+$AO3545)-ROW())/12+5),AQ3545)</f>
        <v>0</v>
      </c>
      <c r="AU3545" s="15">
        <f ca="1">IF(AND(AQ3545&gt;0,AR3545&gt;0),COUNTIF(AU$6:AU3544,"&gt;0")+1,0)</f>
        <v>0</v>
      </c>
    </row>
    <row r="3546" spans="40:47">
      <c r="AN3546" s="15">
        <v>99</v>
      </c>
      <c r="AO3546" s="15">
        <v>2</v>
      </c>
      <c r="AP3546" s="15">
        <v>1</v>
      </c>
      <c r="AQ3546" s="15">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15">
        <f ca="1">COUNTIF(INDIRECT("H"&amp;(ROW()+12*(($AN3546-1)*3+$AO3546)-ROW())/12+5):INDIRECT("S"&amp;(ROW()+12*(($AN3546-1)*3+$AO3546)-ROW())/12+5),AQ3546)</f>
        <v>0</v>
      </c>
      <c r="AU3546" s="15">
        <f ca="1">IF(AND(AQ3546&gt;0,AR3546&gt;0),COUNTIF(AU$6:AU3545,"&gt;0")+1,0)</f>
        <v>0</v>
      </c>
    </row>
    <row r="3547" spans="40:47">
      <c r="AN3547" s="15">
        <v>99</v>
      </c>
      <c r="AO3547" s="15">
        <v>2</v>
      </c>
      <c r="AP3547" s="15">
        <v>2</v>
      </c>
      <c r="AQ3547" s="15">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15">
        <f ca="1">COUNTIF(INDIRECT("H"&amp;(ROW()+12*(($AN3547-1)*3+$AO3547)-ROW())/12+5):INDIRECT("S"&amp;(ROW()+12*(($AN3547-1)*3+$AO3547)-ROW())/12+5),AQ3547)</f>
        <v>0</v>
      </c>
      <c r="AU3547" s="15">
        <f ca="1">IF(AND(AQ3547&gt;0,AR3547&gt;0),COUNTIF(AU$6:AU3546,"&gt;0")+1,0)</f>
        <v>0</v>
      </c>
    </row>
    <row r="3548" spans="40:47">
      <c r="AN3548" s="15">
        <v>99</v>
      </c>
      <c r="AO3548" s="15">
        <v>2</v>
      </c>
      <c r="AP3548" s="15">
        <v>3</v>
      </c>
      <c r="AQ3548" s="15">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15">
        <f ca="1">COUNTIF(INDIRECT("H"&amp;(ROW()+12*(($AN3548-1)*3+$AO3548)-ROW())/12+5):INDIRECT("S"&amp;(ROW()+12*(($AN3548-1)*3+$AO3548)-ROW())/12+5),AQ3548)</f>
        <v>0</v>
      </c>
      <c r="AU3548" s="15">
        <f ca="1">IF(AND(AQ3548&gt;0,AR3548&gt;0),COUNTIF(AU$6:AU3547,"&gt;0")+1,0)</f>
        <v>0</v>
      </c>
    </row>
    <row r="3549" spans="40:47">
      <c r="AN3549" s="15">
        <v>99</v>
      </c>
      <c r="AO3549" s="15">
        <v>2</v>
      </c>
      <c r="AP3549" s="15">
        <v>4</v>
      </c>
      <c r="AQ3549" s="15">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15">
        <f ca="1">COUNTIF(INDIRECT("H"&amp;(ROW()+12*(($AN3549-1)*3+$AO3549)-ROW())/12+5):INDIRECT("S"&amp;(ROW()+12*(($AN3549-1)*3+$AO3549)-ROW())/12+5),AQ3549)</f>
        <v>0</v>
      </c>
      <c r="AU3549" s="15">
        <f ca="1">IF(AND(AQ3549&gt;0,AR3549&gt;0),COUNTIF(AU$6:AU3548,"&gt;0")+1,0)</f>
        <v>0</v>
      </c>
    </row>
    <row r="3550" spans="40:47">
      <c r="AN3550" s="15">
        <v>99</v>
      </c>
      <c r="AO3550" s="15">
        <v>2</v>
      </c>
      <c r="AP3550" s="15">
        <v>5</v>
      </c>
      <c r="AQ3550" s="15">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15">
        <f ca="1">COUNTIF(INDIRECT("H"&amp;(ROW()+12*(($AN3550-1)*3+$AO3550)-ROW())/12+5):INDIRECT("S"&amp;(ROW()+12*(($AN3550-1)*3+$AO3550)-ROW())/12+5),AQ3550)</f>
        <v>0</v>
      </c>
      <c r="AU3550" s="15">
        <f ca="1">IF(AND(AQ3550&gt;0,AR3550&gt;0),COUNTIF(AU$6:AU3549,"&gt;0")+1,0)</f>
        <v>0</v>
      </c>
    </row>
    <row r="3551" spans="40:47">
      <c r="AN3551" s="15">
        <v>99</v>
      </c>
      <c r="AO3551" s="15">
        <v>2</v>
      </c>
      <c r="AP3551" s="15">
        <v>6</v>
      </c>
      <c r="AQ3551" s="15">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15">
        <f ca="1">COUNTIF(INDIRECT("H"&amp;(ROW()+12*(($AN3551-1)*3+$AO3551)-ROW())/12+5):INDIRECT("S"&amp;(ROW()+12*(($AN3551-1)*3+$AO3551)-ROW())/12+5),AQ3551)</f>
        <v>0</v>
      </c>
      <c r="AU3551" s="15">
        <f ca="1">IF(AND(AQ3551&gt;0,AR3551&gt;0),COUNTIF(AU$6:AU3550,"&gt;0")+1,0)</f>
        <v>0</v>
      </c>
    </row>
    <row r="3552" spans="40:47">
      <c r="AN3552" s="15">
        <v>99</v>
      </c>
      <c r="AO3552" s="15">
        <v>2</v>
      </c>
      <c r="AP3552" s="15">
        <v>7</v>
      </c>
      <c r="AQ3552" s="15">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15">
        <f ca="1">COUNTIF(INDIRECT("H"&amp;(ROW()+12*(($AN3552-1)*3+$AO3552)-ROW())/12+5):INDIRECT("S"&amp;(ROW()+12*(($AN3552-1)*3+$AO3552)-ROW())/12+5),AQ3552)</f>
        <v>0</v>
      </c>
      <c r="AU3552" s="15">
        <f ca="1">IF(AND(AQ3552&gt;0,AR3552&gt;0),COUNTIF(AU$6:AU3551,"&gt;0")+1,0)</f>
        <v>0</v>
      </c>
    </row>
    <row r="3553" spans="40:47">
      <c r="AN3553" s="15">
        <v>99</v>
      </c>
      <c r="AO3553" s="15">
        <v>2</v>
      </c>
      <c r="AP3553" s="15">
        <v>8</v>
      </c>
      <c r="AQ3553" s="15">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15">
        <f ca="1">COUNTIF(INDIRECT("H"&amp;(ROW()+12*(($AN3553-1)*3+$AO3553)-ROW())/12+5):INDIRECT("S"&amp;(ROW()+12*(($AN3553-1)*3+$AO3553)-ROW())/12+5),AQ3553)</f>
        <v>0</v>
      </c>
      <c r="AU3553" s="15">
        <f ca="1">IF(AND(AQ3553&gt;0,AR3553&gt;0),COUNTIF(AU$6:AU3552,"&gt;0")+1,0)</f>
        <v>0</v>
      </c>
    </row>
    <row r="3554" spans="40:47">
      <c r="AN3554" s="15">
        <v>99</v>
      </c>
      <c r="AO3554" s="15">
        <v>2</v>
      </c>
      <c r="AP3554" s="15">
        <v>9</v>
      </c>
      <c r="AQ3554" s="15">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15">
        <f ca="1">COUNTIF(INDIRECT("H"&amp;(ROW()+12*(($AN3554-1)*3+$AO3554)-ROW())/12+5):INDIRECT("S"&amp;(ROW()+12*(($AN3554-1)*3+$AO3554)-ROW())/12+5),AQ3554)</f>
        <v>0</v>
      </c>
      <c r="AU3554" s="15">
        <f ca="1">IF(AND(AQ3554&gt;0,AR3554&gt;0),COUNTIF(AU$6:AU3553,"&gt;0")+1,0)</f>
        <v>0</v>
      </c>
    </row>
    <row r="3555" spans="40:47">
      <c r="AN3555" s="15">
        <v>99</v>
      </c>
      <c r="AO3555" s="15">
        <v>2</v>
      </c>
      <c r="AP3555" s="15">
        <v>10</v>
      </c>
      <c r="AQ3555" s="15">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15">
        <f ca="1">COUNTIF(INDIRECT("H"&amp;(ROW()+12*(($AN3555-1)*3+$AO3555)-ROW())/12+5):INDIRECT("S"&amp;(ROW()+12*(($AN3555-1)*3+$AO3555)-ROW())/12+5),AQ3555)</f>
        <v>0</v>
      </c>
      <c r="AU3555" s="15">
        <f ca="1">IF(AND(AQ3555&gt;0,AR3555&gt;0),COUNTIF(AU$6:AU3554,"&gt;0")+1,0)</f>
        <v>0</v>
      </c>
    </row>
    <row r="3556" spans="40:47">
      <c r="AN3556" s="15">
        <v>99</v>
      </c>
      <c r="AO3556" s="15">
        <v>2</v>
      </c>
      <c r="AP3556" s="15">
        <v>11</v>
      </c>
      <c r="AQ3556" s="15">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15">
        <f ca="1">COUNTIF(INDIRECT("H"&amp;(ROW()+12*(($AN3556-1)*3+$AO3556)-ROW())/12+5):INDIRECT("S"&amp;(ROW()+12*(($AN3556-1)*3+$AO3556)-ROW())/12+5),AQ3556)</f>
        <v>0</v>
      </c>
      <c r="AU3556" s="15">
        <f ca="1">IF(AND(AQ3556&gt;0,AR3556&gt;0),COUNTIF(AU$6:AU3555,"&gt;0")+1,0)</f>
        <v>0</v>
      </c>
    </row>
    <row r="3557" spans="40:47">
      <c r="AN3557" s="15">
        <v>99</v>
      </c>
      <c r="AO3557" s="15">
        <v>2</v>
      </c>
      <c r="AP3557" s="15">
        <v>12</v>
      </c>
      <c r="AQ3557" s="15">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15">
        <f ca="1">COUNTIF(INDIRECT("H"&amp;(ROW()+12*(($AN3557-1)*3+$AO3557)-ROW())/12+5):INDIRECT("S"&amp;(ROW()+12*(($AN3557-1)*3+$AO3557)-ROW())/12+5),AQ3557)</f>
        <v>0</v>
      </c>
      <c r="AU3557" s="15">
        <f ca="1">IF(AND(AQ3557&gt;0,AR3557&gt;0),COUNTIF(AU$6:AU3556,"&gt;0")+1,0)</f>
        <v>0</v>
      </c>
    </row>
    <row r="3558" spans="40:47">
      <c r="AN3558" s="15">
        <v>99</v>
      </c>
      <c r="AO3558" s="15">
        <v>3</v>
      </c>
      <c r="AP3558" s="15">
        <v>1</v>
      </c>
      <c r="AQ3558" s="15">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15">
        <f ca="1">COUNTIF(INDIRECT("H"&amp;(ROW()+12*(($AN3558-1)*3+$AO3558)-ROW())/12+5):INDIRECT("S"&amp;(ROW()+12*(($AN3558-1)*3+$AO3558)-ROW())/12+5),AQ3558)</f>
        <v>0</v>
      </c>
      <c r="AU3558" s="15">
        <f ca="1">IF(AND(AQ3558&gt;0,AR3558&gt;0),COUNTIF(AU$6:AU3557,"&gt;0")+1,0)</f>
        <v>0</v>
      </c>
    </row>
    <row r="3559" spans="40:47">
      <c r="AN3559" s="15">
        <v>99</v>
      </c>
      <c r="AO3559" s="15">
        <v>3</v>
      </c>
      <c r="AP3559" s="15">
        <v>2</v>
      </c>
      <c r="AQ3559" s="15">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15">
        <f ca="1">COUNTIF(INDIRECT("H"&amp;(ROW()+12*(($AN3559-1)*3+$AO3559)-ROW())/12+5):INDIRECT("S"&amp;(ROW()+12*(($AN3559-1)*3+$AO3559)-ROW())/12+5),AQ3559)</f>
        <v>0</v>
      </c>
      <c r="AU3559" s="15">
        <f ca="1">IF(AND(AQ3559&gt;0,AR3559&gt;0),COUNTIF(AU$6:AU3558,"&gt;0")+1,0)</f>
        <v>0</v>
      </c>
    </row>
    <row r="3560" spans="40:47">
      <c r="AN3560" s="15">
        <v>99</v>
      </c>
      <c r="AO3560" s="15">
        <v>3</v>
      </c>
      <c r="AP3560" s="15">
        <v>3</v>
      </c>
      <c r="AQ3560" s="15">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15">
        <f ca="1">COUNTIF(INDIRECT("H"&amp;(ROW()+12*(($AN3560-1)*3+$AO3560)-ROW())/12+5):INDIRECT("S"&amp;(ROW()+12*(($AN3560-1)*3+$AO3560)-ROW())/12+5),AQ3560)</f>
        <v>0</v>
      </c>
      <c r="AU3560" s="15">
        <f ca="1">IF(AND(AQ3560&gt;0,AR3560&gt;0),COUNTIF(AU$6:AU3559,"&gt;0")+1,0)</f>
        <v>0</v>
      </c>
    </row>
    <row r="3561" spans="40:47">
      <c r="AN3561" s="15">
        <v>99</v>
      </c>
      <c r="AO3561" s="15">
        <v>3</v>
      </c>
      <c r="AP3561" s="15">
        <v>4</v>
      </c>
      <c r="AQ3561" s="15">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15">
        <f ca="1">COUNTIF(INDIRECT("H"&amp;(ROW()+12*(($AN3561-1)*3+$AO3561)-ROW())/12+5):INDIRECT("S"&amp;(ROW()+12*(($AN3561-1)*3+$AO3561)-ROW())/12+5),AQ3561)</f>
        <v>0</v>
      </c>
      <c r="AU3561" s="15">
        <f ca="1">IF(AND(AQ3561&gt;0,AR3561&gt;0),COUNTIF(AU$6:AU3560,"&gt;0")+1,0)</f>
        <v>0</v>
      </c>
    </row>
    <row r="3562" spans="40:47">
      <c r="AN3562" s="15">
        <v>99</v>
      </c>
      <c r="AO3562" s="15">
        <v>3</v>
      </c>
      <c r="AP3562" s="15">
        <v>5</v>
      </c>
      <c r="AQ3562" s="15">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15">
        <f ca="1">COUNTIF(INDIRECT("H"&amp;(ROW()+12*(($AN3562-1)*3+$AO3562)-ROW())/12+5):INDIRECT("S"&amp;(ROW()+12*(($AN3562-1)*3+$AO3562)-ROW())/12+5),AQ3562)</f>
        <v>0</v>
      </c>
      <c r="AU3562" s="15">
        <f ca="1">IF(AND(AQ3562&gt;0,AR3562&gt;0),COUNTIF(AU$6:AU3561,"&gt;0")+1,0)</f>
        <v>0</v>
      </c>
    </row>
    <row r="3563" spans="40:47">
      <c r="AN3563" s="15">
        <v>99</v>
      </c>
      <c r="AO3563" s="15">
        <v>3</v>
      </c>
      <c r="AP3563" s="15">
        <v>6</v>
      </c>
      <c r="AQ3563" s="15">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15">
        <f ca="1">COUNTIF(INDIRECT("H"&amp;(ROW()+12*(($AN3563-1)*3+$AO3563)-ROW())/12+5):INDIRECT("S"&amp;(ROW()+12*(($AN3563-1)*3+$AO3563)-ROW())/12+5),AQ3563)</f>
        <v>0</v>
      </c>
      <c r="AU3563" s="15">
        <f ca="1">IF(AND(AQ3563&gt;0,AR3563&gt;0),COUNTIF(AU$6:AU3562,"&gt;0")+1,0)</f>
        <v>0</v>
      </c>
    </row>
    <row r="3564" spans="40:47">
      <c r="AN3564" s="15">
        <v>99</v>
      </c>
      <c r="AO3564" s="15">
        <v>3</v>
      </c>
      <c r="AP3564" s="15">
        <v>7</v>
      </c>
      <c r="AQ3564" s="15">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15">
        <f ca="1">COUNTIF(INDIRECT("H"&amp;(ROW()+12*(($AN3564-1)*3+$AO3564)-ROW())/12+5):INDIRECT("S"&amp;(ROW()+12*(($AN3564-1)*3+$AO3564)-ROW())/12+5),AQ3564)</f>
        <v>0</v>
      </c>
      <c r="AU3564" s="15">
        <f ca="1">IF(AND(AQ3564&gt;0,AR3564&gt;0),COUNTIF(AU$6:AU3563,"&gt;0")+1,0)</f>
        <v>0</v>
      </c>
    </row>
    <row r="3565" spans="40:47">
      <c r="AN3565" s="15">
        <v>99</v>
      </c>
      <c r="AO3565" s="15">
        <v>3</v>
      </c>
      <c r="AP3565" s="15">
        <v>8</v>
      </c>
      <c r="AQ3565" s="15">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15">
        <f ca="1">COUNTIF(INDIRECT("H"&amp;(ROW()+12*(($AN3565-1)*3+$AO3565)-ROW())/12+5):INDIRECT("S"&amp;(ROW()+12*(($AN3565-1)*3+$AO3565)-ROW())/12+5),AQ3565)</f>
        <v>0</v>
      </c>
      <c r="AU3565" s="15">
        <f ca="1">IF(AND(AQ3565&gt;0,AR3565&gt;0),COUNTIF(AU$6:AU3564,"&gt;0")+1,0)</f>
        <v>0</v>
      </c>
    </row>
    <row r="3566" spans="40:47">
      <c r="AN3566" s="15">
        <v>99</v>
      </c>
      <c r="AO3566" s="15">
        <v>3</v>
      </c>
      <c r="AP3566" s="15">
        <v>9</v>
      </c>
      <c r="AQ3566" s="15">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15">
        <f ca="1">COUNTIF(INDIRECT("H"&amp;(ROW()+12*(($AN3566-1)*3+$AO3566)-ROW())/12+5):INDIRECT("S"&amp;(ROW()+12*(($AN3566-1)*3+$AO3566)-ROW())/12+5),AQ3566)</f>
        <v>0</v>
      </c>
      <c r="AU3566" s="15">
        <f ca="1">IF(AND(AQ3566&gt;0,AR3566&gt;0),COUNTIF(AU$6:AU3565,"&gt;0")+1,0)</f>
        <v>0</v>
      </c>
    </row>
    <row r="3567" spans="40:47">
      <c r="AN3567" s="15">
        <v>99</v>
      </c>
      <c r="AO3567" s="15">
        <v>3</v>
      </c>
      <c r="AP3567" s="15">
        <v>10</v>
      </c>
      <c r="AQ3567" s="15">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15">
        <f ca="1">COUNTIF(INDIRECT("H"&amp;(ROW()+12*(($AN3567-1)*3+$AO3567)-ROW())/12+5):INDIRECT("S"&amp;(ROW()+12*(($AN3567-1)*3+$AO3567)-ROW())/12+5),AQ3567)</f>
        <v>0</v>
      </c>
      <c r="AU3567" s="15">
        <f ca="1">IF(AND(AQ3567&gt;0,AR3567&gt;0),COUNTIF(AU$6:AU3566,"&gt;0")+1,0)</f>
        <v>0</v>
      </c>
    </row>
    <row r="3568" spans="40:47">
      <c r="AN3568" s="15">
        <v>99</v>
      </c>
      <c r="AO3568" s="15">
        <v>3</v>
      </c>
      <c r="AP3568" s="15">
        <v>11</v>
      </c>
      <c r="AQ3568" s="15">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15">
        <f ca="1">COUNTIF(INDIRECT("H"&amp;(ROW()+12*(($AN3568-1)*3+$AO3568)-ROW())/12+5):INDIRECT("S"&amp;(ROW()+12*(($AN3568-1)*3+$AO3568)-ROW())/12+5),AQ3568)</f>
        <v>0</v>
      </c>
      <c r="AU3568" s="15">
        <f ca="1">IF(AND(AQ3568&gt;0,AR3568&gt;0),COUNTIF(AU$6:AU3567,"&gt;0")+1,0)</f>
        <v>0</v>
      </c>
    </row>
    <row r="3569" spans="40:47">
      <c r="AN3569" s="306">
        <v>99</v>
      </c>
      <c r="AO3569" s="306">
        <v>3</v>
      </c>
      <c r="AP3569" s="306">
        <v>12</v>
      </c>
      <c r="AQ3569" s="306">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306">
        <f ca="1">COUNTIF(INDIRECT("H"&amp;(ROW()+12*(($AN3569-1)*3+$AO3569)-ROW())/12+5):INDIRECT("S"&amp;(ROW()+12*(($AN3569-1)*3+$AO3569)-ROW())/12+5),AQ3569)</f>
        <v>0</v>
      </c>
      <c r="AS3569" s="306"/>
      <c r="AT3569" s="306"/>
      <c r="AU3569" s="306">
        <f ca="1">IF(AND(AQ3569&gt;0,AR3569&gt;0),COUNTIF(AU$6:AU3568,"&gt;0")+1,0)</f>
        <v>0</v>
      </c>
    </row>
    <row r="3570" spans="40:47">
      <c r="AN3570" s="15">
        <v>100</v>
      </c>
      <c r="AO3570" s="15">
        <v>1</v>
      </c>
      <c r="AP3570" s="15">
        <v>1</v>
      </c>
      <c r="AQ3570" s="15">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15">
        <f ca="1">COUNTIF(INDIRECT("H"&amp;(ROW()+12*(($AN3570-1)*3+$AO3570)-ROW())/12+5):INDIRECT("S"&amp;(ROW()+12*(($AN3570-1)*3+$AO3570)-ROW())/12+5),AQ3570)</f>
        <v>0</v>
      </c>
      <c r="AU3570" s="15">
        <f ca="1">IF(AND(AQ3570&gt;0,AR3570&gt;0),COUNTIF(AU$6:AU3569,"&gt;0")+1,0)</f>
        <v>0</v>
      </c>
    </row>
    <row r="3571" spans="40:47">
      <c r="AN3571" s="15">
        <v>100</v>
      </c>
      <c r="AO3571" s="15">
        <v>1</v>
      </c>
      <c r="AP3571" s="15">
        <v>2</v>
      </c>
      <c r="AQ3571" s="15">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15">
        <f ca="1">COUNTIF(INDIRECT("H"&amp;(ROW()+12*(($AN3571-1)*3+$AO3571)-ROW())/12+5):INDIRECT("S"&amp;(ROW()+12*(($AN3571-1)*3+$AO3571)-ROW())/12+5),AQ3571)</f>
        <v>0</v>
      </c>
      <c r="AU3571" s="15">
        <f ca="1">IF(AND(AQ3571&gt;0,AR3571&gt;0),COUNTIF(AU$6:AU3570,"&gt;0")+1,0)</f>
        <v>0</v>
      </c>
    </row>
    <row r="3572" spans="40:47">
      <c r="AN3572" s="15">
        <v>100</v>
      </c>
      <c r="AO3572" s="15">
        <v>1</v>
      </c>
      <c r="AP3572" s="15">
        <v>3</v>
      </c>
      <c r="AQ3572" s="15">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15">
        <f ca="1">COUNTIF(INDIRECT("H"&amp;(ROW()+12*(($AN3572-1)*3+$AO3572)-ROW())/12+5):INDIRECT("S"&amp;(ROW()+12*(($AN3572-1)*3+$AO3572)-ROW())/12+5),AQ3572)</f>
        <v>0</v>
      </c>
      <c r="AU3572" s="15">
        <f ca="1">IF(AND(AQ3572&gt;0,AR3572&gt;0),COUNTIF(AU$6:AU3571,"&gt;0")+1,0)</f>
        <v>0</v>
      </c>
    </row>
    <row r="3573" spans="40:47">
      <c r="AN3573" s="15">
        <v>100</v>
      </c>
      <c r="AO3573" s="15">
        <v>1</v>
      </c>
      <c r="AP3573" s="15">
        <v>4</v>
      </c>
      <c r="AQ3573" s="15">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15">
        <f ca="1">COUNTIF(INDIRECT("H"&amp;(ROW()+12*(($AN3573-1)*3+$AO3573)-ROW())/12+5):INDIRECT("S"&amp;(ROW()+12*(($AN3573-1)*3+$AO3573)-ROW())/12+5),AQ3573)</f>
        <v>0</v>
      </c>
      <c r="AU3573" s="15">
        <f ca="1">IF(AND(AQ3573&gt;0,AR3573&gt;0),COUNTIF(AU$6:AU3572,"&gt;0")+1,0)</f>
        <v>0</v>
      </c>
    </row>
    <row r="3574" spans="40:47">
      <c r="AN3574" s="15">
        <v>100</v>
      </c>
      <c r="AO3574" s="15">
        <v>1</v>
      </c>
      <c r="AP3574" s="15">
        <v>5</v>
      </c>
      <c r="AQ3574" s="15">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15">
        <f ca="1">COUNTIF(INDIRECT("H"&amp;(ROW()+12*(($AN3574-1)*3+$AO3574)-ROW())/12+5):INDIRECT("S"&amp;(ROW()+12*(($AN3574-1)*3+$AO3574)-ROW())/12+5),AQ3574)</f>
        <v>0</v>
      </c>
      <c r="AU3574" s="15">
        <f ca="1">IF(AND(AQ3574&gt;0,AR3574&gt;0),COUNTIF(AU$6:AU3573,"&gt;0")+1,0)</f>
        <v>0</v>
      </c>
    </row>
    <row r="3575" spans="40:47">
      <c r="AN3575" s="15">
        <v>100</v>
      </c>
      <c r="AO3575" s="15">
        <v>1</v>
      </c>
      <c r="AP3575" s="15">
        <v>6</v>
      </c>
      <c r="AQ3575" s="15">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15">
        <f ca="1">COUNTIF(INDIRECT("H"&amp;(ROW()+12*(($AN3575-1)*3+$AO3575)-ROW())/12+5):INDIRECT("S"&amp;(ROW()+12*(($AN3575-1)*3+$AO3575)-ROW())/12+5),AQ3575)</f>
        <v>0</v>
      </c>
      <c r="AU3575" s="15">
        <f ca="1">IF(AND(AQ3575&gt;0,AR3575&gt;0),COUNTIF(AU$6:AU3574,"&gt;0")+1,0)</f>
        <v>0</v>
      </c>
    </row>
    <row r="3576" spans="40:47">
      <c r="AN3576" s="15">
        <v>100</v>
      </c>
      <c r="AO3576" s="15">
        <v>1</v>
      </c>
      <c r="AP3576" s="15">
        <v>7</v>
      </c>
      <c r="AQ3576" s="15">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15">
        <f ca="1">COUNTIF(INDIRECT("H"&amp;(ROW()+12*(($AN3576-1)*3+$AO3576)-ROW())/12+5):INDIRECT("S"&amp;(ROW()+12*(($AN3576-1)*3+$AO3576)-ROW())/12+5),AQ3576)</f>
        <v>0</v>
      </c>
      <c r="AU3576" s="15">
        <f ca="1">IF(AND(AQ3576&gt;0,AR3576&gt;0),COUNTIF(AU$6:AU3575,"&gt;0")+1,0)</f>
        <v>0</v>
      </c>
    </row>
    <row r="3577" spans="40:47">
      <c r="AN3577" s="15">
        <v>100</v>
      </c>
      <c r="AO3577" s="15">
        <v>1</v>
      </c>
      <c r="AP3577" s="15">
        <v>8</v>
      </c>
      <c r="AQ3577" s="15">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15">
        <f ca="1">COUNTIF(INDIRECT("H"&amp;(ROW()+12*(($AN3577-1)*3+$AO3577)-ROW())/12+5):INDIRECT("S"&amp;(ROW()+12*(($AN3577-1)*3+$AO3577)-ROW())/12+5),AQ3577)</f>
        <v>0</v>
      </c>
      <c r="AU3577" s="15">
        <f ca="1">IF(AND(AQ3577&gt;0,AR3577&gt;0),COUNTIF(AU$6:AU3576,"&gt;0")+1,0)</f>
        <v>0</v>
      </c>
    </row>
    <row r="3578" spans="40:47">
      <c r="AN3578" s="15">
        <v>100</v>
      </c>
      <c r="AO3578" s="15">
        <v>1</v>
      </c>
      <c r="AP3578" s="15">
        <v>9</v>
      </c>
      <c r="AQ3578" s="15">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15">
        <f ca="1">COUNTIF(INDIRECT("H"&amp;(ROW()+12*(($AN3578-1)*3+$AO3578)-ROW())/12+5):INDIRECT("S"&amp;(ROW()+12*(($AN3578-1)*3+$AO3578)-ROW())/12+5),AQ3578)</f>
        <v>0</v>
      </c>
      <c r="AU3578" s="15">
        <f ca="1">IF(AND(AQ3578&gt;0,AR3578&gt;0),COUNTIF(AU$6:AU3577,"&gt;0")+1,0)</f>
        <v>0</v>
      </c>
    </row>
    <row r="3579" spans="40:47">
      <c r="AN3579" s="15">
        <v>100</v>
      </c>
      <c r="AO3579" s="15">
        <v>1</v>
      </c>
      <c r="AP3579" s="15">
        <v>10</v>
      </c>
      <c r="AQ3579" s="15">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15">
        <f ca="1">COUNTIF(INDIRECT("H"&amp;(ROW()+12*(($AN3579-1)*3+$AO3579)-ROW())/12+5):INDIRECT("S"&amp;(ROW()+12*(($AN3579-1)*3+$AO3579)-ROW())/12+5),AQ3579)</f>
        <v>0</v>
      </c>
      <c r="AU3579" s="15">
        <f ca="1">IF(AND(AQ3579&gt;0,AR3579&gt;0),COUNTIF(AU$6:AU3578,"&gt;0")+1,0)</f>
        <v>0</v>
      </c>
    </row>
    <row r="3580" spans="40:47">
      <c r="AN3580" s="15">
        <v>100</v>
      </c>
      <c r="AO3580" s="15">
        <v>1</v>
      </c>
      <c r="AP3580" s="15">
        <v>11</v>
      </c>
      <c r="AQ3580" s="15">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15">
        <f ca="1">COUNTIF(INDIRECT("H"&amp;(ROW()+12*(($AN3580-1)*3+$AO3580)-ROW())/12+5):INDIRECT("S"&amp;(ROW()+12*(($AN3580-1)*3+$AO3580)-ROW())/12+5),AQ3580)</f>
        <v>0</v>
      </c>
      <c r="AU3580" s="15">
        <f ca="1">IF(AND(AQ3580&gt;0,AR3580&gt;0),COUNTIF(AU$6:AU3579,"&gt;0")+1,0)</f>
        <v>0</v>
      </c>
    </row>
    <row r="3581" spans="40:47">
      <c r="AN3581" s="15">
        <v>100</v>
      </c>
      <c r="AO3581" s="15">
        <v>1</v>
      </c>
      <c r="AP3581" s="15">
        <v>12</v>
      </c>
      <c r="AQ3581" s="15">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15">
        <f ca="1">COUNTIF(INDIRECT("H"&amp;(ROW()+12*(($AN3581-1)*3+$AO3581)-ROW())/12+5):INDIRECT("S"&amp;(ROW()+12*(($AN3581-1)*3+$AO3581)-ROW())/12+5),AQ3581)</f>
        <v>0</v>
      </c>
      <c r="AU3581" s="15">
        <f ca="1">IF(AND(AQ3581&gt;0,AR3581&gt;0),COUNTIF(AU$6:AU3580,"&gt;0")+1,0)</f>
        <v>0</v>
      </c>
    </row>
    <row r="3582" spans="40:47">
      <c r="AN3582" s="15">
        <v>100</v>
      </c>
      <c r="AO3582" s="15">
        <v>2</v>
      </c>
      <c r="AP3582" s="15">
        <v>1</v>
      </c>
      <c r="AQ3582" s="15">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15">
        <f ca="1">COUNTIF(INDIRECT("H"&amp;(ROW()+12*(($AN3582-1)*3+$AO3582)-ROW())/12+5):INDIRECT("S"&amp;(ROW()+12*(($AN3582-1)*3+$AO3582)-ROW())/12+5),AQ3582)</f>
        <v>0</v>
      </c>
      <c r="AU3582" s="15">
        <f ca="1">IF(AND(AQ3582&gt;0,AR3582&gt;0),COUNTIF(AU$6:AU3581,"&gt;0")+1,0)</f>
        <v>0</v>
      </c>
    </row>
    <row r="3583" spans="40:47">
      <c r="AN3583" s="15">
        <v>100</v>
      </c>
      <c r="AO3583" s="15">
        <v>2</v>
      </c>
      <c r="AP3583" s="15">
        <v>2</v>
      </c>
      <c r="AQ3583" s="15">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15">
        <f ca="1">COUNTIF(INDIRECT("H"&amp;(ROW()+12*(($AN3583-1)*3+$AO3583)-ROW())/12+5):INDIRECT("S"&amp;(ROW()+12*(($AN3583-1)*3+$AO3583)-ROW())/12+5),AQ3583)</f>
        <v>0</v>
      </c>
      <c r="AU3583" s="15">
        <f ca="1">IF(AND(AQ3583&gt;0,AR3583&gt;0),COUNTIF(AU$6:AU3582,"&gt;0")+1,0)</f>
        <v>0</v>
      </c>
    </row>
    <row r="3584" spans="40:47">
      <c r="AN3584" s="15">
        <v>100</v>
      </c>
      <c r="AO3584" s="15">
        <v>2</v>
      </c>
      <c r="AP3584" s="15">
        <v>3</v>
      </c>
      <c r="AQ3584" s="15">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15">
        <f ca="1">COUNTIF(INDIRECT("H"&amp;(ROW()+12*(($AN3584-1)*3+$AO3584)-ROW())/12+5):INDIRECT("S"&amp;(ROW()+12*(($AN3584-1)*3+$AO3584)-ROW())/12+5),AQ3584)</f>
        <v>0</v>
      </c>
      <c r="AU3584" s="15">
        <f ca="1">IF(AND(AQ3584&gt;0,AR3584&gt;0),COUNTIF(AU$6:AU3583,"&gt;0")+1,0)</f>
        <v>0</v>
      </c>
    </row>
    <row r="3585" spans="40:47">
      <c r="AN3585" s="15">
        <v>100</v>
      </c>
      <c r="AO3585" s="15">
        <v>2</v>
      </c>
      <c r="AP3585" s="15">
        <v>4</v>
      </c>
      <c r="AQ3585" s="15">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15">
        <f ca="1">COUNTIF(INDIRECT("H"&amp;(ROW()+12*(($AN3585-1)*3+$AO3585)-ROW())/12+5):INDIRECT("S"&amp;(ROW()+12*(($AN3585-1)*3+$AO3585)-ROW())/12+5),AQ3585)</f>
        <v>0</v>
      </c>
      <c r="AU3585" s="15">
        <f ca="1">IF(AND(AQ3585&gt;0,AR3585&gt;0),COUNTIF(AU$6:AU3584,"&gt;0")+1,0)</f>
        <v>0</v>
      </c>
    </row>
    <row r="3586" spans="40:47">
      <c r="AN3586" s="15">
        <v>100</v>
      </c>
      <c r="AO3586" s="15">
        <v>2</v>
      </c>
      <c r="AP3586" s="15">
        <v>5</v>
      </c>
      <c r="AQ3586" s="15">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15">
        <f ca="1">COUNTIF(INDIRECT("H"&amp;(ROW()+12*(($AN3586-1)*3+$AO3586)-ROW())/12+5):INDIRECT("S"&amp;(ROW()+12*(($AN3586-1)*3+$AO3586)-ROW())/12+5),AQ3586)</f>
        <v>0</v>
      </c>
      <c r="AU3586" s="15">
        <f ca="1">IF(AND(AQ3586&gt;0,AR3586&gt;0),COUNTIF(AU$6:AU3585,"&gt;0")+1,0)</f>
        <v>0</v>
      </c>
    </row>
    <row r="3587" spans="40:47">
      <c r="AN3587" s="15">
        <v>100</v>
      </c>
      <c r="AO3587" s="15">
        <v>2</v>
      </c>
      <c r="AP3587" s="15">
        <v>6</v>
      </c>
      <c r="AQ3587" s="15">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15">
        <f ca="1">COUNTIF(INDIRECT("H"&amp;(ROW()+12*(($AN3587-1)*3+$AO3587)-ROW())/12+5):INDIRECT("S"&amp;(ROW()+12*(($AN3587-1)*3+$AO3587)-ROW())/12+5),AQ3587)</f>
        <v>0</v>
      </c>
      <c r="AU3587" s="15">
        <f ca="1">IF(AND(AQ3587&gt;0,AR3587&gt;0),COUNTIF(AU$6:AU3586,"&gt;0")+1,0)</f>
        <v>0</v>
      </c>
    </row>
    <row r="3588" spans="40:47">
      <c r="AN3588" s="15">
        <v>100</v>
      </c>
      <c r="AO3588" s="15">
        <v>2</v>
      </c>
      <c r="AP3588" s="15">
        <v>7</v>
      </c>
      <c r="AQ3588" s="15">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15">
        <f ca="1">COUNTIF(INDIRECT("H"&amp;(ROW()+12*(($AN3588-1)*3+$AO3588)-ROW())/12+5):INDIRECT("S"&amp;(ROW()+12*(($AN3588-1)*3+$AO3588)-ROW())/12+5),AQ3588)</f>
        <v>0</v>
      </c>
      <c r="AU3588" s="15">
        <f ca="1">IF(AND(AQ3588&gt;0,AR3588&gt;0),COUNTIF(AU$6:AU3587,"&gt;0")+1,0)</f>
        <v>0</v>
      </c>
    </row>
    <row r="3589" spans="40:47">
      <c r="AN3589" s="15">
        <v>100</v>
      </c>
      <c r="AO3589" s="15">
        <v>2</v>
      </c>
      <c r="AP3589" s="15">
        <v>8</v>
      </c>
      <c r="AQ3589" s="15">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15">
        <f ca="1">COUNTIF(INDIRECT("H"&amp;(ROW()+12*(($AN3589-1)*3+$AO3589)-ROW())/12+5):INDIRECT("S"&amp;(ROW()+12*(($AN3589-1)*3+$AO3589)-ROW())/12+5),AQ3589)</f>
        <v>0</v>
      </c>
      <c r="AU3589" s="15">
        <f ca="1">IF(AND(AQ3589&gt;0,AR3589&gt;0),COUNTIF(AU$6:AU3588,"&gt;0")+1,0)</f>
        <v>0</v>
      </c>
    </row>
    <row r="3590" spans="40:47">
      <c r="AN3590" s="15">
        <v>100</v>
      </c>
      <c r="AO3590" s="15">
        <v>2</v>
      </c>
      <c r="AP3590" s="15">
        <v>9</v>
      </c>
      <c r="AQ3590" s="15">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15">
        <f ca="1">COUNTIF(INDIRECT("H"&amp;(ROW()+12*(($AN3590-1)*3+$AO3590)-ROW())/12+5):INDIRECT("S"&amp;(ROW()+12*(($AN3590-1)*3+$AO3590)-ROW())/12+5),AQ3590)</f>
        <v>0</v>
      </c>
      <c r="AU3590" s="15">
        <f ca="1">IF(AND(AQ3590&gt;0,AR3590&gt;0),COUNTIF(AU$6:AU3589,"&gt;0")+1,0)</f>
        <v>0</v>
      </c>
    </row>
    <row r="3591" spans="40:47">
      <c r="AN3591" s="15">
        <v>100</v>
      </c>
      <c r="AO3591" s="15">
        <v>2</v>
      </c>
      <c r="AP3591" s="15">
        <v>10</v>
      </c>
      <c r="AQ3591" s="15">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15">
        <f ca="1">COUNTIF(INDIRECT("H"&amp;(ROW()+12*(($AN3591-1)*3+$AO3591)-ROW())/12+5):INDIRECT("S"&amp;(ROW()+12*(($AN3591-1)*3+$AO3591)-ROW())/12+5),AQ3591)</f>
        <v>0</v>
      </c>
      <c r="AU3591" s="15">
        <f ca="1">IF(AND(AQ3591&gt;0,AR3591&gt;0),COUNTIF(AU$6:AU3590,"&gt;0")+1,0)</f>
        <v>0</v>
      </c>
    </row>
    <row r="3592" spans="40:47">
      <c r="AN3592" s="15">
        <v>100</v>
      </c>
      <c r="AO3592" s="15">
        <v>2</v>
      </c>
      <c r="AP3592" s="15">
        <v>11</v>
      </c>
      <c r="AQ3592" s="15">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15">
        <f ca="1">COUNTIF(INDIRECT("H"&amp;(ROW()+12*(($AN3592-1)*3+$AO3592)-ROW())/12+5):INDIRECT("S"&amp;(ROW()+12*(($AN3592-1)*3+$AO3592)-ROW())/12+5),AQ3592)</f>
        <v>0</v>
      </c>
      <c r="AU3592" s="15">
        <f ca="1">IF(AND(AQ3592&gt;0,AR3592&gt;0),COUNTIF(AU$6:AU3591,"&gt;0")+1,0)</f>
        <v>0</v>
      </c>
    </row>
    <row r="3593" spans="40:47">
      <c r="AN3593" s="15">
        <v>100</v>
      </c>
      <c r="AO3593" s="15">
        <v>2</v>
      </c>
      <c r="AP3593" s="15">
        <v>12</v>
      </c>
      <c r="AQ3593" s="15">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15">
        <f ca="1">COUNTIF(INDIRECT("H"&amp;(ROW()+12*(($AN3593-1)*3+$AO3593)-ROW())/12+5):INDIRECT("S"&amp;(ROW()+12*(($AN3593-1)*3+$AO3593)-ROW())/12+5),AQ3593)</f>
        <v>0</v>
      </c>
      <c r="AU3593" s="15">
        <f ca="1">IF(AND(AQ3593&gt;0,AR3593&gt;0),COUNTIF(AU$6:AU3592,"&gt;0")+1,0)</f>
        <v>0</v>
      </c>
    </row>
    <row r="3594" spans="40:47">
      <c r="AN3594" s="15">
        <v>100</v>
      </c>
      <c r="AO3594" s="15">
        <v>3</v>
      </c>
      <c r="AP3594" s="15">
        <v>1</v>
      </c>
      <c r="AQ3594" s="15">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15">
        <f ca="1">COUNTIF(INDIRECT("H"&amp;(ROW()+12*(($AN3594-1)*3+$AO3594)-ROW())/12+5):INDIRECT("S"&amp;(ROW()+12*(($AN3594-1)*3+$AO3594)-ROW())/12+5),AQ3594)</f>
        <v>0</v>
      </c>
      <c r="AU3594" s="15">
        <f ca="1">IF(AND(AQ3594&gt;0,AR3594&gt;0),COUNTIF(AU$6:AU3593,"&gt;0")+1,0)</f>
        <v>0</v>
      </c>
    </row>
    <row r="3595" spans="40:47">
      <c r="AN3595" s="15">
        <v>100</v>
      </c>
      <c r="AO3595" s="15">
        <v>3</v>
      </c>
      <c r="AP3595" s="15">
        <v>2</v>
      </c>
      <c r="AQ3595" s="15">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15">
        <f ca="1">COUNTIF(INDIRECT("H"&amp;(ROW()+12*(($AN3595-1)*3+$AO3595)-ROW())/12+5):INDIRECT("S"&amp;(ROW()+12*(($AN3595-1)*3+$AO3595)-ROW())/12+5),AQ3595)</f>
        <v>0</v>
      </c>
      <c r="AU3595" s="15">
        <f ca="1">IF(AND(AQ3595&gt;0,AR3595&gt;0),COUNTIF(AU$6:AU3594,"&gt;0")+1,0)</f>
        <v>0</v>
      </c>
    </row>
    <row r="3596" spans="40:47">
      <c r="AN3596" s="15">
        <v>100</v>
      </c>
      <c r="AO3596" s="15">
        <v>3</v>
      </c>
      <c r="AP3596" s="15">
        <v>3</v>
      </c>
      <c r="AQ3596" s="15">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15">
        <f ca="1">COUNTIF(INDIRECT("H"&amp;(ROW()+12*(($AN3596-1)*3+$AO3596)-ROW())/12+5):INDIRECT("S"&amp;(ROW()+12*(($AN3596-1)*3+$AO3596)-ROW())/12+5),AQ3596)</f>
        <v>0</v>
      </c>
      <c r="AU3596" s="15">
        <f ca="1">IF(AND(AQ3596&gt;0,AR3596&gt;0),COUNTIF(AU$6:AU3595,"&gt;0")+1,0)</f>
        <v>0</v>
      </c>
    </row>
    <row r="3597" spans="40:47">
      <c r="AN3597" s="15">
        <v>100</v>
      </c>
      <c r="AO3597" s="15">
        <v>3</v>
      </c>
      <c r="AP3597" s="15">
        <v>4</v>
      </c>
      <c r="AQ3597" s="15">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15">
        <f ca="1">COUNTIF(INDIRECT("H"&amp;(ROW()+12*(($AN3597-1)*3+$AO3597)-ROW())/12+5):INDIRECT("S"&amp;(ROW()+12*(($AN3597-1)*3+$AO3597)-ROW())/12+5),AQ3597)</f>
        <v>0</v>
      </c>
      <c r="AU3597" s="15">
        <f ca="1">IF(AND(AQ3597&gt;0,AR3597&gt;0),COUNTIF(AU$6:AU3596,"&gt;0")+1,0)</f>
        <v>0</v>
      </c>
    </row>
    <row r="3598" spans="40:47">
      <c r="AN3598" s="15">
        <v>100</v>
      </c>
      <c r="AO3598" s="15">
        <v>3</v>
      </c>
      <c r="AP3598" s="15">
        <v>5</v>
      </c>
      <c r="AQ3598" s="15">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15">
        <f ca="1">COUNTIF(INDIRECT("H"&amp;(ROW()+12*(($AN3598-1)*3+$AO3598)-ROW())/12+5):INDIRECT("S"&amp;(ROW()+12*(($AN3598-1)*3+$AO3598)-ROW())/12+5),AQ3598)</f>
        <v>0</v>
      </c>
      <c r="AU3598" s="15">
        <f ca="1">IF(AND(AQ3598&gt;0,AR3598&gt;0),COUNTIF(AU$6:AU3597,"&gt;0")+1,0)</f>
        <v>0</v>
      </c>
    </row>
    <row r="3599" spans="40:47">
      <c r="AN3599" s="15">
        <v>100</v>
      </c>
      <c r="AO3599" s="15">
        <v>3</v>
      </c>
      <c r="AP3599" s="15">
        <v>6</v>
      </c>
      <c r="AQ3599" s="15">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15">
        <f ca="1">COUNTIF(INDIRECT("H"&amp;(ROW()+12*(($AN3599-1)*3+$AO3599)-ROW())/12+5):INDIRECT("S"&amp;(ROW()+12*(($AN3599-1)*3+$AO3599)-ROW())/12+5),AQ3599)</f>
        <v>0</v>
      </c>
      <c r="AU3599" s="15">
        <f ca="1">IF(AND(AQ3599&gt;0,AR3599&gt;0),COUNTIF(AU$6:AU3598,"&gt;0")+1,0)</f>
        <v>0</v>
      </c>
    </row>
    <row r="3600" spans="40:47">
      <c r="AN3600" s="15">
        <v>100</v>
      </c>
      <c r="AO3600" s="15">
        <v>3</v>
      </c>
      <c r="AP3600" s="15">
        <v>7</v>
      </c>
      <c r="AQ3600" s="15">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15">
        <f ca="1">COUNTIF(INDIRECT("H"&amp;(ROW()+12*(($AN3600-1)*3+$AO3600)-ROW())/12+5):INDIRECT("S"&amp;(ROW()+12*(($AN3600-1)*3+$AO3600)-ROW())/12+5),AQ3600)</f>
        <v>0</v>
      </c>
      <c r="AU3600" s="15">
        <f ca="1">IF(AND(AQ3600&gt;0,AR3600&gt;0),COUNTIF(AU$6:AU3599,"&gt;0")+1,0)</f>
        <v>0</v>
      </c>
    </row>
    <row r="3601" spans="40:47">
      <c r="AN3601" s="15">
        <v>100</v>
      </c>
      <c r="AO3601" s="15">
        <v>3</v>
      </c>
      <c r="AP3601" s="15">
        <v>8</v>
      </c>
      <c r="AQ3601" s="15">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15">
        <f ca="1">COUNTIF(INDIRECT("H"&amp;(ROW()+12*(($AN3601-1)*3+$AO3601)-ROW())/12+5):INDIRECT("S"&amp;(ROW()+12*(($AN3601-1)*3+$AO3601)-ROW())/12+5),AQ3601)</f>
        <v>0</v>
      </c>
      <c r="AU3601" s="15">
        <f ca="1">IF(AND(AQ3601&gt;0,AR3601&gt;0),COUNTIF(AU$6:AU3600,"&gt;0")+1,0)</f>
        <v>0</v>
      </c>
    </row>
    <row r="3602" spans="40:47">
      <c r="AN3602" s="15">
        <v>100</v>
      </c>
      <c r="AO3602" s="15">
        <v>3</v>
      </c>
      <c r="AP3602" s="15">
        <v>9</v>
      </c>
      <c r="AQ3602" s="15">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15">
        <f ca="1">COUNTIF(INDIRECT("H"&amp;(ROW()+12*(($AN3602-1)*3+$AO3602)-ROW())/12+5):INDIRECT("S"&amp;(ROW()+12*(($AN3602-1)*3+$AO3602)-ROW())/12+5),AQ3602)</f>
        <v>0</v>
      </c>
      <c r="AU3602" s="15">
        <f ca="1">IF(AND(AQ3602&gt;0,AR3602&gt;0),COUNTIF(AU$6:AU3601,"&gt;0")+1,0)</f>
        <v>0</v>
      </c>
    </row>
    <row r="3603" spans="40:47">
      <c r="AN3603" s="15">
        <v>100</v>
      </c>
      <c r="AO3603" s="15">
        <v>3</v>
      </c>
      <c r="AP3603" s="15">
        <v>10</v>
      </c>
      <c r="AQ3603" s="15">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15">
        <f ca="1">COUNTIF(INDIRECT("H"&amp;(ROW()+12*(($AN3603-1)*3+$AO3603)-ROW())/12+5):INDIRECT("S"&amp;(ROW()+12*(($AN3603-1)*3+$AO3603)-ROW())/12+5),AQ3603)</f>
        <v>0</v>
      </c>
      <c r="AU3603" s="15">
        <f ca="1">IF(AND(AQ3603&gt;0,AR3603&gt;0),COUNTIF(AU$6:AU3602,"&gt;0")+1,0)</f>
        <v>0</v>
      </c>
    </row>
    <row r="3604" spans="40:47">
      <c r="AN3604" s="15">
        <v>100</v>
      </c>
      <c r="AO3604" s="15">
        <v>3</v>
      </c>
      <c r="AP3604" s="15">
        <v>11</v>
      </c>
      <c r="AQ3604" s="15">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15">
        <f ca="1">COUNTIF(INDIRECT("H"&amp;(ROW()+12*(($AN3604-1)*3+$AO3604)-ROW())/12+5):INDIRECT("S"&amp;(ROW()+12*(($AN3604-1)*3+$AO3604)-ROW())/12+5),AQ3604)</f>
        <v>0</v>
      </c>
      <c r="AU3604" s="15">
        <f ca="1">IF(AND(AQ3604&gt;0,AR3604&gt;0),COUNTIF(AU$6:AU3603,"&gt;0")+1,0)</f>
        <v>0</v>
      </c>
    </row>
    <row r="3605" spans="40:47">
      <c r="AN3605" s="15">
        <v>100</v>
      </c>
      <c r="AO3605" s="15">
        <v>3</v>
      </c>
      <c r="AP3605" s="15">
        <v>12</v>
      </c>
      <c r="AQ3605" s="15">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15">
        <f ca="1">COUNTIF(INDIRECT("H"&amp;(ROW()+12*(($AN3605-1)*3+$AO3605)-ROW())/12+5):INDIRECT("S"&amp;(ROW()+12*(($AN3605-1)*3+$AO3605)-ROW())/12+5),AQ3605)</f>
        <v>0</v>
      </c>
      <c r="AU3605" s="15">
        <f ca="1">IF(AND(AQ3605&gt;0,AR3605&gt;0),COUNTIF(AU$6:AU3604,"&gt;0")+1,0)</f>
        <v>0</v>
      </c>
    </row>
  </sheetData>
  <sheetProtection algorithmName="SHA-512" hashValue="QgJfpEuf941ubyB3gt+FY2BGhsRKYzTktQXTyIgmq1Lwb5mSgK2AjTJuJPA5rsWrK3BbGMRQjQ9qC0S0qSQnvg==" saltValue="WYUkyTsGoKxp6o2/mnmhyw==" spinCount="100000" sheet="1" selectLockedCells="1"/>
  <mergeCells count="712">
    <mergeCell ref="A1:F1"/>
    <mergeCell ref="Q1:T1"/>
    <mergeCell ref="S2:T2"/>
    <mergeCell ref="A4:G4"/>
    <mergeCell ref="H4:T4"/>
    <mergeCell ref="A6:A8"/>
    <mergeCell ref="B6:B8"/>
    <mergeCell ref="C6:C7"/>
    <mergeCell ref="D6:D7"/>
    <mergeCell ref="E6:E8"/>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s>
  <phoneticPr fontId="1"/>
  <conditionalFormatting sqref="H6:S305">
    <cfRule type="expression" dxfId="6" priority="4">
      <formula>AND(INDEX($BG:$BG,INT((ROW()-6)/3)*3+7)=1,MOD(ROW()-6,3)&lt;2)</formula>
    </cfRule>
    <cfRule type="expression" dxfId="5" priority="5">
      <formula>AND(OR(INDEX($D:$D,INT((ROW()-6)/3)*3+6)="副園長",INDEX($D:$D,INT((ROW()-6)/3)*3+6)="教頭",INDEX($D:$D,INT((ROW()-6)/3)*3+6)="主幹保育教諭",INDEX($D:$D,INT((ROW()-6)/3)*3+6)="主幹教諭",INDEX($D:$D,INT((ROW()-6)/3)*3+6)="主任保育士"),INDEX($BG:$BG,INT((ROW()-6)/3)*3+6)=40000,MOD(ROW()-6,3)&lt;2)</formula>
    </cfRule>
    <cfRule type="expression" dxfId="4" priority="6">
      <formula>AND(INDEX($BG:$BG,INT((ROW()-6)/3)*3+6)&gt;0,INDEX($BG:$BG,INT((ROW()-6)/3)*3+6)&lt;5000,MOD(ROW()-6,3)&lt;2)</formula>
    </cfRule>
  </conditionalFormatting>
  <conditionalFormatting sqref="H6:T305">
    <cfRule type="expression" dxfId="2" priority="1">
      <formula>OR($D6="園長", $D5="園長", $D4="園長")</formula>
    </cfRule>
  </conditionalFormatting>
  <dataValidations count="4">
    <dataValidation type="list" allowBlank="1" showInputMessage="1" showErrorMessage="1" sqref="E6:E308" xr:uid="{38EAFA12-97B9-4245-9A47-1EF394036FE9}">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306:D307" xr:uid="{BED41A87-197F-4E97-A134-B8C2A2B294E7}">
      <formula1>"副園長,教頭,主任保育士,主幹教諭,主幹保育教諭,職務分野別リーダー等"</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7A6E3397-B52E-4456-B65E-9C6554824381}">
      <formula1>"加算対象者（修了者）, 賃金改善対象者（修了者） ,賃金改善対象者（見込者）"</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90735526-F4CC-4C9E-ADF7-FA6324F577A0}">
      <formula1>"副園長,教頭,主任保育士,主幹教諭,主幹保育教諭,若手リーダー"</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BDAA0F4B-AF39-4A02-8F13-9D81C14F2D39}">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9D5120D6-0055-4A4D-BA06-5008FAA53230}">
            <xm:f>AND(INDEX(計算式等!$H:$H,INT((ROW()-6)/3)+3)&gt;40000,MOD(ROW()-6,3)&lt;2)</xm:f>
            <x14:dxf>
              <fill>
                <patternFill>
                  <bgColor rgb="FFFFC000"/>
                </patternFill>
              </fill>
            </x14:dxf>
          </x14:cfRule>
          <x14:cfRule type="expression" priority="3" id="{E5F0C45C-0F76-480C-942F-99D025CB98B1}">
            <xm:f>AND( INDEX($D:$D,INT((ROW()-6)/3)*3+6)="若手リーダー", INDEX(計算式等!$D:$D,INT((ROW()-6)/3)+3)&gt;=40000, MOD(ROW()-6,3)&lt;2 )</xm:f>
            <x14:dxf>
              <fill>
                <patternFill>
                  <bgColor rgb="FFFF6699"/>
                </patternFill>
              </fill>
            </x14:dxf>
          </x14:cfRule>
          <x14:cfRule type="expression" priority="8" id="{88EAA6C0-C2D4-4ACA-91CA-731D316CDD9C}">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D22D-2761-4AED-80D6-AFFA24C3E4EF}">
  <sheetPr codeName="Sheet4">
    <tabColor rgb="FFFF0000"/>
    <pageSetUpPr fitToPage="1"/>
  </sheetPr>
  <dimension ref="A1:Q86"/>
  <sheetViews>
    <sheetView view="pageBreakPreview" zoomScale="70" zoomScaleNormal="68" zoomScaleSheetLayoutView="70" workbookViewId="0">
      <selection activeCell="E56" sqref="E56"/>
    </sheetView>
  </sheetViews>
  <sheetFormatPr defaultColWidth="9" defaultRowHeight="13.5"/>
  <cols>
    <col min="1" max="1" width="2" style="2" customWidth="1"/>
    <col min="2" max="2" width="1.5" style="2" customWidth="1"/>
    <col min="3" max="3" width="18.375" style="2" customWidth="1"/>
    <col min="4" max="4" width="8.625" style="2" customWidth="1"/>
    <col min="5" max="16" width="7" style="2" customWidth="1"/>
    <col min="17" max="17" width="9.125" style="2" customWidth="1"/>
    <col min="18" max="16384" width="9" style="2"/>
  </cols>
  <sheetData>
    <row r="1" spans="1:17" ht="17.25">
      <c r="A1" s="502" t="s">
        <v>164</v>
      </c>
      <c r="B1" s="503"/>
      <c r="C1" s="503"/>
      <c r="D1" s="503"/>
      <c r="E1" s="503"/>
      <c r="F1" s="503"/>
      <c r="G1" s="503"/>
      <c r="H1" s="503"/>
      <c r="I1" s="503"/>
      <c r="J1" s="503"/>
      <c r="K1" s="503"/>
      <c r="L1" s="503"/>
      <c r="M1" s="503"/>
      <c r="N1" s="503"/>
      <c r="O1" s="503"/>
      <c r="P1" s="503"/>
      <c r="Q1" s="503"/>
    </row>
    <row r="2" spans="1:17" ht="18.75" customHeight="1">
      <c r="A2" s="527" t="s">
        <v>234</v>
      </c>
      <c r="B2" s="527"/>
      <c r="C2" s="527"/>
      <c r="D2" s="527"/>
      <c r="E2" s="527"/>
      <c r="F2" s="527"/>
      <c r="G2" s="527"/>
      <c r="H2" s="527"/>
      <c r="I2" s="527"/>
      <c r="J2" s="527"/>
      <c r="K2" s="527"/>
      <c r="L2" s="527"/>
      <c r="M2" s="527"/>
      <c r="N2" s="527"/>
      <c r="O2" s="527"/>
      <c r="P2" s="527"/>
      <c r="Q2" s="527"/>
    </row>
    <row r="3" spans="1:17" ht="17.25" customHeight="1">
      <c r="A3" s="527"/>
      <c r="B3" s="527"/>
      <c r="C3" s="527"/>
      <c r="D3" s="527"/>
      <c r="E3" s="527"/>
      <c r="F3" s="527"/>
      <c r="G3" s="527"/>
      <c r="H3" s="527"/>
      <c r="I3" s="527"/>
      <c r="J3" s="527"/>
      <c r="K3" s="527"/>
      <c r="L3" s="527"/>
      <c r="M3" s="527"/>
      <c r="N3" s="527"/>
      <c r="O3" s="527"/>
      <c r="P3" s="527"/>
      <c r="Q3" s="527"/>
    </row>
    <row r="4" spans="1:17" ht="18" customHeight="1" thickBot="1">
      <c r="A4" s="1"/>
      <c r="B4" s="1"/>
      <c r="C4" s="38"/>
      <c r="D4" s="1"/>
      <c r="E4" s="1"/>
      <c r="F4" s="1"/>
      <c r="G4" s="1"/>
      <c r="H4" s="1"/>
      <c r="I4" s="1"/>
      <c r="J4" s="1"/>
      <c r="K4" s="1"/>
      <c r="L4" s="1"/>
      <c r="M4" s="1"/>
      <c r="N4" s="1"/>
      <c r="O4" s="1"/>
      <c r="P4" s="1"/>
      <c r="Q4" s="1"/>
    </row>
    <row r="5" spans="1:17" ht="18" customHeight="1" thickBot="1">
      <c r="A5" s="1"/>
      <c r="B5" s="1"/>
      <c r="C5" s="38"/>
      <c r="D5" s="1"/>
      <c r="E5" s="1"/>
      <c r="F5" s="1"/>
      <c r="G5" s="1"/>
      <c r="H5" s="528" t="s">
        <v>47</v>
      </c>
      <c r="I5" s="529"/>
      <c r="J5" s="529"/>
      <c r="K5" s="529"/>
      <c r="L5" s="530"/>
      <c r="M5" s="531" t="e">
        <f>'⑤積算表（区分３）'!V5</f>
        <v>#N/A</v>
      </c>
      <c r="N5" s="532"/>
      <c r="O5" s="532"/>
      <c r="P5" s="532"/>
      <c r="Q5" s="533"/>
    </row>
    <row r="6" spans="1:17" ht="18" customHeight="1">
      <c r="A6" s="1"/>
      <c r="B6" s="1"/>
      <c r="C6" s="38"/>
      <c r="D6" s="1"/>
      <c r="E6" s="1"/>
      <c r="F6" s="1"/>
      <c r="G6" s="1"/>
      <c r="H6" s="39"/>
      <c r="I6" s="39"/>
      <c r="J6" s="39"/>
      <c r="K6" s="39"/>
      <c r="L6" s="39"/>
      <c r="M6" s="39"/>
      <c r="N6" s="39"/>
      <c r="O6" s="39"/>
      <c r="P6" s="39"/>
      <c r="Q6" s="39"/>
    </row>
    <row r="7" spans="1:17" ht="18" customHeight="1">
      <c r="A7" s="1"/>
      <c r="B7" s="1" t="s">
        <v>167</v>
      </c>
      <c r="C7" s="1"/>
      <c r="D7" s="1"/>
      <c r="E7" s="1"/>
      <c r="F7" s="1"/>
      <c r="G7" s="1"/>
      <c r="H7" s="39"/>
      <c r="I7" s="39"/>
      <c r="J7" s="39"/>
      <c r="K7" s="39"/>
      <c r="L7" s="39"/>
      <c r="M7" s="39"/>
      <c r="N7" s="39"/>
      <c r="O7" s="39"/>
      <c r="P7" s="39"/>
      <c r="Q7" s="39"/>
    </row>
    <row r="8" spans="1:17" ht="18" customHeight="1">
      <c r="A8" s="1"/>
      <c r="B8" s="1" t="s">
        <v>226</v>
      </c>
      <c r="C8" s="1"/>
      <c r="D8" s="1"/>
      <c r="E8" s="1"/>
      <c r="F8" s="1"/>
      <c r="G8" s="1"/>
      <c r="H8" s="39"/>
      <c r="I8" s="39"/>
      <c r="J8" s="39"/>
      <c r="K8" s="39"/>
      <c r="L8" s="39"/>
      <c r="M8" s="39"/>
      <c r="N8" s="39"/>
      <c r="O8" s="39"/>
      <c r="P8" s="39"/>
      <c r="Q8" s="39"/>
    </row>
    <row r="9" spans="1:17" ht="18" customHeight="1">
      <c r="A9" s="1"/>
      <c r="B9" s="1"/>
      <c r="C9" s="40"/>
      <c r="D9" s="1"/>
      <c r="E9" s="1"/>
      <c r="F9" s="1"/>
      <c r="G9" s="1"/>
      <c r="H9" s="39"/>
      <c r="I9" s="39"/>
      <c r="J9" s="39"/>
      <c r="K9" s="39"/>
      <c r="L9" s="39"/>
      <c r="M9" s="39"/>
      <c r="N9" s="39"/>
      <c r="O9" s="39"/>
      <c r="P9" s="39"/>
      <c r="Q9" s="39"/>
    </row>
    <row r="10" spans="1:17" ht="18" customHeight="1" thickBot="1">
      <c r="A10" s="41" t="s">
        <v>227</v>
      </c>
      <c r="B10" s="41"/>
      <c r="C10" s="1"/>
      <c r="D10" s="1"/>
      <c r="E10" s="1"/>
      <c r="F10" s="1"/>
      <c r="G10" s="1"/>
      <c r="H10" s="40"/>
      <c r="I10" s="1"/>
      <c r="J10" s="1"/>
      <c r="K10" s="1"/>
      <c r="L10" s="1"/>
      <c r="M10" s="1"/>
      <c r="N10" s="1"/>
      <c r="O10" s="1"/>
      <c r="P10" s="1"/>
      <c r="Q10" s="1"/>
    </row>
    <row r="11" spans="1:17" ht="17.25" customHeight="1">
      <c r="A11" s="1"/>
      <c r="B11" s="542" t="s">
        <v>566</v>
      </c>
      <c r="C11" s="543"/>
      <c r="D11" s="544"/>
      <c r="E11" s="42">
        <v>4</v>
      </c>
      <c r="F11" s="43">
        <v>5</v>
      </c>
      <c r="G11" s="43">
        <v>6</v>
      </c>
      <c r="H11" s="43">
        <v>7</v>
      </c>
      <c r="I11" s="43">
        <v>8</v>
      </c>
      <c r="J11" s="43">
        <v>9</v>
      </c>
      <c r="K11" s="43">
        <v>10</v>
      </c>
      <c r="L11" s="43">
        <v>11</v>
      </c>
      <c r="M11" s="43">
        <v>12</v>
      </c>
      <c r="N11" s="43">
        <v>1</v>
      </c>
      <c r="O11" s="43">
        <v>2</v>
      </c>
      <c r="P11" s="43">
        <v>3</v>
      </c>
      <c r="Q11" s="548" t="s">
        <v>51</v>
      </c>
    </row>
    <row r="12" spans="1:17" ht="17.25" customHeight="1">
      <c r="A12" s="1"/>
      <c r="B12" s="545"/>
      <c r="C12" s="546"/>
      <c r="D12" s="547"/>
      <c r="E12" s="550" t="s">
        <v>52</v>
      </c>
      <c r="F12" s="550"/>
      <c r="G12" s="550"/>
      <c r="H12" s="550"/>
      <c r="I12" s="550"/>
      <c r="J12" s="550"/>
      <c r="K12" s="550"/>
      <c r="L12" s="550"/>
      <c r="M12" s="550"/>
      <c r="N12" s="550"/>
      <c r="O12" s="550"/>
      <c r="P12" s="551"/>
      <c r="Q12" s="549"/>
    </row>
    <row r="13" spans="1:17" ht="17.25" customHeight="1">
      <c r="A13" s="1"/>
      <c r="B13" s="504" t="s">
        <v>53</v>
      </c>
      <c r="C13" s="505"/>
      <c r="D13" s="44" t="s">
        <v>54</v>
      </c>
      <c r="E13" s="45"/>
      <c r="F13" s="35"/>
      <c r="G13" s="35"/>
      <c r="H13" s="35"/>
      <c r="I13" s="35"/>
      <c r="J13" s="35"/>
      <c r="K13" s="35"/>
      <c r="L13" s="35"/>
      <c r="M13" s="35"/>
      <c r="N13" s="35"/>
      <c r="O13" s="35"/>
      <c r="P13" s="35"/>
      <c r="Q13" s="46">
        <f>ROUND(SUM(E13:P13)/12,0)</f>
        <v>0</v>
      </c>
    </row>
    <row r="14" spans="1:17" ht="17.25" customHeight="1">
      <c r="A14" s="1"/>
      <c r="B14" s="504"/>
      <c r="C14" s="505"/>
      <c r="D14" s="47" t="s">
        <v>55</v>
      </c>
      <c r="E14" s="48"/>
      <c r="F14" s="49" t="str">
        <f>IFERROR(F13/$E$13,"")</f>
        <v/>
      </c>
      <c r="G14" s="49" t="str">
        <f t="shared" ref="G14:P14" si="0">IFERROR(G13/$E$13,"")</f>
        <v/>
      </c>
      <c r="H14" s="49" t="str">
        <f t="shared" si="0"/>
        <v/>
      </c>
      <c r="I14" s="49" t="str">
        <f t="shared" si="0"/>
        <v/>
      </c>
      <c r="J14" s="49" t="str">
        <f t="shared" si="0"/>
        <v/>
      </c>
      <c r="K14" s="49" t="str">
        <f t="shared" si="0"/>
        <v/>
      </c>
      <c r="L14" s="49" t="str">
        <f t="shared" si="0"/>
        <v/>
      </c>
      <c r="M14" s="49" t="str">
        <f t="shared" si="0"/>
        <v/>
      </c>
      <c r="N14" s="49" t="str">
        <f t="shared" si="0"/>
        <v/>
      </c>
      <c r="O14" s="49" t="str">
        <f t="shared" si="0"/>
        <v/>
      </c>
      <c r="P14" s="49" t="str">
        <f t="shared" si="0"/>
        <v/>
      </c>
      <c r="Q14" s="50" t="s">
        <v>56</v>
      </c>
    </row>
    <row r="15" spans="1:17" ht="17.25" customHeight="1">
      <c r="A15" s="1"/>
      <c r="B15" s="552" t="s">
        <v>215</v>
      </c>
      <c r="C15" s="553"/>
      <c r="D15" s="51" t="s">
        <v>54</v>
      </c>
      <c r="E15" s="52">
        <f>E17+E18</f>
        <v>0</v>
      </c>
      <c r="F15" s="52">
        <f t="shared" ref="F15:P15" si="1">F17+F18</f>
        <v>0</v>
      </c>
      <c r="G15" s="52">
        <f t="shared" si="1"/>
        <v>0</v>
      </c>
      <c r="H15" s="52">
        <f t="shared" si="1"/>
        <v>0</v>
      </c>
      <c r="I15" s="52">
        <f t="shared" si="1"/>
        <v>0</v>
      </c>
      <c r="J15" s="52">
        <f t="shared" si="1"/>
        <v>0</v>
      </c>
      <c r="K15" s="52">
        <f t="shared" si="1"/>
        <v>0</v>
      </c>
      <c r="L15" s="52">
        <f t="shared" si="1"/>
        <v>0</v>
      </c>
      <c r="M15" s="52">
        <f t="shared" si="1"/>
        <v>0</v>
      </c>
      <c r="N15" s="52">
        <f t="shared" si="1"/>
        <v>0</v>
      </c>
      <c r="O15" s="52">
        <f t="shared" si="1"/>
        <v>0</v>
      </c>
      <c r="P15" s="52">
        <f t="shared" si="1"/>
        <v>0</v>
      </c>
      <c r="Q15" s="46">
        <f>ROUND(SUM(E15:P15)/12,0)</f>
        <v>0</v>
      </c>
    </row>
    <row r="16" spans="1:17" ht="17.25" customHeight="1">
      <c r="A16" s="1"/>
      <c r="B16" s="554"/>
      <c r="C16" s="555"/>
      <c r="D16" s="53" t="s">
        <v>55</v>
      </c>
      <c r="E16" s="48"/>
      <c r="F16" s="49" t="str">
        <f>IFERROR(F15/$E$15,"")</f>
        <v/>
      </c>
      <c r="G16" s="49" t="str">
        <f t="shared" ref="G16:P16" si="2">IFERROR(G15/$E$15,"")</f>
        <v/>
      </c>
      <c r="H16" s="49" t="str">
        <f t="shared" si="2"/>
        <v/>
      </c>
      <c r="I16" s="49" t="str">
        <f t="shared" si="2"/>
        <v/>
      </c>
      <c r="J16" s="49" t="str">
        <f t="shared" si="2"/>
        <v/>
      </c>
      <c r="K16" s="49" t="str">
        <f t="shared" si="2"/>
        <v/>
      </c>
      <c r="L16" s="49" t="str">
        <f t="shared" si="2"/>
        <v/>
      </c>
      <c r="M16" s="49" t="str">
        <f t="shared" si="2"/>
        <v/>
      </c>
      <c r="N16" s="49" t="str">
        <f t="shared" si="2"/>
        <v/>
      </c>
      <c r="O16" s="49" t="str">
        <f t="shared" si="2"/>
        <v/>
      </c>
      <c r="P16" s="49" t="str">
        <f t="shared" si="2"/>
        <v/>
      </c>
      <c r="Q16" s="50"/>
    </row>
    <row r="17" spans="1:17" ht="17.25" customHeight="1">
      <c r="A17" s="1"/>
      <c r="B17" s="54"/>
      <c r="C17" s="212" t="s">
        <v>228</v>
      </c>
      <c r="D17" s="51" t="s">
        <v>54</v>
      </c>
      <c r="E17" s="45"/>
      <c r="F17" s="35"/>
      <c r="G17" s="35"/>
      <c r="H17" s="35"/>
      <c r="I17" s="35"/>
      <c r="J17" s="35"/>
      <c r="K17" s="35"/>
      <c r="L17" s="35"/>
      <c r="M17" s="35"/>
      <c r="N17" s="35"/>
      <c r="O17" s="35"/>
      <c r="P17" s="35"/>
      <c r="Q17" s="46">
        <f>ROUND(SUM(E17:P17)/12,0)</f>
        <v>0</v>
      </c>
    </row>
    <row r="18" spans="1:17" ht="17.25" customHeight="1">
      <c r="A18" s="1"/>
      <c r="B18" s="54"/>
      <c r="C18" s="534" t="s">
        <v>229</v>
      </c>
      <c r="D18" s="51" t="s">
        <v>54</v>
      </c>
      <c r="E18" s="45"/>
      <c r="F18" s="35"/>
      <c r="G18" s="35"/>
      <c r="H18" s="35"/>
      <c r="I18" s="35"/>
      <c r="J18" s="35"/>
      <c r="K18" s="35"/>
      <c r="L18" s="35"/>
      <c r="M18" s="35"/>
      <c r="N18" s="35"/>
      <c r="O18" s="35"/>
      <c r="P18" s="35"/>
      <c r="Q18" s="46">
        <f>ROUND(SUM(E18:P18)/12,0)</f>
        <v>0</v>
      </c>
    </row>
    <row r="19" spans="1:17" ht="17.25" customHeight="1" thickBot="1">
      <c r="A19" s="1"/>
      <c r="B19" s="54"/>
      <c r="C19" s="535"/>
      <c r="D19" s="55" t="s">
        <v>55</v>
      </c>
      <c r="E19" s="56"/>
      <c r="F19" s="57" t="str">
        <f>IFERROR(F18/$E$18,"")</f>
        <v/>
      </c>
      <c r="G19" s="57" t="str">
        <f t="shared" ref="G19:P19" si="3">IFERROR(G18/$E$18,"")</f>
        <v/>
      </c>
      <c r="H19" s="57" t="str">
        <f t="shared" si="3"/>
        <v/>
      </c>
      <c r="I19" s="57" t="str">
        <f t="shared" si="3"/>
        <v/>
      </c>
      <c r="J19" s="57" t="str">
        <f t="shared" si="3"/>
        <v/>
      </c>
      <c r="K19" s="57" t="str">
        <f t="shared" si="3"/>
        <v/>
      </c>
      <c r="L19" s="57" t="str">
        <f t="shared" si="3"/>
        <v/>
      </c>
      <c r="M19" s="57" t="str">
        <f t="shared" si="3"/>
        <v/>
      </c>
      <c r="N19" s="57" t="str">
        <f t="shared" si="3"/>
        <v/>
      </c>
      <c r="O19" s="57" t="str">
        <f t="shared" si="3"/>
        <v/>
      </c>
      <c r="P19" s="57" t="str">
        <f t="shared" si="3"/>
        <v/>
      </c>
      <c r="Q19" s="58"/>
    </row>
    <row r="20" spans="1:17" ht="17.25" customHeight="1" thickTop="1" thickBot="1">
      <c r="A20" s="1"/>
      <c r="B20" s="508" t="s">
        <v>58</v>
      </c>
      <c r="C20" s="509"/>
      <c r="D20" s="59"/>
      <c r="E20" s="60">
        <f>SUM(E13+E15)</f>
        <v>0</v>
      </c>
      <c r="F20" s="61"/>
      <c r="G20" s="61"/>
      <c r="H20" s="61"/>
      <c r="I20" s="61"/>
      <c r="J20" s="61"/>
      <c r="K20" s="61"/>
      <c r="L20" s="61"/>
      <c r="M20" s="61"/>
      <c r="N20" s="61"/>
      <c r="O20" s="61"/>
      <c r="P20" s="61"/>
      <c r="Q20" s="62">
        <f>ROUND(SUM(Q13+Q15),0)</f>
        <v>0</v>
      </c>
    </row>
    <row r="21" spans="1:17" ht="17.25" customHeight="1">
      <c r="A21" s="1"/>
      <c r="B21" s="1"/>
      <c r="C21" s="39"/>
      <c r="D21" s="39"/>
      <c r="E21" s="1"/>
      <c r="F21" s="63"/>
      <c r="G21" s="63"/>
      <c r="H21" s="63"/>
      <c r="I21" s="63"/>
      <c r="J21" s="63"/>
      <c r="K21" s="63"/>
      <c r="L21" s="63"/>
      <c r="M21" s="63"/>
      <c r="N21" s="63"/>
      <c r="O21" s="63"/>
      <c r="P21" s="63"/>
      <c r="Q21" s="64"/>
    </row>
    <row r="22" spans="1:17" ht="17.25" customHeight="1">
      <c r="A22" s="1"/>
      <c r="B22" s="1"/>
      <c r="C22" s="39"/>
      <c r="D22" s="39"/>
      <c r="E22" s="1"/>
      <c r="F22" s="63"/>
      <c r="G22" s="63"/>
      <c r="H22" s="63"/>
      <c r="I22" s="63"/>
      <c r="J22" s="63"/>
      <c r="K22" s="63"/>
      <c r="L22" s="63"/>
      <c r="M22" s="63"/>
      <c r="N22" s="63"/>
      <c r="O22" s="63"/>
      <c r="P22" s="63"/>
      <c r="Q22" s="64"/>
    </row>
    <row r="23" spans="1:17" ht="17.25" customHeight="1" thickBot="1">
      <c r="A23" s="41" t="s">
        <v>59</v>
      </c>
      <c r="B23" s="41"/>
      <c r="C23" s="1"/>
      <c r="D23" s="1"/>
      <c r="E23" s="65"/>
      <c r="F23" s="1"/>
      <c r="G23" s="1"/>
      <c r="H23" s="1"/>
      <c r="I23" s="1"/>
      <c r="J23" s="1"/>
      <c r="K23" s="1"/>
      <c r="L23" s="1"/>
      <c r="M23" s="1"/>
      <c r="N23" s="1"/>
      <c r="O23" s="1"/>
      <c r="P23" s="1"/>
      <c r="Q23" s="64"/>
    </row>
    <row r="24" spans="1:17" ht="17.25" customHeight="1" thickBot="1">
      <c r="A24" s="1"/>
      <c r="B24" s="536" t="s">
        <v>567</v>
      </c>
      <c r="C24" s="537"/>
      <c r="D24" s="538"/>
      <c r="E24" s="66">
        <v>4</v>
      </c>
      <c r="F24" s="42">
        <v>5</v>
      </c>
      <c r="G24" s="43">
        <v>6</v>
      </c>
      <c r="H24" s="43">
        <v>7</v>
      </c>
      <c r="I24" s="43">
        <v>8</v>
      </c>
      <c r="J24" s="43">
        <v>9</v>
      </c>
      <c r="K24" s="43">
        <v>10</v>
      </c>
      <c r="L24" s="43">
        <v>11</v>
      </c>
      <c r="M24" s="43">
        <v>12</v>
      </c>
      <c r="N24" s="43">
        <v>1</v>
      </c>
      <c r="O24" s="43">
        <v>2</v>
      </c>
      <c r="P24" s="67">
        <v>3</v>
      </c>
      <c r="Q24" s="524" t="s">
        <v>51</v>
      </c>
    </row>
    <row r="25" spans="1:17" ht="17.25" customHeight="1">
      <c r="A25" s="1"/>
      <c r="B25" s="539"/>
      <c r="C25" s="540"/>
      <c r="D25" s="541"/>
      <c r="E25" s="68" t="s">
        <v>52</v>
      </c>
      <c r="F25" s="526" t="s">
        <v>230</v>
      </c>
      <c r="G25" s="526"/>
      <c r="H25" s="526"/>
      <c r="I25" s="526"/>
      <c r="J25" s="526"/>
      <c r="K25" s="526"/>
      <c r="L25" s="526"/>
      <c r="M25" s="526"/>
      <c r="N25" s="526"/>
      <c r="O25" s="526"/>
      <c r="P25" s="526"/>
      <c r="Q25" s="525"/>
    </row>
    <row r="26" spans="1:17" ht="17.25" customHeight="1">
      <c r="A26" s="1"/>
      <c r="B26" s="504" t="s">
        <v>53</v>
      </c>
      <c r="C26" s="505"/>
      <c r="D26" s="146" t="s">
        <v>54</v>
      </c>
      <c r="E26" s="213"/>
      <c r="F26" s="70" t="str">
        <f>IFERROR($E$26*F14,"")</f>
        <v/>
      </c>
      <c r="G26" s="70" t="str">
        <f t="shared" ref="G26:P26" si="4">IFERROR($E$26*G14,"")</f>
        <v/>
      </c>
      <c r="H26" s="70" t="str">
        <f t="shared" si="4"/>
        <v/>
      </c>
      <c r="I26" s="70" t="str">
        <f t="shared" si="4"/>
        <v/>
      </c>
      <c r="J26" s="70" t="str">
        <f t="shared" si="4"/>
        <v/>
      </c>
      <c r="K26" s="70" t="str">
        <f t="shared" si="4"/>
        <v/>
      </c>
      <c r="L26" s="70" t="str">
        <f t="shared" si="4"/>
        <v/>
      </c>
      <c r="M26" s="70" t="str">
        <f t="shared" si="4"/>
        <v/>
      </c>
      <c r="N26" s="70" t="str">
        <f t="shared" si="4"/>
        <v/>
      </c>
      <c r="O26" s="70" t="str">
        <f t="shared" si="4"/>
        <v/>
      </c>
      <c r="P26" s="70" t="str">
        <f t="shared" si="4"/>
        <v/>
      </c>
      <c r="Q26" s="72">
        <f>ROUND(SUM(E26:P26)/12,0)</f>
        <v>0</v>
      </c>
    </row>
    <row r="27" spans="1:17" ht="17.25" customHeight="1">
      <c r="A27" s="1"/>
      <c r="B27" s="506" t="s">
        <v>231</v>
      </c>
      <c r="C27" s="507"/>
      <c r="D27" s="146" t="s">
        <v>54</v>
      </c>
      <c r="E27" s="150">
        <f>E28+E29</f>
        <v>0</v>
      </c>
      <c r="F27" s="70" t="str">
        <f>IFERROR($E$27*F16,"")</f>
        <v/>
      </c>
      <c r="G27" s="70" t="str">
        <f t="shared" ref="G27:P27" si="5">IFERROR($E$27*G16,"")</f>
        <v/>
      </c>
      <c r="H27" s="70" t="str">
        <f t="shared" si="5"/>
        <v/>
      </c>
      <c r="I27" s="70" t="str">
        <f t="shared" si="5"/>
        <v/>
      </c>
      <c r="J27" s="70" t="str">
        <f t="shared" si="5"/>
        <v/>
      </c>
      <c r="K27" s="70" t="str">
        <f t="shared" si="5"/>
        <v/>
      </c>
      <c r="L27" s="70" t="str">
        <f t="shared" si="5"/>
        <v/>
      </c>
      <c r="M27" s="70" t="str">
        <f t="shared" si="5"/>
        <v/>
      </c>
      <c r="N27" s="70" t="str">
        <f t="shared" si="5"/>
        <v/>
      </c>
      <c r="O27" s="70" t="str">
        <f t="shared" si="5"/>
        <v/>
      </c>
      <c r="P27" s="70" t="str">
        <f t="shared" si="5"/>
        <v/>
      </c>
      <c r="Q27" s="72">
        <f>ROUND(SUM(E27:P27)/12,0)</f>
        <v>0</v>
      </c>
    </row>
    <row r="28" spans="1:17" ht="17.25" customHeight="1">
      <c r="A28" s="1"/>
      <c r="B28" s="73"/>
      <c r="C28" s="212" t="s">
        <v>228</v>
      </c>
      <c r="D28" s="147" t="s">
        <v>232</v>
      </c>
      <c r="E28" s="214"/>
      <c r="F28" s="74" t="str">
        <f>IFERROR(F27-F29,"")</f>
        <v/>
      </c>
      <c r="G28" s="74" t="str">
        <f t="shared" ref="G28:P28" si="6">IFERROR(G27-G29,"")</f>
        <v/>
      </c>
      <c r="H28" s="74" t="str">
        <f t="shared" si="6"/>
        <v/>
      </c>
      <c r="I28" s="74" t="str">
        <f t="shared" si="6"/>
        <v/>
      </c>
      <c r="J28" s="74" t="str">
        <f t="shared" si="6"/>
        <v/>
      </c>
      <c r="K28" s="74" t="str">
        <f t="shared" si="6"/>
        <v/>
      </c>
      <c r="L28" s="74" t="str">
        <f t="shared" si="6"/>
        <v/>
      </c>
      <c r="M28" s="74" t="str">
        <f t="shared" si="6"/>
        <v/>
      </c>
      <c r="N28" s="74" t="str">
        <f t="shared" si="6"/>
        <v/>
      </c>
      <c r="O28" s="74" t="str">
        <f t="shared" si="6"/>
        <v/>
      </c>
      <c r="P28" s="74" t="str">
        <f t="shared" si="6"/>
        <v/>
      </c>
      <c r="Q28" s="75">
        <f>Q27-Q29</f>
        <v>0</v>
      </c>
    </row>
    <row r="29" spans="1:17" ht="17.25" customHeight="1" thickBot="1">
      <c r="A29" s="1"/>
      <c r="B29" s="76"/>
      <c r="C29" s="215" t="s">
        <v>216</v>
      </c>
      <c r="D29" s="148" t="s">
        <v>54</v>
      </c>
      <c r="E29" s="216"/>
      <c r="F29" s="78" t="str">
        <f>IFERROR($E$29*F19,"")</f>
        <v/>
      </c>
      <c r="G29" s="78" t="str">
        <f t="shared" ref="G29:P29" si="7">IFERROR($E$29*G19,"")</f>
        <v/>
      </c>
      <c r="H29" s="78" t="str">
        <f t="shared" si="7"/>
        <v/>
      </c>
      <c r="I29" s="78" t="str">
        <f t="shared" si="7"/>
        <v/>
      </c>
      <c r="J29" s="78" t="str">
        <f t="shared" si="7"/>
        <v/>
      </c>
      <c r="K29" s="78" t="str">
        <f t="shared" si="7"/>
        <v/>
      </c>
      <c r="L29" s="78" t="str">
        <f t="shared" si="7"/>
        <v/>
      </c>
      <c r="M29" s="78" t="str">
        <f t="shared" si="7"/>
        <v/>
      </c>
      <c r="N29" s="78" t="str">
        <f t="shared" si="7"/>
        <v/>
      </c>
      <c r="O29" s="78" t="str">
        <f t="shared" si="7"/>
        <v/>
      </c>
      <c r="P29" s="78" t="str">
        <f t="shared" si="7"/>
        <v/>
      </c>
      <c r="Q29" s="79">
        <f>ROUND(SUM(E29:P29)/12,0)</f>
        <v>0</v>
      </c>
    </row>
    <row r="30" spans="1:17" ht="17.25" customHeight="1" thickTop="1" thickBot="1">
      <c r="A30" s="1"/>
      <c r="B30" s="508" t="s">
        <v>58</v>
      </c>
      <c r="C30" s="509"/>
      <c r="D30" s="149"/>
      <c r="E30" s="81">
        <f>SUM(E26+E27)</f>
        <v>0</v>
      </c>
      <c r="F30" s="82"/>
      <c r="G30" s="61"/>
      <c r="H30" s="61"/>
      <c r="I30" s="61"/>
      <c r="J30" s="61"/>
      <c r="K30" s="61"/>
      <c r="L30" s="61"/>
      <c r="M30" s="61"/>
      <c r="N30" s="61"/>
      <c r="O30" s="61"/>
      <c r="P30" s="83"/>
      <c r="Q30" s="84">
        <f>ROUND(SUM(Q26+Q27),0)</f>
        <v>0</v>
      </c>
    </row>
    <row r="31" spans="1:17" ht="17.25" customHeight="1">
      <c r="A31" s="1"/>
      <c r="B31" s="1"/>
      <c r="C31" s="1"/>
      <c r="D31" s="1"/>
      <c r="E31" s="1"/>
      <c r="F31" s="1"/>
      <c r="G31" s="1"/>
      <c r="H31" s="1"/>
      <c r="I31" s="1"/>
      <c r="J31" s="1"/>
      <c r="K31" s="1"/>
      <c r="L31" s="1"/>
      <c r="M31" s="1"/>
      <c r="N31" s="1"/>
      <c r="O31" s="1"/>
      <c r="P31" s="1"/>
      <c r="Q31" s="1"/>
    </row>
    <row r="32" spans="1:17" ht="17.25" customHeight="1">
      <c r="A32" s="1"/>
      <c r="B32" s="1"/>
      <c r="C32" s="1"/>
      <c r="D32" s="1"/>
      <c r="E32" s="1"/>
      <c r="F32" s="1"/>
      <c r="G32" s="1"/>
      <c r="H32" s="1"/>
      <c r="I32" s="1"/>
      <c r="J32" s="1"/>
      <c r="K32" s="1"/>
      <c r="L32" s="1"/>
      <c r="M32" s="1"/>
      <c r="N32" s="1"/>
      <c r="O32" s="1"/>
      <c r="P32" s="1"/>
      <c r="Q32" s="1"/>
    </row>
    <row r="33" spans="1:17" ht="57" customHeight="1">
      <c r="A33" s="1"/>
      <c r="B33" s="1"/>
      <c r="C33" s="1"/>
      <c r="D33" s="1"/>
      <c r="E33" s="1"/>
      <c r="F33" s="1"/>
      <c r="G33" s="1"/>
      <c r="H33" s="1"/>
      <c r="I33" s="1"/>
      <c r="J33" s="1"/>
      <c r="K33" s="1"/>
      <c r="L33" s="1"/>
      <c r="M33" s="1"/>
      <c r="N33" s="1"/>
      <c r="O33" s="1"/>
      <c r="P33" s="1"/>
      <c r="Q33" s="1"/>
    </row>
    <row r="34" spans="1:17" ht="24" customHeight="1">
      <c r="A34" s="1"/>
      <c r="B34" s="1"/>
      <c r="C34" s="1"/>
      <c r="D34" s="1"/>
      <c r="E34" s="1"/>
      <c r="F34" s="1"/>
      <c r="G34" s="1"/>
      <c r="H34" s="1"/>
      <c r="I34" s="1"/>
      <c r="J34" s="1"/>
      <c r="K34" s="1"/>
      <c r="L34" s="1"/>
      <c r="M34" s="1"/>
      <c r="N34" s="1"/>
      <c r="O34" s="1"/>
      <c r="P34" s="1"/>
      <c r="Q34" s="1"/>
    </row>
    <row r="35" spans="1:17" ht="49.9" hidden="1" customHeight="1">
      <c r="A35" s="1"/>
      <c r="B35" s="1"/>
      <c r="C35" s="1"/>
      <c r="D35" s="1"/>
      <c r="E35" s="1"/>
      <c r="F35" s="1"/>
      <c r="G35" s="1"/>
      <c r="H35" s="1"/>
      <c r="I35" s="1"/>
      <c r="J35" s="1"/>
      <c r="K35" s="1"/>
      <c r="L35" s="1"/>
      <c r="M35" s="1"/>
      <c r="N35" s="1"/>
      <c r="O35" s="1"/>
      <c r="P35" s="1"/>
      <c r="Q35" s="1"/>
    </row>
    <row r="36" spans="1:17" ht="17.25" hidden="1" customHeight="1" thickBot="1">
      <c r="A36" s="41" t="s">
        <v>233</v>
      </c>
      <c r="B36" s="41"/>
      <c r="C36" s="1"/>
      <c r="D36" s="1"/>
      <c r="E36" s="65"/>
      <c r="F36" s="1"/>
      <c r="G36" s="1"/>
      <c r="H36" s="1"/>
      <c r="I36" s="1"/>
      <c r="J36" s="1"/>
      <c r="K36" s="1"/>
      <c r="L36" s="1"/>
      <c r="M36" s="1"/>
      <c r="N36" s="1"/>
      <c r="O36" s="1"/>
      <c r="P36" s="1"/>
      <c r="Q36" s="1"/>
    </row>
    <row r="37" spans="1:17" ht="17.25" hidden="1" customHeight="1" thickBot="1">
      <c r="A37" s="1"/>
      <c r="B37" s="513" t="s">
        <v>567</v>
      </c>
      <c r="C37" s="514"/>
      <c r="D37" s="515"/>
      <c r="E37" s="86">
        <v>4</v>
      </c>
      <c r="F37" s="87">
        <v>5</v>
      </c>
      <c r="G37" s="88">
        <v>6</v>
      </c>
      <c r="H37" s="88">
        <v>7</v>
      </c>
      <c r="I37" s="88">
        <v>8</v>
      </c>
      <c r="J37" s="88">
        <v>9</v>
      </c>
      <c r="K37" s="88">
        <v>10</v>
      </c>
      <c r="L37" s="88">
        <v>11</v>
      </c>
      <c r="M37" s="88">
        <v>12</v>
      </c>
      <c r="N37" s="88">
        <v>1</v>
      </c>
      <c r="O37" s="88">
        <v>2</v>
      </c>
      <c r="P37" s="89">
        <v>3</v>
      </c>
      <c r="Q37" s="519" t="s">
        <v>51</v>
      </c>
    </row>
    <row r="38" spans="1:17" ht="17.25" hidden="1" customHeight="1" thickBot="1">
      <c r="A38" s="1"/>
      <c r="B38" s="516"/>
      <c r="C38" s="517"/>
      <c r="D38" s="518"/>
      <c r="E38" s="90" t="s">
        <v>52</v>
      </c>
      <c r="F38" s="521" t="s">
        <v>63</v>
      </c>
      <c r="G38" s="522"/>
      <c r="H38" s="522"/>
      <c r="I38" s="522"/>
      <c r="J38" s="522"/>
      <c r="K38" s="522"/>
      <c r="L38" s="522"/>
      <c r="M38" s="522"/>
      <c r="N38" s="522"/>
      <c r="O38" s="522"/>
      <c r="P38" s="523"/>
      <c r="Q38" s="520"/>
    </row>
    <row r="39" spans="1:17" ht="17.25" hidden="1" customHeight="1">
      <c r="A39" s="1"/>
      <c r="B39" s="504" t="s">
        <v>53</v>
      </c>
      <c r="C39" s="505"/>
      <c r="D39" s="69" t="s">
        <v>54</v>
      </c>
      <c r="E39" s="217">
        <f>E26</f>
        <v>0</v>
      </c>
      <c r="F39" s="3">
        <v>0</v>
      </c>
      <c r="G39" s="3">
        <v>0</v>
      </c>
      <c r="H39" s="3">
        <v>0</v>
      </c>
      <c r="I39" s="3">
        <v>0</v>
      </c>
      <c r="J39" s="3">
        <v>0</v>
      </c>
      <c r="K39" s="3">
        <v>0</v>
      </c>
      <c r="L39" s="3">
        <v>0</v>
      </c>
      <c r="M39" s="3">
        <v>0</v>
      </c>
      <c r="N39" s="3">
        <v>0</v>
      </c>
      <c r="O39" s="3">
        <v>0</v>
      </c>
      <c r="P39" s="91">
        <v>0</v>
      </c>
      <c r="Q39" s="92">
        <f>ROUND(AVERAGE(E39:P39),0)</f>
        <v>0</v>
      </c>
    </row>
    <row r="40" spans="1:17" ht="17.25" hidden="1" customHeight="1">
      <c r="A40" s="1"/>
      <c r="B40" s="506" t="s">
        <v>231</v>
      </c>
      <c r="C40" s="507"/>
      <c r="D40" s="69" t="s">
        <v>54</v>
      </c>
      <c r="E40" s="218">
        <f>E27</f>
        <v>0</v>
      </c>
      <c r="F40" s="5">
        <v>0</v>
      </c>
      <c r="G40" s="5">
        <v>0</v>
      </c>
      <c r="H40" s="5">
        <v>0</v>
      </c>
      <c r="I40" s="5">
        <v>0</v>
      </c>
      <c r="J40" s="5">
        <v>0</v>
      </c>
      <c r="K40" s="5">
        <v>0</v>
      </c>
      <c r="L40" s="5">
        <v>0</v>
      </c>
      <c r="M40" s="5">
        <v>0</v>
      </c>
      <c r="N40" s="5">
        <v>0</v>
      </c>
      <c r="O40" s="5">
        <v>0</v>
      </c>
      <c r="P40" s="93">
        <v>0</v>
      </c>
      <c r="Q40" s="92">
        <f>ROUND(AVERAGE(E40:P40),0)</f>
        <v>0</v>
      </c>
    </row>
    <row r="41" spans="1:17" ht="17.25" hidden="1" customHeight="1">
      <c r="A41" s="1"/>
      <c r="B41" s="73"/>
      <c r="C41" s="212" t="s">
        <v>228</v>
      </c>
      <c r="D41" s="69" t="s">
        <v>54</v>
      </c>
      <c r="E41" s="219">
        <f>E28</f>
        <v>0</v>
      </c>
      <c r="F41" s="94">
        <v>0</v>
      </c>
      <c r="G41" s="94">
        <v>0</v>
      </c>
      <c r="H41" s="94">
        <v>0</v>
      </c>
      <c r="I41" s="94">
        <v>0</v>
      </c>
      <c r="J41" s="94">
        <v>0</v>
      </c>
      <c r="K41" s="94">
        <v>0</v>
      </c>
      <c r="L41" s="94">
        <v>0</v>
      </c>
      <c r="M41" s="94">
        <v>0</v>
      </c>
      <c r="N41" s="94">
        <v>0</v>
      </c>
      <c r="O41" s="94">
        <v>0</v>
      </c>
      <c r="P41" s="95">
        <v>0</v>
      </c>
      <c r="Q41" s="92"/>
    </row>
    <row r="42" spans="1:17" ht="17.25" hidden="1" customHeight="1" thickBot="1">
      <c r="A42" s="1"/>
      <c r="B42" s="76"/>
      <c r="C42" s="220" t="s">
        <v>216</v>
      </c>
      <c r="D42" s="77" t="s">
        <v>54</v>
      </c>
      <c r="E42" s="221">
        <f>E29</f>
        <v>0</v>
      </c>
      <c r="F42" s="96">
        <v>0</v>
      </c>
      <c r="G42" s="96">
        <v>0</v>
      </c>
      <c r="H42" s="96">
        <v>0</v>
      </c>
      <c r="I42" s="96">
        <v>0</v>
      </c>
      <c r="J42" s="96">
        <v>0</v>
      </c>
      <c r="K42" s="96">
        <v>0</v>
      </c>
      <c r="L42" s="96">
        <v>0</v>
      </c>
      <c r="M42" s="96">
        <v>0</v>
      </c>
      <c r="N42" s="96">
        <v>0</v>
      </c>
      <c r="O42" s="96">
        <v>0</v>
      </c>
      <c r="P42" s="97">
        <v>0</v>
      </c>
      <c r="Q42" s="98">
        <f>ROUND(AVERAGE(E42:P42),0)</f>
        <v>0</v>
      </c>
    </row>
    <row r="43" spans="1:17" ht="17.25" hidden="1" customHeight="1" thickTop="1" thickBot="1">
      <c r="A43" s="1"/>
      <c r="B43" s="508" t="s">
        <v>58</v>
      </c>
      <c r="C43" s="509"/>
      <c r="D43" s="80"/>
      <c r="E43" s="81">
        <f>SUM(E39+E40)</f>
        <v>0</v>
      </c>
      <c r="F43" s="82"/>
      <c r="G43" s="61"/>
      <c r="H43" s="61"/>
      <c r="I43" s="61"/>
      <c r="J43" s="61"/>
      <c r="K43" s="61"/>
      <c r="L43" s="61"/>
      <c r="M43" s="61"/>
      <c r="N43" s="61"/>
      <c r="O43" s="61"/>
      <c r="P43" s="83"/>
      <c r="Q43" s="84">
        <f>SUM(Q39+Q40)</f>
        <v>0</v>
      </c>
    </row>
    <row r="44" spans="1:17" ht="17.25" hidden="1" customHeight="1">
      <c r="A44" s="1"/>
      <c r="B44" s="85" t="s">
        <v>61</v>
      </c>
      <c r="C44" s="1"/>
      <c r="D44" s="1"/>
      <c r="E44" s="99"/>
      <c r="F44" s="99"/>
      <c r="G44" s="99"/>
      <c r="H44" s="99"/>
      <c r="I44" s="99"/>
      <c r="J44" s="99"/>
      <c r="K44" s="99"/>
      <c r="L44" s="99"/>
      <c r="M44" s="99"/>
      <c r="N44" s="99"/>
      <c r="O44" s="99"/>
      <c r="P44" s="99"/>
      <c r="Q44" s="99"/>
    </row>
    <row r="45" spans="1:17" ht="8.25" hidden="1" customHeight="1">
      <c r="A45" s="1"/>
      <c r="B45" s="1"/>
      <c r="C45" s="1"/>
      <c r="D45" s="1"/>
      <c r="E45" s="99"/>
      <c r="F45" s="99"/>
      <c r="G45" s="99"/>
      <c r="H45" s="99"/>
      <c r="I45" s="99"/>
      <c r="J45" s="99"/>
      <c r="K45" s="99"/>
      <c r="L45" s="99"/>
      <c r="M45" s="99"/>
      <c r="N45" s="99"/>
      <c r="O45" s="99"/>
      <c r="P45" s="99"/>
      <c r="Q45" s="99"/>
    </row>
    <row r="46" spans="1:17" ht="17.25" hidden="1" customHeight="1" thickBot="1">
      <c r="A46" s="1"/>
      <c r="B46" s="1"/>
      <c r="C46" s="100" t="s">
        <v>64</v>
      </c>
      <c r="D46" s="1"/>
      <c r="E46" s="1"/>
      <c r="F46" s="1"/>
      <c r="G46" s="1"/>
      <c r="H46" s="1"/>
      <c r="I46" s="1"/>
      <c r="J46" s="1"/>
      <c r="K46" s="1"/>
      <c r="L46" s="1"/>
      <c r="M46" s="1"/>
      <c r="N46" s="1"/>
      <c r="O46" s="1"/>
      <c r="P46" s="1"/>
      <c r="Q46" s="1"/>
    </row>
    <row r="47" spans="1:17" ht="94.5" hidden="1" customHeight="1" thickBot="1">
      <c r="A47" s="1"/>
      <c r="B47" s="101"/>
      <c r="C47" s="510"/>
      <c r="D47" s="511"/>
      <c r="E47" s="511"/>
      <c r="F47" s="511"/>
      <c r="G47" s="511"/>
      <c r="H47" s="511"/>
      <c r="I47" s="511"/>
      <c r="J47" s="511"/>
      <c r="K47" s="511"/>
      <c r="L47" s="511"/>
      <c r="M47" s="511"/>
      <c r="N47" s="511"/>
      <c r="O47" s="511"/>
      <c r="P47" s="511"/>
      <c r="Q47" s="512"/>
    </row>
    <row r="48" spans="1:17" ht="17.25" hidden="1" customHeight="1">
      <c r="A48" s="1"/>
      <c r="B48" s="1"/>
      <c r="C48" s="1"/>
      <c r="D48" s="1"/>
      <c r="E48" s="1"/>
      <c r="F48" s="1"/>
      <c r="G48" s="1"/>
      <c r="H48" s="1"/>
      <c r="I48" s="1"/>
      <c r="J48" s="1"/>
      <c r="K48" s="1"/>
      <c r="L48" s="1"/>
      <c r="M48" s="1"/>
      <c r="N48" s="1"/>
      <c r="O48" s="1"/>
      <c r="P48" s="1"/>
      <c r="Q48" s="1"/>
    </row>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sheetData>
  <sheetProtection algorithmName="SHA-512" hashValue="maRSD7FDKltyxeVrrXi1w15SrWlT5TM4FICCohOEEO5lKuX9c38XjjYchttUY4B50hs5exCwYKCbaCylk+QY1g==" saltValue="SEHmgFK7bL2PCyiQUf8T0w==" spinCount="100000" sheet="1" selectLockedCells="1"/>
  <mergeCells count="24">
    <mergeCell ref="C18:C19"/>
    <mergeCell ref="B20:C20"/>
    <mergeCell ref="B24:D25"/>
    <mergeCell ref="B11:D12"/>
    <mergeCell ref="Q11:Q12"/>
    <mergeCell ref="E12:P12"/>
    <mergeCell ref="B13:C14"/>
    <mergeCell ref="B15:C16"/>
    <mergeCell ref="A1:Q1"/>
    <mergeCell ref="B39:C39"/>
    <mergeCell ref="B40:C40"/>
    <mergeCell ref="B43:C43"/>
    <mergeCell ref="C47:Q47"/>
    <mergeCell ref="B26:C26"/>
    <mergeCell ref="B27:C27"/>
    <mergeCell ref="B30:C30"/>
    <mergeCell ref="B37:D38"/>
    <mergeCell ref="Q37:Q38"/>
    <mergeCell ref="F38:P38"/>
    <mergeCell ref="Q24:Q25"/>
    <mergeCell ref="F25:P25"/>
    <mergeCell ref="A2:Q3"/>
    <mergeCell ref="H5:L5"/>
    <mergeCell ref="M5:Q5"/>
  </mergeCells>
  <phoneticPr fontId="1"/>
  <pageMargins left="0.7" right="0.7" top="0.75" bottom="0.75" header="0.3" footer="0.3"/>
  <pageSetup paperSize="9" scale="72"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04B8-E080-4F09-8FA5-416B27A7521C}">
  <sheetPr codeName="Sheet5">
    <tabColor rgb="FFFF0000"/>
    <pageSetUpPr fitToPage="1"/>
  </sheetPr>
  <dimension ref="A1:R95"/>
  <sheetViews>
    <sheetView view="pageBreakPreview" zoomScale="70" zoomScaleNormal="100" zoomScaleSheetLayoutView="70" workbookViewId="0">
      <selection activeCell="A59" sqref="A59"/>
    </sheetView>
  </sheetViews>
  <sheetFormatPr defaultColWidth="9" defaultRowHeight="13.5"/>
  <cols>
    <col min="1" max="1" width="2" style="2" customWidth="1"/>
    <col min="2" max="2" width="1.5" style="2" customWidth="1"/>
    <col min="3" max="3" width="14.125" style="2" customWidth="1"/>
    <col min="4" max="4" width="8" style="2" customWidth="1"/>
    <col min="5" max="16" width="7" style="2" customWidth="1"/>
    <col min="17" max="17" width="9.125" style="2" customWidth="1"/>
    <col min="18" max="16384" width="9" style="2"/>
  </cols>
  <sheetData>
    <row r="1" spans="1:17" ht="17.25">
      <c r="A1" s="502" t="s">
        <v>164</v>
      </c>
      <c r="B1" s="503"/>
      <c r="C1" s="503"/>
      <c r="D1" s="503"/>
      <c r="E1" s="503"/>
      <c r="F1" s="503"/>
      <c r="G1" s="503"/>
      <c r="H1" s="503"/>
      <c r="I1" s="503"/>
      <c r="J1" s="503"/>
      <c r="K1" s="503"/>
      <c r="L1" s="503"/>
      <c r="M1" s="503"/>
      <c r="N1" s="503"/>
      <c r="O1" s="503"/>
      <c r="P1" s="503"/>
      <c r="Q1" s="503"/>
    </row>
    <row r="2" spans="1:17" ht="18.75" customHeight="1">
      <c r="A2" s="527" t="s">
        <v>225</v>
      </c>
      <c r="B2" s="527"/>
      <c r="C2" s="527"/>
      <c r="D2" s="527"/>
      <c r="E2" s="527"/>
      <c r="F2" s="527"/>
      <c r="G2" s="527"/>
      <c r="H2" s="527"/>
      <c r="I2" s="527"/>
      <c r="J2" s="527"/>
      <c r="K2" s="527"/>
      <c r="L2" s="527"/>
      <c r="M2" s="527"/>
      <c r="N2" s="527"/>
      <c r="O2" s="527"/>
      <c r="P2" s="527"/>
      <c r="Q2" s="527"/>
    </row>
    <row r="3" spans="1:17" ht="17.25" customHeight="1">
      <c r="A3" s="527"/>
      <c r="B3" s="527"/>
      <c r="C3" s="527"/>
      <c r="D3" s="527"/>
      <c r="E3" s="527"/>
      <c r="F3" s="527"/>
      <c r="G3" s="527"/>
      <c r="H3" s="527"/>
      <c r="I3" s="527"/>
      <c r="J3" s="527"/>
      <c r="K3" s="527"/>
      <c r="L3" s="527"/>
      <c r="M3" s="527"/>
      <c r="N3" s="527"/>
      <c r="O3" s="527"/>
      <c r="P3" s="527"/>
      <c r="Q3" s="527"/>
    </row>
    <row r="4" spans="1:17" ht="18" customHeight="1" thickBot="1">
      <c r="A4" s="1"/>
      <c r="B4" s="38"/>
      <c r="C4" s="38"/>
      <c r="D4" s="1"/>
      <c r="E4" s="1"/>
      <c r="F4" s="1"/>
      <c r="G4" s="1"/>
      <c r="H4" s="1"/>
      <c r="I4" s="1"/>
      <c r="J4" s="1"/>
      <c r="K4" s="1"/>
      <c r="L4" s="1"/>
      <c r="M4" s="1"/>
      <c r="N4" s="1"/>
      <c r="O4" s="1"/>
      <c r="P4" s="1"/>
      <c r="Q4" s="1"/>
    </row>
    <row r="5" spans="1:17" ht="18" customHeight="1" thickBot="1">
      <c r="A5" s="1"/>
      <c r="B5" s="38"/>
      <c r="C5" s="38"/>
      <c r="D5" s="1"/>
      <c r="E5" s="1"/>
      <c r="F5" s="1"/>
      <c r="G5" s="1"/>
      <c r="H5" s="528" t="s">
        <v>47</v>
      </c>
      <c r="I5" s="529"/>
      <c r="J5" s="529"/>
      <c r="K5" s="529"/>
      <c r="L5" s="530"/>
      <c r="M5" s="531" t="e">
        <f>'⑤積算表（区分３）'!V5</f>
        <v>#N/A</v>
      </c>
      <c r="N5" s="532"/>
      <c r="O5" s="532"/>
      <c r="P5" s="532"/>
      <c r="Q5" s="533"/>
    </row>
    <row r="6" spans="1:17" ht="18" customHeight="1">
      <c r="A6" s="1"/>
      <c r="B6" s="38"/>
      <c r="C6" s="38"/>
      <c r="D6" s="1"/>
      <c r="E6" s="1"/>
      <c r="F6" s="1"/>
      <c r="G6" s="1"/>
      <c r="H6" s="39"/>
      <c r="I6" s="39"/>
      <c r="J6" s="39"/>
      <c r="K6" s="39"/>
      <c r="L6" s="39"/>
      <c r="M6" s="39"/>
      <c r="N6" s="39"/>
      <c r="O6" s="39"/>
      <c r="P6" s="39"/>
      <c r="Q6" s="39"/>
    </row>
    <row r="7" spans="1:17" ht="18" customHeight="1">
      <c r="A7" s="1"/>
      <c r="B7" s="1" t="s">
        <v>167</v>
      </c>
      <c r="C7" s="1"/>
      <c r="D7" s="1"/>
      <c r="E7" s="1"/>
      <c r="F7" s="1"/>
      <c r="G7" s="1"/>
      <c r="H7" s="39"/>
      <c r="I7" s="39"/>
      <c r="J7" s="39"/>
      <c r="K7" s="39"/>
      <c r="L7" s="39"/>
      <c r="M7" s="39"/>
      <c r="N7" s="39"/>
      <c r="O7" s="39"/>
      <c r="P7" s="39"/>
      <c r="Q7" s="39"/>
    </row>
    <row r="8" spans="1:17" ht="18" customHeight="1">
      <c r="A8" s="1"/>
      <c r="B8" s="1" t="s">
        <v>48</v>
      </c>
      <c r="C8" s="1"/>
      <c r="D8" s="1"/>
      <c r="E8" s="1"/>
      <c r="F8" s="1"/>
      <c r="G8" s="1"/>
      <c r="H8" s="39"/>
      <c r="I8" s="39"/>
      <c r="J8" s="39"/>
      <c r="K8" s="39"/>
      <c r="L8" s="39"/>
      <c r="M8" s="39"/>
      <c r="N8" s="39"/>
      <c r="O8" s="39"/>
      <c r="P8" s="39"/>
      <c r="Q8" s="39"/>
    </row>
    <row r="9" spans="1:17" ht="18" customHeight="1">
      <c r="A9" s="1"/>
      <c r="B9" s="1" t="s">
        <v>49</v>
      </c>
      <c r="C9" s="40"/>
      <c r="D9" s="1"/>
      <c r="E9" s="1"/>
      <c r="F9" s="1"/>
      <c r="G9" s="1"/>
      <c r="H9" s="39"/>
      <c r="I9" s="39"/>
      <c r="J9" s="39"/>
      <c r="K9" s="39"/>
      <c r="L9" s="39"/>
      <c r="M9" s="39"/>
      <c r="N9" s="39"/>
      <c r="O9" s="39"/>
      <c r="P9" s="39"/>
      <c r="Q9" s="39"/>
    </row>
    <row r="10" spans="1:17" ht="18" customHeight="1">
      <c r="A10" s="1"/>
      <c r="B10" s="40"/>
      <c r="C10" s="40"/>
      <c r="D10" s="1"/>
      <c r="E10" s="1"/>
      <c r="F10" s="1"/>
      <c r="G10" s="1"/>
      <c r="H10" s="39"/>
      <c r="I10" s="39"/>
      <c r="J10" s="39"/>
      <c r="K10" s="39"/>
      <c r="L10" s="39"/>
      <c r="M10" s="39"/>
      <c r="N10" s="39"/>
      <c r="O10" s="39"/>
      <c r="P10" s="39"/>
      <c r="Q10" s="39"/>
    </row>
    <row r="11" spans="1:17" ht="18" customHeight="1" thickBot="1">
      <c r="A11" s="41" t="s">
        <v>50</v>
      </c>
      <c r="B11" s="1"/>
      <c r="C11" s="1"/>
      <c r="D11" s="1"/>
      <c r="E11" s="1"/>
      <c r="F11" s="1"/>
      <c r="G11" s="1"/>
      <c r="H11" s="1"/>
      <c r="I11" s="1"/>
      <c r="J11" s="1"/>
      <c r="K11" s="1"/>
      <c r="L11" s="1"/>
      <c r="M11" s="1"/>
      <c r="N11" s="1"/>
      <c r="O11" s="1"/>
      <c r="P11" s="1"/>
      <c r="Q11" s="1"/>
    </row>
    <row r="12" spans="1:17" ht="17.25" customHeight="1">
      <c r="A12" s="1"/>
      <c r="B12" s="542" t="s">
        <v>566</v>
      </c>
      <c r="C12" s="543"/>
      <c r="D12" s="544"/>
      <c r="E12" s="43">
        <v>4</v>
      </c>
      <c r="F12" s="43">
        <v>5</v>
      </c>
      <c r="G12" s="43">
        <v>6</v>
      </c>
      <c r="H12" s="43">
        <v>7</v>
      </c>
      <c r="I12" s="43">
        <v>8</v>
      </c>
      <c r="J12" s="43">
        <v>9</v>
      </c>
      <c r="K12" s="43">
        <v>10</v>
      </c>
      <c r="L12" s="43">
        <v>11</v>
      </c>
      <c r="M12" s="43">
        <v>12</v>
      </c>
      <c r="N12" s="43">
        <v>1</v>
      </c>
      <c r="O12" s="43">
        <v>2</v>
      </c>
      <c r="P12" s="43">
        <v>3</v>
      </c>
      <c r="Q12" s="548" t="s">
        <v>51</v>
      </c>
    </row>
    <row r="13" spans="1:17" ht="17.25" customHeight="1">
      <c r="A13" s="1"/>
      <c r="B13" s="545"/>
      <c r="C13" s="546"/>
      <c r="D13" s="547"/>
      <c r="E13" s="560" t="s">
        <v>52</v>
      </c>
      <c r="F13" s="550"/>
      <c r="G13" s="550"/>
      <c r="H13" s="550"/>
      <c r="I13" s="550"/>
      <c r="J13" s="550"/>
      <c r="K13" s="550"/>
      <c r="L13" s="550"/>
      <c r="M13" s="550"/>
      <c r="N13" s="550"/>
      <c r="O13" s="550"/>
      <c r="P13" s="551"/>
      <c r="Q13" s="549"/>
    </row>
    <row r="14" spans="1:17" ht="17.25" customHeight="1">
      <c r="A14" s="1"/>
      <c r="B14" s="556" t="s">
        <v>53</v>
      </c>
      <c r="C14" s="561"/>
      <c r="D14" s="103" t="s">
        <v>54</v>
      </c>
      <c r="E14" s="35"/>
      <c r="F14" s="35"/>
      <c r="G14" s="35"/>
      <c r="H14" s="35"/>
      <c r="I14" s="35"/>
      <c r="J14" s="35"/>
      <c r="K14" s="35"/>
      <c r="L14" s="35"/>
      <c r="M14" s="35"/>
      <c r="N14" s="35"/>
      <c r="O14" s="35"/>
      <c r="P14" s="35"/>
      <c r="Q14" s="46">
        <f>ROUND(SUM(E14:P14)/12,0)</f>
        <v>0</v>
      </c>
    </row>
    <row r="15" spans="1:17" ht="17.25" customHeight="1">
      <c r="A15" s="1"/>
      <c r="B15" s="562"/>
      <c r="C15" s="563"/>
      <c r="D15" s="104" t="s">
        <v>55</v>
      </c>
      <c r="E15" s="105"/>
      <c r="F15" s="49" t="str">
        <f>IFERROR(F14/$E$14,"")</f>
        <v/>
      </c>
      <c r="G15" s="49" t="str">
        <f t="shared" ref="G15:P15" si="0">IFERROR(G14/$E$14,"")</f>
        <v/>
      </c>
      <c r="H15" s="49" t="str">
        <f t="shared" si="0"/>
        <v/>
      </c>
      <c r="I15" s="49" t="str">
        <f t="shared" si="0"/>
        <v/>
      </c>
      <c r="J15" s="49" t="str">
        <f t="shared" si="0"/>
        <v/>
      </c>
      <c r="K15" s="49" t="str">
        <f t="shared" si="0"/>
        <v/>
      </c>
      <c r="L15" s="49" t="str">
        <f t="shared" si="0"/>
        <v/>
      </c>
      <c r="M15" s="49" t="str">
        <f t="shared" si="0"/>
        <v/>
      </c>
      <c r="N15" s="49" t="str">
        <f t="shared" si="0"/>
        <v/>
      </c>
      <c r="O15" s="49" t="str">
        <f t="shared" si="0"/>
        <v/>
      </c>
      <c r="P15" s="49" t="str">
        <f t="shared" si="0"/>
        <v/>
      </c>
      <c r="Q15" s="106" t="s">
        <v>56</v>
      </c>
    </row>
    <row r="16" spans="1:17" ht="17.25" customHeight="1">
      <c r="A16" s="1"/>
      <c r="B16" s="564" t="s">
        <v>57</v>
      </c>
      <c r="C16" s="565"/>
      <c r="D16" s="103" t="s">
        <v>54</v>
      </c>
      <c r="E16" s="35"/>
      <c r="F16" s="35"/>
      <c r="G16" s="35"/>
      <c r="H16" s="35"/>
      <c r="I16" s="35"/>
      <c r="J16" s="35"/>
      <c r="K16" s="35"/>
      <c r="L16" s="35"/>
      <c r="M16" s="35"/>
      <c r="N16" s="35"/>
      <c r="O16" s="35"/>
      <c r="P16" s="35"/>
      <c r="Q16" s="46">
        <f>ROUND(SUM(E16:P16)/12,0)</f>
        <v>0</v>
      </c>
    </row>
    <row r="17" spans="1:18" ht="17.25" customHeight="1">
      <c r="A17" s="1"/>
      <c r="B17" s="564"/>
      <c r="C17" s="565"/>
      <c r="D17" s="104" t="s">
        <v>55</v>
      </c>
      <c r="E17" s="105"/>
      <c r="F17" s="49" t="str">
        <f>IFERROR(F16/$E$16,"")</f>
        <v/>
      </c>
      <c r="G17" s="49" t="str">
        <f t="shared" ref="G17:P17" si="1">IFERROR(G16/$E$16,"")</f>
        <v/>
      </c>
      <c r="H17" s="49" t="str">
        <f t="shared" si="1"/>
        <v/>
      </c>
      <c r="I17" s="49" t="str">
        <f t="shared" si="1"/>
        <v/>
      </c>
      <c r="J17" s="49" t="str">
        <f t="shared" si="1"/>
        <v/>
      </c>
      <c r="K17" s="49" t="str">
        <f t="shared" si="1"/>
        <v/>
      </c>
      <c r="L17" s="49" t="str">
        <f t="shared" si="1"/>
        <v/>
      </c>
      <c r="M17" s="49" t="str">
        <f t="shared" si="1"/>
        <v/>
      </c>
      <c r="N17" s="49" t="str">
        <f t="shared" si="1"/>
        <v/>
      </c>
      <c r="O17" s="49" t="str">
        <f t="shared" si="1"/>
        <v/>
      </c>
      <c r="P17" s="49" t="str">
        <f t="shared" si="1"/>
        <v/>
      </c>
      <c r="Q17" s="106"/>
    </row>
    <row r="18" spans="1:18" ht="15" hidden="1" customHeight="1">
      <c r="A18" s="1"/>
      <c r="B18" s="566"/>
      <c r="C18" s="575" t="s">
        <v>297</v>
      </c>
      <c r="D18" s="103" t="s">
        <v>54</v>
      </c>
      <c r="E18" s="35"/>
      <c r="F18" s="35"/>
      <c r="G18" s="35"/>
      <c r="H18" s="35"/>
      <c r="I18" s="35"/>
      <c r="J18" s="35"/>
      <c r="K18" s="35"/>
      <c r="L18" s="35"/>
      <c r="M18" s="35"/>
      <c r="N18" s="35"/>
      <c r="O18" s="35"/>
      <c r="P18" s="35"/>
      <c r="Q18" s="46">
        <f>ROUND(SUM(E18:P18)/12,0)</f>
        <v>0</v>
      </c>
    </row>
    <row r="19" spans="1:18" ht="15" hidden="1" customHeight="1">
      <c r="A19" s="1"/>
      <c r="B19" s="566"/>
      <c r="C19" s="576"/>
      <c r="D19" s="104" t="s">
        <v>55</v>
      </c>
      <c r="E19" s="105"/>
      <c r="F19" s="49" t="str">
        <f>IFERROR(F18/$E$18,"")</f>
        <v/>
      </c>
      <c r="G19" s="49" t="str">
        <f t="shared" ref="G19:P19" si="2">IFERROR(G18/$E$18,"")</f>
        <v/>
      </c>
      <c r="H19" s="49" t="str">
        <f t="shared" si="2"/>
        <v/>
      </c>
      <c r="I19" s="49" t="str">
        <f t="shared" si="2"/>
        <v/>
      </c>
      <c r="J19" s="49" t="str">
        <f t="shared" si="2"/>
        <v/>
      </c>
      <c r="K19" s="49" t="str">
        <f t="shared" si="2"/>
        <v/>
      </c>
      <c r="L19" s="49" t="str">
        <f t="shared" si="2"/>
        <v/>
      </c>
      <c r="M19" s="49" t="str">
        <f t="shared" si="2"/>
        <v/>
      </c>
      <c r="N19" s="49" t="str">
        <f t="shared" si="2"/>
        <v/>
      </c>
      <c r="O19" s="49" t="str">
        <f t="shared" si="2"/>
        <v/>
      </c>
      <c r="P19" s="49" t="str">
        <f t="shared" si="2"/>
        <v/>
      </c>
      <c r="Q19" s="106"/>
    </row>
    <row r="20" spans="1:18" ht="17.25" customHeight="1">
      <c r="A20" s="1"/>
      <c r="B20" s="567" t="s">
        <v>260</v>
      </c>
      <c r="C20" s="568"/>
      <c r="D20" s="128" t="s">
        <v>54</v>
      </c>
      <c r="E20" s="35"/>
      <c r="F20" s="35"/>
      <c r="G20" s="35"/>
      <c r="H20" s="35"/>
      <c r="I20" s="35"/>
      <c r="J20" s="35"/>
      <c r="K20" s="35"/>
      <c r="L20" s="35"/>
      <c r="M20" s="35"/>
      <c r="N20" s="35"/>
      <c r="O20" s="35"/>
      <c r="P20" s="35"/>
      <c r="Q20" s="46">
        <f>ROUND(SUM(E20:P20)/12,0)</f>
        <v>0</v>
      </c>
    </row>
    <row r="21" spans="1:18" ht="17.25" customHeight="1">
      <c r="A21" s="1"/>
      <c r="B21" s="564"/>
      <c r="C21" s="577"/>
      <c r="D21" s="129" t="s">
        <v>55</v>
      </c>
      <c r="E21" s="105"/>
      <c r="F21" s="49" t="str">
        <f>IFERROR(F20/$E$20,"")</f>
        <v/>
      </c>
      <c r="G21" s="49" t="str">
        <f t="shared" ref="G21:P21" si="3">IFERROR(G20/$E$20,"")</f>
        <v/>
      </c>
      <c r="H21" s="49" t="str">
        <f t="shared" si="3"/>
        <v/>
      </c>
      <c r="I21" s="49" t="str">
        <f t="shared" si="3"/>
        <v/>
      </c>
      <c r="J21" s="49" t="str">
        <f t="shared" si="3"/>
        <v/>
      </c>
      <c r="K21" s="49" t="str">
        <f t="shared" si="3"/>
        <v/>
      </c>
      <c r="L21" s="49" t="str">
        <f t="shared" si="3"/>
        <v/>
      </c>
      <c r="M21" s="49" t="str">
        <f t="shared" si="3"/>
        <v/>
      </c>
      <c r="N21" s="49" t="str">
        <f t="shared" si="3"/>
        <v/>
      </c>
      <c r="O21" s="49" t="str">
        <f t="shared" si="3"/>
        <v/>
      </c>
      <c r="P21" s="49" t="str">
        <f t="shared" si="3"/>
        <v/>
      </c>
      <c r="Q21" s="106"/>
    </row>
    <row r="22" spans="1:18" ht="17.25" customHeight="1">
      <c r="A22" s="1"/>
      <c r="B22" s="567" t="s">
        <v>242</v>
      </c>
      <c r="C22" s="568" t="s">
        <v>237</v>
      </c>
      <c r="D22" s="128" t="s">
        <v>54</v>
      </c>
      <c r="E22" s="35"/>
      <c r="F22" s="35"/>
      <c r="G22" s="35"/>
      <c r="H22" s="35"/>
      <c r="I22" s="35"/>
      <c r="J22" s="35"/>
      <c r="K22" s="35"/>
      <c r="L22" s="35"/>
      <c r="M22" s="35"/>
      <c r="N22" s="35"/>
      <c r="O22" s="35"/>
      <c r="P22" s="35"/>
      <c r="Q22" s="46">
        <f>ROUND(SUM(E22:P22)/12,0)</f>
        <v>0</v>
      </c>
      <c r="R22" s="130"/>
    </row>
    <row r="23" spans="1:18" ht="17.25" customHeight="1">
      <c r="A23" s="1"/>
      <c r="B23" s="564"/>
      <c r="C23" s="577"/>
      <c r="D23" s="129" t="s">
        <v>55</v>
      </c>
      <c r="E23" s="131"/>
      <c r="F23" s="49" t="str">
        <f>IFERROR(F22/$E$22,"")</f>
        <v/>
      </c>
      <c r="G23" s="49" t="str">
        <f t="shared" ref="G23:P23" si="4">IFERROR(G22/$E$22,"")</f>
        <v/>
      </c>
      <c r="H23" s="49" t="str">
        <f t="shared" si="4"/>
        <v/>
      </c>
      <c r="I23" s="49" t="str">
        <f t="shared" si="4"/>
        <v/>
      </c>
      <c r="J23" s="49" t="str">
        <f t="shared" si="4"/>
        <v/>
      </c>
      <c r="K23" s="49" t="str">
        <f t="shared" si="4"/>
        <v/>
      </c>
      <c r="L23" s="49" t="str">
        <f t="shared" si="4"/>
        <v/>
      </c>
      <c r="M23" s="49" t="str">
        <f t="shared" si="4"/>
        <v/>
      </c>
      <c r="N23" s="49" t="str">
        <f t="shared" si="4"/>
        <v/>
      </c>
      <c r="O23" s="49" t="str">
        <f t="shared" si="4"/>
        <v/>
      </c>
      <c r="P23" s="49" t="str">
        <f t="shared" si="4"/>
        <v/>
      </c>
      <c r="Q23" s="132"/>
    </row>
    <row r="24" spans="1:18" ht="17.25" customHeight="1">
      <c r="A24" s="1"/>
      <c r="B24" s="556" t="s">
        <v>26</v>
      </c>
      <c r="C24" s="557"/>
      <c r="D24" s="103" t="s">
        <v>54</v>
      </c>
      <c r="E24" s="35"/>
      <c r="F24" s="35"/>
      <c r="G24" s="35"/>
      <c r="H24" s="35"/>
      <c r="I24" s="35"/>
      <c r="J24" s="35"/>
      <c r="K24" s="35"/>
      <c r="L24" s="35"/>
      <c r="M24" s="35"/>
      <c r="N24" s="35"/>
      <c r="O24" s="35"/>
      <c r="P24" s="35"/>
      <c r="Q24" s="46">
        <f>ROUND(SUM(E24:P24)/12,0)</f>
        <v>0</v>
      </c>
    </row>
    <row r="25" spans="1:18" ht="17.25" customHeight="1" thickBot="1">
      <c r="A25" s="1"/>
      <c r="B25" s="558"/>
      <c r="C25" s="559"/>
      <c r="D25" s="107" t="s">
        <v>55</v>
      </c>
      <c r="E25" s="108"/>
      <c r="F25" s="109" t="str">
        <f>IFERROR(F24/$E$24,"")</f>
        <v/>
      </c>
      <c r="G25" s="109" t="str">
        <f t="shared" ref="G25:P25" si="5">IFERROR(G24/$E$24,"")</f>
        <v/>
      </c>
      <c r="H25" s="109" t="str">
        <f t="shared" si="5"/>
        <v/>
      </c>
      <c r="I25" s="109" t="str">
        <f t="shared" si="5"/>
        <v/>
      </c>
      <c r="J25" s="109" t="str">
        <f t="shared" si="5"/>
        <v/>
      </c>
      <c r="K25" s="109" t="str">
        <f t="shared" si="5"/>
        <v/>
      </c>
      <c r="L25" s="109" t="str">
        <f t="shared" si="5"/>
        <v/>
      </c>
      <c r="M25" s="109" t="str">
        <f t="shared" si="5"/>
        <v/>
      </c>
      <c r="N25" s="109" t="str">
        <f t="shared" si="5"/>
        <v/>
      </c>
      <c r="O25" s="109" t="str">
        <f t="shared" si="5"/>
        <v/>
      </c>
      <c r="P25" s="109" t="str">
        <f t="shared" si="5"/>
        <v/>
      </c>
      <c r="Q25" s="110"/>
    </row>
    <row r="26" spans="1:18" ht="17.25" customHeight="1" thickTop="1" thickBot="1">
      <c r="A26" s="1"/>
      <c r="B26" s="508" t="s">
        <v>58</v>
      </c>
      <c r="C26" s="509"/>
      <c r="D26" s="111"/>
      <c r="E26" s="326">
        <f>SUM(E14+E16+E20+E22+E24)</f>
        <v>0</v>
      </c>
      <c r="F26" s="112"/>
      <c r="G26" s="112"/>
      <c r="H26" s="112"/>
      <c r="I26" s="112"/>
      <c r="J26" s="112"/>
      <c r="K26" s="112"/>
      <c r="L26" s="112"/>
      <c r="M26" s="112"/>
      <c r="N26" s="112"/>
      <c r="O26" s="112"/>
      <c r="P26" s="112"/>
      <c r="Q26" s="327">
        <f>SUM(Q14+Q16+Q20+Q22+Q24)</f>
        <v>0</v>
      </c>
    </row>
    <row r="27" spans="1:18" ht="17.25" customHeight="1">
      <c r="A27" s="1"/>
      <c r="B27" s="39"/>
      <c r="C27" s="39"/>
      <c r="D27" s="39"/>
      <c r="E27" s="1"/>
      <c r="F27" s="63"/>
      <c r="G27" s="63"/>
      <c r="H27" s="63"/>
      <c r="I27" s="63"/>
      <c r="J27" s="63"/>
      <c r="K27" s="63"/>
      <c r="L27" s="63"/>
      <c r="M27" s="63"/>
      <c r="N27" s="63"/>
      <c r="O27" s="63"/>
      <c r="P27" s="63"/>
      <c r="Q27" s="1"/>
    </row>
    <row r="28" spans="1:18" ht="17.25" customHeight="1">
      <c r="A28" s="1"/>
      <c r="B28" s="39"/>
      <c r="C28" s="39"/>
      <c r="D28" s="39"/>
      <c r="E28" s="1"/>
      <c r="F28" s="63"/>
      <c r="G28" s="63"/>
      <c r="H28" s="63"/>
      <c r="I28" s="63"/>
      <c r="J28" s="63"/>
      <c r="K28" s="63"/>
      <c r="L28" s="63"/>
      <c r="M28" s="63"/>
      <c r="N28" s="63"/>
      <c r="O28" s="63"/>
      <c r="P28" s="63"/>
      <c r="Q28" s="1"/>
    </row>
    <row r="29" spans="1:18" ht="17.25" customHeight="1" thickBot="1">
      <c r="A29" s="41" t="s">
        <v>59</v>
      </c>
      <c r="B29" s="1"/>
      <c r="C29" s="1"/>
      <c r="D29" s="1"/>
      <c r="E29" s="113"/>
      <c r="F29" s="1"/>
      <c r="G29" s="1"/>
      <c r="H29" s="1"/>
      <c r="I29" s="1"/>
      <c r="J29" s="1"/>
      <c r="K29" s="1"/>
      <c r="L29" s="1"/>
      <c r="M29" s="1"/>
      <c r="N29" s="1"/>
      <c r="O29" s="1"/>
      <c r="P29" s="1"/>
      <c r="Q29" s="1"/>
    </row>
    <row r="30" spans="1:18" ht="17.25" customHeight="1" thickBot="1">
      <c r="A30" s="1"/>
      <c r="B30" s="536" t="s">
        <v>567</v>
      </c>
      <c r="C30" s="537"/>
      <c r="D30" s="538"/>
      <c r="E30" s="66">
        <v>4</v>
      </c>
      <c r="F30" s="42">
        <v>5</v>
      </c>
      <c r="G30" s="43">
        <v>6</v>
      </c>
      <c r="H30" s="43">
        <v>7</v>
      </c>
      <c r="I30" s="43">
        <v>8</v>
      </c>
      <c r="J30" s="43">
        <v>9</v>
      </c>
      <c r="K30" s="43">
        <v>10</v>
      </c>
      <c r="L30" s="43">
        <v>11</v>
      </c>
      <c r="M30" s="43">
        <v>12</v>
      </c>
      <c r="N30" s="43">
        <v>1</v>
      </c>
      <c r="O30" s="43">
        <v>2</v>
      </c>
      <c r="P30" s="67">
        <v>3</v>
      </c>
      <c r="Q30" s="519" t="s">
        <v>51</v>
      </c>
    </row>
    <row r="31" spans="1:18" ht="17.25" customHeight="1">
      <c r="A31" s="1"/>
      <c r="B31" s="539"/>
      <c r="C31" s="540"/>
      <c r="D31" s="541"/>
      <c r="E31" s="68" t="s">
        <v>52</v>
      </c>
      <c r="F31" s="578" t="s">
        <v>60</v>
      </c>
      <c r="G31" s="526"/>
      <c r="H31" s="526"/>
      <c r="I31" s="526"/>
      <c r="J31" s="526"/>
      <c r="K31" s="526"/>
      <c r="L31" s="526"/>
      <c r="M31" s="526"/>
      <c r="N31" s="526"/>
      <c r="O31" s="526"/>
      <c r="P31" s="579"/>
      <c r="Q31" s="520"/>
    </row>
    <row r="32" spans="1:18" ht="17.25" customHeight="1">
      <c r="A32" s="1"/>
      <c r="B32" s="573" t="s">
        <v>53</v>
      </c>
      <c r="C32" s="574"/>
      <c r="D32" s="114" t="s">
        <v>54</v>
      </c>
      <c r="E32" s="213"/>
      <c r="F32" s="115" t="str">
        <f>IFERROR($E$32*F15,"")</f>
        <v/>
      </c>
      <c r="G32" s="115" t="str">
        <f t="shared" ref="G32:P32" si="6">IFERROR($E$32*G15,"")</f>
        <v/>
      </c>
      <c r="H32" s="115" t="str">
        <f t="shared" si="6"/>
        <v/>
      </c>
      <c r="I32" s="115" t="str">
        <f t="shared" si="6"/>
        <v/>
      </c>
      <c r="J32" s="115" t="str">
        <f t="shared" si="6"/>
        <v/>
      </c>
      <c r="K32" s="115" t="str">
        <f t="shared" si="6"/>
        <v/>
      </c>
      <c r="L32" s="115" t="str">
        <f t="shared" si="6"/>
        <v/>
      </c>
      <c r="M32" s="115" t="str">
        <f t="shared" si="6"/>
        <v/>
      </c>
      <c r="N32" s="115" t="str">
        <f t="shared" si="6"/>
        <v/>
      </c>
      <c r="O32" s="115" t="str">
        <f t="shared" si="6"/>
        <v/>
      </c>
      <c r="P32" s="115" t="str">
        <f t="shared" si="6"/>
        <v/>
      </c>
      <c r="Q32" s="72">
        <f t="shared" ref="Q32:Q37" si="7">ROUND(SUM(E32:P32)/12,0)</f>
        <v>0</v>
      </c>
    </row>
    <row r="33" spans="1:18" ht="17.25" customHeight="1">
      <c r="A33" s="1"/>
      <c r="B33" s="564" t="s">
        <v>57</v>
      </c>
      <c r="C33" s="565"/>
      <c r="D33" s="114" t="s">
        <v>54</v>
      </c>
      <c r="E33" s="213"/>
      <c r="F33" s="135" t="str">
        <f>IFERROR($E$33*F17,"")</f>
        <v/>
      </c>
      <c r="G33" s="115" t="str">
        <f t="shared" ref="G33:P33" si="8">IFERROR($E$33*G17,"")</f>
        <v/>
      </c>
      <c r="H33" s="115" t="str">
        <f t="shared" si="8"/>
        <v/>
      </c>
      <c r="I33" s="115" t="str">
        <f t="shared" si="8"/>
        <v/>
      </c>
      <c r="J33" s="115" t="str">
        <f t="shared" si="8"/>
        <v/>
      </c>
      <c r="K33" s="115" t="str">
        <f t="shared" si="8"/>
        <v/>
      </c>
      <c r="L33" s="115" t="str">
        <f t="shared" si="8"/>
        <v/>
      </c>
      <c r="M33" s="115" t="str">
        <f t="shared" si="8"/>
        <v/>
      </c>
      <c r="N33" s="115" t="str">
        <f t="shared" si="8"/>
        <v/>
      </c>
      <c r="O33" s="115" t="str">
        <f t="shared" si="8"/>
        <v/>
      </c>
      <c r="P33" s="70" t="str">
        <f t="shared" si="8"/>
        <v/>
      </c>
      <c r="Q33" s="72">
        <f t="shared" si="7"/>
        <v>0</v>
      </c>
    </row>
    <row r="34" spans="1:18" ht="30" hidden="1" customHeight="1">
      <c r="A34" s="1"/>
      <c r="B34" s="133"/>
      <c r="C34" s="222" t="s">
        <v>298</v>
      </c>
      <c r="D34" s="114" t="s">
        <v>54</v>
      </c>
      <c r="E34" s="213"/>
      <c r="F34" s="162" t="str">
        <f>IFERROR($E$34*F19,"")</f>
        <v/>
      </c>
      <c r="G34" s="115" t="str">
        <f t="shared" ref="G34:P34" si="9">IFERROR($E$34*G19,"")</f>
        <v/>
      </c>
      <c r="H34" s="115" t="str">
        <f t="shared" si="9"/>
        <v/>
      </c>
      <c r="I34" s="115" t="str">
        <f t="shared" si="9"/>
        <v/>
      </c>
      <c r="J34" s="115" t="str">
        <f t="shared" si="9"/>
        <v/>
      </c>
      <c r="K34" s="115" t="str">
        <f t="shared" si="9"/>
        <v/>
      </c>
      <c r="L34" s="115" t="str">
        <f t="shared" si="9"/>
        <v/>
      </c>
      <c r="M34" s="115" t="str">
        <f t="shared" si="9"/>
        <v/>
      </c>
      <c r="N34" s="115" t="str">
        <f t="shared" si="9"/>
        <v/>
      </c>
      <c r="O34" s="115" t="str">
        <f t="shared" si="9"/>
        <v/>
      </c>
      <c r="P34" s="163" t="str">
        <f t="shared" si="9"/>
        <v/>
      </c>
      <c r="Q34" s="72">
        <f t="shared" si="7"/>
        <v>0</v>
      </c>
    </row>
    <row r="35" spans="1:18" ht="17.25" customHeight="1">
      <c r="A35" s="1"/>
      <c r="B35" s="567" t="s">
        <v>241</v>
      </c>
      <c r="C35" s="568"/>
      <c r="D35" s="134" t="s">
        <v>54</v>
      </c>
      <c r="E35" s="213"/>
      <c r="F35" s="135" t="str">
        <f>IFERROR($E$35*F21,"")</f>
        <v/>
      </c>
      <c r="G35" s="115" t="str">
        <f t="shared" ref="G35:P35" si="10">IFERROR($E$35*G21,"")</f>
        <v/>
      </c>
      <c r="H35" s="115" t="str">
        <f t="shared" si="10"/>
        <v/>
      </c>
      <c r="I35" s="115" t="str">
        <f t="shared" si="10"/>
        <v/>
      </c>
      <c r="J35" s="115" t="str">
        <f t="shared" si="10"/>
        <v/>
      </c>
      <c r="K35" s="115" t="str">
        <f t="shared" si="10"/>
        <v/>
      </c>
      <c r="L35" s="115" t="str">
        <f t="shared" si="10"/>
        <v/>
      </c>
      <c r="M35" s="115" t="str">
        <f t="shared" si="10"/>
        <v/>
      </c>
      <c r="N35" s="115" t="str">
        <f t="shared" si="10"/>
        <v/>
      </c>
      <c r="O35" s="115" t="str">
        <f t="shared" si="10"/>
        <v/>
      </c>
      <c r="P35" s="70" t="str">
        <f t="shared" si="10"/>
        <v/>
      </c>
      <c r="Q35" s="72">
        <f t="shared" si="7"/>
        <v>0</v>
      </c>
    </row>
    <row r="36" spans="1:18" ht="17.25" customHeight="1">
      <c r="A36" s="1"/>
      <c r="B36" s="567" t="s">
        <v>242</v>
      </c>
      <c r="C36" s="568" t="s">
        <v>239</v>
      </c>
      <c r="D36" s="134" t="s">
        <v>54</v>
      </c>
      <c r="E36" s="213"/>
      <c r="F36" s="135" t="str">
        <f>IFERROR($E$36*F23,"")</f>
        <v/>
      </c>
      <c r="G36" s="115" t="str">
        <f t="shared" ref="G36:P36" si="11">IFERROR($E$36*G23,"")</f>
        <v/>
      </c>
      <c r="H36" s="115" t="str">
        <f t="shared" si="11"/>
        <v/>
      </c>
      <c r="I36" s="115" t="str">
        <f t="shared" si="11"/>
        <v/>
      </c>
      <c r="J36" s="115" t="str">
        <f t="shared" si="11"/>
        <v/>
      </c>
      <c r="K36" s="115" t="str">
        <f t="shared" si="11"/>
        <v/>
      </c>
      <c r="L36" s="115" t="str">
        <f t="shared" si="11"/>
        <v/>
      </c>
      <c r="M36" s="115" t="str">
        <f t="shared" si="11"/>
        <v/>
      </c>
      <c r="N36" s="115" t="str">
        <f t="shared" si="11"/>
        <v/>
      </c>
      <c r="O36" s="115" t="str">
        <f t="shared" si="11"/>
        <v/>
      </c>
      <c r="P36" s="71" t="str">
        <f t="shared" si="11"/>
        <v/>
      </c>
      <c r="Q36" s="72">
        <f t="shared" si="7"/>
        <v>0</v>
      </c>
      <c r="R36" s="130"/>
    </row>
    <row r="37" spans="1:18" ht="17.25" customHeight="1" thickBot="1">
      <c r="A37" s="1"/>
      <c r="B37" s="567" t="s">
        <v>26</v>
      </c>
      <c r="C37" s="568"/>
      <c r="D37" s="116" t="s">
        <v>54</v>
      </c>
      <c r="E37" s="213"/>
      <c r="F37" s="117" t="str">
        <f>IFERROR($E$37*F25,"")</f>
        <v/>
      </c>
      <c r="G37" s="145" t="str">
        <f t="shared" ref="G37:P37" si="12">IFERROR($E$37*G25,"")</f>
        <v/>
      </c>
      <c r="H37" s="145" t="str">
        <f t="shared" si="12"/>
        <v/>
      </c>
      <c r="I37" s="145" t="str">
        <f t="shared" si="12"/>
        <v/>
      </c>
      <c r="J37" s="145" t="str">
        <f t="shared" si="12"/>
        <v/>
      </c>
      <c r="K37" s="145" t="str">
        <f t="shared" si="12"/>
        <v/>
      </c>
      <c r="L37" s="145" t="str">
        <f t="shared" si="12"/>
        <v/>
      </c>
      <c r="M37" s="145" t="str">
        <f t="shared" si="12"/>
        <v/>
      </c>
      <c r="N37" s="145" t="str">
        <f t="shared" si="12"/>
        <v/>
      </c>
      <c r="O37" s="145" t="str">
        <f t="shared" si="12"/>
        <v/>
      </c>
      <c r="P37" s="145" t="str">
        <f t="shared" si="12"/>
        <v/>
      </c>
      <c r="Q37" s="118">
        <f t="shared" si="7"/>
        <v>0</v>
      </c>
    </row>
    <row r="38" spans="1:18" ht="17.25" customHeight="1" thickTop="1" thickBot="1">
      <c r="A38" s="1"/>
      <c r="B38" s="508" t="s">
        <v>58</v>
      </c>
      <c r="C38" s="509"/>
      <c r="D38" s="119"/>
      <c r="E38" s="81">
        <f>SUM(E32+E33+E35+E36+E37)</f>
        <v>0</v>
      </c>
      <c r="F38" s="120"/>
      <c r="G38" s="121"/>
      <c r="H38" s="121"/>
      <c r="I38" s="121"/>
      <c r="J38" s="121"/>
      <c r="K38" s="121"/>
      <c r="L38" s="121"/>
      <c r="M38" s="121"/>
      <c r="N38" s="121"/>
      <c r="O38" s="121"/>
      <c r="P38" s="122"/>
      <c r="Q38" s="328">
        <f>SUM(Q32+Q33+Q35+Q36+Q37)</f>
        <v>0</v>
      </c>
    </row>
    <row r="39" spans="1:18" ht="17.25" customHeight="1">
      <c r="A39" s="1"/>
      <c r="B39" s="1"/>
      <c r="C39" s="136"/>
      <c r="D39" s="1"/>
      <c r="E39" s="1"/>
      <c r="F39" s="1"/>
      <c r="G39" s="1"/>
      <c r="H39" s="1"/>
      <c r="I39" s="1"/>
      <c r="J39" s="1"/>
      <c r="K39" s="1"/>
      <c r="L39" s="1"/>
      <c r="M39" s="1"/>
      <c r="N39" s="1"/>
      <c r="O39" s="1"/>
      <c r="P39" s="1"/>
      <c r="Q39" s="1"/>
    </row>
    <row r="40" spans="1:18" ht="46.5" customHeight="1">
      <c r="A40" s="1"/>
      <c r="B40" s="1"/>
      <c r="C40" s="1"/>
      <c r="D40" s="1"/>
      <c r="E40" s="1"/>
      <c r="F40" s="1"/>
      <c r="G40" s="1"/>
      <c r="H40" s="1"/>
      <c r="I40" s="1"/>
      <c r="J40" s="1"/>
      <c r="K40" s="1"/>
      <c r="L40" s="1"/>
      <c r="M40" s="1"/>
      <c r="N40" s="1"/>
      <c r="O40" s="1"/>
      <c r="P40" s="1"/>
      <c r="Q40" s="1"/>
    </row>
    <row r="41" spans="1:18" ht="54.95" customHeight="1">
      <c r="A41" s="1"/>
      <c r="B41" s="1"/>
      <c r="C41" s="1"/>
      <c r="D41" s="1"/>
      <c r="E41" s="1"/>
      <c r="F41" s="1"/>
      <c r="G41" s="1"/>
      <c r="H41" s="1"/>
      <c r="I41" s="1"/>
      <c r="J41" s="1"/>
      <c r="K41" s="1"/>
      <c r="L41" s="1"/>
      <c r="M41" s="1"/>
      <c r="N41" s="1"/>
      <c r="O41" s="1"/>
      <c r="P41" s="1"/>
      <c r="Q41" s="1"/>
    </row>
    <row r="42" spans="1:18" ht="39.950000000000003" hidden="1" customHeight="1">
      <c r="A42" s="1"/>
      <c r="B42" s="1"/>
      <c r="C42" s="1"/>
      <c r="D42" s="1"/>
      <c r="E42" s="1"/>
      <c r="F42" s="1"/>
      <c r="G42" s="1"/>
      <c r="H42" s="1"/>
      <c r="I42" s="1"/>
      <c r="J42" s="1"/>
      <c r="K42" s="1"/>
      <c r="L42" s="1"/>
      <c r="M42" s="1"/>
      <c r="N42" s="1"/>
      <c r="O42" s="1"/>
      <c r="P42" s="1"/>
      <c r="Q42" s="1"/>
    </row>
    <row r="43" spans="1:18" ht="17.25" hidden="1" customHeight="1" thickBot="1">
      <c r="A43" s="41" t="s">
        <v>62</v>
      </c>
      <c r="B43" s="1"/>
      <c r="C43" s="1"/>
      <c r="D43" s="1"/>
      <c r="E43" s="65"/>
      <c r="F43" s="1"/>
      <c r="G43" s="1"/>
      <c r="H43" s="1"/>
      <c r="I43" s="1"/>
      <c r="J43" s="1"/>
      <c r="K43" s="1"/>
      <c r="L43" s="1"/>
      <c r="M43" s="1"/>
      <c r="N43" s="1"/>
      <c r="O43" s="1"/>
      <c r="P43" s="1"/>
      <c r="Q43" s="1"/>
    </row>
    <row r="44" spans="1:18" ht="17.25" hidden="1" customHeight="1" thickBot="1">
      <c r="A44" s="1"/>
      <c r="B44" s="536" t="s">
        <v>567</v>
      </c>
      <c r="C44" s="537"/>
      <c r="D44" s="538"/>
      <c r="E44" s="86">
        <v>4</v>
      </c>
      <c r="F44" s="87">
        <v>5</v>
      </c>
      <c r="G44" s="88">
        <v>6</v>
      </c>
      <c r="H44" s="88">
        <v>7</v>
      </c>
      <c r="I44" s="88">
        <v>8</v>
      </c>
      <c r="J44" s="88">
        <v>9</v>
      </c>
      <c r="K44" s="88">
        <v>10</v>
      </c>
      <c r="L44" s="88">
        <v>11</v>
      </c>
      <c r="M44" s="88">
        <v>12</v>
      </c>
      <c r="N44" s="88">
        <v>1</v>
      </c>
      <c r="O44" s="88">
        <v>2</v>
      </c>
      <c r="P44" s="123">
        <v>3</v>
      </c>
      <c r="Q44" s="519" t="s">
        <v>51</v>
      </c>
    </row>
    <row r="45" spans="1:18" ht="17.25" hidden="1" customHeight="1" thickBot="1">
      <c r="A45" s="1"/>
      <c r="B45" s="539"/>
      <c r="C45" s="540"/>
      <c r="D45" s="541"/>
      <c r="E45" s="102" t="s">
        <v>52</v>
      </c>
      <c r="F45" s="521" t="s">
        <v>63</v>
      </c>
      <c r="G45" s="522"/>
      <c r="H45" s="522"/>
      <c r="I45" s="522"/>
      <c r="J45" s="522"/>
      <c r="K45" s="522"/>
      <c r="L45" s="522"/>
      <c r="M45" s="522"/>
      <c r="N45" s="522"/>
      <c r="O45" s="522"/>
      <c r="P45" s="523"/>
      <c r="Q45" s="520"/>
    </row>
    <row r="46" spans="1:18" ht="17.25" hidden="1" customHeight="1">
      <c r="A46" s="1"/>
      <c r="B46" s="569" t="s">
        <v>53</v>
      </c>
      <c r="C46" s="570"/>
      <c r="D46" s="114" t="s">
        <v>54</v>
      </c>
      <c r="E46" s="217">
        <f>E32</f>
        <v>0</v>
      </c>
      <c r="F46" s="3">
        <v>0</v>
      </c>
      <c r="G46" s="3">
        <v>0</v>
      </c>
      <c r="H46" s="3">
        <v>0</v>
      </c>
      <c r="I46" s="3">
        <v>0</v>
      </c>
      <c r="J46" s="3">
        <v>0</v>
      </c>
      <c r="K46" s="3">
        <v>0</v>
      </c>
      <c r="L46" s="3">
        <v>0</v>
      </c>
      <c r="M46" s="3">
        <v>0</v>
      </c>
      <c r="N46" s="3">
        <v>0</v>
      </c>
      <c r="O46" s="3">
        <v>0</v>
      </c>
      <c r="P46" s="4">
        <v>0</v>
      </c>
      <c r="Q46" s="92">
        <f>ROUND(AVERAGE(E46:P46),0)</f>
        <v>0</v>
      </c>
    </row>
    <row r="47" spans="1:18" ht="17.25" hidden="1" customHeight="1">
      <c r="A47" s="1"/>
      <c r="B47" s="571" t="s">
        <v>57</v>
      </c>
      <c r="C47" s="572"/>
      <c r="D47" s="114" t="s">
        <v>54</v>
      </c>
      <c r="E47" s="218">
        <f>E33</f>
        <v>0</v>
      </c>
      <c r="F47" s="5">
        <v>0</v>
      </c>
      <c r="G47" s="5">
        <v>0</v>
      </c>
      <c r="H47" s="5">
        <v>0</v>
      </c>
      <c r="I47" s="5">
        <v>0</v>
      </c>
      <c r="J47" s="5">
        <v>0</v>
      </c>
      <c r="K47" s="5">
        <v>0</v>
      </c>
      <c r="L47" s="5">
        <v>0</v>
      </c>
      <c r="M47" s="5">
        <v>0</v>
      </c>
      <c r="N47" s="5">
        <v>0</v>
      </c>
      <c r="O47" s="5">
        <v>0</v>
      </c>
      <c r="P47" s="6">
        <v>0</v>
      </c>
      <c r="Q47" s="92">
        <f t="shared" ref="Q47:Q51" si="13">ROUND(AVERAGE(E47:P47),0)</f>
        <v>0</v>
      </c>
    </row>
    <row r="48" spans="1:18" ht="30" hidden="1" customHeight="1">
      <c r="A48" s="1"/>
      <c r="B48" s="137"/>
      <c r="C48" s="223" t="s">
        <v>298</v>
      </c>
      <c r="D48" s="114" t="s">
        <v>54</v>
      </c>
      <c r="E48" s="218">
        <f>E34</f>
        <v>0</v>
      </c>
      <c r="F48" s="5">
        <v>0</v>
      </c>
      <c r="G48" s="5">
        <v>0</v>
      </c>
      <c r="H48" s="5">
        <v>0</v>
      </c>
      <c r="I48" s="5">
        <v>0</v>
      </c>
      <c r="J48" s="5">
        <v>0</v>
      </c>
      <c r="K48" s="5">
        <v>0</v>
      </c>
      <c r="L48" s="5">
        <v>0</v>
      </c>
      <c r="M48" s="5">
        <v>0</v>
      </c>
      <c r="N48" s="5">
        <v>0</v>
      </c>
      <c r="O48" s="5">
        <v>0</v>
      </c>
      <c r="P48" s="6">
        <v>0</v>
      </c>
      <c r="Q48" s="92">
        <f t="shared" si="13"/>
        <v>0</v>
      </c>
    </row>
    <row r="49" spans="1:18" ht="17.25" hidden="1" customHeight="1">
      <c r="A49" s="1"/>
      <c r="B49" s="567" t="s">
        <v>568</v>
      </c>
      <c r="C49" s="568"/>
      <c r="D49" s="134" t="s">
        <v>54</v>
      </c>
      <c r="E49" s="218">
        <f t="shared" ref="E49:E50" si="14">E35</f>
        <v>0</v>
      </c>
      <c r="F49" s="5">
        <v>0</v>
      </c>
      <c r="G49" s="5">
        <v>0</v>
      </c>
      <c r="H49" s="5">
        <v>0</v>
      </c>
      <c r="I49" s="5">
        <v>0</v>
      </c>
      <c r="J49" s="5">
        <v>0</v>
      </c>
      <c r="K49" s="5">
        <v>0</v>
      </c>
      <c r="L49" s="5">
        <v>0</v>
      </c>
      <c r="M49" s="5">
        <v>0</v>
      </c>
      <c r="N49" s="5">
        <v>0</v>
      </c>
      <c r="O49" s="5">
        <v>0</v>
      </c>
      <c r="P49" s="6">
        <v>0</v>
      </c>
      <c r="Q49" s="92">
        <f t="shared" si="13"/>
        <v>0</v>
      </c>
    </row>
    <row r="50" spans="1:18" ht="17.25" hidden="1" customHeight="1">
      <c r="A50" s="1"/>
      <c r="B50" s="567" t="s">
        <v>569</v>
      </c>
      <c r="C50" s="568" t="s">
        <v>239</v>
      </c>
      <c r="D50" s="134" t="s">
        <v>54</v>
      </c>
      <c r="E50" s="218">
        <f t="shared" si="14"/>
        <v>0</v>
      </c>
      <c r="F50" s="94">
        <v>0</v>
      </c>
      <c r="G50" s="94">
        <v>0</v>
      </c>
      <c r="H50" s="94">
        <v>0</v>
      </c>
      <c r="I50" s="94">
        <v>0</v>
      </c>
      <c r="J50" s="94">
        <v>0</v>
      </c>
      <c r="K50" s="94">
        <v>0</v>
      </c>
      <c r="L50" s="94">
        <v>0</v>
      </c>
      <c r="M50" s="94">
        <v>0</v>
      </c>
      <c r="N50" s="94">
        <v>0</v>
      </c>
      <c r="O50" s="94">
        <v>0</v>
      </c>
      <c r="P50" s="138">
        <v>0</v>
      </c>
      <c r="Q50" s="92">
        <f t="shared" si="13"/>
        <v>0</v>
      </c>
      <c r="R50" s="130" t="s">
        <v>238</v>
      </c>
    </row>
    <row r="51" spans="1:18" ht="17.25" hidden="1" customHeight="1" thickBot="1">
      <c r="A51" s="1"/>
      <c r="B51" s="556" t="s">
        <v>26</v>
      </c>
      <c r="C51" s="557"/>
      <c r="D51" s="116" t="s">
        <v>54</v>
      </c>
      <c r="E51" s="219">
        <f>E37</f>
        <v>0</v>
      </c>
      <c r="F51" s="7">
        <v>0</v>
      </c>
      <c r="G51" s="7">
        <v>0</v>
      </c>
      <c r="H51" s="7">
        <v>0</v>
      </c>
      <c r="I51" s="7">
        <v>0</v>
      </c>
      <c r="J51" s="7">
        <v>0</v>
      </c>
      <c r="K51" s="7">
        <v>0</v>
      </c>
      <c r="L51" s="7">
        <v>0</v>
      </c>
      <c r="M51" s="7">
        <v>0</v>
      </c>
      <c r="N51" s="7">
        <v>0</v>
      </c>
      <c r="O51" s="7">
        <v>0</v>
      </c>
      <c r="P51" s="8">
        <v>0</v>
      </c>
      <c r="Q51" s="124">
        <f t="shared" si="13"/>
        <v>0</v>
      </c>
    </row>
    <row r="52" spans="1:18" ht="17.25" hidden="1" customHeight="1" thickTop="1" thickBot="1">
      <c r="A52" s="1"/>
      <c r="B52" s="508" t="s">
        <v>58</v>
      </c>
      <c r="C52" s="509"/>
      <c r="D52" s="119"/>
      <c r="E52" s="81">
        <f>SUM(E46+E47+E49+E50+E51)</f>
        <v>0</v>
      </c>
      <c r="F52" s="125"/>
      <c r="G52" s="112"/>
      <c r="H52" s="112"/>
      <c r="I52" s="112"/>
      <c r="J52" s="112"/>
      <c r="K52" s="112"/>
      <c r="L52" s="112"/>
      <c r="M52" s="112"/>
      <c r="N52" s="112"/>
      <c r="O52" s="112"/>
      <c r="P52" s="126"/>
      <c r="Q52" s="329">
        <f>SUM(Q46+Q47+Q49+Q50+Q51)</f>
        <v>0</v>
      </c>
    </row>
    <row r="53" spans="1:18" ht="17.25" hidden="1" customHeight="1">
      <c r="A53" s="1"/>
      <c r="B53" s="85" t="s">
        <v>61</v>
      </c>
      <c r="C53" s="1"/>
      <c r="D53" s="1"/>
      <c r="E53" s="99"/>
      <c r="F53" s="99"/>
      <c r="G53" s="99"/>
      <c r="H53" s="99"/>
      <c r="I53" s="99"/>
      <c r="J53" s="99"/>
      <c r="K53" s="99"/>
      <c r="L53" s="99"/>
      <c r="M53" s="99"/>
      <c r="N53" s="99"/>
      <c r="O53" s="99"/>
      <c r="P53" s="99"/>
      <c r="Q53" s="99"/>
    </row>
    <row r="54" spans="1:18" ht="8.25" hidden="1" customHeight="1">
      <c r="A54" s="1"/>
      <c r="B54" s="1"/>
      <c r="C54" s="1"/>
      <c r="D54" s="1"/>
      <c r="E54" s="99"/>
      <c r="F54" s="99"/>
      <c r="G54" s="99"/>
      <c r="H54" s="99"/>
      <c r="I54" s="99"/>
      <c r="J54" s="99"/>
      <c r="K54" s="99"/>
      <c r="L54" s="99"/>
      <c r="M54" s="99"/>
      <c r="N54" s="99"/>
      <c r="O54" s="99"/>
      <c r="P54" s="99"/>
      <c r="Q54" s="99"/>
    </row>
    <row r="55" spans="1:18" ht="17.25" hidden="1" customHeight="1" thickBot="1">
      <c r="A55" s="1"/>
      <c r="B55" s="100" t="s">
        <v>64</v>
      </c>
      <c r="C55" s="127"/>
      <c r="D55" s="1"/>
      <c r="E55" s="1"/>
      <c r="F55" s="1"/>
      <c r="G55" s="1"/>
      <c r="H55" s="1"/>
      <c r="I55" s="1"/>
      <c r="J55" s="1"/>
      <c r="K55" s="1"/>
      <c r="L55" s="1"/>
      <c r="M55" s="1"/>
      <c r="N55" s="1"/>
      <c r="O55" s="1"/>
      <c r="P55" s="1"/>
      <c r="Q55" s="1"/>
    </row>
    <row r="56" spans="1:18" ht="94.5" hidden="1" customHeight="1" thickBot="1">
      <c r="A56" s="1"/>
      <c r="B56" s="510"/>
      <c r="C56" s="511"/>
      <c r="D56" s="511"/>
      <c r="E56" s="511"/>
      <c r="F56" s="511"/>
      <c r="G56" s="511"/>
      <c r="H56" s="511"/>
      <c r="I56" s="511"/>
      <c r="J56" s="511"/>
      <c r="K56" s="511"/>
      <c r="L56" s="511"/>
      <c r="M56" s="511"/>
      <c r="N56" s="511"/>
      <c r="O56" s="511"/>
      <c r="P56" s="511"/>
      <c r="Q56" s="512"/>
    </row>
    <row r="57" spans="1:18" ht="17.25" hidden="1" customHeight="1">
      <c r="A57" s="1"/>
      <c r="B57" s="1"/>
      <c r="C57" s="1"/>
      <c r="D57" s="1"/>
      <c r="E57" s="1"/>
      <c r="F57" s="1"/>
      <c r="G57" s="1"/>
      <c r="H57" s="1"/>
      <c r="I57" s="1"/>
      <c r="J57" s="1"/>
      <c r="K57" s="1"/>
      <c r="L57" s="1"/>
      <c r="M57" s="1"/>
      <c r="N57" s="1"/>
      <c r="O57" s="1"/>
      <c r="P57" s="1"/>
      <c r="Q57" s="1"/>
    </row>
    <row r="58" spans="1:18" ht="17.25" hidden="1" customHeight="1">
      <c r="A58" s="1"/>
      <c r="B58" s="1"/>
      <c r="D58" s="1"/>
      <c r="E58" s="1"/>
      <c r="F58" s="1"/>
      <c r="H58" s="1"/>
      <c r="J58" s="1"/>
      <c r="K58" s="1"/>
      <c r="M58" s="1"/>
      <c r="N58" s="1"/>
      <c r="O58" s="1"/>
      <c r="Q58" s="1"/>
    </row>
    <row r="59" spans="1:18" ht="17.25" customHeight="1"/>
    <row r="60" spans="1:18" ht="17.25" customHeight="1"/>
    <row r="61" spans="1:18" ht="17.25" customHeight="1"/>
    <row r="62" spans="1:18" ht="17.25" customHeight="1"/>
    <row r="63" spans="1:18" ht="17.25" customHeight="1"/>
    <row r="64" spans="1:18" ht="17.25" customHeight="1"/>
    <row r="65" s="2" customFormat="1" ht="17.25" customHeight="1"/>
    <row r="66" s="2" customFormat="1" ht="17.25" customHeight="1"/>
    <row r="67" s="2" customFormat="1" ht="17.25" customHeight="1"/>
    <row r="68" s="2" customFormat="1" ht="17.25" customHeight="1"/>
    <row r="69" s="2" customFormat="1" ht="17.25" customHeight="1"/>
    <row r="70" s="2" customFormat="1" ht="17.25" customHeight="1"/>
    <row r="71" s="2" customFormat="1" ht="17.25" customHeight="1"/>
    <row r="72" s="2" customFormat="1" ht="17.25" customHeight="1"/>
    <row r="73" s="2" customFormat="1" ht="17.25" customHeight="1"/>
    <row r="74" s="2" customFormat="1" ht="17.25" customHeight="1"/>
    <row r="75" s="2" customFormat="1" ht="17.25" customHeight="1"/>
    <row r="76" s="2" customFormat="1" ht="17.25" customHeight="1"/>
    <row r="77" s="2" customFormat="1" ht="17.25" customHeight="1"/>
    <row r="78" s="2" customFormat="1" ht="17.25" customHeight="1"/>
    <row r="79" s="2" customFormat="1" ht="17.25" customHeight="1"/>
    <row r="80" s="2" customFormat="1" ht="17.25" customHeight="1"/>
    <row r="81" s="2" customFormat="1" ht="17.25" customHeight="1"/>
    <row r="82" s="2" customFormat="1" ht="17.25" customHeight="1"/>
    <row r="83" s="2" customFormat="1" ht="17.25" customHeight="1"/>
    <row r="84" s="2" customFormat="1" ht="17.25" customHeight="1"/>
    <row r="85" s="2" customFormat="1" ht="17.25" customHeight="1"/>
    <row r="86" s="2" customFormat="1" ht="17.25" customHeight="1"/>
    <row r="87" s="2" customFormat="1" ht="17.25" customHeight="1"/>
    <row r="88" s="2" customFormat="1" ht="17.25" customHeight="1"/>
    <row r="89" s="2" customFormat="1" ht="17.25" customHeight="1"/>
    <row r="90" s="2" customFormat="1" ht="17.25" customHeight="1"/>
    <row r="91" s="2" customFormat="1" ht="17.25" customHeight="1"/>
    <row r="92" s="2" customFormat="1" ht="17.25" customHeight="1"/>
    <row r="93" s="2" customFormat="1" ht="17.25" customHeight="1"/>
    <row r="94" s="2" customFormat="1" ht="17.25" customHeight="1"/>
    <row r="95" s="2" customFormat="1" ht="17.25" customHeight="1"/>
  </sheetData>
  <sheetProtection algorithmName="SHA-512" hashValue="ZmFN0TpgAUTG69vfQKSN5+7DjLrQLqw14U3L11y7oY/nLvgt8M50Npo2k/JQZEtomz7z7Dq+ZD6d8Ztffo5BpQ==" saltValue="VLtSvMEYNXMK+AXJhITAIg==" spinCount="100000" sheet="1" selectLockedCells="1"/>
  <mergeCells count="34">
    <mergeCell ref="B32:C32"/>
    <mergeCell ref="C18:C19"/>
    <mergeCell ref="B20:C21"/>
    <mergeCell ref="Q30:Q31"/>
    <mergeCell ref="F31:P31"/>
    <mergeCell ref="B22:C23"/>
    <mergeCell ref="B56:Q56"/>
    <mergeCell ref="B33:C33"/>
    <mergeCell ref="B35:C35"/>
    <mergeCell ref="B37:C37"/>
    <mergeCell ref="B38:C38"/>
    <mergeCell ref="B44:D45"/>
    <mergeCell ref="Q44:Q45"/>
    <mergeCell ref="F45:P45"/>
    <mergeCell ref="B46:C46"/>
    <mergeCell ref="B47:C47"/>
    <mergeCell ref="B49:C49"/>
    <mergeCell ref="B51:C51"/>
    <mergeCell ref="B36:C36"/>
    <mergeCell ref="B50:C50"/>
    <mergeCell ref="B52:C52"/>
    <mergeCell ref="A1:Q1"/>
    <mergeCell ref="B24:C25"/>
    <mergeCell ref="B26:C26"/>
    <mergeCell ref="B30:D31"/>
    <mergeCell ref="A2:Q3"/>
    <mergeCell ref="H5:L5"/>
    <mergeCell ref="M5:Q5"/>
    <mergeCell ref="B12:D13"/>
    <mergeCell ref="Q12:Q13"/>
    <mergeCell ref="E13:P13"/>
    <mergeCell ref="B14:C15"/>
    <mergeCell ref="B16:C17"/>
    <mergeCell ref="B18:B19"/>
  </mergeCells>
  <phoneticPr fontId="1"/>
  <dataValidations count="1">
    <dataValidation operator="lessThanOrEqual" allowBlank="1" showInputMessage="1" showErrorMessage="1" sqref="E14:Q52" xr:uid="{B99017BA-BA06-4CCE-BFF8-768E3EB87A9F}"/>
  </dataValidations>
  <pageMargins left="0.7" right="0.7" top="0.75" bottom="0.75" header="0.3" footer="0.3"/>
  <pageSetup paperSize="9" scale="75"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BABE0-CF8A-4EEA-9BDF-3FFD6617DFCD}">
  <sheetPr codeName="Sheet6">
    <tabColor rgb="FF002060"/>
    <pageSetUpPr fitToPage="1"/>
  </sheetPr>
  <dimension ref="A1:AJ89"/>
  <sheetViews>
    <sheetView showGridLines="0" view="pageBreakPreview" zoomScale="70" zoomScaleNormal="100" zoomScaleSheetLayoutView="70" workbookViewId="0">
      <selection activeCell="AO69" sqref="AO69"/>
    </sheetView>
  </sheetViews>
  <sheetFormatPr defaultColWidth="9" defaultRowHeight="13.5"/>
  <cols>
    <col min="1" max="1" width="2.875" customWidth="1"/>
    <col min="2" max="15" width="2.75" customWidth="1"/>
    <col min="16" max="20" width="3.5" customWidth="1"/>
    <col min="21" max="22" width="2.75" customWidth="1"/>
    <col min="23" max="23" width="4" customWidth="1"/>
    <col min="24" max="26" width="2.75" customWidth="1"/>
    <col min="27" max="27" width="4.75" customWidth="1"/>
    <col min="28" max="29" width="2.75" customWidth="1"/>
    <col min="30" max="31" width="3.5" customWidth="1"/>
    <col min="32" max="32" width="4.875" customWidth="1"/>
    <col min="33" max="33" width="4.375" customWidth="1"/>
  </cols>
  <sheetData>
    <row r="1" spans="1:36" ht="14.25" customHeight="1" thickBot="1">
      <c r="A1" s="330"/>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E1" s="330"/>
      <c r="AF1" s="330"/>
    </row>
    <row r="2" spans="1:36" ht="14.25" customHeight="1">
      <c r="A2" s="330"/>
      <c r="B2" s="759" t="s">
        <v>212</v>
      </c>
      <c r="C2" s="760"/>
      <c r="D2" s="760"/>
      <c r="E2" s="760"/>
      <c r="F2" s="760"/>
      <c r="G2" s="761"/>
      <c r="H2" s="330"/>
      <c r="I2" s="330"/>
      <c r="J2" s="330"/>
      <c r="K2" s="330"/>
      <c r="L2" s="330"/>
      <c r="M2" s="330"/>
      <c r="N2" s="330"/>
      <c r="O2" s="330"/>
      <c r="P2" s="330"/>
      <c r="Q2" s="330"/>
      <c r="R2" s="768" t="s">
        <v>39</v>
      </c>
      <c r="S2" s="769"/>
      <c r="T2" s="769"/>
      <c r="U2" s="770"/>
      <c r="V2" s="648" t="s">
        <v>40</v>
      </c>
      <c r="W2" s="649"/>
      <c r="X2" s="649"/>
      <c r="Y2" s="649"/>
      <c r="Z2" s="650" t="e">
        <f>①入力シート!E5</f>
        <v>#N/A</v>
      </c>
      <c r="AA2" s="650"/>
      <c r="AB2" s="650"/>
      <c r="AC2" s="650"/>
      <c r="AD2" s="649"/>
      <c r="AE2" s="651"/>
      <c r="AF2" s="330"/>
    </row>
    <row r="3" spans="1:36" ht="14.25" customHeight="1">
      <c r="A3" s="330"/>
      <c r="B3" s="762"/>
      <c r="C3" s="763"/>
      <c r="D3" s="763"/>
      <c r="E3" s="763"/>
      <c r="F3" s="763"/>
      <c r="G3" s="764"/>
      <c r="H3" s="330"/>
      <c r="I3" s="330"/>
      <c r="J3" s="330"/>
      <c r="K3" s="330"/>
      <c r="L3" s="330"/>
      <c r="M3" s="330"/>
      <c r="N3" s="330"/>
      <c r="O3" s="330"/>
      <c r="P3" s="330"/>
      <c r="Q3" s="330"/>
      <c r="R3" s="660" t="s">
        <v>5</v>
      </c>
      <c r="S3" s="661"/>
      <c r="T3" s="661"/>
      <c r="U3" s="662"/>
      <c r="V3" s="771" t="s">
        <v>211</v>
      </c>
      <c r="W3" s="772"/>
      <c r="X3" s="772"/>
      <c r="Y3" s="772"/>
      <c r="Z3" s="772"/>
      <c r="AA3" s="772"/>
      <c r="AB3" s="772"/>
      <c r="AC3" s="772"/>
      <c r="AD3" s="772"/>
      <c r="AE3" s="773"/>
      <c r="AF3" s="330"/>
      <c r="AH3" s="331"/>
    </row>
    <row r="4" spans="1:36" ht="14.25" customHeight="1">
      <c r="A4" s="330"/>
      <c r="B4" s="762"/>
      <c r="C4" s="763"/>
      <c r="D4" s="763"/>
      <c r="E4" s="763"/>
      <c r="F4" s="763"/>
      <c r="G4" s="764"/>
      <c r="H4" s="330"/>
      <c r="I4" s="330"/>
      <c r="J4" s="330"/>
      <c r="K4" s="330"/>
      <c r="L4" s="330"/>
      <c r="M4" s="330"/>
      <c r="N4" s="330"/>
      <c r="O4" s="330"/>
      <c r="P4" s="330"/>
      <c r="Q4" s="330"/>
      <c r="R4" s="652" t="s">
        <v>6</v>
      </c>
      <c r="S4" s="653"/>
      <c r="T4" s="653"/>
      <c r="U4" s="654"/>
      <c r="V4" s="655">
        <f>①入力シート!D7</f>
        <v>0</v>
      </c>
      <c r="W4" s="655"/>
      <c r="X4" s="655"/>
      <c r="Y4" s="655"/>
      <c r="Z4" s="655"/>
      <c r="AA4" s="655"/>
      <c r="AB4" s="655"/>
      <c r="AC4" s="655"/>
      <c r="AD4" s="655"/>
      <c r="AE4" s="656"/>
      <c r="AF4" s="330"/>
      <c r="AH4" s="330"/>
      <c r="AI4" s="330"/>
      <c r="AJ4" s="330"/>
    </row>
    <row r="5" spans="1:36" ht="14.25" customHeight="1">
      <c r="A5" s="330"/>
      <c r="B5" s="762"/>
      <c r="C5" s="763"/>
      <c r="D5" s="763"/>
      <c r="E5" s="763"/>
      <c r="F5" s="763"/>
      <c r="G5" s="764"/>
      <c r="H5" s="330"/>
      <c r="I5" s="330"/>
      <c r="J5" s="330"/>
      <c r="K5" s="330"/>
      <c r="L5" s="330"/>
      <c r="M5" s="330"/>
      <c r="N5" s="330"/>
      <c r="O5" s="330"/>
      <c r="P5" s="330"/>
      <c r="Q5" s="330"/>
      <c r="R5" s="657" t="s">
        <v>17</v>
      </c>
      <c r="S5" s="658"/>
      <c r="T5" s="658"/>
      <c r="U5" s="659"/>
      <c r="V5" s="663" t="e">
        <f>①入力シート!D8</f>
        <v>#N/A</v>
      </c>
      <c r="W5" s="664"/>
      <c r="X5" s="664"/>
      <c r="Y5" s="664"/>
      <c r="Z5" s="664"/>
      <c r="AA5" s="664"/>
      <c r="AB5" s="664"/>
      <c r="AC5" s="664"/>
      <c r="AD5" s="664"/>
      <c r="AE5" s="665"/>
      <c r="AF5" s="330"/>
      <c r="AH5" s="330"/>
      <c r="AI5" s="330"/>
      <c r="AJ5" s="330"/>
    </row>
    <row r="6" spans="1:36" ht="14.25" customHeight="1">
      <c r="A6" s="330"/>
      <c r="B6" s="762"/>
      <c r="C6" s="763"/>
      <c r="D6" s="763"/>
      <c r="E6" s="763"/>
      <c r="F6" s="763"/>
      <c r="G6" s="764"/>
      <c r="H6" s="330"/>
      <c r="I6" s="330"/>
      <c r="J6" s="330"/>
      <c r="K6" s="330"/>
      <c r="L6" s="330"/>
      <c r="M6" s="330"/>
      <c r="N6" s="330"/>
      <c r="O6" s="330"/>
      <c r="P6" s="330"/>
      <c r="Q6" s="330"/>
      <c r="R6" s="660"/>
      <c r="S6" s="661"/>
      <c r="T6" s="661"/>
      <c r="U6" s="662"/>
      <c r="V6" s="666"/>
      <c r="W6" s="667"/>
      <c r="X6" s="667"/>
      <c r="Y6" s="667"/>
      <c r="Z6" s="667"/>
      <c r="AA6" s="667"/>
      <c r="AB6" s="667"/>
      <c r="AC6" s="667"/>
      <c r="AD6" s="667"/>
      <c r="AE6" s="668"/>
      <c r="AF6" s="330"/>
      <c r="AH6" s="330"/>
      <c r="AI6" s="330"/>
      <c r="AJ6" s="330"/>
    </row>
    <row r="7" spans="1:36" ht="14.25" customHeight="1" thickBot="1">
      <c r="A7" s="330"/>
      <c r="B7" s="765"/>
      <c r="C7" s="766"/>
      <c r="D7" s="766"/>
      <c r="E7" s="766"/>
      <c r="F7" s="766"/>
      <c r="G7" s="767"/>
      <c r="H7" s="330"/>
      <c r="I7" s="330"/>
      <c r="J7" s="330"/>
      <c r="K7" s="330"/>
      <c r="L7" s="330"/>
      <c r="M7" s="330"/>
      <c r="N7" s="330"/>
      <c r="O7" s="330"/>
      <c r="P7" s="330"/>
      <c r="Q7" s="330"/>
      <c r="R7" s="746" t="s">
        <v>38</v>
      </c>
      <c r="S7" s="747"/>
      <c r="T7" s="747"/>
      <c r="U7" s="748"/>
      <c r="V7" s="749">
        <f>①入力シート!D9</f>
        <v>0</v>
      </c>
      <c r="W7" s="749"/>
      <c r="X7" s="749"/>
      <c r="Y7" s="749"/>
      <c r="Z7" s="749"/>
      <c r="AA7" s="749"/>
      <c r="AB7" s="749"/>
      <c r="AC7" s="749"/>
      <c r="AD7" s="749"/>
      <c r="AE7" s="750"/>
      <c r="AF7" s="330"/>
    </row>
    <row r="8" spans="1:36" ht="3" customHeight="1">
      <c r="A8" s="330"/>
      <c r="B8" s="330"/>
      <c r="C8" s="330"/>
      <c r="D8" s="330"/>
      <c r="E8" s="330"/>
      <c r="F8" s="330"/>
      <c r="G8" s="330"/>
      <c r="H8" s="330"/>
      <c r="I8" s="330"/>
      <c r="J8" s="330"/>
      <c r="K8" s="330"/>
      <c r="L8" s="330"/>
      <c r="M8" s="330"/>
      <c r="N8" s="330"/>
      <c r="O8" s="330"/>
      <c r="P8" s="330"/>
      <c r="Q8" s="330"/>
      <c r="R8" s="330"/>
      <c r="S8" s="330"/>
      <c r="T8" s="330"/>
      <c r="U8" s="330"/>
      <c r="V8" s="330"/>
      <c r="W8" s="330"/>
      <c r="X8" s="330"/>
      <c r="Y8" s="330"/>
      <c r="Z8" s="330"/>
      <c r="AB8" s="330"/>
      <c r="AC8" s="330"/>
      <c r="AD8" s="330"/>
      <c r="AE8" s="330"/>
      <c r="AF8" s="330"/>
    </row>
    <row r="9" spans="1:36" ht="6.75" customHeight="1">
      <c r="A9" s="330"/>
      <c r="B9" s="330"/>
      <c r="C9" s="330"/>
      <c r="D9" s="330"/>
      <c r="E9" s="330"/>
      <c r="F9" s="330"/>
      <c r="G9" s="330"/>
      <c r="H9" s="330"/>
      <c r="I9" s="330"/>
      <c r="J9" s="330"/>
      <c r="K9" s="330"/>
      <c r="L9" s="330"/>
      <c r="M9" s="330"/>
      <c r="N9" s="330"/>
      <c r="O9" s="330"/>
      <c r="P9" s="330"/>
      <c r="Q9" s="330"/>
      <c r="R9" s="330"/>
      <c r="S9" s="330"/>
      <c r="T9" s="330"/>
      <c r="U9" s="330"/>
      <c r="V9" s="330"/>
      <c r="W9" s="330"/>
      <c r="X9" s="330"/>
      <c r="Y9" s="330"/>
      <c r="Z9" s="330"/>
      <c r="AA9" s="330"/>
      <c r="AB9" s="330"/>
      <c r="AC9" s="330"/>
      <c r="AD9" s="330"/>
      <c r="AE9" s="330"/>
      <c r="AF9" s="330"/>
    </row>
    <row r="10" spans="1:36" ht="45" customHeight="1">
      <c r="A10" s="686" t="s">
        <v>570</v>
      </c>
      <c r="B10" s="686"/>
      <c r="C10" s="686"/>
      <c r="D10" s="686"/>
      <c r="E10" s="686"/>
      <c r="F10" s="686"/>
      <c r="G10" s="686"/>
      <c r="H10" s="686"/>
      <c r="I10" s="686"/>
      <c r="J10" s="686"/>
      <c r="K10" s="686"/>
      <c r="L10" s="686"/>
      <c r="M10" s="686"/>
      <c r="N10" s="686"/>
      <c r="O10" s="686"/>
      <c r="P10" s="686"/>
      <c r="Q10" s="686"/>
      <c r="R10" s="686"/>
      <c r="S10" s="686"/>
      <c r="T10" s="686"/>
      <c r="U10" s="686"/>
      <c r="V10" s="686"/>
      <c r="W10" s="686"/>
      <c r="X10" s="686"/>
      <c r="Y10" s="686"/>
      <c r="Z10" s="686"/>
      <c r="AA10" s="686"/>
      <c r="AB10" s="686"/>
      <c r="AC10" s="686"/>
      <c r="AD10" s="686"/>
      <c r="AE10" s="686"/>
      <c r="AF10" s="686"/>
    </row>
    <row r="11" spans="1:36" ht="21.75" customHeight="1">
      <c r="A11" s="224"/>
      <c r="B11" s="225" t="s">
        <v>299</v>
      </c>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330"/>
    </row>
    <row r="12" spans="1:36" ht="46.5" customHeight="1">
      <c r="A12" s="224"/>
      <c r="B12" s="225"/>
      <c r="C12" s="669" t="s">
        <v>300</v>
      </c>
      <c r="D12" s="670"/>
      <c r="E12" s="670"/>
      <c r="F12" s="670"/>
      <c r="G12" s="670"/>
      <c r="H12" s="670"/>
      <c r="I12" s="670"/>
      <c r="J12" s="670"/>
      <c r="K12" s="670"/>
      <c r="L12" s="670"/>
      <c r="M12" s="670"/>
      <c r="N12" s="670"/>
      <c r="O12" s="670"/>
      <c r="P12" s="670"/>
      <c r="Q12" s="670"/>
      <c r="R12" s="670"/>
      <c r="S12" s="670"/>
      <c r="T12" s="670"/>
      <c r="U12" s="670"/>
      <c r="V12" s="670"/>
      <c r="W12" s="671"/>
      <c r="X12" s="751">
        <f>①入力シート!$F$16</f>
        <v>0</v>
      </c>
      <c r="Y12" s="752"/>
      <c r="Z12" s="752"/>
      <c r="AA12" s="752"/>
      <c r="AB12" s="752"/>
      <c r="AC12" s="752"/>
      <c r="AD12" s="752"/>
      <c r="AE12" s="753"/>
    </row>
    <row r="13" spans="1:36" ht="21.75" customHeight="1">
      <c r="A13" s="224"/>
      <c r="B13" s="225"/>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330"/>
    </row>
    <row r="14" spans="1:36" ht="27.75" customHeight="1">
      <c r="A14" s="330"/>
      <c r="B14" s="330"/>
      <c r="C14" s="774" t="s">
        <v>210</v>
      </c>
      <c r="D14" s="653"/>
      <c r="E14" s="653"/>
      <c r="F14" s="653"/>
      <c r="G14" s="653"/>
      <c r="H14" s="775">
        <f>①入力シート!$F$27</f>
        <v>0</v>
      </c>
      <c r="I14" s="776"/>
      <c r="J14" s="776"/>
      <c r="K14" s="776"/>
      <c r="L14" s="778"/>
      <c r="M14" s="227"/>
      <c r="N14" s="228"/>
      <c r="O14" s="228"/>
      <c r="P14" s="228"/>
      <c r="Q14" s="228"/>
      <c r="R14" s="229"/>
      <c r="S14" s="229"/>
      <c r="T14" s="229"/>
      <c r="U14" s="229"/>
      <c r="V14" s="229"/>
      <c r="W14" s="229"/>
      <c r="X14" s="330"/>
      <c r="Y14" s="330"/>
      <c r="Z14" s="330"/>
      <c r="AA14" s="230"/>
      <c r="AB14" s="231"/>
      <c r="AC14" s="779"/>
      <c r="AD14" s="779"/>
      <c r="AE14" s="233"/>
      <c r="AF14" s="330"/>
    </row>
    <row r="15" spans="1:36" ht="6.75" customHeight="1" thickBot="1">
      <c r="A15" s="330"/>
      <c r="B15" s="330"/>
      <c r="C15" s="234"/>
      <c r="D15" s="234"/>
      <c r="E15" s="234"/>
      <c r="F15" s="234"/>
      <c r="G15" s="234"/>
      <c r="H15" s="235"/>
      <c r="I15" s="235"/>
      <c r="J15" s="235"/>
      <c r="K15" s="235"/>
      <c r="L15" s="235"/>
      <c r="M15" s="236"/>
      <c r="N15" s="236"/>
      <c r="O15" s="236"/>
      <c r="P15" s="236"/>
      <c r="Q15" s="236"/>
      <c r="R15" s="235"/>
      <c r="S15" s="235"/>
      <c r="T15" s="235"/>
      <c r="U15" s="235"/>
      <c r="V15" s="235"/>
      <c r="W15" s="235"/>
      <c r="X15" s="330"/>
      <c r="Y15" s="330"/>
      <c r="Z15" s="330"/>
      <c r="AA15" s="230"/>
      <c r="AB15" s="231"/>
      <c r="AC15" s="232"/>
      <c r="AD15" s="232"/>
      <c r="AE15" s="233"/>
      <c r="AF15" s="330"/>
    </row>
    <row r="16" spans="1:36" ht="27.75" customHeight="1" thickTop="1" thickBot="1">
      <c r="A16" s="330"/>
      <c r="B16" s="330"/>
      <c r="C16" s="774" t="s">
        <v>209</v>
      </c>
      <c r="D16" s="653"/>
      <c r="E16" s="653"/>
      <c r="F16" s="653"/>
      <c r="G16" s="653"/>
      <c r="H16" s="775">
        <f>①入力シート!$F$28</f>
        <v>0</v>
      </c>
      <c r="I16" s="776"/>
      <c r="J16" s="776"/>
      <c r="K16" s="776"/>
      <c r="L16" s="777"/>
      <c r="M16" s="782" t="s">
        <v>18</v>
      </c>
      <c r="N16" s="783"/>
      <c r="O16" s="783"/>
      <c r="P16" s="783"/>
      <c r="Q16" s="784"/>
      <c r="R16" s="785" t="str">
        <f>IF($H16+$H14&gt;=91,"91人以上","90人以下")</f>
        <v>90人以下</v>
      </c>
      <c r="S16" s="785"/>
      <c r="T16" s="785"/>
      <c r="U16" s="785"/>
      <c r="V16" s="785"/>
      <c r="W16" s="786"/>
      <c r="X16" s="330"/>
      <c r="Y16" s="330"/>
      <c r="Z16" s="330"/>
      <c r="AA16" s="230" t="s">
        <v>20</v>
      </c>
      <c r="AB16" s="237" t="s">
        <v>42</v>
      </c>
      <c r="AC16" s="787">
        <f>IF($H16+$H14&gt;=91,2.2,1.4)</f>
        <v>1.4</v>
      </c>
      <c r="AD16" s="787"/>
      <c r="AE16" s="238" t="s">
        <v>10</v>
      </c>
    </row>
    <row r="17" spans="1:32" ht="42.75" customHeight="1">
      <c r="A17" s="330"/>
      <c r="B17" s="330"/>
      <c r="C17" s="330"/>
      <c r="D17" s="330"/>
      <c r="E17" s="330"/>
      <c r="F17" s="330"/>
      <c r="G17" s="330"/>
      <c r="H17" s="332"/>
      <c r="I17" s="330"/>
      <c r="J17" s="330"/>
      <c r="K17" s="330"/>
      <c r="L17" s="330"/>
      <c r="M17" s="788" t="s">
        <v>208</v>
      </c>
      <c r="N17" s="788"/>
      <c r="O17" s="788"/>
      <c r="P17" s="788"/>
      <c r="Q17" s="788"/>
      <c r="R17" s="788"/>
      <c r="S17" s="788"/>
      <c r="T17" s="788"/>
      <c r="U17" s="788"/>
      <c r="V17" s="788"/>
      <c r="W17" s="788"/>
      <c r="X17" s="788"/>
      <c r="Y17" s="788"/>
      <c r="Z17" s="788"/>
      <c r="AA17" s="788"/>
      <c r="AB17" s="788"/>
      <c r="AC17" s="788"/>
      <c r="AD17" s="788"/>
      <c r="AE17" s="330"/>
      <c r="AF17" s="330"/>
    </row>
    <row r="18" spans="1:32" ht="8.25" customHeight="1">
      <c r="A18" s="330"/>
      <c r="B18" s="330"/>
      <c r="C18" s="330"/>
      <c r="D18" s="330"/>
      <c r="E18" s="330"/>
      <c r="F18" s="330"/>
      <c r="G18" s="330"/>
      <c r="H18" s="332"/>
      <c r="I18" s="330"/>
      <c r="J18" s="330"/>
      <c r="K18" s="330"/>
      <c r="L18" s="330"/>
      <c r="M18" s="333"/>
      <c r="N18" s="333"/>
      <c r="O18" s="333"/>
      <c r="P18" s="333"/>
      <c r="Q18" s="333"/>
      <c r="R18" s="333"/>
      <c r="S18" s="333"/>
      <c r="T18" s="333"/>
      <c r="U18" s="333"/>
      <c r="V18" s="333"/>
      <c r="W18" s="333"/>
      <c r="X18" s="333"/>
      <c r="Y18" s="333"/>
      <c r="Z18" s="333"/>
      <c r="AA18" s="333"/>
      <c r="AB18" s="333"/>
      <c r="AC18" s="333"/>
      <c r="AD18" s="333"/>
      <c r="AE18" s="330"/>
      <c r="AF18" s="330"/>
    </row>
    <row r="19" spans="1:32" ht="27.75" customHeight="1">
      <c r="A19" s="330"/>
      <c r="B19" s="330"/>
      <c r="C19" s="687" t="s">
        <v>21</v>
      </c>
      <c r="D19" s="688"/>
      <c r="E19" s="688"/>
      <c r="F19" s="688"/>
      <c r="G19" s="688"/>
      <c r="H19" s="688"/>
      <c r="I19" s="689"/>
      <c r="J19" s="581">
        <v>12</v>
      </c>
      <c r="K19" s="581"/>
      <c r="L19" s="581"/>
      <c r="M19" s="690" t="s">
        <v>16</v>
      </c>
      <c r="N19" s="691"/>
      <c r="O19" s="333"/>
      <c r="P19" s="333"/>
      <c r="Q19" s="333"/>
      <c r="R19" s="330"/>
      <c r="S19" s="330"/>
      <c r="T19" s="330"/>
      <c r="U19" s="330"/>
      <c r="V19" s="330"/>
      <c r="W19" s="330"/>
      <c r="X19" s="330"/>
      <c r="Y19" s="330"/>
      <c r="Z19" s="330"/>
      <c r="AA19" s="330"/>
      <c r="AB19" s="330"/>
      <c r="AC19" s="330"/>
      <c r="AD19" s="330"/>
      <c r="AE19" s="330"/>
      <c r="AF19" s="330"/>
    </row>
    <row r="20" spans="1:32" ht="10.5" customHeight="1">
      <c r="A20" s="330"/>
      <c r="B20" s="330"/>
      <c r="C20" s="330"/>
      <c r="D20" s="330"/>
      <c r="E20" s="330"/>
      <c r="F20" s="330"/>
      <c r="G20" s="330"/>
      <c r="H20" s="332"/>
      <c r="I20" s="330"/>
      <c r="J20" s="330"/>
      <c r="K20" s="330"/>
      <c r="L20" s="330"/>
      <c r="M20" s="333"/>
      <c r="N20" s="333"/>
      <c r="O20" s="333"/>
      <c r="P20" s="333"/>
      <c r="Q20" s="334"/>
      <c r="R20" s="334"/>
      <c r="S20" s="334"/>
      <c r="T20" s="334"/>
      <c r="U20" s="334"/>
      <c r="V20" s="334"/>
      <c r="W20" s="334"/>
      <c r="X20" s="334"/>
      <c r="Y20" s="334"/>
      <c r="Z20" s="334"/>
      <c r="AA20" s="333"/>
      <c r="AB20" s="333"/>
      <c r="AC20" s="333"/>
      <c r="AD20" s="333"/>
      <c r="AE20" s="330"/>
      <c r="AF20" s="330"/>
    </row>
    <row r="21" spans="1:32" ht="27.75" customHeight="1">
      <c r="A21" s="330"/>
      <c r="B21" s="330"/>
      <c r="C21" s="722" t="s">
        <v>274</v>
      </c>
      <c r="D21" s="723"/>
      <c r="E21" s="723"/>
      <c r="F21" s="723"/>
      <c r="G21" s="724"/>
      <c r="H21" s="731" t="s">
        <v>22</v>
      </c>
      <c r="I21" s="731"/>
      <c r="J21" s="731"/>
      <c r="K21" s="731"/>
      <c r="L21" s="731"/>
      <c r="M21" s="732">
        <f>①入力シート!$F$30+①入力シート!$F$33</f>
        <v>0</v>
      </c>
      <c r="N21" s="732"/>
      <c r="O21" s="732"/>
      <c r="P21" s="239" t="s">
        <v>10</v>
      </c>
      <c r="Q21" s="240"/>
      <c r="R21" s="240" t="s">
        <v>23</v>
      </c>
      <c r="S21" s="780">
        <f>IF($T$31="○",25,30)</f>
        <v>30</v>
      </c>
      <c r="T21" s="780"/>
      <c r="U21" s="731" t="s">
        <v>24</v>
      </c>
      <c r="V21" s="731"/>
      <c r="W21" s="781">
        <f>IF($T$31="○",ROUNDDOWN(M21/25,1),ROUNDDOWN(M21/30,1))</f>
        <v>0</v>
      </c>
      <c r="X21" s="781"/>
      <c r="Y21" s="781"/>
      <c r="Z21" s="241" t="s">
        <v>10</v>
      </c>
      <c r="AA21" s="330"/>
      <c r="AB21" s="330"/>
      <c r="AC21" s="330"/>
      <c r="AD21" s="330"/>
      <c r="AE21" s="330"/>
      <c r="AF21" s="330"/>
    </row>
    <row r="22" spans="1:32" ht="27.75" customHeight="1">
      <c r="A22" s="330"/>
      <c r="B22" s="330"/>
      <c r="C22" s="725"/>
      <c r="D22" s="726"/>
      <c r="E22" s="726"/>
      <c r="F22" s="726"/>
      <c r="G22" s="727"/>
      <c r="H22" s="716" t="s">
        <v>560</v>
      </c>
      <c r="I22" s="592"/>
      <c r="J22" s="592"/>
      <c r="K22" s="592"/>
      <c r="L22" s="592"/>
      <c r="M22" s="594">
        <f>①入力シート!$F$31+①入力シート!$F$34</f>
        <v>0</v>
      </c>
      <c r="N22" s="594"/>
      <c r="O22" s="594"/>
      <c r="P22" s="242" t="s">
        <v>10</v>
      </c>
      <c r="Q22" s="243"/>
      <c r="R22" s="243" t="s">
        <v>23</v>
      </c>
      <c r="S22" s="710" t="str">
        <f>IF(AND($T$32="○",$T$34="○"),"15or6",IF(OR(AND($T$32="○",$T$34="-"),AND($T$32="○",$T$34="")),"15",IF(OR(AND($T$32="-",$T$34="○"),AND($T$32="",$T$34="○")),"20or6","20")))</f>
        <v>20</v>
      </c>
      <c r="T22" s="710"/>
      <c r="U22" s="718" t="s">
        <v>24</v>
      </c>
      <c r="V22" s="718"/>
      <c r="W22" s="720">
        <f>IF(AND($T$32="○",$T$34="○"),ROUNDDOWN($M$22/15,1)+ROUNDDOWN($M$23/6,1),IF(OR(AND($T$32="○",$T$34="-"),AND($T$32="○",$T$34="")),ROUNDDOWN(($M$22+$M$23)/15,1),IF(OR(AND($T$32="-",$T$34="○"),AND($T$32="",$T$34="○")),ROUNDDOWN($M$22/20,1)+ROUNDDOWN($M$23/6,1),ROUNDDOWN(($M$22+$M$23)/20,1))))</f>
        <v>0</v>
      </c>
      <c r="X22" s="720"/>
      <c r="Y22" s="720"/>
      <c r="Z22" s="744" t="s">
        <v>10</v>
      </c>
      <c r="AA22" s="330"/>
      <c r="AB22" s="330"/>
      <c r="AC22" s="330"/>
      <c r="AD22" s="330"/>
      <c r="AE22" s="330"/>
      <c r="AF22" s="330"/>
    </row>
    <row r="23" spans="1:32" ht="27.75" customHeight="1">
      <c r="A23" s="330"/>
      <c r="B23" s="330"/>
      <c r="C23" s="725"/>
      <c r="D23" s="726"/>
      <c r="E23" s="726"/>
      <c r="F23" s="726"/>
      <c r="G23" s="727"/>
      <c r="H23" s="592" t="s">
        <v>216</v>
      </c>
      <c r="I23" s="592"/>
      <c r="J23" s="592"/>
      <c r="K23" s="592"/>
      <c r="L23" s="592"/>
      <c r="M23" s="594">
        <f>①入力シート!$F$32</f>
        <v>0</v>
      </c>
      <c r="N23" s="594"/>
      <c r="O23" s="594"/>
      <c r="P23" s="242" t="s">
        <v>10</v>
      </c>
      <c r="Q23" s="243"/>
      <c r="R23" s="243" t="s">
        <v>23</v>
      </c>
      <c r="S23" s="717"/>
      <c r="T23" s="717"/>
      <c r="U23" s="719"/>
      <c r="V23" s="719"/>
      <c r="W23" s="721"/>
      <c r="X23" s="721"/>
      <c r="Y23" s="721"/>
      <c r="Z23" s="745"/>
      <c r="AA23" s="330"/>
      <c r="AB23" s="330"/>
      <c r="AC23" s="330"/>
      <c r="AD23" s="330"/>
      <c r="AE23" s="330"/>
      <c r="AF23" s="330"/>
    </row>
    <row r="24" spans="1:32" ht="27.75" customHeight="1">
      <c r="A24" s="330"/>
      <c r="B24" s="330"/>
      <c r="C24" s="725"/>
      <c r="D24" s="726"/>
      <c r="E24" s="726"/>
      <c r="F24" s="726"/>
      <c r="G24" s="727"/>
      <c r="H24" s="592" t="s">
        <v>260</v>
      </c>
      <c r="I24" s="593"/>
      <c r="J24" s="593"/>
      <c r="K24" s="593"/>
      <c r="L24" s="593"/>
      <c r="M24" s="594">
        <f>IF($T$33="○",①入力シート!$F$35,0)</f>
        <v>0</v>
      </c>
      <c r="N24" s="594"/>
      <c r="O24" s="594"/>
      <c r="P24" s="244" t="s">
        <v>10</v>
      </c>
      <c r="Q24" s="243"/>
      <c r="R24" s="243" t="s">
        <v>23</v>
      </c>
      <c r="S24" s="595">
        <f>IF($T$33="○",6,0)</f>
        <v>0</v>
      </c>
      <c r="T24" s="595"/>
      <c r="U24" s="592" t="s">
        <v>24</v>
      </c>
      <c r="V24" s="592"/>
      <c r="W24" s="591">
        <f>IF($T$33="○",ROUNDDOWN($M$24/6,1),0)</f>
        <v>0</v>
      </c>
      <c r="X24" s="591"/>
      <c r="Y24" s="591"/>
      <c r="Z24" s="245" t="s">
        <v>10</v>
      </c>
      <c r="AA24" s="330"/>
      <c r="AB24" s="330"/>
      <c r="AC24" s="330"/>
      <c r="AD24" s="330"/>
      <c r="AE24" s="330"/>
      <c r="AF24" s="330"/>
    </row>
    <row r="25" spans="1:32" ht="27.75" customHeight="1">
      <c r="A25" s="330"/>
      <c r="B25" s="330"/>
      <c r="C25" s="725"/>
      <c r="D25" s="726"/>
      <c r="E25" s="726"/>
      <c r="F25" s="726"/>
      <c r="G25" s="727"/>
      <c r="H25" s="592" t="s">
        <v>261</v>
      </c>
      <c r="I25" s="593"/>
      <c r="J25" s="593"/>
      <c r="K25" s="593"/>
      <c r="L25" s="593"/>
      <c r="M25" s="594">
        <f>IF($T$33="○",①入力シート!$F$36,0)</f>
        <v>0</v>
      </c>
      <c r="N25" s="594"/>
      <c r="O25" s="594"/>
      <c r="P25" s="244" t="s">
        <v>10</v>
      </c>
      <c r="Q25" s="243"/>
      <c r="R25" s="243" t="s">
        <v>23</v>
      </c>
      <c r="S25" s="595">
        <f>IF($T$33="○",5,0)</f>
        <v>0</v>
      </c>
      <c r="T25" s="595"/>
      <c r="U25" s="592" t="s">
        <v>24</v>
      </c>
      <c r="V25" s="592"/>
      <c r="W25" s="591">
        <f>IF($T$33="○",ROUNDDOWN($M$25/5,1),0)</f>
        <v>0</v>
      </c>
      <c r="X25" s="591"/>
      <c r="Y25" s="591"/>
      <c r="Z25" s="246" t="s">
        <v>10</v>
      </c>
      <c r="AA25" s="330"/>
      <c r="AB25" s="330"/>
      <c r="AC25" s="330"/>
      <c r="AD25" s="330"/>
      <c r="AE25" s="330"/>
      <c r="AF25" s="330"/>
    </row>
    <row r="26" spans="1:32" ht="27.75" customHeight="1">
      <c r="A26" s="330"/>
      <c r="B26" s="330"/>
      <c r="C26" s="725"/>
      <c r="D26" s="726"/>
      <c r="E26" s="726"/>
      <c r="F26" s="726"/>
      <c r="G26" s="727"/>
      <c r="H26" s="592" t="s">
        <v>25</v>
      </c>
      <c r="I26" s="592"/>
      <c r="J26" s="592"/>
      <c r="K26" s="592"/>
      <c r="L26" s="592"/>
      <c r="M26" s="594">
        <f>IF($T$33="-",①入力シート!$F$35+①入力シート!$F$36,0)</f>
        <v>0</v>
      </c>
      <c r="N26" s="594"/>
      <c r="O26" s="594"/>
      <c r="P26" s="247" t="s">
        <v>10</v>
      </c>
      <c r="Q26" s="243"/>
      <c r="R26" s="243" t="s">
        <v>23</v>
      </c>
      <c r="S26" s="595">
        <v>6</v>
      </c>
      <c r="T26" s="595"/>
      <c r="U26" s="592" t="s">
        <v>24</v>
      </c>
      <c r="V26" s="592"/>
      <c r="W26" s="591">
        <f>ROUNDDOWN($M$26/6,1)</f>
        <v>0</v>
      </c>
      <c r="X26" s="591"/>
      <c r="Y26" s="591"/>
      <c r="Z26" s="245" t="s">
        <v>10</v>
      </c>
      <c r="AA26" s="330"/>
      <c r="AB26" s="330"/>
      <c r="AC26" s="330"/>
      <c r="AD26" s="330"/>
      <c r="AE26" s="330"/>
      <c r="AF26" s="330"/>
    </row>
    <row r="27" spans="1:32" ht="27.75" customHeight="1" thickBot="1">
      <c r="A27" s="330"/>
      <c r="B27" s="330"/>
      <c r="C27" s="728"/>
      <c r="D27" s="729"/>
      <c r="E27" s="729"/>
      <c r="F27" s="729"/>
      <c r="G27" s="730"/>
      <c r="H27" s="733" t="s">
        <v>26</v>
      </c>
      <c r="I27" s="733"/>
      <c r="J27" s="733"/>
      <c r="K27" s="733"/>
      <c r="L27" s="733"/>
      <c r="M27" s="734">
        <f>①入力シート!$F$37</f>
        <v>0</v>
      </c>
      <c r="N27" s="734"/>
      <c r="O27" s="734"/>
      <c r="P27" s="248" t="s">
        <v>10</v>
      </c>
      <c r="Q27" s="249"/>
      <c r="R27" s="250" t="s">
        <v>23</v>
      </c>
      <c r="S27" s="710">
        <v>3</v>
      </c>
      <c r="T27" s="710"/>
      <c r="U27" s="718" t="s">
        <v>24</v>
      </c>
      <c r="V27" s="718"/>
      <c r="W27" s="720">
        <f>ROUNDDOWN($M$27/$S$27,1)</f>
        <v>0</v>
      </c>
      <c r="X27" s="720"/>
      <c r="Y27" s="720"/>
      <c r="Z27" s="245" t="s">
        <v>10</v>
      </c>
      <c r="AA27" s="330"/>
      <c r="AB27" s="330"/>
      <c r="AC27" s="330"/>
      <c r="AD27" s="330"/>
      <c r="AE27" s="330"/>
      <c r="AF27" s="330"/>
    </row>
    <row r="28" spans="1:32" ht="27.75" customHeight="1" thickTop="1" thickBot="1">
      <c r="A28" s="330"/>
      <c r="B28" s="330"/>
      <c r="C28" s="740" t="s">
        <v>557</v>
      </c>
      <c r="D28" s="741"/>
      <c r="E28" s="741"/>
      <c r="F28" s="741"/>
      <c r="G28" s="741"/>
      <c r="H28" s="741"/>
      <c r="I28" s="741"/>
      <c r="J28" s="741"/>
      <c r="K28" s="741"/>
      <c r="L28" s="741"/>
      <c r="M28" s="741"/>
      <c r="N28" s="741"/>
      <c r="O28" s="741"/>
      <c r="P28" s="741"/>
      <c r="Q28" s="742"/>
      <c r="R28" s="737" t="s">
        <v>27</v>
      </c>
      <c r="S28" s="738"/>
      <c r="T28" s="738"/>
      <c r="U28" s="738"/>
      <c r="V28" s="738"/>
      <c r="W28" s="738"/>
      <c r="X28" s="738"/>
      <c r="Y28" s="738"/>
      <c r="Z28" s="739"/>
      <c r="AA28" s="251" t="s">
        <v>20</v>
      </c>
      <c r="AB28" s="237" t="s">
        <v>43</v>
      </c>
      <c r="AC28" s="711">
        <f>ROUND(SUM($W$21:$Y$27),0)</f>
        <v>0</v>
      </c>
      <c r="AD28" s="711"/>
      <c r="AE28" s="238" t="s">
        <v>10</v>
      </c>
    </row>
    <row r="29" spans="1:32" ht="48.75" customHeight="1">
      <c r="A29" s="330"/>
      <c r="B29" s="330"/>
      <c r="C29" s="330"/>
      <c r="D29" s="330"/>
      <c r="E29" s="236"/>
      <c r="F29" s="236"/>
      <c r="G29" s="236"/>
      <c r="H29" s="743"/>
      <c r="I29" s="743"/>
      <c r="J29" s="743"/>
      <c r="K29" s="743"/>
      <c r="L29" s="743"/>
      <c r="M29" s="743"/>
      <c r="N29" s="743"/>
      <c r="O29" s="743"/>
      <c r="P29" s="743"/>
      <c r="Q29" s="743"/>
      <c r="R29" s="743"/>
      <c r="S29" s="743"/>
      <c r="T29" s="743"/>
      <c r="U29" s="743"/>
      <c r="V29" s="743"/>
      <c r="W29" s="743"/>
      <c r="X29" s="743"/>
      <c r="Y29" s="743"/>
      <c r="Z29" s="743"/>
      <c r="AA29" s="743"/>
      <c r="AB29" s="743"/>
      <c r="AC29" s="743"/>
      <c r="AD29" s="743"/>
      <c r="AE29" s="743"/>
      <c r="AF29" s="330"/>
    </row>
    <row r="30" spans="1:32" ht="9.75" customHeight="1">
      <c r="A30" s="330"/>
      <c r="B30" s="330"/>
      <c r="C30" s="330"/>
      <c r="D30" s="330"/>
      <c r="E30" s="330"/>
      <c r="F30" s="330"/>
      <c r="G30" s="330"/>
      <c r="H30" s="330"/>
      <c r="I30" s="330"/>
      <c r="J30" s="712"/>
      <c r="K30" s="712"/>
      <c r="L30" s="712"/>
      <c r="M30" s="712"/>
      <c r="N30" s="712"/>
      <c r="O30" s="330"/>
      <c r="P30" s="330"/>
      <c r="Q30" s="330"/>
      <c r="R30" s="330"/>
      <c r="S30" s="330"/>
      <c r="T30" s="330"/>
      <c r="U30" s="330"/>
      <c r="V30" s="330"/>
      <c r="W30" s="330"/>
      <c r="X30" s="330"/>
      <c r="Y30" s="330"/>
      <c r="Z30" s="330"/>
      <c r="AA30" s="330"/>
      <c r="AB30" s="330"/>
      <c r="AC30" s="330"/>
      <c r="AD30" s="330"/>
      <c r="AE30" s="330"/>
      <c r="AF30" s="330"/>
    </row>
    <row r="31" spans="1:32" ht="27.75" customHeight="1">
      <c r="A31" s="330"/>
      <c r="B31" s="330"/>
      <c r="C31" s="629" t="s">
        <v>28</v>
      </c>
      <c r="D31" s="630"/>
      <c r="E31" s="630"/>
      <c r="F31" s="630"/>
      <c r="G31" s="631"/>
      <c r="H31" s="611" t="s">
        <v>66</v>
      </c>
      <c r="I31" s="611"/>
      <c r="J31" s="611"/>
      <c r="K31" s="611"/>
      <c r="L31" s="611"/>
      <c r="M31" s="611"/>
      <c r="N31" s="611"/>
      <c r="O31" s="611"/>
      <c r="P31" s="611"/>
      <c r="Q31" s="611"/>
      <c r="R31" s="611"/>
      <c r="S31" s="337"/>
      <c r="T31" s="612" t="str">
        <f>IF(①入力シート!$H$40="あり","○","-")</f>
        <v>-</v>
      </c>
      <c r="U31" s="613"/>
      <c r="V31" s="330"/>
      <c r="W31" s="330"/>
      <c r="X31" s="330"/>
      <c r="Y31" s="330"/>
      <c r="Z31" s="330"/>
      <c r="AA31" s="330"/>
      <c r="AB31" s="330"/>
      <c r="AC31" s="330"/>
      <c r="AD31" s="330"/>
      <c r="AE31" s="330"/>
      <c r="AF31" s="330"/>
    </row>
    <row r="32" spans="1:32" ht="27.75" customHeight="1">
      <c r="A32" s="330"/>
      <c r="B32" s="330"/>
      <c r="C32" s="632"/>
      <c r="D32" s="633"/>
      <c r="E32" s="633"/>
      <c r="F32" s="633"/>
      <c r="G32" s="634"/>
      <c r="H32" s="672" t="s">
        <v>12</v>
      </c>
      <c r="I32" s="672"/>
      <c r="J32" s="672"/>
      <c r="K32" s="672"/>
      <c r="L32" s="672"/>
      <c r="M32" s="672"/>
      <c r="N32" s="672"/>
      <c r="O32" s="672"/>
      <c r="P32" s="672"/>
      <c r="Q32" s="672"/>
      <c r="R32" s="672"/>
      <c r="S32" s="338"/>
      <c r="T32" s="598" t="str">
        <f>IF(①入力シート!$H$41="あり","○","-")</f>
        <v>-</v>
      </c>
      <c r="U32" s="599"/>
      <c r="V32" s="330"/>
      <c r="W32" s="330"/>
      <c r="X32" s="330"/>
      <c r="Y32" s="330"/>
      <c r="Z32" s="330"/>
      <c r="AA32" s="330"/>
      <c r="AB32" s="330"/>
      <c r="AC32" s="330"/>
      <c r="AD32" s="330"/>
      <c r="AE32" s="330"/>
      <c r="AF32" s="330"/>
    </row>
    <row r="33" spans="1:32" ht="27.75" customHeight="1">
      <c r="A33" s="330"/>
      <c r="B33" s="330"/>
      <c r="C33" s="632"/>
      <c r="D33" s="633"/>
      <c r="E33" s="633"/>
      <c r="F33" s="633"/>
      <c r="G33" s="634"/>
      <c r="H33" s="596" t="s">
        <v>262</v>
      </c>
      <c r="I33" s="597"/>
      <c r="J33" s="597"/>
      <c r="K33" s="597"/>
      <c r="L33" s="597"/>
      <c r="M33" s="597"/>
      <c r="N33" s="597"/>
      <c r="O33" s="597"/>
      <c r="P33" s="597"/>
      <c r="Q33" s="597"/>
      <c r="R33" s="597"/>
      <c r="S33" s="338"/>
      <c r="T33" s="598" t="str">
        <f>IF(①入力シート!$H$42="あり","○","-")</f>
        <v>-</v>
      </c>
      <c r="U33" s="599"/>
      <c r="V33" s="330"/>
      <c r="W33" s="330"/>
      <c r="X33" s="330"/>
      <c r="Y33" s="330"/>
      <c r="Z33" s="330"/>
      <c r="AA33" s="330"/>
      <c r="AB33" s="330"/>
      <c r="AC33" s="330"/>
      <c r="AD33" s="330"/>
      <c r="AE33" s="330"/>
      <c r="AF33" s="330"/>
    </row>
    <row r="34" spans="1:32" ht="27.75" customHeight="1" thickBot="1">
      <c r="A34" s="330"/>
      <c r="B34" s="330"/>
      <c r="C34" s="632"/>
      <c r="D34" s="633"/>
      <c r="E34" s="633"/>
      <c r="F34" s="633"/>
      <c r="G34" s="634"/>
      <c r="H34" s="645" t="s">
        <v>207</v>
      </c>
      <c r="I34" s="644"/>
      <c r="J34" s="644"/>
      <c r="K34" s="644"/>
      <c r="L34" s="644"/>
      <c r="M34" s="644"/>
      <c r="N34" s="644"/>
      <c r="O34" s="644"/>
      <c r="P34" s="644"/>
      <c r="Q34" s="644"/>
      <c r="R34" s="644"/>
      <c r="S34" s="339"/>
      <c r="T34" s="646" t="str">
        <f>IF(①入力シート!$H$43="あり","○","-")</f>
        <v>-</v>
      </c>
      <c r="U34" s="647"/>
      <c r="V34" s="330"/>
      <c r="W34" s="330"/>
      <c r="X34" s="330"/>
      <c r="Y34" s="330"/>
      <c r="Z34" s="330"/>
      <c r="AA34" s="330"/>
      <c r="AB34" s="330"/>
      <c r="AC34" s="330"/>
      <c r="AD34" s="330"/>
      <c r="AE34" s="330"/>
      <c r="AF34" s="330"/>
    </row>
    <row r="35" spans="1:32" ht="27.75" customHeight="1" thickTop="1" thickBot="1">
      <c r="A35" s="330"/>
      <c r="B35" s="330"/>
      <c r="C35" s="632"/>
      <c r="D35" s="633"/>
      <c r="E35" s="633"/>
      <c r="F35" s="633"/>
      <c r="G35" s="634"/>
      <c r="H35" s="676" t="s">
        <v>301</v>
      </c>
      <c r="I35" s="642"/>
      <c r="J35" s="642"/>
      <c r="K35" s="642"/>
      <c r="L35" s="642"/>
      <c r="M35" s="642"/>
      <c r="N35" s="642"/>
      <c r="O35" s="642"/>
      <c r="P35" s="642"/>
      <c r="Q35" s="642"/>
      <c r="R35" s="642"/>
      <c r="S35" s="340"/>
      <c r="T35" s="735" t="s">
        <v>205</v>
      </c>
      <c r="U35" s="736"/>
      <c r="V35" s="674" t="s">
        <v>206</v>
      </c>
      <c r="W35" s="675"/>
      <c r="X35" s="675"/>
      <c r="Y35" s="675"/>
      <c r="Z35" s="330"/>
      <c r="AA35" s="230" t="s">
        <v>20</v>
      </c>
      <c r="AB35" s="237" t="s">
        <v>44</v>
      </c>
      <c r="AC35" s="673">
        <f>IF($H$16&gt;=91,0.8,1)</f>
        <v>1</v>
      </c>
      <c r="AD35" s="673"/>
      <c r="AE35" s="238" t="s">
        <v>10</v>
      </c>
      <c r="AF35" s="330"/>
    </row>
    <row r="36" spans="1:32" ht="27.75" customHeight="1" thickTop="1" thickBot="1">
      <c r="A36" s="330"/>
      <c r="B36" s="330"/>
      <c r="C36" s="632"/>
      <c r="D36" s="633"/>
      <c r="E36" s="633"/>
      <c r="F36" s="633"/>
      <c r="G36" s="634"/>
      <c r="H36" s="642" t="s">
        <v>153</v>
      </c>
      <c r="I36" s="642"/>
      <c r="J36" s="642"/>
      <c r="K36" s="642"/>
      <c r="L36" s="642"/>
      <c r="M36" s="642"/>
      <c r="N36" s="642"/>
      <c r="O36" s="642"/>
      <c r="P36" s="642"/>
      <c r="Q36" s="642"/>
      <c r="R36" s="642"/>
      <c r="S36" s="340"/>
      <c r="T36" s="735" t="s">
        <v>205</v>
      </c>
      <c r="U36" s="736"/>
      <c r="V36" s="330" t="s">
        <v>204</v>
      </c>
      <c r="W36" s="330"/>
      <c r="X36" s="330"/>
      <c r="Y36" s="330"/>
      <c r="Z36" s="330"/>
      <c r="AA36" s="230" t="s">
        <v>20</v>
      </c>
      <c r="AB36" s="237" t="s">
        <v>45</v>
      </c>
      <c r="AC36" s="673">
        <f>IF($H$16&gt;=151,3,IF($H$16&gt;=41,2,IF($H$16&gt;=21,1.4,1)))</f>
        <v>1</v>
      </c>
      <c r="AD36" s="673"/>
      <c r="AE36" s="238" t="s">
        <v>10</v>
      </c>
      <c r="AF36" s="330"/>
    </row>
    <row r="37" spans="1:32" ht="27.75" customHeight="1" thickTop="1" thickBot="1">
      <c r="A37" s="330"/>
      <c r="B37" s="330"/>
      <c r="C37" s="632"/>
      <c r="D37" s="633"/>
      <c r="E37" s="633"/>
      <c r="F37" s="633"/>
      <c r="G37" s="634"/>
      <c r="H37" s="713" t="s">
        <v>571</v>
      </c>
      <c r="I37" s="714"/>
      <c r="J37" s="714"/>
      <c r="K37" s="714"/>
      <c r="L37" s="714"/>
      <c r="M37" s="714"/>
      <c r="N37" s="714"/>
      <c r="O37" s="714"/>
      <c r="P37" s="714"/>
      <c r="Q37" s="714"/>
      <c r="R37" s="714"/>
      <c r="S37" s="335"/>
      <c r="T37" s="646" t="str">
        <f>IF(①入力シート!$H$44="あり","○","-")</f>
        <v>-</v>
      </c>
      <c r="U37" s="647"/>
      <c r="V37" s="330" t="s">
        <v>29</v>
      </c>
      <c r="W37" s="330"/>
      <c r="X37" s="330"/>
      <c r="Y37" s="330"/>
      <c r="Z37" s="330"/>
      <c r="AA37" s="230" t="s">
        <v>20</v>
      </c>
      <c r="AB37" s="237" t="s">
        <v>46</v>
      </c>
      <c r="AC37" s="673">
        <f>IF($T$37="○",1.4,0)</f>
        <v>0</v>
      </c>
      <c r="AD37" s="673"/>
      <c r="AE37" s="238" t="s">
        <v>10</v>
      </c>
      <c r="AF37" s="330"/>
    </row>
    <row r="38" spans="1:32" ht="27.75" customHeight="1" thickTop="1" thickBot="1">
      <c r="A38" s="330"/>
      <c r="B38" s="330"/>
      <c r="C38" s="632"/>
      <c r="D38" s="633"/>
      <c r="E38" s="633"/>
      <c r="F38" s="633"/>
      <c r="G38" s="634"/>
      <c r="H38" s="642" t="s">
        <v>203</v>
      </c>
      <c r="I38" s="642"/>
      <c r="J38" s="642"/>
      <c r="K38" s="642"/>
      <c r="L38" s="642"/>
      <c r="M38" s="642"/>
      <c r="N38" s="642"/>
      <c r="O38" s="642"/>
      <c r="P38" s="642"/>
      <c r="Q38" s="642"/>
      <c r="R38" s="642"/>
      <c r="S38" s="335"/>
      <c r="T38" s="646" t="str">
        <f>IF(①入力シート!$H$45="あり","○","-")</f>
        <v>-</v>
      </c>
      <c r="U38" s="647"/>
      <c r="V38" s="330" t="s">
        <v>30</v>
      </c>
      <c r="W38" s="330"/>
      <c r="X38" s="330"/>
      <c r="Y38" s="330"/>
      <c r="Z38" s="330"/>
      <c r="AA38" s="230" t="s">
        <v>20</v>
      </c>
      <c r="AB38" s="237" t="s">
        <v>202</v>
      </c>
      <c r="AC38" s="673">
        <f>IF($T$38="○",1,0)</f>
        <v>0</v>
      </c>
      <c r="AD38" s="673"/>
      <c r="AE38" s="238" t="s">
        <v>10</v>
      </c>
      <c r="AF38" s="330"/>
    </row>
    <row r="39" spans="1:32" ht="27.75" customHeight="1" thickTop="1" thickBot="1">
      <c r="A39" s="330"/>
      <c r="B39" s="330"/>
      <c r="C39" s="632"/>
      <c r="D39" s="633"/>
      <c r="E39" s="633"/>
      <c r="F39" s="633"/>
      <c r="G39" s="634"/>
      <c r="H39" s="676" t="s">
        <v>201</v>
      </c>
      <c r="I39" s="642"/>
      <c r="J39" s="642"/>
      <c r="K39" s="642"/>
      <c r="L39" s="642"/>
      <c r="M39" s="642"/>
      <c r="N39" s="642"/>
      <c r="O39" s="642"/>
      <c r="P39" s="642"/>
      <c r="Q39" s="642"/>
      <c r="R39" s="642"/>
      <c r="S39" s="335"/>
      <c r="T39" s="646" t="str">
        <f>IF(①入力シート!$H$46="あり","○","-")</f>
        <v>-</v>
      </c>
      <c r="U39" s="647"/>
      <c r="V39" s="674" t="s">
        <v>185</v>
      </c>
      <c r="W39" s="675"/>
      <c r="X39" s="675"/>
      <c r="Y39" s="675"/>
      <c r="Z39" s="675"/>
      <c r="AA39" s="230" t="s">
        <v>20</v>
      </c>
      <c r="AB39" s="237" t="s">
        <v>200</v>
      </c>
      <c r="AC39" s="673">
        <f>IF($T$39="○",0.8,0)</f>
        <v>0</v>
      </c>
      <c r="AD39" s="673"/>
      <c r="AE39" s="238" t="s">
        <v>10</v>
      </c>
      <c r="AF39" s="330"/>
    </row>
    <row r="40" spans="1:32" ht="27.75" customHeight="1" thickTop="1" thickBot="1">
      <c r="A40" s="330"/>
      <c r="B40" s="330"/>
      <c r="C40" s="632"/>
      <c r="D40" s="633"/>
      <c r="E40" s="633"/>
      <c r="F40" s="633"/>
      <c r="G40" s="634"/>
      <c r="H40" s="676" t="s">
        <v>199</v>
      </c>
      <c r="I40" s="642"/>
      <c r="J40" s="642"/>
      <c r="K40" s="642"/>
      <c r="L40" s="642"/>
      <c r="M40" s="642"/>
      <c r="N40" s="642"/>
      <c r="O40" s="642"/>
      <c r="P40" s="642"/>
      <c r="Q40" s="642"/>
      <c r="R40" s="642"/>
      <c r="S40" s="335"/>
      <c r="T40" s="677" t="str">
        <f>IF(①入力シート!$H$47="あり",①入力シート!$I$47,"")</f>
        <v/>
      </c>
      <c r="U40" s="678"/>
      <c r="V40" s="674" t="s">
        <v>65</v>
      </c>
      <c r="W40" s="675"/>
      <c r="X40" s="675"/>
      <c r="Y40" s="675"/>
      <c r="Z40" s="675"/>
      <c r="AA40" s="230" t="s">
        <v>20</v>
      </c>
      <c r="AB40" s="237" t="s">
        <v>198</v>
      </c>
      <c r="AC40" s="673">
        <f>IF($T$40="",0,$T$40)</f>
        <v>0</v>
      </c>
      <c r="AD40" s="673"/>
      <c r="AE40" s="238" t="s">
        <v>10</v>
      </c>
      <c r="AF40" s="330"/>
    </row>
    <row r="41" spans="1:32" ht="27.75" customHeight="1" thickTop="1" thickBot="1">
      <c r="A41" s="330"/>
      <c r="B41" s="330"/>
      <c r="C41" s="632"/>
      <c r="D41" s="633"/>
      <c r="E41" s="633"/>
      <c r="F41" s="633"/>
      <c r="G41" s="634"/>
      <c r="H41" s="642" t="s">
        <v>197</v>
      </c>
      <c r="I41" s="642"/>
      <c r="J41" s="642"/>
      <c r="K41" s="642"/>
      <c r="L41" s="642"/>
      <c r="M41" s="642"/>
      <c r="N41" s="642"/>
      <c r="O41" s="642"/>
      <c r="P41" s="642"/>
      <c r="Q41" s="642"/>
      <c r="R41" s="642"/>
      <c r="S41" s="335"/>
      <c r="T41" s="639" t="str">
        <f>IF(①入力シート!$H$48="あり","○","-")</f>
        <v>-</v>
      </c>
      <c r="U41" s="640"/>
      <c r="V41" s="330" t="s">
        <v>196</v>
      </c>
      <c r="W41" s="330"/>
      <c r="X41" s="330"/>
      <c r="Y41" s="330"/>
      <c r="Z41" s="330"/>
      <c r="AA41" s="230" t="s">
        <v>20</v>
      </c>
      <c r="AB41" s="237" t="s">
        <v>195</v>
      </c>
      <c r="AC41" s="673">
        <f>IF($T$41="○",IF($H$14&lt;=150,0.8,IF($H$14&gt;=151,1.5,0)),0)</f>
        <v>0</v>
      </c>
      <c r="AD41" s="673"/>
      <c r="AE41" s="238" t="s">
        <v>10</v>
      </c>
      <c r="AF41" s="330"/>
    </row>
    <row r="42" spans="1:32" ht="27.75" customHeight="1" thickTop="1" thickBot="1">
      <c r="A42" s="330"/>
      <c r="B42" s="330"/>
      <c r="C42" s="632"/>
      <c r="D42" s="633"/>
      <c r="E42" s="633"/>
      <c r="F42" s="633"/>
      <c r="G42" s="634"/>
      <c r="H42" s="642" t="s">
        <v>194</v>
      </c>
      <c r="I42" s="715"/>
      <c r="J42" s="715"/>
      <c r="K42" s="715"/>
      <c r="L42" s="715"/>
      <c r="M42" s="715"/>
      <c r="N42" s="715"/>
      <c r="O42" s="715"/>
      <c r="P42" s="715"/>
      <c r="Q42" s="715"/>
      <c r="R42" s="715"/>
      <c r="S42" s="335"/>
      <c r="T42" s="639" t="str">
        <f>IF(AND(①入力シート!$H$49="あり",①入力シート!$I$49="自園調理"),"○","-")</f>
        <v>-</v>
      </c>
      <c r="U42" s="640"/>
      <c r="V42" s="330" t="s">
        <v>193</v>
      </c>
      <c r="W42" s="330"/>
      <c r="X42" s="330"/>
      <c r="Y42" s="330"/>
      <c r="Z42" s="330"/>
      <c r="AA42" s="230" t="s">
        <v>20</v>
      </c>
      <c r="AB42" s="237" t="s">
        <v>192</v>
      </c>
      <c r="AC42" s="673">
        <f>IF($T$42="○",IF($H$14&lt;=150,2,IF($H$14&gt;=151,3,0)),0)</f>
        <v>0</v>
      </c>
      <c r="AD42" s="673"/>
      <c r="AE42" s="238" t="s">
        <v>10</v>
      </c>
      <c r="AF42" s="330"/>
    </row>
    <row r="43" spans="1:32" ht="27.75" customHeight="1" thickTop="1" thickBot="1">
      <c r="A43" s="330"/>
      <c r="B43" s="330"/>
      <c r="C43" s="632"/>
      <c r="D43" s="633"/>
      <c r="E43" s="633"/>
      <c r="F43" s="633"/>
      <c r="G43" s="634"/>
      <c r="H43" s="642" t="s">
        <v>31</v>
      </c>
      <c r="I43" s="642"/>
      <c r="J43" s="642"/>
      <c r="K43" s="642"/>
      <c r="L43" s="642"/>
      <c r="M43" s="642"/>
      <c r="N43" s="642"/>
      <c r="O43" s="642"/>
      <c r="P43" s="642"/>
      <c r="Q43" s="642"/>
      <c r="R43" s="642"/>
      <c r="S43" s="335"/>
      <c r="T43" s="639" t="str">
        <f>IF(①入力シート!$H$50="あり","○","-")</f>
        <v>-</v>
      </c>
      <c r="U43" s="640"/>
      <c r="V43" s="330" t="s">
        <v>32</v>
      </c>
      <c r="W43" s="330"/>
      <c r="X43" s="330"/>
      <c r="Y43" s="330"/>
      <c r="Z43" s="330"/>
      <c r="AA43" s="230" t="s">
        <v>20</v>
      </c>
      <c r="AB43" s="237" t="s">
        <v>191</v>
      </c>
      <c r="AC43" s="673">
        <f>IF($T$43="○",0.5,0)</f>
        <v>0</v>
      </c>
      <c r="AD43" s="673"/>
      <c r="AE43" s="238" t="s">
        <v>10</v>
      </c>
      <c r="AF43" s="330"/>
    </row>
    <row r="44" spans="1:32" ht="27.75" customHeight="1" thickTop="1" thickBot="1">
      <c r="A44" s="330"/>
      <c r="B44" s="330"/>
      <c r="C44" s="632"/>
      <c r="D44" s="633"/>
      <c r="E44" s="633"/>
      <c r="F44" s="633"/>
      <c r="G44" s="634"/>
      <c r="H44" s="672" t="s">
        <v>190</v>
      </c>
      <c r="I44" s="672"/>
      <c r="J44" s="672"/>
      <c r="K44" s="672"/>
      <c r="L44" s="672"/>
      <c r="M44" s="672"/>
      <c r="N44" s="672"/>
      <c r="O44" s="672"/>
      <c r="P44" s="672"/>
      <c r="Q44" s="672"/>
      <c r="R44" s="672"/>
      <c r="S44" s="338"/>
      <c r="T44" s="639" t="str">
        <f>IF(①入力シート!$H$51="あり","○","-")</f>
        <v>-</v>
      </c>
      <c r="U44" s="640"/>
      <c r="V44" s="330" t="s">
        <v>185</v>
      </c>
      <c r="W44" s="330"/>
      <c r="X44" s="330"/>
      <c r="Y44" s="330"/>
      <c r="Z44" s="330"/>
      <c r="AA44" s="230" t="s">
        <v>20</v>
      </c>
      <c r="AB44" s="237" t="s">
        <v>189</v>
      </c>
      <c r="AC44" s="673">
        <f>IF($T$44="○",0.8,0)</f>
        <v>0</v>
      </c>
      <c r="AD44" s="673"/>
      <c r="AE44" s="238" t="s">
        <v>10</v>
      </c>
      <c r="AF44" s="330"/>
    </row>
    <row r="45" spans="1:32" ht="27.75" customHeight="1" thickTop="1" thickBot="1">
      <c r="A45" s="330"/>
      <c r="B45" s="330"/>
      <c r="C45" s="632"/>
      <c r="D45" s="633"/>
      <c r="E45" s="633"/>
      <c r="F45" s="633"/>
      <c r="G45" s="634"/>
      <c r="H45" s="643" t="s">
        <v>188</v>
      </c>
      <c r="I45" s="643"/>
      <c r="J45" s="643"/>
      <c r="K45" s="643"/>
      <c r="L45" s="643"/>
      <c r="M45" s="643"/>
      <c r="N45" s="643"/>
      <c r="O45" s="643"/>
      <c r="P45" s="643"/>
      <c r="Q45" s="643"/>
      <c r="R45" s="643"/>
      <c r="S45" s="341"/>
      <c r="T45" s="639" t="str">
        <f>IF(①入力シート!$H$52="あり","○","-")</f>
        <v>-</v>
      </c>
      <c r="U45" s="640"/>
      <c r="V45" s="330" t="s">
        <v>185</v>
      </c>
      <c r="W45" s="330"/>
      <c r="X45" s="330"/>
      <c r="Y45" s="330"/>
      <c r="Z45" s="330"/>
      <c r="AA45" s="230" t="s">
        <v>20</v>
      </c>
      <c r="AB45" s="237" t="s">
        <v>187</v>
      </c>
      <c r="AC45" s="673">
        <f>IF($T$45="○",0.8,0)</f>
        <v>0</v>
      </c>
      <c r="AD45" s="673"/>
      <c r="AE45" s="238" t="s">
        <v>10</v>
      </c>
      <c r="AF45" s="330"/>
    </row>
    <row r="46" spans="1:32" ht="27.75" customHeight="1" thickTop="1" thickBot="1">
      <c r="A46" s="330"/>
      <c r="B46" s="330"/>
      <c r="C46" s="632"/>
      <c r="D46" s="633"/>
      <c r="E46" s="633"/>
      <c r="F46" s="633"/>
      <c r="G46" s="634"/>
      <c r="H46" s="643" t="s">
        <v>186</v>
      </c>
      <c r="I46" s="643"/>
      <c r="J46" s="643"/>
      <c r="K46" s="643"/>
      <c r="L46" s="643"/>
      <c r="M46" s="643"/>
      <c r="N46" s="643"/>
      <c r="O46" s="643"/>
      <c r="P46" s="643"/>
      <c r="Q46" s="643"/>
      <c r="R46" s="643"/>
      <c r="S46" s="341"/>
      <c r="T46" s="639" t="str">
        <f>IF(①入力シート!$H$53="あり","○","-")</f>
        <v>-</v>
      </c>
      <c r="U46" s="640"/>
      <c r="V46" s="330" t="s">
        <v>185</v>
      </c>
      <c r="W46" s="330"/>
      <c r="X46" s="330"/>
      <c r="Y46" s="330"/>
      <c r="Z46" s="330"/>
      <c r="AA46" s="230" t="s">
        <v>20</v>
      </c>
      <c r="AB46" s="237" t="s">
        <v>184</v>
      </c>
      <c r="AC46" s="673">
        <f>IF($T$46="○",0.8,0)</f>
        <v>0</v>
      </c>
      <c r="AD46" s="673"/>
      <c r="AE46" s="238" t="s">
        <v>10</v>
      </c>
      <c r="AF46" s="330"/>
    </row>
    <row r="47" spans="1:32" ht="27.75" customHeight="1" thickTop="1" thickBot="1">
      <c r="A47" s="330"/>
      <c r="B47" s="330"/>
      <c r="C47" s="632"/>
      <c r="D47" s="633"/>
      <c r="E47" s="633"/>
      <c r="F47" s="633"/>
      <c r="G47" s="634"/>
      <c r="H47" s="644" t="s">
        <v>36</v>
      </c>
      <c r="I47" s="645"/>
      <c r="J47" s="645"/>
      <c r="K47" s="645"/>
      <c r="L47" s="645"/>
      <c r="M47" s="645"/>
      <c r="N47" s="645"/>
      <c r="O47" s="645"/>
      <c r="P47" s="645"/>
      <c r="Q47" s="645"/>
      <c r="R47" s="645"/>
      <c r="S47" s="341"/>
      <c r="T47" s="639" t="str">
        <f>IF(①入力シート!$H$54="あり","○","-")</f>
        <v>-</v>
      </c>
      <c r="U47" s="640"/>
      <c r="V47" s="330" t="s">
        <v>41</v>
      </c>
      <c r="W47" s="330"/>
      <c r="X47" s="330"/>
      <c r="Y47" s="330"/>
      <c r="Z47" s="330"/>
      <c r="AA47" s="230" t="s">
        <v>20</v>
      </c>
      <c r="AB47" s="237" t="s">
        <v>183</v>
      </c>
      <c r="AC47" s="673">
        <f>IF($T$47="○",0.6,0)</f>
        <v>0</v>
      </c>
      <c r="AD47" s="673"/>
      <c r="AE47" s="238" t="s">
        <v>10</v>
      </c>
      <c r="AF47" s="330"/>
    </row>
    <row r="48" spans="1:32" ht="27.75" customHeight="1" thickTop="1" thickBot="1">
      <c r="A48" s="330"/>
      <c r="B48" s="330"/>
      <c r="C48" s="632"/>
      <c r="D48" s="633"/>
      <c r="E48" s="633"/>
      <c r="F48" s="633"/>
      <c r="G48" s="634"/>
      <c r="H48" s="641" t="s">
        <v>182</v>
      </c>
      <c r="I48" s="641"/>
      <c r="J48" s="641"/>
      <c r="K48" s="641"/>
      <c r="L48" s="641"/>
      <c r="M48" s="641"/>
      <c r="N48" s="641"/>
      <c r="O48" s="641"/>
      <c r="P48" s="641"/>
      <c r="Q48" s="641"/>
      <c r="R48" s="641"/>
      <c r="S48" s="341"/>
      <c r="T48" s="639" t="str">
        <f>IF(①入力シート!$H$55="あり","○","-")</f>
        <v>-</v>
      </c>
      <c r="U48" s="640"/>
      <c r="V48" s="330" t="s">
        <v>181</v>
      </c>
      <c r="W48" s="330"/>
      <c r="X48" s="330"/>
      <c r="Y48" s="330"/>
      <c r="Z48" s="330"/>
      <c r="AA48" s="230" t="s">
        <v>20</v>
      </c>
      <c r="AB48" s="237" t="s">
        <v>180</v>
      </c>
      <c r="AC48" s="673">
        <f>IF($T$48="○",-1,0)</f>
        <v>0</v>
      </c>
      <c r="AD48" s="673"/>
      <c r="AE48" s="238" t="s">
        <v>10</v>
      </c>
      <c r="AF48" s="330"/>
    </row>
    <row r="49" spans="1:32" ht="51" customHeight="1" thickTop="1" thickBot="1">
      <c r="A49" s="330"/>
      <c r="B49" s="330"/>
      <c r="C49" s="632"/>
      <c r="D49" s="633"/>
      <c r="E49" s="633"/>
      <c r="F49" s="633"/>
      <c r="G49" s="634"/>
      <c r="H49" s="700" t="s">
        <v>302</v>
      </c>
      <c r="I49" s="701"/>
      <c r="J49" s="701"/>
      <c r="K49" s="701"/>
      <c r="L49" s="701"/>
      <c r="M49" s="701"/>
      <c r="N49" s="701"/>
      <c r="O49" s="701"/>
      <c r="P49" s="701"/>
      <c r="Q49" s="701"/>
      <c r="R49" s="701"/>
      <c r="S49" s="341"/>
      <c r="T49" s="702" t="str">
        <f>IF(①入力シート!$H$56="あり",①入力シート!$I$56,"")</f>
        <v/>
      </c>
      <c r="U49" s="703"/>
      <c r="V49" s="609" t="s">
        <v>179</v>
      </c>
      <c r="W49" s="610"/>
      <c r="X49" s="610"/>
      <c r="Y49" s="610"/>
      <c r="Z49" s="610"/>
      <c r="AA49" s="230" t="s">
        <v>20</v>
      </c>
      <c r="AB49" s="237" t="s">
        <v>178</v>
      </c>
      <c r="AC49" s="704">
        <f>IF($T$49="",0,-$T$49)</f>
        <v>0</v>
      </c>
      <c r="AD49" s="704"/>
      <c r="AE49" s="238" t="s">
        <v>10</v>
      </c>
      <c r="AF49" s="330"/>
    </row>
    <row r="50" spans="1:32" ht="34.5" customHeight="1" thickTop="1" thickBot="1">
      <c r="A50" s="330"/>
      <c r="B50" s="330"/>
      <c r="C50" s="635"/>
      <c r="D50" s="636"/>
      <c r="E50" s="636"/>
      <c r="F50" s="636"/>
      <c r="G50" s="637"/>
      <c r="H50" s="705" t="s">
        <v>177</v>
      </c>
      <c r="I50" s="706"/>
      <c r="J50" s="706"/>
      <c r="K50" s="706"/>
      <c r="L50" s="706"/>
      <c r="M50" s="706"/>
      <c r="N50" s="706"/>
      <c r="O50" s="706"/>
      <c r="P50" s="706"/>
      <c r="Q50" s="706"/>
      <c r="R50" s="706"/>
      <c r="S50" s="336"/>
      <c r="T50" s="607" t="str">
        <f>IF(①入力シート!$H$58="あり",①入力シート!$I$58,"")</f>
        <v/>
      </c>
      <c r="U50" s="608"/>
      <c r="V50" s="609" t="s">
        <v>176</v>
      </c>
      <c r="W50" s="610"/>
      <c r="X50" s="610"/>
      <c r="Y50" s="610"/>
      <c r="Z50" s="610"/>
      <c r="AA50" s="230" t="s">
        <v>20</v>
      </c>
      <c r="AB50" s="237" t="s">
        <v>175</v>
      </c>
      <c r="AC50" s="673">
        <f>IF($T$50="",0,-$T$50)</f>
        <v>0</v>
      </c>
      <c r="AD50" s="673"/>
      <c r="AE50" s="238" t="s">
        <v>10</v>
      </c>
      <c r="AF50" s="330"/>
    </row>
    <row r="51" spans="1:32" ht="16.5" customHeight="1" thickTop="1" thickBot="1">
      <c r="A51" s="330"/>
      <c r="B51" s="330"/>
      <c r="C51" s="330"/>
      <c r="D51" s="330"/>
      <c r="E51" s="330"/>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row>
    <row r="52" spans="1:32" ht="35.25" customHeight="1" thickTop="1" thickBot="1">
      <c r="A52" s="330"/>
      <c r="B52" s="330"/>
      <c r="C52" s="694" t="s">
        <v>174</v>
      </c>
      <c r="D52" s="695"/>
      <c r="E52" s="695"/>
      <c r="F52" s="695"/>
      <c r="G52" s="695"/>
      <c r="H52" s="695"/>
      <c r="I52" s="695"/>
      <c r="J52" s="695"/>
      <c r="K52" s="695"/>
      <c r="L52" s="695"/>
      <c r="M52" s="695"/>
      <c r="N52" s="695"/>
      <c r="O52" s="695"/>
      <c r="P52" s="695"/>
      <c r="Q52" s="695"/>
      <c r="R52" s="695"/>
      <c r="S52" s="695"/>
      <c r="T52" s="695"/>
      <c r="U52" s="695"/>
      <c r="V52" s="695"/>
      <c r="W52" s="696"/>
      <c r="X52" s="697"/>
      <c r="Y52" s="698"/>
      <c r="Z52" s="698"/>
      <c r="AA52" s="699">
        <f>ROUND($AC$16+$AC$28+(SUM($AC$35:$AD$50)),0)</f>
        <v>3</v>
      </c>
      <c r="AB52" s="699"/>
      <c r="AC52" s="699"/>
      <c r="AD52" s="699"/>
      <c r="AE52" s="252" t="s">
        <v>10</v>
      </c>
      <c r="AF52" s="330"/>
    </row>
    <row r="53" spans="1:32" ht="35.25" customHeight="1" thickBot="1">
      <c r="A53" s="330"/>
      <c r="B53" s="330"/>
      <c r="C53" s="584" t="s">
        <v>572</v>
      </c>
      <c r="D53" s="585"/>
      <c r="E53" s="585"/>
      <c r="F53" s="585"/>
      <c r="G53" s="585"/>
      <c r="H53" s="585"/>
      <c r="I53" s="585"/>
      <c r="J53" s="585"/>
      <c r="K53" s="585"/>
      <c r="L53" s="585"/>
      <c r="M53" s="585"/>
      <c r="N53" s="585"/>
      <c r="O53" s="585"/>
      <c r="P53" s="585"/>
      <c r="Q53" s="585"/>
      <c r="R53" s="585"/>
      <c r="S53" s="585"/>
      <c r="T53" s="585"/>
      <c r="U53" s="585"/>
      <c r="V53" s="585"/>
      <c r="W53" s="586"/>
      <c r="X53" s="638">
        <f>SUM(50420*$AA$56,6300*$AA$60)</f>
        <v>0</v>
      </c>
      <c r="Y53" s="638"/>
      <c r="Z53" s="638"/>
      <c r="AA53" s="638"/>
      <c r="AB53" s="638"/>
      <c r="AC53" s="638"/>
      <c r="AD53" s="638"/>
      <c r="AE53" s="253" t="s">
        <v>15</v>
      </c>
      <c r="AF53" s="330"/>
    </row>
    <row r="54" spans="1:32" ht="35.25" customHeight="1" thickBot="1">
      <c r="A54" s="330"/>
      <c r="B54" s="330"/>
      <c r="C54" s="584" t="s">
        <v>285</v>
      </c>
      <c r="D54" s="585"/>
      <c r="E54" s="585"/>
      <c r="F54" s="585"/>
      <c r="G54" s="585"/>
      <c r="H54" s="585"/>
      <c r="I54" s="585"/>
      <c r="J54" s="585"/>
      <c r="K54" s="585"/>
      <c r="L54" s="585"/>
      <c r="M54" s="585"/>
      <c r="N54" s="585"/>
      <c r="O54" s="585"/>
      <c r="P54" s="585"/>
      <c r="Q54" s="585"/>
      <c r="R54" s="585"/>
      <c r="S54" s="585"/>
      <c r="T54" s="585"/>
      <c r="U54" s="585"/>
      <c r="V54" s="585"/>
      <c r="W54" s="586"/>
      <c r="X54" s="638">
        <f>$X$57+$X$62+$X$58+$X$61</f>
        <v>0</v>
      </c>
      <c r="Y54" s="638"/>
      <c r="Z54" s="638"/>
      <c r="AA54" s="638"/>
      <c r="AB54" s="638"/>
      <c r="AC54" s="638"/>
      <c r="AD54" s="638"/>
      <c r="AE54" s="254" t="s">
        <v>15</v>
      </c>
      <c r="AF54" s="330"/>
    </row>
    <row r="55" spans="1:32" ht="35.25" customHeight="1" thickBot="1">
      <c r="A55" s="330"/>
      <c r="B55" s="330"/>
      <c r="C55" s="584" t="s">
        <v>303</v>
      </c>
      <c r="D55" s="585"/>
      <c r="E55" s="585"/>
      <c r="F55" s="585"/>
      <c r="G55" s="585"/>
      <c r="H55" s="585"/>
      <c r="I55" s="585"/>
      <c r="J55" s="585"/>
      <c r="K55" s="585"/>
      <c r="L55" s="585"/>
      <c r="M55" s="585"/>
      <c r="N55" s="585"/>
      <c r="O55" s="585"/>
      <c r="P55" s="585"/>
      <c r="Q55" s="585"/>
      <c r="R55" s="585"/>
      <c r="S55" s="585"/>
      <c r="T55" s="585"/>
      <c r="U55" s="585"/>
      <c r="V55" s="585"/>
      <c r="W55" s="586"/>
      <c r="X55" s="588"/>
      <c r="Y55" s="588"/>
      <c r="Z55" s="588"/>
      <c r="AA55" s="587">
        <f>IF(ROUND($AA$52/3,0)=0,1,ROUND($AA$52/3,0))</f>
        <v>1</v>
      </c>
      <c r="AB55" s="587"/>
      <c r="AC55" s="587"/>
      <c r="AD55" s="587"/>
      <c r="AE55" s="254" t="s">
        <v>10</v>
      </c>
      <c r="AF55" s="330"/>
    </row>
    <row r="56" spans="1:32" ht="35.25" customHeight="1" thickBot="1">
      <c r="A56" s="330"/>
      <c r="B56" s="330"/>
      <c r="C56" s="584" t="s">
        <v>263</v>
      </c>
      <c r="D56" s="585"/>
      <c r="E56" s="585"/>
      <c r="F56" s="585"/>
      <c r="G56" s="585"/>
      <c r="H56" s="585"/>
      <c r="I56" s="585"/>
      <c r="J56" s="585"/>
      <c r="K56" s="585"/>
      <c r="L56" s="585"/>
      <c r="M56" s="585"/>
      <c r="N56" s="585"/>
      <c r="O56" s="585"/>
      <c r="P56" s="585"/>
      <c r="Q56" s="585"/>
      <c r="R56" s="585"/>
      <c r="S56" s="585"/>
      <c r="T56" s="585"/>
      <c r="U56" s="585"/>
      <c r="V56" s="585"/>
      <c r="W56" s="586"/>
      <c r="X56" s="255"/>
      <c r="Y56" s="255"/>
      <c r="Z56" s="255"/>
      <c r="AA56" s="587">
        <f>①入力シート!H61</f>
        <v>0</v>
      </c>
      <c r="AB56" s="587"/>
      <c r="AC56" s="587"/>
      <c r="AD56" s="587"/>
      <c r="AE56" s="254" t="s">
        <v>10</v>
      </c>
      <c r="AF56" s="330"/>
    </row>
    <row r="57" spans="1:32" ht="45.75" customHeight="1" thickBot="1">
      <c r="A57" s="330"/>
      <c r="B57" s="330"/>
      <c r="C57" s="627" t="s">
        <v>173</v>
      </c>
      <c r="D57" s="628"/>
      <c r="E57" s="628"/>
      <c r="F57" s="628"/>
      <c r="G57" s="616" t="s">
        <v>573</v>
      </c>
      <c r="H57" s="616"/>
      <c r="I57" s="616"/>
      <c r="J57" s="616"/>
      <c r="K57" s="616"/>
      <c r="L57" s="616"/>
      <c r="M57" s="616"/>
      <c r="N57" s="616"/>
      <c r="O57" s="616"/>
      <c r="P57" s="616"/>
      <c r="Q57" s="616"/>
      <c r="R57" s="616"/>
      <c r="S57" s="616"/>
      <c r="T57" s="616"/>
      <c r="U57" s="616"/>
      <c r="V57" s="616"/>
      <c r="W57" s="617"/>
      <c r="X57" s="638">
        <f>ROUNDDOWN((50420*$AA$56*$J$19)/2,-3)</f>
        <v>0</v>
      </c>
      <c r="Y57" s="638"/>
      <c r="Z57" s="638"/>
      <c r="AA57" s="638"/>
      <c r="AB57" s="638"/>
      <c r="AC57" s="638"/>
      <c r="AD57" s="638"/>
      <c r="AE57" s="254" t="s">
        <v>15</v>
      </c>
      <c r="AF57" s="330"/>
    </row>
    <row r="58" spans="1:32" ht="45.75" customHeight="1" thickBot="1">
      <c r="A58" s="330"/>
      <c r="B58" s="330"/>
      <c r="C58" s="614" t="s">
        <v>172</v>
      </c>
      <c r="D58" s="615"/>
      <c r="E58" s="615"/>
      <c r="F58" s="615"/>
      <c r="G58" s="616" t="s">
        <v>573</v>
      </c>
      <c r="H58" s="616"/>
      <c r="I58" s="616"/>
      <c r="J58" s="616"/>
      <c r="K58" s="616"/>
      <c r="L58" s="616"/>
      <c r="M58" s="616"/>
      <c r="N58" s="616"/>
      <c r="O58" s="616"/>
      <c r="P58" s="616"/>
      <c r="Q58" s="616"/>
      <c r="R58" s="616"/>
      <c r="S58" s="616"/>
      <c r="T58" s="616"/>
      <c r="U58" s="616"/>
      <c r="V58" s="616"/>
      <c r="W58" s="617"/>
      <c r="X58" s="638">
        <f>ROUNDDOWN((50420*$AA$56*$J$19)/2,-3)</f>
        <v>0</v>
      </c>
      <c r="Y58" s="638"/>
      <c r="Z58" s="638"/>
      <c r="AA58" s="638"/>
      <c r="AB58" s="638"/>
      <c r="AC58" s="638"/>
      <c r="AD58" s="638"/>
      <c r="AE58" s="254" t="s">
        <v>15</v>
      </c>
      <c r="AF58" s="330"/>
    </row>
    <row r="59" spans="1:32" ht="35.25" customHeight="1" thickBot="1">
      <c r="A59" s="330"/>
      <c r="B59" s="330"/>
      <c r="C59" s="584" t="s">
        <v>304</v>
      </c>
      <c r="D59" s="585"/>
      <c r="E59" s="585"/>
      <c r="F59" s="585"/>
      <c r="G59" s="585"/>
      <c r="H59" s="585"/>
      <c r="I59" s="585"/>
      <c r="J59" s="585"/>
      <c r="K59" s="585"/>
      <c r="L59" s="585"/>
      <c r="M59" s="585"/>
      <c r="N59" s="585"/>
      <c r="O59" s="585"/>
      <c r="P59" s="585"/>
      <c r="Q59" s="585"/>
      <c r="R59" s="585"/>
      <c r="S59" s="585"/>
      <c r="T59" s="585"/>
      <c r="U59" s="585"/>
      <c r="V59" s="585"/>
      <c r="W59" s="586"/>
      <c r="X59" s="588"/>
      <c r="Y59" s="588"/>
      <c r="Z59" s="588"/>
      <c r="AA59" s="587">
        <f>IF(ROUND($AA$52/5,0)=0,1,ROUND($AA$52/5,0))</f>
        <v>1</v>
      </c>
      <c r="AB59" s="587"/>
      <c r="AC59" s="587"/>
      <c r="AD59" s="587"/>
      <c r="AE59" s="254" t="s">
        <v>10</v>
      </c>
      <c r="AF59" s="330"/>
    </row>
    <row r="60" spans="1:32" ht="35.25" customHeight="1" thickBot="1">
      <c r="A60" s="330"/>
      <c r="B60" s="330"/>
      <c r="C60" s="584" t="s">
        <v>259</v>
      </c>
      <c r="D60" s="585"/>
      <c r="E60" s="585"/>
      <c r="F60" s="585"/>
      <c r="G60" s="585"/>
      <c r="H60" s="585"/>
      <c r="I60" s="585"/>
      <c r="J60" s="585"/>
      <c r="K60" s="585"/>
      <c r="L60" s="585"/>
      <c r="M60" s="585"/>
      <c r="N60" s="585"/>
      <c r="O60" s="585"/>
      <c r="P60" s="585"/>
      <c r="Q60" s="585"/>
      <c r="R60" s="585"/>
      <c r="S60" s="585"/>
      <c r="T60" s="585"/>
      <c r="U60" s="585"/>
      <c r="V60" s="585"/>
      <c r="W60" s="586"/>
      <c r="X60" s="588"/>
      <c r="Y60" s="588"/>
      <c r="Z60" s="588"/>
      <c r="AA60" s="587">
        <f>①入力シート!H62</f>
        <v>0</v>
      </c>
      <c r="AB60" s="587"/>
      <c r="AC60" s="587"/>
      <c r="AD60" s="587"/>
      <c r="AE60" s="254" t="s">
        <v>10</v>
      </c>
      <c r="AF60" s="330"/>
    </row>
    <row r="61" spans="1:32" ht="35.25" customHeight="1" thickBot="1">
      <c r="A61" s="330"/>
      <c r="B61" s="330"/>
      <c r="C61" s="627" t="s">
        <v>173</v>
      </c>
      <c r="D61" s="628"/>
      <c r="E61" s="628"/>
      <c r="F61" s="628"/>
      <c r="G61" s="616" t="s">
        <v>574</v>
      </c>
      <c r="H61" s="616"/>
      <c r="I61" s="616"/>
      <c r="J61" s="616"/>
      <c r="K61" s="616"/>
      <c r="L61" s="616"/>
      <c r="M61" s="616"/>
      <c r="N61" s="616"/>
      <c r="O61" s="616"/>
      <c r="P61" s="616"/>
      <c r="Q61" s="616"/>
      <c r="R61" s="616"/>
      <c r="S61" s="616"/>
      <c r="T61" s="616"/>
      <c r="U61" s="616"/>
      <c r="V61" s="616"/>
      <c r="W61" s="617"/>
      <c r="X61" s="618">
        <f>ROUNDDOWN((6300*$AA$60*$J$19)/2,-3)</f>
        <v>0</v>
      </c>
      <c r="Y61" s="618"/>
      <c r="Z61" s="618"/>
      <c r="AA61" s="618"/>
      <c r="AB61" s="618"/>
      <c r="AC61" s="618"/>
      <c r="AD61" s="618"/>
      <c r="AE61" s="256" t="s">
        <v>15</v>
      </c>
      <c r="AF61" s="330"/>
    </row>
    <row r="62" spans="1:32" ht="35.25" customHeight="1" thickBot="1">
      <c r="A62" s="330"/>
      <c r="B62" s="330"/>
      <c r="C62" s="614" t="s">
        <v>172</v>
      </c>
      <c r="D62" s="615"/>
      <c r="E62" s="615"/>
      <c r="F62" s="615"/>
      <c r="G62" s="616" t="s">
        <v>574</v>
      </c>
      <c r="H62" s="616"/>
      <c r="I62" s="616"/>
      <c r="J62" s="616"/>
      <c r="K62" s="616"/>
      <c r="L62" s="616"/>
      <c r="M62" s="616"/>
      <c r="N62" s="616"/>
      <c r="O62" s="616"/>
      <c r="P62" s="616"/>
      <c r="Q62" s="616"/>
      <c r="R62" s="616"/>
      <c r="S62" s="616"/>
      <c r="T62" s="616"/>
      <c r="U62" s="616"/>
      <c r="V62" s="616"/>
      <c r="W62" s="617"/>
      <c r="X62" s="618">
        <f>ROUNDDOWN((6300*$AA$60*$J$19)/2,-3)</f>
        <v>0</v>
      </c>
      <c r="Y62" s="618"/>
      <c r="Z62" s="618"/>
      <c r="AA62" s="618"/>
      <c r="AB62" s="618"/>
      <c r="AC62" s="618"/>
      <c r="AD62" s="618"/>
      <c r="AE62" s="256" t="s">
        <v>15</v>
      </c>
      <c r="AF62" s="330"/>
    </row>
    <row r="63" spans="1:32" ht="15.75" customHeight="1">
      <c r="A63" s="330"/>
      <c r="B63" s="330"/>
      <c r="C63" s="330"/>
      <c r="D63" s="330"/>
      <c r="E63" s="330"/>
      <c r="F63" s="330"/>
      <c r="G63" s="330"/>
      <c r="H63" s="330"/>
      <c r="I63" s="330"/>
      <c r="J63" s="330"/>
      <c r="K63" s="330"/>
      <c r="L63" s="330"/>
      <c r="M63" s="330"/>
      <c r="N63" s="330"/>
      <c r="O63" s="330"/>
      <c r="P63" s="330"/>
      <c r="Q63" s="330"/>
      <c r="R63" s="330"/>
      <c r="S63" s="330"/>
      <c r="T63" s="330"/>
      <c r="U63" s="330"/>
      <c r="V63" s="330"/>
      <c r="W63" s="330"/>
      <c r="X63" s="330"/>
      <c r="Y63" s="330"/>
      <c r="Z63" s="330"/>
      <c r="AA63" s="330"/>
      <c r="AB63" s="330"/>
      <c r="AC63" s="330"/>
      <c r="AD63" s="330"/>
      <c r="AE63" s="330"/>
      <c r="AF63" s="330"/>
    </row>
    <row r="64" spans="1:32" ht="14.25">
      <c r="A64" s="330"/>
      <c r="B64" s="225" t="s">
        <v>33</v>
      </c>
      <c r="C64" s="330"/>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row>
    <row r="65" spans="1:32" ht="17.25">
      <c r="A65" s="330"/>
      <c r="B65" s="257"/>
      <c r="C65" s="330"/>
      <c r="D65" s="330"/>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330"/>
      <c r="AC65" s="330"/>
      <c r="AD65" s="330"/>
      <c r="AE65" s="330"/>
      <c r="AF65" s="330"/>
    </row>
    <row r="66" spans="1:32" ht="14.25" customHeight="1">
      <c r="A66" s="330"/>
      <c r="B66" s="225"/>
      <c r="C66" s="619" t="s">
        <v>264</v>
      </c>
      <c r="D66" s="620"/>
      <c r="E66" s="620"/>
      <c r="F66" s="620"/>
      <c r="G66" s="620"/>
      <c r="H66" s="620"/>
      <c r="I66" s="620"/>
      <c r="J66" s="620"/>
      <c r="K66" s="620"/>
      <c r="L66" s="620"/>
      <c r="M66" s="620"/>
      <c r="N66" s="620"/>
      <c r="O66" s="620"/>
      <c r="P66" s="620"/>
      <c r="Q66" s="620"/>
      <c r="R66" s="620"/>
      <c r="S66" s="620"/>
      <c r="T66" s="620"/>
      <c r="U66" s="620"/>
      <c r="V66" s="620"/>
      <c r="W66" s="621"/>
      <c r="X66" s="625">
        <f>①入力シート!$F$18</f>
        <v>0</v>
      </c>
      <c r="Y66" s="612"/>
      <c r="Z66" s="612"/>
      <c r="AA66" s="612"/>
      <c r="AB66" s="612"/>
      <c r="AC66" s="612"/>
      <c r="AD66" s="612"/>
      <c r="AE66" s="613"/>
      <c r="AF66" s="330"/>
    </row>
    <row r="67" spans="1:32" ht="14.25">
      <c r="A67" s="330"/>
      <c r="B67" s="225"/>
      <c r="C67" s="622"/>
      <c r="D67" s="623"/>
      <c r="E67" s="623"/>
      <c r="F67" s="623"/>
      <c r="G67" s="623"/>
      <c r="H67" s="623"/>
      <c r="I67" s="623"/>
      <c r="J67" s="623"/>
      <c r="K67" s="623"/>
      <c r="L67" s="623"/>
      <c r="M67" s="623"/>
      <c r="N67" s="623"/>
      <c r="O67" s="623"/>
      <c r="P67" s="623"/>
      <c r="Q67" s="623"/>
      <c r="R67" s="623"/>
      <c r="S67" s="623"/>
      <c r="T67" s="623"/>
      <c r="U67" s="623"/>
      <c r="V67" s="623"/>
      <c r="W67" s="624"/>
      <c r="X67" s="626"/>
      <c r="Y67" s="607"/>
      <c r="Z67" s="607"/>
      <c r="AA67" s="607"/>
      <c r="AB67" s="607"/>
      <c r="AC67" s="607"/>
      <c r="AD67" s="607"/>
      <c r="AE67" s="608"/>
      <c r="AF67" s="330"/>
    </row>
    <row r="68" spans="1:32" ht="17.25">
      <c r="A68" s="330"/>
      <c r="B68" s="257"/>
      <c r="C68" s="330"/>
      <c r="D68" s="330"/>
      <c r="E68" s="330"/>
      <c r="F68" s="330"/>
      <c r="G68" s="330"/>
      <c r="H68" s="330"/>
      <c r="I68" s="330"/>
      <c r="J68" s="330"/>
      <c r="K68" s="330"/>
      <c r="L68" s="330"/>
      <c r="M68" s="330"/>
      <c r="N68" s="330"/>
      <c r="O68" s="330"/>
      <c r="P68" s="330"/>
      <c r="Q68" s="330"/>
      <c r="R68" s="330"/>
      <c r="S68" s="330"/>
      <c r="T68" s="330"/>
      <c r="U68" s="330"/>
      <c r="V68" s="330"/>
      <c r="W68" s="330"/>
      <c r="X68" s="330"/>
      <c r="Y68" s="330"/>
      <c r="Z68" s="330"/>
      <c r="AA68" s="330"/>
      <c r="AB68" s="330"/>
      <c r="AC68" s="330"/>
      <c r="AD68" s="330"/>
      <c r="AE68" s="330"/>
      <c r="AF68" s="330"/>
    </row>
    <row r="69" spans="1:32" ht="27.75" customHeight="1">
      <c r="A69" s="330"/>
      <c r="B69" s="257"/>
      <c r="C69" s="687" t="s">
        <v>21</v>
      </c>
      <c r="D69" s="688"/>
      <c r="E69" s="688"/>
      <c r="F69" s="688"/>
      <c r="G69" s="688"/>
      <c r="H69" s="688"/>
      <c r="I69" s="689"/>
      <c r="J69" s="581">
        <v>12</v>
      </c>
      <c r="K69" s="581"/>
      <c r="L69" s="581"/>
      <c r="M69" s="690" t="s">
        <v>16</v>
      </c>
      <c r="N69" s="691"/>
      <c r="O69" s="333"/>
      <c r="P69" s="333"/>
      <c r="Q69" s="330"/>
      <c r="R69" s="330"/>
      <c r="S69" s="330"/>
      <c r="T69" s="330"/>
      <c r="U69" s="330"/>
      <c r="V69" s="330"/>
      <c r="W69" s="330"/>
      <c r="X69" s="330"/>
      <c r="Y69" s="330"/>
      <c r="Z69" s="330"/>
      <c r="AA69" s="330"/>
      <c r="AB69" s="330"/>
      <c r="AC69" s="330"/>
      <c r="AD69" s="330"/>
      <c r="AE69" s="330"/>
      <c r="AF69" s="330"/>
    </row>
    <row r="70" spans="1:32" ht="17.25">
      <c r="A70" s="330"/>
      <c r="B70" s="257"/>
      <c r="C70" s="330"/>
      <c r="D70" s="330"/>
      <c r="E70" s="330"/>
      <c r="F70" s="330"/>
      <c r="G70" s="330"/>
      <c r="H70" s="330"/>
      <c r="I70" s="330"/>
      <c r="J70" s="330"/>
      <c r="K70" s="330"/>
      <c r="L70" s="330"/>
      <c r="M70" s="330"/>
      <c r="N70" s="330"/>
      <c r="O70" s="330"/>
      <c r="P70" s="330"/>
      <c r="Q70" s="330"/>
      <c r="R70" s="330"/>
      <c r="S70" s="330"/>
      <c r="T70" s="330"/>
      <c r="U70" s="330"/>
      <c r="V70" s="330"/>
      <c r="W70" s="330"/>
      <c r="X70" s="330"/>
      <c r="Y70" s="330"/>
      <c r="Z70" s="330"/>
      <c r="AA70" s="330"/>
      <c r="AB70" s="330"/>
      <c r="AC70" s="330"/>
      <c r="AD70" s="330"/>
      <c r="AE70" s="330"/>
      <c r="AF70" s="330"/>
    </row>
    <row r="71" spans="1:32" ht="9" customHeight="1" thickBot="1">
      <c r="A71" s="330"/>
      <c r="B71" s="330"/>
      <c r="C71" s="330"/>
      <c r="D71" s="330"/>
      <c r="E71" s="330"/>
      <c r="F71" s="330"/>
      <c r="G71" s="330"/>
      <c r="H71" s="330"/>
      <c r="I71" s="330"/>
      <c r="J71" s="330"/>
      <c r="K71" s="330"/>
      <c r="L71" s="330"/>
      <c r="M71" s="330"/>
      <c r="N71" s="330"/>
      <c r="O71" s="330"/>
      <c r="P71" s="330"/>
      <c r="Q71" s="330"/>
      <c r="R71" s="330"/>
      <c r="S71" s="330"/>
      <c r="T71" s="330"/>
      <c r="U71" s="330"/>
      <c r="V71" s="330"/>
      <c r="W71" s="330"/>
      <c r="X71" s="330"/>
      <c r="Y71" s="330"/>
      <c r="Z71" s="330"/>
      <c r="AA71" s="330"/>
      <c r="AB71" s="330"/>
      <c r="AC71" s="330"/>
      <c r="AD71" s="330"/>
      <c r="AE71" s="330"/>
      <c r="AF71" s="330"/>
    </row>
    <row r="72" spans="1:32" ht="21.75" customHeight="1">
      <c r="A72" s="330"/>
      <c r="B72" s="330"/>
      <c r="C72" s="692" t="s">
        <v>83</v>
      </c>
      <c r="D72" s="693"/>
      <c r="E72" s="693"/>
      <c r="F72" s="693"/>
      <c r="G72" s="693"/>
      <c r="H72" s="693"/>
      <c r="I72" s="693"/>
      <c r="J72" s="693"/>
      <c r="K72" s="693"/>
      <c r="L72" s="693"/>
      <c r="M72" s="693"/>
      <c r="N72" s="693"/>
      <c r="O72" s="693"/>
      <c r="P72" s="693"/>
      <c r="Q72" s="693"/>
      <c r="R72" s="693"/>
      <c r="S72" s="693"/>
      <c r="T72" s="693"/>
      <c r="U72" s="693"/>
      <c r="V72" s="693"/>
      <c r="W72" s="693"/>
      <c r="X72" s="605">
        <f>①入力シート!$F$65</f>
        <v>0</v>
      </c>
      <c r="Y72" s="606"/>
      <c r="Z72" s="606"/>
      <c r="AA72" s="606"/>
      <c r="AB72" s="606"/>
      <c r="AC72" s="606"/>
      <c r="AD72" s="606"/>
      <c r="AE72" s="258" t="s">
        <v>10</v>
      </c>
      <c r="AF72" s="330"/>
    </row>
    <row r="73" spans="1:32" ht="21.75" customHeight="1">
      <c r="A73" s="330"/>
      <c r="B73" s="330"/>
      <c r="C73" s="707" t="s">
        <v>305</v>
      </c>
      <c r="D73" s="708"/>
      <c r="E73" s="708"/>
      <c r="F73" s="708"/>
      <c r="G73" s="708"/>
      <c r="H73" s="708"/>
      <c r="I73" s="708"/>
      <c r="J73" s="708"/>
      <c r="K73" s="708"/>
      <c r="L73" s="708"/>
      <c r="M73" s="708"/>
      <c r="N73" s="708"/>
      <c r="O73" s="708"/>
      <c r="P73" s="708"/>
      <c r="Q73" s="708"/>
      <c r="R73" s="708"/>
      <c r="S73" s="708"/>
      <c r="T73" s="708"/>
      <c r="U73" s="708"/>
      <c r="V73" s="708"/>
      <c r="W73" s="709"/>
      <c r="X73" s="580">
        <f>$AA$56</f>
        <v>0</v>
      </c>
      <c r="Y73" s="581"/>
      <c r="Z73" s="581"/>
      <c r="AA73" s="581"/>
      <c r="AB73" s="581"/>
      <c r="AC73" s="581"/>
      <c r="AD73" s="581"/>
      <c r="AE73" s="259" t="s">
        <v>10</v>
      </c>
      <c r="AF73" s="330"/>
    </row>
    <row r="74" spans="1:32" ht="21.75" customHeight="1">
      <c r="A74" s="330"/>
      <c r="B74" s="330"/>
      <c r="C74" s="679" t="s">
        <v>82</v>
      </c>
      <c r="D74" s="680"/>
      <c r="E74" s="680"/>
      <c r="F74" s="680"/>
      <c r="G74" s="680"/>
      <c r="H74" s="680"/>
      <c r="I74" s="680"/>
      <c r="J74" s="680"/>
      <c r="K74" s="680"/>
      <c r="L74" s="680"/>
      <c r="M74" s="680"/>
      <c r="N74" s="680"/>
      <c r="O74" s="680"/>
      <c r="P74" s="680"/>
      <c r="Q74" s="680"/>
      <c r="R74" s="680"/>
      <c r="S74" s="680"/>
      <c r="T74" s="680"/>
      <c r="U74" s="680"/>
      <c r="V74" s="680"/>
      <c r="W74" s="681"/>
      <c r="X74" s="580">
        <f>IF($X$72-$X$73&gt;0,$X$72-$X$73,0)</f>
        <v>0</v>
      </c>
      <c r="Y74" s="581"/>
      <c r="Z74" s="581"/>
      <c r="AA74" s="581"/>
      <c r="AB74" s="581"/>
      <c r="AC74" s="581"/>
      <c r="AD74" s="581"/>
      <c r="AE74" s="259" t="s">
        <v>10</v>
      </c>
      <c r="AF74" s="330"/>
    </row>
    <row r="75" spans="1:32" ht="21.75" customHeight="1" thickBot="1">
      <c r="A75" s="330"/>
      <c r="B75" s="330"/>
      <c r="C75" s="600" t="s">
        <v>84</v>
      </c>
      <c r="D75" s="601"/>
      <c r="E75" s="601"/>
      <c r="F75" s="601"/>
      <c r="G75" s="601"/>
      <c r="H75" s="601"/>
      <c r="I75" s="601"/>
      <c r="J75" s="601"/>
      <c r="K75" s="601"/>
      <c r="L75" s="601"/>
      <c r="M75" s="601"/>
      <c r="N75" s="601"/>
      <c r="O75" s="601"/>
      <c r="P75" s="601"/>
      <c r="Q75" s="601"/>
      <c r="R75" s="601"/>
      <c r="S75" s="601"/>
      <c r="T75" s="601"/>
      <c r="U75" s="601"/>
      <c r="V75" s="601"/>
      <c r="W75" s="602"/>
      <c r="X75" s="603">
        <f>①入力シート!$F$67</f>
        <v>0</v>
      </c>
      <c r="Y75" s="604"/>
      <c r="Z75" s="604"/>
      <c r="AA75" s="604"/>
      <c r="AB75" s="604"/>
      <c r="AC75" s="604"/>
      <c r="AD75" s="604"/>
      <c r="AE75" s="260" t="s">
        <v>10</v>
      </c>
      <c r="AF75" s="330"/>
    </row>
    <row r="76" spans="1:32" ht="21.75" customHeight="1">
      <c r="A76" s="330"/>
      <c r="B76" s="330"/>
      <c r="C76" s="754" t="s">
        <v>553</v>
      </c>
      <c r="D76" s="755"/>
      <c r="E76" s="755"/>
      <c r="F76" s="755"/>
      <c r="G76" s="755"/>
      <c r="H76" s="755"/>
      <c r="I76" s="755"/>
      <c r="J76" s="755"/>
      <c r="K76" s="755"/>
      <c r="L76" s="755"/>
      <c r="M76" s="755"/>
      <c r="N76" s="755"/>
      <c r="O76" s="755"/>
      <c r="P76" s="755"/>
      <c r="Q76" s="755"/>
      <c r="R76" s="755"/>
      <c r="S76" s="755"/>
      <c r="T76" s="755"/>
      <c r="U76" s="755"/>
      <c r="V76" s="755"/>
      <c r="W76" s="756"/>
      <c r="X76" s="757">
        <f>50420*$X$75</f>
        <v>0</v>
      </c>
      <c r="Y76" s="758"/>
      <c r="Z76" s="758"/>
      <c r="AA76" s="758"/>
      <c r="AB76" s="758"/>
      <c r="AC76" s="758"/>
      <c r="AD76" s="758"/>
      <c r="AE76" s="258" t="s">
        <v>15</v>
      </c>
      <c r="AF76" s="330"/>
    </row>
    <row r="77" spans="1:32" ht="21.75" customHeight="1" thickBot="1">
      <c r="A77" s="330"/>
      <c r="B77" s="330"/>
      <c r="C77" s="682" t="s">
        <v>554</v>
      </c>
      <c r="D77" s="683"/>
      <c r="E77" s="683"/>
      <c r="F77" s="683"/>
      <c r="G77" s="683"/>
      <c r="H77" s="683"/>
      <c r="I77" s="683"/>
      <c r="J77" s="683"/>
      <c r="K77" s="683"/>
      <c r="L77" s="683"/>
      <c r="M77" s="683"/>
      <c r="N77" s="683"/>
      <c r="O77" s="683"/>
      <c r="P77" s="683"/>
      <c r="Q77" s="683"/>
      <c r="R77" s="683"/>
      <c r="S77" s="683"/>
      <c r="T77" s="683"/>
      <c r="U77" s="683"/>
      <c r="V77" s="683"/>
      <c r="W77" s="683"/>
      <c r="X77" s="684">
        <f>50420*$X$75*$J$69</f>
        <v>0</v>
      </c>
      <c r="Y77" s="685"/>
      <c r="Z77" s="685"/>
      <c r="AA77" s="685"/>
      <c r="AB77" s="685"/>
      <c r="AC77" s="685"/>
      <c r="AD77" s="685"/>
      <c r="AE77" s="261" t="s">
        <v>15</v>
      </c>
      <c r="AF77" s="330"/>
    </row>
    <row r="78" spans="1:32" ht="45" customHeight="1">
      <c r="A78" s="330"/>
      <c r="B78" s="330"/>
      <c r="C78" s="582" t="s">
        <v>558</v>
      </c>
      <c r="D78" s="583"/>
      <c r="E78" s="583"/>
      <c r="F78" s="583"/>
      <c r="G78" s="583"/>
      <c r="H78" s="583"/>
      <c r="I78" s="583"/>
      <c r="J78" s="583"/>
      <c r="K78" s="583"/>
      <c r="L78" s="583"/>
      <c r="M78" s="583"/>
      <c r="N78" s="583"/>
      <c r="O78" s="583"/>
      <c r="P78" s="583"/>
      <c r="Q78" s="583"/>
      <c r="R78" s="583"/>
      <c r="S78" s="583"/>
      <c r="T78" s="583"/>
      <c r="U78" s="583"/>
      <c r="V78" s="583"/>
      <c r="W78" s="583"/>
      <c r="X78" s="583"/>
      <c r="Y78" s="583"/>
      <c r="Z78" s="583"/>
      <c r="AA78" s="583"/>
      <c r="AB78" s="583"/>
      <c r="AC78" s="583"/>
      <c r="AD78" s="583"/>
      <c r="AE78" s="583"/>
      <c r="AF78" s="330"/>
    </row>
    <row r="79" spans="1:32">
      <c r="A79" s="330"/>
      <c r="B79" s="330"/>
      <c r="C79" s="589" t="s">
        <v>306</v>
      </c>
      <c r="D79" s="590"/>
      <c r="E79" s="590"/>
      <c r="F79" s="590"/>
      <c r="G79" s="590"/>
      <c r="H79" s="590"/>
      <c r="I79" s="590"/>
      <c r="J79" s="590"/>
      <c r="K79" s="590"/>
      <c r="L79" s="590"/>
      <c r="M79" s="590"/>
      <c r="N79" s="590"/>
      <c r="O79" s="590"/>
      <c r="P79" s="590"/>
      <c r="Q79" s="590"/>
      <c r="R79" s="590"/>
      <c r="S79" s="590"/>
      <c r="T79" s="590"/>
      <c r="U79" s="590"/>
      <c r="V79" s="590"/>
      <c r="W79" s="590"/>
      <c r="X79" s="590"/>
      <c r="Y79" s="590"/>
      <c r="Z79" s="590"/>
      <c r="AA79" s="590"/>
      <c r="AB79" s="590"/>
      <c r="AC79" s="590"/>
      <c r="AD79" s="590"/>
      <c r="AE79" s="590"/>
      <c r="AF79" s="330"/>
    </row>
    <row r="80" spans="1:32">
      <c r="A80" s="330"/>
      <c r="B80" s="330"/>
      <c r="C80" s="590"/>
      <c r="D80" s="590"/>
      <c r="E80" s="590"/>
      <c r="F80" s="590"/>
      <c r="G80" s="590"/>
      <c r="H80" s="590"/>
      <c r="I80" s="590"/>
      <c r="J80" s="590"/>
      <c r="K80" s="590"/>
      <c r="L80" s="590"/>
      <c r="M80" s="590"/>
      <c r="N80" s="590"/>
      <c r="O80" s="590"/>
      <c r="P80" s="590"/>
      <c r="Q80" s="590"/>
      <c r="R80" s="590"/>
      <c r="S80" s="590"/>
      <c r="T80" s="590"/>
      <c r="U80" s="590"/>
      <c r="V80" s="590"/>
      <c r="W80" s="590"/>
      <c r="X80" s="590"/>
      <c r="Y80" s="590"/>
      <c r="Z80" s="590"/>
      <c r="AA80" s="590"/>
      <c r="AB80" s="590"/>
      <c r="AC80" s="590"/>
      <c r="AD80" s="590"/>
      <c r="AE80" s="590"/>
      <c r="AF80" s="330"/>
    </row>
    <row r="81" spans="1:32" ht="15">
      <c r="A81" s="330"/>
      <c r="B81" s="330"/>
      <c r="C81" s="262"/>
      <c r="D81" s="330"/>
      <c r="E81" s="330"/>
      <c r="F81" s="330"/>
      <c r="G81" s="330"/>
      <c r="H81" s="330"/>
      <c r="I81" s="330"/>
      <c r="J81" s="330"/>
      <c r="K81" s="330"/>
      <c r="L81" s="330"/>
      <c r="M81" s="330"/>
      <c r="N81" s="330"/>
      <c r="O81" s="330"/>
      <c r="P81" s="330"/>
      <c r="Q81" s="330"/>
      <c r="R81" s="330"/>
      <c r="S81" s="330"/>
      <c r="T81" s="330"/>
      <c r="U81" s="330"/>
      <c r="V81" s="330"/>
      <c r="W81" s="330"/>
      <c r="X81" s="330"/>
      <c r="Y81" s="330"/>
      <c r="Z81" s="330"/>
      <c r="AA81" s="330"/>
      <c r="AB81" s="330"/>
      <c r="AC81" s="330"/>
      <c r="AD81" s="330"/>
      <c r="AE81" s="330"/>
      <c r="AF81" s="330"/>
    </row>
    <row r="82" spans="1:32">
      <c r="A82" s="330"/>
      <c r="B82" s="330"/>
      <c r="C82" s="330"/>
      <c r="D82" s="330"/>
      <c r="E82" s="330"/>
      <c r="F82" s="330"/>
      <c r="G82" s="330"/>
      <c r="H82" s="330"/>
      <c r="I82" s="330"/>
      <c r="J82" s="330"/>
      <c r="K82" s="330"/>
      <c r="L82" s="330"/>
      <c r="M82" s="330"/>
      <c r="N82" s="330"/>
      <c r="O82" s="330"/>
      <c r="P82" s="330"/>
      <c r="Q82" s="330"/>
      <c r="R82" s="330"/>
      <c r="S82" s="330"/>
      <c r="T82" s="330"/>
      <c r="U82" s="330"/>
      <c r="V82" s="330"/>
      <c r="W82" s="330"/>
      <c r="X82" s="330"/>
      <c r="Y82" s="330"/>
      <c r="Z82" s="330"/>
      <c r="AA82" s="330"/>
      <c r="AB82" s="330"/>
      <c r="AC82" s="330"/>
      <c r="AD82" s="330"/>
      <c r="AE82" s="330"/>
      <c r="AF82" s="330"/>
    </row>
    <row r="83" spans="1:32">
      <c r="A83" s="330"/>
      <c r="B83" s="330"/>
      <c r="C83" s="330"/>
      <c r="D83" s="330"/>
      <c r="E83" s="330"/>
      <c r="F83" s="330"/>
      <c r="G83" s="330"/>
      <c r="H83" s="330"/>
      <c r="I83" s="330"/>
      <c r="J83" s="330"/>
      <c r="K83" s="330"/>
      <c r="L83" s="330"/>
      <c r="M83" s="330"/>
      <c r="N83" s="330"/>
      <c r="O83" s="330"/>
      <c r="P83" s="330"/>
      <c r="Q83" s="330"/>
      <c r="R83" s="330"/>
      <c r="S83" s="330"/>
      <c r="T83" s="330"/>
      <c r="U83" s="330"/>
      <c r="V83" s="330"/>
      <c r="W83" s="330"/>
      <c r="X83" s="330"/>
      <c r="Y83" s="330"/>
      <c r="Z83" s="330"/>
      <c r="AA83" s="330"/>
      <c r="AB83" s="330"/>
      <c r="AC83" s="330"/>
      <c r="AD83" s="330"/>
      <c r="AE83" s="330"/>
      <c r="AF83" s="330"/>
    </row>
    <row r="84" spans="1:32">
      <c r="A84" s="330"/>
      <c r="B84" s="330"/>
      <c r="C84" s="330"/>
      <c r="D84" s="330"/>
      <c r="E84" s="330"/>
      <c r="F84" s="330"/>
      <c r="G84" s="330"/>
      <c r="H84" s="330"/>
      <c r="I84" s="330"/>
      <c r="J84" s="330"/>
      <c r="K84" s="330"/>
      <c r="L84" s="330"/>
      <c r="M84" s="330"/>
      <c r="N84" s="330"/>
      <c r="O84" s="330"/>
      <c r="P84" s="330"/>
      <c r="Q84" s="330"/>
      <c r="R84" s="330"/>
      <c r="S84" s="330"/>
      <c r="T84" s="330"/>
      <c r="U84" s="330"/>
      <c r="V84" s="330"/>
      <c r="W84" s="330"/>
      <c r="X84" s="330"/>
      <c r="Y84" s="330"/>
      <c r="Z84" s="330"/>
      <c r="AA84" s="330"/>
      <c r="AB84" s="330"/>
      <c r="AC84" s="330"/>
      <c r="AD84" s="330"/>
      <c r="AE84" s="330"/>
      <c r="AF84" s="330"/>
    </row>
    <row r="85" spans="1:32">
      <c r="A85" s="330"/>
      <c r="B85" s="330"/>
      <c r="C85" s="330"/>
      <c r="D85" s="330"/>
      <c r="E85" s="330"/>
      <c r="F85" s="330"/>
      <c r="G85" s="330"/>
      <c r="H85" s="330"/>
      <c r="I85" s="330"/>
      <c r="J85" s="330"/>
      <c r="K85" s="330"/>
      <c r="L85" s="330"/>
      <c r="M85" s="330"/>
      <c r="N85" s="330"/>
      <c r="O85" s="330"/>
      <c r="P85" s="330"/>
      <c r="Q85" s="330"/>
      <c r="R85" s="330"/>
      <c r="S85" s="330"/>
      <c r="T85" s="330"/>
      <c r="U85" s="330"/>
      <c r="V85" s="330"/>
      <c r="W85" s="330"/>
      <c r="X85" s="330"/>
      <c r="Y85" s="330"/>
      <c r="Z85" s="330"/>
      <c r="AA85" s="330"/>
      <c r="AB85" s="330"/>
      <c r="AC85" s="330"/>
      <c r="AD85" s="330"/>
      <c r="AE85" s="330"/>
      <c r="AF85" s="330"/>
    </row>
    <row r="86" spans="1:32">
      <c r="A86" s="330"/>
      <c r="B86" s="330"/>
      <c r="C86" s="330"/>
      <c r="D86" s="330"/>
      <c r="E86" s="330"/>
      <c r="F86" s="330"/>
      <c r="G86" s="330"/>
      <c r="H86" s="330"/>
      <c r="I86" s="330"/>
      <c r="J86" s="330"/>
      <c r="K86" s="330"/>
      <c r="L86" s="330"/>
      <c r="M86" s="330"/>
      <c r="N86" s="330"/>
      <c r="O86" s="330"/>
      <c r="P86" s="330"/>
      <c r="Q86" s="330"/>
      <c r="R86" s="330"/>
      <c r="S86" s="330"/>
      <c r="T86" s="330"/>
      <c r="U86" s="330"/>
      <c r="V86" s="330"/>
      <c r="W86" s="330"/>
      <c r="X86" s="330"/>
      <c r="Y86" s="330"/>
      <c r="Z86" s="330"/>
      <c r="AA86" s="330"/>
      <c r="AB86" s="330"/>
      <c r="AC86" s="330"/>
      <c r="AD86" s="330"/>
      <c r="AE86" s="330"/>
      <c r="AF86" s="330"/>
    </row>
    <row r="87" spans="1:32">
      <c r="A87" s="330"/>
      <c r="B87" s="330"/>
      <c r="C87" s="330"/>
      <c r="D87" s="330"/>
      <c r="E87" s="330"/>
      <c r="F87" s="330"/>
      <c r="G87" s="330"/>
      <c r="H87" s="330"/>
      <c r="I87" s="330"/>
      <c r="J87" s="330"/>
      <c r="K87" s="330"/>
      <c r="L87" s="330"/>
      <c r="M87" s="330"/>
      <c r="N87" s="330"/>
      <c r="O87" s="330"/>
      <c r="P87" s="330"/>
      <c r="Q87" s="330"/>
      <c r="R87" s="330"/>
      <c r="S87" s="330"/>
      <c r="T87" s="330"/>
      <c r="U87" s="330"/>
      <c r="V87" s="330"/>
      <c r="W87" s="330"/>
      <c r="X87" s="330"/>
      <c r="Y87" s="330"/>
      <c r="Z87" s="330"/>
      <c r="AA87" s="330"/>
      <c r="AB87" s="330"/>
      <c r="AC87" s="330"/>
      <c r="AD87" s="330"/>
      <c r="AE87" s="330"/>
      <c r="AF87" s="330"/>
    </row>
    <row r="88" spans="1:32">
      <c r="A88" s="330"/>
      <c r="B88" s="330"/>
      <c r="C88" s="330"/>
      <c r="D88" s="330"/>
      <c r="E88" s="330"/>
      <c r="F88" s="330"/>
      <c r="G88" s="330"/>
      <c r="H88" s="330"/>
      <c r="I88" s="330"/>
      <c r="J88" s="330"/>
      <c r="K88" s="330"/>
      <c r="L88" s="330"/>
      <c r="M88" s="330"/>
      <c r="N88" s="330"/>
      <c r="O88" s="330"/>
      <c r="P88" s="330"/>
      <c r="Q88" s="330"/>
      <c r="R88" s="330"/>
      <c r="S88" s="330"/>
      <c r="T88" s="330"/>
      <c r="U88" s="330"/>
      <c r="V88" s="330"/>
      <c r="W88" s="330"/>
      <c r="X88" s="330"/>
      <c r="Y88" s="330"/>
      <c r="Z88" s="330"/>
      <c r="AA88" s="330"/>
      <c r="AB88" s="330"/>
      <c r="AC88" s="330"/>
      <c r="AD88" s="330"/>
      <c r="AE88" s="330"/>
      <c r="AF88" s="330"/>
    </row>
    <row r="89" spans="1:32">
      <c r="A89" s="330"/>
      <c r="B89" s="330"/>
      <c r="C89" s="330"/>
      <c r="D89" s="330"/>
      <c r="E89" s="330"/>
      <c r="F89" s="330"/>
      <c r="G89" s="330"/>
      <c r="H89" s="330"/>
      <c r="I89" s="330"/>
      <c r="J89" s="330"/>
      <c r="K89" s="330"/>
      <c r="L89" s="330"/>
      <c r="M89" s="330"/>
      <c r="N89" s="330"/>
      <c r="O89" s="330"/>
      <c r="P89" s="330"/>
      <c r="Q89" s="330"/>
      <c r="R89" s="330"/>
      <c r="S89" s="330"/>
      <c r="T89" s="330"/>
      <c r="U89" s="330"/>
      <c r="V89" s="330"/>
      <c r="W89" s="330"/>
      <c r="X89" s="330"/>
      <c r="Y89" s="330"/>
      <c r="Z89" s="330"/>
      <c r="AA89" s="330"/>
      <c r="AB89" s="330"/>
      <c r="AC89" s="330"/>
      <c r="AD89" s="330"/>
      <c r="AE89" s="330"/>
      <c r="AF89" s="330"/>
    </row>
  </sheetData>
  <sheetProtection algorithmName="SHA-512" hashValue="8pUh9/0SRtvJKvVV06kmSELQQ49gsA0t7sVtcczIr7ryfn6TIfsHPyPNre9V8QZXrYWUUYFIpE8sX5UJG2QSyg==" saltValue="SzBgUojRystJbvyC55mavg==" spinCount="100000" sheet="1" formatCells="0" selectLockedCells="1"/>
  <mergeCells count="178">
    <mergeCell ref="R7:U7"/>
    <mergeCell ref="V7:AE7"/>
    <mergeCell ref="X12:AE12"/>
    <mergeCell ref="T47:U47"/>
    <mergeCell ref="AC47:AD47"/>
    <mergeCell ref="C76:W76"/>
    <mergeCell ref="X76:AD76"/>
    <mergeCell ref="B2:G7"/>
    <mergeCell ref="R2:U2"/>
    <mergeCell ref="R3:U3"/>
    <mergeCell ref="V3:AE3"/>
    <mergeCell ref="C16:G16"/>
    <mergeCell ref="H16:L16"/>
    <mergeCell ref="C14:G14"/>
    <mergeCell ref="H14:L14"/>
    <mergeCell ref="AC14:AD14"/>
    <mergeCell ref="S21:T21"/>
    <mergeCell ref="U21:V21"/>
    <mergeCell ref="W21:Y21"/>
    <mergeCell ref="M16:Q16"/>
    <mergeCell ref="R16:W16"/>
    <mergeCell ref="AC16:AD16"/>
    <mergeCell ref="M17:AD17"/>
    <mergeCell ref="C19:I19"/>
    <mergeCell ref="J19:L19"/>
    <mergeCell ref="M19:N19"/>
    <mergeCell ref="C21:G27"/>
    <mergeCell ref="H21:L21"/>
    <mergeCell ref="M21:O21"/>
    <mergeCell ref="H27:L27"/>
    <mergeCell ref="M27:O27"/>
    <mergeCell ref="H36:R36"/>
    <mergeCell ref="U27:V27"/>
    <mergeCell ref="T36:U36"/>
    <mergeCell ref="S24:T24"/>
    <mergeCell ref="U24:V24"/>
    <mergeCell ref="R28:Z28"/>
    <mergeCell ref="C28:Q28"/>
    <mergeCell ref="W27:Y27"/>
    <mergeCell ref="H35:R35"/>
    <mergeCell ref="T35:U35"/>
    <mergeCell ref="V35:Y35"/>
    <mergeCell ref="H29:AE29"/>
    <mergeCell ref="Z22:Z23"/>
    <mergeCell ref="H23:L23"/>
    <mergeCell ref="M23:O23"/>
    <mergeCell ref="H26:L26"/>
    <mergeCell ref="M26:O26"/>
    <mergeCell ref="S26:T26"/>
    <mergeCell ref="H24:L24"/>
    <mergeCell ref="M24:O24"/>
    <mergeCell ref="U26:V26"/>
    <mergeCell ref="W26:Y26"/>
    <mergeCell ref="H22:L22"/>
    <mergeCell ref="M22:O22"/>
    <mergeCell ref="S22:T23"/>
    <mergeCell ref="U22:V23"/>
    <mergeCell ref="W22:Y23"/>
    <mergeCell ref="H39:R39"/>
    <mergeCell ref="G61:W61"/>
    <mergeCell ref="S27:T27"/>
    <mergeCell ref="AC28:AD28"/>
    <mergeCell ref="AC36:AD36"/>
    <mergeCell ref="J30:N30"/>
    <mergeCell ref="H32:R32"/>
    <mergeCell ref="T32:U32"/>
    <mergeCell ref="H34:R34"/>
    <mergeCell ref="T34:U34"/>
    <mergeCell ref="H37:R37"/>
    <mergeCell ref="T37:U37"/>
    <mergeCell ref="AC37:AD37"/>
    <mergeCell ref="AC35:AD35"/>
    <mergeCell ref="C59:W59"/>
    <mergeCell ref="X59:Z59"/>
    <mergeCell ref="AA59:AD59"/>
    <mergeCell ref="X61:AD61"/>
    <mergeCell ref="V39:Z39"/>
    <mergeCell ref="AC39:AD39"/>
    <mergeCell ref="AC41:AD41"/>
    <mergeCell ref="H42:R42"/>
    <mergeCell ref="T42:U42"/>
    <mergeCell ref="AC42:AD42"/>
    <mergeCell ref="C74:W74"/>
    <mergeCell ref="C77:W77"/>
    <mergeCell ref="X77:AD77"/>
    <mergeCell ref="A10:AF10"/>
    <mergeCell ref="C69:I69"/>
    <mergeCell ref="J69:L69"/>
    <mergeCell ref="M69:N69"/>
    <mergeCell ref="C72:W72"/>
    <mergeCell ref="AC50:AD50"/>
    <mergeCell ref="C52:W52"/>
    <mergeCell ref="X52:Z52"/>
    <mergeCell ref="AA52:AD52"/>
    <mergeCell ref="AC48:AD48"/>
    <mergeCell ref="H49:R49"/>
    <mergeCell ref="T49:U49"/>
    <mergeCell ref="V49:Z49"/>
    <mergeCell ref="AC49:AD49"/>
    <mergeCell ref="H50:R50"/>
    <mergeCell ref="AC45:AD45"/>
    <mergeCell ref="H46:R46"/>
    <mergeCell ref="T46:U46"/>
    <mergeCell ref="AC46:AD46"/>
    <mergeCell ref="AC43:AD43"/>
    <mergeCell ref="C73:W73"/>
    <mergeCell ref="V2:Y2"/>
    <mergeCell ref="Z2:AC2"/>
    <mergeCell ref="AD2:AE2"/>
    <mergeCell ref="R4:U4"/>
    <mergeCell ref="V4:AE4"/>
    <mergeCell ref="R5:U6"/>
    <mergeCell ref="V5:AE6"/>
    <mergeCell ref="C12:W12"/>
    <mergeCell ref="C58:F58"/>
    <mergeCell ref="G58:W58"/>
    <mergeCell ref="X58:AD58"/>
    <mergeCell ref="H44:R44"/>
    <mergeCell ref="T44:U44"/>
    <mergeCell ref="AC44:AD44"/>
    <mergeCell ref="V40:Z40"/>
    <mergeCell ref="AC40:AD40"/>
    <mergeCell ref="C54:W54"/>
    <mergeCell ref="X54:AD54"/>
    <mergeCell ref="H38:R38"/>
    <mergeCell ref="T38:U38"/>
    <mergeCell ref="AC38:AD38"/>
    <mergeCell ref="H40:R40"/>
    <mergeCell ref="T40:U40"/>
    <mergeCell ref="H43:R43"/>
    <mergeCell ref="C62:F62"/>
    <mergeCell ref="G62:W62"/>
    <mergeCell ref="X62:AD62"/>
    <mergeCell ref="C66:W67"/>
    <mergeCell ref="X66:AE67"/>
    <mergeCell ref="C61:F61"/>
    <mergeCell ref="C31:G50"/>
    <mergeCell ref="C53:W53"/>
    <mergeCell ref="X53:AD53"/>
    <mergeCell ref="C55:W55"/>
    <mergeCell ref="X55:Z55"/>
    <mergeCell ref="AA55:AD55"/>
    <mergeCell ref="C57:F57"/>
    <mergeCell ref="G57:W57"/>
    <mergeCell ref="X57:AD57"/>
    <mergeCell ref="T43:U43"/>
    <mergeCell ref="H48:R48"/>
    <mergeCell ref="T48:U48"/>
    <mergeCell ref="H41:R41"/>
    <mergeCell ref="T41:U41"/>
    <mergeCell ref="H45:R45"/>
    <mergeCell ref="T45:U45"/>
    <mergeCell ref="H47:R47"/>
    <mergeCell ref="T39:U39"/>
    <mergeCell ref="X73:AD73"/>
    <mergeCell ref="X74:AD74"/>
    <mergeCell ref="C78:AE78"/>
    <mergeCell ref="C60:W60"/>
    <mergeCell ref="AA56:AD56"/>
    <mergeCell ref="AA60:AD60"/>
    <mergeCell ref="X60:Z60"/>
    <mergeCell ref="C79:AE80"/>
    <mergeCell ref="W24:Y24"/>
    <mergeCell ref="H25:L25"/>
    <mergeCell ref="M25:O25"/>
    <mergeCell ref="S25:T25"/>
    <mergeCell ref="U25:V25"/>
    <mergeCell ref="W25:Y25"/>
    <mergeCell ref="H33:R33"/>
    <mergeCell ref="T33:U33"/>
    <mergeCell ref="C56:W56"/>
    <mergeCell ref="C75:W75"/>
    <mergeCell ref="X75:AD75"/>
    <mergeCell ref="X72:AD72"/>
    <mergeCell ref="T50:U50"/>
    <mergeCell ref="V50:Z50"/>
    <mergeCell ref="H31:R31"/>
    <mergeCell ref="T31:U31"/>
  </mergeCells>
  <phoneticPr fontId="1"/>
  <conditionalFormatting sqref="H24:Z25">
    <cfRule type="expression" dxfId="1" priority="4">
      <formula>$M$26&gt;=1</formula>
    </cfRule>
  </conditionalFormatting>
  <conditionalFormatting sqref="H26:Z26">
    <cfRule type="expression" dxfId="0" priority="1">
      <formula>$T$33="○"</formula>
    </cfRule>
  </conditionalFormatting>
  <dataValidations count="2">
    <dataValidation type="whole" operator="greaterThanOrEqual" allowBlank="1" showErrorMessage="1" errorTitle="注意" error="こちらには、整数しか入力できません。" sqref="M21:O27" xr:uid="{00000000-0002-0000-0000-000001000000}">
      <formula1>0</formula1>
    </dataValidation>
    <dataValidation type="whole" operator="greaterThanOrEqual" allowBlank="1" showInputMessage="1" showErrorMessage="1" errorTitle="注意" error="こちらには、整数しか入力できません。" sqref="J19:L19 J69:L69 H14:L16" xr:uid="{00000000-0002-0000-0000-000000000000}">
      <formula1>0</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2" manualBreakCount="2">
    <brk id="29" max="31" man="1"/>
    <brk id="50" max="31" man="1"/>
  </rowBreaks>
  <colBreaks count="1" manualBreakCount="1">
    <brk id="32" max="74"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2060"/>
    <pageSetUpPr fitToPage="1"/>
  </sheetPr>
  <dimension ref="A1:AM38"/>
  <sheetViews>
    <sheetView showZeros="0" view="pageBreakPreview" zoomScale="85" zoomScaleNormal="100" zoomScaleSheetLayoutView="85" workbookViewId="0">
      <selection activeCell="AO36" sqref="AO36"/>
    </sheetView>
  </sheetViews>
  <sheetFormatPr defaultColWidth="9" defaultRowHeight="13.5"/>
  <cols>
    <col min="1" max="39" width="2.25" style="263" customWidth="1"/>
    <col min="40" max="16384" width="9" style="263"/>
  </cols>
  <sheetData>
    <row r="1" spans="1:39">
      <c r="A1" s="263" t="s">
        <v>307</v>
      </c>
    </row>
    <row r="2" spans="1:39" ht="13.5" customHeight="1">
      <c r="A2" s="815" t="s">
        <v>575</v>
      </c>
      <c r="B2" s="815"/>
      <c r="C2" s="815"/>
      <c r="D2" s="815"/>
      <c r="E2" s="815"/>
      <c r="F2" s="815"/>
      <c r="G2" s="815"/>
      <c r="H2" s="815"/>
      <c r="I2" s="815"/>
      <c r="J2" s="815"/>
      <c r="K2" s="815"/>
      <c r="L2" s="815"/>
      <c r="M2" s="815"/>
      <c r="N2" s="815"/>
      <c r="O2" s="815"/>
      <c r="P2" s="815"/>
      <c r="Q2" s="815"/>
      <c r="R2" s="815"/>
      <c r="S2" s="815"/>
      <c r="T2" s="815"/>
      <c r="U2" s="815"/>
      <c r="V2" s="815"/>
      <c r="W2" s="815"/>
      <c r="X2" s="815"/>
      <c r="Y2" s="815"/>
      <c r="Z2" s="815"/>
      <c r="AA2" s="815"/>
      <c r="AB2" s="815"/>
      <c r="AC2" s="815"/>
      <c r="AD2" s="815"/>
      <c r="AE2" s="815"/>
      <c r="AF2" s="815"/>
      <c r="AG2" s="815"/>
      <c r="AH2" s="815"/>
      <c r="AI2" s="815"/>
      <c r="AJ2" s="815"/>
      <c r="AK2" s="815"/>
      <c r="AL2" s="815"/>
      <c r="AM2" s="815"/>
    </row>
    <row r="3" spans="1:39" ht="13.5" customHeight="1">
      <c r="A3" s="815"/>
      <c r="B3" s="815"/>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I3" s="815"/>
      <c r="AJ3" s="815"/>
      <c r="AK3" s="815"/>
      <c r="AL3" s="815"/>
      <c r="AM3" s="815"/>
    </row>
    <row r="4" spans="1:39" ht="13.5" customHeight="1">
      <c r="A4" s="264"/>
      <c r="B4" s="264"/>
      <c r="C4" s="264"/>
      <c r="D4" s="264"/>
      <c r="E4" s="264"/>
      <c r="F4" s="264"/>
      <c r="G4" s="264"/>
      <c r="H4" s="264"/>
      <c r="I4" s="264"/>
      <c r="J4" s="264"/>
      <c r="K4" s="264"/>
      <c r="L4" s="264"/>
      <c r="M4" s="264"/>
      <c r="N4" s="264"/>
      <c r="O4" s="264"/>
      <c r="P4" s="264"/>
      <c r="Q4" s="264"/>
      <c r="R4" s="264"/>
      <c r="AC4" s="816">
        <v>46113</v>
      </c>
      <c r="AD4" s="816"/>
      <c r="AE4" s="816"/>
      <c r="AF4" s="816"/>
      <c r="AG4" s="816"/>
      <c r="AH4" s="816"/>
      <c r="AI4" s="816"/>
      <c r="AJ4" s="816"/>
      <c r="AK4" s="816"/>
      <c r="AL4" s="816"/>
      <c r="AM4" s="816"/>
    </row>
    <row r="5" spans="1:39" ht="13.5" customHeight="1" thickBot="1">
      <c r="A5" s="263" t="s">
        <v>7</v>
      </c>
      <c r="B5" s="264"/>
      <c r="C5" s="264"/>
      <c r="D5" s="264"/>
      <c r="E5" s="264"/>
      <c r="F5" s="264"/>
      <c r="G5" s="264"/>
      <c r="H5" s="264"/>
      <c r="I5" s="264"/>
      <c r="J5" s="264"/>
      <c r="K5" s="264"/>
      <c r="L5" s="264"/>
      <c r="M5" s="264"/>
      <c r="N5" s="264"/>
      <c r="O5" s="264"/>
      <c r="P5" s="264"/>
      <c r="Q5" s="264"/>
      <c r="R5" s="264"/>
    </row>
    <row r="6" spans="1:39">
      <c r="V6" s="817" t="s">
        <v>1</v>
      </c>
      <c r="W6" s="818"/>
      <c r="X6" s="818"/>
      <c r="Y6" s="818"/>
      <c r="Z6" s="818"/>
      <c r="AA6" s="818"/>
      <c r="AB6" s="819"/>
      <c r="AC6" s="820" t="s">
        <v>34</v>
      </c>
      <c r="AD6" s="821"/>
      <c r="AE6" s="821"/>
      <c r="AF6" s="821"/>
      <c r="AG6" s="822" t="e">
        <f>'⑤積算表（区分３）'!Z2</f>
        <v>#N/A</v>
      </c>
      <c r="AH6" s="822"/>
      <c r="AI6" s="822"/>
      <c r="AJ6" s="822"/>
      <c r="AK6" s="822"/>
      <c r="AL6" s="821"/>
      <c r="AM6" s="823"/>
    </row>
    <row r="7" spans="1:39">
      <c r="V7" s="807" t="s">
        <v>0</v>
      </c>
      <c r="W7" s="808"/>
      <c r="X7" s="808"/>
      <c r="Y7" s="808"/>
      <c r="Z7" s="808"/>
      <c r="AA7" s="808"/>
      <c r="AB7" s="809"/>
      <c r="AC7" s="810" t="s">
        <v>211</v>
      </c>
      <c r="AD7" s="808"/>
      <c r="AE7" s="808"/>
      <c r="AF7" s="808"/>
      <c r="AG7" s="808"/>
      <c r="AH7" s="808"/>
      <c r="AI7" s="808"/>
      <c r="AJ7" s="808"/>
      <c r="AK7" s="808"/>
      <c r="AL7" s="808"/>
      <c r="AM7" s="811"/>
    </row>
    <row r="8" spans="1:39">
      <c r="V8" s="807" t="s">
        <v>2</v>
      </c>
      <c r="W8" s="808"/>
      <c r="X8" s="808"/>
      <c r="Y8" s="808"/>
      <c r="Z8" s="808"/>
      <c r="AA8" s="808"/>
      <c r="AB8" s="809"/>
      <c r="AC8" s="812">
        <f>'⑤積算表（区分３）'!V4</f>
        <v>0</v>
      </c>
      <c r="AD8" s="813"/>
      <c r="AE8" s="813"/>
      <c r="AF8" s="813"/>
      <c r="AG8" s="813"/>
      <c r="AH8" s="813"/>
      <c r="AI8" s="813"/>
      <c r="AJ8" s="813"/>
      <c r="AK8" s="813"/>
      <c r="AL8" s="813"/>
      <c r="AM8" s="814"/>
    </row>
    <row r="9" spans="1:39">
      <c r="V9" s="795" t="s">
        <v>3</v>
      </c>
      <c r="W9" s="796"/>
      <c r="X9" s="796"/>
      <c r="Y9" s="796"/>
      <c r="Z9" s="796"/>
      <c r="AA9" s="796"/>
      <c r="AB9" s="797"/>
      <c r="AC9" s="801" t="e">
        <f>'⑤積算表（区分３）'!V5</f>
        <v>#N/A</v>
      </c>
      <c r="AD9" s="802"/>
      <c r="AE9" s="802"/>
      <c r="AF9" s="802"/>
      <c r="AG9" s="802"/>
      <c r="AH9" s="802"/>
      <c r="AI9" s="802"/>
      <c r="AJ9" s="802"/>
      <c r="AK9" s="802"/>
      <c r="AL9" s="802"/>
      <c r="AM9" s="803"/>
    </row>
    <row r="10" spans="1:39">
      <c r="V10" s="798"/>
      <c r="W10" s="799"/>
      <c r="X10" s="799"/>
      <c r="Y10" s="799"/>
      <c r="Z10" s="799"/>
      <c r="AA10" s="799"/>
      <c r="AB10" s="800"/>
      <c r="AC10" s="804"/>
      <c r="AD10" s="805"/>
      <c r="AE10" s="805"/>
      <c r="AF10" s="805"/>
      <c r="AG10" s="805"/>
      <c r="AH10" s="805"/>
      <c r="AI10" s="805"/>
      <c r="AJ10" s="805"/>
      <c r="AK10" s="805"/>
      <c r="AL10" s="805"/>
      <c r="AM10" s="806"/>
    </row>
    <row r="11" spans="1:39" ht="14.25" thickBot="1">
      <c r="V11" s="835" t="s">
        <v>4</v>
      </c>
      <c r="W11" s="836"/>
      <c r="X11" s="836"/>
      <c r="Y11" s="836"/>
      <c r="Z11" s="836"/>
      <c r="AA11" s="836"/>
      <c r="AB11" s="837"/>
      <c r="AC11" s="852">
        <f>'⑤積算表（区分３）'!V7</f>
        <v>0</v>
      </c>
      <c r="AD11" s="853"/>
      <c r="AE11" s="853"/>
      <c r="AF11" s="853"/>
      <c r="AG11" s="853"/>
      <c r="AH11" s="853"/>
      <c r="AI11" s="853"/>
      <c r="AJ11" s="853"/>
      <c r="AK11" s="853"/>
      <c r="AL11" s="853"/>
      <c r="AM11" s="854"/>
    </row>
    <row r="13" spans="1:39">
      <c r="A13" s="263" t="s">
        <v>8</v>
      </c>
    </row>
    <row r="15" spans="1:39">
      <c r="A15" s="265" t="s">
        <v>265</v>
      </c>
    </row>
    <row r="16" spans="1:39" ht="14.25" thickBot="1">
      <c r="A16" s="266" t="s">
        <v>308</v>
      </c>
      <c r="B16" s="267"/>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8"/>
    </row>
    <row r="17" spans="1:39" ht="13.5" customHeight="1">
      <c r="A17" s="269"/>
      <c r="B17" s="825" t="s">
        <v>309</v>
      </c>
      <c r="C17" s="826"/>
      <c r="D17" s="826"/>
      <c r="E17" s="826"/>
      <c r="F17" s="826"/>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c r="AE17" s="826"/>
      <c r="AF17" s="826"/>
      <c r="AG17" s="829">
        <f>'⑤積算表（区分３）'!$X$12</f>
        <v>0</v>
      </c>
      <c r="AH17" s="830"/>
      <c r="AI17" s="830"/>
      <c r="AJ17" s="830"/>
      <c r="AK17" s="830"/>
      <c r="AL17" s="830"/>
      <c r="AM17" s="831"/>
    </row>
    <row r="18" spans="1:39" ht="14.25" thickBot="1">
      <c r="A18" s="270"/>
      <c r="B18" s="827"/>
      <c r="C18" s="828"/>
      <c r="D18" s="828"/>
      <c r="E18" s="828"/>
      <c r="F18" s="828"/>
      <c r="G18" s="828"/>
      <c r="H18" s="828"/>
      <c r="I18" s="828"/>
      <c r="J18" s="828"/>
      <c r="K18" s="828"/>
      <c r="L18" s="828"/>
      <c r="M18" s="828"/>
      <c r="N18" s="828"/>
      <c r="O18" s="828"/>
      <c r="P18" s="828"/>
      <c r="Q18" s="828"/>
      <c r="R18" s="828"/>
      <c r="S18" s="828"/>
      <c r="T18" s="828"/>
      <c r="U18" s="828"/>
      <c r="V18" s="828"/>
      <c r="W18" s="828"/>
      <c r="X18" s="828"/>
      <c r="Y18" s="828"/>
      <c r="Z18" s="828"/>
      <c r="AA18" s="828"/>
      <c r="AB18" s="828"/>
      <c r="AC18" s="828"/>
      <c r="AD18" s="828"/>
      <c r="AE18" s="828"/>
      <c r="AF18" s="828"/>
      <c r="AG18" s="832"/>
      <c r="AH18" s="833"/>
      <c r="AI18" s="833"/>
      <c r="AJ18" s="833"/>
      <c r="AK18" s="833"/>
      <c r="AL18" s="833"/>
      <c r="AM18" s="834"/>
    </row>
    <row r="20" spans="1:39" ht="14.25" thickBot="1">
      <c r="A20" s="263" t="s">
        <v>9</v>
      </c>
    </row>
    <row r="21" spans="1:39" ht="23.25" customHeight="1" thickBot="1">
      <c r="A21" s="271" t="s">
        <v>35</v>
      </c>
      <c r="B21" s="272" t="s">
        <v>13</v>
      </c>
      <c r="C21" s="273"/>
      <c r="D21" s="273"/>
      <c r="E21" s="273"/>
      <c r="F21" s="273"/>
      <c r="G21" s="273"/>
      <c r="H21" s="272"/>
      <c r="I21" s="274"/>
      <c r="J21" s="275"/>
      <c r="K21" s="275"/>
      <c r="L21" s="275"/>
      <c r="M21" s="275"/>
      <c r="N21" s="275"/>
      <c r="O21" s="275"/>
      <c r="P21" s="275"/>
      <c r="Q21" s="275"/>
      <c r="R21" s="275"/>
      <c r="S21" s="275"/>
      <c r="T21" s="275"/>
      <c r="U21" s="275"/>
      <c r="V21" s="275"/>
      <c r="W21" s="275"/>
      <c r="X21" s="275"/>
      <c r="Y21" s="275"/>
      <c r="Z21" s="842"/>
      <c r="AA21" s="843"/>
      <c r="AB21" s="843"/>
      <c r="AC21" s="843"/>
      <c r="AD21" s="843"/>
      <c r="AE21" s="843"/>
      <c r="AF21" s="844"/>
      <c r="AG21" s="845" t="str">
        <f>IF($AG$17="該当",'⑤積算表（区分３）'!$AA$52,"―")</f>
        <v>―</v>
      </c>
      <c r="AH21" s="846"/>
      <c r="AI21" s="846"/>
      <c r="AJ21" s="846"/>
      <c r="AK21" s="846"/>
      <c r="AL21" s="846"/>
      <c r="AM21" s="847"/>
    </row>
    <row r="22" spans="1:39" ht="23.25" customHeight="1">
      <c r="A22" s="850" t="s">
        <v>11</v>
      </c>
      <c r="B22" s="848" t="s">
        <v>14</v>
      </c>
      <c r="C22" s="848"/>
      <c r="D22" s="848"/>
      <c r="E22" s="848"/>
      <c r="F22" s="848"/>
      <c r="G22" s="848"/>
      <c r="H22" s="277" t="s">
        <v>310</v>
      </c>
      <c r="I22" s="278"/>
      <c r="J22" s="279"/>
      <c r="K22" s="279"/>
      <c r="L22" s="279"/>
      <c r="M22" s="279"/>
      <c r="N22" s="279"/>
      <c r="O22" s="279"/>
      <c r="P22" s="279"/>
      <c r="Q22" s="279"/>
      <c r="R22" s="279"/>
      <c r="S22" s="279"/>
      <c r="T22" s="279"/>
      <c r="U22" s="280"/>
      <c r="V22" s="280"/>
      <c r="W22" s="280"/>
      <c r="X22" s="280"/>
      <c r="Y22" s="280"/>
      <c r="Z22" s="281"/>
      <c r="AA22" s="282"/>
      <c r="AB22" s="282"/>
      <c r="AC22" s="282"/>
      <c r="AD22" s="282"/>
      <c r="AE22" s="282"/>
      <c r="AF22" s="283"/>
      <c r="AG22" s="789" t="str">
        <f>IF($AG$17="該当",'⑤積算表（区分３）'!$AA$55,"―")</f>
        <v>―</v>
      </c>
      <c r="AH22" s="790"/>
      <c r="AI22" s="790"/>
      <c r="AJ22" s="790"/>
      <c r="AK22" s="790"/>
      <c r="AL22" s="790"/>
      <c r="AM22" s="791"/>
    </row>
    <row r="23" spans="1:39" ht="23.25" customHeight="1" thickBot="1">
      <c r="A23" s="851"/>
      <c r="B23" s="849"/>
      <c r="C23" s="849"/>
      <c r="D23" s="849"/>
      <c r="E23" s="849"/>
      <c r="F23" s="849"/>
      <c r="G23" s="849"/>
      <c r="H23" s="284" t="s">
        <v>311</v>
      </c>
      <c r="I23" s="285"/>
      <c r="J23" s="286"/>
      <c r="K23" s="286"/>
      <c r="L23" s="286"/>
      <c r="M23" s="286"/>
      <c r="N23" s="286"/>
      <c r="O23" s="286"/>
      <c r="P23" s="286"/>
      <c r="Q23" s="286"/>
      <c r="R23" s="286"/>
      <c r="S23" s="286"/>
      <c r="T23" s="286"/>
      <c r="U23" s="287"/>
      <c r="V23" s="287"/>
      <c r="W23" s="287"/>
      <c r="X23" s="287"/>
      <c r="Y23" s="287"/>
      <c r="Z23" s="288"/>
      <c r="AA23" s="289"/>
      <c r="AB23" s="289"/>
      <c r="AC23" s="289"/>
      <c r="AD23" s="289"/>
      <c r="AE23" s="289"/>
      <c r="AF23" s="290"/>
      <c r="AG23" s="792" t="str">
        <f>IF($AG$17="該当",'⑤積算表（区分３）'!$AA$59,"―")</f>
        <v>―</v>
      </c>
      <c r="AH23" s="793"/>
      <c r="AI23" s="793"/>
      <c r="AJ23" s="793"/>
      <c r="AK23" s="793"/>
      <c r="AL23" s="793"/>
      <c r="AM23" s="794"/>
    </row>
    <row r="24" spans="1:39" ht="23.25" customHeight="1">
      <c r="A24" s="850" t="s">
        <v>266</v>
      </c>
      <c r="B24" s="855" t="s">
        <v>267</v>
      </c>
      <c r="C24" s="855"/>
      <c r="D24" s="855"/>
      <c r="E24" s="855"/>
      <c r="F24" s="855"/>
      <c r="G24" s="855"/>
      <c r="H24" s="277" t="s">
        <v>257</v>
      </c>
      <c r="I24" s="278"/>
      <c r="J24" s="279"/>
      <c r="K24" s="279"/>
      <c r="L24" s="280"/>
      <c r="M24" s="280"/>
      <c r="N24" s="280"/>
      <c r="O24" s="280"/>
      <c r="P24" s="280"/>
      <c r="Q24" s="280"/>
      <c r="R24" s="280"/>
      <c r="S24" s="280"/>
      <c r="T24" s="280"/>
      <c r="U24" s="280"/>
      <c r="V24" s="280"/>
      <c r="W24" s="280"/>
      <c r="X24" s="280"/>
      <c r="Y24" s="280"/>
      <c r="Z24" s="281"/>
      <c r="AA24" s="282"/>
      <c r="AB24" s="282"/>
      <c r="AC24" s="282"/>
      <c r="AD24" s="282"/>
      <c r="AE24" s="282"/>
      <c r="AF24" s="283"/>
      <c r="AG24" s="789" t="str">
        <f>IF($AG$17="該当",'⑤積算表（区分３）'!$AA$56,"―")</f>
        <v>―</v>
      </c>
      <c r="AH24" s="790"/>
      <c r="AI24" s="790"/>
      <c r="AJ24" s="790"/>
      <c r="AK24" s="790"/>
      <c r="AL24" s="790"/>
      <c r="AM24" s="791"/>
    </row>
    <row r="25" spans="1:39" ht="23.25" customHeight="1" thickBot="1">
      <c r="A25" s="851"/>
      <c r="B25" s="856"/>
      <c r="C25" s="856"/>
      <c r="D25" s="856"/>
      <c r="E25" s="856"/>
      <c r="F25" s="856"/>
      <c r="G25" s="856"/>
      <c r="H25" s="284" t="s">
        <v>268</v>
      </c>
      <c r="I25" s="285"/>
      <c r="J25" s="286"/>
      <c r="K25" s="286"/>
      <c r="L25" s="287"/>
      <c r="M25" s="287"/>
      <c r="N25" s="287"/>
      <c r="O25" s="287"/>
      <c r="P25" s="287"/>
      <c r="Q25" s="287"/>
      <c r="R25" s="287"/>
      <c r="S25" s="287"/>
      <c r="T25" s="287"/>
      <c r="U25" s="287"/>
      <c r="V25" s="287"/>
      <c r="W25" s="287"/>
      <c r="X25" s="287"/>
      <c r="Y25" s="287"/>
      <c r="Z25" s="288"/>
      <c r="AA25" s="289"/>
      <c r="AB25" s="289"/>
      <c r="AC25" s="289"/>
      <c r="AD25" s="289"/>
      <c r="AE25" s="289"/>
      <c r="AF25" s="290"/>
      <c r="AG25" s="792" t="str">
        <f>IF($AG$17="該当",'⑤積算表（区分３）'!$AA$60,"―")</f>
        <v>―</v>
      </c>
      <c r="AH25" s="793"/>
      <c r="AI25" s="793"/>
      <c r="AJ25" s="793"/>
      <c r="AK25" s="793"/>
      <c r="AL25" s="793"/>
      <c r="AM25" s="794"/>
    </row>
    <row r="26" spans="1:39">
      <c r="H26" s="291"/>
      <c r="I26" s="291"/>
    </row>
    <row r="27" spans="1:39">
      <c r="A27" s="263" t="s">
        <v>19</v>
      </c>
      <c r="H27" s="291"/>
      <c r="I27" s="291"/>
    </row>
    <row r="28" spans="1:39" ht="14.25" thickBot="1">
      <c r="A28" s="266" t="s">
        <v>312</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8"/>
    </row>
    <row r="29" spans="1:39" ht="13.5" customHeight="1">
      <c r="A29" s="269"/>
      <c r="B29" s="838" t="s">
        <v>313</v>
      </c>
      <c r="C29" s="839"/>
      <c r="D29" s="839"/>
      <c r="E29" s="839"/>
      <c r="F29" s="839"/>
      <c r="G29" s="839"/>
      <c r="H29" s="839"/>
      <c r="I29" s="839"/>
      <c r="J29" s="839"/>
      <c r="K29" s="839"/>
      <c r="L29" s="839"/>
      <c r="M29" s="839"/>
      <c r="N29" s="839"/>
      <c r="O29" s="839"/>
      <c r="P29" s="839"/>
      <c r="Q29" s="839"/>
      <c r="R29" s="839"/>
      <c r="S29" s="839"/>
      <c r="T29" s="839"/>
      <c r="U29" s="839"/>
      <c r="V29" s="839"/>
      <c r="W29" s="839"/>
      <c r="X29" s="839"/>
      <c r="Y29" s="839"/>
      <c r="Z29" s="839"/>
      <c r="AA29" s="839"/>
      <c r="AB29" s="839"/>
      <c r="AC29" s="839"/>
      <c r="AD29" s="839"/>
      <c r="AE29" s="839"/>
      <c r="AF29" s="839"/>
      <c r="AG29" s="829">
        <f>'⑤積算表（区分３）'!$X$66</f>
        <v>0</v>
      </c>
      <c r="AH29" s="830"/>
      <c r="AI29" s="830"/>
      <c r="AJ29" s="830"/>
      <c r="AK29" s="830"/>
      <c r="AL29" s="830"/>
      <c r="AM29" s="831"/>
    </row>
    <row r="30" spans="1:39" ht="14.25" thickBot="1">
      <c r="A30" s="292"/>
      <c r="B30" s="840"/>
      <c r="C30" s="841"/>
      <c r="D30" s="841"/>
      <c r="E30" s="841"/>
      <c r="F30" s="841"/>
      <c r="G30" s="841"/>
      <c r="H30" s="841"/>
      <c r="I30" s="841"/>
      <c r="J30" s="841"/>
      <c r="K30" s="841"/>
      <c r="L30" s="841"/>
      <c r="M30" s="841"/>
      <c r="N30" s="841"/>
      <c r="O30" s="841"/>
      <c r="P30" s="841"/>
      <c r="Q30" s="841"/>
      <c r="R30" s="841"/>
      <c r="S30" s="841"/>
      <c r="T30" s="841"/>
      <c r="U30" s="841"/>
      <c r="V30" s="841"/>
      <c r="W30" s="841"/>
      <c r="X30" s="841"/>
      <c r="Y30" s="841"/>
      <c r="Z30" s="841"/>
      <c r="AA30" s="841"/>
      <c r="AB30" s="841"/>
      <c r="AC30" s="841"/>
      <c r="AD30" s="841"/>
      <c r="AE30" s="841"/>
      <c r="AF30" s="841"/>
      <c r="AG30" s="832"/>
      <c r="AH30" s="833"/>
      <c r="AI30" s="833"/>
      <c r="AJ30" s="833"/>
      <c r="AK30" s="833"/>
      <c r="AL30" s="833"/>
      <c r="AM30" s="834"/>
    </row>
    <row r="31" spans="1:39" ht="14.25" customHeight="1">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76"/>
      <c r="AH31" s="276"/>
      <c r="AI31" s="276"/>
      <c r="AJ31" s="276"/>
      <c r="AK31" s="276"/>
      <c r="AL31" s="276"/>
      <c r="AM31" s="276"/>
    </row>
    <row r="32" spans="1:39">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c r="AL32" s="293"/>
      <c r="AM32" s="293"/>
    </row>
    <row r="33" spans="1:39" s="265" customFormat="1" ht="14.25" thickBot="1">
      <c r="A33" s="263" t="s">
        <v>9</v>
      </c>
      <c r="B33" s="263"/>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c r="AA33" s="263"/>
      <c r="AB33" s="263"/>
      <c r="AC33" s="263"/>
      <c r="AD33" s="263"/>
      <c r="AE33" s="263"/>
      <c r="AF33" s="263"/>
      <c r="AG33" s="263"/>
      <c r="AH33" s="263"/>
      <c r="AI33" s="263"/>
      <c r="AJ33" s="263"/>
      <c r="AK33" s="263"/>
      <c r="AL33" s="263"/>
      <c r="AM33" s="263"/>
    </row>
    <row r="34" spans="1:39" s="297" customFormat="1" ht="23.25" customHeight="1" thickBot="1">
      <c r="A34" s="294" t="s">
        <v>37</v>
      </c>
      <c r="B34" s="272"/>
      <c r="C34" s="273"/>
      <c r="D34" s="273"/>
      <c r="E34" s="273"/>
      <c r="F34" s="273"/>
      <c r="G34" s="273"/>
      <c r="H34" s="272"/>
      <c r="I34" s="274"/>
      <c r="J34" s="275"/>
      <c r="K34" s="275"/>
      <c r="L34" s="275"/>
      <c r="M34" s="275"/>
      <c r="N34" s="275"/>
      <c r="O34" s="275"/>
      <c r="P34" s="275"/>
      <c r="Q34" s="275"/>
      <c r="R34" s="275"/>
      <c r="S34" s="275"/>
      <c r="T34" s="275"/>
      <c r="U34" s="275"/>
      <c r="V34" s="275"/>
      <c r="W34" s="275"/>
      <c r="X34" s="275"/>
      <c r="Y34" s="275"/>
      <c r="Z34" s="295"/>
      <c r="AA34" s="275"/>
      <c r="AB34" s="275"/>
      <c r="AC34" s="275"/>
      <c r="AD34" s="275"/>
      <c r="AE34" s="275"/>
      <c r="AF34" s="296"/>
      <c r="AG34" s="845" t="str">
        <f>IF($AG$29="該当",'⑤積算表（区分３）'!$X$75,"―")</f>
        <v>―</v>
      </c>
      <c r="AH34" s="846"/>
      <c r="AI34" s="846"/>
      <c r="AJ34" s="846"/>
      <c r="AK34" s="846"/>
      <c r="AL34" s="846"/>
      <c r="AM34" s="847"/>
    </row>
    <row r="35" spans="1:39" s="265" customFormat="1">
      <c r="A35" s="263"/>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c r="AA35" s="263"/>
      <c r="AB35" s="263"/>
      <c r="AC35" s="263"/>
      <c r="AD35" s="263"/>
      <c r="AE35" s="263"/>
      <c r="AF35" s="263"/>
      <c r="AG35" s="263"/>
      <c r="AH35" s="263"/>
      <c r="AI35" s="263"/>
      <c r="AJ35" s="263"/>
      <c r="AK35" s="263"/>
      <c r="AL35" s="263"/>
      <c r="AM35" s="263"/>
    </row>
    <row r="36" spans="1:39" s="265" customFormat="1" ht="13.5" customHeight="1">
      <c r="A36" s="824" t="s">
        <v>269</v>
      </c>
      <c r="B36" s="824"/>
      <c r="C36" s="824"/>
      <c r="D36" s="824"/>
      <c r="E36" s="824"/>
      <c r="F36" s="824"/>
      <c r="G36" s="824"/>
      <c r="H36" s="824"/>
      <c r="I36" s="824"/>
      <c r="J36" s="824"/>
      <c r="K36" s="824"/>
      <c r="L36" s="824"/>
      <c r="M36" s="824"/>
      <c r="N36" s="824"/>
      <c r="O36" s="824"/>
      <c r="P36" s="824"/>
      <c r="Q36" s="824"/>
      <c r="R36" s="824"/>
      <c r="S36" s="824"/>
      <c r="T36" s="824"/>
      <c r="U36" s="824"/>
      <c r="V36" s="824"/>
      <c r="W36" s="824"/>
      <c r="X36" s="824"/>
      <c r="Y36" s="824"/>
      <c r="Z36" s="824"/>
      <c r="AA36" s="824"/>
      <c r="AB36" s="824"/>
      <c r="AC36" s="824"/>
      <c r="AD36" s="824"/>
      <c r="AE36" s="824"/>
      <c r="AF36" s="824"/>
      <c r="AG36" s="824"/>
      <c r="AH36" s="824"/>
      <c r="AI36" s="824"/>
      <c r="AJ36" s="824"/>
      <c r="AK36" s="824"/>
      <c r="AL36" s="824"/>
      <c r="AM36" s="824"/>
    </row>
    <row r="37" spans="1:39" s="265" customFormat="1">
      <c r="A37" s="824"/>
      <c r="B37" s="824"/>
      <c r="C37" s="824"/>
      <c r="D37" s="824"/>
      <c r="E37" s="824"/>
      <c r="F37" s="824"/>
      <c r="G37" s="824"/>
      <c r="H37" s="824"/>
      <c r="I37" s="824"/>
      <c r="J37" s="824"/>
      <c r="K37" s="824"/>
      <c r="L37" s="824"/>
      <c r="M37" s="824"/>
      <c r="N37" s="824"/>
      <c r="O37" s="824"/>
      <c r="P37" s="824"/>
      <c r="Q37" s="824"/>
      <c r="R37" s="824"/>
      <c r="S37" s="824"/>
      <c r="T37" s="824"/>
      <c r="U37" s="824"/>
      <c r="V37" s="824"/>
      <c r="W37" s="824"/>
      <c r="X37" s="824"/>
      <c r="Y37" s="824"/>
      <c r="Z37" s="824"/>
      <c r="AA37" s="824"/>
      <c r="AB37" s="824"/>
      <c r="AC37" s="824"/>
      <c r="AD37" s="824"/>
      <c r="AE37" s="824"/>
      <c r="AF37" s="824"/>
      <c r="AG37" s="824"/>
      <c r="AH37" s="824"/>
      <c r="AI37" s="824"/>
      <c r="AJ37" s="824"/>
      <c r="AK37" s="824"/>
      <c r="AL37" s="824"/>
      <c r="AM37" s="824"/>
    </row>
    <row r="38" spans="1:39" s="265" customFormat="1">
      <c r="A38" s="824"/>
      <c r="B38" s="824"/>
      <c r="C38" s="824"/>
      <c r="D38" s="824"/>
      <c r="E38" s="824"/>
      <c r="F38" s="824"/>
      <c r="G38" s="824"/>
      <c r="H38" s="824"/>
      <c r="I38" s="824"/>
      <c r="J38" s="824"/>
      <c r="K38" s="824"/>
      <c r="L38" s="824"/>
      <c r="M38" s="824"/>
      <c r="N38" s="824"/>
      <c r="O38" s="824"/>
      <c r="P38" s="824"/>
      <c r="Q38" s="824"/>
      <c r="R38" s="824"/>
      <c r="S38" s="824"/>
      <c r="T38" s="824"/>
      <c r="U38" s="824"/>
      <c r="V38" s="824"/>
      <c r="W38" s="824"/>
      <c r="X38" s="824"/>
      <c r="Y38" s="824"/>
      <c r="Z38" s="824"/>
      <c r="AA38" s="824"/>
      <c r="AB38" s="824"/>
      <c r="AC38" s="824"/>
      <c r="AD38" s="824"/>
      <c r="AE38" s="824"/>
      <c r="AF38" s="824"/>
      <c r="AG38" s="824"/>
      <c r="AH38" s="824"/>
      <c r="AI38" s="824"/>
      <c r="AJ38" s="824"/>
      <c r="AK38" s="824"/>
      <c r="AL38" s="824"/>
      <c r="AM38" s="824"/>
    </row>
  </sheetData>
  <sheetProtection algorithmName="SHA-512" hashValue="zA0jATynbxrqGH9YW4EeMJyGetGRJ2lIjrceBXyvMXubKEawAf2pM1I7ebLWAvU7r01516tOje/VaLiFase7TA==" saltValue="FQMw/RUiEWDGPLKcA6wZRA==" spinCount="100000" sheet="1" formatCells="0" selectLockedCells="1"/>
  <mergeCells count="30">
    <mergeCell ref="A36:AM38"/>
    <mergeCell ref="B17:AF18"/>
    <mergeCell ref="AG17:AM18"/>
    <mergeCell ref="V11:AB11"/>
    <mergeCell ref="B29:AF30"/>
    <mergeCell ref="AG29:AM30"/>
    <mergeCell ref="Z21:AF21"/>
    <mergeCell ref="AG21:AM21"/>
    <mergeCell ref="AG22:AM22"/>
    <mergeCell ref="B22:G23"/>
    <mergeCell ref="A22:A23"/>
    <mergeCell ref="AG23:AM23"/>
    <mergeCell ref="AG34:AM34"/>
    <mergeCell ref="AC11:AM11"/>
    <mergeCell ref="A24:A25"/>
    <mergeCell ref="B24:G25"/>
    <mergeCell ref="A2:AM3"/>
    <mergeCell ref="AC4:AM4"/>
    <mergeCell ref="V6:AB6"/>
    <mergeCell ref="AC6:AF6"/>
    <mergeCell ref="AG6:AK6"/>
    <mergeCell ref="AL6:AM6"/>
    <mergeCell ref="AG24:AM24"/>
    <mergeCell ref="AG25:AM25"/>
    <mergeCell ref="V9:AB10"/>
    <mergeCell ref="AC9:AM10"/>
    <mergeCell ref="V7:AB7"/>
    <mergeCell ref="AC7:AM7"/>
    <mergeCell ref="V8:AB8"/>
    <mergeCell ref="AC8:AM8"/>
  </mergeCells>
  <phoneticPr fontId="1"/>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1750-B29D-4B5F-A1CE-98C302ABE2FC}">
  <sheetPr>
    <tabColor theme="2" tint="-0.499984740745262"/>
  </sheetPr>
  <dimension ref="A1:J102"/>
  <sheetViews>
    <sheetView zoomScaleNormal="100" workbookViewId="0">
      <selection activeCell="A16" sqref="A16"/>
    </sheetView>
  </sheetViews>
  <sheetFormatPr defaultRowHeight="13.5"/>
  <cols>
    <col min="1" max="1" width="12.5" customWidth="1"/>
    <col min="2" max="3" width="12.5" style="158" customWidth="1"/>
    <col min="4" max="4" width="12.5" customWidth="1"/>
    <col min="5" max="5" width="8.75" customWidth="1"/>
    <col min="6" max="6" width="12.5" customWidth="1"/>
    <col min="7" max="7" width="8.75" customWidth="1"/>
    <col min="8" max="8" width="12.5" style="161" customWidth="1"/>
    <col min="10" max="10" width="8" style="151" customWidth="1"/>
  </cols>
  <sheetData>
    <row r="1" spans="1:10">
      <c r="A1" s="152" t="s">
        <v>276</v>
      </c>
      <c r="B1" s="152"/>
      <c r="C1" s="153"/>
      <c r="D1" s="154"/>
      <c r="E1" s="155" t="s">
        <v>277</v>
      </c>
      <c r="F1" s="156"/>
      <c r="G1" s="157" t="s">
        <v>278</v>
      </c>
      <c r="H1" s="154"/>
    </row>
    <row r="2" spans="1:10">
      <c r="A2" t="s">
        <v>279</v>
      </c>
      <c r="B2" t="s">
        <v>280</v>
      </c>
      <c r="C2" s="158" t="s">
        <v>281</v>
      </c>
      <c r="D2" s="158" t="s">
        <v>282</v>
      </c>
      <c r="E2" s="158" t="s">
        <v>283</v>
      </c>
      <c r="F2" s="158" t="s">
        <v>284</v>
      </c>
      <c r="G2" s="158" t="s">
        <v>283</v>
      </c>
      <c r="H2" s="159" t="s">
        <v>284</v>
      </c>
    </row>
    <row r="3" spans="1:10">
      <c r="A3" s="158" cm="1">
        <f t="array" ref="A3">INDEX(②入力シート２!$B$6:$B$305,(ROW()-6)+((ROW()-1)*2))</f>
        <v>0</v>
      </c>
      <c r="B3" s="158">
        <f>SUM(INDEX(②入力シート２!$U$6:$U$305,(ROW()-6)+((ROW()-1)*2)),INDEX(②入力シート２!$U$6:$U$305,(ROW()-5)+((ROW()-1)*2)))</f>
        <v>0</v>
      </c>
      <c r="C3" s="158" cm="1">
        <f t="array" ref="C3">INDEX(③入力シート３!$B$6:$B$305,(ROW()-6)+((ROW()-1)*2))</f>
        <v>0</v>
      </c>
      <c r="D3" s="158">
        <f>SUM(INDEX(③入力シート３!$H$6:$H$305,(ROW()-6)+((ROW()-1)*2)),INDEX(③入力シート３!$H$6:$H$305,(ROW()-5)+((ROW()-1)*2)))</f>
        <v>0</v>
      </c>
      <c r="E3" s="158">
        <f>$A3</f>
        <v>0</v>
      </c>
      <c r="F3" s="158">
        <f>IF($A3=0,0,SUM(IFERROR(VLOOKUP($A3,$A$3:$B$305,2,FALSE),0),IFERROR(VLOOKUP($A3,$C$3:$D$305,2,FALSE),0)))</f>
        <v>0</v>
      </c>
      <c r="G3" s="158">
        <f>$C3</f>
        <v>0</v>
      </c>
      <c r="H3" s="159">
        <f>IF($C3=0,0,SUM(IFERROR(VLOOKUP($C3,$A$3:$B$305,2,FALSE),0),IFERROR(VLOOKUP($C3,$C$3:$D$305,2,FALSE),0)))</f>
        <v>0</v>
      </c>
      <c r="J3" s="160"/>
    </row>
    <row r="4" spans="1:10">
      <c r="A4" s="158" cm="1">
        <f t="array" ref="A4">INDEX(②入力シート２!$B$6:$B$305,(ROW()-6)+((ROW()-1)*2))</f>
        <v>0</v>
      </c>
      <c r="B4" s="158">
        <f>SUM(INDEX(②入力シート２!$U$6:$U$305,(ROW()-6)+((ROW()-1)*2)),INDEX(②入力シート２!$U$6:$U$305,(ROW()-5)+((ROW()-1)*2)))</f>
        <v>0</v>
      </c>
      <c r="C4" s="158" cm="1">
        <f t="array" ref="C4">INDEX(③入力シート３!$B$6:$B$305,(ROW()-6)+((ROW()-1)*2))</f>
        <v>0</v>
      </c>
      <c r="D4" s="158">
        <f>SUM(INDEX(③入力シート３!$H$6:$H$305,(ROW()-6)+((ROW()-1)*2)),INDEX(③入力シート３!$H$6:$H$305,(ROW()-5)+((ROW()-1)*2)))</f>
        <v>0</v>
      </c>
      <c r="E4" s="158">
        <f t="shared" ref="E4:E67" si="0">$A4</f>
        <v>0</v>
      </c>
      <c r="F4" s="158">
        <f t="shared" ref="F4:F67" si="1">IF($A4=0,0,SUM(IFERROR(VLOOKUP($A4,$A$3:$B$305,2,FALSE),0),IFERROR(VLOOKUP($A4,$C$3:$D$305,2,FALSE),0)))</f>
        <v>0</v>
      </c>
      <c r="G4" s="158">
        <f t="shared" ref="G4:G67" si="2">$C4</f>
        <v>0</v>
      </c>
      <c r="H4" s="159">
        <f>IF($C4=0,0,SUM(IFERROR(VLOOKUP($C4,$A$3:$B$305,2,FALSE),0),IFERROR(VLOOKUP($C4,$C$3:$D$305,2,FALSE),0)))</f>
        <v>0</v>
      </c>
      <c r="J4" s="160"/>
    </row>
    <row r="5" spans="1:10">
      <c r="A5" s="158" cm="1">
        <f t="array" ref="A5">INDEX(②入力シート２!$B$6:$B$305,(ROW()-6)+((ROW()-1)*2))</f>
        <v>0</v>
      </c>
      <c r="B5" s="158">
        <f>SUM(INDEX(②入力シート２!$U$6:$U$305,(ROW()-6)+((ROW()-1)*2)),INDEX(②入力シート２!$U$6:$U$305,(ROW()-5)+((ROW()-1)*2)))</f>
        <v>0</v>
      </c>
      <c r="C5" s="158" cm="1">
        <f t="array" ref="C5">INDEX(③入力シート３!$B$6:$B$305,(ROW()-6)+((ROW()-1)*2))</f>
        <v>0</v>
      </c>
      <c r="D5" s="158">
        <f>SUM(INDEX(③入力シート３!$H$6:$H$305,(ROW()-6)+((ROW()-1)*2)),INDEX(③入力シート３!$H$6:$H$305,(ROW()-5)+((ROW()-1)*2)))</f>
        <v>0</v>
      </c>
      <c r="E5" s="158">
        <f t="shared" si="0"/>
        <v>0</v>
      </c>
      <c r="F5" s="158">
        <f t="shared" si="1"/>
        <v>0</v>
      </c>
      <c r="G5" s="158">
        <f t="shared" si="2"/>
        <v>0</v>
      </c>
      <c r="H5" s="159">
        <f t="shared" ref="H5:H31" si="3">IF($C5=0,0,SUM(IFERROR(VLOOKUP($C5,$A$3:$B$305,2,FALSE),0),IFERROR(VLOOKUP($C5,$C$3:$D$305,2,FALSE),0)))</f>
        <v>0</v>
      </c>
      <c r="J5" s="160"/>
    </row>
    <row r="6" spans="1:10">
      <c r="A6" s="158" cm="1">
        <f t="array" ref="A6">INDEX(②入力シート２!$B$6:$B$305,(ROW()-6)+((ROW()-1)*2))</f>
        <v>0</v>
      </c>
      <c r="B6" s="158">
        <f>SUM(INDEX(②入力シート２!$U$6:$U$305,(ROW()-6)+((ROW()-1)*2)),INDEX(②入力シート２!$U$6:$U$305,(ROW()-5)+((ROW()-1)*2)))</f>
        <v>0</v>
      </c>
      <c r="C6" s="158" cm="1">
        <f t="array" ref="C6">INDEX(③入力シート３!$B$6:$B$305,(ROW()-6)+((ROW()-1)*2))</f>
        <v>0</v>
      </c>
      <c r="D6" s="158">
        <f>SUM(INDEX(③入力シート３!$H$6:$H$305,(ROW()-6)+((ROW()-1)*2)),INDEX(③入力シート３!$H$6:$H$305,(ROW()-5)+((ROW()-1)*2)))</f>
        <v>0</v>
      </c>
      <c r="E6" s="158">
        <f t="shared" si="0"/>
        <v>0</v>
      </c>
      <c r="F6" s="158">
        <f t="shared" si="1"/>
        <v>0</v>
      </c>
      <c r="G6" s="158">
        <f t="shared" si="2"/>
        <v>0</v>
      </c>
      <c r="H6" s="159">
        <f t="shared" si="3"/>
        <v>0</v>
      </c>
      <c r="J6" s="160"/>
    </row>
    <row r="7" spans="1:10">
      <c r="A7" s="158" cm="1">
        <f t="array" ref="A7">INDEX(②入力シート２!$B$6:$B$305,(ROW()-6)+((ROW()-1)*2))</f>
        <v>0</v>
      </c>
      <c r="B7" s="158">
        <f>SUM(INDEX(②入力シート２!$U$6:$U$305,(ROW()-6)+((ROW()-1)*2)),INDEX(②入力シート２!$U$6:$U$305,(ROW()-5)+((ROW()-1)*2)))</f>
        <v>0</v>
      </c>
      <c r="C7" s="158" cm="1">
        <f t="array" ref="C7">INDEX(③入力シート３!$B$6:$B$305,(ROW()-6)+((ROW()-1)*2))</f>
        <v>0</v>
      </c>
      <c r="D7" s="158">
        <f>SUM(INDEX(③入力シート３!$H$6:$H$305,(ROW()-6)+((ROW()-1)*2)),INDEX(③入力シート３!$H$6:$H$305,(ROW()-5)+((ROW()-1)*2)))</f>
        <v>0</v>
      </c>
      <c r="E7" s="158">
        <f t="shared" si="0"/>
        <v>0</v>
      </c>
      <c r="F7" s="158">
        <f t="shared" si="1"/>
        <v>0</v>
      </c>
      <c r="G7" s="158">
        <f t="shared" si="2"/>
        <v>0</v>
      </c>
      <c r="H7" s="159">
        <f t="shared" si="3"/>
        <v>0</v>
      </c>
    </row>
    <row r="8" spans="1:10">
      <c r="A8" s="158" cm="1">
        <f t="array" ref="A8">INDEX(②入力シート２!$B$6:$B$305,(ROW()-6)+((ROW()-1)*2))</f>
        <v>0</v>
      </c>
      <c r="B8" s="158">
        <f>SUM(INDEX(②入力シート２!$U$6:$U$305,(ROW()-6)+((ROW()-1)*2)),INDEX(②入力シート２!$U$6:$U$305,(ROW()-5)+((ROW()-1)*2)))</f>
        <v>0</v>
      </c>
      <c r="C8" s="158" cm="1">
        <f t="array" ref="C8">INDEX(③入力シート３!$B$6:$B$305,(ROW()-6)+((ROW()-1)*2))</f>
        <v>0</v>
      </c>
      <c r="D8" s="158">
        <f>SUM(INDEX(③入力シート３!$H$6:$H$305,(ROW()-6)+((ROW()-1)*2)),INDEX(③入力シート３!$H$6:$H$305,(ROW()-5)+((ROW()-1)*2)))</f>
        <v>0</v>
      </c>
      <c r="E8" s="158">
        <f t="shared" si="0"/>
        <v>0</v>
      </c>
      <c r="F8" s="158">
        <f t="shared" si="1"/>
        <v>0</v>
      </c>
      <c r="G8" s="158">
        <f t="shared" si="2"/>
        <v>0</v>
      </c>
      <c r="H8" s="159">
        <f t="shared" si="3"/>
        <v>0</v>
      </c>
    </row>
    <row r="9" spans="1:10">
      <c r="A9" s="158" cm="1">
        <f t="array" ref="A9">INDEX(②入力シート２!$B$6:$B$305,(ROW()-6)+((ROW()-1)*2))</f>
        <v>0</v>
      </c>
      <c r="B9" s="158">
        <f>SUM(INDEX(②入力シート２!$U$6:$U$305,(ROW()-6)+((ROW()-1)*2)),INDEX(②入力シート２!$U$6:$U$305,(ROW()-5)+((ROW()-1)*2)))</f>
        <v>0</v>
      </c>
      <c r="C9" s="158" cm="1">
        <f t="array" ref="C9">INDEX(③入力シート３!$B$6:$B$305,(ROW()-6)+((ROW()-1)*2))</f>
        <v>0</v>
      </c>
      <c r="D9" s="158">
        <f>SUM(INDEX(③入力シート３!$H$6:$H$305,(ROW()-6)+((ROW()-1)*2)),INDEX(③入力シート３!$H$6:$H$305,(ROW()-5)+((ROW()-1)*2)))</f>
        <v>0</v>
      </c>
      <c r="E9" s="158">
        <f t="shared" si="0"/>
        <v>0</v>
      </c>
      <c r="F9" s="158">
        <f t="shared" si="1"/>
        <v>0</v>
      </c>
      <c r="G9" s="158">
        <f t="shared" si="2"/>
        <v>0</v>
      </c>
      <c r="H9" s="159">
        <f t="shared" si="3"/>
        <v>0</v>
      </c>
    </row>
    <row r="10" spans="1:10">
      <c r="A10" s="158" cm="1">
        <f t="array" ref="A10">INDEX(②入力シート２!$B$6:$B$305,(ROW()-6)+((ROW()-1)*2))</f>
        <v>0</v>
      </c>
      <c r="B10" s="158">
        <f>SUM(INDEX(②入力シート２!$U$6:$U$305,(ROW()-6)+((ROW()-1)*2)),INDEX(②入力シート２!$U$6:$U$305,(ROW()-5)+((ROW()-1)*2)))</f>
        <v>0</v>
      </c>
      <c r="C10" s="158" cm="1">
        <f t="array" ref="C10">INDEX(③入力シート３!$B$6:$B$305,(ROW()-6)+((ROW()-1)*2))</f>
        <v>0</v>
      </c>
      <c r="D10" s="158">
        <f>SUM(INDEX(③入力シート３!$H$6:$H$305,(ROW()-6)+((ROW()-1)*2)),INDEX(③入力シート３!$H$6:$H$305,(ROW()-5)+((ROW()-1)*2)))</f>
        <v>0</v>
      </c>
      <c r="E10" s="158">
        <f t="shared" si="0"/>
        <v>0</v>
      </c>
      <c r="F10" s="158">
        <f t="shared" si="1"/>
        <v>0</v>
      </c>
      <c r="G10" s="158">
        <f t="shared" si="2"/>
        <v>0</v>
      </c>
      <c r="H10" s="159">
        <f t="shared" si="3"/>
        <v>0</v>
      </c>
    </row>
    <row r="11" spans="1:10">
      <c r="A11" s="158" cm="1">
        <f t="array" ref="A11">INDEX(②入力シート２!$B$6:$B$305,(ROW()-6)+((ROW()-1)*2))</f>
        <v>0</v>
      </c>
      <c r="B11" s="158">
        <f>SUM(INDEX(②入力シート２!$U$6:$U$305,(ROW()-6)+((ROW()-1)*2)),INDEX(②入力シート２!$U$6:$U$305,(ROW()-5)+((ROW()-1)*2)))</f>
        <v>0</v>
      </c>
      <c r="C11" s="158" cm="1">
        <f t="array" ref="C11">INDEX(③入力シート３!$B$6:$B$305,(ROW()-6)+((ROW()-1)*2))</f>
        <v>0</v>
      </c>
      <c r="D11" s="158">
        <f>SUM(INDEX(③入力シート３!$H$6:$H$305,(ROW()-6)+((ROW()-1)*2)),INDEX(③入力シート３!$H$6:$H$305,(ROW()-5)+((ROW()-1)*2)))</f>
        <v>0</v>
      </c>
      <c r="E11" s="158">
        <f t="shared" si="0"/>
        <v>0</v>
      </c>
      <c r="F11" s="158">
        <f t="shared" si="1"/>
        <v>0</v>
      </c>
      <c r="G11" s="158">
        <f t="shared" si="2"/>
        <v>0</v>
      </c>
      <c r="H11" s="159">
        <f t="shared" si="3"/>
        <v>0</v>
      </c>
    </row>
    <row r="12" spans="1:10">
      <c r="A12" s="158" cm="1">
        <f t="array" ref="A12">INDEX(②入力シート２!$B$6:$B$305,(ROW()-6)+((ROW()-1)*2))</f>
        <v>0</v>
      </c>
      <c r="B12" s="158">
        <f>SUM(INDEX(②入力シート２!$U$6:$U$305,(ROW()-6)+((ROW()-1)*2)),INDEX(②入力シート２!$U$6:$U$305,(ROW()-5)+((ROW()-1)*2)))</f>
        <v>0</v>
      </c>
      <c r="C12" s="158" cm="1">
        <f t="array" ref="C12">INDEX(③入力シート３!$B$6:$B$305,(ROW()-6)+((ROW()-1)*2))</f>
        <v>0</v>
      </c>
      <c r="D12" s="158">
        <f>SUM(INDEX(③入力シート３!$H$6:$H$305,(ROW()-6)+((ROW()-1)*2)),INDEX(③入力シート３!$H$6:$H$305,(ROW()-5)+((ROW()-1)*2)))</f>
        <v>0</v>
      </c>
      <c r="E12" s="158">
        <f t="shared" si="0"/>
        <v>0</v>
      </c>
      <c r="F12" s="158">
        <f t="shared" si="1"/>
        <v>0</v>
      </c>
      <c r="G12" s="158">
        <f t="shared" si="2"/>
        <v>0</v>
      </c>
      <c r="H12" s="159">
        <f t="shared" si="3"/>
        <v>0</v>
      </c>
    </row>
    <row r="13" spans="1:10">
      <c r="A13" s="158" cm="1">
        <f t="array" ref="A13">INDEX(②入力シート２!$B$6:$B$305,(ROW()-6)+((ROW()-1)*2))</f>
        <v>0</v>
      </c>
      <c r="B13" s="158">
        <f>SUM(INDEX(②入力シート２!$U$6:$U$305,(ROW()-6)+((ROW()-1)*2)),INDEX(②入力シート２!$U$6:$U$305,(ROW()-5)+((ROW()-1)*2)))</f>
        <v>0</v>
      </c>
      <c r="C13" s="158" cm="1">
        <f t="array" ref="C13">INDEX(③入力シート３!$B$6:$B$305,(ROW()-6)+((ROW()-1)*2))</f>
        <v>0</v>
      </c>
      <c r="D13" s="158">
        <f>SUM(INDEX(③入力シート３!$H$6:$H$305,(ROW()-6)+((ROW()-1)*2)),INDEX(③入力シート３!$H$6:$H$305,(ROW()-5)+((ROW()-1)*2)))</f>
        <v>0</v>
      </c>
      <c r="E13" s="158">
        <f t="shared" si="0"/>
        <v>0</v>
      </c>
      <c r="F13" s="158">
        <f t="shared" si="1"/>
        <v>0</v>
      </c>
      <c r="G13" s="158">
        <f t="shared" si="2"/>
        <v>0</v>
      </c>
      <c r="H13" s="159">
        <f t="shared" si="3"/>
        <v>0</v>
      </c>
    </row>
    <row r="14" spans="1:10">
      <c r="A14" s="158" cm="1">
        <f t="array" ref="A14">INDEX(②入力シート２!$B$6:$B$305,(ROW()-6)+((ROW()-1)*2))</f>
        <v>0</v>
      </c>
      <c r="B14" s="158">
        <f>SUM(INDEX(②入力シート２!$U$6:$U$305,(ROW()-6)+((ROW()-1)*2)),INDEX(②入力シート２!$U$6:$U$305,(ROW()-5)+((ROW()-1)*2)))</f>
        <v>0</v>
      </c>
      <c r="C14" s="158" cm="1">
        <f t="array" ref="C14">INDEX(③入力シート３!$B$6:$B$305,(ROW()-6)+((ROW()-1)*2))</f>
        <v>0</v>
      </c>
      <c r="D14" s="158">
        <f>SUM(INDEX(③入力シート３!$H$6:$H$305,(ROW()-6)+((ROW()-1)*2)),INDEX(③入力シート３!$H$6:$H$305,(ROW()-5)+((ROW()-1)*2)))</f>
        <v>0</v>
      </c>
      <c r="E14" s="158">
        <f t="shared" si="0"/>
        <v>0</v>
      </c>
      <c r="F14" s="158">
        <f t="shared" si="1"/>
        <v>0</v>
      </c>
      <c r="G14" s="158">
        <f t="shared" si="2"/>
        <v>0</v>
      </c>
      <c r="H14" s="159">
        <f t="shared" si="3"/>
        <v>0</v>
      </c>
    </row>
    <row r="15" spans="1:10">
      <c r="A15" s="158" cm="1">
        <f t="array" ref="A15">INDEX(②入力シート２!$B$6:$B$305,(ROW()-6)+((ROW()-1)*2))</f>
        <v>0</v>
      </c>
      <c r="B15" s="158">
        <f>SUM(INDEX(②入力シート２!$U$6:$U$305,(ROW()-6)+((ROW()-1)*2)),INDEX(②入力シート２!$U$6:$U$305,(ROW()-5)+((ROW()-1)*2)))</f>
        <v>0</v>
      </c>
      <c r="C15" s="158" cm="1">
        <f t="array" ref="C15">INDEX(③入力シート３!$B$6:$B$305,(ROW()-6)+((ROW()-1)*2))</f>
        <v>0</v>
      </c>
      <c r="D15" s="158">
        <f>SUM(INDEX(③入力シート３!$H$6:$H$305,(ROW()-6)+((ROW()-1)*2)),INDEX(③入力シート３!$H$6:$H$305,(ROW()-5)+((ROW()-1)*2)))</f>
        <v>0</v>
      </c>
      <c r="E15" s="158">
        <f t="shared" si="0"/>
        <v>0</v>
      </c>
      <c r="F15" s="158">
        <f t="shared" si="1"/>
        <v>0</v>
      </c>
      <c r="G15" s="158">
        <f t="shared" si="2"/>
        <v>0</v>
      </c>
      <c r="H15" s="159">
        <f t="shared" si="3"/>
        <v>0</v>
      </c>
    </row>
    <row r="16" spans="1:10">
      <c r="A16" s="158" cm="1">
        <f t="array" ref="A16">INDEX(②入力シート２!$B$6:$B$305,(ROW()-6)+((ROW()-1)*2))</f>
        <v>0</v>
      </c>
      <c r="B16" s="158">
        <f>SUM(INDEX(②入力シート２!$U$6:$U$305,(ROW()-6)+((ROW()-1)*2)),INDEX(②入力シート２!$U$6:$U$305,(ROW()-5)+((ROW()-1)*2)))</f>
        <v>0</v>
      </c>
      <c r="C16" s="158" cm="1">
        <f t="array" ref="C16">INDEX(③入力シート３!$B$6:$B$305,(ROW()-6)+((ROW()-1)*2))</f>
        <v>0</v>
      </c>
      <c r="D16" s="158">
        <f>SUM(INDEX(③入力シート３!$H$6:$H$305,(ROW()-6)+((ROW()-1)*2)),INDEX(③入力シート３!$H$6:$H$305,(ROW()-5)+((ROW()-1)*2)))</f>
        <v>0</v>
      </c>
      <c r="E16" s="158">
        <f t="shared" si="0"/>
        <v>0</v>
      </c>
      <c r="F16" s="158">
        <f t="shared" si="1"/>
        <v>0</v>
      </c>
      <c r="G16" s="158">
        <f t="shared" si="2"/>
        <v>0</v>
      </c>
      <c r="H16" s="159">
        <f t="shared" si="3"/>
        <v>0</v>
      </c>
    </row>
    <row r="17" spans="1:8">
      <c r="A17" s="158" cm="1">
        <f t="array" ref="A17">INDEX(②入力シート２!$B$6:$B$305,(ROW()-6)+((ROW()-1)*2))</f>
        <v>0</v>
      </c>
      <c r="B17" s="158">
        <f>SUM(INDEX(②入力シート２!$U$6:$U$305,(ROW()-6)+((ROW()-1)*2)),INDEX(②入力シート２!$U$6:$U$305,(ROW()-5)+((ROW()-1)*2)))</f>
        <v>0</v>
      </c>
      <c r="C17" s="158" cm="1">
        <f t="array" ref="C17">INDEX(③入力シート３!$B$6:$B$305,(ROW()-6)+((ROW()-1)*2))</f>
        <v>0</v>
      </c>
      <c r="D17" s="158">
        <f>SUM(INDEX(③入力シート３!$H$6:$H$305,(ROW()-6)+((ROW()-1)*2)),INDEX(③入力シート３!$H$6:$H$305,(ROW()-5)+((ROW()-1)*2)))</f>
        <v>0</v>
      </c>
      <c r="E17" s="158">
        <f t="shared" si="0"/>
        <v>0</v>
      </c>
      <c r="F17" s="158">
        <f t="shared" si="1"/>
        <v>0</v>
      </c>
      <c r="G17" s="158">
        <f t="shared" si="2"/>
        <v>0</v>
      </c>
      <c r="H17" s="159">
        <f t="shared" si="3"/>
        <v>0</v>
      </c>
    </row>
    <row r="18" spans="1:8">
      <c r="A18" s="158" cm="1">
        <f t="array" ref="A18">INDEX(②入力シート２!$B$6:$B$305,(ROW()-6)+((ROW()-1)*2))</f>
        <v>0</v>
      </c>
      <c r="B18" s="158">
        <f>SUM(INDEX(②入力シート２!$U$6:$U$305,(ROW()-6)+((ROW()-1)*2)),INDEX(②入力シート２!$U$6:$U$305,(ROW()-5)+((ROW()-1)*2)))</f>
        <v>0</v>
      </c>
      <c r="C18" s="158" cm="1">
        <f t="array" ref="C18">INDEX(③入力シート３!$B$6:$B$305,(ROW()-6)+((ROW()-1)*2))</f>
        <v>0</v>
      </c>
      <c r="D18" s="158">
        <f>SUM(INDEX(③入力シート３!$H$6:$H$305,(ROW()-6)+((ROW()-1)*2)),INDEX(③入力シート３!$H$6:$H$305,(ROW()-5)+((ROW()-1)*2)))</f>
        <v>0</v>
      </c>
      <c r="E18" s="158">
        <f t="shared" si="0"/>
        <v>0</v>
      </c>
      <c r="F18" s="158">
        <f t="shared" si="1"/>
        <v>0</v>
      </c>
      <c r="G18" s="158">
        <f t="shared" si="2"/>
        <v>0</v>
      </c>
      <c r="H18" s="159">
        <f t="shared" si="3"/>
        <v>0</v>
      </c>
    </row>
    <row r="19" spans="1:8">
      <c r="A19" s="158" cm="1">
        <f t="array" ref="A19">INDEX(②入力シート２!$B$6:$B$305,(ROW()-6)+((ROW()-1)*2))</f>
        <v>0</v>
      </c>
      <c r="B19" s="158">
        <f>SUM(INDEX(②入力シート２!$U$6:$U$305,(ROW()-6)+((ROW()-1)*2)),INDEX(②入力シート２!$U$6:$U$305,(ROW()-5)+((ROW()-1)*2)))</f>
        <v>0</v>
      </c>
      <c r="C19" s="158" cm="1">
        <f t="array" ref="C19">INDEX(③入力シート３!$B$6:$B$305,(ROW()-6)+((ROW()-1)*2))</f>
        <v>0</v>
      </c>
      <c r="D19" s="158">
        <f>SUM(INDEX(③入力シート３!$H$6:$H$305,(ROW()-6)+((ROW()-1)*2)),INDEX(③入力シート３!$H$6:$H$305,(ROW()-5)+((ROW()-1)*2)))</f>
        <v>0</v>
      </c>
      <c r="E19" s="158">
        <f t="shared" si="0"/>
        <v>0</v>
      </c>
      <c r="F19" s="158">
        <f t="shared" si="1"/>
        <v>0</v>
      </c>
      <c r="G19" s="158">
        <f t="shared" si="2"/>
        <v>0</v>
      </c>
      <c r="H19" s="159">
        <f t="shared" si="3"/>
        <v>0</v>
      </c>
    </row>
    <row r="20" spans="1:8">
      <c r="A20" s="158" cm="1">
        <f t="array" ref="A20">INDEX(②入力シート２!$B$6:$B$305,(ROW()-6)+((ROW()-1)*2))</f>
        <v>0</v>
      </c>
      <c r="B20" s="158">
        <f>SUM(INDEX(②入力シート２!$U$6:$U$305,(ROW()-6)+((ROW()-1)*2)),INDEX(②入力シート２!$U$6:$U$305,(ROW()-5)+((ROW()-1)*2)))</f>
        <v>0</v>
      </c>
      <c r="C20" s="158" cm="1">
        <f t="array" ref="C20">INDEX(③入力シート３!$B$6:$B$305,(ROW()-6)+((ROW()-1)*2))</f>
        <v>0</v>
      </c>
      <c r="D20" s="158">
        <f>SUM(INDEX(③入力シート３!$H$6:$H$305,(ROW()-6)+((ROW()-1)*2)),INDEX(③入力シート３!$H$6:$H$305,(ROW()-5)+((ROW()-1)*2)))</f>
        <v>0</v>
      </c>
      <c r="E20" s="158">
        <f t="shared" si="0"/>
        <v>0</v>
      </c>
      <c r="F20" s="158">
        <f t="shared" si="1"/>
        <v>0</v>
      </c>
      <c r="G20" s="158">
        <f t="shared" si="2"/>
        <v>0</v>
      </c>
      <c r="H20" s="159">
        <f t="shared" si="3"/>
        <v>0</v>
      </c>
    </row>
    <row r="21" spans="1:8">
      <c r="A21" s="158" cm="1">
        <f t="array" ref="A21">INDEX(②入力シート２!$B$6:$B$305,(ROW()-6)+((ROW()-1)*2))</f>
        <v>0</v>
      </c>
      <c r="B21" s="158">
        <f>SUM(INDEX(②入力シート２!$U$6:$U$305,(ROW()-6)+((ROW()-1)*2)),INDEX(②入力シート２!$U$6:$U$305,(ROW()-5)+((ROW()-1)*2)))</f>
        <v>0</v>
      </c>
      <c r="C21" s="158" cm="1">
        <f t="array" ref="C21">INDEX(③入力シート３!$B$6:$B$305,(ROW()-6)+((ROW()-1)*2))</f>
        <v>0</v>
      </c>
      <c r="D21" s="158">
        <f>SUM(INDEX(③入力シート３!$H$6:$H$305,(ROW()-6)+((ROW()-1)*2)),INDEX(③入力シート３!$H$6:$H$305,(ROW()-5)+((ROW()-1)*2)))</f>
        <v>0</v>
      </c>
      <c r="E21" s="158">
        <f t="shared" si="0"/>
        <v>0</v>
      </c>
      <c r="F21" s="158">
        <f t="shared" si="1"/>
        <v>0</v>
      </c>
      <c r="G21" s="158">
        <f t="shared" si="2"/>
        <v>0</v>
      </c>
      <c r="H21" s="159">
        <f t="shared" si="3"/>
        <v>0</v>
      </c>
    </row>
    <row r="22" spans="1:8">
      <c r="A22" s="158" cm="1">
        <f t="array" ref="A22">INDEX(②入力シート２!$B$6:$B$305,(ROW()-6)+((ROW()-1)*2))</f>
        <v>0</v>
      </c>
      <c r="B22" s="158">
        <f>SUM(INDEX(②入力シート２!$U$6:$U$305,(ROW()-6)+((ROW()-1)*2)),INDEX(②入力シート２!$U$6:$U$305,(ROW()-5)+((ROW()-1)*2)))</f>
        <v>0</v>
      </c>
      <c r="C22" s="158" cm="1">
        <f t="array" ref="C22">INDEX(③入力シート３!$B$6:$B$305,(ROW()-6)+((ROW()-1)*2))</f>
        <v>0</v>
      </c>
      <c r="D22" s="158">
        <f>SUM(INDEX(③入力シート３!$H$6:$H$305,(ROW()-6)+((ROW()-1)*2)),INDEX(③入力シート３!$H$6:$H$305,(ROW()-5)+((ROW()-1)*2)))</f>
        <v>0</v>
      </c>
      <c r="E22" s="158">
        <f t="shared" si="0"/>
        <v>0</v>
      </c>
      <c r="F22" s="158">
        <f t="shared" si="1"/>
        <v>0</v>
      </c>
      <c r="G22" s="158">
        <f t="shared" si="2"/>
        <v>0</v>
      </c>
      <c r="H22" s="159">
        <f t="shared" si="3"/>
        <v>0</v>
      </c>
    </row>
    <row r="23" spans="1:8">
      <c r="A23" s="158" cm="1">
        <f t="array" ref="A23">INDEX(②入力シート２!$B$6:$B$305,(ROW()-6)+((ROW()-1)*2))</f>
        <v>0</v>
      </c>
      <c r="B23" s="158">
        <f>SUM(INDEX(②入力シート２!$U$6:$U$305,(ROW()-6)+((ROW()-1)*2)),INDEX(②入力シート２!$U$6:$U$305,(ROW()-5)+((ROW()-1)*2)))</f>
        <v>0</v>
      </c>
      <c r="C23" s="158" cm="1">
        <f t="array" ref="C23">INDEX(③入力シート３!$B$6:$B$305,(ROW()-6)+((ROW()-1)*2))</f>
        <v>0</v>
      </c>
      <c r="D23" s="158">
        <f>SUM(INDEX(③入力シート３!$H$6:$H$305,(ROW()-6)+((ROW()-1)*2)),INDEX(③入力シート３!$H$6:$H$305,(ROW()-5)+((ROW()-1)*2)))</f>
        <v>0</v>
      </c>
      <c r="E23" s="158">
        <f t="shared" si="0"/>
        <v>0</v>
      </c>
      <c r="F23" s="158">
        <f t="shared" si="1"/>
        <v>0</v>
      </c>
      <c r="G23" s="158">
        <f t="shared" si="2"/>
        <v>0</v>
      </c>
      <c r="H23" s="159">
        <f t="shared" si="3"/>
        <v>0</v>
      </c>
    </row>
    <row r="24" spans="1:8">
      <c r="A24" s="158" cm="1">
        <f t="array" ref="A24">INDEX(②入力シート２!$B$6:$B$305,(ROW()-6)+((ROW()-1)*2))</f>
        <v>0</v>
      </c>
      <c r="B24" s="158">
        <f>SUM(INDEX(②入力シート２!$U$6:$U$305,(ROW()-6)+((ROW()-1)*2)),INDEX(②入力シート２!$U$6:$U$305,(ROW()-5)+((ROW()-1)*2)))</f>
        <v>0</v>
      </c>
      <c r="C24" s="158" cm="1">
        <f t="array" ref="C24">INDEX(③入力シート３!$B$6:$B$305,(ROW()-6)+((ROW()-1)*2))</f>
        <v>0</v>
      </c>
      <c r="D24" s="158">
        <f>SUM(INDEX(③入力シート３!$H$6:$H$305,(ROW()-6)+((ROW()-1)*2)),INDEX(③入力シート３!$H$6:$H$305,(ROW()-5)+((ROW()-1)*2)))</f>
        <v>0</v>
      </c>
      <c r="E24" s="158">
        <f t="shared" si="0"/>
        <v>0</v>
      </c>
      <c r="F24" s="158">
        <f t="shared" si="1"/>
        <v>0</v>
      </c>
      <c r="G24" s="158">
        <f t="shared" si="2"/>
        <v>0</v>
      </c>
      <c r="H24" s="159">
        <f t="shared" si="3"/>
        <v>0</v>
      </c>
    </row>
    <row r="25" spans="1:8">
      <c r="A25" s="158" cm="1">
        <f t="array" ref="A25">INDEX(②入力シート２!$B$6:$B$305,(ROW()-6)+((ROW()-1)*2))</f>
        <v>0</v>
      </c>
      <c r="B25" s="158">
        <f>SUM(INDEX(②入力シート２!$U$6:$U$305,(ROW()-6)+((ROW()-1)*2)),INDEX(②入力シート２!$U$6:$U$305,(ROW()-5)+((ROW()-1)*2)))</f>
        <v>0</v>
      </c>
      <c r="C25" s="158" cm="1">
        <f t="array" ref="C25">INDEX(③入力シート３!$B$6:$B$305,(ROW()-6)+((ROW()-1)*2))</f>
        <v>0</v>
      </c>
      <c r="D25" s="158">
        <f>SUM(INDEX(③入力シート３!$H$6:$H$305,(ROW()-6)+((ROW()-1)*2)),INDEX(③入力シート３!$H$6:$H$305,(ROW()-5)+((ROW()-1)*2)))</f>
        <v>0</v>
      </c>
      <c r="E25" s="158">
        <f t="shared" si="0"/>
        <v>0</v>
      </c>
      <c r="F25" s="158">
        <f t="shared" si="1"/>
        <v>0</v>
      </c>
      <c r="G25" s="158">
        <f t="shared" si="2"/>
        <v>0</v>
      </c>
      <c r="H25" s="159">
        <f t="shared" si="3"/>
        <v>0</v>
      </c>
    </row>
    <row r="26" spans="1:8">
      <c r="A26" s="158" cm="1">
        <f t="array" ref="A26">INDEX(②入力シート２!$B$6:$B$305,(ROW()-6)+((ROW()-1)*2))</f>
        <v>0</v>
      </c>
      <c r="B26" s="158">
        <f>SUM(INDEX(②入力シート２!$U$6:$U$305,(ROW()-6)+((ROW()-1)*2)),INDEX(②入力シート２!$U$6:$U$305,(ROW()-5)+((ROW()-1)*2)))</f>
        <v>0</v>
      </c>
      <c r="C26" s="158" cm="1">
        <f t="array" ref="C26">INDEX(③入力シート３!$B$6:$B$305,(ROW()-6)+((ROW()-1)*2))</f>
        <v>0</v>
      </c>
      <c r="D26" s="158">
        <f>SUM(INDEX(③入力シート３!$H$6:$H$305,(ROW()-6)+((ROW()-1)*2)),INDEX(③入力シート３!$H$6:$H$305,(ROW()-5)+((ROW()-1)*2)))</f>
        <v>0</v>
      </c>
      <c r="E26" s="158">
        <f t="shared" si="0"/>
        <v>0</v>
      </c>
      <c r="F26" s="158">
        <f t="shared" si="1"/>
        <v>0</v>
      </c>
      <c r="G26" s="158">
        <f t="shared" si="2"/>
        <v>0</v>
      </c>
      <c r="H26" s="159">
        <f t="shared" si="3"/>
        <v>0</v>
      </c>
    </row>
    <row r="27" spans="1:8">
      <c r="A27" s="158" cm="1">
        <f t="array" ref="A27">INDEX(②入力シート２!$B$6:$B$305,(ROW()-6)+((ROW()-1)*2))</f>
        <v>0</v>
      </c>
      <c r="B27" s="158">
        <f>SUM(INDEX(②入力シート２!$U$6:$U$305,(ROW()-6)+((ROW()-1)*2)),INDEX(②入力シート２!$U$6:$U$305,(ROW()-5)+((ROW()-1)*2)))</f>
        <v>0</v>
      </c>
      <c r="C27" s="158" cm="1">
        <f t="array" ref="C27">INDEX(③入力シート３!$B$6:$B$305,(ROW()-6)+((ROW()-1)*2))</f>
        <v>0</v>
      </c>
      <c r="D27" s="158">
        <f>SUM(INDEX(③入力シート３!$H$6:$H$305,(ROW()-6)+((ROW()-1)*2)),INDEX(③入力シート３!$H$6:$H$305,(ROW()-5)+((ROW()-1)*2)))</f>
        <v>0</v>
      </c>
      <c r="E27" s="158">
        <f t="shared" si="0"/>
        <v>0</v>
      </c>
      <c r="F27" s="158">
        <f t="shared" si="1"/>
        <v>0</v>
      </c>
      <c r="G27" s="158">
        <f t="shared" si="2"/>
        <v>0</v>
      </c>
      <c r="H27" s="159">
        <f t="shared" si="3"/>
        <v>0</v>
      </c>
    </row>
    <row r="28" spans="1:8">
      <c r="A28" s="158" cm="1">
        <f t="array" ref="A28">INDEX(②入力シート２!$B$6:$B$305,(ROW()-6)+((ROW()-1)*2))</f>
        <v>0</v>
      </c>
      <c r="B28" s="158">
        <f>SUM(INDEX(②入力シート２!$U$6:$U$305,(ROW()-6)+((ROW()-1)*2)),INDEX(②入力シート２!$U$6:$U$305,(ROW()-5)+((ROW()-1)*2)))</f>
        <v>0</v>
      </c>
      <c r="C28" s="158" cm="1">
        <f t="array" ref="C28">INDEX(③入力シート３!$B$6:$B$305,(ROW()-6)+((ROW()-1)*2))</f>
        <v>0</v>
      </c>
      <c r="D28" s="158">
        <f>SUM(INDEX(③入力シート３!$H$6:$H$305,(ROW()-6)+((ROW()-1)*2)),INDEX(③入力シート３!$H$6:$H$305,(ROW()-5)+((ROW()-1)*2)))</f>
        <v>0</v>
      </c>
      <c r="E28" s="158">
        <f t="shared" si="0"/>
        <v>0</v>
      </c>
      <c r="F28" s="158">
        <f t="shared" si="1"/>
        <v>0</v>
      </c>
      <c r="G28" s="158">
        <f t="shared" si="2"/>
        <v>0</v>
      </c>
      <c r="H28" s="159">
        <f t="shared" si="3"/>
        <v>0</v>
      </c>
    </row>
    <row r="29" spans="1:8">
      <c r="A29" s="158" cm="1">
        <f t="array" ref="A29">INDEX(②入力シート２!$B$6:$B$305,(ROW()-6)+((ROW()-1)*2))</f>
        <v>0</v>
      </c>
      <c r="B29" s="158">
        <f>SUM(INDEX(②入力シート２!$U$6:$U$305,(ROW()-6)+((ROW()-1)*2)),INDEX(②入力シート２!$U$6:$U$305,(ROW()-5)+((ROW()-1)*2)))</f>
        <v>0</v>
      </c>
      <c r="C29" s="158" cm="1">
        <f t="array" ref="C29">INDEX(③入力シート３!$B$6:$B$305,(ROW()-6)+((ROW()-1)*2))</f>
        <v>0</v>
      </c>
      <c r="D29" s="158">
        <f>SUM(INDEX(③入力シート３!$H$6:$H$305,(ROW()-6)+((ROW()-1)*2)),INDEX(③入力シート３!$H$6:$H$305,(ROW()-5)+((ROW()-1)*2)))</f>
        <v>0</v>
      </c>
      <c r="E29" s="158">
        <f t="shared" si="0"/>
        <v>0</v>
      </c>
      <c r="F29" s="158">
        <f t="shared" si="1"/>
        <v>0</v>
      </c>
      <c r="G29" s="158">
        <f t="shared" si="2"/>
        <v>0</v>
      </c>
      <c r="H29" s="159">
        <f t="shared" si="3"/>
        <v>0</v>
      </c>
    </row>
    <row r="30" spans="1:8">
      <c r="A30" s="158" cm="1">
        <f t="array" ref="A30">INDEX(②入力シート２!$B$6:$B$305,(ROW()-6)+((ROW()-1)*2))</f>
        <v>0</v>
      </c>
      <c r="B30" s="158">
        <f>SUM(INDEX(②入力シート２!$U$6:$U$305,(ROW()-6)+((ROW()-1)*2)),INDEX(②入力シート２!$U$6:$U$305,(ROW()-5)+((ROW()-1)*2)))</f>
        <v>0</v>
      </c>
      <c r="C30" s="158" cm="1">
        <f t="array" ref="C30">INDEX(③入力シート３!$B$6:$B$305,(ROW()-6)+((ROW()-1)*2))</f>
        <v>0</v>
      </c>
      <c r="D30" s="158">
        <f>SUM(INDEX(③入力シート３!$H$6:$H$305,(ROW()-6)+((ROW()-1)*2)),INDEX(③入力シート３!$H$6:$H$305,(ROW()-5)+((ROW()-1)*2)))</f>
        <v>0</v>
      </c>
      <c r="E30" s="158">
        <f t="shared" si="0"/>
        <v>0</v>
      </c>
      <c r="F30" s="158">
        <f t="shared" si="1"/>
        <v>0</v>
      </c>
      <c r="G30" s="158">
        <f t="shared" si="2"/>
        <v>0</v>
      </c>
      <c r="H30" s="159">
        <f t="shared" si="3"/>
        <v>0</v>
      </c>
    </row>
    <row r="31" spans="1:8">
      <c r="A31" s="158" cm="1">
        <f t="array" ref="A31">INDEX(②入力シート２!$B$6:$B$305,(ROW()-6)+((ROW()-1)*2))</f>
        <v>0</v>
      </c>
      <c r="B31" s="158">
        <f>SUM(INDEX(②入力シート２!$U$6:$U$305,(ROW()-6)+((ROW()-1)*2)),INDEX(②入力シート２!$U$6:$U$305,(ROW()-5)+((ROW()-1)*2)))</f>
        <v>0</v>
      </c>
      <c r="C31" s="158" cm="1">
        <f t="array" ref="C31">INDEX(③入力シート３!$B$6:$B$305,(ROW()-6)+((ROW()-1)*2))</f>
        <v>0</v>
      </c>
      <c r="D31" s="158">
        <f>SUM(INDEX(③入力シート３!$H$6:$H$305,(ROW()-6)+((ROW()-1)*2)),INDEX(③入力シート３!$H$6:$H$305,(ROW()-5)+((ROW()-1)*2)))</f>
        <v>0</v>
      </c>
      <c r="E31" s="158">
        <f t="shared" si="0"/>
        <v>0</v>
      </c>
      <c r="F31" s="158">
        <f t="shared" si="1"/>
        <v>0</v>
      </c>
      <c r="G31" s="158">
        <f t="shared" si="2"/>
        <v>0</v>
      </c>
      <c r="H31" s="159">
        <f t="shared" si="3"/>
        <v>0</v>
      </c>
    </row>
    <row r="32" spans="1:8">
      <c r="A32" s="158" cm="1">
        <f t="array" ref="A32">INDEX(②入力シート２!$B$6:$B$305,(ROW()-6)+((ROW()-1)*2))</f>
        <v>0</v>
      </c>
      <c r="B32" s="158">
        <f>SUM(INDEX(②入力シート２!$U$6:$U$305,(ROW()-6)+((ROW()-1)*2)),INDEX(②入力シート２!$U$6:$U$305,(ROW()-5)+((ROW()-1)*2)))</f>
        <v>0</v>
      </c>
      <c r="C32" s="158" cm="1">
        <f t="array" ref="C32">INDEX(③入力シート３!$B$6:$B$305,(ROW()-6)+((ROW()-1)*2))</f>
        <v>0</v>
      </c>
      <c r="D32" s="158">
        <f>SUM(INDEX(③入力シート３!$H$6:$H$305,(ROW()-6)+((ROW()-1)*2)),INDEX(③入力シート３!$H$6:$H$305,(ROW()-5)+((ROW()-1)*2)))</f>
        <v>0</v>
      </c>
      <c r="E32" s="158">
        <f t="shared" si="0"/>
        <v>0</v>
      </c>
      <c r="F32" s="158">
        <f t="shared" si="1"/>
        <v>0</v>
      </c>
      <c r="G32" s="158">
        <f t="shared" si="2"/>
        <v>0</v>
      </c>
      <c r="H32" s="159">
        <f>IF($C32=0,0,SUM(IFERROR(VLOOKUP($C32,$A$3:$B$305,2,FALSE),0),IFERROR(VLOOKUP($C32,$C$3:$D$305,2,FALSE),0)))</f>
        <v>0</v>
      </c>
    </row>
    <row r="33" spans="1:8">
      <c r="A33" s="158" cm="1">
        <f t="array" ref="A33">INDEX(②入力シート２!$B$6:$B$305,(ROW()-6)+((ROW()-1)*2))</f>
        <v>0</v>
      </c>
      <c r="B33" s="158">
        <f>SUM(INDEX(②入力シート２!$U$6:$U$305,(ROW()-6)+((ROW()-1)*2)),INDEX(②入力シート２!$U$6:$U$305,(ROW()-5)+((ROW()-1)*2)))</f>
        <v>0</v>
      </c>
      <c r="C33" s="158" cm="1">
        <f t="array" ref="C33">INDEX(③入力シート３!$B$6:$B$305,(ROW()-6)+((ROW()-1)*2))</f>
        <v>0</v>
      </c>
      <c r="D33">
        <f>SUM(INDEX(③入力シート３!$H$6:$H$305,(ROW()-6)+((ROW()-1)*2)),INDEX(③入力シート３!$H$6:$H$305,(ROW()-5)+((ROW()-1)*2)))</f>
        <v>0</v>
      </c>
      <c r="E33" s="158">
        <f t="shared" si="0"/>
        <v>0</v>
      </c>
      <c r="F33" s="158">
        <f t="shared" si="1"/>
        <v>0</v>
      </c>
      <c r="G33">
        <f t="shared" si="2"/>
        <v>0</v>
      </c>
      <c r="H33" s="161">
        <f t="shared" ref="H33:H96" si="4">IF($C33=0,0,SUM(IFERROR(VLOOKUP($C33,$A$3:$B$305,2,FALSE),0),IFERROR(VLOOKUP($C33,$C$3:$D$305,2,FALSE),0)))</f>
        <v>0</v>
      </c>
    </row>
    <row r="34" spans="1:8">
      <c r="A34" s="158" cm="1">
        <f t="array" ref="A34">INDEX(②入力シート２!$B$6:$B$305,(ROW()-6)+((ROW()-1)*2))</f>
        <v>0</v>
      </c>
      <c r="B34" s="158">
        <f>SUM(INDEX(②入力シート２!$U$6:$U$305,(ROW()-6)+((ROW()-1)*2)),INDEX(②入力シート２!$U$6:$U$305,(ROW()-5)+((ROW()-1)*2)))</f>
        <v>0</v>
      </c>
      <c r="C34" s="158" cm="1">
        <f t="array" ref="C34">INDEX(③入力シート３!$B$6:$B$305,(ROW()-6)+((ROW()-1)*2))</f>
        <v>0</v>
      </c>
      <c r="D34">
        <f>SUM(INDEX(③入力シート３!$H$6:$H$305,(ROW()-6)+((ROW()-1)*2)),INDEX(③入力シート３!$H$6:$H$305,(ROW()-5)+((ROW()-1)*2)))</f>
        <v>0</v>
      </c>
      <c r="E34" s="158">
        <f t="shared" si="0"/>
        <v>0</v>
      </c>
      <c r="F34" s="158">
        <f t="shared" si="1"/>
        <v>0</v>
      </c>
      <c r="G34">
        <f t="shared" si="2"/>
        <v>0</v>
      </c>
      <c r="H34" s="161">
        <f t="shared" si="4"/>
        <v>0</v>
      </c>
    </row>
    <row r="35" spans="1:8">
      <c r="A35" s="158" cm="1">
        <f t="array" ref="A35">INDEX(②入力シート２!$B$6:$B$305,(ROW()-6)+((ROW()-1)*2))</f>
        <v>0</v>
      </c>
      <c r="B35" s="158">
        <f>SUM(INDEX(②入力シート２!$U$6:$U$305,(ROW()-6)+((ROW()-1)*2)),INDEX(②入力シート２!$U$6:$U$305,(ROW()-5)+((ROW()-1)*2)))</f>
        <v>0</v>
      </c>
      <c r="C35" s="158" cm="1">
        <f t="array" ref="C35">INDEX(③入力シート３!$B$6:$B$305,(ROW()-6)+((ROW()-1)*2))</f>
        <v>0</v>
      </c>
      <c r="D35">
        <f>SUM(INDEX(③入力シート３!$H$6:$H$305,(ROW()-6)+((ROW()-1)*2)),INDEX(③入力シート３!$H$6:$H$305,(ROW()-5)+((ROW()-1)*2)))</f>
        <v>0</v>
      </c>
      <c r="E35" s="158">
        <f t="shared" si="0"/>
        <v>0</v>
      </c>
      <c r="F35" s="158">
        <f t="shared" si="1"/>
        <v>0</v>
      </c>
      <c r="G35">
        <f t="shared" si="2"/>
        <v>0</v>
      </c>
      <c r="H35" s="161">
        <f t="shared" si="4"/>
        <v>0</v>
      </c>
    </row>
    <row r="36" spans="1:8">
      <c r="A36" s="158" cm="1">
        <f t="array" ref="A36">INDEX(②入力シート２!$B$6:$B$305,(ROW()-6)+((ROW()-1)*2))</f>
        <v>0</v>
      </c>
      <c r="B36" s="158">
        <f>SUM(INDEX(②入力シート２!$U$6:$U$305,(ROW()-6)+((ROW()-1)*2)),INDEX(②入力シート２!$U$6:$U$305,(ROW()-5)+((ROW()-1)*2)))</f>
        <v>0</v>
      </c>
      <c r="C36" s="158" cm="1">
        <f t="array" ref="C36">INDEX(③入力シート３!$B$6:$B$305,(ROW()-6)+((ROW()-1)*2))</f>
        <v>0</v>
      </c>
      <c r="D36">
        <f>SUM(INDEX(③入力シート３!$H$6:$H$305,(ROW()-6)+((ROW()-1)*2)),INDEX(③入力シート３!$H$6:$H$305,(ROW()-5)+((ROW()-1)*2)))</f>
        <v>0</v>
      </c>
      <c r="E36" s="158">
        <f t="shared" si="0"/>
        <v>0</v>
      </c>
      <c r="F36" s="158">
        <f t="shared" si="1"/>
        <v>0</v>
      </c>
      <c r="G36">
        <f t="shared" si="2"/>
        <v>0</v>
      </c>
      <c r="H36" s="161">
        <f t="shared" si="4"/>
        <v>0</v>
      </c>
    </row>
    <row r="37" spans="1:8">
      <c r="A37" s="158" cm="1">
        <f t="array" ref="A37">INDEX(②入力シート２!$B$6:$B$305,(ROW()-6)+((ROW()-1)*2))</f>
        <v>0</v>
      </c>
      <c r="B37" s="158">
        <f>SUM(INDEX(②入力シート２!$U$6:$U$305,(ROW()-6)+((ROW()-1)*2)),INDEX(②入力シート２!$U$6:$U$305,(ROW()-5)+((ROW()-1)*2)))</f>
        <v>0</v>
      </c>
      <c r="C37" s="158" cm="1">
        <f t="array" ref="C37">INDEX(③入力シート３!$B$6:$B$305,(ROW()-6)+((ROW()-1)*2))</f>
        <v>0</v>
      </c>
      <c r="D37">
        <f>SUM(INDEX(③入力シート３!$H$6:$H$305,(ROW()-6)+((ROW()-1)*2)),INDEX(③入力シート３!$H$6:$H$305,(ROW()-5)+((ROW()-1)*2)))</f>
        <v>0</v>
      </c>
      <c r="E37" s="158">
        <f t="shared" si="0"/>
        <v>0</v>
      </c>
      <c r="F37" s="158">
        <f t="shared" si="1"/>
        <v>0</v>
      </c>
      <c r="G37">
        <f t="shared" si="2"/>
        <v>0</v>
      </c>
      <c r="H37" s="161">
        <f t="shared" si="4"/>
        <v>0</v>
      </c>
    </row>
    <row r="38" spans="1:8">
      <c r="A38" s="158" cm="1">
        <f t="array" ref="A38">INDEX(②入力シート２!$B$6:$B$305,(ROW()-6)+((ROW()-1)*2))</f>
        <v>0</v>
      </c>
      <c r="B38" s="158">
        <f>SUM(INDEX(②入力シート２!$U$6:$U$305,(ROW()-6)+((ROW()-1)*2)),INDEX(②入力シート２!$U$6:$U$305,(ROW()-5)+((ROW()-1)*2)))</f>
        <v>0</v>
      </c>
      <c r="C38" s="158" cm="1">
        <f t="array" ref="C38">INDEX(③入力シート３!$B$6:$B$305,(ROW()-6)+((ROW()-1)*2))</f>
        <v>0</v>
      </c>
      <c r="D38">
        <f>SUM(INDEX(③入力シート３!$H$6:$H$305,(ROW()-6)+((ROW()-1)*2)),INDEX(③入力シート３!$H$6:$H$305,(ROW()-5)+((ROW()-1)*2)))</f>
        <v>0</v>
      </c>
      <c r="E38" s="158">
        <f t="shared" si="0"/>
        <v>0</v>
      </c>
      <c r="F38" s="158">
        <f t="shared" si="1"/>
        <v>0</v>
      </c>
      <c r="G38">
        <f t="shared" si="2"/>
        <v>0</v>
      </c>
      <c r="H38" s="161">
        <f t="shared" si="4"/>
        <v>0</v>
      </c>
    </row>
    <row r="39" spans="1:8">
      <c r="A39" s="158" cm="1">
        <f t="array" ref="A39">INDEX(②入力シート２!$B$6:$B$305,(ROW()-6)+((ROW()-1)*2))</f>
        <v>0</v>
      </c>
      <c r="B39" s="158">
        <f>SUM(INDEX(②入力シート２!$U$6:$U$305,(ROW()-6)+((ROW()-1)*2)),INDEX(②入力シート２!$U$6:$U$305,(ROW()-5)+((ROW()-1)*2)))</f>
        <v>0</v>
      </c>
      <c r="C39" s="158" cm="1">
        <f t="array" ref="C39">INDEX(③入力シート３!$B$6:$B$305,(ROW()-6)+((ROW()-1)*2))</f>
        <v>0</v>
      </c>
      <c r="D39">
        <f>SUM(INDEX(③入力シート３!$H$6:$H$305,(ROW()-6)+((ROW()-1)*2)),INDEX(③入力シート３!$H$6:$H$305,(ROW()-5)+((ROW()-1)*2)))</f>
        <v>0</v>
      </c>
      <c r="E39" s="158">
        <f t="shared" si="0"/>
        <v>0</v>
      </c>
      <c r="F39" s="158">
        <f t="shared" si="1"/>
        <v>0</v>
      </c>
      <c r="G39">
        <f t="shared" si="2"/>
        <v>0</v>
      </c>
      <c r="H39" s="161">
        <f t="shared" si="4"/>
        <v>0</v>
      </c>
    </row>
    <row r="40" spans="1:8">
      <c r="A40" s="158" cm="1">
        <f t="array" ref="A40">INDEX(②入力シート２!$B$6:$B$305,(ROW()-6)+((ROW()-1)*2))</f>
        <v>0</v>
      </c>
      <c r="B40" s="158">
        <f>SUM(INDEX(②入力シート２!$U$6:$U$305,(ROW()-6)+((ROW()-1)*2)),INDEX(②入力シート２!$U$6:$U$305,(ROW()-5)+((ROW()-1)*2)))</f>
        <v>0</v>
      </c>
      <c r="C40" s="158" cm="1">
        <f t="array" ref="C40">INDEX(③入力シート３!$B$6:$B$305,(ROW()-6)+((ROW()-1)*2))</f>
        <v>0</v>
      </c>
      <c r="D40">
        <f>SUM(INDEX(③入力シート３!$H$6:$H$305,(ROW()-6)+((ROW()-1)*2)),INDEX(③入力シート３!$H$6:$H$305,(ROW()-5)+((ROW()-1)*2)))</f>
        <v>0</v>
      </c>
      <c r="E40" s="158">
        <f t="shared" si="0"/>
        <v>0</v>
      </c>
      <c r="F40" s="158">
        <f t="shared" si="1"/>
        <v>0</v>
      </c>
      <c r="G40">
        <f t="shared" si="2"/>
        <v>0</v>
      </c>
      <c r="H40" s="161">
        <f t="shared" si="4"/>
        <v>0</v>
      </c>
    </row>
    <row r="41" spans="1:8">
      <c r="A41" s="158" cm="1">
        <f t="array" ref="A41">INDEX(②入力シート２!$B$6:$B$305,(ROW()-6)+((ROW()-1)*2))</f>
        <v>0</v>
      </c>
      <c r="B41" s="158">
        <f>SUM(INDEX(②入力シート２!$U$6:$U$305,(ROW()-6)+((ROW()-1)*2)),INDEX(②入力シート２!$U$6:$U$305,(ROW()-5)+((ROW()-1)*2)))</f>
        <v>0</v>
      </c>
      <c r="C41" s="158" cm="1">
        <f t="array" ref="C41">INDEX(③入力シート３!$B$6:$B$305,(ROW()-6)+((ROW()-1)*2))</f>
        <v>0</v>
      </c>
      <c r="D41">
        <f>SUM(INDEX(③入力シート３!$H$6:$H$305,(ROW()-6)+((ROW()-1)*2)),INDEX(③入力シート３!$H$6:$H$305,(ROW()-5)+((ROW()-1)*2)))</f>
        <v>0</v>
      </c>
      <c r="E41" s="158">
        <f t="shared" si="0"/>
        <v>0</v>
      </c>
      <c r="F41" s="158">
        <f t="shared" si="1"/>
        <v>0</v>
      </c>
      <c r="G41">
        <f t="shared" si="2"/>
        <v>0</v>
      </c>
      <c r="H41" s="161">
        <f t="shared" si="4"/>
        <v>0</v>
      </c>
    </row>
    <row r="42" spans="1:8">
      <c r="A42" s="158" cm="1">
        <f t="array" ref="A42">INDEX(②入力シート２!$B$6:$B$305,(ROW()-6)+((ROW()-1)*2))</f>
        <v>0</v>
      </c>
      <c r="B42" s="158">
        <f>SUM(INDEX(②入力シート２!$U$6:$U$305,(ROW()-6)+((ROW()-1)*2)),INDEX(②入力シート２!$U$6:$U$305,(ROW()-5)+((ROW()-1)*2)))</f>
        <v>0</v>
      </c>
      <c r="C42" s="158" cm="1">
        <f t="array" ref="C42">INDEX(③入力シート３!$B$6:$B$305,(ROW()-6)+((ROW()-1)*2))</f>
        <v>0</v>
      </c>
      <c r="D42">
        <f>SUM(INDEX(③入力シート３!$H$6:$H$305,(ROW()-6)+((ROW()-1)*2)),INDEX(③入力シート３!$H$6:$H$305,(ROW()-5)+((ROW()-1)*2)))</f>
        <v>0</v>
      </c>
      <c r="E42" s="158">
        <f t="shared" si="0"/>
        <v>0</v>
      </c>
      <c r="F42" s="158">
        <f t="shared" si="1"/>
        <v>0</v>
      </c>
      <c r="G42">
        <f t="shared" si="2"/>
        <v>0</v>
      </c>
      <c r="H42" s="161">
        <f t="shared" si="4"/>
        <v>0</v>
      </c>
    </row>
    <row r="43" spans="1:8">
      <c r="A43" s="158" cm="1">
        <f t="array" ref="A43">INDEX(②入力シート２!$B$6:$B$305,(ROW()-6)+((ROW()-1)*2))</f>
        <v>0</v>
      </c>
      <c r="B43" s="158">
        <f>SUM(INDEX(②入力シート２!$U$6:$U$305,(ROW()-6)+((ROW()-1)*2)),INDEX(②入力シート２!$U$6:$U$305,(ROW()-5)+((ROW()-1)*2)))</f>
        <v>0</v>
      </c>
      <c r="C43" s="158" cm="1">
        <f t="array" ref="C43">INDEX(③入力シート３!$B$6:$B$305,(ROW()-6)+((ROW()-1)*2))</f>
        <v>0</v>
      </c>
      <c r="D43">
        <f>SUM(INDEX(③入力シート３!$H$6:$H$305,(ROW()-6)+((ROW()-1)*2)),INDEX(③入力シート３!$H$6:$H$305,(ROW()-5)+((ROW()-1)*2)))</f>
        <v>0</v>
      </c>
      <c r="E43" s="158">
        <f t="shared" si="0"/>
        <v>0</v>
      </c>
      <c r="F43" s="158">
        <f t="shared" si="1"/>
        <v>0</v>
      </c>
      <c r="G43">
        <f t="shared" si="2"/>
        <v>0</v>
      </c>
      <c r="H43" s="161">
        <f t="shared" si="4"/>
        <v>0</v>
      </c>
    </row>
    <row r="44" spans="1:8">
      <c r="A44" s="158" cm="1">
        <f t="array" ref="A44">INDEX(②入力シート２!$B$6:$B$305,(ROW()-6)+((ROW()-1)*2))</f>
        <v>0</v>
      </c>
      <c r="B44" s="158">
        <f>SUM(INDEX(②入力シート２!$U$6:$U$305,(ROW()-6)+((ROW()-1)*2)),INDEX(②入力シート２!$U$6:$U$305,(ROW()-5)+((ROW()-1)*2)))</f>
        <v>0</v>
      </c>
      <c r="C44" s="158" cm="1">
        <f t="array" ref="C44">INDEX(③入力シート３!$B$6:$B$305,(ROW()-6)+((ROW()-1)*2))</f>
        <v>0</v>
      </c>
      <c r="D44">
        <f>SUM(INDEX(③入力シート３!$H$6:$H$305,(ROW()-6)+((ROW()-1)*2)),INDEX(③入力シート３!$H$6:$H$305,(ROW()-5)+((ROW()-1)*2)))</f>
        <v>0</v>
      </c>
      <c r="E44" s="158">
        <f t="shared" si="0"/>
        <v>0</v>
      </c>
      <c r="F44" s="158">
        <f t="shared" si="1"/>
        <v>0</v>
      </c>
      <c r="G44">
        <f t="shared" si="2"/>
        <v>0</v>
      </c>
      <c r="H44" s="161">
        <f t="shared" si="4"/>
        <v>0</v>
      </c>
    </row>
    <row r="45" spans="1:8">
      <c r="A45" s="158" cm="1">
        <f t="array" ref="A45">INDEX(②入力シート２!$B$6:$B$305,(ROW()-6)+((ROW()-1)*2))</f>
        <v>0</v>
      </c>
      <c r="B45" s="158">
        <f>SUM(INDEX(②入力シート２!$U$6:$U$305,(ROW()-6)+((ROW()-1)*2)),INDEX(②入力シート２!$U$6:$U$305,(ROW()-5)+((ROW()-1)*2)))</f>
        <v>0</v>
      </c>
      <c r="C45" s="158" cm="1">
        <f t="array" ref="C45">INDEX(③入力シート３!$B$6:$B$305,(ROW()-6)+((ROW()-1)*2))</f>
        <v>0</v>
      </c>
      <c r="D45">
        <f>SUM(INDEX(③入力シート３!$H$6:$H$305,(ROW()-6)+((ROW()-1)*2)),INDEX(③入力シート３!$H$6:$H$305,(ROW()-5)+((ROW()-1)*2)))</f>
        <v>0</v>
      </c>
      <c r="E45" s="158">
        <f t="shared" si="0"/>
        <v>0</v>
      </c>
      <c r="F45" s="158">
        <f t="shared" si="1"/>
        <v>0</v>
      </c>
      <c r="G45">
        <f t="shared" si="2"/>
        <v>0</v>
      </c>
      <c r="H45" s="161">
        <f t="shared" si="4"/>
        <v>0</v>
      </c>
    </row>
    <row r="46" spans="1:8">
      <c r="A46" s="158" cm="1">
        <f t="array" ref="A46">INDEX(②入力シート２!$B$6:$B$305,(ROW()-6)+((ROW()-1)*2))</f>
        <v>0</v>
      </c>
      <c r="B46" s="158">
        <f>SUM(INDEX(②入力シート２!$U$6:$U$305,(ROW()-6)+((ROW()-1)*2)),INDEX(②入力シート２!$U$6:$U$305,(ROW()-5)+((ROW()-1)*2)))</f>
        <v>0</v>
      </c>
      <c r="C46" s="158" cm="1">
        <f t="array" ref="C46">INDEX(③入力シート３!$B$6:$B$305,(ROW()-6)+((ROW()-1)*2))</f>
        <v>0</v>
      </c>
      <c r="D46">
        <f>SUM(INDEX(③入力シート３!$H$6:$H$305,(ROW()-6)+((ROW()-1)*2)),INDEX(③入力シート３!$H$6:$H$305,(ROW()-5)+((ROW()-1)*2)))</f>
        <v>0</v>
      </c>
      <c r="E46" s="158">
        <f t="shared" si="0"/>
        <v>0</v>
      </c>
      <c r="F46" s="158">
        <f t="shared" si="1"/>
        <v>0</v>
      </c>
      <c r="G46">
        <f t="shared" si="2"/>
        <v>0</v>
      </c>
      <c r="H46" s="161">
        <f t="shared" si="4"/>
        <v>0</v>
      </c>
    </row>
    <row r="47" spans="1:8">
      <c r="A47" s="158" cm="1">
        <f t="array" ref="A47">INDEX(②入力シート２!$B$6:$B$305,(ROW()-6)+((ROW()-1)*2))</f>
        <v>0</v>
      </c>
      <c r="B47" s="158">
        <f>SUM(INDEX(②入力シート２!$U$6:$U$305,(ROW()-6)+((ROW()-1)*2)),INDEX(②入力シート２!$U$6:$U$305,(ROW()-5)+((ROW()-1)*2)))</f>
        <v>0</v>
      </c>
      <c r="C47" s="158" cm="1">
        <f t="array" ref="C47">INDEX(③入力シート３!$B$6:$B$305,(ROW()-6)+((ROW()-1)*2))</f>
        <v>0</v>
      </c>
      <c r="D47">
        <f>SUM(INDEX(③入力シート３!$H$6:$H$305,(ROW()-6)+((ROW()-1)*2)),INDEX(③入力シート３!$H$6:$H$305,(ROW()-5)+((ROW()-1)*2)))</f>
        <v>0</v>
      </c>
      <c r="E47" s="158">
        <f t="shared" si="0"/>
        <v>0</v>
      </c>
      <c r="F47" s="158">
        <f t="shared" si="1"/>
        <v>0</v>
      </c>
      <c r="G47">
        <f t="shared" si="2"/>
        <v>0</v>
      </c>
      <c r="H47" s="161">
        <f t="shared" si="4"/>
        <v>0</v>
      </c>
    </row>
    <row r="48" spans="1:8">
      <c r="A48" s="158" cm="1">
        <f t="array" ref="A48">INDEX(②入力シート２!$B$6:$B$305,(ROW()-6)+((ROW()-1)*2))</f>
        <v>0</v>
      </c>
      <c r="B48" s="158">
        <f>SUM(INDEX(②入力シート２!$U$6:$U$305,(ROW()-6)+((ROW()-1)*2)),INDEX(②入力シート２!$U$6:$U$305,(ROW()-5)+((ROW()-1)*2)))</f>
        <v>0</v>
      </c>
      <c r="C48" s="158" cm="1">
        <f t="array" ref="C48">INDEX(③入力シート３!$B$6:$B$305,(ROW()-6)+((ROW()-1)*2))</f>
        <v>0</v>
      </c>
      <c r="D48">
        <f>SUM(INDEX(③入力シート３!$H$6:$H$305,(ROW()-6)+((ROW()-1)*2)),INDEX(③入力シート３!$H$6:$H$305,(ROW()-5)+((ROW()-1)*2)))</f>
        <v>0</v>
      </c>
      <c r="E48" s="158">
        <f t="shared" si="0"/>
        <v>0</v>
      </c>
      <c r="F48" s="158">
        <f t="shared" si="1"/>
        <v>0</v>
      </c>
      <c r="G48">
        <f t="shared" si="2"/>
        <v>0</v>
      </c>
      <c r="H48" s="161">
        <f t="shared" si="4"/>
        <v>0</v>
      </c>
    </row>
    <row r="49" spans="1:8">
      <c r="A49" s="158" cm="1">
        <f t="array" ref="A49">INDEX(②入力シート２!$B$6:$B$305,(ROW()-6)+((ROW()-1)*2))</f>
        <v>0</v>
      </c>
      <c r="B49" s="158">
        <f>SUM(INDEX(②入力シート２!$U$6:$U$305,(ROW()-6)+((ROW()-1)*2)),INDEX(②入力シート２!$U$6:$U$305,(ROW()-5)+((ROW()-1)*2)))</f>
        <v>0</v>
      </c>
      <c r="C49" s="158" cm="1">
        <f t="array" ref="C49">INDEX(③入力シート３!$B$6:$B$305,(ROW()-6)+((ROW()-1)*2))</f>
        <v>0</v>
      </c>
      <c r="D49">
        <f>SUM(INDEX(③入力シート３!$H$6:$H$305,(ROW()-6)+((ROW()-1)*2)),INDEX(③入力シート３!$H$6:$H$305,(ROW()-5)+((ROW()-1)*2)))</f>
        <v>0</v>
      </c>
      <c r="E49" s="158">
        <f t="shared" si="0"/>
        <v>0</v>
      </c>
      <c r="F49" s="158">
        <f t="shared" si="1"/>
        <v>0</v>
      </c>
      <c r="G49">
        <f t="shared" si="2"/>
        <v>0</v>
      </c>
      <c r="H49" s="161">
        <f t="shared" si="4"/>
        <v>0</v>
      </c>
    </row>
    <row r="50" spans="1:8">
      <c r="A50" s="158" cm="1">
        <f t="array" ref="A50">INDEX(②入力シート２!$B$6:$B$305,(ROW()-6)+((ROW()-1)*2))</f>
        <v>0</v>
      </c>
      <c r="B50" s="158">
        <f>SUM(INDEX(②入力シート２!$U$6:$U$305,(ROW()-6)+((ROW()-1)*2)),INDEX(②入力シート２!$U$6:$U$305,(ROW()-5)+((ROW()-1)*2)))</f>
        <v>0</v>
      </c>
      <c r="C50" s="158" cm="1">
        <f t="array" ref="C50">INDEX(③入力シート３!$B$6:$B$305,(ROW()-6)+((ROW()-1)*2))</f>
        <v>0</v>
      </c>
      <c r="D50">
        <f>SUM(INDEX(③入力シート３!$H$6:$H$305,(ROW()-6)+((ROW()-1)*2)),INDEX(③入力シート３!$H$6:$H$305,(ROW()-5)+((ROW()-1)*2)))</f>
        <v>0</v>
      </c>
      <c r="E50" s="158">
        <f t="shared" si="0"/>
        <v>0</v>
      </c>
      <c r="F50" s="158">
        <f t="shared" si="1"/>
        <v>0</v>
      </c>
      <c r="G50">
        <f t="shared" si="2"/>
        <v>0</v>
      </c>
      <c r="H50" s="161">
        <f t="shared" si="4"/>
        <v>0</v>
      </c>
    </row>
    <row r="51" spans="1:8">
      <c r="A51" s="158" cm="1">
        <f t="array" ref="A51">INDEX(②入力シート２!$B$6:$B$305,(ROW()-6)+((ROW()-1)*2))</f>
        <v>0</v>
      </c>
      <c r="B51" s="158">
        <f>SUM(INDEX(②入力シート２!$U$6:$U$305,(ROW()-6)+((ROW()-1)*2)),INDEX(②入力シート２!$U$6:$U$305,(ROW()-5)+((ROW()-1)*2)))</f>
        <v>0</v>
      </c>
      <c r="C51" s="158" cm="1">
        <f t="array" ref="C51">INDEX(③入力シート３!$B$6:$B$305,(ROW()-6)+((ROW()-1)*2))</f>
        <v>0</v>
      </c>
      <c r="D51">
        <f>SUM(INDEX(③入力シート３!$H$6:$H$305,(ROW()-6)+((ROW()-1)*2)),INDEX(③入力シート３!$H$6:$H$305,(ROW()-5)+((ROW()-1)*2)))</f>
        <v>0</v>
      </c>
      <c r="E51" s="158">
        <f t="shared" si="0"/>
        <v>0</v>
      </c>
      <c r="F51" s="158">
        <f t="shared" si="1"/>
        <v>0</v>
      </c>
      <c r="G51">
        <f t="shared" si="2"/>
        <v>0</v>
      </c>
      <c r="H51" s="161">
        <f t="shared" si="4"/>
        <v>0</v>
      </c>
    </row>
    <row r="52" spans="1:8">
      <c r="A52" s="158" cm="1">
        <f t="array" ref="A52">INDEX(②入力シート２!$B$6:$B$305,(ROW()-6)+((ROW()-1)*2))</f>
        <v>0</v>
      </c>
      <c r="B52" s="158">
        <f>SUM(INDEX(②入力シート２!$U$6:$U$305,(ROW()-6)+((ROW()-1)*2)),INDEX(②入力シート２!$U$6:$U$305,(ROW()-5)+((ROW()-1)*2)))</f>
        <v>0</v>
      </c>
      <c r="C52" s="158" cm="1">
        <f t="array" ref="C52">INDEX(③入力シート３!$B$6:$B$305,(ROW()-6)+((ROW()-1)*2))</f>
        <v>0</v>
      </c>
      <c r="D52">
        <f>SUM(INDEX(③入力シート３!$H$6:$H$305,(ROW()-6)+((ROW()-1)*2)),INDEX(③入力シート３!$H$6:$H$305,(ROW()-5)+((ROW()-1)*2)))</f>
        <v>0</v>
      </c>
      <c r="E52" s="158">
        <f t="shared" si="0"/>
        <v>0</v>
      </c>
      <c r="F52" s="158">
        <f t="shared" si="1"/>
        <v>0</v>
      </c>
      <c r="G52">
        <f t="shared" si="2"/>
        <v>0</v>
      </c>
      <c r="H52" s="161">
        <f t="shared" si="4"/>
        <v>0</v>
      </c>
    </row>
    <row r="53" spans="1:8">
      <c r="A53" s="158" cm="1">
        <f t="array" ref="A53">INDEX(②入力シート２!$B$6:$B$305,(ROW()-6)+((ROW()-1)*2))</f>
        <v>0</v>
      </c>
      <c r="B53" s="158">
        <f>SUM(INDEX(②入力シート２!$U$6:$U$305,(ROW()-6)+((ROW()-1)*2)),INDEX(②入力シート２!$U$6:$U$305,(ROW()-5)+((ROW()-1)*2)))</f>
        <v>0</v>
      </c>
      <c r="C53" s="158" cm="1">
        <f t="array" ref="C53">INDEX(③入力シート３!$B$6:$B$305,(ROW()-6)+((ROW()-1)*2))</f>
        <v>0</v>
      </c>
      <c r="D53">
        <f>SUM(INDEX(③入力シート３!$H$6:$H$305,(ROW()-6)+((ROW()-1)*2)),INDEX(③入力シート３!$H$6:$H$305,(ROW()-5)+((ROW()-1)*2)))</f>
        <v>0</v>
      </c>
      <c r="E53" s="158">
        <f t="shared" si="0"/>
        <v>0</v>
      </c>
      <c r="F53" s="158">
        <f t="shared" si="1"/>
        <v>0</v>
      </c>
      <c r="G53">
        <f t="shared" si="2"/>
        <v>0</v>
      </c>
      <c r="H53" s="161">
        <f t="shared" si="4"/>
        <v>0</v>
      </c>
    </row>
    <row r="54" spans="1:8">
      <c r="A54" s="158" cm="1">
        <f t="array" ref="A54">INDEX(②入力シート２!$B$6:$B$305,(ROW()-6)+((ROW()-1)*2))</f>
        <v>0</v>
      </c>
      <c r="B54" s="158">
        <f>SUM(INDEX(②入力シート２!$U$6:$U$305,(ROW()-6)+((ROW()-1)*2)),INDEX(②入力シート２!$U$6:$U$305,(ROW()-5)+((ROW()-1)*2)))</f>
        <v>0</v>
      </c>
      <c r="C54" s="158" cm="1">
        <f t="array" ref="C54">INDEX(③入力シート３!$B$6:$B$305,(ROW()-6)+((ROW()-1)*2))</f>
        <v>0</v>
      </c>
      <c r="D54">
        <f>SUM(INDEX(③入力シート３!$H$6:$H$305,(ROW()-6)+((ROW()-1)*2)),INDEX(③入力シート３!$H$6:$H$305,(ROW()-5)+((ROW()-1)*2)))</f>
        <v>0</v>
      </c>
      <c r="E54" s="158">
        <f t="shared" si="0"/>
        <v>0</v>
      </c>
      <c r="F54" s="158">
        <f t="shared" si="1"/>
        <v>0</v>
      </c>
      <c r="G54">
        <f t="shared" si="2"/>
        <v>0</v>
      </c>
      <c r="H54" s="161">
        <f t="shared" si="4"/>
        <v>0</v>
      </c>
    </row>
    <row r="55" spans="1:8">
      <c r="A55" s="158" cm="1">
        <f t="array" ref="A55">INDEX(②入力シート２!$B$6:$B$305,(ROW()-6)+((ROW()-1)*2))</f>
        <v>0</v>
      </c>
      <c r="B55" s="158">
        <f>SUM(INDEX(②入力シート２!$U$6:$U$305,(ROW()-6)+((ROW()-1)*2)),INDEX(②入力シート２!$U$6:$U$305,(ROW()-5)+((ROW()-1)*2)))</f>
        <v>0</v>
      </c>
      <c r="C55" s="158" cm="1">
        <f t="array" ref="C55">INDEX(③入力シート３!$B$6:$B$305,(ROW()-6)+((ROW()-1)*2))</f>
        <v>0</v>
      </c>
      <c r="D55">
        <f>SUM(INDEX(③入力シート３!$H$6:$H$305,(ROW()-6)+((ROW()-1)*2)),INDEX(③入力シート３!$H$6:$H$305,(ROW()-5)+((ROW()-1)*2)))</f>
        <v>0</v>
      </c>
      <c r="E55" s="158">
        <f t="shared" si="0"/>
        <v>0</v>
      </c>
      <c r="F55" s="158">
        <f t="shared" si="1"/>
        <v>0</v>
      </c>
      <c r="G55">
        <f t="shared" si="2"/>
        <v>0</v>
      </c>
      <c r="H55" s="161">
        <f t="shared" si="4"/>
        <v>0</v>
      </c>
    </row>
    <row r="56" spans="1:8">
      <c r="A56" s="158" cm="1">
        <f t="array" ref="A56">INDEX(②入力シート２!$B$6:$B$305,(ROW()-6)+((ROW()-1)*2))</f>
        <v>0</v>
      </c>
      <c r="B56" s="158">
        <f>SUM(INDEX(②入力シート２!$U$6:$U$305,(ROW()-6)+((ROW()-1)*2)),INDEX(②入力シート２!$U$6:$U$305,(ROW()-5)+((ROW()-1)*2)))</f>
        <v>0</v>
      </c>
      <c r="C56" s="158" cm="1">
        <f t="array" ref="C56">INDEX(③入力シート３!$B$6:$B$305,(ROW()-6)+((ROW()-1)*2))</f>
        <v>0</v>
      </c>
      <c r="D56">
        <f>SUM(INDEX(③入力シート３!$H$6:$H$305,(ROW()-6)+((ROW()-1)*2)),INDEX(③入力シート３!$H$6:$H$305,(ROW()-5)+((ROW()-1)*2)))</f>
        <v>0</v>
      </c>
      <c r="E56" s="158">
        <f t="shared" si="0"/>
        <v>0</v>
      </c>
      <c r="F56" s="158">
        <f t="shared" si="1"/>
        <v>0</v>
      </c>
      <c r="G56">
        <f t="shared" si="2"/>
        <v>0</v>
      </c>
      <c r="H56" s="161">
        <f t="shared" si="4"/>
        <v>0</v>
      </c>
    </row>
    <row r="57" spans="1:8">
      <c r="A57" s="158" cm="1">
        <f t="array" ref="A57">INDEX(②入力シート２!$B$6:$B$305,(ROW()-6)+((ROW()-1)*2))</f>
        <v>0</v>
      </c>
      <c r="B57" s="158">
        <f>SUM(INDEX(②入力シート２!$U$6:$U$305,(ROW()-6)+((ROW()-1)*2)),INDEX(②入力シート２!$U$6:$U$305,(ROW()-5)+((ROW()-1)*2)))</f>
        <v>0</v>
      </c>
      <c r="C57" s="158" cm="1">
        <f t="array" ref="C57">INDEX(③入力シート３!$B$6:$B$305,(ROW()-6)+((ROW()-1)*2))</f>
        <v>0</v>
      </c>
      <c r="D57">
        <f>SUM(INDEX(③入力シート３!$H$6:$H$305,(ROW()-6)+((ROW()-1)*2)),INDEX(③入力シート３!$H$6:$H$305,(ROW()-5)+((ROW()-1)*2)))</f>
        <v>0</v>
      </c>
      <c r="E57" s="158">
        <f t="shared" si="0"/>
        <v>0</v>
      </c>
      <c r="F57" s="158">
        <f t="shared" si="1"/>
        <v>0</v>
      </c>
      <c r="G57">
        <f t="shared" si="2"/>
        <v>0</v>
      </c>
      <c r="H57" s="161">
        <f t="shared" si="4"/>
        <v>0</v>
      </c>
    </row>
    <row r="58" spans="1:8">
      <c r="A58" s="158" cm="1">
        <f t="array" ref="A58">INDEX(②入力シート２!$B$6:$B$305,(ROW()-6)+((ROW()-1)*2))</f>
        <v>0</v>
      </c>
      <c r="B58" s="158">
        <f>SUM(INDEX(②入力シート２!$U$6:$U$305,(ROW()-6)+((ROW()-1)*2)),INDEX(②入力シート２!$U$6:$U$305,(ROW()-5)+((ROW()-1)*2)))</f>
        <v>0</v>
      </c>
      <c r="C58" s="158" cm="1">
        <f t="array" ref="C58">INDEX(③入力シート３!$B$6:$B$305,(ROW()-6)+((ROW()-1)*2))</f>
        <v>0</v>
      </c>
      <c r="D58">
        <f>SUM(INDEX(③入力シート３!$H$6:$H$305,(ROW()-6)+((ROW()-1)*2)),INDEX(③入力シート３!$H$6:$H$305,(ROW()-5)+((ROW()-1)*2)))</f>
        <v>0</v>
      </c>
      <c r="E58" s="158">
        <f t="shared" si="0"/>
        <v>0</v>
      </c>
      <c r="F58" s="158">
        <f t="shared" si="1"/>
        <v>0</v>
      </c>
      <c r="G58">
        <f t="shared" si="2"/>
        <v>0</v>
      </c>
      <c r="H58" s="161">
        <f t="shared" si="4"/>
        <v>0</v>
      </c>
    </row>
    <row r="59" spans="1:8">
      <c r="A59" s="158" cm="1">
        <f t="array" ref="A59">INDEX(②入力シート２!$B$6:$B$305,(ROW()-6)+((ROW()-1)*2))</f>
        <v>0</v>
      </c>
      <c r="B59" s="158">
        <f>SUM(INDEX(②入力シート２!$U$6:$U$305,(ROW()-6)+((ROW()-1)*2)),INDEX(②入力シート２!$U$6:$U$305,(ROW()-5)+((ROW()-1)*2)))</f>
        <v>0</v>
      </c>
      <c r="C59" s="158" cm="1">
        <f t="array" ref="C59">INDEX(③入力シート３!$B$6:$B$305,(ROW()-6)+((ROW()-1)*2))</f>
        <v>0</v>
      </c>
      <c r="D59">
        <f>SUM(INDEX(③入力シート３!$H$6:$H$305,(ROW()-6)+((ROW()-1)*2)),INDEX(③入力シート３!$H$6:$H$305,(ROW()-5)+((ROW()-1)*2)))</f>
        <v>0</v>
      </c>
      <c r="E59" s="158">
        <f t="shared" si="0"/>
        <v>0</v>
      </c>
      <c r="F59" s="158">
        <f t="shared" si="1"/>
        <v>0</v>
      </c>
      <c r="G59">
        <f t="shared" si="2"/>
        <v>0</v>
      </c>
      <c r="H59" s="161">
        <f t="shared" si="4"/>
        <v>0</v>
      </c>
    </row>
    <row r="60" spans="1:8">
      <c r="A60" s="158" cm="1">
        <f t="array" ref="A60">INDEX(②入力シート２!$B$6:$B$305,(ROW()-6)+((ROW()-1)*2))</f>
        <v>0</v>
      </c>
      <c r="B60" s="158">
        <f>SUM(INDEX(②入力シート２!$U$6:$U$305,(ROW()-6)+((ROW()-1)*2)),INDEX(②入力シート２!$U$6:$U$305,(ROW()-5)+((ROW()-1)*2)))</f>
        <v>0</v>
      </c>
      <c r="C60" s="158" cm="1">
        <f t="array" ref="C60">INDEX(③入力シート３!$B$6:$B$305,(ROW()-6)+((ROW()-1)*2))</f>
        <v>0</v>
      </c>
      <c r="D60">
        <f>SUM(INDEX(③入力シート３!$H$6:$H$305,(ROW()-6)+((ROW()-1)*2)),INDEX(③入力シート３!$H$6:$H$305,(ROW()-5)+((ROW()-1)*2)))</f>
        <v>0</v>
      </c>
      <c r="E60" s="158">
        <f t="shared" si="0"/>
        <v>0</v>
      </c>
      <c r="F60" s="158">
        <f t="shared" si="1"/>
        <v>0</v>
      </c>
      <c r="G60">
        <f t="shared" si="2"/>
        <v>0</v>
      </c>
      <c r="H60" s="161">
        <f t="shared" si="4"/>
        <v>0</v>
      </c>
    </row>
    <row r="61" spans="1:8">
      <c r="A61" s="158" cm="1">
        <f t="array" ref="A61">INDEX(②入力シート２!$B$6:$B$305,(ROW()-6)+((ROW()-1)*2))</f>
        <v>0</v>
      </c>
      <c r="B61" s="158">
        <f>SUM(INDEX(②入力シート２!$U$6:$U$305,(ROW()-6)+((ROW()-1)*2)),INDEX(②入力シート２!$U$6:$U$305,(ROW()-5)+((ROW()-1)*2)))</f>
        <v>0</v>
      </c>
      <c r="C61" s="158" cm="1">
        <f t="array" ref="C61">INDEX(③入力シート３!$B$6:$B$305,(ROW()-6)+((ROW()-1)*2))</f>
        <v>0</v>
      </c>
      <c r="D61">
        <f>SUM(INDEX(③入力シート３!$H$6:$H$305,(ROW()-6)+((ROW()-1)*2)),INDEX(③入力シート３!$H$6:$H$305,(ROW()-5)+((ROW()-1)*2)))</f>
        <v>0</v>
      </c>
      <c r="E61" s="158">
        <f t="shared" si="0"/>
        <v>0</v>
      </c>
      <c r="F61" s="158">
        <f t="shared" si="1"/>
        <v>0</v>
      </c>
      <c r="G61">
        <f t="shared" si="2"/>
        <v>0</v>
      </c>
      <c r="H61" s="161">
        <f t="shared" si="4"/>
        <v>0</v>
      </c>
    </row>
    <row r="62" spans="1:8">
      <c r="A62" s="158" cm="1">
        <f t="array" ref="A62">INDEX(②入力シート２!$B$6:$B$305,(ROW()-6)+((ROW()-1)*2))</f>
        <v>0</v>
      </c>
      <c r="B62" s="158">
        <f>SUM(INDEX(②入力シート２!$U$6:$U$305,(ROW()-6)+((ROW()-1)*2)),INDEX(②入力シート２!$U$6:$U$305,(ROW()-5)+((ROW()-1)*2)))</f>
        <v>0</v>
      </c>
      <c r="C62" s="158" cm="1">
        <f t="array" ref="C62">INDEX(③入力シート３!$B$6:$B$305,(ROW()-6)+((ROW()-1)*2))</f>
        <v>0</v>
      </c>
      <c r="D62">
        <f>SUM(INDEX(③入力シート３!$H$6:$H$305,(ROW()-6)+((ROW()-1)*2)),INDEX(③入力シート３!$H$6:$H$305,(ROW()-5)+((ROW()-1)*2)))</f>
        <v>0</v>
      </c>
      <c r="E62" s="158">
        <f t="shared" si="0"/>
        <v>0</v>
      </c>
      <c r="F62" s="158">
        <f t="shared" si="1"/>
        <v>0</v>
      </c>
      <c r="G62">
        <f t="shared" si="2"/>
        <v>0</v>
      </c>
      <c r="H62" s="161">
        <f t="shared" si="4"/>
        <v>0</v>
      </c>
    </row>
    <row r="63" spans="1:8">
      <c r="A63" cm="1">
        <f t="array" ref="A63">INDEX(②入力シート２!$B$6:$B$305,(ROW()-6)+((ROW()-1)*2))</f>
        <v>0</v>
      </c>
      <c r="B63" s="158">
        <f>SUM(INDEX(②入力シート２!$U$6:$U$305,(ROW()-6)+((ROW()-1)*2)),INDEX(②入力シート２!$U$6:$U$305,(ROW()-5)+((ROW()-1)*2)))</f>
        <v>0</v>
      </c>
      <c r="C63" s="158" cm="1">
        <f t="array" ref="C63">INDEX(③入力シート３!$B$6:$B$305,(ROW()-6)+((ROW()-1)*2))</f>
        <v>0</v>
      </c>
      <c r="D63">
        <f>SUM(INDEX(③入力シート３!$H$6:$H$305,(ROW()-6)+((ROW()-1)*2)),INDEX(③入力シート３!$H$6:$H$305,(ROW()-5)+((ROW()-1)*2)))</f>
        <v>0</v>
      </c>
      <c r="E63">
        <f t="shared" si="0"/>
        <v>0</v>
      </c>
      <c r="F63">
        <f t="shared" si="1"/>
        <v>0</v>
      </c>
      <c r="G63">
        <f t="shared" si="2"/>
        <v>0</v>
      </c>
      <c r="H63" s="161">
        <f t="shared" si="4"/>
        <v>0</v>
      </c>
    </row>
    <row r="64" spans="1:8">
      <c r="A64" cm="1">
        <f t="array" ref="A64">INDEX(②入力シート２!$B$6:$B$305,(ROW()-6)+((ROW()-1)*2))</f>
        <v>0</v>
      </c>
      <c r="B64" s="158">
        <f>SUM(INDEX(②入力シート２!$U$6:$U$305,(ROW()-6)+((ROW()-1)*2)),INDEX(②入力シート２!$U$6:$U$305,(ROW()-5)+((ROW()-1)*2)))</f>
        <v>0</v>
      </c>
      <c r="C64" s="158" cm="1">
        <f t="array" ref="C64">INDEX(③入力シート３!$B$6:$B$305,(ROW()-6)+((ROW()-1)*2))</f>
        <v>0</v>
      </c>
      <c r="D64">
        <f>SUM(INDEX(③入力シート３!$H$6:$H$305,(ROW()-6)+((ROW()-1)*2)),INDEX(③入力シート３!$H$6:$H$305,(ROW()-5)+((ROW()-1)*2)))</f>
        <v>0</v>
      </c>
      <c r="E64">
        <f t="shared" si="0"/>
        <v>0</v>
      </c>
      <c r="F64">
        <f t="shared" si="1"/>
        <v>0</v>
      </c>
      <c r="G64">
        <f t="shared" si="2"/>
        <v>0</v>
      </c>
      <c r="H64" s="161">
        <f t="shared" si="4"/>
        <v>0</v>
      </c>
    </row>
    <row r="65" spans="1:8">
      <c r="A65" cm="1">
        <f t="array" ref="A65">INDEX(②入力シート２!$B$6:$B$305,(ROW()-6)+((ROW()-1)*2))</f>
        <v>0</v>
      </c>
      <c r="B65" s="158">
        <f>SUM(INDEX(②入力シート２!$U$6:$U$305,(ROW()-6)+((ROW()-1)*2)),INDEX(②入力シート２!$U$6:$U$305,(ROW()-5)+((ROW()-1)*2)))</f>
        <v>0</v>
      </c>
      <c r="C65" s="158" cm="1">
        <f t="array" ref="C65">INDEX(③入力シート３!$B$6:$B$305,(ROW()-6)+((ROW()-1)*2))</f>
        <v>0</v>
      </c>
      <c r="D65">
        <f>SUM(INDEX(③入力シート３!$H$6:$H$305,(ROW()-6)+((ROW()-1)*2)),INDEX(③入力シート３!$H$6:$H$305,(ROW()-5)+((ROW()-1)*2)))</f>
        <v>0</v>
      </c>
      <c r="E65">
        <f t="shared" si="0"/>
        <v>0</v>
      </c>
      <c r="F65">
        <f t="shared" si="1"/>
        <v>0</v>
      </c>
      <c r="G65">
        <f t="shared" si="2"/>
        <v>0</v>
      </c>
      <c r="H65" s="161">
        <f t="shared" si="4"/>
        <v>0</v>
      </c>
    </row>
    <row r="66" spans="1:8">
      <c r="A66" cm="1">
        <f t="array" ref="A66">INDEX(②入力シート２!$B$6:$B$305,(ROW()-6)+((ROW()-1)*2))</f>
        <v>0</v>
      </c>
      <c r="B66" s="158">
        <f>SUM(INDEX(②入力シート２!$U$6:$U$305,(ROW()-6)+((ROW()-1)*2)),INDEX(②入力シート２!$U$6:$U$305,(ROW()-5)+((ROW()-1)*2)))</f>
        <v>0</v>
      </c>
      <c r="C66" s="158" cm="1">
        <f t="array" ref="C66">INDEX(③入力シート３!$B$6:$B$305,(ROW()-6)+((ROW()-1)*2))</f>
        <v>0</v>
      </c>
      <c r="D66">
        <f>SUM(INDEX(③入力シート３!$H$6:$H$305,(ROW()-6)+((ROW()-1)*2)),INDEX(③入力シート３!$H$6:$H$305,(ROW()-5)+((ROW()-1)*2)))</f>
        <v>0</v>
      </c>
      <c r="E66">
        <f t="shared" si="0"/>
        <v>0</v>
      </c>
      <c r="F66">
        <f t="shared" si="1"/>
        <v>0</v>
      </c>
      <c r="G66">
        <f t="shared" si="2"/>
        <v>0</v>
      </c>
      <c r="H66" s="161">
        <f t="shared" si="4"/>
        <v>0</v>
      </c>
    </row>
    <row r="67" spans="1:8">
      <c r="A67" cm="1">
        <f t="array" ref="A67">INDEX(②入力シート２!$B$6:$B$305,(ROW()-6)+((ROW()-1)*2))</f>
        <v>0</v>
      </c>
      <c r="B67" s="158">
        <f>SUM(INDEX(②入力シート２!$U$6:$U$305,(ROW()-6)+((ROW()-1)*2)),INDEX(②入力シート２!$U$6:$U$305,(ROW()-5)+((ROW()-1)*2)))</f>
        <v>0</v>
      </c>
      <c r="C67" s="158" cm="1">
        <f t="array" ref="C67">INDEX(③入力シート３!$B$6:$B$305,(ROW()-6)+((ROW()-1)*2))</f>
        <v>0</v>
      </c>
      <c r="D67">
        <f>SUM(INDEX(③入力シート３!$H$6:$H$305,(ROW()-6)+((ROW()-1)*2)),INDEX(③入力シート３!$H$6:$H$305,(ROW()-5)+((ROW()-1)*2)))</f>
        <v>0</v>
      </c>
      <c r="E67">
        <f t="shared" si="0"/>
        <v>0</v>
      </c>
      <c r="F67">
        <f t="shared" si="1"/>
        <v>0</v>
      </c>
      <c r="G67">
        <f t="shared" si="2"/>
        <v>0</v>
      </c>
      <c r="H67" s="161">
        <f t="shared" si="4"/>
        <v>0</v>
      </c>
    </row>
    <row r="68" spans="1:8">
      <c r="A68" cm="1">
        <f t="array" ref="A68">INDEX(②入力シート２!$B$6:$B$305,(ROW()-6)+((ROW()-1)*2))</f>
        <v>0</v>
      </c>
      <c r="B68" s="158">
        <f>SUM(INDEX(②入力シート２!$U$6:$U$305,(ROW()-6)+((ROW()-1)*2)),INDEX(②入力シート２!$U$6:$U$305,(ROW()-5)+((ROW()-1)*2)))</f>
        <v>0</v>
      </c>
      <c r="C68" s="158"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161">
        <f t="shared" si="4"/>
        <v>0</v>
      </c>
    </row>
    <row r="69" spans="1:8">
      <c r="A69" cm="1">
        <f t="array" ref="A69">INDEX(②入力シート２!$B$6:$B$305,(ROW()-6)+((ROW()-1)*2))</f>
        <v>0</v>
      </c>
      <c r="B69" s="158">
        <f>SUM(INDEX(②入力シート２!$U$6:$U$305,(ROW()-6)+((ROW()-1)*2)),INDEX(②入力シート２!$U$6:$U$305,(ROW()-5)+((ROW()-1)*2)))</f>
        <v>0</v>
      </c>
      <c r="C69" s="158" cm="1">
        <f t="array" ref="C69">INDEX(③入力シート３!$B$6:$B$305,(ROW()-6)+((ROW()-1)*2))</f>
        <v>0</v>
      </c>
      <c r="D69">
        <f>SUM(INDEX(③入力シート３!$H$6:$H$305,(ROW()-6)+((ROW()-1)*2)),INDEX(③入力シート３!$H$6:$H$305,(ROW()-5)+((ROW()-1)*2)))</f>
        <v>0</v>
      </c>
      <c r="E69">
        <f t="shared" si="5"/>
        <v>0</v>
      </c>
      <c r="F69">
        <f t="shared" si="6"/>
        <v>0</v>
      </c>
      <c r="G69">
        <f t="shared" si="7"/>
        <v>0</v>
      </c>
      <c r="H69" s="161">
        <f t="shared" si="4"/>
        <v>0</v>
      </c>
    </row>
    <row r="70" spans="1:8">
      <c r="A70" cm="1">
        <f t="array" ref="A70">INDEX(②入力シート２!$B$6:$B$305,(ROW()-6)+((ROW()-1)*2))</f>
        <v>0</v>
      </c>
      <c r="B70" s="158">
        <f>SUM(INDEX(②入力シート２!$U$6:$U$305,(ROW()-6)+((ROW()-1)*2)),INDEX(②入力シート２!$U$6:$U$305,(ROW()-5)+((ROW()-1)*2)))</f>
        <v>0</v>
      </c>
      <c r="C70" s="158" cm="1">
        <f t="array" ref="C70">INDEX(③入力シート３!$B$6:$B$305,(ROW()-6)+((ROW()-1)*2))</f>
        <v>0</v>
      </c>
      <c r="D70">
        <f>SUM(INDEX(③入力シート３!$H$6:$H$305,(ROW()-6)+((ROW()-1)*2)),INDEX(③入力シート３!$H$6:$H$305,(ROW()-5)+((ROW()-1)*2)))</f>
        <v>0</v>
      </c>
      <c r="E70">
        <f t="shared" si="5"/>
        <v>0</v>
      </c>
      <c r="F70">
        <f t="shared" si="6"/>
        <v>0</v>
      </c>
      <c r="G70">
        <f t="shared" si="7"/>
        <v>0</v>
      </c>
      <c r="H70" s="161">
        <f t="shared" si="4"/>
        <v>0</v>
      </c>
    </row>
    <row r="71" spans="1:8">
      <c r="A71" cm="1">
        <f t="array" ref="A71">INDEX(②入力シート２!$B$6:$B$305,(ROW()-6)+((ROW()-1)*2))</f>
        <v>0</v>
      </c>
      <c r="B71" s="158">
        <f>SUM(INDEX(②入力シート２!$U$6:$U$305,(ROW()-6)+((ROW()-1)*2)),INDEX(②入力シート２!$U$6:$U$305,(ROW()-5)+((ROW()-1)*2)))</f>
        <v>0</v>
      </c>
      <c r="C71" s="158" cm="1">
        <f t="array" ref="C71">INDEX(③入力シート３!$B$6:$B$305,(ROW()-6)+((ROW()-1)*2))</f>
        <v>0</v>
      </c>
      <c r="D71">
        <f>SUM(INDEX(③入力シート３!$H$6:$H$305,(ROW()-6)+((ROW()-1)*2)),INDEX(③入力シート３!$H$6:$H$305,(ROW()-5)+((ROW()-1)*2)))</f>
        <v>0</v>
      </c>
      <c r="E71">
        <f t="shared" si="5"/>
        <v>0</v>
      </c>
      <c r="F71">
        <f t="shared" si="6"/>
        <v>0</v>
      </c>
      <c r="G71">
        <f t="shared" si="7"/>
        <v>0</v>
      </c>
      <c r="H71" s="161">
        <f t="shared" si="4"/>
        <v>0</v>
      </c>
    </row>
    <row r="72" spans="1:8">
      <c r="A72" cm="1">
        <f t="array" ref="A72">INDEX(②入力シート２!$B$6:$B$305,(ROW()-6)+((ROW()-1)*2))</f>
        <v>0</v>
      </c>
      <c r="B72" s="158">
        <f>SUM(INDEX(②入力シート２!$U$6:$U$305,(ROW()-6)+((ROW()-1)*2)),INDEX(②入力シート２!$U$6:$U$305,(ROW()-5)+((ROW()-1)*2)))</f>
        <v>0</v>
      </c>
      <c r="C72" s="158" cm="1">
        <f t="array" ref="C72">INDEX(③入力シート３!$B$6:$B$305,(ROW()-6)+((ROW()-1)*2))</f>
        <v>0</v>
      </c>
      <c r="D72">
        <f>SUM(INDEX(③入力シート３!$H$6:$H$305,(ROW()-6)+((ROW()-1)*2)),INDEX(③入力シート３!$H$6:$H$305,(ROW()-5)+((ROW()-1)*2)))</f>
        <v>0</v>
      </c>
      <c r="E72">
        <f t="shared" si="5"/>
        <v>0</v>
      </c>
      <c r="F72">
        <f t="shared" si="6"/>
        <v>0</v>
      </c>
      <c r="G72">
        <f t="shared" si="7"/>
        <v>0</v>
      </c>
      <c r="H72" s="161">
        <f t="shared" si="4"/>
        <v>0</v>
      </c>
    </row>
    <row r="73" spans="1:8">
      <c r="A73" cm="1">
        <f t="array" ref="A73">INDEX(②入力シート２!$B$6:$B$305,(ROW()-6)+((ROW()-1)*2))</f>
        <v>0</v>
      </c>
      <c r="B73" s="158">
        <f>SUM(INDEX(②入力シート２!$U$6:$U$305,(ROW()-6)+((ROW()-1)*2)),INDEX(②入力シート２!$U$6:$U$305,(ROW()-5)+((ROW()-1)*2)))</f>
        <v>0</v>
      </c>
      <c r="C73" s="158" cm="1">
        <f t="array" ref="C73">INDEX(③入力シート３!$B$6:$B$305,(ROW()-6)+((ROW()-1)*2))</f>
        <v>0</v>
      </c>
      <c r="D73">
        <f>SUM(INDEX(③入力シート３!$H$6:$H$305,(ROW()-6)+((ROW()-1)*2)),INDEX(③入力シート３!$H$6:$H$305,(ROW()-5)+((ROW()-1)*2)))</f>
        <v>0</v>
      </c>
      <c r="E73">
        <f t="shared" si="5"/>
        <v>0</v>
      </c>
      <c r="F73">
        <f t="shared" si="6"/>
        <v>0</v>
      </c>
      <c r="G73">
        <f t="shared" si="7"/>
        <v>0</v>
      </c>
      <c r="H73" s="161">
        <f t="shared" si="4"/>
        <v>0</v>
      </c>
    </row>
    <row r="74" spans="1:8">
      <c r="A74" cm="1">
        <f t="array" ref="A74">INDEX(②入力シート２!$B$6:$B$305,(ROW()-6)+((ROW()-1)*2))</f>
        <v>0</v>
      </c>
      <c r="B74" s="158">
        <f>SUM(INDEX(②入力シート２!$U$6:$U$305,(ROW()-6)+((ROW()-1)*2)),INDEX(②入力シート２!$U$6:$U$305,(ROW()-5)+((ROW()-1)*2)))</f>
        <v>0</v>
      </c>
      <c r="C74" s="158" cm="1">
        <f t="array" ref="C74">INDEX(③入力シート３!$B$6:$B$305,(ROW()-6)+((ROW()-1)*2))</f>
        <v>0</v>
      </c>
      <c r="D74">
        <f>SUM(INDEX(③入力シート３!$H$6:$H$305,(ROW()-6)+((ROW()-1)*2)),INDEX(③入力シート３!$H$6:$H$305,(ROW()-5)+((ROW()-1)*2)))</f>
        <v>0</v>
      </c>
      <c r="E74">
        <f t="shared" si="5"/>
        <v>0</v>
      </c>
      <c r="F74">
        <f t="shared" si="6"/>
        <v>0</v>
      </c>
      <c r="G74">
        <f t="shared" si="7"/>
        <v>0</v>
      </c>
      <c r="H74" s="161">
        <f t="shared" si="4"/>
        <v>0</v>
      </c>
    </row>
    <row r="75" spans="1:8">
      <c r="A75" cm="1">
        <f t="array" ref="A75">INDEX(②入力シート２!$B$6:$B$305,(ROW()-6)+((ROW()-1)*2))</f>
        <v>0</v>
      </c>
      <c r="B75" s="158">
        <f>SUM(INDEX(②入力シート２!$U$6:$U$305,(ROW()-6)+((ROW()-1)*2)),INDEX(②入力シート２!$U$6:$U$305,(ROW()-5)+((ROW()-1)*2)))</f>
        <v>0</v>
      </c>
      <c r="C75" s="158" cm="1">
        <f t="array" ref="C75">INDEX(③入力シート３!$B$6:$B$305,(ROW()-6)+((ROW()-1)*2))</f>
        <v>0</v>
      </c>
      <c r="D75">
        <f>SUM(INDEX(③入力シート３!$H$6:$H$305,(ROW()-6)+((ROW()-1)*2)),INDEX(③入力シート３!$H$6:$H$305,(ROW()-5)+((ROW()-1)*2)))</f>
        <v>0</v>
      </c>
      <c r="E75">
        <f t="shared" si="5"/>
        <v>0</v>
      </c>
      <c r="F75">
        <f t="shared" si="6"/>
        <v>0</v>
      </c>
      <c r="G75">
        <f t="shared" si="7"/>
        <v>0</v>
      </c>
      <c r="H75" s="161">
        <f t="shared" si="4"/>
        <v>0</v>
      </c>
    </row>
    <row r="76" spans="1:8">
      <c r="A76" cm="1">
        <f t="array" ref="A76">INDEX(②入力シート２!$B$6:$B$305,(ROW()-6)+((ROW()-1)*2))</f>
        <v>0</v>
      </c>
      <c r="B76" s="158">
        <f>SUM(INDEX(②入力シート２!$U$6:$U$305,(ROW()-6)+((ROW()-1)*2)),INDEX(②入力シート２!$U$6:$U$305,(ROW()-5)+((ROW()-1)*2)))</f>
        <v>0</v>
      </c>
      <c r="C76" s="158" cm="1">
        <f t="array" ref="C76">INDEX(③入力シート３!$B$6:$B$305,(ROW()-6)+((ROW()-1)*2))</f>
        <v>0</v>
      </c>
      <c r="D76">
        <f>SUM(INDEX(③入力シート３!$H$6:$H$305,(ROW()-6)+((ROW()-1)*2)),INDEX(③入力シート３!$H$6:$H$305,(ROW()-5)+((ROW()-1)*2)))</f>
        <v>0</v>
      </c>
      <c r="E76">
        <f t="shared" si="5"/>
        <v>0</v>
      </c>
      <c r="F76">
        <f t="shared" si="6"/>
        <v>0</v>
      </c>
      <c r="G76">
        <f t="shared" si="7"/>
        <v>0</v>
      </c>
      <c r="H76" s="161">
        <f t="shared" si="4"/>
        <v>0</v>
      </c>
    </row>
    <row r="77" spans="1:8">
      <c r="A77" cm="1">
        <f t="array" ref="A77">INDEX(②入力シート２!$B$6:$B$305,(ROW()-6)+((ROW()-1)*2))</f>
        <v>0</v>
      </c>
      <c r="B77" s="158">
        <f>SUM(INDEX(②入力シート２!$U$6:$U$305,(ROW()-6)+((ROW()-1)*2)),INDEX(②入力シート２!$U$6:$U$305,(ROW()-5)+((ROW()-1)*2)))</f>
        <v>0</v>
      </c>
      <c r="C77" s="158" cm="1">
        <f t="array" ref="C77">INDEX(③入力シート３!$B$6:$B$305,(ROW()-6)+((ROW()-1)*2))</f>
        <v>0</v>
      </c>
      <c r="D77">
        <f>SUM(INDEX(③入力シート３!$H$6:$H$305,(ROW()-6)+((ROW()-1)*2)),INDEX(③入力シート３!$H$6:$H$305,(ROW()-5)+((ROW()-1)*2)))</f>
        <v>0</v>
      </c>
      <c r="E77">
        <f t="shared" si="5"/>
        <v>0</v>
      </c>
      <c r="F77">
        <f t="shared" si="6"/>
        <v>0</v>
      </c>
      <c r="G77">
        <f t="shared" si="7"/>
        <v>0</v>
      </c>
      <c r="H77" s="161">
        <f t="shared" si="4"/>
        <v>0</v>
      </c>
    </row>
    <row r="78" spans="1:8">
      <c r="A78" cm="1">
        <f t="array" ref="A78">INDEX(②入力シート２!$B$6:$B$305,(ROW()-6)+((ROW()-1)*2))</f>
        <v>0</v>
      </c>
      <c r="B78" s="158">
        <f>SUM(INDEX(②入力シート２!$U$6:$U$305,(ROW()-6)+((ROW()-1)*2)),INDEX(②入力シート２!$U$6:$U$305,(ROW()-5)+((ROW()-1)*2)))</f>
        <v>0</v>
      </c>
      <c r="C78" s="158" cm="1">
        <f t="array" ref="C78">INDEX(③入力シート３!$B$6:$B$305,(ROW()-6)+((ROW()-1)*2))</f>
        <v>0</v>
      </c>
      <c r="D78">
        <f>SUM(INDEX(③入力シート３!$H$6:$H$305,(ROW()-6)+((ROW()-1)*2)),INDEX(③入力シート３!$H$6:$H$305,(ROW()-5)+((ROW()-1)*2)))</f>
        <v>0</v>
      </c>
      <c r="E78">
        <f t="shared" si="5"/>
        <v>0</v>
      </c>
      <c r="F78">
        <f t="shared" si="6"/>
        <v>0</v>
      </c>
      <c r="G78">
        <f t="shared" si="7"/>
        <v>0</v>
      </c>
      <c r="H78" s="161">
        <f t="shared" si="4"/>
        <v>0</v>
      </c>
    </row>
    <row r="79" spans="1:8">
      <c r="A79" cm="1">
        <f t="array" ref="A79">INDEX(②入力シート２!$B$6:$B$305,(ROW()-6)+((ROW()-1)*2))</f>
        <v>0</v>
      </c>
      <c r="B79" s="158">
        <f>SUM(INDEX(②入力シート２!$U$6:$U$305,(ROW()-6)+((ROW()-1)*2)),INDEX(②入力シート２!$U$6:$U$305,(ROW()-5)+((ROW()-1)*2)))</f>
        <v>0</v>
      </c>
      <c r="C79" s="158" cm="1">
        <f t="array" ref="C79">INDEX(③入力シート３!$B$6:$B$305,(ROW()-6)+((ROW()-1)*2))</f>
        <v>0</v>
      </c>
      <c r="D79">
        <f>SUM(INDEX(③入力シート３!$H$6:$H$305,(ROW()-6)+((ROW()-1)*2)),INDEX(③入力シート３!$H$6:$H$305,(ROW()-5)+((ROW()-1)*2)))</f>
        <v>0</v>
      </c>
      <c r="E79">
        <f t="shared" si="5"/>
        <v>0</v>
      </c>
      <c r="F79">
        <f t="shared" si="6"/>
        <v>0</v>
      </c>
      <c r="G79">
        <f t="shared" si="7"/>
        <v>0</v>
      </c>
      <c r="H79" s="161">
        <f t="shared" si="4"/>
        <v>0</v>
      </c>
    </row>
    <row r="80" spans="1:8">
      <c r="A80" cm="1">
        <f t="array" ref="A80">INDEX(②入力シート２!$B$6:$B$305,(ROW()-6)+((ROW()-1)*2))</f>
        <v>0</v>
      </c>
      <c r="B80" s="158">
        <f>SUM(INDEX(②入力シート２!$U$6:$U$305,(ROW()-6)+((ROW()-1)*2)),INDEX(②入力シート２!$U$6:$U$305,(ROW()-5)+((ROW()-1)*2)))</f>
        <v>0</v>
      </c>
      <c r="C80" s="158" cm="1">
        <f t="array" ref="C80">INDEX(③入力シート３!$B$6:$B$305,(ROW()-6)+((ROW()-1)*2))</f>
        <v>0</v>
      </c>
      <c r="D80">
        <f>SUM(INDEX(③入力シート３!$H$6:$H$305,(ROW()-6)+((ROW()-1)*2)),INDEX(③入力シート３!$H$6:$H$305,(ROW()-5)+((ROW()-1)*2)))</f>
        <v>0</v>
      </c>
      <c r="E80">
        <f t="shared" si="5"/>
        <v>0</v>
      </c>
      <c r="F80">
        <f t="shared" si="6"/>
        <v>0</v>
      </c>
      <c r="G80">
        <f t="shared" si="7"/>
        <v>0</v>
      </c>
      <c r="H80" s="161">
        <f t="shared" si="4"/>
        <v>0</v>
      </c>
    </row>
    <row r="81" spans="1:8">
      <c r="A81" cm="1">
        <f t="array" ref="A81">INDEX(②入力シート２!$B$6:$B$305,(ROW()-6)+((ROW()-1)*2))</f>
        <v>0</v>
      </c>
      <c r="B81" s="158">
        <f>SUM(INDEX(②入力シート２!$U$6:$U$305,(ROW()-6)+((ROW()-1)*2)),INDEX(②入力シート２!$U$6:$U$305,(ROW()-5)+((ROW()-1)*2)))</f>
        <v>0</v>
      </c>
      <c r="C81" s="158" cm="1">
        <f t="array" ref="C81">INDEX(③入力シート３!$B$6:$B$305,(ROW()-6)+((ROW()-1)*2))</f>
        <v>0</v>
      </c>
      <c r="D81">
        <f>SUM(INDEX(③入力シート３!$H$6:$H$305,(ROW()-6)+((ROW()-1)*2)),INDEX(③入力シート３!$H$6:$H$305,(ROW()-5)+((ROW()-1)*2)))</f>
        <v>0</v>
      </c>
      <c r="E81">
        <f t="shared" si="5"/>
        <v>0</v>
      </c>
      <c r="F81">
        <f t="shared" si="6"/>
        <v>0</v>
      </c>
      <c r="G81">
        <f t="shared" si="7"/>
        <v>0</v>
      </c>
      <c r="H81" s="161">
        <f t="shared" si="4"/>
        <v>0</v>
      </c>
    </row>
    <row r="82" spans="1:8">
      <c r="A82" cm="1">
        <f t="array" ref="A82">INDEX(②入力シート２!$B$6:$B$305,(ROW()-6)+((ROW()-1)*2))</f>
        <v>0</v>
      </c>
      <c r="B82" s="158">
        <f>SUM(INDEX(②入力シート２!$U$6:$U$305,(ROW()-6)+((ROW()-1)*2)),INDEX(②入力シート２!$U$6:$U$305,(ROW()-5)+((ROW()-1)*2)))</f>
        <v>0</v>
      </c>
      <c r="C82" s="158" cm="1">
        <f t="array" ref="C82">INDEX(③入力シート３!$B$6:$B$305,(ROW()-6)+((ROW()-1)*2))</f>
        <v>0</v>
      </c>
      <c r="D82">
        <f>SUM(INDEX(③入力シート３!$H$6:$H$305,(ROW()-6)+((ROW()-1)*2)),INDEX(③入力シート３!$H$6:$H$305,(ROW()-5)+((ROW()-1)*2)))</f>
        <v>0</v>
      </c>
      <c r="E82">
        <f t="shared" si="5"/>
        <v>0</v>
      </c>
      <c r="F82">
        <f t="shared" si="6"/>
        <v>0</v>
      </c>
      <c r="G82">
        <f t="shared" si="7"/>
        <v>0</v>
      </c>
      <c r="H82" s="161">
        <f t="shared" si="4"/>
        <v>0</v>
      </c>
    </row>
    <row r="83" spans="1:8">
      <c r="A83" cm="1">
        <f t="array" ref="A83">INDEX(②入力シート２!$B$6:$B$305,(ROW()-6)+((ROW()-1)*2))</f>
        <v>0</v>
      </c>
      <c r="B83" s="158">
        <f>SUM(INDEX(②入力シート２!$U$6:$U$305,(ROW()-6)+((ROW()-1)*2)),INDEX(②入力シート２!$U$6:$U$305,(ROW()-5)+((ROW()-1)*2)))</f>
        <v>0</v>
      </c>
      <c r="C83" s="158" cm="1">
        <f t="array" ref="C83">INDEX(③入力シート３!$B$6:$B$305,(ROW()-6)+((ROW()-1)*2))</f>
        <v>0</v>
      </c>
      <c r="D83">
        <f>SUM(INDEX(③入力シート３!$H$6:$H$305,(ROW()-6)+((ROW()-1)*2)),INDEX(③入力シート３!$H$6:$H$305,(ROW()-5)+((ROW()-1)*2)))</f>
        <v>0</v>
      </c>
      <c r="E83">
        <f t="shared" si="5"/>
        <v>0</v>
      </c>
      <c r="F83">
        <f t="shared" si="6"/>
        <v>0</v>
      </c>
      <c r="G83">
        <f t="shared" si="7"/>
        <v>0</v>
      </c>
      <c r="H83" s="161">
        <f t="shared" si="4"/>
        <v>0</v>
      </c>
    </row>
    <row r="84" spans="1:8">
      <c r="A84" cm="1">
        <f t="array" ref="A84">INDEX(②入力シート２!$B$6:$B$305,(ROW()-6)+((ROW()-1)*2))</f>
        <v>0</v>
      </c>
      <c r="B84" s="158">
        <f>SUM(INDEX(②入力シート２!$U$6:$U$305,(ROW()-6)+((ROW()-1)*2)),INDEX(②入力シート２!$U$6:$U$305,(ROW()-5)+((ROW()-1)*2)))</f>
        <v>0</v>
      </c>
      <c r="C84" s="158" cm="1">
        <f t="array" ref="C84">INDEX(③入力シート３!$B$6:$B$305,(ROW()-6)+((ROW()-1)*2))</f>
        <v>0</v>
      </c>
      <c r="D84">
        <f>SUM(INDEX(③入力シート３!$H$6:$H$305,(ROW()-6)+((ROW()-1)*2)),INDEX(③入力シート３!$H$6:$H$305,(ROW()-5)+((ROW()-1)*2)))</f>
        <v>0</v>
      </c>
      <c r="E84">
        <f t="shared" si="5"/>
        <v>0</v>
      </c>
      <c r="F84">
        <f t="shared" si="6"/>
        <v>0</v>
      </c>
      <c r="G84">
        <f t="shared" si="7"/>
        <v>0</v>
      </c>
      <c r="H84" s="161">
        <f t="shared" si="4"/>
        <v>0</v>
      </c>
    </row>
    <row r="85" spans="1:8">
      <c r="A85" cm="1">
        <f t="array" ref="A85">INDEX(②入力シート２!$B$6:$B$305,(ROW()-6)+((ROW()-1)*2))</f>
        <v>0</v>
      </c>
      <c r="B85" s="158">
        <f>SUM(INDEX(②入力シート２!$U$6:$U$305,(ROW()-6)+((ROW()-1)*2)),INDEX(②入力シート２!$U$6:$U$305,(ROW()-5)+((ROW()-1)*2)))</f>
        <v>0</v>
      </c>
      <c r="C85" s="158" cm="1">
        <f t="array" ref="C85">INDEX(③入力シート３!$B$6:$B$305,(ROW()-6)+((ROW()-1)*2))</f>
        <v>0</v>
      </c>
      <c r="D85">
        <f>SUM(INDEX(③入力シート３!$H$6:$H$305,(ROW()-6)+((ROW()-1)*2)),INDEX(③入力シート３!$H$6:$H$305,(ROW()-5)+((ROW()-1)*2)))</f>
        <v>0</v>
      </c>
      <c r="E85">
        <f t="shared" si="5"/>
        <v>0</v>
      </c>
      <c r="F85">
        <f t="shared" si="6"/>
        <v>0</v>
      </c>
      <c r="G85">
        <f t="shared" si="7"/>
        <v>0</v>
      </c>
      <c r="H85" s="161">
        <f t="shared" si="4"/>
        <v>0</v>
      </c>
    </row>
    <row r="86" spans="1:8">
      <c r="A86" cm="1">
        <f t="array" ref="A86">INDEX(②入力シート２!$B$6:$B$305,(ROW()-6)+((ROW()-1)*2))</f>
        <v>0</v>
      </c>
      <c r="B86" s="158">
        <f>SUM(INDEX(②入力シート２!$U$6:$U$305,(ROW()-6)+((ROW()-1)*2)),INDEX(②入力シート２!$U$6:$U$305,(ROW()-5)+((ROW()-1)*2)))</f>
        <v>0</v>
      </c>
      <c r="C86" s="158" cm="1">
        <f t="array" ref="C86">INDEX(③入力シート３!$B$6:$B$305,(ROW()-6)+((ROW()-1)*2))</f>
        <v>0</v>
      </c>
      <c r="D86">
        <f>SUM(INDEX(③入力シート３!$H$6:$H$305,(ROW()-6)+((ROW()-1)*2)),INDEX(③入力シート３!$H$6:$H$305,(ROW()-5)+((ROW()-1)*2)))</f>
        <v>0</v>
      </c>
      <c r="E86">
        <f t="shared" si="5"/>
        <v>0</v>
      </c>
      <c r="F86">
        <f t="shared" si="6"/>
        <v>0</v>
      </c>
      <c r="G86">
        <f t="shared" si="7"/>
        <v>0</v>
      </c>
      <c r="H86" s="161">
        <f t="shared" si="4"/>
        <v>0</v>
      </c>
    </row>
    <row r="87" spans="1:8">
      <c r="A87" cm="1">
        <f t="array" ref="A87">INDEX(②入力シート２!$B$6:$B$305,(ROW()-6)+((ROW()-1)*2))</f>
        <v>0</v>
      </c>
      <c r="B87" s="158">
        <f>SUM(INDEX(②入力シート２!$U$6:$U$305,(ROW()-6)+((ROW()-1)*2)),INDEX(②入力シート２!$U$6:$U$305,(ROW()-5)+((ROW()-1)*2)))</f>
        <v>0</v>
      </c>
      <c r="C87" s="158" cm="1">
        <f t="array" ref="C87">INDEX(③入力シート３!$B$6:$B$305,(ROW()-6)+((ROW()-1)*2))</f>
        <v>0</v>
      </c>
      <c r="D87">
        <f>SUM(INDEX(③入力シート３!$H$6:$H$305,(ROW()-6)+((ROW()-1)*2)),INDEX(③入力シート３!$H$6:$H$305,(ROW()-5)+((ROW()-1)*2)))</f>
        <v>0</v>
      </c>
      <c r="E87">
        <f t="shared" si="5"/>
        <v>0</v>
      </c>
      <c r="F87">
        <f t="shared" si="6"/>
        <v>0</v>
      </c>
      <c r="G87">
        <f t="shared" si="7"/>
        <v>0</v>
      </c>
      <c r="H87" s="161">
        <f t="shared" si="4"/>
        <v>0</v>
      </c>
    </row>
    <row r="88" spans="1:8">
      <c r="A88" cm="1">
        <f t="array" ref="A88">INDEX(②入力シート２!$B$6:$B$305,(ROW()-6)+((ROW()-1)*2))</f>
        <v>0</v>
      </c>
      <c r="B88" s="158">
        <f>SUM(INDEX(②入力シート２!$U$6:$U$305,(ROW()-6)+((ROW()-1)*2)),INDEX(②入力シート２!$U$6:$U$305,(ROW()-5)+((ROW()-1)*2)))</f>
        <v>0</v>
      </c>
      <c r="C88" s="158" cm="1">
        <f t="array" ref="C88">INDEX(③入力シート３!$B$6:$B$305,(ROW()-6)+((ROW()-1)*2))</f>
        <v>0</v>
      </c>
      <c r="D88">
        <f>SUM(INDEX(③入力シート３!$H$6:$H$305,(ROW()-6)+((ROW()-1)*2)),INDEX(③入力シート３!$H$6:$H$305,(ROW()-5)+((ROW()-1)*2)))</f>
        <v>0</v>
      </c>
      <c r="E88">
        <f t="shared" si="5"/>
        <v>0</v>
      </c>
      <c r="F88">
        <f t="shared" si="6"/>
        <v>0</v>
      </c>
      <c r="G88">
        <f t="shared" si="7"/>
        <v>0</v>
      </c>
      <c r="H88" s="161">
        <f t="shared" si="4"/>
        <v>0</v>
      </c>
    </row>
    <row r="89" spans="1:8">
      <c r="A89" cm="1">
        <f t="array" ref="A89">INDEX(②入力シート２!$B$6:$B$305,(ROW()-6)+((ROW()-1)*2))</f>
        <v>0</v>
      </c>
      <c r="B89" s="158">
        <f>SUM(INDEX(②入力シート２!$U$6:$U$305,(ROW()-6)+((ROW()-1)*2)),INDEX(②入力シート２!$U$6:$U$305,(ROW()-5)+((ROW()-1)*2)))</f>
        <v>0</v>
      </c>
      <c r="C89" s="158" cm="1">
        <f t="array" ref="C89">INDEX(③入力シート３!$B$6:$B$305,(ROW()-6)+((ROW()-1)*2))</f>
        <v>0</v>
      </c>
      <c r="D89">
        <f>SUM(INDEX(③入力シート３!$H$6:$H$305,(ROW()-6)+((ROW()-1)*2)),INDEX(③入力シート３!$H$6:$H$305,(ROW()-5)+((ROW()-1)*2)))</f>
        <v>0</v>
      </c>
      <c r="E89">
        <f t="shared" si="5"/>
        <v>0</v>
      </c>
      <c r="F89">
        <f t="shared" si="6"/>
        <v>0</v>
      </c>
      <c r="G89">
        <f t="shared" si="7"/>
        <v>0</v>
      </c>
      <c r="H89" s="161">
        <f t="shared" si="4"/>
        <v>0</v>
      </c>
    </row>
    <row r="90" spans="1:8">
      <c r="A90" cm="1">
        <f t="array" ref="A90">INDEX(②入力シート２!$B$6:$B$305,(ROW()-6)+((ROW()-1)*2))</f>
        <v>0</v>
      </c>
      <c r="B90" s="158">
        <f>SUM(INDEX(②入力シート２!$U$6:$U$305,(ROW()-6)+((ROW()-1)*2)),INDEX(②入力シート２!$U$6:$U$305,(ROW()-5)+((ROW()-1)*2)))</f>
        <v>0</v>
      </c>
      <c r="C90" s="158" cm="1">
        <f t="array" ref="C90">INDEX(③入力シート３!$B$6:$B$305,(ROW()-6)+((ROW()-1)*2))</f>
        <v>0</v>
      </c>
      <c r="D90">
        <f>SUM(INDEX(③入力シート３!$H$6:$H$305,(ROW()-6)+((ROW()-1)*2)),INDEX(③入力シート３!$H$6:$H$305,(ROW()-5)+((ROW()-1)*2)))</f>
        <v>0</v>
      </c>
      <c r="E90">
        <f t="shared" si="5"/>
        <v>0</v>
      </c>
      <c r="F90">
        <f t="shared" si="6"/>
        <v>0</v>
      </c>
      <c r="G90">
        <f t="shared" si="7"/>
        <v>0</v>
      </c>
      <c r="H90" s="161">
        <f t="shared" si="4"/>
        <v>0</v>
      </c>
    </row>
    <row r="91" spans="1:8">
      <c r="A91" cm="1">
        <f t="array" ref="A91">INDEX(②入力シート２!$B$6:$B$305,(ROW()-6)+((ROW()-1)*2))</f>
        <v>0</v>
      </c>
      <c r="B91" s="158">
        <f>SUM(INDEX(②入力シート２!$U$6:$U$305,(ROW()-6)+((ROW()-1)*2)),INDEX(②入力シート２!$U$6:$U$305,(ROW()-5)+((ROW()-1)*2)))</f>
        <v>0</v>
      </c>
      <c r="C91" s="158" cm="1">
        <f t="array" ref="C91">INDEX(③入力シート３!$B$6:$B$305,(ROW()-6)+((ROW()-1)*2))</f>
        <v>0</v>
      </c>
      <c r="D91">
        <f>SUM(INDEX(③入力シート３!$H$6:$H$305,(ROW()-6)+((ROW()-1)*2)),INDEX(③入力シート３!$H$6:$H$305,(ROW()-5)+((ROW()-1)*2)))</f>
        <v>0</v>
      </c>
      <c r="E91">
        <f t="shared" si="5"/>
        <v>0</v>
      </c>
      <c r="F91">
        <f t="shared" si="6"/>
        <v>0</v>
      </c>
      <c r="G91">
        <f t="shared" si="7"/>
        <v>0</v>
      </c>
      <c r="H91" s="161">
        <f t="shared" si="4"/>
        <v>0</v>
      </c>
    </row>
    <row r="92" spans="1:8">
      <c r="A92" cm="1">
        <f t="array" ref="A92">INDEX(②入力シート２!$B$6:$B$305,(ROW()-6)+((ROW()-1)*2))</f>
        <v>0</v>
      </c>
      <c r="B92" s="158">
        <f>SUM(INDEX(②入力シート２!$U$6:$U$305,(ROW()-6)+((ROW()-1)*2)),INDEX(②入力シート２!$U$6:$U$305,(ROW()-5)+((ROW()-1)*2)))</f>
        <v>0</v>
      </c>
      <c r="C92" s="158" cm="1">
        <f t="array" ref="C92">INDEX(③入力シート３!$B$6:$B$305,(ROW()-6)+((ROW()-1)*2))</f>
        <v>0</v>
      </c>
      <c r="D92">
        <f>SUM(INDEX(③入力シート３!$H$6:$H$305,(ROW()-6)+((ROW()-1)*2)),INDEX(③入力シート３!$H$6:$H$305,(ROW()-5)+((ROW()-1)*2)))</f>
        <v>0</v>
      </c>
      <c r="E92">
        <f t="shared" si="5"/>
        <v>0</v>
      </c>
      <c r="F92">
        <f t="shared" si="6"/>
        <v>0</v>
      </c>
      <c r="G92">
        <f t="shared" si="7"/>
        <v>0</v>
      </c>
      <c r="H92" s="161">
        <f t="shared" si="4"/>
        <v>0</v>
      </c>
    </row>
    <row r="93" spans="1:8">
      <c r="A93" cm="1">
        <f t="array" ref="A93">INDEX(②入力シート２!$B$6:$B$305,(ROW()-6)+((ROW()-1)*2))</f>
        <v>0</v>
      </c>
      <c r="B93" s="158">
        <f>SUM(INDEX(②入力シート２!$U$6:$U$305,(ROW()-6)+((ROW()-1)*2)),INDEX(②入力シート２!$U$6:$U$305,(ROW()-5)+((ROW()-1)*2)))</f>
        <v>0</v>
      </c>
      <c r="C93" s="158" cm="1">
        <f t="array" ref="C93">INDEX(③入力シート３!$B$6:$B$305,(ROW()-6)+((ROW()-1)*2))</f>
        <v>0</v>
      </c>
      <c r="D93">
        <f>SUM(INDEX(③入力シート３!$H$6:$H$305,(ROW()-6)+((ROW()-1)*2)),INDEX(③入力シート３!$H$6:$H$305,(ROW()-5)+((ROW()-1)*2)))</f>
        <v>0</v>
      </c>
      <c r="E93">
        <f t="shared" si="5"/>
        <v>0</v>
      </c>
      <c r="F93">
        <f t="shared" si="6"/>
        <v>0</v>
      </c>
      <c r="G93">
        <f t="shared" si="7"/>
        <v>0</v>
      </c>
      <c r="H93" s="161">
        <f t="shared" si="4"/>
        <v>0</v>
      </c>
    </row>
    <row r="94" spans="1:8">
      <c r="A94" cm="1">
        <f t="array" ref="A94">INDEX(②入力シート２!$B$6:$B$305,(ROW()-6)+((ROW()-1)*2))</f>
        <v>0</v>
      </c>
      <c r="B94" s="158">
        <f>SUM(INDEX(②入力シート２!$U$6:$U$305,(ROW()-6)+((ROW()-1)*2)),INDEX(②入力シート２!$U$6:$U$305,(ROW()-5)+((ROW()-1)*2)))</f>
        <v>0</v>
      </c>
      <c r="C94" s="158" cm="1">
        <f t="array" ref="C94">INDEX(③入力シート３!$B$6:$B$305,(ROW()-6)+((ROW()-1)*2))</f>
        <v>0</v>
      </c>
      <c r="D94">
        <f>SUM(INDEX(③入力シート３!$H$6:$H$305,(ROW()-6)+((ROW()-1)*2)),INDEX(③入力シート３!$H$6:$H$305,(ROW()-5)+((ROW()-1)*2)))</f>
        <v>0</v>
      </c>
      <c r="E94">
        <f t="shared" si="5"/>
        <v>0</v>
      </c>
      <c r="F94">
        <f t="shared" si="6"/>
        <v>0</v>
      </c>
      <c r="G94">
        <f t="shared" si="7"/>
        <v>0</v>
      </c>
      <c r="H94" s="161">
        <f t="shared" si="4"/>
        <v>0</v>
      </c>
    </row>
    <row r="95" spans="1:8">
      <c r="A95" cm="1">
        <f t="array" ref="A95">INDEX(②入力シート２!$B$6:$B$305,(ROW()-6)+((ROW()-1)*2))</f>
        <v>0</v>
      </c>
      <c r="B95" s="158">
        <f>SUM(INDEX(②入力シート２!$U$6:$U$305,(ROW()-6)+((ROW()-1)*2)),INDEX(②入力シート２!$U$6:$U$305,(ROW()-5)+((ROW()-1)*2)))</f>
        <v>0</v>
      </c>
      <c r="C95" s="158" cm="1">
        <f t="array" ref="C95">INDEX(③入力シート３!$B$6:$B$305,(ROW()-6)+((ROW()-1)*2))</f>
        <v>0</v>
      </c>
      <c r="D95">
        <f>SUM(INDEX(③入力シート３!$H$6:$H$305,(ROW()-6)+((ROW()-1)*2)),INDEX(③入力シート３!$H$6:$H$305,(ROW()-5)+((ROW()-1)*2)))</f>
        <v>0</v>
      </c>
      <c r="E95">
        <f t="shared" si="5"/>
        <v>0</v>
      </c>
      <c r="F95">
        <f t="shared" si="6"/>
        <v>0</v>
      </c>
      <c r="G95">
        <f t="shared" si="7"/>
        <v>0</v>
      </c>
      <c r="H95" s="161">
        <f t="shared" si="4"/>
        <v>0</v>
      </c>
    </row>
    <row r="96" spans="1:8">
      <c r="A96" cm="1">
        <f t="array" ref="A96">INDEX(②入力シート２!$B$6:$B$305,(ROW()-6)+((ROW()-1)*2))</f>
        <v>0</v>
      </c>
      <c r="B96" s="158">
        <f>SUM(INDEX(②入力シート２!$U$6:$U$305,(ROW()-6)+((ROW()-1)*2)),INDEX(②入力シート２!$U$6:$U$305,(ROW()-5)+((ROW()-1)*2)))</f>
        <v>0</v>
      </c>
      <c r="C96" s="158" cm="1">
        <f t="array" ref="C96">INDEX(③入力シート３!$B$6:$B$305,(ROW()-6)+((ROW()-1)*2))</f>
        <v>0</v>
      </c>
      <c r="D96">
        <f>SUM(INDEX(③入力シート３!$H$6:$H$305,(ROW()-6)+((ROW()-1)*2)),INDEX(③入力シート３!$H$6:$H$305,(ROW()-5)+((ROW()-1)*2)))</f>
        <v>0</v>
      </c>
      <c r="E96">
        <f t="shared" si="5"/>
        <v>0</v>
      </c>
      <c r="F96">
        <f t="shared" si="6"/>
        <v>0</v>
      </c>
      <c r="G96">
        <f t="shared" si="7"/>
        <v>0</v>
      </c>
      <c r="H96" s="161">
        <f t="shared" si="4"/>
        <v>0</v>
      </c>
    </row>
    <row r="97" spans="1:8">
      <c r="A97" cm="1">
        <f t="array" ref="A97">INDEX(②入力シート２!$B$6:$B$305,(ROW()-6)+((ROW()-1)*2))</f>
        <v>0</v>
      </c>
      <c r="B97" s="158">
        <f>SUM(INDEX(②入力シート２!$U$6:$U$305,(ROW()-6)+((ROW()-1)*2)),INDEX(②入力シート２!$U$6:$U$305,(ROW()-5)+((ROW()-1)*2)))</f>
        <v>0</v>
      </c>
      <c r="C97" s="158" cm="1">
        <f t="array" ref="C97">INDEX(③入力シート３!$B$6:$B$305,(ROW()-6)+((ROW()-1)*2))</f>
        <v>0</v>
      </c>
      <c r="D97">
        <f>SUM(INDEX(③入力シート３!$H$6:$H$305,(ROW()-6)+((ROW()-1)*2)),INDEX(③入力シート３!$H$6:$H$305,(ROW()-5)+((ROW()-1)*2)))</f>
        <v>0</v>
      </c>
      <c r="E97">
        <f t="shared" si="5"/>
        <v>0</v>
      </c>
      <c r="F97">
        <f t="shared" si="6"/>
        <v>0</v>
      </c>
      <c r="G97">
        <f t="shared" si="7"/>
        <v>0</v>
      </c>
      <c r="H97" s="161">
        <f t="shared" ref="H97:H101" si="8">IF($C97=0,0,SUM(IFERROR(VLOOKUP($C97,$A$3:$B$305,2,FALSE),0),IFERROR(VLOOKUP($C97,$C$3:$D$305,2,FALSE),0)))</f>
        <v>0</v>
      </c>
    </row>
    <row r="98" spans="1:8">
      <c r="A98" cm="1">
        <f t="array" ref="A98">INDEX(②入力シート２!$B$6:$B$305,(ROW()-6)+((ROW()-1)*2))</f>
        <v>0</v>
      </c>
      <c r="B98" s="158">
        <f>SUM(INDEX(②入力シート２!$U$6:$U$305,(ROW()-6)+((ROW()-1)*2)),INDEX(②入力シート２!$U$6:$U$305,(ROW()-5)+((ROW()-1)*2)))</f>
        <v>0</v>
      </c>
      <c r="C98" s="158" cm="1">
        <f t="array" ref="C98">INDEX(③入力シート３!$B$6:$B$305,(ROW()-6)+((ROW()-1)*2))</f>
        <v>0</v>
      </c>
      <c r="D98">
        <f>SUM(INDEX(③入力シート３!$H$6:$H$305,(ROW()-6)+((ROW()-1)*2)),INDEX(③入力シート３!$H$6:$H$305,(ROW()-5)+((ROW()-1)*2)))</f>
        <v>0</v>
      </c>
      <c r="E98">
        <f t="shared" si="5"/>
        <v>0</v>
      </c>
      <c r="F98">
        <f t="shared" si="6"/>
        <v>0</v>
      </c>
      <c r="G98">
        <f t="shared" si="7"/>
        <v>0</v>
      </c>
      <c r="H98" s="161">
        <f t="shared" si="8"/>
        <v>0</v>
      </c>
    </row>
    <row r="99" spans="1:8">
      <c r="A99" cm="1">
        <f t="array" ref="A99">INDEX(②入力シート２!$B$6:$B$305,(ROW()-6)+((ROW()-1)*2))</f>
        <v>0</v>
      </c>
      <c r="B99" s="158">
        <f>SUM(INDEX(②入力シート２!$U$6:$U$305,(ROW()-6)+((ROW()-1)*2)),INDEX(②入力シート２!$U$6:$U$305,(ROW()-5)+((ROW()-1)*2)))</f>
        <v>0</v>
      </c>
      <c r="C99" s="158" cm="1">
        <f t="array" ref="C99">INDEX(③入力シート３!$B$6:$B$305,(ROW()-6)+((ROW()-1)*2))</f>
        <v>0</v>
      </c>
      <c r="D99">
        <f>SUM(INDEX(③入力シート３!$H$6:$H$305,(ROW()-6)+((ROW()-1)*2)),INDEX(③入力シート３!$H$6:$H$305,(ROW()-5)+((ROW()-1)*2)))</f>
        <v>0</v>
      </c>
      <c r="E99">
        <f t="shared" si="5"/>
        <v>0</v>
      </c>
      <c r="F99">
        <f t="shared" si="6"/>
        <v>0</v>
      </c>
      <c r="G99">
        <f t="shared" si="7"/>
        <v>0</v>
      </c>
      <c r="H99" s="161">
        <f t="shared" si="8"/>
        <v>0</v>
      </c>
    </row>
    <row r="100" spans="1:8">
      <c r="A100" cm="1">
        <f t="array" ref="A100">INDEX(②入力シート２!$B$6:$B$305,(ROW()-6)+((ROW()-1)*2))</f>
        <v>0</v>
      </c>
      <c r="B100" s="158">
        <f>SUM(INDEX(②入力シート２!$U$6:$U$305,(ROW()-6)+((ROW()-1)*2)),INDEX(②入力シート２!$U$6:$U$305,(ROW()-5)+((ROW()-1)*2)))</f>
        <v>0</v>
      </c>
      <c r="C100" s="158" cm="1">
        <f t="array" ref="C100">INDEX(③入力シート３!$B$6:$B$305,(ROW()-6)+((ROW()-1)*2))</f>
        <v>0</v>
      </c>
      <c r="D100">
        <f>SUM(INDEX(③入力シート３!$H$6:$H$305,(ROW()-6)+((ROW()-1)*2)),INDEX(③入力シート３!$H$6:$H$305,(ROW()-5)+((ROW()-1)*2)))</f>
        <v>0</v>
      </c>
      <c r="E100">
        <f t="shared" si="5"/>
        <v>0</v>
      </c>
      <c r="F100">
        <f t="shared" si="6"/>
        <v>0</v>
      </c>
      <c r="G100">
        <f t="shared" si="7"/>
        <v>0</v>
      </c>
      <c r="H100" s="161">
        <f t="shared" si="8"/>
        <v>0</v>
      </c>
    </row>
    <row r="101" spans="1:8">
      <c r="A101" cm="1">
        <f t="array" ref="A101">INDEX(②入力シート２!$B$6:$B$305,(ROW()-6)+((ROW()-1)*2))</f>
        <v>0</v>
      </c>
      <c r="B101" s="158">
        <f>SUM(INDEX(②入力シート２!$U$6:$U$305,(ROW()-6)+((ROW()-1)*2)),INDEX(②入力シート２!$U$6:$U$305,(ROW()-5)+((ROW()-1)*2)))</f>
        <v>0</v>
      </c>
      <c r="C101" s="158" cm="1">
        <f t="array" ref="C101">INDEX(③入力シート３!$B$6:$B$305,(ROW()-6)+((ROW()-1)*2))</f>
        <v>0</v>
      </c>
      <c r="D101">
        <f>SUM(INDEX(③入力シート３!$H$6:$H$305,(ROW()-6)+((ROW()-1)*2)),INDEX(③入力シート３!$H$6:$H$305,(ROW()-5)+((ROW()-1)*2)))</f>
        <v>0</v>
      </c>
      <c r="E101">
        <f t="shared" si="5"/>
        <v>0</v>
      </c>
      <c r="F101">
        <f t="shared" si="6"/>
        <v>0</v>
      </c>
      <c r="G101">
        <f t="shared" si="7"/>
        <v>0</v>
      </c>
      <c r="H101" s="161">
        <f t="shared" si="8"/>
        <v>0</v>
      </c>
    </row>
    <row r="102" spans="1:8">
      <c r="A102" cm="1">
        <f t="array" ref="A102">INDEX(②入力シート２!$B$6:$B$305,(ROW()-6)+((ROW()-1)*2))</f>
        <v>0</v>
      </c>
      <c r="B102" s="158">
        <f>SUM(INDEX(②入力シート２!$U$6:$U$305,(ROW()-6)+((ROW()-1)*2)),INDEX(②入力シート２!$U$6:$U$305,(ROW()-5)+((ROW()-1)*2)))</f>
        <v>0</v>
      </c>
      <c r="C102" s="158" cm="1">
        <f t="array" ref="C102">INDEX(③入力シート３!$B$6:$B$305,(ROW()-6)+((ROW()-1)*2))</f>
        <v>0</v>
      </c>
      <c r="D102">
        <f>SUM(INDEX(③入力シート３!$H$6:$H$305,(ROW()-6)+((ROW()-1)*2)),INDEX(③入力シート３!$H$6:$H$305,(ROW()-5)+((ROW()-1)*2)))</f>
        <v>0</v>
      </c>
      <c r="E102">
        <f t="shared" si="5"/>
        <v>0</v>
      </c>
      <c r="F102">
        <f t="shared" si="6"/>
        <v>0</v>
      </c>
      <c r="G102">
        <f t="shared" si="7"/>
        <v>0</v>
      </c>
      <c r="H102" s="161">
        <f>IF($C102=0,0,SUM(IFERROR(VLOOKUP($C102,$A$3:$B$305,2,FALSE),0),IFERROR(VLOOKUP($C102,$C$3:$D$305,2,FALSE),0)))</f>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B3129-59F2-4446-8117-237122EB17E0}">
  <sheetPr codeName="Sheet8">
    <tabColor rgb="FFFF0000"/>
  </sheetPr>
  <dimension ref="A1:G79"/>
  <sheetViews>
    <sheetView workbookViewId="0">
      <selection activeCell="M10" sqref="M10"/>
    </sheetView>
  </sheetViews>
  <sheetFormatPr defaultRowHeight="13.5"/>
  <cols>
    <col min="1" max="1" width="15.625" style="158" bestFit="1" customWidth="1"/>
  </cols>
  <sheetData>
    <row r="1" spans="1:7">
      <c r="A1" s="158" t="s">
        <v>319</v>
      </c>
      <c r="B1" t="s">
        <v>320</v>
      </c>
      <c r="C1" t="s">
        <v>321</v>
      </c>
      <c r="D1" t="s">
        <v>322</v>
      </c>
      <c r="E1" t="s">
        <v>323</v>
      </c>
      <c r="F1" t="s">
        <v>324</v>
      </c>
      <c r="G1" t="s">
        <v>325</v>
      </c>
    </row>
    <row r="2" spans="1:7">
      <c r="A2" s="158">
        <v>1410051020469</v>
      </c>
      <c r="B2">
        <v>1</v>
      </c>
      <c r="C2" t="s">
        <v>358</v>
      </c>
      <c r="D2" t="s">
        <v>326</v>
      </c>
      <c r="E2" t="s">
        <v>327</v>
      </c>
      <c r="F2" t="s">
        <v>359</v>
      </c>
      <c r="G2" t="s">
        <v>360</v>
      </c>
    </row>
    <row r="3" spans="1:7">
      <c r="A3" s="158">
        <v>1410051020477</v>
      </c>
      <c r="B3">
        <v>1</v>
      </c>
      <c r="C3" t="s">
        <v>358</v>
      </c>
      <c r="D3" t="s">
        <v>330</v>
      </c>
      <c r="E3" t="s">
        <v>331</v>
      </c>
      <c r="F3" t="s">
        <v>361</v>
      </c>
      <c r="G3" t="s">
        <v>362</v>
      </c>
    </row>
    <row r="4" spans="1:7">
      <c r="A4" s="158">
        <v>1410051020485</v>
      </c>
      <c r="B4">
        <v>1</v>
      </c>
      <c r="C4" t="s">
        <v>358</v>
      </c>
      <c r="D4" t="s">
        <v>340</v>
      </c>
      <c r="E4" t="s">
        <v>341</v>
      </c>
      <c r="F4" t="s">
        <v>363</v>
      </c>
      <c r="G4" t="s">
        <v>364</v>
      </c>
    </row>
    <row r="5" spans="1:7">
      <c r="A5" s="158">
        <v>1410051020493</v>
      </c>
      <c r="B5">
        <v>1</v>
      </c>
      <c r="C5" t="s">
        <v>358</v>
      </c>
      <c r="D5" t="s">
        <v>352</v>
      </c>
      <c r="E5" t="s">
        <v>353</v>
      </c>
      <c r="F5" t="s">
        <v>365</v>
      </c>
      <c r="G5" t="s">
        <v>366</v>
      </c>
    </row>
    <row r="6" spans="1:7">
      <c r="A6" s="158">
        <v>1410051020501</v>
      </c>
      <c r="B6">
        <v>1</v>
      </c>
      <c r="C6" t="s">
        <v>358</v>
      </c>
      <c r="D6" t="s">
        <v>352</v>
      </c>
      <c r="E6" t="s">
        <v>353</v>
      </c>
      <c r="F6" t="s">
        <v>367</v>
      </c>
      <c r="G6" t="s">
        <v>368</v>
      </c>
    </row>
    <row r="7" spans="1:7">
      <c r="A7" s="158">
        <v>1410051020527</v>
      </c>
      <c r="B7">
        <v>1</v>
      </c>
      <c r="C7" t="s">
        <v>358</v>
      </c>
      <c r="D7" t="s">
        <v>332</v>
      </c>
      <c r="E7" t="s">
        <v>333</v>
      </c>
      <c r="F7" t="s">
        <v>369</v>
      </c>
      <c r="G7" t="s">
        <v>370</v>
      </c>
    </row>
    <row r="8" spans="1:7">
      <c r="A8" s="158">
        <v>1410051020535</v>
      </c>
      <c r="B8">
        <v>1</v>
      </c>
      <c r="C8" t="s">
        <v>358</v>
      </c>
      <c r="D8" t="s">
        <v>332</v>
      </c>
      <c r="E8" t="s">
        <v>333</v>
      </c>
      <c r="F8" t="s">
        <v>371</v>
      </c>
      <c r="G8" t="s">
        <v>372</v>
      </c>
    </row>
    <row r="9" spans="1:7">
      <c r="A9" s="158">
        <v>1410051020543</v>
      </c>
      <c r="B9">
        <v>1</v>
      </c>
      <c r="C9" t="s">
        <v>358</v>
      </c>
      <c r="D9" t="s">
        <v>336</v>
      </c>
      <c r="E9" t="s">
        <v>337</v>
      </c>
      <c r="F9" t="s">
        <v>373</v>
      </c>
      <c r="G9" t="s">
        <v>374</v>
      </c>
    </row>
    <row r="10" spans="1:7">
      <c r="A10" s="158">
        <v>1410051020550</v>
      </c>
      <c r="B10">
        <v>1</v>
      </c>
      <c r="C10" t="s">
        <v>358</v>
      </c>
      <c r="D10" t="s">
        <v>356</v>
      </c>
      <c r="E10" t="s">
        <v>357</v>
      </c>
      <c r="F10" t="s">
        <v>375</v>
      </c>
      <c r="G10" t="s">
        <v>376</v>
      </c>
    </row>
    <row r="11" spans="1:7">
      <c r="A11" s="158">
        <v>1410051020568</v>
      </c>
      <c r="B11">
        <v>1</v>
      </c>
      <c r="C11" t="s">
        <v>358</v>
      </c>
      <c r="D11" t="s">
        <v>356</v>
      </c>
      <c r="E11" t="s">
        <v>357</v>
      </c>
      <c r="F11" t="s">
        <v>377</v>
      </c>
      <c r="G11" t="s">
        <v>378</v>
      </c>
    </row>
    <row r="12" spans="1:7">
      <c r="A12" s="158">
        <v>1410051020576</v>
      </c>
      <c r="B12">
        <v>1</v>
      </c>
      <c r="C12" t="s">
        <v>358</v>
      </c>
      <c r="D12" t="s">
        <v>346</v>
      </c>
      <c r="E12" t="s">
        <v>347</v>
      </c>
      <c r="F12" t="s">
        <v>379</v>
      </c>
      <c r="G12" t="s">
        <v>380</v>
      </c>
    </row>
    <row r="13" spans="1:7">
      <c r="A13" s="158">
        <v>1410051020584</v>
      </c>
      <c r="B13">
        <v>1</v>
      </c>
      <c r="C13" t="s">
        <v>358</v>
      </c>
      <c r="D13" t="s">
        <v>348</v>
      </c>
      <c r="E13" t="s">
        <v>349</v>
      </c>
      <c r="F13" t="s">
        <v>381</v>
      </c>
      <c r="G13" t="s">
        <v>382</v>
      </c>
    </row>
    <row r="14" spans="1:7">
      <c r="A14" s="158">
        <v>1410051020600</v>
      </c>
      <c r="B14">
        <v>1</v>
      </c>
      <c r="C14" t="s">
        <v>358</v>
      </c>
      <c r="D14" t="s">
        <v>348</v>
      </c>
      <c r="E14" t="s">
        <v>349</v>
      </c>
      <c r="F14" t="s">
        <v>383</v>
      </c>
      <c r="G14" t="s">
        <v>384</v>
      </c>
    </row>
    <row r="15" spans="1:7">
      <c r="A15" s="158">
        <v>1410051021376</v>
      </c>
      <c r="B15">
        <v>1</v>
      </c>
      <c r="C15" t="s">
        <v>358</v>
      </c>
      <c r="D15" t="s">
        <v>334</v>
      </c>
      <c r="E15" t="s">
        <v>335</v>
      </c>
      <c r="F15" t="s">
        <v>385</v>
      </c>
      <c r="G15" t="s">
        <v>386</v>
      </c>
    </row>
    <row r="16" spans="1:7">
      <c r="A16" s="158">
        <v>1410051021780</v>
      </c>
      <c r="B16">
        <v>2</v>
      </c>
      <c r="C16" t="s">
        <v>387</v>
      </c>
      <c r="D16" t="s">
        <v>388</v>
      </c>
      <c r="E16" t="s">
        <v>343</v>
      </c>
      <c r="F16" t="s">
        <v>389</v>
      </c>
      <c r="G16" t="s">
        <v>390</v>
      </c>
    </row>
    <row r="17" spans="1:7">
      <c r="A17" s="158">
        <v>1410051021921</v>
      </c>
      <c r="B17">
        <v>2</v>
      </c>
      <c r="C17" t="s">
        <v>387</v>
      </c>
      <c r="D17" t="s">
        <v>391</v>
      </c>
      <c r="E17" t="s">
        <v>351</v>
      </c>
      <c r="F17" t="s">
        <v>392</v>
      </c>
      <c r="G17" t="s">
        <v>393</v>
      </c>
    </row>
    <row r="18" spans="1:7">
      <c r="A18" s="158">
        <v>1410051022101</v>
      </c>
      <c r="B18">
        <v>1</v>
      </c>
      <c r="C18" t="s">
        <v>358</v>
      </c>
      <c r="D18" t="s">
        <v>350</v>
      </c>
      <c r="E18" t="s">
        <v>351</v>
      </c>
      <c r="F18" t="s">
        <v>394</v>
      </c>
      <c r="G18" t="s">
        <v>395</v>
      </c>
    </row>
    <row r="19" spans="1:7">
      <c r="A19" s="158">
        <v>1410051022234</v>
      </c>
      <c r="B19">
        <v>2</v>
      </c>
      <c r="C19" t="s">
        <v>396</v>
      </c>
      <c r="D19" t="s">
        <v>332</v>
      </c>
      <c r="E19" t="s">
        <v>333</v>
      </c>
      <c r="F19" t="s">
        <v>397</v>
      </c>
      <c r="G19" t="s">
        <v>398</v>
      </c>
    </row>
    <row r="20" spans="1:7">
      <c r="A20" s="158">
        <v>1410051022283</v>
      </c>
      <c r="B20">
        <v>2</v>
      </c>
      <c r="C20" t="s">
        <v>396</v>
      </c>
      <c r="D20" t="s">
        <v>332</v>
      </c>
      <c r="E20" t="s">
        <v>333</v>
      </c>
      <c r="F20" t="s">
        <v>399</v>
      </c>
      <c r="G20" t="s">
        <v>400</v>
      </c>
    </row>
    <row r="21" spans="1:7">
      <c r="A21" s="158">
        <v>1410051022473</v>
      </c>
      <c r="B21">
        <v>1</v>
      </c>
      <c r="C21" t="s">
        <v>358</v>
      </c>
      <c r="D21" t="s">
        <v>336</v>
      </c>
      <c r="E21" t="s">
        <v>337</v>
      </c>
      <c r="F21" t="s">
        <v>401</v>
      </c>
      <c r="G21" t="s">
        <v>402</v>
      </c>
    </row>
    <row r="22" spans="1:7">
      <c r="A22" s="158">
        <v>1410051022689</v>
      </c>
      <c r="B22">
        <v>2</v>
      </c>
      <c r="C22" t="s">
        <v>396</v>
      </c>
      <c r="D22" t="s">
        <v>344</v>
      </c>
      <c r="E22" t="s">
        <v>345</v>
      </c>
      <c r="F22" t="s">
        <v>403</v>
      </c>
      <c r="G22" t="s">
        <v>404</v>
      </c>
    </row>
    <row r="23" spans="1:7">
      <c r="A23" s="158">
        <v>1410051022705</v>
      </c>
      <c r="B23">
        <v>2</v>
      </c>
      <c r="C23" t="s">
        <v>396</v>
      </c>
      <c r="D23" t="s">
        <v>344</v>
      </c>
      <c r="E23" t="s">
        <v>345</v>
      </c>
      <c r="F23" t="s">
        <v>405</v>
      </c>
      <c r="G23" t="s">
        <v>406</v>
      </c>
    </row>
    <row r="24" spans="1:7">
      <c r="A24" s="158">
        <v>1410051023240</v>
      </c>
      <c r="B24">
        <v>2</v>
      </c>
      <c r="C24" t="s">
        <v>387</v>
      </c>
      <c r="D24" t="s">
        <v>409</v>
      </c>
      <c r="E24" t="s">
        <v>347</v>
      </c>
      <c r="F24" t="s">
        <v>410</v>
      </c>
      <c r="G24" t="s">
        <v>411</v>
      </c>
    </row>
    <row r="25" spans="1:7">
      <c r="A25" s="158">
        <v>1410051023430</v>
      </c>
      <c r="B25">
        <v>2</v>
      </c>
      <c r="C25" t="s">
        <v>396</v>
      </c>
      <c r="D25" t="s">
        <v>348</v>
      </c>
      <c r="E25" t="s">
        <v>349</v>
      </c>
      <c r="F25" t="s">
        <v>412</v>
      </c>
      <c r="G25" t="s">
        <v>413</v>
      </c>
    </row>
    <row r="26" spans="1:7">
      <c r="A26" s="158">
        <v>1410051023729</v>
      </c>
      <c r="B26">
        <v>1</v>
      </c>
      <c r="C26" t="s">
        <v>358</v>
      </c>
      <c r="D26" t="s">
        <v>354</v>
      </c>
      <c r="E26" t="s">
        <v>355</v>
      </c>
      <c r="F26" t="s">
        <v>415</v>
      </c>
      <c r="G26" t="s">
        <v>416</v>
      </c>
    </row>
    <row r="27" spans="1:7">
      <c r="A27" s="158">
        <v>1410051023802</v>
      </c>
      <c r="B27">
        <v>1</v>
      </c>
      <c r="C27" t="s">
        <v>358</v>
      </c>
      <c r="D27" t="s">
        <v>352</v>
      </c>
      <c r="E27" t="s">
        <v>353</v>
      </c>
      <c r="F27" t="s">
        <v>417</v>
      </c>
      <c r="G27" t="s">
        <v>418</v>
      </c>
    </row>
    <row r="28" spans="1:7">
      <c r="A28" s="158">
        <v>1410051023810</v>
      </c>
      <c r="B28">
        <v>1</v>
      </c>
      <c r="C28" t="s">
        <v>358</v>
      </c>
      <c r="D28" t="s">
        <v>348</v>
      </c>
      <c r="E28" t="s">
        <v>349</v>
      </c>
      <c r="F28" t="s">
        <v>419</v>
      </c>
      <c r="G28" t="s">
        <v>420</v>
      </c>
    </row>
    <row r="29" spans="1:7">
      <c r="A29" s="158">
        <v>1410051023927</v>
      </c>
      <c r="B29">
        <v>2</v>
      </c>
      <c r="C29" t="s">
        <v>396</v>
      </c>
      <c r="D29" t="s">
        <v>332</v>
      </c>
      <c r="E29" t="s">
        <v>333</v>
      </c>
      <c r="F29" t="s">
        <v>422</v>
      </c>
      <c r="G29" t="s">
        <v>423</v>
      </c>
    </row>
    <row r="30" spans="1:7">
      <c r="A30" s="158">
        <v>1410051023935</v>
      </c>
      <c r="B30">
        <v>2</v>
      </c>
      <c r="C30" t="s">
        <v>396</v>
      </c>
      <c r="D30" t="s">
        <v>354</v>
      </c>
      <c r="E30" t="s">
        <v>355</v>
      </c>
      <c r="F30" t="s">
        <v>424</v>
      </c>
      <c r="G30" t="s">
        <v>425</v>
      </c>
    </row>
    <row r="31" spans="1:7">
      <c r="A31" s="158">
        <v>1410051024115</v>
      </c>
      <c r="B31">
        <v>1</v>
      </c>
      <c r="C31" t="s">
        <v>358</v>
      </c>
      <c r="D31" t="s">
        <v>350</v>
      </c>
      <c r="E31" t="s">
        <v>351</v>
      </c>
      <c r="F31" t="s">
        <v>426</v>
      </c>
      <c r="G31" t="s">
        <v>427</v>
      </c>
    </row>
    <row r="32" spans="1:7">
      <c r="A32" s="158">
        <v>1410051024123</v>
      </c>
      <c r="B32">
        <v>1</v>
      </c>
      <c r="C32" t="s">
        <v>358</v>
      </c>
      <c r="D32" t="s">
        <v>356</v>
      </c>
      <c r="E32" t="s">
        <v>357</v>
      </c>
      <c r="F32" t="s">
        <v>428</v>
      </c>
      <c r="G32" t="s">
        <v>429</v>
      </c>
    </row>
    <row r="33" spans="1:7">
      <c r="A33" s="158">
        <v>1410051025062</v>
      </c>
      <c r="B33">
        <v>1</v>
      </c>
      <c r="C33" t="s">
        <v>358</v>
      </c>
      <c r="D33" t="s">
        <v>354</v>
      </c>
      <c r="E33" t="s">
        <v>355</v>
      </c>
      <c r="F33" t="s">
        <v>430</v>
      </c>
      <c r="G33" t="s">
        <v>431</v>
      </c>
    </row>
    <row r="34" spans="1:7">
      <c r="A34" s="158">
        <v>1410051025070</v>
      </c>
      <c r="B34">
        <v>1</v>
      </c>
      <c r="C34" t="s">
        <v>358</v>
      </c>
      <c r="D34" t="s">
        <v>336</v>
      </c>
      <c r="E34" t="s">
        <v>337</v>
      </c>
      <c r="F34" t="s">
        <v>432</v>
      </c>
      <c r="G34" t="s">
        <v>433</v>
      </c>
    </row>
    <row r="35" spans="1:7">
      <c r="A35" s="158">
        <v>1410051025088</v>
      </c>
      <c r="B35">
        <v>1</v>
      </c>
      <c r="C35" t="s">
        <v>358</v>
      </c>
      <c r="D35" t="s">
        <v>354</v>
      </c>
      <c r="E35" t="s">
        <v>355</v>
      </c>
      <c r="F35" t="s">
        <v>434</v>
      </c>
      <c r="G35" t="s">
        <v>435</v>
      </c>
    </row>
    <row r="36" spans="1:7">
      <c r="A36" s="158">
        <v>1410051025096</v>
      </c>
      <c r="B36">
        <v>1</v>
      </c>
      <c r="C36" t="s">
        <v>358</v>
      </c>
      <c r="D36" t="s">
        <v>354</v>
      </c>
      <c r="E36" t="s">
        <v>355</v>
      </c>
      <c r="F36" t="s">
        <v>436</v>
      </c>
      <c r="G36" t="s">
        <v>437</v>
      </c>
    </row>
    <row r="37" spans="1:7">
      <c r="A37" s="158">
        <v>1410051025112</v>
      </c>
      <c r="B37">
        <v>1</v>
      </c>
      <c r="C37" t="s">
        <v>358</v>
      </c>
      <c r="D37" t="s">
        <v>350</v>
      </c>
      <c r="E37" t="s">
        <v>351</v>
      </c>
      <c r="F37" t="s">
        <v>438</v>
      </c>
      <c r="G37" t="s">
        <v>439</v>
      </c>
    </row>
    <row r="38" spans="1:7">
      <c r="A38" s="158">
        <v>1410051025187</v>
      </c>
      <c r="B38">
        <v>1</v>
      </c>
      <c r="C38" t="s">
        <v>358</v>
      </c>
      <c r="D38" t="s">
        <v>354</v>
      </c>
      <c r="E38" t="s">
        <v>355</v>
      </c>
      <c r="F38" t="s">
        <v>440</v>
      </c>
      <c r="G38" t="s">
        <v>441</v>
      </c>
    </row>
    <row r="39" spans="1:7">
      <c r="A39" s="158">
        <v>1410051025211</v>
      </c>
      <c r="B39">
        <v>1</v>
      </c>
      <c r="C39" t="s">
        <v>358</v>
      </c>
      <c r="D39" t="s">
        <v>336</v>
      </c>
      <c r="E39" t="s">
        <v>337</v>
      </c>
      <c r="F39" t="s">
        <v>442</v>
      </c>
      <c r="G39" t="s">
        <v>443</v>
      </c>
    </row>
    <row r="40" spans="1:7">
      <c r="A40" s="158">
        <v>1410051025286</v>
      </c>
      <c r="B40">
        <v>1</v>
      </c>
      <c r="C40" t="s">
        <v>444</v>
      </c>
      <c r="D40" t="s">
        <v>445</v>
      </c>
      <c r="E40" t="s">
        <v>328</v>
      </c>
      <c r="F40" t="s">
        <v>446</v>
      </c>
      <c r="G40" t="s">
        <v>447</v>
      </c>
    </row>
    <row r="41" spans="1:7">
      <c r="A41" s="158">
        <v>1410051025294</v>
      </c>
      <c r="B41">
        <v>1</v>
      </c>
      <c r="C41" t="s">
        <v>444</v>
      </c>
      <c r="D41" t="s">
        <v>391</v>
      </c>
      <c r="E41" t="s">
        <v>351</v>
      </c>
      <c r="F41" t="s">
        <v>448</v>
      </c>
      <c r="G41" t="s">
        <v>449</v>
      </c>
    </row>
    <row r="42" spans="1:7">
      <c r="A42" s="158">
        <v>1410051025732</v>
      </c>
      <c r="B42">
        <v>1</v>
      </c>
      <c r="C42" t="s">
        <v>444</v>
      </c>
      <c r="D42" t="s">
        <v>450</v>
      </c>
      <c r="E42" t="s">
        <v>341</v>
      </c>
      <c r="F42" t="s">
        <v>451</v>
      </c>
      <c r="G42" t="s">
        <v>452</v>
      </c>
    </row>
    <row r="43" spans="1:7">
      <c r="A43" s="158">
        <v>1410051025740</v>
      </c>
      <c r="B43">
        <v>1</v>
      </c>
      <c r="C43" t="s">
        <v>444</v>
      </c>
      <c r="D43" t="s">
        <v>408</v>
      </c>
      <c r="E43" t="s">
        <v>355</v>
      </c>
      <c r="F43" t="s">
        <v>453</v>
      </c>
      <c r="G43" t="s">
        <v>454</v>
      </c>
    </row>
    <row r="44" spans="1:7">
      <c r="A44" s="158">
        <v>1410051025757</v>
      </c>
      <c r="B44">
        <v>1</v>
      </c>
      <c r="C44" t="s">
        <v>444</v>
      </c>
      <c r="D44" t="s">
        <v>391</v>
      </c>
      <c r="E44" t="s">
        <v>351</v>
      </c>
      <c r="F44" t="s">
        <v>455</v>
      </c>
      <c r="G44" t="s">
        <v>456</v>
      </c>
    </row>
    <row r="45" spans="1:7">
      <c r="A45" s="158">
        <v>1410051025765</v>
      </c>
      <c r="B45">
        <v>1</v>
      </c>
      <c r="C45" t="s">
        <v>457</v>
      </c>
      <c r="D45" t="s">
        <v>445</v>
      </c>
      <c r="E45" t="s">
        <v>328</v>
      </c>
      <c r="F45" t="s">
        <v>458</v>
      </c>
      <c r="G45" t="s">
        <v>459</v>
      </c>
    </row>
    <row r="46" spans="1:7">
      <c r="A46" s="158">
        <v>1410051025773</v>
      </c>
      <c r="B46">
        <v>1</v>
      </c>
      <c r="C46" t="s">
        <v>444</v>
      </c>
      <c r="D46" t="s">
        <v>414</v>
      </c>
      <c r="E46" t="s">
        <v>329</v>
      </c>
      <c r="F46" t="s">
        <v>460</v>
      </c>
      <c r="G46" t="s">
        <v>461</v>
      </c>
    </row>
    <row r="47" spans="1:7">
      <c r="A47" s="158">
        <v>1410051026227</v>
      </c>
      <c r="B47">
        <v>1</v>
      </c>
      <c r="C47" t="s">
        <v>444</v>
      </c>
      <c r="D47" t="s">
        <v>326</v>
      </c>
      <c r="E47" t="s">
        <v>327</v>
      </c>
      <c r="F47" t="s">
        <v>463</v>
      </c>
      <c r="G47" t="s">
        <v>464</v>
      </c>
    </row>
    <row r="48" spans="1:7">
      <c r="A48" s="158">
        <v>1410051026243</v>
      </c>
      <c r="B48">
        <v>1</v>
      </c>
      <c r="C48" t="s">
        <v>465</v>
      </c>
      <c r="D48" t="s">
        <v>342</v>
      </c>
      <c r="E48" t="s">
        <v>343</v>
      </c>
      <c r="F48" t="s">
        <v>466</v>
      </c>
      <c r="G48" t="s">
        <v>467</v>
      </c>
    </row>
    <row r="49" spans="1:7">
      <c r="A49" s="158">
        <v>1410051026250</v>
      </c>
      <c r="B49">
        <v>1</v>
      </c>
      <c r="C49" t="s">
        <v>468</v>
      </c>
      <c r="D49" t="s">
        <v>407</v>
      </c>
      <c r="E49" t="s">
        <v>357</v>
      </c>
      <c r="F49" t="s">
        <v>469</v>
      </c>
      <c r="G49" t="s">
        <v>470</v>
      </c>
    </row>
    <row r="50" spans="1:7">
      <c r="A50" s="158">
        <v>1410051026268</v>
      </c>
      <c r="B50">
        <v>1</v>
      </c>
      <c r="C50" t="s">
        <v>358</v>
      </c>
      <c r="D50" t="s">
        <v>462</v>
      </c>
      <c r="E50" t="s">
        <v>347</v>
      </c>
      <c r="F50" t="s">
        <v>471</v>
      </c>
      <c r="G50" t="s">
        <v>472</v>
      </c>
    </row>
    <row r="51" spans="1:7">
      <c r="A51" s="158">
        <v>1410051026276</v>
      </c>
      <c r="B51">
        <v>2</v>
      </c>
      <c r="C51" t="s">
        <v>396</v>
      </c>
      <c r="D51" t="s">
        <v>332</v>
      </c>
      <c r="E51" t="s">
        <v>333</v>
      </c>
      <c r="F51" t="s">
        <v>473</v>
      </c>
      <c r="G51" t="s">
        <v>474</v>
      </c>
    </row>
    <row r="52" spans="1:7">
      <c r="A52" s="158">
        <v>1410051026284</v>
      </c>
      <c r="B52">
        <v>2</v>
      </c>
      <c r="C52" t="s">
        <v>475</v>
      </c>
      <c r="D52" t="s">
        <v>462</v>
      </c>
      <c r="E52" t="s">
        <v>347</v>
      </c>
      <c r="F52" t="s">
        <v>476</v>
      </c>
      <c r="G52" t="s">
        <v>477</v>
      </c>
    </row>
    <row r="53" spans="1:7">
      <c r="A53" s="158">
        <v>1410051026581</v>
      </c>
      <c r="B53">
        <v>1</v>
      </c>
      <c r="C53" t="s">
        <v>465</v>
      </c>
      <c r="D53" t="s">
        <v>388</v>
      </c>
      <c r="E53" t="s">
        <v>343</v>
      </c>
      <c r="F53" t="s">
        <v>478</v>
      </c>
      <c r="G53" t="s">
        <v>479</v>
      </c>
    </row>
    <row r="54" spans="1:7">
      <c r="A54" s="158">
        <v>1410051026805</v>
      </c>
      <c r="B54">
        <v>1</v>
      </c>
      <c r="C54" t="s">
        <v>482</v>
      </c>
      <c r="D54" t="s">
        <v>480</v>
      </c>
      <c r="E54" t="s">
        <v>329</v>
      </c>
      <c r="F54" t="s">
        <v>483</v>
      </c>
      <c r="G54" t="s">
        <v>484</v>
      </c>
    </row>
    <row r="55" spans="1:7">
      <c r="A55" s="158">
        <v>1410051026813</v>
      </c>
      <c r="B55">
        <v>1</v>
      </c>
      <c r="C55" t="s">
        <v>482</v>
      </c>
      <c r="D55" t="s">
        <v>485</v>
      </c>
      <c r="E55" t="s">
        <v>347</v>
      </c>
      <c r="F55" t="s">
        <v>486</v>
      </c>
      <c r="G55" t="s">
        <v>487</v>
      </c>
    </row>
    <row r="56" spans="1:7">
      <c r="A56" s="158">
        <v>1410051026821</v>
      </c>
      <c r="B56">
        <v>1</v>
      </c>
      <c r="C56" t="s">
        <v>482</v>
      </c>
      <c r="D56" t="s">
        <v>488</v>
      </c>
      <c r="E56" t="s">
        <v>355</v>
      </c>
      <c r="F56" t="s">
        <v>489</v>
      </c>
      <c r="G56" t="s">
        <v>490</v>
      </c>
    </row>
    <row r="57" spans="1:7">
      <c r="A57" s="158">
        <v>1410051026839</v>
      </c>
      <c r="B57">
        <v>1</v>
      </c>
      <c r="C57" t="s">
        <v>482</v>
      </c>
      <c r="D57" t="s">
        <v>488</v>
      </c>
      <c r="E57" t="s">
        <v>355</v>
      </c>
      <c r="F57" t="s">
        <v>491</v>
      </c>
      <c r="G57" t="s">
        <v>492</v>
      </c>
    </row>
    <row r="58" spans="1:7">
      <c r="A58" s="158">
        <v>1410051026847</v>
      </c>
      <c r="B58">
        <v>1</v>
      </c>
      <c r="C58" t="s">
        <v>358</v>
      </c>
      <c r="D58" t="s">
        <v>493</v>
      </c>
      <c r="E58" t="s">
        <v>333</v>
      </c>
      <c r="F58" t="s">
        <v>494</v>
      </c>
      <c r="G58" t="s">
        <v>495</v>
      </c>
    </row>
    <row r="59" spans="1:7">
      <c r="A59" s="158">
        <v>1410051026854</v>
      </c>
      <c r="B59">
        <v>2</v>
      </c>
      <c r="C59" t="s">
        <v>496</v>
      </c>
      <c r="D59" t="s">
        <v>481</v>
      </c>
      <c r="E59" t="s">
        <v>343</v>
      </c>
      <c r="F59" t="s">
        <v>497</v>
      </c>
      <c r="G59" t="s">
        <v>498</v>
      </c>
    </row>
    <row r="60" spans="1:7">
      <c r="A60" s="158">
        <v>1410051027084</v>
      </c>
      <c r="B60">
        <v>1</v>
      </c>
      <c r="C60" t="s">
        <v>499</v>
      </c>
      <c r="D60" t="s">
        <v>500</v>
      </c>
      <c r="E60" t="s">
        <v>347</v>
      </c>
      <c r="F60" t="s">
        <v>501</v>
      </c>
      <c r="G60" t="s">
        <v>502</v>
      </c>
    </row>
    <row r="61" spans="1:7">
      <c r="A61" s="158">
        <v>1410051027282</v>
      </c>
      <c r="B61">
        <v>1</v>
      </c>
      <c r="C61" t="s">
        <v>506</v>
      </c>
      <c r="D61" t="s">
        <v>507</v>
      </c>
      <c r="E61" t="s">
        <v>355</v>
      </c>
      <c r="F61" t="s">
        <v>508</v>
      </c>
      <c r="G61" t="s">
        <v>509</v>
      </c>
    </row>
    <row r="62" spans="1:7">
      <c r="A62" s="158">
        <v>1410051027290</v>
      </c>
      <c r="B62">
        <v>1</v>
      </c>
      <c r="C62" t="s">
        <v>506</v>
      </c>
      <c r="D62" t="s">
        <v>510</v>
      </c>
      <c r="E62" t="s">
        <v>337</v>
      </c>
      <c r="F62" t="s">
        <v>511</v>
      </c>
      <c r="G62" t="s">
        <v>512</v>
      </c>
    </row>
    <row r="63" spans="1:7">
      <c r="A63" s="158">
        <v>1410051027308</v>
      </c>
      <c r="B63">
        <v>1</v>
      </c>
      <c r="C63" t="s">
        <v>506</v>
      </c>
      <c r="D63" t="s">
        <v>510</v>
      </c>
      <c r="E63" t="s">
        <v>337</v>
      </c>
      <c r="F63" t="s">
        <v>513</v>
      </c>
      <c r="G63" t="s">
        <v>514</v>
      </c>
    </row>
    <row r="64" spans="1:7">
      <c r="A64" s="158">
        <v>1410051027316</v>
      </c>
      <c r="B64">
        <v>2</v>
      </c>
      <c r="C64" t="s">
        <v>515</v>
      </c>
      <c r="D64" t="s">
        <v>504</v>
      </c>
      <c r="E64" t="s">
        <v>343</v>
      </c>
      <c r="F64" t="s">
        <v>516</v>
      </c>
      <c r="G64" t="s">
        <v>517</v>
      </c>
    </row>
    <row r="65" spans="1:7">
      <c r="A65" s="158">
        <v>1410051027639</v>
      </c>
      <c r="B65">
        <v>1</v>
      </c>
      <c r="C65" t="s">
        <v>358</v>
      </c>
      <c r="D65" t="s">
        <v>510</v>
      </c>
      <c r="E65" t="s">
        <v>337</v>
      </c>
      <c r="F65" t="s">
        <v>518</v>
      </c>
      <c r="G65" t="s">
        <v>519</v>
      </c>
    </row>
    <row r="66" spans="1:7">
      <c r="A66" s="158">
        <v>1410051027647</v>
      </c>
      <c r="B66">
        <v>1</v>
      </c>
      <c r="C66" t="s">
        <v>358</v>
      </c>
      <c r="D66" t="s">
        <v>421</v>
      </c>
      <c r="E66" t="s">
        <v>347</v>
      </c>
      <c r="F66" t="s">
        <v>520</v>
      </c>
      <c r="G66" t="s">
        <v>521</v>
      </c>
    </row>
    <row r="67" spans="1:7">
      <c r="A67" s="158">
        <v>1410051027654</v>
      </c>
      <c r="B67">
        <v>1</v>
      </c>
      <c r="C67" t="s">
        <v>358</v>
      </c>
      <c r="D67" t="s">
        <v>505</v>
      </c>
      <c r="E67" t="s">
        <v>351</v>
      </c>
      <c r="F67" t="s">
        <v>522</v>
      </c>
      <c r="G67" t="s">
        <v>523</v>
      </c>
    </row>
    <row r="68" spans="1:7">
      <c r="A68" s="158">
        <v>1410051027886</v>
      </c>
      <c r="B68">
        <v>1</v>
      </c>
      <c r="C68" t="s">
        <v>358</v>
      </c>
      <c r="D68" t="s">
        <v>524</v>
      </c>
      <c r="E68" t="s">
        <v>343</v>
      </c>
      <c r="F68" t="s">
        <v>525</v>
      </c>
      <c r="G68" t="s">
        <v>526</v>
      </c>
    </row>
    <row r="69" spans="1:7">
      <c r="A69" s="158">
        <v>1410051027894</v>
      </c>
      <c r="B69">
        <v>1</v>
      </c>
      <c r="C69" t="s">
        <v>358</v>
      </c>
      <c r="D69" t="s">
        <v>527</v>
      </c>
      <c r="E69" t="s">
        <v>335</v>
      </c>
      <c r="F69" t="s">
        <v>528</v>
      </c>
      <c r="G69" t="s">
        <v>529</v>
      </c>
    </row>
    <row r="70" spans="1:7">
      <c r="A70" s="158">
        <v>1410051027993</v>
      </c>
      <c r="B70">
        <v>1</v>
      </c>
      <c r="C70" t="s">
        <v>358</v>
      </c>
      <c r="D70" t="s">
        <v>527</v>
      </c>
      <c r="E70" t="s">
        <v>335</v>
      </c>
      <c r="F70" t="s">
        <v>530</v>
      </c>
      <c r="G70" t="s">
        <v>531</v>
      </c>
    </row>
    <row r="71" spans="1:7">
      <c r="A71" s="158">
        <v>1410051028280</v>
      </c>
      <c r="B71">
        <v>1</v>
      </c>
      <c r="C71" t="s">
        <v>358</v>
      </c>
      <c r="D71" t="s">
        <v>336</v>
      </c>
      <c r="E71" t="s">
        <v>337</v>
      </c>
      <c r="F71" t="s">
        <v>532</v>
      </c>
      <c r="G71" t="s">
        <v>533</v>
      </c>
    </row>
    <row r="72" spans="1:7">
      <c r="A72" s="158">
        <v>1410051028298</v>
      </c>
      <c r="B72">
        <v>1</v>
      </c>
      <c r="C72" t="s">
        <v>358</v>
      </c>
      <c r="D72" t="s">
        <v>334</v>
      </c>
      <c r="E72" t="s">
        <v>335</v>
      </c>
      <c r="F72" t="s">
        <v>534</v>
      </c>
      <c r="G72" t="s">
        <v>535</v>
      </c>
    </row>
    <row r="73" spans="1:7">
      <c r="A73" s="158">
        <v>1410051028306</v>
      </c>
      <c r="B73">
        <v>1</v>
      </c>
      <c r="C73" t="s">
        <v>358</v>
      </c>
      <c r="D73" t="s">
        <v>340</v>
      </c>
      <c r="E73" t="s">
        <v>341</v>
      </c>
      <c r="F73" t="s">
        <v>536</v>
      </c>
      <c r="G73" t="s">
        <v>537</v>
      </c>
    </row>
    <row r="74" spans="1:7">
      <c r="A74" s="158">
        <v>1410051028314</v>
      </c>
      <c r="B74">
        <v>1</v>
      </c>
      <c r="C74" t="s">
        <v>358</v>
      </c>
      <c r="D74" t="s">
        <v>330</v>
      </c>
      <c r="E74" t="s">
        <v>331</v>
      </c>
      <c r="F74" t="s">
        <v>538</v>
      </c>
      <c r="G74" t="s">
        <v>539</v>
      </c>
    </row>
    <row r="75" spans="1:7">
      <c r="A75" s="158">
        <v>1410051028322</v>
      </c>
      <c r="B75">
        <v>1</v>
      </c>
      <c r="C75" t="s">
        <v>358</v>
      </c>
      <c r="D75" t="s">
        <v>334</v>
      </c>
      <c r="E75" t="s">
        <v>335</v>
      </c>
      <c r="F75" t="s">
        <v>540</v>
      </c>
      <c r="G75" t="s">
        <v>541</v>
      </c>
    </row>
    <row r="76" spans="1:7">
      <c r="A76" s="158">
        <v>1410051028330</v>
      </c>
      <c r="B76">
        <v>1</v>
      </c>
      <c r="C76" t="s">
        <v>358</v>
      </c>
      <c r="D76" t="s">
        <v>334</v>
      </c>
      <c r="E76" t="s">
        <v>335</v>
      </c>
      <c r="F76" t="s">
        <v>542</v>
      </c>
      <c r="G76" t="s">
        <v>543</v>
      </c>
    </row>
    <row r="77" spans="1:7">
      <c r="A77" s="158">
        <v>1410051028348</v>
      </c>
      <c r="B77">
        <v>1</v>
      </c>
      <c r="C77" t="s">
        <v>358</v>
      </c>
      <c r="D77" t="s">
        <v>334</v>
      </c>
      <c r="E77" t="s">
        <v>335</v>
      </c>
      <c r="F77" t="s">
        <v>544</v>
      </c>
      <c r="G77" t="s">
        <v>545</v>
      </c>
    </row>
    <row r="78" spans="1:7">
      <c r="A78" s="158">
        <v>1410051028678</v>
      </c>
      <c r="B78">
        <v>1</v>
      </c>
      <c r="C78" t="s">
        <v>358</v>
      </c>
      <c r="D78" t="s">
        <v>338</v>
      </c>
      <c r="E78" t="s">
        <v>339</v>
      </c>
      <c r="F78" t="s">
        <v>546</v>
      </c>
      <c r="G78" t="s">
        <v>547</v>
      </c>
    </row>
    <row r="79" spans="1:7">
      <c r="A79" s="158">
        <v>1410051028686</v>
      </c>
      <c r="B79">
        <v>1</v>
      </c>
      <c r="C79" t="s">
        <v>358</v>
      </c>
      <c r="D79" t="s">
        <v>503</v>
      </c>
      <c r="E79" t="s">
        <v>331</v>
      </c>
      <c r="F79" t="s">
        <v>548</v>
      </c>
      <c r="G79" t="s">
        <v>549</v>
      </c>
    </row>
  </sheetData>
  <autoFilter ref="A1:G79" xr:uid="{696B3129-59F2-4446-8117-237122EB17E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①入力シート</vt:lpstr>
      <vt:lpstr>②入力シート２</vt:lpstr>
      <vt:lpstr>③入力シート３</vt:lpstr>
      <vt:lpstr>④平均年齢別児童数計算表（１号）</vt:lpstr>
      <vt:lpstr>④平均年齢別児童数計算表（２・３号）</vt:lpstr>
      <vt:lpstr>⑤積算表（区分３）</vt:lpstr>
      <vt:lpstr>⑥第４号様式</vt:lpstr>
      <vt:lpstr>計算式等</vt:lpstr>
      <vt:lpstr>施設情報</vt:lpstr>
      <vt:lpstr>①入力シート!Print_Area</vt:lpstr>
      <vt:lpstr>②入力シート２!Print_Area</vt:lpstr>
      <vt:lpstr>③入力シート３!Print_Area</vt:lpstr>
      <vt:lpstr>'④平均年齢別児童数計算表（１号）'!Print_Area</vt:lpstr>
      <vt:lpstr>'④平均年齢別児童数計算表（２・３号）'!Print_Area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2026-10-02T10:01:21Z</dcterms:modified>
</cp:coreProperties>
</file>